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codeName="ThisWorkbook"/>
  <bookViews>
    <workbookView xWindow="0" yWindow="0" windowWidth="26310" windowHeight="13275" tabRatio="856" activeTab="6"/>
  </bookViews>
  <sheets>
    <sheet name="Summary" sheetId="18" r:id="rId1"/>
    <sheet name="数策标签" sheetId="1" r:id="rId2"/>
    <sheet name="供应商Mapping" sheetId="3" r:id="rId3"/>
    <sheet name="数策三四级标签对应" sheetId="16" r:id="rId4"/>
    <sheet name="地理位置信息" sheetId="37" state="hidden" r:id="rId5"/>
    <sheet name="city" sheetId="28" state="hidden" r:id="rId6"/>
    <sheet name="数据源匹配率" sheetId="17" r:id="rId7"/>
    <sheet name="对外服务接口" sheetId="38" r:id="rId8"/>
    <sheet name="time" sheetId="29" state="hidden" r:id="rId9"/>
    <sheet name="amount" sheetId="30" state="hidden" r:id="rId10"/>
    <sheet name="percent" sheetId="31" state="hidden" r:id="rId11"/>
    <sheet name="基本属性编码" sheetId="6" state="hidden" r:id="rId12"/>
    <sheet name="验真" sheetId="32" state="hidden" r:id="rId13"/>
    <sheet name="数据字典" sheetId="25" state="hidden" r:id="rId14"/>
    <sheet name="常住城市" sheetId="26" state="hidden" r:id="rId15"/>
    <sheet name="手机号归属地" sheetId="27" state="hidden" r:id="rId16"/>
    <sheet name="消费支付编码" sheetId="9" state="hidden" r:id="rId17"/>
    <sheet name="资产收入编码" sheetId="10" state="hidden" r:id="rId18"/>
    <sheet name="通信编码" sheetId="12" state="hidden" r:id="rId19"/>
    <sheet name="企业" sheetId="35" state="hidden" r:id="rId20"/>
    <sheet name="兴趣爱好编码" sheetId="11" state="hidden" r:id="rId21"/>
  </sheets>
  <externalReferences>
    <externalReference r:id="rId22"/>
    <externalReference r:id="rId23"/>
    <externalReference r:id="rId24"/>
    <externalReference r:id="rId25"/>
  </externalReferences>
  <definedNames>
    <definedName name="_xlnm._FilterDatabase" localSheetId="2" hidden="1">供应商Mapping!$A$1:$K$2618</definedName>
    <definedName name="_xlnm._FilterDatabase" localSheetId="1" hidden="1">数策标签!$A$1:$L$252</definedName>
    <definedName name="_xlnm._FilterDatabase" localSheetId="3" hidden="1">数策三四级标签对应!$A$1:$E$2081</definedName>
  </definedNames>
  <calcPr calcId="125725" concurrentCalc="0"/>
</workbook>
</file>

<file path=xl/calcChain.xml><?xml version="1.0" encoding="utf-8"?>
<calcChain xmlns="http://schemas.openxmlformats.org/spreadsheetml/2006/main">
  <c r="K881" i="11"/>
  <c r="K880"/>
  <c r="K879"/>
  <c r="K878"/>
  <c r="K877"/>
  <c r="K876"/>
  <c r="K875"/>
  <c r="K874"/>
  <c r="K873"/>
  <c r="K872"/>
  <c r="K871"/>
  <c r="K870"/>
  <c r="K869"/>
  <c r="K868"/>
  <c r="K867"/>
  <c r="K866"/>
  <c r="K865"/>
  <c r="K864"/>
  <c r="K863"/>
  <c r="K862"/>
  <c r="K861"/>
  <c r="K860"/>
  <c r="K859"/>
  <c r="K858"/>
  <c r="K857"/>
  <c r="K856"/>
  <c r="K855"/>
  <c r="K854"/>
  <c r="K853"/>
  <c r="K852"/>
  <c r="K851"/>
  <c r="K850"/>
  <c r="K849"/>
  <c r="K848"/>
  <c r="K847"/>
  <c r="K846"/>
  <c r="K845"/>
  <c r="K844"/>
  <c r="K843"/>
  <c r="K842"/>
  <c r="K841"/>
  <c r="K840"/>
  <c r="B840"/>
  <c r="K839"/>
  <c r="B839"/>
  <c r="K838"/>
  <c r="B838"/>
  <c r="K837"/>
  <c r="B837"/>
  <c r="K836"/>
  <c r="B836"/>
  <c r="K835"/>
  <c r="B835"/>
  <c r="K834"/>
  <c r="B834"/>
  <c r="K833"/>
  <c r="B833"/>
  <c r="K832"/>
  <c r="B832"/>
  <c r="K831"/>
  <c r="B831"/>
  <c r="K830"/>
  <c r="B830"/>
  <c r="K829"/>
  <c r="K828"/>
  <c r="B828"/>
  <c r="K827"/>
  <c r="B827"/>
  <c r="K826"/>
  <c r="B826"/>
  <c r="K825"/>
  <c r="B825"/>
  <c r="K824"/>
  <c r="B824"/>
  <c r="K823"/>
  <c r="B823"/>
  <c r="K822"/>
  <c r="B822"/>
  <c r="K821"/>
  <c r="B821"/>
  <c r="K820"/>
  <c r="B820"/>
  <c r="K819"/>
  <c r="B819"/>
  <c r="K818"/>
  <c r="B818"/>
  <c r="K817"/>
  <c r="K816"/>
  <c r="B816"/>
  <c r="K815"/>
  <c r="B815"/>
  <c r="K814"/>
  <c r="B814"/>
  <c r="K813"/>
  <c r="B813"/>
  <c r="K812"/>
  <c r="B812"/>
  <c r="K811"/>
  <c r="B811"/>
  <c r="K810"/>
  <c r="B810"/>
  <c r="K809"/>
  <c r="B809"/>
  <c r="K808"/>
  <c r="B808"/>
  <c r="K807"/>
  <c r="B807"/>
  <c r="K806"/>
  <c r="B806"/>
  <c r="K805"/>
  <c r="K804"/>
  <c r="K803"/>
  <c r="K802"/>
  <c r="K801"/>
  <c r="K800"/>
  <c r="K799"/>
  <c r="K798"/>
  <c r="K797"/>
  <c r="K796"/>
  <c r="K795"/>
  <c r="K794"/>
  <c r="K793"/>
  <c r="K792"/>
  <c r="K791"/>
  <c r="K790"/>
  <c r="K789"/>
  <c r="K788"/>
  <c r="K787"/>
  <c r="K786"/>
  <c r="K785"/>
  <c r="K784"/>
  <c r="K783"/>
  <c r="K782"/>
  <c r="K781"/>
  <c r="K780"/>
  <c r="K779"/>
  <c r="K778"/>
  <c r="K777"/>
  <c r="K776"/>
  <c r="K775"/>
  <c r="K774"/>
  <c r="K773"/>
  <c r="K772"/>
  <c r="K771"/>
  <c r="K770"/>
  <c r="K769"/>
  <c r="K768"/>
  <c r="K767"/>
  <c r="K766"/>
  <c r="K765"/>
  <c r="K764"/>
  <c r="K763"/>
  <c r="K762"/>
  <c r="K761"/>
  <c r="K760"/>
  <c r="K759"/>
  <c r="K758"/>
  <c r="K757"/>
  <c r="K756"/>
  <c r="K755"/>
  <c r="K754"/>
  <c r="K753"/>
  <c r="K752"/>
  <c r="K751"/>
  <c r="K750"/>
  <c r="K749"/>
  <c r="K748"/>
  <c r="K747"/>
  <c r="K746"/>
  <c r="K745"/>
  <c r="K744"/>
  <c r="K743"/>
  <c r="K742"/>
  <c r="K741"/>
  <c r="K740"/>
  <c r="K739"/>
  <c r="K738"/>
  <c r="K737"/>
  <c r="K736"/>
  <c r="K735"/>
  <c r="K734"/>
  <c r="K733"/>
  <c r="K732"/>
  <c r="K731"/>
  <c r="K730"/>
  <c r="K729"/>
  <c r="K728"/>
  <c r="K727"/>
  <c r="K726"/>
  <c r="K725"/>
  <c r="K724"/>
  <c r="K723"/>
  <c r="K722"/>
  <c r="K721"/>
  <c r="K720"/>
  <c r="K719"/>
  <c r="K718"/>
  <c r="K717"/>
  <c r="K716"/>
  <c r="K715"/>
  <c r="K714"/>
  <c r="K713"/>
  <c r="K712"/>
  <c r="K711"/>
  <c r="K710"/>
  <c r="K709"/>
  <c r="K708"/>
  <c r="K707"/>
  <c r="K706"/>
  <c r="K705"/>
  <c r="K704"/>
  <c r="K703"/>
  <c r="K702"/>
  <c r="K701"/>
  <c r="K700"/>
  <c r="K699"/>
  <c r="K698"/>
  <c r="K697"/>
  <c r="K696"/>
  <c r="K695"/>
  <c r="K694"/>
  <c r="K693"/>
  <c r="K692"/>
  <c r="K691"/>
  <c r="K690"/>
  <c r="K689"/>
  <c r="K688"/>
  <c r="K687"/>
  <c r="K686"/>
  <c r="K685"/>
  <c r="K684"/>
  <c r="K683"/>
  <c r="K682"/>
  <c r="K681"/>
  <c r="K680"/>
  <c r="K679"/>
  <c r="K678"/>
  <c r="K677"/>
  <c r="K676"/>
  <c r="K675"/>
  <c r="K674"/>
  <c r="K673"/>
  <c r="K672"/>
  <c r="K671"/>
  <c r="K670"/>
  <c r="K669"/>
  <c r="K668"/>
  <c r="K667"/>
  <c r="K666"/>
  <c r="K665"/>
  <c r="K664"/>
  <c r="K663"/>
  <c r="K662"/>
  <c r="K661"/>
  <c r="K660"/>
  <c r="K659"/>
  <c r="K658"/>
  <c r="K657"/>
  <c r="K656"/>
  <c r="K655"/>
  <c r="K654"/>
  <c r="K653"/>
  <c r="K652"/>
  <c r="K651"/>
  <c r="K650"/>
  <c r="K649"/>
  <c r="K648"/>
  <c r="K647"/>
  <c r="K646"/>
  <c r="K645"/>
  <c r="K644"/>
  <c r="K643"/>
  <c r="K642"/>
  <c r="K641"/>
  <c r="K640"/>
  <c r="K639"/>
  <c r="K638"/>
  <c r="K637"/>
  <c r="K636"/>
  <c r="K635"/>
  <c r="K634"/>
  <c r="K633"/>
  <c r="K632"/>
  <c r="K631"/>
  <c r="K630"/>
  <c r="K629"/>
  <c r="K628"/>
  <c r="K627"/>
  <c r="K626"/>
  <c r="K625"/>
  <c r="K624"/>
  <c r="K623"/>
  <c r="K622"/>
  <c r="K621"/>
  <c r="K620"/>
  <c r="K619"/>
  <c r="K618"/>
  <c r="K617"/>
  <c r="K616"/>
  <c r="K615"/>
  <c r="K614"/>
  <c r="K613"/>
  <c r="K612"/>
  <c r="K611"/>
  <c r="K610"/>
  <c r="K609"/>
  <c r="K608"/>
  <c r="K607"/>
  <c r="K606"/>
  <c r="K605"/>
  <c r="K604"/>
  <c r="K603"/>
  <c r="K602"/>
  <c r="K601"/>
  <c r="K600"/>
  <c r="K599"/>
  <c r="K598"/>
  <c r="K597"/>
  <c r="K596"/>
  <c r="K595"/>
  <c r="K594"/>
  <c r="K593"/>
  <c r="K592"/>
  <c r="K591"/>
  <c r="K590"/>
  <c r="K589"/>
  <c r="K588"/>
  <c r="K587"/>
  <c r="K586"/>
  <c r="K585"/>
  <c r="K584"/>
  <c r="K583"/>
  <c r="K582"/>
  <c r="K581"/>
  <c r="K580"/>
  <c r="K579"/>
  <c r="K578"/>
  <c r="K577"/>
  <c r="K576"/>
  <c r="K575"/>
  <c r="K574"/>
  <c r="K573"/>
  <c r="K572"/>
  <c r="K571"/>
  <c r="K570"/>
  <c r="K569"/>
  <c r="K568"/>
  <c r="K567"/>
  <c r="K566"/>
  <c r="K565"/>
  <c r="K564"/>
  <c r="K563"/>
  <c r="K562"/>
  <c r="K561"/>
  <c r="K560"/>
  <c r="K559"/>
  <c r="K558"/>
  <c r="K557"/>
  <c r="K556"/>
  <c r="K555"/>
  <c r="K554"/>
  <c r="K553"/>
  <c r="K552"/>
  <c r="K551"/>
  <c r="K550"/>
  <c r="K549"/>
  <c r="K548"/>
  <c r="K547"/>
  <c r="K546"/>
  <c r="K545"/>
  <c r="K544"/>
  <c r="K543"/>
  <c r="K542"/>
  <c r="K541"/>
  <c r="K540"/>
  <c r="K539"/>
  <c r="K538"/>
  <c r="K537"/>
  <c r="K536"/>
  <c r="K535"/>
  <c r="K534"/>
  <c r="K533"/>
  <c r="K532"/>
  <c r="K531"/>
  <c r="K530"/>
  <c r="K529"/>
  <c r="K528"/>
  <c r="K527"/>
  <c r="K526"/>
  <c r="K525"/>
  <c r="K524"/>
  <c r="K523"/>
  <c r="K522"/>
  <c r="K521"/>
  <c r="K520"/>
  <c r="K519"/>
  <c r="K518"/>
  <c r="K517"/>
  <c r="K516"/>
  <c r="K515"/>
  <c r="K514"/>
  <c r="K513"/>
  <c r="K512"/>
  <c r="K511"/>
  <c r="K510"/>
  <c r="K509"/>
  <c r="K508"/>
  <c r="K507"/>
  <c r="K506"/>
  <c r="K505"/>
  <c r="K504"/>
  <c r="K503"/>
  <c r="K502"/>
  <c r="K501"/>
  <c r="K500"/>
  <c r="K499"/>
  <c r="K498"/>
  <c r="K497"/>
  <c r="K496"/>
  <c r="K495"/>
  <c r="K494"/>
  <c r="K493"/>
  <c r="K492"/>
  <c r="K491"/>
  <c r="K490"/>
  <c r="K489"/>
  <c r="K488"/>
  <c r="K487"/>
  <c r="K486"/>
  <c r="K485"/>
  <c r="K484"/>
  <c r="K483"/>
  <c r="K482"/>
  <c r="K481"/>
  <c r="K480"/>
  <c r="K479"/>
  <c r="K478"/>
  <c r="K477"/>
  <c r="K476"/>
  <c r="K475"/>
  <c r="K474"/>
  <c r="K473"/>
  <c r="K472"/>
  <c r="K471"/>
  <c r="K470"/>
  <c r="K469"/>
  <c r="K468"/>
  <c r="K467"/>
  <c r="K466"/>
  <c r="K465"/>
  <c r="K464"/>
  <c r="K463"/>
  <c r="K462"/>
  <c r="K461"/>
  <c r="K460"/>
  <c r="K459"/>
  <c r="K458"/>
  <c r="K457"/>
  <c r="K456"/>
  <c r="K455"/>
  <c r="K454"/>
  <c r="K453"/>
  <c r="K452"/>
  <c r="K451"/>
  <c r="K450"/>
  <c r="K449"/>
  <c r="K448"/>
  <c r="K447"/>
  <c r="K446"/>
  <c r="K445"/>
  <c r="K444"/>
  <c r="K443"/>
  <c r="K442"/>
  <c r="K441"/>
  <c r="K440"/>
  <c r="K439"/>
  <c r="K438"/>
  <c r="K437"/>
  <c r="K436"/>
  <c r="K435"/>
  <c r="K434"/>
  <c r="K433"/>
  <c r="K432"/>
  <c r="K431"/>
  <c r="K430"/>
  <c r="K429"/>
  <c r="K428"/>
  <c r="K427"/>
  <c r="K426"/>
  <c r="K425"/>
  <c r="K424"/>
  <c r="K423"/>
  <c r="K422"/>
  <c r="K421"/>
  <c r="K420"/>
  <c r="K419"/>
  <c r="K418"/>
  <c r="K417"/>
  <c r="K416"/>
  <c r="K415"/>
  <c r="K414"/>
  <c r="K413"/>
  <c r="K412"/>
  <c r="K411"/>
  <c r="K410"/>
  <c r="K409"/>
  <c r="K408"/>
  <c r="K407"/>
  <c r="K406"/>
  <c r="K405"/>
  <c r="K404"/>
  <c r="K403"/>
  <c r="K402"/>
  <c r="K401"/>
  <c r="K400"/>
  <c r="K399"/>
  <c r="K398"/>
  <c r="K397"/>
  <c r="K396"/>
  <c r="K395"/>
  <c r="K394"/>
  <c r="K393"/>
  <c r="K392"/>
  <c r="K391"/>
  <c r="K390"/>
  <c r="K389"/>
  <c r="K388"/>
  <c r="K387"/>
  <c r="K386"/>
  <c r="K385"/>
  <c r="K384"/>
  <c r="K383"/>
  <c r="K382"/>
  <c r="K381"/>
  <c r="K380"/>
  <c r="K379"/>
  <c r="K378"/>
  <c r="K377"/>
  <c r="K376"/>
  <c r="K375"/>
  <c r="K374"/>
  <c r="K373"/>
  <c r="K372"/>
  <c r="K371"/>
  <c r="K370"/>
  <c r="K369"/>
  <c r="K368"/>
  <c r="K367"/>
  <c r="K366"/>
  <c r="K365"/>
  <c r="K364"/>
  <c r="K363"/>
  <c r="K362"/>
  <c r="K361"/>
  <c r="K360"/>
  <c r="K359"/>
  <c r="K358"/>
  <c r="K357"/>
  <c r="K356"/>
  <c r="K355"/>
  <c r="K354"/>
  <c r="K353"/>
  <c r="K352"/>
  <c r="K351"/>
  <c r="K350"/>
  <c r="K349"/>
  <c r="K348"/>
  <c r="K347"/>
  <c r="K346"/>
  <c r="K345"/>
  <c r="K344"/>
  <c r="K343"/>
  <c r="K342"/>
  <c r="K341"/>
  <c r="K340"/>
  <c r="K339"/>
  <c r="K338"/>
  <c r="K337"/>
  <c r="K336"/>
  <c r="K335"/>
  <c r="K334"/>
  <c r="K333"/>
  <c r="K332"/>
  <c r="K331"/>
  <c r="K330"/>
  <c r="K329"/>
  <c r="K328"/>
  <c r="K327"/>
  <c r="K326"/>
  <c r="K325"/>
  <c r="K324"/>
  <c r="K323"/>
  <c r="K322"/>
  <c r="K321"/>
  <c r="K320"/>
  <c r="K319"/>
  <c r="K318"/>
  <c r="K317"/>
  <c r="K316"/>
  <c r="K315"/>
  <c r="K314"/>
  <c r="K313"/>
  <c r="K312"/>
  <c r="K311"/>
  <c r="K310"/>
  <c r="K309"/>
  <c r="K308"/>
  <c r="K307"/>
  <c r="K306"/>
  <c r="K305"/>
  <c r="K304"/>
  <c r="K303"/>
  <c r="K302"/>
  <c r="K301"/>
  <c r="K300"/>
  <c r="K299"/>
  <c r="K298"/>
  <c r="K297"/>
  <c r="K296"/>
  <c r="K295"/>
  <c r="K294"/>
  <c r="K293"/>
  <c r="K292"/>
  <c r="K291"/>
  <c r="K290"/>
  <c r="K289"/>
  <c r="K288"/>
  <c r="K287"/>
  <c r="K286"/>
  <c r="K285"/>
  <c r="K284"/>
  <c r="K283"/>
  <c r="K282"/>
  <c r="K281"/>
  <c r="K280"/>
  <c r="K279"/>
  <c r="K278"/>
  <c r="K277"/>
  <c r="K276"/>
  <c r="K275"/>
  <c r="K274"/>
  <c r="K273"/>
  <c r="K272"/>
  <c r="K271"/>
  <c r="K270"/>
  <c r="K269"/>
  <c r="K268"/>
  <c r="K267"/>
  <c r="K266"/>
  <c r="K265"/>
  <c r="K264"/>
  <c r="K263"/>
  <c r="K262"/>
  <c r="K261"/>
  <c r="K260"/>
  <c r="K259"/>
  <c r="K258"/>
  <c r="K257"/>
  <c r="K256"/>
  <c r="K255"/>
  <c r="K254"/>
  <c r="K253"/>
  <c r="B253"/>
  <c r="K252"/>
  <c r="B252"/>
  <c r="K251"/>
  <c r="B251"/>
  <c r="K250"/>
  <c r="B250"/>
  <c r="K249"/>
  <c r="B249"/>
  <c r="K248"/>
  <c r="B248"/>
  <c r="K247"/>
  <c r="B247"/>
  <c r="K246"/>
  <c r="B246"/>
  <c r="K245"/>
  <c r="B245"/>
  <c r="K244"/>
  <c r="B244"/>
  <c r="K243"/>
  <c r="B243"/>
  <c r="K242"/>
  <c r="B242"/>
  <c r="K241"/>
  <c r="B241"/>
  <c r="K240"/>
  <c r="B240"/>
  <c r="K239"/>
  <c r="B239"/>
  <c r="K238"/>
  <c r="B238"/>
  <c r="K237"/>
  <c r="B237"/>
  <c r="K236"/>
  <c r="B236"/>
  <c r="K235"/>
  <c r="B235"/>
  <c r="K234"/>
  <c r="B234"/>
  <c r="K233"/>
  <c r="B233"/>
  <c r="K232"/>
  <c r="B232"/>
  <c r="K231"/>
  <c r="B231"/>
  <c r="K230"/>
  <c r="B230"/>
  <c r="K229"/>
  <c r="B229"/>
  <c r="K228"/>
  <c r="B228"/>
  <c r="K227"/>
  <c r="B227"/>
  <c r="K226"/>
  <c r="B226"/>
  <c r="K225"/>
  <c r="B225"/>
  <c r="K224"/>
  <c r="B224"/>
  <c r="K223"/>
  <c r="B223"/>
  <c r="K222"/>
  <c r="B222"/>
  <c r="K221"/>
  <c r="B221"/>
  <c r="K220"/>
  <c r="B220"/>
  <c r="K219"/>
  <c r="B219"/>
  <c r="K218"/>
  <c r="B218"/>
  <c r="K217"/>
  <c r="B217"/>
  <c r="K216"/>
  <c r="B216"/>
  <c r="K215"/>
  <c r="B215"/>
  <c r="K214"/>
  <c r="B214"/>
  <c r="K213"/>
  <c r="B213"/>
  <c r="K212"/>
  <c r="B212"/>
  <c r="K211"/>
  <c r="B211"/>
  <c r="K210"/>
  <c r="B210"/>
  <c r="K209"/>
  <c r="B209"/>
  <c r="K208"/>
  <c r="B208"/>
  <c r="K207"/>
  <c r="B207"/>
  <c r="K206"/>
  <c r="B206"/>
  <c r="K205"/>
  <c r="B205"/>
  <c r="K204"/>
  <c r="B204"/>
  <c r="K203"/>
  <c r="B203"/>
  <c r="K202"/>
  <c r="B202"/>
  <c r="K201"/>
  <c r="B201"/>
  <c r="K200"/>
  <c r="B200"/>
  <c r="K199"/>
  <c r="B199"/>
  <c r="K198"/>
  <c r="B198"/>
  <c r="K197"/>
  <c r="B197"/>
  <c r="K196"/>
  <c r="B196"/>
  <c r="K195"/>
  <c r="B195"/>
  <c r="K194"/>
  <c r="B194"/>
  <c r="K193"/>
  <c r="B193"/>
  <c r="K192"/>
  <c r="B192"/>
  <c r="K191"/>
  <c r="B191"/>
  <c r="K190"/>
  <c r="B190"/>
  <c r="K189"/>
  <c r="B189"/>
  <c r="K188"/>
  <c r="B188"/>
  <c r="K187"/>
  <c r="B187"/>
  <c r="K186"/>
  <c r="B186"/>
  <c r="K185"/>
  <c r="B185"/>
  <c r="K184"/>
  <c r="B184"/>
  <c r="K183"/>
  <c r="B183"/>
  <c r="K182"/>
  <c r="B182"/>
  <c r="K181"/>
  <c r="B181"/>
  <c r="K180"/>
  <c r="B180"/>
  <c r="K179"/>
  <c r="B179"/>
  <c r="K178"/>
  <c r="B178"/>
  <c r="K177"/>
  <c r="B177"/>
  <c r="K176"/>
  <c r="B176"/>
  <c r="K175"/>
  <c r="B175"/>
  <c r="K174"/>
  <c r="B174"/>
  <c r="K173"/>
  <c r="B173"/>
  <c r="K172"/>
  <c r="B172"/>
  <c r="K171"/>
  <c r="B171"/>
  <c r="K170"/>
  <c r="B170"/>
  <c r="K169"/>
  <c r="B169"/>
  <c r="K168"/>
  <c r="B168"/>
  <c r="K167"/>
  <c r="B167"/>
  <c r="K166"/>
  <c r="B166"/>
  <c r="K165"/>
  <c r="K164"/>
  <c r="B164"/>
  <c r="K163"/>
  <c r="K162"/>
  <c r="K161"/>
  <c r="K160"/>
  <c r="K159"/>
  <c r="K158"/>
  <c r="K157"/>
  <c r="K156"/>
  <c r="K155"/>
  <c r="K154"/>
  <c r="K153"/>
  <c r="K152"/>
  <c r="K151"/>
  <c r="K150"/>
  <c r="K149"/>
  <c r="K148"/>
  <c r="K147"/>
  <c r="K146"/>
  <c r="K145"/>
  <c r="K144"/>
  <c r="K143"/>
  <c r="K142"/>
  <c r="K141"/>
  <c r="K140"/>
  <c r="K139"/>
  <c r="K138"/>
  <c r="K137"/>
  <c r="K136"/>
  <c r="K135"/>
  <c r="K134"/>
  <c r="K133"/>
  <c r="K132"/>
  <c r="K131"/>
  <c r="K130"/>
  <c r="K129"/>
  <c r="K128"/>
  <c r="K127"/>
  <c r="K126"/>
  <c r="K125"/>
  <c r="K124"/>
  <c r="K123"/>
  <c r="K122"/>
  <c r="K121"/>
  <c r="K120"/>
  <c r="K119"/>
  <c r="K118"/>
  <c r="K117"/>
  <c r="K116"/>
  <c r="K115"/>
  <c r="K114"/>
  <c r="K113"/>
  <c r="K112"/>
  <c r="K111"/>
  <c r="K110"/>
  <c r="K109"/>
  <c r="K108"/>
  <c r="K107"/>
  <c r="K106"/>
  <c r="K105"/>
  <c r="K104"/>
  <c r="K103"/>
  <c r="K102"/>
  <c r="K101"/>
  <c r="K100"/>
  <c r="K99"/>
  <c r="K98"/>
  <c r="K97"/>
  <c r="K96"/>
  <c r="K95"/>
  <c r="K94"/>
  <c r="K93"/>
  <c r="K92"/>
  <c r="K91"/>
  <c r="K90"/>
  <c r="K89"/>
  <c r="K88"/>
  <c r="K87"/>
  <c r="K86"/>
  <c r="K85"/>
  <c r="K84"/>
  <c r="K83"/>
  <c r="K82"/>
  <c r="K81"/>
  <c r="K80"/>
  <c r="K79"/>
  <c r="K78"/>
  <c r="K77"/>
  <c r="K76"/>
  <c r="K75"/>
  <c r="K74"/>
  <c r="K73"/>
  <c r="K72"/>
  <c r="K71"/>
  <c r="K70"/>
  <c r="K69"/>
  <c r="K68"/>
  <c r="K67"/>
  <c r="K66"/>
  <c r="K65"/>
  <c r="K64"/>
  <c r="K63"/>
  <c r="K62"/>
  <c r="K61"/>
  <c r="K60"/>
  <c r="K59"/>
  <c r="K58"/>
  <c r="K57"/>
  <c r="K56"/>
  <c r="K55"/>
  <c r="K54"/>
  <c r="K53"/>
  <c r="K52"/>
  <c r="K51"/>
  <c r="K50"/>
  <c r="K49"/>
  <c r="K48"/>
  <c r="K47"/>
  <c r="K46"/>
  <c r="K45"/>
  <c r="K44"/>
  <c r="K43"/>
  <c r="K42"/>
  <c r="K41"/>
  <c r="K40"/>
  <c r="K39"/>
  <c r="K38"/>
  <c r="K37"/>
  <c r="K36"/>
  <c r="K35"/>
  <c r="K34"/>
  <c r="K33"/>
  <c r="K32"/>
  <c r="K31"/>
  <c r="K30"/>
  <c r="K29"/>
  <c r="K28"/>
  <c r="K27"/>
  <c r="K26"/>
  <c r="K25"/>
  <c r="K24"/>
  <c r="K23"/>
  <c r="K22"/>
  <c r="K21"/>
  <c r="K20"/>
  <c r="K19"/>
  <c r="K18"/>
  <c r="K17"/>
  <c r="K16"/>
  <c r="K15"/>
  <c r="K14"/>
  <c r="K13"/>
  <c r="K12"/>
  <c r="K11"/>
  <c r="K10"/>
  <c r="K9"/>
  <c r="K8"/>
  <c r="K7"/>
  <c r="K6"/>
  <c r="K5"/>
  <c r="K4"/>
  <c r="K3"/>
  <c r="K2"/>
  <c r="K21" i="35"/>
  <c r="K20"/>
  <c r="K19"/>
  <c r="K18"/>
  <c r="K17"/>
  <c r="K16"/>
  <c r="K15"/>
  <c r="K14"/>
  <c r="K13"/>
  <c r="K12"/>
  <c r="K11"/>
  <c r="K10"/>
  <c r="K9"/>
  <c r="K8"/>
  <c r="K7"/>
  <c r="K6"/>
  <c r="K5"/>
  <c r="K4"/>
  <c r="K3"/>
  <c r="K2"/>
  <c r="K462" i="12"/>
  <c r="K461"/>
  <c r="K460"/>
  <c r="K459"/>
  <c r="K458"/>
  <c r="K457"/>
  <c r="K456"/>
  <c r="K455"/>
  <c r="K454"/>
  <c r="K453"/>
  <c r="K452"/>
  <c r="K451"/>
  <c r="K450"/>
  <c r="K449"/>
  <c r="K448"/>
  <c r="B448"/>
  <c r="K447"/>
  <c r="B447"/>
  <c r="K446"/>
  <c r="B446"/>
  <c r="K445"/>
  <c r="B445"/>
  <c r="K444"/>
  <c r="B444"/>
  <c r="K443"/>
  <c r="B443"/>
  <c r="K442"/>
  <c r="B442"/>
  <c r="K441"/>
  <c r="B441"/>
  <c r="K440"/>
  <c r="B440"/>
  <c r="K439"/>
  <c r="B439"/>
  <c r="K438"/>
  <c r="B438"/>
  <c r="K437"/>
  <c r="B437"/>
  <c r="K436"/>
  <c r="B436"/>
  <c r="K435"/>
  <c r="B435"/>
  <c r="K434"/>
  <c r="B434"/>
  <c r="K433"/>
  <c r="B433"/>
  <c r="K432"/>
  <c r="B432"/>
  <c r="K431"/>
  <c r="B431"/>
  <c r="K430"/>
  <c r="B430"/>
  <c r="K429"/>
  <c r="B429"/>
  <c r="K428"/>
  <c r="B428"/>
  <c r="K427"/>
  <c r="B427"/>
  <c r="K426"/>
  <c r="B426"/>
  <c r="K425"/>
  <c r="B425"/>
  <c r="K424"/>
  <c r="B424"/>
  <c r="K423"/>
  <c r="B423"/>
  <c r="K422"/>
  <c r="B422"/>
  <c r="K421"/>
  <c r="B421"/>
  <c r="K420"/>
  <c r="B420"/>
  <c r="K419"/>
  <c r="B419"/>
  <c r="K418"/>
  <c r="B418"/>
  <c r="K417"/>
  <c r="B417"/>
  <c r="K416"/>
  <c r="B416"/>
  <c r="K415"/>
  <c r="B415"/>
  <c r="K414"/>
  <c r="B414"/>
  <c r="K413"/>
  <c r="B413"/>
  <c r="K412"/>
  <c r="B412"/>
  <c r="K411"/>
  <c r="B411"/>
  <c r="K410"/>
  <c r="B410"/>
  <c r="K409"/>
  <c r="B409"/>
  <c r="K408"/>
  <c r="B408"/>
  <c r="K407"/>
  <c r="B407"/>
  <c r="K406"/>
  <c r="B406"/>
  <c r="K405"/>
  <c r="B405"/>
  <c r="K404"/>
  <c r="B404"/>
  <c r="K403"/>
  <c r="B403"/>
  <c r="K402"/>
  <c r="B402"/>
  <c r="K401"/>
  <c r="B401"/>
  <c r="K400"/>
  <c r="B400"/>
  <c r="K399"/>
  <c r="B399"/>
  <c r="K398"/>
  <c r="B398"/>
  <c r="K397"/>
  <c r="B397"/>
  <c r="K396"/>
  <c r="B396"/>
  <c r="K395"/>
  <c r="B395"/>
  <c r="K394"/>
  <c r="B394"/>
  <c r="K393"/>
  <c r="B393"/>
  <c r="K392"/>
  <c r="B392"/>
  <c r="K391"/>
  <c r="B391"/>
  <c r="K390"/>
  <c r="B390"/>
  <c r="K389"/>
  <c r="B389"/>
  <c r="K388"/>
  <c r="B388"/>
  <c r="K387"/>
  <c r="B387"/>
  <c r="K386"/>
  <c r="B386"/>
  <c r="K385"/>
  <c r="B385"/>
  <c r="K384"/>
  <c r="B384"/>
  <c r="K383"/>
  <c r="B383"/>
  <c r="K382"/>
  <c r="B382"/>
  <c r="K381"/>
  <c r="B381"/>
  <c r="K380"/>
  <c r="B380"/>
  <c r="K379"/>
  <c r="B379"/>
  <c r="K378"/>
  <c r="B378"/>
  <c r="K377"/>
  <c r="B377"/>
  <c r="K376"/>
  <c r="B376"/>
  <c r="K375"/>
  <c r="B375"/>
  <c r="K374"/>
  <c r="B374"/>
  <c r="K373"/>
  <c r="B373"/>
  <c r="K372"/>
  <c r="B372"/>
  <c r="K371"/>
  <c r="B371"/>
  <c r="K370"/>
  <c r="B370"/>
  <c r="K369"/>
  <c r="B369"/>
  <c r="K368"/>
  <c r="B368"/>
  <c r="K367"/>
  <c r="B367"/>
  <c r="K366"/>
  <c r="B366"/>
  <c r="K365"/>
  <c r="B365"/>
  <c r="K364"/>
  <c r="B364"/>
  <c r="K363"/>
  <c r="B363"/>
  <c r="K362"/>
  <c r="B362"/>
  <c r="K361"/>
  <c r="B361"/>
  <c r="K360"/>
  <c r="B360"/>
  <c r="K359"/>
  <c r="B359"/>
  <c r="K358"/>
  <c r="B358"/>
  <c r="K357"/>
  <c r="B357"/>
  <c r="K356"/>
  <c r="B356"/>
  <c r="K355"/>
  <c r="B355"/>
  <c r="K354"/>
  <c r="B354"/>
  <c r="K353"/>
  <c r="B353"/>
  <c r="K352"/>
  <c r="B352"/>
  <c r="K351"/>
  <c r="B351"/>
  <c r="K350"/>
  <c r="B350"/>
  <c r="K349"/>
  <c r="B349"/>
  <c r="K348"/>
  <c r="B348"/>
  <c r="K347"/>
  <c r="B347"/>
  <c r="K346"/>
  <c r="B346"/>
  <c r="K345"/>
  <c r="B345"/>
  <c r="K344"/>
  <c r="B344"/>
  <c r="K343"/>
  <c r="B343"/>
  <c r="K342"/>
  <c r="B342"/>
  <c r="K341"/>
  <c r="B341"/>
  <c r="K340"/>
  <c r="B340"/>
  <c r="K339"/>
  <c r="B339"/>
  <c r="K338"/>
  <c r="B338"/>
  <c r="K337"/>
  <c r="B337"/>
  <c r="K336"/>
  <c r="B336"/>
  <c r="K335"/>
  <c r="B335"/>
  <c r="K334"/>
  <c r="B334"/>
  <c r="K333"/>
  <c r="B333"/>
  <c r="K332"/>
  <c r="B332"/>
  <c r="K331"/>
  <c r="B331"/>
  <c r="K330"/>
  <c r="B330"/>
  <c r="K329"/>
  <c r="B329"/>
  <c r="K328"/>
  <c r="B328"/>
  <c r="K327"/>
  <c r="B327"/>
  <c r="K326"/>
  <c r="B326"/>
  <c r="K325"/>
  <c r="B325"/>
  <c r="K324"/>
  <c r="B324"/>
  <c r="K323"/>
  <c r="B323"/>
  <c r="K322"/>
  <c r="B322"/>
  <c r="K321"/>
  <c r="B321"/>
  <c r="K320"/>
  <c r="B320"/>
  <c r="K319"/>
  <c r="B319"/>
  <c r="K318"/>
  <c r="B318"/>
  <c r="K317"/>
  <c r="B317"/>
  <c r="K316"/>
  <c r="B316"/>
  <c r="K315"/>
  <c r="B315"/>
  <c r="K314"/>
  <c r="B314"/>
  <c r="K313"/>
  <c r="B313"/>
  <c r="K312"/>
  <c r="B312"/>
  <c r="K311"/>
  <c r="B311"/>
  <c r="K310"/>
  <c r="B310"/>
  <c r="K309"/>
  <c r="B309"/>
  <c r="K308"/>
  <c r="B308"/>
  <c r="K307"/>
  <c r="B307"/>
  <c r="K306"/>
  <c r="B306"/>
  <c r="K305"/>
  <c r="B305"/>
  <c r="K304"/>
  <c r="B304"/>
  <c r="K303"/>
  <c r="B303"/>
  <c r="K302"/>
  <c r="B302"/>
  <c r="K301"/>
  <c r="B301"/>
  <c r="K300"/>
  <c r="B300"/>
  <c r="K299"/>
  <c r="B299"/>
  <c r="K298"/>
  <c r="B298"/>
  <c r="K297"/>
  <c r="B297"/>
  <c r="K296"/>
  <c r="B296"/>
  <c r="K295"/>
  <c r="B295"/>
  <c r="K294"/>
  <c r="B294"/>
  <c r="K293"/>
  <c r="B293"/>
  <c r="K292"/>
  <c r="B292"/>
  <c r="K291"/>
  <c r="B291"/>
  <c r="K290"/>
  <c r="B290"/>
  <c r="K289"/>
  <c r="B289"/>
  <c r="K288"/>
  <c r="B288"/>
  <c r="K287"/>
  <c r="B287"/>
  <c r="K286"/>
  <c r="B286"/>
  <c r="K285"/>
  <c r="B285"/>
  <c r="K284"/>
  <c r="B284"/>
  <c r="K283"/>
  <c r="B283"/>
  <c r="K282"/>
  <c r="B282"/>
  <c r="K281"/>
  <c r="B281"/>
  <c r="K280"/>
  <c r="B280"/>
  <c r="K279"/>
  <c r="B279"/>
  <c r="K278"/>
  <c r="B278"/>
  <c r="K277"/>
  <c r="B277"/>
  <c r="K276"/>
  <c r="B276"/>
  <c r="K275"/>
  <c r="B275"/>
  <c r="K274"/>
  <c r="B274"/>
  <c r="K273"/>
  <c r="B273"/>
  <c r="K272"/>
  <c r="B272"/>
  <c r="K271"/>
  <c r="B271"/>
  <c r="K270"/>
  <c r="B270"/>
  <c r="K269"/>
  <c r="B269"/>
  <c r="K268"/>
  <c r="B268"/>
  <c r="K267"/>
  <c r="B267"/>
  <c r="K266"/>
  <c r="B266"/>
  <c r="K265"/>
  <c r="B265"/>
  <c r="K264"/>
  <c r="B264"/>
  <c r="K263"/>
  <c r="B263"/>
  <c r="K262"/>
  <c r="B262"/>
  <c r="K261"/>
  <c r="B261"/>
  <c r="K260"/>
  <c r="B260"/>
  <c r="K259"/>
  <c r="B259"/>
  <c r="K258"/>
  <c r="B258"/>
  <c r="K257"/>
  <c r="B257"/>
  <c r="K256"/>
  <c r="B256"/>
  <c r="K255"/>
  <c r="B255"/>
  <c r="K254"/>
  <c r="B254"/>
  <c r="K253"/>
  <c r="B253"/>
  <c r="K252"/>
  <c r="B252"/>
  <c r="K251"/>
  <c r="B251"/>
  <c r="K250"/>
  <c r="B250"/>
  <c r="K249"/>
  <c r="B249"/>
  <c r="K248"/>
  <c r="B248"/>
  <c r="K247"/>
  <c r="B247"/>
  <c r="K246"/>
  <c r="B246"/>
  <c r="K245"/>
  <c r="B245"/>
  <c r="K244"/>
  <c r="B244"/>
  <c r="K243"/>
  <c r="B243"/>
  <c r="K242"/>
  <c r="B242"/>
  <c r="K241"/>
  <c r="B241"/>
  <c r="K240"/>
  <c r="B240"/>
  <c r="K239"/>
  <c r="B239"/>
  <c r="K238"/>
  <c r="B238"/>
  <c r="K237"/>
  <c r="B237"/>
  <c r="K236"/>
  <c r="B236"/>
  <c r="K235"/>
  <c r="B235"/>
  <c r="K234"/>
  <c r="B234"/>
  <c r="K233"/>
  <c r="B233"/>
  <c r="K232"/>
  <c r="B232"/>
  <c r="K231"/>
  <c r="B231"/>
  <c r="K230"/>
  <c r="B230"/>
  <c r="K229"/>
  <c r="B229"/>
  <c r="K228"/>
  <c r="B228"/>
  <c r="K227"/>
  <c r="B227"/>
  <c r="K226"/>
  <c r="B226"/>
  <c r="K225"/>
  <c r="B225"/>
  <c r="K224"/>
  <c r="B224"/>
  <c r="K223"/>
  <c r="B223"/>
  <c r="K222"/>
  <c r="B222"/>
  <c r="K221"/>
  <c r="B221"/>
  <c r="K220"/>
  <c r="B220"/>
  <c r="K219"/>
  <c r="B219"/>
  <c r="K218"/>
  <c r="B218"/>
  <c r="K217"/>
  <c r="B217"/>
  <c r="K216"/>
  <c r="B216"/>
  <c r="K215"/>
  <c r="B215"/>
  <c r="K214"/>
  <c r="B214"/>
  <c r="K213"/>
  <c r="B213"/>
  <c r="K212"/>
  <c r="B212"/>
  <c r="K211"/>
  <c r="B211"/>
  <c r="K210"/>
  <c r="B210"/>
  <c r="K209"/>
  <c r="B209"/>
  <c r="K208"/>
  <c r="B208"/>
  <c r="K207"/>
  <c r="B207"/>
  <c r="K206"/>
  <c r="B206"/>
  <c r="K205"/>
  <c r="B205"/>
  <c r="K204"/>
  <c r="B204"/>
  <c r="K203"/>
  <c r="B203"/>
  <c r="K202"/>
  <c r="B202"/>
  <c r="K201"/>
  <c r="B201"/>
  <c r="K200"/>
  <c r="B200"/>
  <c r="K199"/>
  <c r="B199"/>
  <c r="K198"/>
  <c r="B198"/>
  <c r="K197"/>
  <c r="B197"/>
  <c r="K196"/>
  <c r="B196"/>
  <c r="K195"/>
  <c r="B195"/>
  <c r="K194"/>
  <c r="B194"/>
  <c r="K193"/>
  <c r="B193"/>
  <c r="K192"/>
  <c r="B192"/>
  <c r="K191"/>
  <c r="B191"/>
  <c r="K190"/>
  <c r="B190"/>
  <c r="K189"/>
  <c r="B189"/>
  <c r="K188"/>
  <c r="B188"/>
  <c r="K187"/>
  <c r="B187"/>
  <c r="K186"/>
  <c r="B186"/>
  <c r="K185"/>
  <c r="B185"/>
  <c r="K184"/>
  <c r="B184"/>
  <c r="K183"/>
  <c r="B183"/>
  <c r="K182"/>
  <c r="B182"/>
  <c r="K181"/>
  <c r="B181"/>
  <c r="K180"/>
  <c r="B180"/>
  <c r="K179"/>
  <c r="B179"/>
  <c r="K178"/>
  <c r="B178"/>
  <c r="K177"/>
  <c r="B177"/>
  <c r="K176"/>
  <c r="B176"/>
  <c r="K175"/>
  <c r="B175"/>
  <c r="K174"/>
  <c r="B174"/>
  <c r="K173"/>
  <c r="B173"/>
  <c r="K172"/>
  <c r="B172"/>
  <c r="K171"/>
  <c r="B171"/>
  <c r="K170"/>
  <c r="B170"/>
  <c r="K169"/>
  <c r="B169"/>
  <c r="K168"/>
  <c r="B168"/>
  <c r="K167"/>
  <c r="B167"/>
  <c r="K166"/>
  <c r="B166"/>
  <c r="K165"/>
  <c r="B165"/>
  <c r="K164"/>
  <c r="B164"/>
  <c r="K163"/>
  <c r="B163"/>
  <c r="K162"/>
  <c r="B162"/>
  <c r="K161"/>
  <c r="B161"/>
  <c r="K160"/>
  <c r="B160"/>
  <c r="K159"/>
  <c r="B159"/>
  <c r="K158"/>
  <c r="B158"/>
  <c r="K157"/>
  <c r="B157"/>
  <c r="K156"/>
  <c r="B156"/>
  <c r="K155"/>
  <c r="B155"/>
  <c r="K154"/>
  <c r="B154"/>
  <c r="K153"/>
  <c r="B153"/>
  <c r="K152"/>
  <c r="B152"/>
  <c r="K151"/>
  <c r="B151"/>
  <c r="K150"/>
  <c r="B150"/>
  <c r="K149"/>
  <c r="B149"/>
  <c r="K148"/>
  <c r="B148"/>
  <c r="K147"/>
  <c r="B147"/>
  <c r="K146"/>
  <c r="B146"/>
  <c r="K145"/>
  <c r="B145"/>
  <c r="K144"/>
  <c r="B144"/>
  <c r="K143"/>
  <c r="B143"/>
  <c r="K142"/>
  <c r="B142"/>
  <c r="K141"/>
  <c r="B141"/>
  <c r="K140"/>
  <c r="B140"/>
  <c r="K139"/>
  <c r="B139"/>
  <c r="K138"/>
  <c r="B138"/>
  <c r="K137"/>
  <c r="B137"/>
  <c r="K136"/>
  <c r="B136"/>
  <c r="K135"/>
  <c r="B135"/>
  <c r="K134"/>
  <c r="B134"/>
  <c r="K133"/>
  <c r="B133"/>
  <c r="K132"/>
  <c r="B132"/>
  <c r="K131"/>
  <c r="B131"/>
  <c r="K130"/>
  <c r="B130"/>
  <c r="K129"/>
  <c r="B129"/>
  <c r="K128"/>
  <c r="B128"/>
  <c r="K127"/>
  <c r="B127"/>
  <c r="K126"/>
  <c r="B126"/>
  <c r="K125"/>
  <c r="B125"/>
  <c r="K124"/>
  <c r="B124"/>
  <c r="K123"/>
  <c r="B123"/>
  <c r="K122"/>
  <c r="B122"/>
  <c r="K121"/>
  <c r="B121"/>
  <c r="K120"/>
  <c r="B120"/>
  <c r="K119"/>
  <c r="B119"/>
  <c r="K118"/>
  <c r="B118"/>
  <c r="K117"/>
  <c r="B117"/>
  <c r="K116"/>
  <c r="B116"/>
  <c r="K115"/>
  <c r="B115"/>
  <c r="K114"/>
  <c r="B114"/>
  <c r="K113"/>
  <c r="B113"/>
  <c r="K112"/>
  <c r="B112"/>
  <c r="K111"/>
  <c r="B111"/>
  <c r="K110"/>
  <c r="B110"/>
  <c r="K109"/>
  <c r="B109"/>
  <c r="K108"/>
  <c r="B108"/>
  <c r="K107"/>
  <c r="B107"/>
  <c r="K106"/>
  <c r="B106"/>
  <c r="K105"/>
  <c r="B105"/>
  <c r="K104"/>
  <c r="B104"/>
  <c r="K103"/>
  <c r="B103"/>
  <c r="K102"/>
  <c r="B102"/>
  <c r="K101"/>
  <c r="B101"/>
  <c r="K100"/>
  <c r="B100"/>
  <c r="K99"/>
  <c r="B99"/>
  <c r="K98"/>
  <c r="B98"/>
  <c r="K97"/>
  <c r="B97"/>
  <c r="K96"/>
  <c r="B96"/>
  <c r="K95"/>
  <c r="B95"/>
  <c r="K94"/>
  <c r="B94"/>
  <c r="K93"/>
  <c r="B93"/>
  <c r="K92"/>
  <c r="B92"/>
  <c r="K91"/>
  <c r="B91"/>
  <c r="K90"/>
  <c r="B90"/>
  <c r="K89"/>
  <c r="B89"/>
  <c r="K88"/>
  <c r="B88"/>
  <c r="K87"/>
  <c r="B87"/>
  <c r="K86"/>
  <c r="B86"/>
  <c r="K85"/>
  <c r="B85"/>
  <c r="K84"/>
  <c r="B84"/>
  <c r="K83"/>
  <c r="B83"/>
  <c r="K82"/>
  <c r="B82"/>
  <c r="K81"/>
  <c r="B81"/>
  <c r="K80"/>
  <c r="B80"/>
  <c r="K79"/>
  <c r="B79"/>
  <c r="K78"/>
  <c r="B78"/>
  <c r="K77"/>
  <c r="B77"/>
  <c r="K76"/>
  <c r="B76"/>
  <c r="K75"/>
  <c r="B75"/>
  <c r="K74"/>
  <c r="B74"/>
  <c r="K73"/>
  <c r="B73"/>
  <c r="K72"/>
  <c r="B72"/>
  <c r="K71"/>
  <c r="B71"/>
  <c r="K70"/>
  <c r="B70"/>
  <c r="K69"/>
  <c r="B69"/>
  <c r="K68"/>
  <c r="B68"/>
  <c r="K67"/>
  <c r="B67"/>
  <c r="K66"/>
  <c r="B66"/>
  <c r="K65"/>
  <c r="B65"/>
  <c r="K64"/>
  <c r="B64"/>
  <c r="K63"/>
  <c r="B63"/>
  <c r="K62"/>
  <c r="B62"/>
  <c r="K61"/>
  <c r="B61"/>
  <c r="K60"/>
  <c r="B60"/>
  <c r="K59"/>
  <c r="B59"/>
  <c r="K58"/>
  <c r="B58"/>
  <c r="K57"/>
  <c r="B57"/>
  <c r="K56"/>
  <c r="B56"/>
  <c r="K55"/>
  <c r="B55"/>
  <c r="K54"/>
  <c r="B54"/>
  <c r="K53"/>
  <c r="B53"/>
  <c r="K52"/>
  <c r="B52"/>
  <c r="K51"/>
  <c r="B51"/>
  <c r="K50"/>
  <c r="B50"/>
  <c r="K49"/>
  <c r="B49"/>
  <c r="K48"/>
  <c r="B48"/>
  <c r="K47"/>
  <c r="B47"/>
  <c r="K46"/>
  <c r="B46"/>
  <c r="K45"/>
  <c r="B45"/>
  <c r="K44"/>
  <c r="B44"/>
  <c r="K43"/>
  <c r="B43"/>
  <c r="K42"/>
  <c r="B42"/>
  <c r="K41"/>
  <c r="B41"/>
  <c r="K40"/>
  <c r="B40"/>
  <c r="K39"/>
  <c r="B39"/>
  <c r="K38"/>
  <c r="B38"/>
  <c r="K37"/>
  <c r="B37"/>
  <c r="K36"/>
  <c r="B36"/>
  <c r="K35"/>
  <c r="B35"/>
  <c r="K34"/>
  <c r="K33"/>
  <c r="K32"/>
  <c r="K31"/>
  <c r="K30"/>
  <c r="K29"/>
  <c r="K28"/>
  <c r="K27"/>
  <c r="K26"/>
  <c r="K25"/>
  <c r="K24"/>
  <c r="K23"/>
  <c r="K22"/>
  <c r="K21"/>
  <c r="K20"/>
  <c r="K19"/>
  <c r="K18"/>
  <c r="K17"/>
  <c r="K16"/>
  <c r="K15"/>
  <c r="K14"/>
  <c r="K13"/>
  <c r="K12"/>
  <c r="K11"/>
  <c r="K10"/>
  <c r="K9"/>
  <c r="K8"/>
  <c r="K7"/>
  <c r="K6"/>
  <c r="K5"/>
  <c r="K4"/>
  <c r="K3"/>
  <c r="K2"/>
  <c r="K180" i="10"/>
  <c r="K179"/>
  <c r="K178"/>
  <c r="K177"/>
  <c r="K176"/>
  <c r="K175"/>
  <c r="K174"/>
  <c r="K173"/>
  <c r="K172"/>
  <c r="K171"/>
  <c r="K170"/>
  <c r="K169"/>
  <c r="K168"/>
  <c r="K167"/>
  <c r="K166"/>
  <c r="K165"/>
  <c r="K164"/>
  <c r="K163"/>
  <c r="K162"/>
  <c r="K161"/>
  <c r="K160"/>
  <c r="K159"/>
  <c r="K158"/>
  <c r="K157"/>
  <c r="K156"/>
  <c r="K155"/>
  <c r="K154"/>
  <c r="K153"/>
  <c r="K152"/>
  <c r="K151"/>
  <c r="K150"/>
  <c r="K149"/>
  <c r="K148"/>
  <c r="K147"/>
  <c r="K146"/>
  <c r="K145"/>
  <c r="K144"/>
  <c r="K143"/>
  <c r="K142"/>
  <c r="K141"/>
  <c r="K140"/>
  <c r="K139"/>
  <c r="K138"/>
  <c r="K137"/>
  <c r="K136"/>
  <c r="K135"/>
  <c r="K134"/>
  <c r="K133"/>
  <c r="K132"/>
  <c r="K131"/>
  <c r="K130"/>
  <c r="K129"/>
  <c r="K128"/>
  <c r="K127"/>
  <c r="K126"/>
  <c r="K125"/>
  <c r="K124"/>
  <c r="K123"/>
  <c r="K122"/>
  <c r="K121"/>
  <c r="K120"/>
  <c r="K119"/>
  <c r="K118"/>
  <c r="K117"/>
  <c r="K116"/>
  <c r="K115"/>
  <c r="K114"/>
  <c r="K113"/>
  <c r="K112"/>
  <c r="K111"/>
  <c r="K110"/>
  <c r="K109"/>
  <c r="K108"/>
  <c r="K107"/>
  <c r="K106"/>
  <c r="K105"/>
  <c r="K104"/>
  <c r="K103"/>
  <c r="K102"/>
  <c r="K101"/>
  <c r="K100"/>
  <c r="K99"/>
  <c r="K98"/>
  <c r="K97"/>
  <c r="K96"/>
  <c r="K95"/>
  <c r="K94"/>
  <c r="K93"/>
  <c r="K92"/>
  <c r="K91"/>
  <c r="K90"/>
  <c r="K89"/>
  <c r="K88"/>
  <c r="K87"/>
  <c r="K86"/>
  <c r="K85"/>
  <c r="K84"/>
  <c r="K83"/>
  <c r="K82"/>
  <c r="K81"/>
  <c r="K80"/>
  <c r="K79"/>
  <c r="K78"/>
  <c r="K77"/>
  <c r="K76"/>
  <c r="K75"/>
  <c r="K74"/>
  <c r="K73"/>
  <c r="K72"/>
  <c r="K71"/>
  <c r="K70"/>
  <c r="K69"/>
  <c r="K68"/>
  <c r="K67"/>
  <c r="K66"/>
  <c r="K65"/>
  <c r="K64"/>
  <c r="K63"/>
  <c r="K62"/>
  <c r="K61"/>
  <c r="K60"/>
  <c r="K59"/>
  <c r="K58"/>
  <c r="K57"/>
  <c r="K56"/>
  <c r="K55"/>
  <c r="K54"/>
  <c r="K53"/>
  <c r="K52"/>
  <c r="K51"/>
  <c r="K50"/>
  <c r="K49"/>
  <c r="K48"/>
  <c r="K47"/>
  <c r="K46"/>
  <c r="K45"/>
  <c r="K44"/>
  <c r="K43"/>
  <c r="K42"/>
  <c r="K41"/>
  <c r="K40"/>
  <c r="K39"/>
  <c r="K38"/>
  <c r="K37"/>
  <c r="K36"/>
  <c r="K35"/>
  <c r="K34"/>
  <c r="K33"/>
  <c r="K32"/>
  <c r="K31"/>
  <c r="K30"/>
  <c r="K29"/>
  <c r="K28"/>
  <c r="K27"/>
  <c r="K26"/>
  <c r="K25"/>
  <c r="K24"/>
  <c r="K23"/>
  <c r="K22"/>
  <c r="K21"/>
  <c r="K20"/>
  <c r="K19"/>
  <c r="K18"/>
  <c r="K17"/>
  <c r="K16"/>
  <c r="K15"/>
  <c r="K14"/>
  <c r="K13"/>
  <c r="K12"/>
  <c r="K11"/>
  <c r="K10"/>
  <c r="K9"/>
  <c r="K8"/>
  <c r="K7"/>
  <c r="K6"/>
  <c r="K5"/>
  <c r="K4"/>
  <c r="K3"/>
  <c r="K2"/>
  <c r="K1423" i="9"/>
  <c r="K1421"/>
  <c r="K1420"/>
  <c r="K1419"/>
  <c r="K1418"/>
  <c r="K1417"/>
  <c r="K1416"/>
  <c r="K1415"/>
  <c r="K1414"/>
  <c r="K1413"/>
  <c r="K1412"/>
  <c r="K1411"/>
  <c r="K1410"/>
  <c r="K1409"/>
  <c r="K1408"/>
  <c r="K1407"/>
  <c r="K1406"/>
  <c r="K1405"/>
  <c r="K1404"/>
  <c r="K1403"/>
  <c r="K1402"/>
  <c r="K1401"/>
  <c r="K1400"/>
  <c r="K1399"/>
  <c r="K1398"/>
  <c r="K1397"/>
  <c r="K1396"/>
  <c r="K1395"/>
  <c r="K1394"/>
  <c r="K1393"/>
  <c r="K1392"/>
  <c r="K1391"/>
  <c r="K1390"/>
  <c r="K1389"/>
  <c r="K1388"/>
  <c r="K1387"/>
  <c r="K1386"/>
  <c r="K1385"/>
  <c r="K1384"/>
  <c r="K1383"/>
  <c r="K1382"/>
  <c r="K1381"/>
  <c r="K1380"/>
  <c r="K1379"/>
  <c r="K1378"/>
  <c r="K1377"/>
  <c r="K1376"/>
  <c r="K1375"/>
  <c r="K1374"/>
  <c r="K1373"/>
  <c r="K1372"/>
  <c r="K1371"/>
  <c r="K1370"/>
  <c r="K1369"/>
  <c r="K1368"/>
  <c r="K1367"/>
  <c r="K1366"/>
  <c r="K1365"/>
  <c r="K1364"/>
  <c r="K1363"/>
  <c r="K1362"/>
  <c r="K1361"/>
  <c r="K1360"/>
  <c r="K1359"/>
  <c r="K1358"/>
  <c r="K1357"/>
  <c r="K1356"/>
  <c r="K1355"/>
  <c r="K1354"/>
  <c r="K1353"/>
  <c r="K1352"/>
  <c r="K1351"/>
  <c r="K1350"/>
  <c r="K1349"/>
  <c r="K1348"/>
  <c r="K1347"/>
  <c r="K1346"/>
  <c r="K1345"/>
  <c r="K1344"/>
  <c r="K1343"/>
  <c r="K1342"/>
  <c r="K1341"/>
  <c r="K1340"/>
  <c r="K1339"/>
  <c r="K1338"/>
  <c r="K1337"/>
  <c r="K1336"/>
  <c r="K1335"/>
  <c r="K1334"/>
  <c r="K1333"/>
  <c r="K1332"/>
  <c r="K1331"/>
  <c r="K1330"/>
  <c r="K1329"/>
  <c r="K1328"/>
  <c r="K1327"/>
  <c r="K1326"/>
  <c r="K1325"/>
  <c r="K1324"/>
  <c r="K1323"/>
  <c r="K1322"/>
  <c r="K1321"/>
  <c r="K1320"/>
  <c r="K1319"/>
  <c r="K1318"/>
  <c r="K1317"/>
  <c r="K1316"/>
  <c r="K1315"/>
  <c r="K1314"/>
  <c r="K1313"/>
  <c r="K1312"/>
  <c r="K1311"/>
  <c r="K1310"/>
  <c r="K1309"/>
  <c r="K1308"/>
  <c r="K1307"/>
  <c r="K1306"/>
  <c r="K1305"/>
  <c r="K1304"/>
  <c r="K1303"/>
  <c r="K1302"/>
  <c r="K1301"/>
  <c r="K1300"/>
  <c r="K1299"/>
  <c r="K1298"/>
  <c r="K1297"/>
  <c r="K1296"/>
  <c r="K1295"/>
  <c r="K1294"/>
  <c r="K1293"/>
  <c r="K1292"/>
  <c r="K1291"/>
  <c r="K1290"/>
  <c r="K1289"/>
  <c r="K1288"/>
  <c r="K1287"/>
  <c r="K1286"/>
  <c r="K1285"/>
  <c r="K1284"/>
  <c r="K1283"/>
  <c r="K1282"/>
  <c r="K1281"/>
  <c r="K1280"/>
  <c r="K1279"/>
  <c r="K1278"/>
  <c r="K1277"/>
  <c r="K1276"/>
  <c r="K1275"/>
  <c r="K1274"/>
  <c r="K1273"/>
  <c r="K1272"/>
  <c r="K1271"/>
  <c r="K1270"/>
  <c r="K1269"/>
  <c r="K1268"/>
  <c r="K1267"/>
  <c r="K1266"/>
  <c r="K1265"/>
  <c r="K1264"/>
  <c r="K1263"/>
  <c r="K1262"/>
  <c r="K1261"/>
  <c r="K1260"/>
  <c r="K1259"/>
  <c r="K1258"/>
  <c r="K1257"/>
  <c r="K1256"/>
  <c r="K1255"/>
  <c r="K1254"/>
  <c r="K1253"/>
  <c r="K1252"/>
  <c r="K1251"/>
  <c r="K1250"/>
  <c r="K1249"/>
  <c r="K1248"/>
  <c r="K1247"/>
  <c r="K1246"/>
  <c r="K1245"/>
  <c r="K1244"/>
  <c r="K1243"/>
  <c r="K1242"/>
  <c r="K1241"/>
  <c r="K1240"/>
  <c r="K1239"/>
  <c r="K1238"/>
  <c r="K1237"/>
  <c r="K1236"/>
  <c r="K1235"/>
  <c r="K1234"/>
  <c r="K1233"/>
  <c r="K1232"/>
  <c r="K1231"/>
  <c r="K1230"/>
  <c r="K1229"/>
  <c r="K1228"/>
  <c r="K1227"/>
  <c r="K1226"/>
  <c r="K1225"/>
  <c r="K1224"/>
  <c r="K1223"/>
  <c r="K1222"/>
  <c r="K1221"/>
  <c r="K1220"/>
  <c r="K1219"/>
  <c r="K1218"/>
  <c r="K1217"/>
  <c r="K1216"/>
  <c r="K1215"/>
  <c r="K1214"/>
  <c r="K1213"/>
  <c r="K1212"/>
  <c r="K1211"/>
  <c r="K1210"/>
  <c r="K1209"/>
  <c r="K1208"/>
  <c r="K1207"/>
  <c r="K1206"/>
  <c r="K1205"/>
  <c r="K1204"/>
  <c r="K1203"/>
  <c r="K1202"/>
  <c r="K1201"/>
  <c r="K1200"/>
  <c r="K1199"/>
  <c r="K1198"/>
  <c r="K1197"/>
  <c r="K1196"/>
  <c r="K1195"/>
  <c r="K1194"/>
  <c r="K1193"/>
  <c r="K1192"/>
  <c r="K1191"/>
  <c r="K1190"/>
  <c r="K1189"/>
  <c r="K1188"/>
  <c r="K1187"/>
  <c r="K1186"/>
  <c r="K1185"/>
  <c r="K1184"/>
  <c r="K1183"/>
  <c r="K1182"/>
  <c r="K1181"/>
  <c r="K1180"/>
  <c r="K1179"/>
  <c r="K1178"/>
  <c r="K1177"/>
  <c r="K1176"/>
  <c r="K1175"/>
  <c r="K1174"/>
  <c r="K1173"/>
  <c r="K1172"/>
  <c r="K1171"/>
  <c r="K1170"/>
  <c r="K1169"/>
  <c r="K1168"/>
  <c r="K1167"/>
  <c r="K1166"/>
  <c r="K1165"/>
  <c r="K1164"/>
  <c r="K1163"/>
  <c r="K1162"/>
  <c r="K1161"/>
  <c r="K1160"/>
  <c r="K1159"/>
  <c r="K1158"/>
  <c r="K1157"/>
  <c r="K1156"/>
  <c r="K1155"/>
  <c r="K1154"/>
  <c r="K1153"/>
  <c r="K1152"/>
  <c r="K1151"/>
  <c r="K1150"/>
  <c r="K1149"/>
  <c r="K1148"/>
  <c r="K1147"/>
  <c r="K1146"/>
  <c r="K1145"/>
  <c r="K1144"/>
  <c r="K1143"/>
  <c r="K1142"/>
  <c r="K1141"/>
  <c r="K1140"/>
  <c r="K1139"/>
  <c r="K1138"/>
  <c r="K1137"/>
  <c r="K1136"/>
  <c r="K1135"/>
  <c r="K1134"/>
  <c r="K1133"/>
  <c r="K1132"/>
  <c r="K1131"/>
  <c r="K1130"/>
  <c r="K1129"/>
  <c r="K1128"/>
  <c r="K1127"/>
  <c r="K1126"/>
  <c r="K1125"/>
  <c r="K1124"/>
  <c r="K1123"/>
  <c r="K1122"/>
  <c r="K1121"/>
  <c r="K1120"/>
  <c r="K1119"/>
  <c r="K1118"/>
  <c r="K1117"/>
  <c r="K1116"/>
  <c r="K1115"/>
  <c r="K1114"/>
  <c r="K1113"/>
  <c r="K1112"/>
  <c r="K1111"/>
  <c r="K1110"/>
  <c r="K1109"/>
  <c r="K1108"/>
  <c r="K1107"/>
  <c r="K1106"/>
  <c r="K1105"/>
  <c r="K1104"/>
  <c r="K1103"/>
  <c r="K1102"/>
  <c r="K1101"/>
  <c r="K1100"/>
  <c r="K1099"/>
  <c r="K1098"/>
  <c r="K1097"/>
  <c r="K1096"/>
  <c r="K1095"/>
  <c r="K1094"/>
  <c r="K1093"/>
  <c r="K1092"/>
  <c r="K1091"/>
  <c r="K1090"/>
  <c r="K1089"/>
  <c r="K1088"/>
  <c r="K1087"/>
  <c r="K1086"/>
  <c r="K1085"/>
  <c r="K1084"/>
  <c r="K1083"/>
  <c r="K1082"/>
  <c r="K1081"/>
  <c r="K1080"/>
  <c r="K1079"/>
  <c r="K1078"/>
  <c r="K1077"/>
  <c r="K1076"/>
  <c r="K1075"/>
  <c r="K1074"/>
  <c r="K1073"/>
  <c r="K1072"/>
  <c r="K1071"/>
  <c r="K1070"/>
  <c r="K1069"/>
  <c r="K1068"/>
  <c r="K1067"/>
  <c r="K1066"/>
  <c r="K1065"/>
  <c r="K1064"/>
  <c r="K1063"/>
  <c r="K1062"/>
  <c r="K1061"/>
  <c r="K1060"/>
  <c r="K1059"/>
  <c r="K1058"/>
  <c r="K1057"/>
  <c r="K1056"/>
  <c r="K1055"/>
  <c r="K1054"/>
  <c r="K1053"/>
  <c r="K1052"/>
  <c r="K1051"/>
  <c r="K1050"/>
  <c r="K1049"/>
  <c r="K1048"/>
  <c r="K1047"/>
  <c r="K1046"/>
  <c r="K1045"/>
  <c r="K1044"/>
  <c r="K1043"/>
  <c r="K1042"/>
  <c r="K1041"/>
  <c r="K1040"/>
  <c r="K1039"/>
  <c r="K1038"/>
  <c r="K1037"/>
  <c r="K1036"/>
  <c r="K1035"/>
  <c r="K1034"/>
  <c r="K1033"/>
  <c r="K1032"/>
  <c r="K1031"/>
  <c r="K1030"/>
  <c r="K1029"/>
  <c r="K1028"/>
  <c r="K1027"/>
  <c r="K1026"/>
  <c r="K1025"/>
  <c r="K1024"/>
  <c r="K1023"/>
  <c r="K1022"/>
  <c r="K1021"/>
  <c r="K1020"/>
  <c r="K1019"/>
  <c r="K1018"/>
  <c r="K1017"/>
  <c r="K1016"/>
  <c r="K1015"/>
  <c r="K1014"/>
  <c r="K1013"/>
  <c r="K1012"/>
  <c r="K1011"/>
  <c r="K1010"/>
  <c r="K1009"/>
  <c r="K1008"/>
  <c r="K1007"/>
  <c r="K1006"/>
  <c r="K1005"/>
  <c r="K1004"/>
  <c r="K1003"/>
  <c r="K1002"/>
  <c r="K1001"/>
  <c r="K1000"/>
  <c r="K999"/>
  <c r="K998"/>
  <c r="K997"/>
  <c r="K996"/>
  <c r="K995"/>
  <c r="K994"/>
  <c r="K993"/>
  <c r="K992"/>
  <c r="K991"/>
  <c r="K990"/>
  <c r="K989"/>
  <c r="K988"/>
  <c r="K987"/>
  <c r="K986"/>
  <c r="K985"/>
  <c r="K984"/>
  <c r="K983"/>
  <c r="K982"/>
  <c r="K981"/>
  <c r="K980"/>
  <c r="K979"/>
  <c r="K978"/>
  <c r="K977"/>
  <c r="K976"/>
  <c r="K975"/>
  <c r="K974"/>
  <c r="K973"/>
  <c r="K972"/>
  <c r="K971"/>
  <c r="K970"/>
  <c r="K969"/>
  <c r="K968"/>
  <c r="B968"/>
  <c r="K967"/>
  <c r="K966"/>
  <c r="K965"/>
  <c r="K964"/>
  <c r="B964"/>
  <c r="K963"/>
  <c r="K962"/>
  <c r="K961"/>
  <c r="K960"/>
  <c r="B960"/>
  <c r="K959"/>
  <c r="K958"/>
  <c r="K957"/>
  <c r="K956"/>
  <c r="B956"/>
  <c r="K955"/>
  <c r="K954"/>
  <c r="K953"/>
  <c r="K952"/>
  <c r="B952"/>
  <c r="K951"/>
  <c r="K950"/>
  <c r="K949"/>
  <c r="K948"/>
  <c r="K947"/>
  <c r="K946"/>
  <c r="B946"/>
  <c r="K945"/>
  <c r="K944"/>
  <c r="K943"/>
  <c r="K942"/>
  <c r="B942"/>
  <c r="K941"/>
  <c r="K940"/>
  <c r="K939"/>
  <c r="K938"/>
  <c r="B938"/>
  <c r="K937"/>
  <c r="K936"/>
  <c r="K935"/>
  <c r="K934"/>
  <c r="B934"/>
  <c r="K933"/>
  <c r="K932"/>
  <c r="K931"/>
  <c r="K930"/>
  <c r="B930"/>
  <c r="K929"/>
  <c r="K928"/>
  <c r="K927"/>
  <c r="K926"/>
  <c r="B926"/>
  <c r="K925"/>
  <c r="K924"/>
  <c r="K923"/>
  <c r="K922"/>
  <c r="B922"/>
  <c r="K921"/>
  <c r="K920"/>
  <c r="K919"/>
  <c r="K918"/>
  <c r="B918"/>
  <c r="K917"/>
  <c r="K916"/>
  <c r="K915"/>
  <c r="K914"/>
  <c r="B914"/>
  <c r="K913"/>
  <c r="K912"/>
  <c r="K911"/>
  <c r="K910"/>
  <c r="B910"/>
  <c r="K909"/>
  <c r="K908"/>
  <c r="K907"/>
  <c r="K906"/>
  <c r="B906"/>
  <c r="K905"/>
  <c r="K904"/>
  <c r="K903"/>
  <c r="K902"/>
  <c r="B902"/>
  <c r="K901"/>
  <c r="K900"/>
  <c r="K899"/>
  <c r="K898"/>
  <c r="B898"/>
  <c r="K897"/>
  <c r="K896"/>
  <c r="K895"/>
  <c r="K894"/>
  <c r="B894"/>
  <c r="K893"/>
  <c r="K892"/>
  <c r="K891"/>
  <c r="K890"/>
  <c r="B890"/>
  <c r="K889"/>
  <c r="K888"/>
  <c r="K887"/>
  <c r="K886"/>
  <c r="B886"/>
  <c r="K885"/>
  <c r="K884"/>
  <c r="K883"/>
  <c r="K882"/>
  <c r="B882"/>
  <c r="K881"/>
  <c r="K880"/>
  <c r="K879"/>
  <c r="K878"/>
  <c r="B878"/>
  <c r="K877"/>
  <c r="K876"/>
  <c r="K875"/>
  <c r="K874"/>
  <c r="B874"/>
  <c r="K873"/>
  <c r="K872"/>
  <c r="K871"/>
  <c r="K870"/>
  <c r="B870"/>
  <c r="K869"/>
  <c r="K868"/>
  <c r="K867"/>
  <c r="K866"/>
  <c r="B866"/>
  <c r="K865"/>
  <c r="K864"/>
  <c r="K863"/>
  <c r="K862"/>
  <c r="B862"/>
  <c r="K861"/>
  <c r="K860"/>
  <c r="K859"/>
  <c r="K858"/>
  <c r="B858"/>
  <c r="K857"/>
  <c r="K856"/>
  <c r="K855"/>
  <c r="K854"/>
  <c r="B854"/>
  <c r="K853"/>
  <c r="K852"/>
  <c r="K851"/>
  <c r="K850"/>
  <c r="B850"/>
  <c r="K849"/>
  <c r="K848"/>
  <c r="K847"/>
  <c r="K846"/>
  <c r="B846"/>
  <c r="K845"/>
  <c r="K844"/>
  <c r="K843"/>
  <c r="K842"/>
  <c r="B842"/>
  <c r="K841"/>
  <c r="K840"/>
  <c r="K839"/>
  <c r="K838"/>
  <c r="B838"/>
  <c r="K837"/>
  <c r="K836"/>
  <c r="K835"/>
  <c r="K834"/>
  <c r="B834"/>
  <c r="K833"/>
  <c r="K832"/>
  <c r="K831"/>
  <c r="K830"/>
  <c r="B830"/>
  <c r="K829"/>
  <c r="K828"/>
  <c r="K827"/>
  <c r="K826"/>
  <c r="B826"/>
  <c r="K825"/>
  <c r="K824"/>
  <c r="K823"/>
  <c r="K822"/>
  <c r="B822"/>
  <c r="K821"/>
  <c r="K820"/>
  <c r="K819"/>
  <c r="K818"/>
  <c r="B818"/>
  <c r="K817"/>
  <c r="B817"/>
  <c r="K816"/>
  <c r="B816"/>
  <c r="K815"/>
  <c r="B815"/>
  <c r="K814"/>
  <c r="B814"/>
  <c r="K813"/>
  <c r="B813"/>
  <c r="K812"/>
  <c r="B812"/>
  <c r="K811"/>
  <c r="B811"/>
  <c r="K810"/>
  <c r="B810"/>
  <c r="K809"/>
  <c r="K808"/>
  <c r="K807"/>
  <c r="B807"/>
  <c r="K806"/>
  <c r="B806"/>
  <c r="K805"/>
  <c r="B805"/>
  <c r="K804"/>
  <c r="B804"/>
  <c r="K803"/>
  <c r="B803"/>
  <c r="K802"/>
  <c r="B802"/>
  <c r="K801"/>
  <c r="B801"/>
  <c r="K800"/>
  <c r="B800"/>
  <c r="K799"/>
  <c r="B799"/>
  <c r="K798"/>
  <c r="B798"/>
  <c r="K797"/>
  <c r="B797"/>
  <c r="K796"/>
  <c r="B796"/>
  <c r="K795"/>
  <c r="B795"/>
  <c r="K794"/>
  <c r="B794"/>
  <c r="K793"/>
  <c r="B793"/>
  <c r="K792"/>
  <c r="B792"/>
  <c r="K791"/>
  <c r="B791"/>
  <c r="K790"/>
  <c r="B790"/>
  <c r="K789"/>
  <c r="B789"/>
  <c r="K788"/>
  <c r="B788"/>
  <c r="K787"/>
  <c r="B787"/>
  <c r="K786"/>
  <c r="B786"/>
  <c r="K785"/>
  <c r="B785"/>
  <c r="K784"/>
  <c r="B784"/>
  <c r="K783"/>
  <c r="B783"/>
  <c r="K782"/>
  <c r="B782"/>
  <c r="K781"/>
  <c r="B781"/>
  <c r="K780"/>
  <c r="B780"/>
  <c r="K779"/>
  <c r="B779"/>
  <c r="K778"/>
  <c r="B778"/>
  <c r="K777"/>
  <c r="B777"/>
  <c r="K776"/>
  <c r="B776"/>
  <c r="K775"/>
  <c r="B775"/>
  <c r="K774"/>
  <c r="B774"/>
  <c r="K773"/>
  <c r="B773"/>
  <c r="K772"/>
  <c r="B772"/>
  <c r="K771"/>
  <c r="B771"/>
  <c r="K770"/>
  <c r="B770"/>
  <c r="K769"/>
  <c r="B769"/>
  <c r="K768"/>
  <c r="B768"/>
  <c r="K767"/>
  <c r="B767"/>
  <c r="K766"/>
  <c r="B766"/>
  <c r="K765"/>
  <c r="B765"/>
  <c r="K764"/>
  <c r="B764"/>
  <c r="K763"/>
  <c r="B763"/>
  <c r="K762"/>
  <c r="B762"/>
  <c r="K761"/>
  <c r="B761"/>
  <c r="K760"/>
  <c r="B760"/>
  <c r="K759"/>
  <c r="B759"/>
  <c r="K758"/>
  <c r="B758"/>
  <c r="K757"/>
  <c r="B757"/>
  <c r="K756"/>
  <c r="B756"/>
  <c r="K755"/>
  <c r="B755"/>
  <c r="K754"/>
  <c r="B754"/>
  <c r="K753"/>
  <c r="B753"/>
  <c r="K752"/>
  <c r="B752"/>
  <c r="K751"/>
  <c r="B751"/>
  <c r="K750"/>
  <c r="B750"/>
  <c r="K749"/>
  <c r="B749"/>
  <c r="K748"/>
  <c r="B748"/>
  <c r="K747"/>
  <c r="B747"/>
  <c r="K746"/>
  <c r="B746"/>
  <c r="K745"/>
  <c r="B745"/>
  <c r="K744"/>
  <c r="B744"/>
  <c r="K743"/>
  <c r="B743"/>
  <c r="K742"/>
  <c r="B742"/>
  <c r="K741"/>
  <c r="B741"/>
  <c r="K740"/>
  <c r="B740"/>
  <c r="K739"/>
  <c r="B739"/>
  <c r="K738"/>
  <c r="B738"/>
  <c r="K737"/>
  <c r="B737"/>
  <c r="K736"/>
  <c r="B736"/>
  <c r="K735"/>
  <c r="B735"/>
  <c r="K734"/>
  <c r="B734"/>
  <c r="K733"/>
  <c r="B733"/>
  <c r="K732"/>
  <c r="B732"/>
  <c r="K731"/>
  <c r="B731"/>
  <c r="K730"/>
  <c r="B730"/>
  <c r="K729"/>
  <c r="B729"/>
  <c r="K728"/>
  <c r="B728"/>
  <c r="K727"/>
  <c r="B727"/>
  <c r="K726"/>
  <c r="B726"/>
  <c r="K725"/>
  <c r="B725"/>
  <c r="K724"/>
  <c r="B724"/>
  <c r="K723"/>
  <c r="B723"/>
  <c r="K722"/>
  <c r="B722"/>
  <c r="K721"/>
  <c r="B721"/>
  <c r="K720"/>
  <c r="B720"/>
  <c r="K719"/>
  <c r="B719"/>
  <c r="K718"/>
  <c r="B718"/>
  <c r="K717"/>
  <c r="B717"/>
  <c r="K716"/>
  <c r="B716"/>
  <c r="K715"/>
  <c r="B715"/>
  <c r="K714"/>
  <c r="B714"/>
  <c r="K713"/>
  <c r="B713"/>
  <c r="K712"/>
  <c r="B712"/>
  <c r="K711"/>
  <c r="B711"/>
  <c r="K710"/>
  <c r="B710"/>
  <c r="K709"/>
  <c r="B709"/>
  <c r="K708"/>
  <c r="B708"/>
  <c r="K707"/>
  <c r="B707"/>
  <c r="K706"/>
  <c r="B706"/>
  <c r="K705"/>
  <c r="B705"/>
  <c r="K704"/>
  <c r="B704"/>
  <c r="K703"/>
  <c r="B703"/>
  <c r="K702"/>
  <c r="B702"/>
  <c r="K701"/>
  <c r="B701"/>
  <c r="K700"/>
  <c r="B700"/>
  <c r="K699"/>
  <c r="B699"/>
  <c r="K698"/>
  <c r="B698"/>
  <c r="K697"/>
  <c r="B697"/>
  <c r="K696"/>
  <c r="B696"/>
  <c r="K695"/>
  <c r="B695"/>
  <c r="K694"/>
  <c r="B694"/>
  <c r="K693"/>
  <c r="B693"/>
  <c r="K692"/>
  <c r="B692"/>
  <c r="K691"/>
  <c r="B691"/>
  <c r="K690"/>
  <c r="B690"/>
  <c r="K689"/>
  <c r="B689"/>
  <c r="K688"/>
  <c r="B688"/>
  <c r="K687"/>
  <c r="B687"/>
  <c r="K686"/>
  <c r="B686"/>
  <c r="K685"/>
  <c r="B685"/>
  <c r="K684"/>
  <c r="B684"/>
  <c r="K683"/>
  <c r="B683"/>
  <c r="K682"/>
  <c r="B682"/>
  <c r="K681"/>
  <c r="B681"/>
  <c r="K680"/>
  <c r="B680"/>
  <c r="K679"/>
  <c r="B679"/>
  <c r="K678"/>
  <c r="B678"/>
  <c r="K677"/>
  <c r="B677"/>
  <c r="K676"/>
  <c r="B676"/>
  <c r="K675"/>
  <c r="B675"/>
  <c r="K674"/>
  <c r="B674"/>
  <c r="K673"/>
  <c r="B673"/>
  <c r="K672"/>
  <c r="B672"/>
  <c r="K671"/>
  <c r="B671"/>
  <c r="K670"/>
  <c r="B670"/>
  <c r="K669"/>
  <c r="B669"/>
  <c r="K668"/>
  <c r="B668"/>
  <c r="K667"/>
  <c r="B667"/>
  <c r="K666"/>
  <c r="B666"/>
  <c r="K665"/>
  <c r="B665"/>
  <c r="K664"/>
  <c r="B664"/>
  <c r="K663"/>
  <c r="B663"/>
  <c r="K662"/>
  <c r="B662"/>
  <c r="K661"/>
  <c r="B661"/>
  <c r="K660"/>
  <c r="B660"/>
  <c r="K659"/>
  <c r="B659"/>
  <c r="K658"/>
  <c r="B658"/>
  <c r="K657"/>
  <c r="B657"/>
  <c r="K656"/>
  <c r="B656"/>
  <c r="K655"/>
  <c r="B655"/>
  <c r="K654"/>
  <c r="B654"/>
  <c r="K653"/>
  <c r="B653"/>
  <c r="K652"/>
  <c r="B652"/>
  <c r="K651"/>
  <c r="B651"/>
  <c r="K650"/>
  <c r="B650"/>
  <c r="K649"/>
  <c r="B649"/>
  <c r="K648"/>
  <c r="B648"/>
  <c r="K647"/>
  <c r="B647"/>
  <c r="K646"/>
  <c r="B646"/>
  <c r="K645"/>
  <c r="B645"/>
  <c r="K644"/>
  <c r="B644"/>
  <c r="K643"/>
  <c r="B643"/>
  <c r="K642"/>
  <c r="B642"/>
  <c r="K641"/>
  <c r="B641"/>
  <c r="K640"/>
  <c r="B640"/>
  <c r="K639"/>
  <c r="B639"/>
  <c r="K638"/>
  <c r="B638"/>
  <c r="K637"/>
  <c r="B637"/>
  <c r="K636"/>
  <c r="B636"/>
  <c r="K635"/>
  <c r="B635"/>
  <c r="K634"/>
  <c r="B634"/>
  <c r="K633"/>
  <c r="B633"/>
  <c r="K632"/>
  <c r="B632"/>
  <c r="K631"/>
  <c r="B631"/>
  <c r="K630"/>
  <c r="B630"/>
  <c r="K629"/>
  <c r="B629"/>
  <c r="K628"/>
  <c r="B628"/>
  <c r="K627"/>
  <c r="B627"/>
  <c r="K626"/>
  <c r="B626"/>
  <c r="K625"/>
  <c r="B625"/>
  <c r="K624"/>
  <c r="B624"/>
  <c r="K623"/>
  <c r="B623"/>
  <c r="K622"/>
  <c r="B622"/>
  <c r="K621"/>
  <c r="B621"/>
  <c r="K620"/>
  <c r="B620"/>
  <c r="K619"/>
  <c r="B619"/>
  <c r="K618"/>
  <c r="B618"/>
  <c r="K617"/>
  <c r="B617"/>
  <c r="K616"/>
  <c r="B616"/>
  <c r="K615"/>
  <c r="B615"/>
  <c r="K614"/>
  <c r="B614"/>
  <c r="K613"/>
  <c r="B613"/>
  <c r="K612"/>
  <c r="B612"/>
  <c r="K611"/>
  <c r="B611"/>
  <c r="K610"/>
  <c r="B610"/>
  <c r="K609"/>
  <c r="B609"/>
  <c r="K608"/>
  <c r="B608"/>
  <c r="K607"/>
  <c r="B607"/>
  <c r="K606"/>
  <c r="B606"/>
  <c r="K605"/>
  <c r="B605"/>
  <c r="K604"/>
  <c r="B604"/>
  <c r="K603"/>
  <c r="B603"/>
  <c r="K602"/>
  <c r="B602"/>
  <c r="K601"/>
  <c r="B601"/>
  <c r="K600"/>
  <c r="B600"/>
  <c r="K599"/>
  <c r="B599"/>
  <c r="K598"/>
  <c r="B598"/>
  <c r="K597"/>
  <c r="B597"/>
  <c r="K596"/>
  <c r="B596"/>
  <c r="K595"/>
  <c r="B595"/>
  <c r="K594"/>
  <c r="B594"/>
  <c r="K593"/>
  <c r="B593"/>
  <c r="K592"/>
  <c r="B592"/>
  <c r="K591"/>
  <c r="B591"/>
  <c r="K590"/>
  <c r="B590"/>
  <c r="K589"/>
  <c r="B589"/>
  <c r="K588"/>
  <c r="B588"/>
  <c r="K587"/>
  <c r="B587"/>
  <c r="K586"/>
  <c r="B586"/>
  <c r="K585"/>
  <c r="B585"/>
  <c r="K584"/>
  <c r="B584"/>
  <c r="K583"/>
  <c r="B583"/>
  <c r="K582"/>
  <c r="B582"/>
  <c r="K581"/>
  <c r="B581"/>
  <c r="K580"/>
  <c r="B580"/>
  <c r="K579"/>
  <c r="B579"/>
  <c r="K578"/>
  <c r="B578"/>
  <c r="K577"/>
  <c r="B577"/>
  <c r="K576"/>
  <c r="B576"/>
  <c r="K575"/>
  <c r="B575"/>
  <c r="K574"/>
  <c r="B574"/>
  <c r="K573"/>
  <c r="B573"/>
  <c r="K572"/>
  <c r="B572"/>
  <c r="K571"/>
  <c r="B571"/>
  <c r="K570"/>
  <c r="B570"/>
  <c r="K569"/>
  <c r="B569"/>
  <c r="K568"/>
  <c r="B568"/>
  <c r="K567"/>
  <c r="B567"/>
  <c r="K566"/>
  <c r="B566"/>
  <c r="K565"/>
  <c r="B565"/>
  <c r="K564"/>
  <c r="B564"/>
  <c r="K563"/>
  <c r="B563"/>
  <c r="K562"/>
  <c r="B562"/>
  <c r="K561"/>
  <c r="B561"/>
  <c r="K560"/>
  <c r="B560"/>
  <c r="K559"/>
  <c r="B559"/>
  <c r="K558"/>
  <c r="B558"/>
  <c r="K557"/>
  <c r="B557"/>
  <c r="K556"/>
  <c r="B556"/>
  <c r="K555"/>
  <c r="B555"/>
  <c r="K554"/>
  <c r="B554"/>
  <c r="K553"/>
  <c r="B553"/>
  <c r="K552"/>
  <c r="B552"/>
  <c r="K551"/>
  <c r="B551"/>
  <c r="K550"/>
  <c r="B550"/>
  <c r="K549"/>
  <c r="B549"/>
  <c r="K548"/>
  <c r="B548"/>
  <c r="K547"/>
  <c r="B547"/>
  <c r="K546"/>
  <c r="B546"/>
  <c r="K545"/>
  <c r="B545"/>
  <c r="K544"/>
  <c r="B544"/>
  <c r="K543"/>
  <c r="B543"/>
  <c r="K542"/>
  <c r="B542"/>
  <c r="K541"/>
  <c r="B541"/>
  <c r="K540"/>
  <c r="B540"/>
  <c r="K539"/>
  <c r="B539"/>
  <c r="K538"/>
  <c r="B538"/>
  <c r="K537"/>
  <c r="B537"/>
  <c r="K536"/>
  <c r="B536"/>
  <c r="K535"/>
  <c r="B535"/>
  <c r="K534"/>
  <c r="B534"/>
  <c r="K533"/>
  <c r="B533"/>
  <c r="K532"/>
  <c r="B532"/>
  <c r="K531"/>
  <c r="B531"/>
  <c r="K530"/>
  <c r="B530"/>
  <c r="K529"/>
  <c r="B529"/>
  <c r="K528"/>
  <c r="B528"/>
  <c r="K527"/>
  <c r="B527"/>
  <c r="K526"/>
  <c r="B526"/>
  <c r="K525"/>
  <c r="B525"/>
  <c r="K524"/>
  <c r="B524"/>
  <c r="K523"/>
  <c r="B523"/>
  <c r="K522"/>
  <c r="B522"/>
  <c r="K521"/>
  <c r="B521"/>
  <c r="K520"/>
  <c r="B520"/>
  <c r="K519"/>
  <c r="B519"/>
  <c r="K518"/>
  <c r="B518"/>
  <c r="K517"/>
  <c r="B517"/>
  <c r="K516"/>
  <c r="B516"/>
  <c r="K515"/>
  <c r="B515"/>
  <c r="K514"/>
  <c r="B514"/>
  <c r="K513"/>
  <c r="B513"/>
  <c r="K512"/>
  <c r="B512"/>
  <c r="K511"/>
  <c r="B511"/>
  <c r="K510"/>
  <c r="B510"/>
  <c r="K509"/>
  <c r="B509"/>
  <c r="K508"/>
  <c r="B508"/>
  <c r="K507"/>
  <c r="B507"/>
  <c r="K506"/>
  <c r="B506"/>
  <c r="K505"/>
  <c r="B505"/>
  <c r="K504"/>
  <c r="B504"/>
  <c r="K503"/>
  <c r="B503"/>
  <c r="K502"/>
  <c r="B502"/>
  <c r="K501"/>
  <c r="B501"/>
  <c r="K500"/>
  <c r="B500"/>
  <c r="K499"/>
  <c r="B499"/>
  <c r="K498"/>
  <c r="B498"/>
  <c r="K497"/>
  <c r="B497"/>
  <c r="K496"/>
  <c r="B496"/>
  <c r="K495"/>
  <c r="B495"/>
  <c r="K494"/>
  <c r="B494"/>
  <c r="K493"/>
  <c r="B493"/>
  <c r="K492"/>
  <c r="B492"/>
  <c r="K491"/>
  <c r="B491"/>
  <c r="K490"/>
  <c r="B490"/>
  <c r="K489"/>
  <c r="B489"/>
  <c r="K488"/>
  <c r="B488"/>
  <c r="K487"/>
  <c r="B487"/>
  <c r="K486"/>
  <c r="B486"/>
  <c r="K485"/>
  <c r="B485"/>
  <c r="K484"/>
  <c r="B484"/>
  <c r="K483"/>
  <c r="B483"/>
  <c r="K482"/>
  <c r="B482"/>
  <c r="K481"/>
  <c r="B481"/>
  <c r="K480"/>
  <c r="B480"/>
  <c r="K479"/>
  <c r="K478"/>
  <c r="B478"/>
  <c r="K477"/>
  <c r="B477"/>
  <c r="K476"/>
  <c r="B476"/>
  <c r="K475"/>
  <c r="B475"/>
  <c r="K474"/>
  <c r="B474"/>
  <c r="K473"/>
  <c r="B473"/>
  <c r="K472"/>
  <c r="B472"/>
  <c r="K471"/>
  <c r="B471"/>
  <c r="K470"/>
  <c r="K469"/>
  <c r="B469"/>
  <c r="K468"/>
  <c r="B468"/>
  <c r="K467"/>
  <c r="B467"/>
  <c r="K466"/>
  <c r="B466"/>
  <c r="K465"/>
  <c r="B465"/>
  <c r="K464"/>
  <c r="B464"/>
  <c r="K463"/>
  <c r="B463"/>
  <c r="K462"/>
  <c r="B462"/>
  <c r="K461"/>
  <c r="K460"/>
  <c r="B460"/>
  <c r="K459"/>
  <c r="B459"/>
  <c r="K458"/>
  <c r="B458"/>
  <c r="K457"/>
  <c r="B457"/>
  <c r="K456"/>
  <c r="K455"/>
  <c r="B455"/>
  <c r="K454"/>
  <c r="B454"/>
  <c r="K453"/>
  <c r="B453"/>
  <c r="K452"/>
  <c r="B452"/>
  <c r="K451"/>
  <c r="B451"/>
  <c r="K450"/>
  <c r="B450"/>
  <c r="K449"/>
  <c r="B449"/>
  <c r="K448"/>
  <c r="B448"/>
  <c r="K447"/>
  <c r="B447"/>
  <c r="K446"/>
  <c r="B446"/>
  <c r="K445"/>
  <c r="B445"/>
  <c r="K444"/>
  <c r="B444"/>
  <c r="K443"/>
  <c r="B443"/>
  <c r="K442"/>
  <c r="K441"/>
  <c r="B441"/>
  <c r="K440"/>
  <c r="B440"/>
  <c r="K439"/>
  <c r="B439"/>
  <c r="K438"/>
  <c r="B438"/>
  <c r="K437"/>
  <c r="B437"/>
  <c r="K436"/>
  <c r="B436"/>
  <c r="K435"/>
  <c r="B435"/>
  <c r="K434"/>
  <c r="B434"/>
  <c r="K433"/>
  <c r="B433"/>
  <c r="K432"/>
  <c r="B432"/>
  <c r="K431"/>
  <c r="B431"/>
  <c r="K430"/>
  <c r="B430"/>
  <c r="K429"/>
  <c r="B429"/>
  <c r="K428"/>
  <c r="B428"/>
  <c r="K427"/>
  <c r="B427"/>
  <c r="K426"/>
  <c r="K425"/>
  <c r="B425"/>
  <c r="K424"/>
  <c r="B424"/>
  <c r="K423"/>
  <c r="B423"/>
  <c r="K422"/>
  <c r="B422"/>
  <c r="K421"/>
  <c r="B421"/>
  <c r="K420"/>
  <c r="B420"/>
  <c r="K419"/>
  <c r="B419"/>
  <c r="K418"/>
  <c r="K417"/>
  <c r="B417"/>
  <c r="K416"/>
  <c r="B416"/>
  <c r="K415"/>
  <c r="B415"/>
  <c r="K414"/>
  <c r="B414"/>
  <c r="K413"/>
  <c r="B413"/>
  <c r="K412"/>
  <c r="B412"/>
  <c r="K411"/>
  <c r="B411"/>
  <c r="K410"/>
  <c r="B410"/>
  <c r="K409"/>
  <c r="B409"/>
  <c r="K408"/>
  <c r="K407"/>
  <c r="K406"/>
  <c r="K405"/>
  <c r="K404"/>
  <c r="K403"/>
  <c r="K402"/>
  <c r="K401"/>
  <c r="K400"/>
  <c r="K399"/>
  <c r="K398"/>
  <c r="K397"/>
  <c r="K396"/>
  <c r="K395"/>
  <c r="K394"/>
  <c r="K393"/>
  <c r="K392"/>
  <c r="K391"/>
  <c r="K390"/>
  <c r="B390"/>
  <c r="K389"/>
  <c r="B389"/>
  <c r="K388"/>
  <c r="B388"/>
  <c r="K387"/>
  <c r="B387"/>
  <c r="K386"/>
  <c r="B386"/>
  <c r="K385"/>
  <c r="B385"/>
  <c r="K384"/>
  <c r="B384"/>
  <c r="K383"/>
  <c r="B383"/>
  <c r="K382"/>
  <c r="B382"/>
  <c r="K381"/>
  <c r="B381"/>
  <c r="K380"/>
  <c r="B380"/>
  <c r="K379"/>
  <c r="B379"/>
  <c r="K378"/>
  <c r="B378"/>
  <c r="K377"/>
  <c r="B377"/>
  <c r="K376"/>
  <c r="B376"/>
  <c r="K375"/>
  <c r="B375"/>
  <c r="K374"/>
  <c r="B374"/>
  <c r="K373"/>
  <c r="B373"/>
  <c r="K372"/>
  <c r="B372"/>
  <c r="K371"/>
  <c r="B371"/>
  <c r="K370"/>
  <c r="B370"/>
  <c r="K369"/>
  <c r="B369"/>
  <c r="K368"/>
  <c r="B368"/>
  <c r="K367"/>
  <c r="B367"/>
  <c r="K366"/>
  <c r="B366"/>
  <c r="K365"/>
  <c r="B365"/>
  <c r="K364"/>
  <c r="B364"/>
  <c r="K363"/>
  <c r="B363"/>
  <c r="K362"/>
  <c r="B362"/>
  <c r="K361"/>
  <c r="B361"/>
  <c r="K360"/>
  <c r="B360"/>
  <c r="K359"/>
  <c r="B359"/>
  <c r="K358"/>
  <c r="B358"/>
  <c r="K357"/>
  <c r="B357"/>
  <c r="K356"/>
  <c r="B356"/>
  <c r="K355"/>
  <c r="B355"/>
  <c r="K354"/>
  <c r="B354"/>
  <c r="K353"/>
  <c r="B353"/>
  <c r="K352"/>
  <c r="B352"/>
  <c r="K351"/>
  <c r="B351"/>
  <c r="K350"/>
  <c r="B350"/>
  <c r="K349"/>
  <c r="B349"/>
  <c r="K348"/>
  <c r="B348"/>
  <c r="K347"/>
  <c r="B347"/>
  <c r="K346"/>
  <c r="B346"/>
  <c r="K345"/>
  <c r="B345"/>
  <c r="K344"/>
  <c r="B344"/>
  <c r="K343"/>
  <c r="B343"/>
  <c r="K342"/>
  <c r="B342"/>
  <c r="K341"/>
  <c r="B341"/>
  <c r="K340"/>
  <c r="B340"/>
  <c r="K339"/>
  <c r="B339"/>
  <c r="K338"/>
  <c r="B338"/>
  <c r="K337"/>
  <c r="B337"/>
  <c r="K336"/>
  <c r="B336"/>
  <c r="K335"/>
  <c r="B335"/>
  <c r="K334"/>
  <c r="B334"/>
  <c r="K333"/>
  <c r="B333"/>
  <c r="K332"/>
  <c r="B332"/>
  <c r="K331"/>
  <c r="B331"/>
  <c r="K330"/>
  <c r="B330"/>
  <c r="K329"/>
  <c r="B329"/>
  <c r="K328"/>
  <c r="B328"/>
  <c r="K327"/>
  <c r="B327"/>
  <c r="K326"/>
  <c r="B326"/>
  <c r="K325"/>
  <c r="B325"/>
  <c r="K324"/>
  <c r="B324"/>
  <c r="K323"/>
  <c r="B323"/>
  <c r="K322"/>
  <c r="B322"/>
  <c r="K321"/>
  <c r="B321"/>
  <c r="K320"/>
  <c r="B320"/>
  <c r="K319"/>
  <c r="B319"/>
  <c r="K318"/>
  <c r="B318"/>
  <c r="K317"/>
  <c r="B317"/>
  <c r="K316"/>
  <c r="B316"/>
  <c r="K315"/>
  <c r="B315"/>
  <c r="K314"/>
  <c r="B314"/>
  <c r="K313"/>
  <c r="B313"/>
  <c r="K312"/>
  <c r="B312"/>
  <c r="K311"/>
  <c r="B311"/>
  <c r="K310"/>
  <c r="B310"/>
  <c r="K309"/>
  <c r="B309"/>
  <c r="K308"/>
  <c r="B308"/>
  <c r="K307"/>
  <c r="B307"/>
  <c r="K306"/>
  <c r="B306"/>
  <c r="K305"/>
  <c r="B305"/>
  <c r="K304"/>
  <c r="B304"/>
  <c r="K303"/>
  <c r="B303"/>
  <c r="K302"/>
  <c r="B302"/>
  <c r="K301"/>
  <c r="B301"/>
  <c r="K300"/>
  <c r="B300"/>
  <c r="K299"/>
  <c r="B299"/>
  <c r="K298"/>
  <c r="B298"/>
  <c r="K297"/>
  <c r="B297"/>
  <c r="K296"/>
  <c r="B296"/>
  <c r="K295"/>
  <c r="B295"/>
  <c r="K294"/>
  <c r="B294"/>
  <c r="K293"/>
  <c r="B293"/>
  <c r="K292"/>
  <c r="B292"/>
  <c r="K291"/>
  <c r="B291"/>
  <c r="K290"/>
  <c r="B290"/>
  <c r="K289"/>
  <c r="B289"/>
  <c r="K288"/>
  <c r="B288"/>
  <c r="K287"/>
  <c r="B287"/>
  <c r="K286"/>
  <c r="B286"/>
  <c r="K285"/>
  <c r="B285"/>
  <c r="K284"/>
  <c r="B284"/>
  <c r="K283"/>
  <c r="B283"/>
  <c r="K282"/>
  <c r="B282"/>
  <c r="K281"/>
  <c r="B281"/>
  <c r="K280"/>
  <c r="B280"/>
  <c r="K279"/>
  <c r="B279"/>
  <c r="K278"/>
  <c r="B278"/>
  <c r="K277"/>
  <c r="B277"/>
  <c r="K276"/>
  <c r="B276"/>
  <c r="K275"/>
  <c r="B275"/>
  <c r="K274"/>
  <c r="B274"/>
  <c r="K273"/>
  <c r="B273"/>
  <c r="K272"/>
  <c r="B272"/>
  <c r="K271"/>
  <c r="B271"/>
  <c r="K270"/>
  <c r="B270"/>
  <c r="K269"/>
  <c r="B269"/>
  <c r="K268"/>
  <c r="B268"/>
  <c r="K267"/>
  <c r="B267"/>
  <c r="K266"/>
  <c r="B266"/>
  <c r="K265"/>
  <c r="B265"/>
  <c r="K264"/>
  <c r="B264"/>
  <c r="K263"/>
  <c r="B263"/>
  <c r="K262"/>
  <c r="B262"/>
  <c r="K261"/>
  <c r="B261"/>
  <c r="K260"/>
  <c r="B260"/>
  <c r="K259"/>
  <c r="B259"/>
  <c r="K258"/>
  <c r="B258"/>
  <c r="K257"/>
  <c r="B257"/>
  <c r="K256"/>
  <c r="B256"/>
  <c r="K255"/>
  <c r="B255"/>
  <c r="K254"/>
  <c r="B254"/>
  <c r="K253"/>
  <c r="B253"/>
  <c r="K252"/>
  <c r="B252"/>
  <c r="K251"/>
  <c r="B251"/>
  <c r="K250"/>
  <c r="B250"/>
  <c r="K249"/>
  <c r="B249"/>
  <c r="K248"/>
  <c r="B248"/>
  <c r="K247"/>
  <c r="B247"/>
  <c r="K246"/>
  <c r="B246"/>
  <c r="K245"/>
  <c r="B245"/>
  <c r="K244"/>
  <c r="B244"/>
  <c r="K243"/>
  <c r="B243"/>
  <c r="K242"/>
  <c r="B242"/>
  <c r="K241"/>
  <c r="B241"/>
  <c r="K240"/>
  <c r="B240"/>
  <c r="K239"/>
  <c r="B239"/>
  <c r="K238"/>
  <c r="B238"/>
  <c r="K237"/>
  <c r="B237"/>
  <c r="K236"/>
  <c r="B236"/>
  <c r="K235"/>
  <c r="B235"/>
  <c r="K234"/>
  <c r="B234"/>
  <c r="K233"/>
  <c r="B233"/>
  <c r="K232"/>
  <c r="B232"/>
  <c r="K231"/>
  <c r="B231"/>
  <c r="K230"/>
  <c r="B230"/>
  <c r="K229"/>
  <c r="B229"/>
  <c r="K228"/>
  <c r="B228"/>
  <c r="K227"/>
  <c r="B227"/>
  <c r="K226"/>
  <c r="B226"/>
  <c r="K225"/>
  <c r="B225"/>
  <c r="K224"/>
  <c r="B224"/>
  <c r="K223"/>
  <c r="B223"/>
  <c r="K222"/>
  <c r="B222"/>
  <c r="K221"/>
  <c r="B221"/>
  <c r="K220"/>
  <c r="B220"/>
  <c r="K219"/>
  <c r="B219"/>
  <c r="K218"/>
  <c r="B218"/>
  <c r="K217"/>
  <c r="B217"/>
  <c r="K216"/>
  <c r="B216"/>
  <c r="K215"/>
  <c r="B215"/>
  <c r="K214"/>
  <c r="B214"/>
  <c r="K213"/>
  <c r="B213"/>
  <c r="K212"/>
  <c r="B212"/>
  <c r="K211"/>
  <c r="B211"/>
  <c r="K210"/>
  <c r="B210"/>
  <c r="K209"/>
  <c r="B209"/>
  <c r="K208"/>
  <c r="B208"/>
  <c r="K207"/>
  <c r="B207"/>
  <c r="K206"/>
  <c r="B206"/>
  <c r="K205"/>
  <c r="B205"/>
  <c r="K204"/>
  <c r="B204"/>
  <c r="K203"/>
  <c r="B203"/>
  <c r="K202"/>
  <c r="B202"/>
  <c r="K201"/>
  <c r="B201"/>
  <c r="K200"/>
  <c r="B200"/>
  <c r="K199"/>
  <c r="B199"/>
  <c r="K198"/>
  <c r="B198"/>
  <c r="K197"/>
  <c r="B197"/>
  <c r="K196"/>
  <c r="B196"/>
  <c r="K195"/>
  <c r="B195"/>
  <c r="K194"/>
  <c r="B194"/>
  <c r="K193"/>
  <c r="B193"/>
  <c r="K192"/>
  <c r="B192"/>
  <c r="K191"/>
  <c r="B191"/>
  <c r="K190"/>
  <c r="B190"/>
  <c r="K189"/>
  <c r="B189"/>
  <c r="K188"/>
  <c r="B188"/>
  <c r="K187"/>
  <c r="B187"/>
  <c r="K186"/>
  <c r="B186"/>
  <c r="K185"/>
  <c r="B185"/>
  <c r="K184"/>
  <c r="B184"/>
  <c r="K183"/>
  <c r="B183"/>
  <c r="K182"/>
  <c r="B182"/>
  <c r="K181"/>
  <c r="B181"/>
  <c r="K180"/>
  <c r="B180"/>
  <c r="K179"/>
  <c r="B179"/>
  <c r="K178"/>
  <c r="B178"/>
  <c r="K177"/>
  <c r="B177"/>
  <c r="K176"/>
  <c r="B176"/>
  <c r="K175"/>
  <c r="B175"/>
  <c r="K174"/>
  <c r="B174"/>
  <c r="K173"/>
  <c r="B173"/>
  <c r="K172"/>
  <c r="B172"/>
  <c r="K171"/>
  <c r="B171"/>
  <c r="K170"/>
  <c r="B170"/>
  <c r="K169"/>
  <c r="B169"/>
  <c r="K168"/>
  <c r="B168"/>
  <c r="K167"/>
  <c r="B167"/>
  <c r="K166"/>
  <c r="B166"/>
  <c r="K165"/>
  <c r="B165"/>
  <c r="K164"/>
  <c r="B164"/>
  <c r="K163"/>
  <c r="B163"/>
  <c r="K162"/>
  <c r="B162"/>
  <c r="K161"/>
  <c r="B161"/>
  <c r="K160"/>
  <c r="B160"/>
  <c r="K159"/>
  <c r="B159"/>
  <c r="K158"/>
  <c r="B158"/>
  <c r="K157"/>
  <c r="B157"/>
  <c r="K156"/>
  <c r="B156"/>
  <c r="K155"/>
  <c r="B155"/>
  <c r="K154"/>
  <c r="B154"/>
  <c r="K153"/>
  <c r="B153"/>
  <c r="K152"/>
  <c r="B152"/>
  <c r="K151"/>
  <c r="B151"/>
  <c r="K150"/>
  <c r="B150"/>
  <c r="K149"/>
  <c r="B149"/>
  <c r="K148"/>
  <c r="B148"/>
  <c r="K147"/>
  <c r="B147"/>
  <c r="K146"/>
  <c r="B146"/>
  <c r="K145"/>
  <c r="B145"/>
  <c r="K144"/>
  <c r="B144"/>
  <c r="K143"/>
  <c r="B143"/>
  <c r="K142"/>
  <c r="B142"/>
  <c r="K141"/>
  <c r="B141"/>
  <c r="K140"/>
  <c r="B140"/>
  <c r="K139"/>
  <c r="B139"/>
  <c r="K138"/>
  <c r="B138"/>
  <c r="K137"/>
  <c r="B137"/>
  <c r="K136"/>
  <c r="B136"/>
  <c r="K135"/>
  <c r="B135"/>
  <c r="K134"/>
  <c r="B134"/>
  <c r="K133"/>
  <c r="B133"/>
  <c r="K132"/>
  <c r="B132"/>
  <c r="K131"/>
  <c r="B131"/>
  <c r="K130"/>
  <c r="B130"/>
  <c r="K129"/>
  <c r="B129"/>
  <c r="K128"/>
  <c r="B128"/>
  <c r="K127"/>
  <c r="B127"/>
  <c r="K126"/>
  <c r="B126"/>
  <c r="K125"/>
  <c r="B125"/>
  <c r="K124"/>
  <c r="B124"/>
  <c r="K123"/>
  <c r="B123"/>
  <c r="K122"/>
  <c r="B122"/>
  <c r="K121"/>
  <c r="B121"/>
  <c r="K120"/>
  <c r="B120"/>
  <c r="K119"/>
  <c r="B119"/>
  <c r="K118"/>
  <c r="B118"/>
  <c r="K117"/>
  <c r="B117"/>
  <c r="K116"/>
  <c r="B116"/>
  <c r="K115"/>
  <c r="B115"/>
  <c r="K114"/>
  <c r="B114"/>
  <c r="K113"/>
  <c r="B113"/>
  <c r="K112"/>
  <c r="B112"/>
  <c r="K111"/>
  <c r="B111"/>
  <c r="K110"/>
  <c r="B110"/>
  <c r="K109"/>
  <c r="B109"/>
  <c r="K108"/>
  <c r="B108"/>
  <c r="K107"/>
  <c r="B107"/>
  <c r="K106"/>
  <c r="B106"/>
  <c r="K105"/>
  <c r="B105"/>
  <c r="K104"/>
  <c r="B104"/>
  <c r="K103"/>
  <c r="B103"/>
  <c r="K102"/>
  <c r="B102"/>
  <c r="K101"/>
  <c r="B101"/>
  <c r="K100"/>
  <c r="B100"/>
  <c r="K99"/>
  <c r="B99"/>
  <c r="K98"/>
  <c r="B98"/>
  <c r="K97"/>
  <c r="B97"/>
  <c r="K96"/>
  <c r="B96"/>
  <c r="K95"/>
  <c r="B95"/>
  <c r="K94"/>
  <c r="B94"/>
  <c r="K93"/>
  <c r="B93"/>
  <c r="K92"/>
  <c r="B92"/>
  <c r="K91"/>
  <c r="B91"/>
  <c r="K90"/>
  <c r="B90"/>
  <c r="K89"/>
  <c r="B89"/>
  <c r="K88"/>
  <c r="B88"/>
  <c r="K87"/>
  <c r="B87"/>
  <c r="K86"/>
  <c r="B86"/>
  <c r="K85"/>
  <c r="B85"/>
  <c r="K84"/>
  <c r="B84"/>
  <c r="K83"/>
  <c r="B83"/>
  <c r="K82"/>
  <c r="B82"/>
  <c r="K81"/>
  <c r="B81"/>
  <c r="K80"/>
  <c r="B80"/>
  <c r="K79"/>
  <c r="B79"/>
  <c r="K78"/>
  <c r="B78"/>
  <c r="K77"/>
  <c r="B77"/>
  <c r="K76"/>
  <c r="B76"/>
  <c r="K75"/>
  <c r="B75"/>
  <c r="K74"/>
  <c r="B74"/>
  <c r="K73"/>
  <c r="B73"/>
  <c r="K72"/>
  <c r="B72"/>
  <c r="K71"/>
  <c r="B71"/>
  <c r="K70"/>
  <c r="B70"/>
  <c r="K69"/>
  <c r="B69"/>
  <c r="K68"/>
  <c r="B68"/>
  <c r="K67"/>
  <c r="B67"/>
  <c r="K66"/>
  <c r="B66"/>
  <c r="K65"/>
  <c r="B65"/>
  <c r="K64"/>
  <c r="B64"/>
  <c r="K63"/>
  <c r="B63"/>
  <c r="K62"/>
  <c r="B62"/>
  <c r="K61"/>
  <c r="B61"/>
  <c r="K60"/>
  <c r="B60"/>
  <c r="K59"/>
  <c r="B59"/>
  <c r="K58"/>
  <c r="B58"/>
  <c r="K57"/>
  <c r="B57"/>
  <c r="K56"/>
  <c r="B56"/>
  <c r="K55"/>
  <c r="B55"/>
  <c r="K54"/>
  <c r="B54"/>
  <c r="K53"/>
  <c r="B53"/>
  <c r="K52"/>
  <c r="B52"/>
  <c r="K51"/>
  <c r="B51"/>
  <c r="K50"/>
  <c r="B50"/>
  <c r="K49"/>
  <c r="B49"/>
  <c r="K48"/>
  <c r="B48"/>
  <c r="K47"/>
  <c r="B47"/>
  <c r="K46"/>
  <c r="B46"/>
  <c r="K45"/>
  <c r="B45"/>
  <c r="K44"/>
  <c r="B44"/>
  <c r="K43"/>
  <c r="B43"/>
  <c r="K42"/>
  <c r="B42"/>
  <c r="K41"/>
  <c r="B41"/>
  <c r="K40"/>
  <c r="B40"/>
  <c r="K39"/>
  <c r="B39"/>
  <c r="K38"/>
  <c r="K37"/>
  <c r="B37"/>
  <c r="K36"/>
  <c r="B36"/>
  <c r="K35"/>
  <c r="B35"/>
  <c r="K34"/>
  <c r="B34"/>
  <c r="K33"/>
  <c r="B33"/>
  <c r="K32"/>
  <c r="B32"/>
  <c r="K31"/>
  <c r="B31"/>
  <c r="K30"/>
  <c r="B30"/>
  <c r="K29"/>
  <c r="B29"/>
  <c r="K28"/>
  <c r="B28"/>
  <c r="K27"/>
  <c r="B27"/>
  <c r="K26"/>
  <c r="B26"/>
  <c r="K25"/>
  <c r="B25"/>
  <c r="K24"/>
  <c r="B24"/>
  <c r="K23"/>
  <c r="B23"/>
  <c r="K22"/>
  <c r="B22"/>
  <c r="K21"/>
  <c r="K20"/>
  <c r="B20"/>
  <c r="K19"/>
  <c r="B19"/>
  <c r="K18"/>
  <c r="B18"/>
  <c r="K17"/>
  <c r="B17"/>
  <c r="K16"/>
  <c r="B16"/>
  <c r="K15"/>
  <c r="B15"/>
  <c r="K14"/>
  <c r="B14"/>
  <c r="K13"/>
  <c r="B13"/>
  <c r="K12"/>
  <c r="B12"/>
  <c r="K11"/>
  <c r="B11"/>
  <c r="K10"/>
  <c r="B10"/>
  <c r="K9"/>
  <c r="B9"/>
  <c r="K8"/>
  <c r="B8"/>
  <c r="K7"/>
  <c r="B7"/>
  <c r="K6"/>
  <c r="B6"/>
  <c r="K5"/>
  <c r="B5"/>
  <c r="K4"/>
  <c r="K3"/>
  <c r="K2"/>
  <c r="K29" i="32"/>
  <c r="K28"/>
  <c r="K27"/>
  <c r="K26"/>
  <c r="K25"/>
  <c r="K24"/>
  <c r="K23"/>
  <c r="K22"/>
  <c r="K21"/>
  <c r="K20"/>
  <c r="K19"/>
  <c r="K18"/>
  <c r="K17"/>
  <c r="K16"/>
  <c r="K15"/>
  <c r="K14"/>
  <c r="K13"/>
  <c r="K12"/>
  <c r="K11"/>
  <c r="K10"/>
  <c r="K9"/>
  <c r="K8"/>
  <c r="K7"/>
  <c r="K6"/>
  <c r="K5"/>
  <c r="K4"/>
  <c r="K3"/>
  <c r="K2"/>
  <c r="K4409" i="6"/>
  <c r="K4408"/>
  <c r="K4407"/>
  <c r="K4406"/>
  <c r="K4405"/>
  <c r="K4404"/>
  <c r="K4403"/>
  <c r="K4402"/>
  <c r="K4401"/>
  <c r="K4400"/>
  <c r="K4399"/>
  <c r="K4398"/>
  <c r="K4397"/>
  <c r="K4396"/>
  <c r="K4395"/>
  <c r="K4394"/>
  <c r="K4393"/>
  <c r="K4392"/>
  <c r="K4391"/>
  <c r="K4390"/>
  <c r="K4389"/>
  <c r="K4388"/>
  <c r="K4387"/>
  <c r="B4387"/>
  <c r="K4386"/>
  <c r="K4385"/>
  <c r="K4384"/>
  <c r="K4383"/>
  <c r="K4382"/>
  <c r="B4382"/>
  <c r="K4381"/>
  <c r="K4380"/>
  <c r="K4379"/>
  <c r="K4378"/>
  <c r="K4377"/>
  <c r="B4377"/>
  <c r="K4376"/>
  <c r="B4376"/>
  <c r="K4375"/>
  <c r="B4375"/>
  <c r="K4374"/>
  <c r="B4374"/>
  <c r="K4373"/>
  <c r="B4373"/>
  <c r="K4372"/>
  <c r="B4372"/>
  <c r="K4371"/>
  <c r="B4371"/>
  <c r="K4370"/>
  <c r="B4370"/>
  <c r="K4369"/>
  <c r="B4369"/>
  <c r="K4368"/>
  <c r="B4368"/>
  <c r="K4367"/>
  <c r="B4367"/>
  <c r="K4366"/>
  <c r="B4366"/>
  <c r="K4365"/>
  <c r="B4365"/>
  <c r="K4364"/>
  <c r="B4364"/>
  <c r="K4363"/>
  <c r="B4363"/>
  <c r="K4362"/>
  <c r="B4362"/>
  <c r="K4361"/>
  <c r="B4361"/>
  <c r="K4360"/>
  <c r="B4360"/>
  <c r="K4359"/>
  <c r="B4359"/>
  <c r="K4358"/>
  <c r="B4358"/>
  <c r="K4357"/>
  <c r="B4357"/>
  <c r="K4356"/>
  <c r="B4356"/>
  <c r="K4355"/>
  <c r="B4355"/>
  <c r="K4354"/>
  <c r="B4354"/>
  <c r="K4353"/>
  <c r="B4353"/>
  <c r="K4352"/>
  <c r="B4352"/>
  <c r="K4351"/>
  <c r="B4351"/>
  <c r="K4350"/>
  <c r="B4350"/>
  <c r="K4349"/>
  <c r="B4349"/>
  <c r="K4348"/>
  <c r="B4348"/>
  <c r="K4347"/>
  <c r="B4347"/>
  <c r="K4346"/>
  <c r="K4345"/>
  <c r="K4344"/>
  <c r="K4343"/>
  <c r="K4342"/>
  <c r="K4341"/>
  <c r="K4340"/>
  <c r="K4339"/>
  <c r="K4338"/>
  <c r="K4337"/>
  <c r="K4336"/>
  <c r="B4336"/>
  <c r="K4335"/>
  <c r="B4335"/>
  <c r="K4334"/>
  <c r="B4334"/>
  <c r="K4333"/>
  <c r="B4333"/>
  <c r="K4332"/>
  <c r="B4332"/>
  <c r="K4331"/>
  <c r="B4331"/>
  <c r="K4330"/>
  <c r="B4330"/>
  <c r="K4329"/>
  <c r="B4329"/>
  <c r="K4328"/>
  <c r="B4328"/>
  <c r="K4327"/>
  <c r="B4327"/>
  <c r="K4326"/>
  <c r="B4326"/>
  <c r="K4325"/>
  <c r="B4325"/>
  <c r="K4324"/>
  <c r="B4324"/>
  <c r="K4323"/>
  <c r="B4323"/>
  <c r="K4322"/>
  <c r="B4322"/>
  <c r="K4321"/>
  <c r="B4321"/>
  <c r="K4320"/>
  <c r="B4320"/>
  <c r="K4319"/>
  <c r="B4319"/>
  <c r="K4318"/>
  <c r="B4318"/>
  <c r="K4317"/>
  <c r="B4317"/>
  <c r="K4316"/>
  <c r="B4316"/>
  <c r="K4315"/>
  <c r="B4315"/>
  <c r="K4314"/>
  <c r="B4314"/>
  <c r="K4313"/>
  <c r="B4313"/>
  <c r="K4312"/>
  <c r="B4312"/>
  <c r="K4311"/>
  <c r="B4311"/>
  <c r="K4310"/>
  <c r="B4310"/>
  <c r="K4309"/>
  <c r="B4309"/>
  <c r="K4308"/>
  <c r="B4308"/>
  <c r="K4307"/>
  <c r="B4307"/>
  <c r="K4306"/>
  <c r="B4306"/>
  <c r="K4305"/>
  <c r="B4305"/>
  <c r="K4304"/>
  <c r="B4304"/>
  <c r="K4303"/>
  <c r="B4303"/>
  <c r="K4302"/>
  <c r="B4302"/>
  <c r="K4301"/>
  <c r="B4301"/>
  <c r="K4300"/>
  <c r="B4300"/>
  <c r="K4299"/>
  <c r="B4299"/>
  <c r="K4298"/>
  <c r="B4298"/>
  <c r="K4297"/>
  <c r="B4297"/>
  <c r="K4296"/>
  <c r="B4296"/>
  <c r="K4295"/>
  <c r="B4295"/>
  <c r="K4294"/>
  <c r="B4294"/>
  <c r="K4293"/>
  <c r="B4293"/>
  <c r="K4292"/>
  <c r="B4292"/>
  <c r="K4291"/>
  <c r="B4291"/>
  <c r="K4290"/>
  <c r="B4290"/>
  <c r="K4289"/>
  <c r="B4289"/>
  <c r="K4288"/>
  <c r="B4288"/>
  <c r="K4287"/>
  <c r="B4287"/>
  <c r="K4286"/>
  <c r="B4286"/>
  <c r="K4285"/>
  <c r="B4285"/>
  <c r="K4284"/>
  <c r="B4284"/>
  <c r="K4283"/>
  <c r="B4283"/>
  <c r="K4282"/>
  <c r="B4282"/>
  <c r="K4281"/>
  <c r="B4281"/>
  <c r="K4280"/>
  <c r="B4280"/>
  <c r="K4279"/>
  <c r="B4279"/>
  <c r="K4278"/>
  <c r="B4278"/>
  <c r="K4277"/>
  <c r="B4277"/>
  <c r="K4276"/>
  <c r="B4276"/>
  <c r="K4275"/>
  <c r="B4275"/>
  <c r="K4274"/>
  <c r="B4274"/>
  <c r="K4273"/>
  <c r="B4273"/>
  <c r="K4272"/>
  <c r="B4272"/>
  <c r="K4271"/>
  <c r="B4271"/>
  <c r="K4270"/>
  <c r="B4270"/>
  <c r="K4269"/>
  <c r="B4269"/>
  <c r="K4268"/>
  <c r="B4268"/>
  <c r="K4267"/>
  <c r="B4267"/>
  <c r="K4266"/>
  <c r="B4266"/>
  <c r="K4265"/>
  <c r="B4265"/>
  <c r="K4264"/>
  <c r="B4264"/>
  <c r="K4263"/>
  <c r="B4263"/>
  <c r="K4262"/>
  <c r="B4262"/>
  <c r="K4261"/>
  <c r="B4261"/>
  <c r="K4260"/>
  <c r="B4260"/>
  <c r="K4259"/>
  <c r="B4259"/>
  <c r="K4258"/>
  <c r="B4258"/>
  <c r="K4257"/>
  <c r="B4257"/>
  <c r="K4256"/>
  <c r="B4256"/>
  <c r="K4255"/>
  <c r="B4255"/>
  <c r="K4254"/>
  <c r="B4254"/>
  <c r="K4253"/>
  <c r="B4253"/>
  <c r="K4252"/>
  <c r="B4252"/>
  <c r="K4251"/>
  <c r="B4251"/>
  <c r="K4250"/>
  <c r="B4250"/>
  <c r="K4249"/>
  <c r="B4249"/>
  <c r="K4248"/>
  <c r="B4248"/>
  <c r="K4247"/>
  <c r="B4247"/>
  <c r="K4246"/>
  <c r="B4246"/>
  <c r="K4245"/>
  <c r="B4245"/>
  <c r="K4244"/>
  <c r="B4244"/>
  <c r="K4243"/>
  <c r="B4243"/>
  <c r="K4242"/>
  <c r="B4242"/>
  <c r="K4241"/>
  <c r="B4241"/>
  <c r="K4240"/>
  <c r="B4240"/>
  <c r="K4239"/>
  <c r="B4239"/>
  <c r="K4238"/>
  <c r="B4238"/>
  <c r="K4237"/>
  <c r="B4237"/>
  <c r="K4236"/>
  <c r="B4236"/>
  <c r="K4235"/>
  <c r="B4235"/>
  <c r="K4234"/>
  <c r="B4234"/>
  <c r="K4233"/>
  <c r="B4233"/>
  <c r="K4232"/>
  <c r="B4232"/>
  <c r="K4231"/>
  <c r="B4231"/>
  <c r="K4230"/>
  <c r="B4230"/>
  <c r="K4229"/>
  <c r="B4229"/>
  <c r="K4228"/>
  <c r="B4228"/>
  <c r="K4227"/>
  <c r="B4227"/>
  <c r="K4226"/>
  <c r="B4226"/>
  <c r="K4225"/>
  <c r="B4225"/>
  <c r="K4224"/>
  <c r="B4224"/>
  <c r="K4223"/>
  <c r="B4223"/>
  <c r="K4222"/>
  <c r="B4222"/>
  <c r="K4221"/>
  <c r="B4221"/>
  <c r="K4220"/>
  <c r="B4220"/>
  <c r="K4219"/>
  <c r="B4219"/>
  <c r="K4218"/>
  <c r="B4218"/>
  <c r="K4217"/>
  <c r="B4217"/>
  <c r="K4216"/>
  <c r="B4216"/>
  <c r="K4215"/>
  <c r="B4215"/>
  <c r="K4214"/>
  <c r="B4214"/>
  <c r="K4213"/>
  <c r="B4213"/>
  <c r="K4212"/>
  <c r="B4212"/>
  <c r="K4211"/>
  <c r="B4211"/>
  <c r="K4210"/>
  <c r="B4210"/>
  <c r="K4209"/>
  <c r="B4209"/>
  <c r="K4208"/>
  <c r="B4208"/>
  <c r="K4207"/>
  <c r="B4207"/>
  <c r="K4206"/>
  <c r="B4206"/>
  <c r="K4205"/>
  <c r="B4205"/>
  <c r="K4204"/>
  <c r="B4204"/>
  <c r="K4203"/>
  <c r="B4203"/>
  <c r="K4202"/>
  <c r="B4202"/>
  <c r="K4201"/>
  <c r="B4201"/>
  <c r="K4200"/>
  <c r="B4200"/>
  <c r="K4199"/>
  <c r="B4199"/>
  <c r="K4198"/>
  <c r="B4198"/>
  <c r="K4197"/>
  <c r="B4197"/>
  <c r="K4196"/>
  <c r="B4196"/>
  <c r="K4195"/>
  <c r="B4195"/>
  <c r="K4194"/>
  <c r="B4194"/>
  <c r="K4193"/>
  <c r="B4193"/>
  <c r="K4192"/>
  <c r="B4192"/>
  <c r="K4191"/>
  <c r="B4191"/>
  <c r="K4190"/>
  <c r="B4190"/>
  <c r="K4189"/>
  <c r="B4189"/>
  <c r="K4188"/>
  <c r="B4188"/>
  <c r="K4187"/>
  <c r="B4187"/>
  <c r="K4186"/>
  <c r="B4186"/>
  <c r="K4185"/>
  <c r="B4185"/>
  <c r="K4184"/>
  <c r="B4184"/>
  <c r="K4183"/>
  <c r="B4183"/>
  <c r="K4182"/>
  <c r="B4182"/>
  <c r="K4181"/>
  <c r="B4181"/>
  <c r="K4180"/>
  <c r="B4180"/>
  <c r="K4179"/>
  <c r="B4179"/>
  <c r="K4178"/>
  <c r="B4178"/>
  <c r="K4177"/>
  <c r="B4177"/>
  <c r="K4176"/>
  <c r="B4176"/>
  <c r="K4175"/>
  <c r="B4175"/>
  <c r="K4174"/>
  <c r="B4174"/>
  <c r="K4173"/>
  <c r="B4173"/>
  <c r="K4172"/>
  <c r="B4172"/>
  <c r="K4171"/>
  <c r="B4171"/>
  <c r="K4170"/>
  <c r="B4170"/>
  <c r="K4169"/>
  <c r="B4169"/>
  <c r="K4168"/>
  <c r="B4168"/>
  <c r="K4167"/>
  <c r="B4167"/>
  <c r="K4166"/>
  <c r="B4166"/>
  <c r="K4165"/>
  <c r="B4165"/>
  <c r="K4164"/>
  <c r="B4164"/>
  <c r="K4163"/>
  <c r="B4163"/>
  <c r="K4162"/>
  <c r="B4162"/>
  <c r="K4161"/>
  <c r="B4161"/>
  <c r="K4160"/>
  <c r="B4160"/>
  <c r="K4159"/>
  <c r="B4159"/>
  <c r="K4158"/>
  <c r="B4158"/>
  <c r="K4157"/>
  <c r="B4157"/>
  <c r="K4156"/>
  <c r="B4156"/>
  <c r="K4155"/>
  <c r="B4155"/>
  <c r="K4154"/>
  <c r="B4154"/>
  <c r="K4153"/>
  <c r="B4153"/>
  <c r="K4152"/>
  <c r="B4152"/>
  <c r="K4151"/>
  <c r="B4151"/>
  <c r="K4150"/>
  <c r="B4150"/>
  <c r="K4149"/>
  <c r="B4149"/>
  <c r="K4148"/>
  <c r="B4148"/>
  <c r="K4147"/>
  <c r="B4147"/>
  <c r="K4146"/>
  <c r="B4146"/>
  <c r="K4145"/>
  <c r="B4145"/>
  <c r="K4144"/>
  <c r="B4144"/>
  <c r="K4143"/>
  <c r="B4143"/>
  <c r="K4142"/>
  <c r="B4142"/>
  <c r="K4141"/>
  <c r="B4141"/>
  <c r="K4140"/>
  <c r="B4140"/>
  <c r="K4139"/>
  <c r="B4139"/>
  <c r="K4138"/>
  <c r="B4138"/>
  <c r="K4137"/>
  <c r="B4137"/>
  <c r="K4136"/>
  <c r="B4136"/>
  <c r="K4135"/>
  <c r="B4135"/>
  <c r="K4134"/>
  <c r="B4134"/>
  <c r="K4133"/>
  <c r="B4133"/>
  <c r="K4132"/>
  <c r="B4132"/>
  <c r="K4131"/>
  <c r="B4131"/>
  <c r="K4130"/>
  <c r="B4130"/>
  <c r="K4129"/>
  <c r="B4129"/>
  <c r="K4128"/>
  <c r="B4128"/>
  <c r="K4127"/>
  <c r="B4127"/>
  <c r="K4126"/>
  <c r="B4126"/>
  <c r="K4125"/>
  <c r="B4125"/>
  <c r="K4124"/>
  <c r="B4124"/>
  <c r="K4123"/>
  <c r="B4123"/>
  <c r="K4122"/>
  <c r="B4122"/>
  <c r="K4121"/>
  <c r="B4121"/>
  <c r="K4120"/>
  <c r="B4120"/>
  <c r="K4119"/>
  <c r="B4119"/>
  <c r="K4118"/>
  <c r="B4118"/>
  <c r="K4117"/>
  <c r="B4117"/>
  <c r="K4116"/>
  <c r="B4116"/>
  <c r="K4115"/>
  <c r="B4115"/>
  <c r="K4114"/>
  <c r="B4114"/>
  <c r="K4113"/>
  <c r="B4113"/>
  <c r="K4112"/>
  <c r="B4112"/>
  <c r="K4111"/>
  <c r="B4111"/>
  <c r="K4110"/>
  <c r="B4110"/>
  <c r="K4109"/>
  <c r="B4109"/>
  <c r="K4108"/>
  <c r="B4108"/>
  <c r="K4107"/>
  <c r="B4107"/>
  <c r="K4106"/>
  <c r="B4106"/>
  <c r="K4105"/>
  <c r="B4105"/>
  <c r="K4104"/>
  <c r="B4104"/>
  <c r="K4103"/>
  <c r="B4103"/>
  <c r="K4102"/>
  <c r="B4102"/>
  <c r="K4101"/>
  <c r="B4101"/>
  <c r="K4100"/>
  <c r="B4100"/>
  <c r="K4099"/>
  <c r="B4099"/>
  <c r="K4098"/>
  <c r="B4098"/>
  <c r="K4097"/>
  <c r="B4097"/>
  <c r="K4096"/>
  <c r="B4096"/>
  <c r="K4095"/>
  <c r="B4095"/>
  <c r="K4094"/>
  <c r="B4094"/>
  <c r="K4093"/>
  <c r="B4093"/>
  <c r="K4092"/>
  <c r="B4092"/>
  <c r="K4091"/>
  <c r="B4091"/>
  <c r="K4090"/>
  <c r="B4090"/>
  <c r="K4089"/>
  <c r="B4089"/>
  <c r="K4088"/>
  <c r="B4088"/>
  <c r="K4087"/>
  <c r="B4087"/>
  <c r="K4086"/>
  <c r="B4086"/>
  <c r="K4085"/>
  <c r="B4085"/>
  <c r="K4084"/>
  <c r="B4084"/>
  <c r="K4083"/>
  <c r="B4083"/>
  <c r="K4082"/>
  <c r="B4082"/>
  <c r="K4081"/>
  <c r="B4081"/>
  <c r="K4080"/>
  <c r="B4080"/>
  <c r="K4079"/>
  <c r="B4079"/>
  <c r="K4078"/>
  <c r="B4078"/>
  <c r="K4077"/>
  <c r="B4077"/>
  <c r="K4076"/>
  <c r="B4076"/>
  <c r="K4075"/>
  <c r="B4075"/>
  <c r="K4074"/>
  <c r="B4074"/>
  <c r="K4073"/>
  <c r="B4073"/>
  <c r="K4072"/>
  <c r="B4072"/>
  <c r="K4071"/>
  <c r="B4071"/>
  <c r="K4070"/>
  <c r="B4070"/>
  <c r="K4069"/>
  <c r="B4069"/>
  <c r="K4068"/>
  <c r="B4068"/>
  <c r="K4067"/>
  <c r="B4067"/>
  <c r="K4066"/>
  <c r="B4066"/>
  <c r="K4065"/>
  <c r="B4065"/>
  <c r="K4064"/>
  <c r="B4064"/>
  <c r="K4063"/>
  <c r="B4063"/>
  <c r="K4062"/>
  <c r="B4062"/>
  <c r="K4061"/>
  <c r="B4061"/>
  <c r="K4060"/>
  <c r="B4060"/>
  <c r="K4059"/>
  <c r="B4059"/>
  <c r="K4058"/>
  <c r="B4058"/>
  <c r="K4057"/>
  <c r="B4057"/>
  <c r="K4056"/>
  <c r="B4056"/>
  <c r="K4055"/>
  <c r="B4055"/>
  <c r="K4054"/>
  <c r="B4054"/>
  <c r="K4053"/>
  <c r="B4053"/>
  <c r="K4052"/>
  <c r="B4052"/>
  <c r="K4051"/>
  <c r="B4051"/>
  <c r="K4050"/>
  <c r="B4050"/>
  <c r="K4049"/>
  <c r="B4049"/>
  <c r="K4048"/>
  <c r="B4048"/>
  <c r="K4047"/>
  <c r="B4047"/>
  <c r="K4046"/>
  <c r="B4046"/>
  <c r="K4045"/>
  <c r="B4045"/>
  <c r="K4044"/>
  <c r="B4044"/>
  <c r="K4043"/>
  <c r="B4043"/>
  <c r="K4042"/>
  <c r="B4042"/>
  <c r="K4041"/>
  <c r="B4041"/>
  <c r="K4040"/>
  <c r="B4040"/>
  <c r="K4039"/>
  <c r="B4039"/>
  <c r="K4038"/>
  <c r="B4038"/>
  <c r="K4037"/>
  <c r="B4037"/>
  <c r="K4036"/>
  <c r="B4036"/>
  <c r="K4035"/>
  <c r="B4035"/>
  <c r="K4034"/>
  <c r="B4034"/>
  <c r="K4033"/>
  <c r="B4033"/>
  <c r="K4032"/>
  <c r="B4032"/>
  <c r="K4031"/>
  <c r="B4031"/>
  <c r="K4030"/>
  <c r="B4030"/>
  <c r="K4029"/>
  <c r="B4029"/>
  <c r="K4028"/>
  <c r="B4028"/>
  <c r="K4027"/>
  <c r="B4027"/>
  <c r="K4026"/>
  <c r="B4026"/>
  <c r="K4025"/>
  <c r="B4025"/>
  <c r="K4024"/>
  <c r="B4024"/>
  <c r="K4023"/>
  <c r="B4023"/>
  <c r="K4022"/>
  <c r="B4022"/>
  <c r="K4021"/>
  <c r="B4021"/>
  <c r="K4020"/>
  <c r="B4020"/>
  <c r="K4019"/>
  <c r="B4019"/>
  <c r="K4018"/>
  <c r="B4018"/>
  <c r="K4017"/>
  <c r="B4017"/>
  <c r="K4016"/>
  <c r="B4016"/>
  <c r="K4015"/>
  <c r="B4015"/>
  <c r="K4014"/>
  <c r="B4014"/>
  <c r="K4013"/>
  <c r="B4013"/>
  <c r="K4012"/>
  <c r="B4012"/>
  <c r="K4011"/>
  <c r="B4011"/>
  <c r="K4010"/>
  <c r="B4010"/>
  <c r="K4009"/>
  <c r="B4009"/>
  <c r="K4008"/>
  <c r="B4008"/>
  <c r="K4007"/>
  <c r="B4007"/>
  <c r="K4006"/>
  <c r="B4006"/>
  <c r="K4005"/>
  <c r="B4005"/>
  <c r="K4004"/>
  <c r="B4004"/>
  <c r="K4003"/>
  <c r="B4003"/>
  <c r="K4002"/>
  <c r="B4002"/>
  <c r="K4001"/>
  <c r="B4001"/>
  <c r="K4000"/>
  <c r="B4000"/>
  <c r="K3999"/>
  <c r="B3999"/>
  <c r="K3998"/>
  <c r="B3998"/>
  <c r="K3997"/>
  <c r="B3997"/>
  <c r="K3996"/>
  <c r="B3996"/>
  <c r="K3995"/>
  <c r="B3995"/>
  <c r="K3994"/>
  <c r="B3994"/>
  <c r="K3993"/>
  <c r="B3993"/>
  <c r="K3992"/>
  <c r="B3992"/>
  <c r="K3991"/>
  <c r="K3990"/>
  <c r="K3989"/>
  <c r="K3988"/>
  <c r="K3987"/>
  <c r="K3986"/>
  <c r="K3985"/>
  <c r="K3984"/>
  <c r="K3983"/>
  <c r="K3982"/>
  <c r="K3981"/>
  <c r="K3980"/>
  <c r="K3979"/>
  <c r="K3978"/>
  <c r="K3977"/>
  <c r="K3976"/>
  <c r="K3975"/>
  <c r="K3974"/>
  <c r="K3973"/>
  <c r="K3972"/>
  <c r="K3971"/>
  <c r="K3970"/>
  <c r="K3969"/>
  <c r="K3968"/>
  <c r="K3967"/>
  <c r="K3966"/>
  <c r="K3965"/>
  <c r="K3964"/>
  <c r="K3963"/>
  <c r="K3962"/>
  <c r="K3961"/>
  <c r="K3960"/>
  <c r="K3959"/>
  <c r="K3958"/>
  <c r="K3957"/>
  <c r="K3956"/>
  <c r="K3955"/>
  <c r="K3954"/>
  <c r="K3953"/>
  <c r="K3952"/>
  <c r="K3951"/>
  <c r="K3950"/>
  <c r="K3949"/>
  <c r="K3948"/>
  <c r="K3947"/>
  <c r="K3946"/>
  <c r="K3945"/>
  <c r="K3944"/>
  <c r="K3943"/>
  <c r="K3942"/>
  <c r="K3941"/>
  <c r="K3940"/>
  <c r="K3939"/>
  <c r="K3938"/>
  <c r="K3937"/>
  <c r="K3936"/>
  <c r="K3935"/>
  <c r="K3934"/>
  <c r="K3933"/>
  <c r="K3932"/>
  <c r="K3931"/>
  <c r="K3930"/>
  <c r="K3929"/>
  <c r="K3928"/>
  <c r="K3927"/>
  <c r="K3926"/>
  <c r="K3925"/>
  <c r="K3924"/>
  <c r="K3923"/>
  <c r="K3922"/>
  <c r="K3921"/>
  <c r="K3920"/>
  <c r="K3919"/>
  <c r="K3918"/>
  <c r="K3917"/>
  <c r="K3916"/>
  <c r="K3915"/>
  <c r="K3914"/>
  <c r="K3913"/>
  <c r="K3912"/>
  <c r="K3911"/>
  <c r="K3910"/>
  <c r="K3909"/>
  <c r="K3908"/>
  <c r="K3907"/>
  <c r="K3906"/>
  <c r="K3905"/>
  <c r="K3904"/>
  <c r="K3903"/>
  <c r="K3902"/>
  <c r="K3901"/>
  <c r="K3900"/>
  <c r="K3899"/>
  <c r="K3898"/>
  <c r="K3897"/>
  <c r="K3896"/>
  <c r="K3895"/>
  <c r="K3894"/>
  <c r="K3893"/>
  <c r="K3892"/>
  <c r="K3891"/>
  <c r="K3890"/>
  <c r="K3889"/>
  <c r="K3888"/>
  <c r="K3887"/>
  <c r="K3886"/>
  <c r="K3885"/>
  <c r="K3884"/>
  <c r="K3883"/>
  <c r="K3882"/>
  <c r="K3881"/>
  <c r="K3880"/>
  <c r="K3879"/>
  <c r="K3878"/>
  <c r="K3877"/>
  <c r="K3876"/>
  <c r="K3875"/>
  <c r="K3874"/>
  <c r="K3873"/>
  <c r="K3872"/>
  <c r="K3871"/>
  <c r="K3870"/>
  <c r="K3869"/>
  <c r="K3868"/>
  <c r="K3867"/>
  <c r="K3866"/>
  <c r="K3865"/>
  <c r="K3864"/>
  <c r="K3863"/>
  <c r="K3862"/>
  <c r="K3861"/>
  <c r="K3860"/>
  <c r="K3859"/>
  <c r="K3858"/>
  <c r="K3857"/>
  <c r="K3856"/>
  <c r="K3855"/>
  <c r="K3854"/>
  <c r="K3853"/>
  <c r="K3852"/>
  <c r="K3851"/>
  <c r="K3850"/>
  <c r="K3849"/>
  <c r="K3848"/>
  <c r="K3847"/>
  <c r="K3846"/>
  <c r="K3845"/>
  <c r="K3844"/>
  <c r="K3843"/>
  <c r="K3842"/>
  <c r="K3841"/>
  <c r="K3840"/>
  <c r="K3839"/>
  <c r="K3838"/>
  <c r="K3837"/>
  <c r="K3836"/>
  <c r="K3835"/>
  <c r="K3834"/>
  <c r="K3833"/>
  <c r="K3832"/>
  <c r="K3831"/>
  <c r="K3830"/>
  <c r="K3829"/>
  <c r="K3828"/>
  <c r="K3827"/>
  <c r="K3826"/>
  <c r="K3825"/>
  <c r="K3824"/>
  <c r="K3823"/>
  <c r="K3822"/>
  <c r="K3821"/>
  <c r="K3820"/>
  <c r="K3819"/>
  <c r="K3818"/>
  <c r="K3817"/>
  <c r="K3816"/>
  <c r="K3815"/>
  <c r="K3814"/>
  <c r="K3813"/>
  <c r="K3812"/>
  <c r="K3811"/>
  <c r="K3810"/>
  <c r="K3809"/>
  <c r="K3808"/>
  <c r="K3807"/>
  <c r="K3806"/>
  <c r="K3805"/>
  <c r="K3804"/>
  <c r="K3803"/>
  <c r="K3802"/>
  <c r="K3801"/>
  <c r="K3800"/>
  <c r="K3799"/>
  <c r="K3798"/>
  <c r="K3797"/>
  <c r="K3796"/>
  <c r="K3795"/>
  <c r="K3794"/>
  <c r="K3793"/>
  <c r="K3792"/>
  <c r="K3791"/>
  <c r="K3790"/>
  <c r="K3789"/>
  <c r="K3788"/>
  <c r="K3787"/>
  <c r="K3786"/>
  <c r="K3785"/>
  <c r="K3784"/>
  <c r="K3783"/>
  <c r="K3782"/>
  <c r="K3781"/>
  <c r="K3780"/>
  <c r="K3779"/>
  <c r="K3778"/>
  <c r="K3777"/>
  <c r="K3776"/>
  <c r="K3775"/>
  <c r="K3774"/>
  <c r="K3773"/>
  <c r="K3772"/>
  <c r="K3771"/>
  <c r="K3770"/>
  <c r="K3769"/>
  <c r="K3768"/>
  <c r="K3767"/>
  <c r="K3766"/>
  <c r="K3765"/>
  <c r="K3764"/>
  <c r="K3763"/>
  <c r="K3762"/>
  <c r="K3761"/>
  <c r="K3760"/>
  <c r="K3759"/>
  <c r="K3758"/>
  <c r="K3757"/>
  <c r="K3756"/>
  <c r="K3755"/>
  <c r="K3754"/>
  <c r="K3753"/>
  <c r="K3752"/>
  <c r="K3751"/>
  <c r="K3750"/>
  <c r="K3749"/>
  <c r="K3748"/>
  <c r="K3747"/>
  <c r="K3746"/>
  <c r="K3745"/>
  <c r="K3744"/>
  <c r="K3743"/>
  <c r="K3742"/>
  <c r="K3741"/>
  <c r="K3740"/>
  <c r="K3739"/>
  <c r="K3738"/>
  <c r="K3737"/>
  <c r="K3736"/>
  <c r="K3735"/>
  <c r="K3734"/>
  <c r="K3733"/>
  <c r="K3732"/>
  <c r="K3731"/>
  <c r="K3730"/>
  <c r="K3729"/>
  <c r="K3728"/>
  <c r="K3727"/>
  <c r="K3726"/>
  <c r="K3725"/>
  <c r="K3724"/>
  <c r="K3723"/>
  <c r="K3722"/>
  <c r="K3721"/>
  <c r="K3720"/>
  <c r="K3719"/>
  <c r="K3718"/>
  <c r="K3717"/>
  <c r="K3716"/>
  <c r="K3715"/>
  <c r="K3714"/>
  <c r="K3713"/>
  <c r="K3712"/>
  <c r="K3711"/>
  <c r="K3710"/>
  <c r="K3709"/>
  <c r="K3708"/>
  <c r="K3707"/>
  <c r="K3706"/>
  <c r="K3705"/>
  <c r="K3704"/>
  <c r="K3703"/>
  <c r="K3702"/>
  <c r="K3701"/>
  <c r="K3700"/>
  <c r="K3699"/>
  <c r="K3698"/>
  <c r="K3697"/>
  <c r="K3696"/>
  <c r="K3695"/>
  <c r="K3694"/>
  <c r="K3693"/>
  <c r="K3692"/>
  <c r="K3691"/>
  <c r="K3690"/>
  <c r="K3689"/>
  <c r="K3688"/>
  <c r="K3687"/>
  <c r="K3686"/>
  <c r="K3685"/>
  <c r="K3684"/>
  <c r="K3683"/>
  <c r="K3682"/>
  <c r="K3681"/>
  <c r="K3680"/>
  <c r="K3679"/>
  <c r="K3678"/>
  <c r="K3677"/>
  <c r="K3676"/>
  <c r="K3675"/>
  <c r="K3674"/>
  <c r="K3673"/>
  <c r="K3672"/>
  <c r="K3671"/>
  <c r="K3670"/>
  <c r="K3669"/>
  <c r="K3668"/>
  <c r="K3667"/>
  <c r="K3666"/>
  <c r="K3665"/>
  <c r="K3664"/>
  <c r="K3663"/>
  <c r="K3662"/>
  <c r="K3661"/>
  <c r="K3660"/>
  <c r="K3659"/>
  <c r="K3658"/>
  <c r="K3657"/>
  <c r="K3656"/>
  <c r="K3655"/>
  <c r="K3654"/>
  <c r="K3653"/>
  <c r="K3652"/>
  <c r="K3651"/>
  <c r="K3650"/>
  <c r="K3649"/>
  <c r="K3648"/>
  <c r="K3647"/>
  <c r="K3646"/>
  <c r="K3645"/>
  <c r="K3644"/>
  <c r="K3643"/>
  <c r="K3642"/>
  <c r="K3641"/>
  <c r="K3640"/>
  <c r="K3639"/>
  <c r="K3638"/>
  <c r="K3637"/>
  <c r="K3636"/>
  <c r="K3635"/>
  <c r="K3634"/>
  <c r="K3633"/>
  <c r="K3632"/>
  <c r="K3631"/>
  <c r="K3630"/>
  <c r="K3629"/>
  <c r="K3628"/>
  <c r="K3627"/>
  <c r="K3626"/>
  <c r="K3625"/>
  <c r="K3624"/>
  <c r="K3623"/>
  <c r="K3622"/>
  <c r="K3621"/>
  <c r="K3620"/>
  <c r="K3619"/>
  <c r="K3618"/>
  <c r="K3617"/>
  <c r="K3616"/>
  <c r="K3615"/>
  <c r="K3614"/>
  <c r="K3613"/>
  <c r="K3612"/>
  <c r="K3611"/>
  <c r="K3610"/>
  <c r="K3609"/>
  <c r="K3608"/>
  <c r="K3607"/>
  <c r="K3606"/>
  <c r="K3605"/>
  <c r="K3604"/>
  <c r="K3603"/>
  <c r="K3602"/>
  <c r="K3601"/>
  <c r="K3600"/>
  <c r="K3599"/>
  <c r="K3598"/>
  <c r="K3597"/>
  <c r="K3596"/>
  <c r="K3595"/>
  <c r="K3594"/>
  <c r="K3593"/>
  <c r="K3592"/>
  <c r="K3591"/>
  <c r="K3590"/>
  <c r="K3589"/>
  <c r="K3588"/>
  <c r="K3587"/>
  <c r="K3586"/>
  <c r="K3585"/>
  <c r="K3584"/>
  <c r="K3583"/>
  <c r="K3582"/>
  <c r="K3581"/>
  <c r="K3580"/>
  <c r="K3579"/>
  <c r="K3578"/>
  <c r="K3577"/>
  <c r="K3576"/>
  <c r="K3575"/>
  <c r="K3574"/>
  <c r="K3573"/>
  <c r="K3572"/>
  <c r="K3571"/>
  <c r="K3570"/>
  <c r="K3569"/>
  <c r="K3568"/>
  <c r="K3567"/>
  <c r="K3566"/>
  <c r="K3565"/>
  <c r="K3564"/>
  <c r="K3563"/>
  <c r="K3562"/>
  <c r="K3561"/>
  <c r="K3560"/>
  <c r="K3559"/>
  <c r="K3558"/>
  <c r="K3557"/>
  <c r="K3556"/>
  <c r="K3555"/>
  <c r="K3554"/>
  <c r="K3553"/>
  <c r="K3552"/>
  <c r="K3551"/>
  <c r="K3550"/>
  <c r="K3549"/>
  <c r="K3548"/>
  <c r="K3547"/>
  <c r="K3546"/>
  <c r="K3545"/>
  <c r="K3544"/>
  <c r="K3543"/>
  <c r="K3542"/>
  <c r="K3541"/>
  <c r="K3540"/>
  <c r="K3539"/>
  <c r="K3538"/>
  <c r="K3537"/>
  <c r="K3536"/>
  <c r="K3535"/>
  <c r="K3534"/>
  <c r="K3533"/>
  <c r="K3532"/>
  <c r="K3531"/>
  <c r="K3530"/>
  <c r="K3529"/>
  <c r="K3528"/>
  <c r="K3527"/>
  <c r="K3526"/>
  <c r="K3525"/>
  <c r="K3524"/>
  <c r="K3523"/>
  <c r="K3522"/>
  <c r="K3521"/>
  <c r="K3520"/>
  <c r="K3519"/>
  <c r="K3518"/>
  <c r="K3517"/>
  <c r="K3516"/>
  <c r="K3515"/>
  <c r="K3514"/>
  <c r="K3513"/>
  <c r="K3512"/>
  <c r="K3511"/>
  <c r="K3510"/>
  <c r="K3509"/>
  <c r="K3508"/>
  <c r="K3507"/>
  <c r="K3506"/>
  <c r="K3505"/>
  <c r="K3504"/>
  <c r="K3503"/>
  <c r="K3502"/>
  <c r="K3501"/>
  <c r="K3500"/>
  <c r="K3499"/>
  <c r="K3498"/>
  <c r="K3497"/>
  <c r="K3496"/>
  <c r="K3495"/>
  <c r="K3494"/>
  <c r="K3493"/>
  <c r="K3492"/>
  <c r="K3491"/>
  <c r="K3490"/>
  <c r="K3489"/>
  <c r="K3488"/>
  <c r="K3487"/>
  <c r="K3486"/>
  <c r="K3485"/>
  <c r="K3484"/>
  <c r="K3483"/>
  <c r="K3482"/>
  <c r="K3481"/>
  <c r="K3480"/>
  <c r="K3479"/>
  <c r="K3478"/>
  <c r="K3477"/>
  <c r="K3476"/>
  <c r="K3475"/>
  <c r="K3474"/>
  <c r="K3473"/>
  <c r="K3472"/>
  <c r="K3471"/>
  <c r="K3470"/>
  <c r="K3469"/>
  <c r="K3468"/>
  <c r="K3467"/>
  <c r="K3466"/>
  <c r="K3465"/>
  <c r="K3464"/>
  <c r="K3463"/>
  <c r="K3462"/>
  <c r="K3461"/>
  <c r="K3460"/>
  <c r="K3459"/>
  <c r="K3458"/>
  <c r="K3457"/>
  <c r="K3456"/>
  <c r="K3455"/>
  <c r="K3454"/>
  <c r="K3453"/>
  <c r="K3452"/>
  <c r="K3451"/>
  <c r="K3450"/>
  <c r="K3449"/>
  <c r="K3448"/>
  <c r="K3447"/>
  <c r="K3446"/>
  <c r="K3445"/>
  <c r="K3444"/>
  <c r="K3443"/>
  <c r="K3442"/>
  <c r="K3441"/>
  <c r="K3440"/>
  <c r="K3439"/>
  <c r="K3438"/>
  <c r="K3437"/>
  <c r="K3436"/>
  <c r="K3435"/>
  <c r="K3434"/>
  <c r="K3433"/>
  <c r="K3432"/>
  <c r="K3431"/>
  <c r="K3430"/>
  <c r="K3429"/>
  <c r="K3428"/>
  <c r="K3427"/>
  <c r="K3426"/>
  <c r="K3425"/>
  <c r="K3424"/>
  <c r="K3423"/>
  <c r="K3422"/>
  <c r="K3421"/>
  <c r="K3420"/>
  <c r="K3419"/>
  <c r="K3418"/>
  <c r="K3417"/>
  <c r="K3416"/>
  <c r="K3415"/>
  <c r="K3414"/>
  <c r="K3413"/>
  <c r="K3412"/>
  <c r="K3411"/>
  <c r="K3410"/>
  <c r="K3409"/>
  <c r="K3408"/>
  <c r="K3407"/>
  <c r="K3406"/>
  <c r="K3405"/>
  <c r="K3404"/>
  <c r="K3403"/>
  <c r="K3402"/>
  <c r="K3401"/>
  <c r="K3400"/>
  <c r="K3399"/>
  <c r="K3398"/>
  <c r="K3397"/>
  <c r="K3396"/>
  <c r="K3395"/>
  <c r="K3394"/>
  <c r="K3393"/>
  <c r="K3392"/>
  <c r="K3391"/>
  <c r="K3390"/>
  <c r="K3389"/>
  <c r="K3388"/>
  <c r="K3387"/>
  <c r="K3386"/>
  <c r="K3385"/>
  <c r="K3384"/>
  <c r="K3383"/>
  <c r="K3382"/>
  <c r="K3381"/>
  <c r="K3380"/>
  <c r="K3379"/>
  <c r="K3378"/>
  <c r="K3377"/>
  <c r="K3376"/>
  <c r="K3375"/>
  <c r="K3374"/>
  <c r="K3373"/>
  <c r="K3372"/>
  <c r="K3371"/>
  <c r="K3370"/>
  <c r="K3369"/>
  <c r="K3368"/>
  <c r="K3367"/>
  <c r="K3366"/>
  <c r="K3365"/>
  <c r="K3364"/>
  <c r="K3363"/>
  <c r="K3362"/>
  <c r="K3361"/>
  <c r="K3360"/>
  <c r="K3359"/>
  <c r="K3358"/>
  <c r="K3357"/>
  <c r="K3356"/>
  <c r="K3355"/>
  <c r="K3354"/>
  <c r="K3353"/>
  <c r="K3352"/>
  <c r="K3351"/>
  <c r="K3350"/>
  <c r="K3349"/>
  <c r="K3348"/>
  <c r="K3347"/>
  <c r="K3346"/>
  <c r="K3345"/>
  <c r="K3344"/>
  <c r="K3343"/>
  <c r="K3342"/>
  <c r="K3341"/>
  <c r="K3340"/>
  <c r="K3339"/>
  <c r="K3338"/>
  <c r="K3337"/>
  <c r="K3336"/>
  <c r="K3335"/>
  <c r="K3334"/>
  <c r="K3333"/>
  <c r="K3332"/>
  <c r="K3331"/>
  <c r="K3330"/>
  <c r="K3329"/>
  <c r="K3328"/>
  <c r="K3327"/>
  <c r="K3326"/>
  <c r="K3325"/>
  <c r="K3324"/>
  <c r="K3323"/>
  <c r="K3322"/>
  <c r="K3321"/>
  <c r="K3320"/>
  <c r="K3319"/>
  <c r="K3318"/>
  <c r="K3317"/>
  <c r="K3316"/>
  <c r="K3315"/>
  <c r="K3314"/>
  <c r="K3313"/>
  <c r="K3312"/>
  <c r="K3311"/>
  <c r="K3310"/>
  <c r="K3309"/>
  <c r="K3308"/>
  <c r="K3307"/>
  <c r="K3306"/>
  <c r="K3305"/>
  <c r="K3304"/>
  <c r="K3303"/>
  <c r="K3302"/>
  <c r="K3301"/>
  <c r="K3300"/>
  <c r="K3299"/>
  <c r="K3298"/>
  <c r="K3297"/>
  <c r="K3296"/>
  <c r="K3295"/>
  <c r="K3294"/>
  <c r="K3293"/>
  <c r="K3292"/>
  <c r="K3291"/>
  <c r="K3290"/>
  <c r="K3289"/>
  <c r="K3288"/>
  <c r="K3287"/>
  <c r="K3286"/>
  <c r="K3285"/>
  <c r="K3284"/>
  <c r="K3283"/>
  <c r="K3282"/>
  <c r="K3281"/>
  <c r="K3280"/>
  <c r="K3279"/>
  <c r="K3278"/>
  <c r="K3277"/>
  <c r="K3276"/>
  <c r="K3275"/>
  <c r="K3274"/>
  <c r="K3273"/>
  <c r="K3272"/>
  <c r="K3271"/>
  <c r="K3270"/>
  <c r="K3269"/>
  <c r="K3268"/>
  <c r="K3267"/>
  <c r="K3266"/>
  <c r="K3265"/>
  <c r="K3264"/>
  <c r="K3263"/>
  <c r="K3262"/>
  <c r="K3261"/>
  <c r="K3260"/>
  <c r="K3259"/>
  <c r="K3258"/>
  <c r="K3257"/>
  <c r="K3256"/>
  <c r="K3255"/>
  <c r="K3254"/>
  <c r="K3253"/>
  <c r="K3252"/>
  <c r="K3251"/>
  <c r="K3250"/>
  <c r="K3249"/>
  <c r="K3248"/>
  <c r="K3247"/>
  <c r="K3246"/>
  <c r="K3245"/>
  <c r="K3244"/>
  <c r="K3243"/>
  <c r="K3242"/>
  <c r="K3241"/>
  <c r="K3240"/>
  <c r="K3239"/>
  <c r="K3238"/>
  <c r="K3237"/>
  <c r="K3236"/>
  <c r="K3235"/>
  <c r="K3234"/>
  <c r="K3233"/>
  <c r="K3232"/>
  <c r="K3231"/>
  <c r="K3230"/>
  <c r="K3229"/>
  <c r="K3228"/>
  <c r="K3227"/>
  <c r="K3226"/>
  <c r="K3225"/>
  <c r="K3224"/>
  <c r="K3223"/>
  <c r="K3222"/>
  <c r="K3221"/>
  <c r="K3220"/>
  <c r="K3219"/>
  <c r="K3218"/>
  <c r="K3217"/>
  <c r="K3216"/>
  <c r="K3215"/>
  <c r="K3214"/>
  <c r="K3213"/>
  <c r="K3212"/>
  <c r="K3211"/>
  <c r="K3210"/>
  <c r="K3209"/>
  <c r="K3208"/>
  <c r="K3207"/>
  <c r="K3206"/>
  <c r="K3205"/>
  <c r="K3204"/>
  <c r="K3203"/>
  <c r="K3202"/>
  <c r="K3201"/>
  <c r="K3200"/>
  <c r="K3199"/>
  <c r="K3198"/>
  <c r="K3197"/>
  <c r="K3196"/>
  <c r="K3195"/>
  <c r="K3194"/>
  <c r="K3193"/>
  <c r="K3192"/>
  <c r="K3191"/>
  <c r="K3190"/>
  <c r="K3189"/>
  <c r="K3188"/>
  <c r="K3187"/>
  <c r="K3186"/>
  <c r="K3185"/>
  <c r="K3184"/>
  <c r="K3183"/>
  <c r="K3182"/>
  <c r="K3181"/>
  <c r="K3180"/>
  <c r="K3179"/>
  <c r="K3178"/>
  <c r="K3177"/>
  <c r="K3176"/>
  <c r="K3175"/>
  <c r="K3174"/>
  <c r="K3173"/>
  <c r="K3172"/>
  <c r="K3171"/>
  <c r="K3170"/>
  <c r="K3169"/>
  <c r="K3168"/>
  <c r="K3167"/>
  <c r="K3166"/>
  <c r="K3165"/>
  <c r="K3164"/>
  <c r="K3163"/>
  <c r="K3162"/>
  <c r="K3161"/>
  <c r="K3160"/>
  <c r="K3159"/>
  <c r="K3158"/>
  <c r="K3157"/>
  <c r="K3156"/>
  <c r="K3155"/>
  <c r="K3154"/>
  <c r="K3153"/>
  <c r="K3152"/>
  <c r="K3151"/>
  <c r="K3150"/>
  <c r="K3149"/>
  <c r="K3148"/>
  <c r="K3147"/>
  <c r="K3146"/>
  <c r="K3145"/>
  <c r="K3144"/>
  <c r="K3143"/>
  <c r="K3142"/>
  <c r="K3141"/>
  <c r="K3140"/>
  <c r="K3139"/>
  <c r="K3138"/>
  <c r="K3137"/>
  <c r="K3136"/>
  <c r="K3135"/>
  <c r="K3134"/>
  <c r="K3133"/>
  <c r="K3132"/>
  <c r="K3131"/>
  <c r="K3130"/>
  <c r="K3129"/>
  <c r="K3128"/>
  <c r="K3127"/>
  <c r="K3126"/>
  <c r="K3125"/>
  <c r="K3124"/>
  <c r="K3123"/>
  <c r="K3122"/>
  <c r="K3121"/>
  <c r="K3120"/>
  <c r="K3119"/>
  <c r="K3118"/>
  <c r="K3117"/>
  <c r="K3116"/>
  <c r="K3115"/>
  <c r="K3114"/>
  <c r="K3113"/>
  <c r="K3112"/>
  <c r="K3111"/>
  <c r="K3110"/>
  <c r="K3109"/>
  <c r="K3108"/>
  <c r="K3107"/>
  <c r="K3106"/>
  <c r="K3105"/>
  <c r="K3104"/>
  <c r="K3103"/>
  <c r="K3102"/>
  <c r="K3101"/>
  <c r="K3100"/>
  <c r="K3099"/>
  <c r="K3098"/>
  <c r="K3097"/>
  <c r="K3096"/>
  <c r="K3095"/>
  <c r="K3094"/>
  <c r="K3093"/>
  <c r="K3092"/>
  <c r="K3091"/>
  <c r="K3090"/>
  <c r="K3089"/>
  <c r="K3088"/>
  <c r="K3087"/>
  <c r="K3086"/>
  <c r="K3085"/>
  <c r="K3084"/>
  <c r="K3083"/>
  <c r="K3082"/>
  <c r="K3081"/>
  <c r="K3080"/>
  <c r="K3079"/>
  <c r="K3078"/>
  <c r="K3077"/>
  <c r="K3076"/>
  <c r="K3075"/>
  <c r="K3074"/>
  <c r="K3073"/>
  <c r="K3072"/>
  <c r="K3071"/>
  <c r="K3070"/>
  <c r="K3069"/>
  <c r="K3068"/>
  <c r="K3067"/>
  <c r="K3066"/>
  <c r="K3065"/>
  <c r="K3064"/>
  <c r="K3063"/>
  <c r="K3062"/>
  <c r="K3061"/>
  <c r="K3060"/>
  <c r="K3059"/>
  <c r="K3058"/>
  <c r="K3057"/>
  <c r="K3056"/>
  <c r="K3055"/>
  <c r="K3054"/>
  <c r="K3053"/>
  <c r="K3052"/>
  <c r="K3051"/>
  <c r="K3050"/>
  <c r="K3049"/>
  <c r="K3048"/>
  <c r="K3047"/>
  <c r="K3046"/>
  <c r="K3045"/>
  <c r="K3044"/>
  <c r="K3043"/>
  <c r="K3042"/>
  <c r="K3041"/>
  <c r="K3040"/>
  <c r="K3039"/>
  <c r="K3038"/>
  <c r="K3037"/>
  <c r="K3036"/>
  <c r="K3035"/>
  <c r="K3034"/>
  <c r="K3033"/>
  <c r="K3032"/>
  <c r="K3031"/>
  <c r="K3030"/>
  <c r="K3029"/>
  <c r="K3028"/>
  <c r="K3027"/>
  <c r="K3026"/>
  <c r="K3025"/>
  <c r="K3024"/>
  <c r="K3023"/>
  <c r="K3022"/>
  <c r="K3021"/>
  <c r="K3020"/>
  <c r="K3019"/>
  <c r="K3018"/>
  <c r="K3017"/>
  <c r="K3016"/>
  <c r="K3015"/>
  <c r="K3014"/>
  <c r="K3013"/>
  <c r="K3012"/>
  <c r="K3011"/>
  <c r="K3010"/>
  <c r="K3009"/>
  <c r="K3008"/>
  <c r="K3007"/>
  <c r="K3006"/>
  <c r="K3005"/>
  <c r="K3004"/>
  <c r="K3003"/>
  <c r="K3002"/>
  <c r="K3001"/>
  <c r="K3000"/>
  <c r="K2999"/>
  <c r="K2998"/>
  <c r="K2997"/>
  <c r="K2996"/>
  <c r="K2995"/>
  <c r="K2994"/>
  <c r="K2993"/>
  <c r="K2992"/>
  <c r="K2991"/>
  <c r="K2990"/>
  <c r="K2989"/>
  <c r="K2988"/>
  <c r="K2987"/>
  <c r="K2986"/>
  <c r="K2985"/>
  <c r="K2984"/>
  <c r="K2983"/>
  <c r="K2982"/>
  <c r="K2981"/>
  <c r="K2980"/>
  <c r="K2979"/>
  <c r="K2978"/>
  <c r="K2977"/>
  <c r="K2976"/>
  <c r="K2975"/>
  <c r="K2974"/>
  <c r="K2973"/>
  <c r="K2972"/>
  <c r="K2971"/>
  <c r="K2970"/>
  <c r="K2969"/>
  <c r="K2968"/>
  <c r="K2967"/>
  <c r="K2966"/>
  <c r="K2965"/>
  <c r="K2964"/>
  <c r="K2963"/>
  <c r="K2962"/>
  <c r="K2961"/>
  <c r="K2960"/>
  <c r="K2959"/>
  <c r="K2958"/>
  <c r="K2957"/>
  <c r="K2956"/>
  <c r="K2955"/>
  <c r="K2954"/>
  <c r="K2953"/>
  <c r="K2952"/>
  <c r="K2951"/>
  <c r="K2950"/>
  <c r="K2949"/>
  <c r="K2948"/>
  <c r="K2947"/>
  <c r="K2946"/>
  <c r="K2945"/>
  <c r="K2944"/>
  <c r="K2943"/>
  <c r="K2942"/>
  <c r="K2941"/>
  <c r="K2940"/>
  <c r="K2939"/>
  <c r="K2938"/>
  <c r="K2937"/>
  <c r="K2936"/>
  <c r="K2935"/>
  <c r="K2934"/>
  <c r="K2933"/>
  <c r="K2932"/>
  <c r="K2931"/>
  <c r="K2930"/>
  <c r="K2929"/>
  <c r="K2928"/>
  <c r="K2927"/>
  <c r="K2926"/>
  <c r="K2925"/>
  <c r="K2924"/>
  <c r="K2923"/>
  <c r="K2922"/>
  <c r="K2921"/>
  <c r="K2920"/>
  <c r="K2919"/>
  <c r="K2918"/>
  <c r="K2917"/>
  <c r="K2916"/>
  <c r="K2915"/>
  <c r="K2914"/>
  <c r="K2913"/>
  <c r="K2912"/>
  <c r="K2911"/>
  <c r="K2910"/>
  <c r="K2909"/>
  <c r="K2908"/>
  <c r="K2907"/>
  <c r="K2906"/>
  <c r="K2905"/>
  <c r="K2904"/>
  <c r="K2903"/>
  <c r="K2902"/>
  <c r="K2901"/>
  <c r="K2900"/>
  <c r="K2899"/>
  <c r="K2898"/>
  <c r="K2897"/>
  <c r="K2896"/>
  <c r="K2895"/>
  <c r="K2894"/>
  <c r="K2893"/>
  <c r="K2892"/>
  <c r="K2891"/>
  <c r="K2890"/>
  <c r="K2889"/>
  <c r="K2888"/>
  <c r="K2887"/>
  <c r="K2886"/>
  <c r="K2885"/>
  <c r="K2884"/>
  <c r="K2883"/>
  <c r="K2882"/>
  <c r="K2881"/>
  <c r="K2880"/>
  <c r="K2879"/>
  <c r="K2878"/>
  <c r="K2877"/>
  <c r="K2876"/>
  <c r="K2875"/>
  <c r="K2874"/>
  <c r="K2873"/>
  <c r="K2872"/>
  <c r="K2871"/>
  <c r="K2870"/>
  <c r="K2869"/>
  <c r="K2868"/>
  <c r="K2867"/>
  <c r="K2866"/>
  <c r="K2865"/>
  <c r="K2864"/>
  <c r="K2863"/>
  <c r="K2862"/>
  <c r="K2861"/>
  <c r="K2860"/>
  <c r="K2859"/>
  <c r="K2858"/>
  <c r="K2857"/>
  <c r="K2856"/>
  <c r="K2855"/>
  <c r="K2854"/>
  <c r="K2853"/>
  <c r="K2852"/>
  <c r="K2851"/>
  <c r="K2850"/>
  <c r="K2849"/>
  <c r="K2848"/>
  <c r="K2847"/>
  <c r="K2846"/>
  <c r="K2845"/>
  <c r="K2844"/>
  <c r="K2843"/>
  <c r="K2842"/>
  <c r="K2841"/>
  <c r="K2840"/>
  <c r="K2839"/>
  <c r="K2838"/>
  <c r="K2837"/>
  <c r="K2836"/>
  <c r="K2835"/>
  <c r="K2834"/>
  <c r="K2833"/>
  <c r="K2832"/>
  <c r="K2831"/>
  <c r="K2830"/>
  <c r="K2829"/>
  <c r="K2828"/>
  <c r="K2827"/>
  <c r="K2826"/>
  <c r="K2825"/>
  <c r="K2824"/>
  <c r="K2823"/>
  <c r="K2822"/>
  <c r="K2821"/>
  <c r="K2820"/>
  <c r="K2819"/>
  <c r="K2818"/>
  <c r="K2817"/>
  <c r="K2816"/>
  <c r="K2815"/>
  <c r="K2814"/>
  <c r="K2813"/>
  <c r="K2812"/>
  <c r="K2811"/>
  <c r="K2810"/>
  <c r="K2809"/>
  <c r="K2808"/>
  <c r="K2807"/>
  <c r="K2806"/>
  <c r="K2805"/>
  <c r="K2804"/>
  <c r="K2803"/>
  <c r="K2802"/>
  <c r="K2801"/>
  <c r="K2800"/>
  <c r="K2799"/>
  <c r="K2798"/>
  <c r="K2797"/>
  <c r="K2796"/>
  <c r="K2795"/>
  <c r="K2794"/>
  <c r="K2793"/>
  <c r="K2792"/>
  <c r="K2791"/>
  <c r="K2790"/>
  <c r="K2789"/>
  <c r="K2788"/>
  <c r="K2787"/>
  <c r="K2786"/>
  <c r="K2785"/>
  <c r="K2784"/>
  <c r="K2783"/>
  <c r="K2782"/>
  <c r="K2781"/>
  <c r="K2780"/>
  <c r="K2779"/>
  <c r="K2778"/>
  <c r="K2777"/>
  <c r="K2776"/>
  <c r="K2775"/>
  <c r="K2774"/>
  <c r="K2773"/>
  <c r="K2772"/>
  <c r="K2771"/>
  <c r="K2770"/>
  <c r="K2769"/>
  <c r="K2768"/>
  <c r="K2767"/>
  <c r="K2766"/>
  <c r="K2765"/>
  <c r="K2764"/>
  <c r="K2763"/>
  <c r="K2762"/>
  <c r="K2761"/>
  <c r="K2760"/>
  <c r="K2759"/>
  <c r="K2758"/>
  <c r="K2757"/>
  <c r="K2756"/>
  <c r="K2755"/>
  <c r="K2754"/>
  <c r="K2753"/>
  <c r="K2752"/>
  <c r="K2751"/>
  <c r="K2750"/>
  <c r="K2749"/>
  <c r="K2748"/>
  <c r="K2747"/>
  <c r="K2746"/>
  <c r="K2745"/>
  <c r="K2744"/>
  <c r="K2743"/>
  <c r="K2742"/>
  <c r="K2741"/>
  <c r="K2740"/>
  <c r="K2739"/>
  <c r="K2738"/>
  <c r="K2737"/>
  <c r="K2736"/>
  <c r="K2735"/>
  <c r="K2734"/>
  <c r="K2733"/>
  <c r="K2732"/>
  <c r="K2731"/>
  <c r="K2730"/>
  <c r="K2729"/>
  <c r="K2728"/>
  <c r="K2727"/>
  <c r="K2726"/>
  <c r="K2725"/>
  <c r="K2724"/>
  <c r="K2723"/>
  <c r="K2722"/>
  <c r="K2721"/>
  <c r="K2720"/>
  <c r="K2719"/>
  <c r="K2718"/>
  <c r="K2717"/>
  <c r="K2716"/>
  <c r="K2715"/>
  <c r="K2714"/>
  <c r="K2713"/>
  <c r="K2712"/>
  <c r="K2711"/>
  <c r="K2710"/>
  <c r="K2709"/>
  <c r="K2708"/>
  <c r="K2707"/>
  <c r="K2706"/>
  <c r="K2705"/>
  <c r="K2704"/>
  <c r="K2703"/>
  <c r="K2702"/>
  <c r="K2701"/>
  <c r="K2700"/>
  <c r="K2699"/>
  <c r="K2698"/>
  <c r="K2697"/>
  <c r="K2696"/>
  <c r="K2695"/>
  <c r="K2694"/>
  <c r="K2693"/>
  <c r="K2692"/>
  <c r="K2691"/>
  <c r="K2690"/>
  <c r="K2689"/>
  <c r="K2688"/>
  <c r="K2687"/>
  <c r="K2686"/>
  <c r="K2685"/>
  <c r="K2684"/>
  <c r="K2683"/>
  <c r="K2682"/>
  <c r="K2681"/>
  <c r="K2680"/>
  <c r="K2679"/>
  <c r="K2678"/>
  <c r="K2677"/>
  <c r="K2676"/>
  <c r="K2675"/>
  <c r="K2674"/>
  <c r="K2673"/>
  <c r="K2672"/>
  <c r="K2671"/>
  <c r="K2670"/>
  <c r="K2669"/>
  <c r="K2668"/>
  <c r="K2667"/>
  <c r="K2666"/>
  <c r="K2665"/>
  <c r="K2664"/>
  <c r="K2663"/>
  <c r="K2662"/>
  <c r="K2661"/>
  <c r="K2660"/>
  <c r="K2659"/>
  <c r="K2658"/>
  <c r="K2657"/>
  <c r="K2656"/>
  <c r="K2655"/>
  <c r="K2654"/>
  <c r="K2653"/>
  <c r="K2652"/>
  <c r="K2651"/>
  <c r="K2650"/>
  <c r="K2649"/>
  <c r="K2648"/>
  <c r="K2647"/>
  <c r="K2646"/>
  <c r="K2645"/>
  <c r="K2644"/>
  <c r="K2643"/>
  <c r="K2642"/>
  <c r="K2641"/>
  <c r="K2640"/>
  <c r="K2639"/>
  <c r="K2638"/>
  <c r="K2637"/>
  <c r="K2636"/>
  <c r="K2635"/>
  <c r="K2634"/>
  <c r="K2633"/>
  <c r="K2632"/>
  <c r="K2631"/>
  <c r="K2630"/>
  <c r="K2629"/>
  <c r="K2628"/>
  <c r="K2627"/>
  <c r="K2626"/>
  <c r="K2625"/>
  <c r="K2624"/>
  <c r="K2623"/>
  <c r="K2622"/>
  <c r="K2621"/>
  <c r="K2620"/>
  <c r="K2619"/>
  <c r="K2618"/>
  <c r="K2617"/>
  <c r="K2616"/>
  <c r="K2615"/>
  <c r="K2614"/>
  <c r="K2613"/>
  <c r="K2612"/>
  <c r="K2611"/>
  <c r="K2610"/>
  <c r="K2609"/>
  <c r="K2608"/>
  <c r="K2607"/>
  <c r="K2606"/>
  <c r="K2605"/>
  <c r="K2604"/>
  <c r="K2603"/>
  <c r="K2602"/>
  <c r="K2601"/>
  <c r="K2600"/>
  <c r="K2599"/>
  <c r="K2598"/>
  <c r="K2597"/>
  <c r="K2596"/>
  <c r="K2595"/>
  <c r="K2594"/>
  <c r="K2593"/>
  <c r="K2592"/>
  <c r="K2591"/>
  <c r="K2590"/>
  <c r="K2589"/>
  <c r="K2588"/>
  <c r="K2587"/>
  <c r="K2586"/>
  <c r="K2585"/>
  <c r="K2584"/>
  <c r="K2583"/>
  <c r="K2582"/>
  <c r="K2581"/>
  <c r="K2580"/>
  <c r="K2579"/>
  <c r="K2578"/>
  <c r="K2577"/>
  <c r="K2576"/>
  <c r="K2575"/>
  <c r="K2574"/>
  <c r="K2573"/>
  <c r="K2572"/>
  <c r="K2571"/>
  <c r="K2570"/>
  <c r="K2569"/>
  <c r="K2568"/>
  <c r="K2567"/>
  <c r="K2566"/>
  <c r="K2565"/>
  <c r="K2564"/>
  <c r="K2563"/>
  <c r="K2562"/>
  <c r="K2561"/>
  <c r="K2560"/>
  <c r="K2559"/>
  <c r="K2558"/>
  <c r="K2557"/>
  <c r="K2556"/>
  <c r="K2555"/>
  <c r="K2554"/>
  <c r="K2553"/>
  <c r="K2552"/>
  <c r="K2551"/>
  <c r="K2550"/>
  <c r="K2549"/>
  <c r="K2548"/>
  <c r="K2547"/>
  <c r="K2546"/>
  <c r="K2545"/>
  <c r="K2544"/>
  <c r="K2543"/>
  <c r="K2542"/>
  <c r="K2541"/>
  <c r="K2540"/>
  <c r="K2539"/>
  <c r="K2538"/>
  <c r="K2537"/>
  <c r="K2536"/>
  <c r="K2535"/>
  <c r="K2534"/>
  <c r="K2533"/>
  <c r="K2532"/>
  <c r="K2531"/>
  <c r="K2530"/>
  <c r="K2529"/>
  <c r="K2528"/>
  <c r="K2527"/>
  <c r="K2526"/>
  <c r="K2525"/>
  <c r="K2524"/>
  <c r="K2523"/>
  <c r="K2522"/>
  <c r="K2521"/>
  <c r="K2520"/>
  <c r="K2519"/>
  <c r="K2518"/>
  <c r="K2517"/>
  <c r="K2516"/>
  <c r="K2515"/>
  <c r="K2514"/>
  <c r="K2513"/>
  <c r="K2512"/>
  <c r="K2511"/>
  <c r="K2510"/>
  <c r="K2509"/>
  <c r="K2508"/>
  <c r="K2507"/>
  <c r="K2506"/>
  <c r="K2505"/>
  <c r="K2504"/>
  <c r="K2503"/>
  <c r="K2502"/>
  <c r="K2501"/>
  <c r="K2500"/>
  <c r="K2499"/>
  <c r="K2498"/>
  <c r="K2497"/>
  <c r="K2496"/>
  <c r="K2495"/>
  <c r="K2494"/>
  <c r="K2493"/>
  <c r="K2492"/>
  <c r="K2491"/>
  <c r="K2490"/>
  <c r="K2489"/>
  <c r="K2488"/>
  <c r="K2487"/>
  <c r="K2486"/>
  <c r="K2485"/>
  <c r="K2484"/>
  <c r="K2483"/>
  <c r="K2482"/>
  <c r="K2481"/>
  <c r="K2480"/>
  <c r="K2479"/>
  <c r="K2478"/>
  <c r="K2477"/>
  <c r="K2476"/>
  <c r="K2475"/>
  <c r="K2474"/>
  <c r="K2473"/>
  <c r="K2472"/>
  <c r="K2471"/>
  <c r="K2470"/>
  <c r="K2469"/>
  <c r="K2468"/>
  <c r="K2467"/>
  <c r="K2466"/>
  <c r="K2465"/>
  <c r="K2464"/>
  <c r="K2463"/>
  <c r="K2462"/>
  <c r="K2461"/>
  <c r="K2460"/>
  <c r="K2459"/>
  <c r="K2458"/>
  <c r="K2457"/>
  <c r="K2456"/>
  <c r="K2455"/>
  <c r="K2454"/>
  <c r="K2453"/>
  <c r="K2452"/>
  <c r="K2451"/>
  <c r="K2450"/>
  <c r="K2449"/>
  <c r="K2448"/>
  <c r="K2447"/>
  <c r="K2446"/>
  <c r="K2445"/>
  <c r="K2444"/>
  <c r="K2443"/>
  <c r="K2442"/>
  <c r="K2441"/>
  <c r="K2440"/>
  <c r="K2439"/>
  <c r="K2438"/>
  <c r="K2437"/>
  <c r="K2436"/>
  <c r="K2435"/>
  <c r="K2434"/>
  <c r="K2433"/>
  <c r="K2432"/>
  <c r="K2431"/>
  <c r="K2430"/>
  <c r="K2429"/>
  <c r="K2428"/>
  <c r="K2427"/>
  <c r="K2426"/>
  <c r="K2425"/>
  <c r="K2424"/>
  <c r="K2423"/>
  <c r="K2422"/>
  <c r="K2421"/>
  <c r="K2420"/>
  <c r="K2419"/>
  <c r="K2418"/>
  <c r="K2417"/>
  <c r="K2416"/>
  <c r="K2415"/>
  <c r="K2414"/>
  <c r="K2413"/>
  <c r="K2412"/>
  <c r="K2411"/>
  <c r="K2410"/>
  <c r="K2409"/>
  <c r="K2408"/>
  <c r="K2407"/>
  <c r="K2406"/>
  <c r="K2405"/>
  <c r="K2404"/>
  <c r="K2403"/>
  <c r="K2402"/>
  <c r="K2401"/>
  <c r="K2400"/>
  <c r="K2399"/>
  <c r="K2398"/>
  <c r="K2397"/>
  <c r="K2396"/>
  <c r="K2395"/>
  <c r="K2394"/>
  <c r="K2393"/>
  <c r="K2392"/>
  <c r="K2391"/>
  <c r="K2390"/>
  <c r="K2389"/>
  <c r="K2388"/>
  <c r="K2387"/>
  <c r="K2386"/>
  <c r="K2385"/>
  <c r="K2384"/>
  <c r="K2383"/>
  <c r="K2382"/>
  <c r="K2381"/>
  <c r="K2380"/>
  <c r="K2379"/>
  <c r="K2378"/>
  <c r="K2377"/>
  <c r="K2376"/>
  <c r="K2375"/>
  <c r="K2374"/>
  <c r="K2373"/>
  <c r="K2372"/>
  <c r="K2371"/>
  <c r="K2370"/>
  <c r="K2369"/>
  <c r="K2368"/>
  <c r="K2367"/>
  <c r="K2366"/>
  <c r="K2365"/>
  <c r="K2364"/>
  <c r="K2363"/>
  <c r="K2362"/>
  <c r="K2361"/>
  <c r="K2360"/>
  <c r="K2359"/>
  <c r="K2358"/>
  <c r="K2357"/>
  <c r="K2356"/>
  <c r="K2355"/>
  <c r="K2354"/>
  <c r="K2353"/>
  <c r="K2352"/>
  <c r="K2351"/>
  <c r="K2350"/>
  <c r="K2349"/>
  <c r="K2348"/>
  <c r="K2347"/>
  <c r="K2346"/>
  <c r="K2345"/>
  <c r="K2344"/>
  <c r="K2343"/>
  <c r="K2342"/>
  <c r="K2341"/>
  <c r="K2340"/>
  <c r="K2339"/>
  <c r="K2338"/>
  <c r="K2337"/>
  <c r="K2336"/>
  <c r="K2335"/>
  <c r="K2334"/>
  <c r="K2333"/>
  <c r="K2332"/>
  <c r="K2331"/>
  <c r="K2330"/>
  <c r="K2329"/>
  <c r="K2328"/>
  <c r="K2327"/>
  <c r="K2326"/>
  <c r="K2325"/>
  <c r="K2324"/>
  <c r="K2323"/>
  <c r="K2322"/>
  <c r="K2321"/>
  <c r="K2320"/>
  <c r="K2319"/>
  <c r="K2318"/>
  <c r="K2317"/>
  <c r="K2316"/>
  <c r="K2315"/>
  <c r="K2314"/>
  <c r="K2313"/>
  <c r="K2312"/>
  <c r="K2311"/>
  <c r="K2310"/>
  <c r="K2309"/>
  <c r="K2308"/>
  <c r="K2307"/>
  <c r="K2306"/>
  <c r="K2305"/>
  <c r="K2304"/>
  <c r="K2303"/>
  <c r="K2302"/>
  <c r="K2301"/>
  <c r="K2300"/>
  <c r="K2299"/>
  <c r="K2298"/>
  <c r="K2297"/>
  <c r="K2296"/>
  <c r="K2295"/>
  <c r="K2294"/>
  <c r="K2293"/>
  <c r="K2292"/>
  <c r="K2291"/>
  <c r="K2290"/>
  <c r="K2289"/>
  <c r="K2288"/>
  <c r="K2287"/>
  <c r="K2286"/>
  <c r="K2285"/>
  <c r="K2284"/>
  <c r="K2283"/>
  <c r="K2282"/>
  <c r="K2281"/>
  <c r="K2280"/>
  <c r="K2279"/>
  <c r="K2278"/>
  <c r="K2277"/>
  <c r="K2276"/>
  <c r="K2275"/>
  <c r="K2274"/>
  <c r="K2273"/>
  <c r="K2272"/>
  <c r="K2271"/>
  <c r="K2270"/>
  <c r="K2269"/>
  <c r="K2268"/>
  <c r="K2267"/>
  <c r="K2266"/>
  <c r="K2265"/>
  <c r="K2264"/>
  <c r="K2263"/>
  <c r="K2262"/>
  <c r="K2261"/>
  <c r="K2260"/>
  <c r="K2259"/>
  <c r="K2258"/>
  <c r="K2257"/>
  <c r="K2256"/>
  <c r="K2255"/>
  <c r="K2254"/>
  <c r="K2253"/>
  <c r="K2252"/>
  <c r="K2251"/>
  <c r="K2250"/>
  <c r="K2249"/>
  <c r="K2248"/>
  <c r="K2247"/>
  <c r="K2246"/>
  <c r="K2245"/>
  <c r="K2244"/>
  <c r="K2243"/>
  <c r="K2242"/>
  <c r="K2241"/>
  <c r="K2240"/>
  <c r="K2239"/>
  <c r="K2238"/>
  <c r="K2237"/>
  <c r="K2236"/>
  <c r="K2235"/>
  <c r="K2234"/>
  <c r="K2233"/>
  <c r="K2232"/>
  <c r="K2231"/>
  <c r="K2230"/>
  <c r="K2229"/>
  <c r="K2228"/>
  <c r="K2227"/>
  <c r="K2226"/>
  <c r="K2225"/>
  <c r="K2224"/>
  <c r="K2223"/>
  <c r="K2222"/>
  <c r="K2221"/>
  <c r="K2220"/>
  <c r="K2219"/>
  <c r="K2218"/>
  <c r="K2217"/>
  <c r="K2216"/>
  <c r="K2215"/>
  <c r="K2214"/>
  <c r="K2213"/>
  <c r="K2212"/>
  <c r="K2211"/>
  <c r="K2210"/>
  <c r="K2209"/>
  <c r="K2208"/>
  <c r="K2207"/>
  <c r="K2206"/>
  <c r="K2205"/>
  <c r="K2204"/>
  <c r="K2203"/>
  <c r="K2202"/>
  <c r="K2201"/>
  <c r="K2200"/>
  <c r="K2199"/>
  <c r="K2198"/>
  <c r="K2197"/>
  <c r="K2196"/>
  <c r="K2195"/>
  <c r="K2194"/>
  <c r="K2193"/>
  <c r="K2192"/>
  <c r="K2191"/>
  <c r="K2190"/>
  <c r="K2189"/>
  <c r="K2188"/>
  <c r="K2187"/>
  <c r="K2186"/>
  <c r="K2185"/>
  <c r="K2184"/>
  <c r="K2183"/>
  <c r="K2182"/>
  <c r="K2181"/>
  <c r="K2180"/>
  <c r="K2179"/>
  <c r="K2178"/>
  <c r="K2177"/>
  <c r="K2176"/>
  <c r="K2175"/>
  <c r="K2174"/>
  <c r="K2173"/>
  <c r="K2172"/>
  <c r="K2171"/>
  <c r="K2170"/>
  <c r="K2169"/>
  <c r="K2168"/>
  <c r="K2167"/>
  <c r="K2166"/>
  <c r="K2165"/>
  <c r="K2164"/>
  <c r="K2163"/>
  <c r="K2162"/>
  <c r="K2161"/>
  <c r="K2160"/>
  <c r="K2159"/>
  <c r="K2158"/>
  <c r="K2157"/>
  <c r="K2156"/>
  <c r="K2155"/>
  <c r="K2154"/>
  <c r="K2153"/>
  <c r="K2152"/>
  <c r="K2151"/>
  <c r="K2150"/>
  <c r="K2149"/>
  <c r="K2148"/>
  <c r="K2147"/>
  <c r="K2146"/>
  <c r="K2145"/>
  <c r="K2144"/>
  <c r="K2143"/>
  <c r="K2142"/>
  <c r="K2141"/>
  <c r="K2140"/>
  <c r="K2139"/>
  <c r="K2138"/>
  <c r="K2137"/>
  <c r="K2136"/>
  <c r="K2135"/>
  <c r="K2134"/>
  <c r="K2133"/>
  <c r="K2132"/>
  <c r="K2131"/>
  <c r="K2130"/>
  <c r="K2129"/>
  <c r="K2128"/>
  <c r="K2127"/>
  <c r="K2126"/>
  <c r="K2125"/>
  <c r="K2124"/>
  <c r="K2123"/>
  <c r="K2122"/>
  <c r="K2121"/>
  <c r="K2120"/>
  <c r="K2119"/>
  <c r="K2118"/>
  <c r="K2117"/>
  <c r="K2116"/>
  <c r="K2115"/>
  <c r="K2114"/>
  <c r="K2113"/>
  <c r="K2112"/>
  <c r="K2111"/>
  <c r="K2110"/>
  <c r="K2109"/>
  <c r="K2108"/>
  <c r="K2107"/>
  <c r="K2106"/>
  <c r="K2105"/>
  <c r="K2104"/>
  <c r="K2103"/>
  <c r="K2102"/>
  <c r="K2101"/>
  <c r="K2100"/>
  <c r="K2099"/>
  <c r="K2098"/>
  <c r="K2097"/>
  <c r="K2096"/>
  <c r="K2095"/>
  <c r="K2094"/>
  <c r="K2093"/>
  <c r="K2092"/>
  <c r="K2091"/>
  <c r="K2090"/>
  <c r="K2089"/>
  <c r="K2088"/>
  <c r="K2087"/>
  <c r="K2086"/>
  <c r="K2085"/>
  <c r="K2084"/>
  <c r="K2083"/>
  <c r="K2082"/>
  <c r="K2081"/>
  <c r="K2080"/>
  <c r="K2079"/>
  <c r="K2078"/>
  <c r="K2077"/>
  <c r="K2076"/>
  <c r="K2075"/>
  <c r="K2074"/>
  <c r="K2073"/>
  <c r="K2072"/>
  <c r="K2071"/>
  <c r="K2070"/>
  <c r="K2069"/>
  <c r="K2068"/>
  <c r="K2067"/>
  <c r="K2066"/>
  <c r="K2065"/>
  <c r="K2064"/>
  <c r="K2063"/>
  <c r="K2062"/>
  <c r="K2061"/>
  <c r="K2060"/>
  <c r="K2059"/>
  <c r="K2058"/>
  <c r="K2057"/>
  <c r="K2056"/>
  <c r="K2055"/>
  <c r="K2054"/>
  <c r="K2053"/>
  <c r="K2052"/>
  <c r="K2051"/>
  <c r="K2050"/>
  <c r="K2049"/>
  <c r="K2048"/>
  <c r="K2047"/>
  <c r="K2046"/>
  <c r="K2045"/>
  <c r="K2044"/>
  <c r="K2043"/>
  <c r="K2042"/>
  <c r="K2041"/>
  <c r="K2040"/>
  <c r="K2039"/>
  <c r="K2038"/>
  <c r="K2037"/>
  <c r="K2036"/>
  <c r="K2035"/>
  <c r="K2034"/>
  <c r="K2033"/>
  <c r="K2032"/>
  <c r="K2031"/>
  <c r="K2030"/>
  <c r="K2029"/>
  <c r="K2028"/>
  <c r="K2027"/>
  <c r="K2026"/>
  <c r="K2025"/>
  <c r="K2024"/>
  <c r="K2023"/>
  <c r="K2022"/>
  <c r="K2021"/>
  <c r="K2020"/>
  <c r="K2019"/>
  <c r="K2018"/>
  <c r="K2017"/>
  <c r="K2016"/>
  <c r="K2015"/>
  <c r="K2014"/>
  <c r="K2013"/>
  <c r="K2012"/>
  <c r="K2011"/>
  <c r="K2010"/>
  <c r="K2009"/>
  <c r="K2008"/>
  <c r="K2007"/>
  <c r="K2006"/>
  <c r="K2005"/>
  <c r="K2004"/>
  <c r="K2003"/>
  <c r="K2002"/>
  <c r="K2001"/>
  <c r="K2000"/>
  <c r="K1999"/>
  <c r="K1998"/>
  <c r="K1997"/>
  <c r="K1996"/>
  <c r="K1995"/>
  <c r="K1994"/>
  <c r="K1993"/>
  <c r="K1992"/>
  <c r="K1991"/>
  <c r="K1990"/>
  <c r="K1989"/>
  <c r="K1988"/>
  <c r="K1987"/>
  <c r="K1986"/>
  <c r="K1985"/>
  <c r="K1984"/>
  <c r="K1983"/>
  <c r="K1982"/>
  <c r="K1981"/>
  <c r="K1980"/>
  <c r="K1979"/>
  <c r="K1978"/>
  <c r="K1977"/>
  <c r="K1976"/>
  <c r="K1975"/>
  <c r="K1974"/>
  <c r="K1973"/>
  <c r="K1972"/>
  <c r="K1971"/>
  <c r="K1970"/>
  <c r="K1969"/>
  <c r="K1968"/>
  <c r="K1967"/>
  <c r="K1966"/>
  <c r="K1965"/>
  <c r="K1964"/>
  <c r="K1963"/>
  <c r="K1962"/>
  <c r="K1961"/>
  <c r="K1960"/>
  <c r="K1959"/>
  <c r="K1958"/>
  <c r="K1957"/>
  <c r="K1956"/>
  <c r="K1955"/>
  <c r="K1954"/>
  <c r="K1953"/>
  <c r="K1952"/>
  <c r="K1951"/>
  <c r="K1950"/>
  <c r="K1949"/>
  <c r="K1948"/>
  <c r="K1947"/>
  <c r="K1946"/>
  <c r="K1945"/>
  <c r="K1944"/>
  <c r="K1943"/>
  <c r="K1942"/>
  <c r="K1941"/>
  <c r="K1940"/>
  <c r="K1939"/>
  <c r="K1938"/>
  <c r="K1937"/>
  <c r="K1936"/>
  <c r="K1935"/>
  <c r="K1934"/>
  <c r="K1933"/>
  <c r="K1932"/>
  <c r="K1931"/>
  <c r="K1930"/>
  <c r="K1929"/>
  <c r="K1928"/>
  <c r="K1927"/>
  <c r="K1926"/>
  <c r="K1925"/>
  <c r="K1924"/>
  <c r="K1923"/>
  <c r="K1922"/>
  <c r="K1921"/>
  <c r="K1920"/>
  <c r="K1919"/>
  <c r="K1918"/>
  <c r="K1917"/>
  <c r="K1916"/>
  <c r="K1915"/>
  <c r="K1914"/>
  <c r="K1913"/>
  <c r="K1912"/>
  <c r="K1911"/>
  <c r="K1910"/>
  <c r="K1909"/>
  <c r="K1908"/>
  <c r="K1907"/>
  <c r="K1906"/>
  <c r="K1905"/>
  <c r="K1904"/>
  <c r="K1903"/>
  <c r="K1902"/>
  <c r="K1901"/>
  <c r="K1900"/>
  <c r="K1899"/>
  <c r="K1898"/>
  <c r="K1897"/>
  <c r="K1896"/>
  <c r="K1895"/>
  <c r="K1894"/>
  <c r="K1893"/>
  <c r="K1892"/>
  <c r="K1891"/>
  <c r="K1890"/>
  <c r="K1889"/>
  <c r="K1888"/>
  <c r="K1887"/>
  <c r="K1886"/>
  <c r="K1885"/>
  <c r="K1884"/>
  <c r="K1883"/>
  <c r="K1882"/>
  <c r="K1881"/>
  <c r="K1880"/>
  <c r="K1879"/>
  <c r="K1878"/>
  <c r="K1877"/>
  <c r="K1876"/>
  <c r="K1875"/>
  <c r="K1874"/>
  <c r="K1873"/>
  <c r="K1872"/>
  <c r="K1871"/>
  <c r="K1870"/>
  <c r="K1869"/>
  <c r="K1868"/>
  <c r="K1867"/>
  <c r="K1866"/>
  <c r="K1865"/>
  <c r="K1864"/>
  <c r="K1863"/>
  <c r="K1862"/>
  <c r="K1861"/>
  <c r="K1860"/>
  <c r="K1859"/>
  <c r="K1858"/>
  <c r="K1857"/>
  <c r="K1856"/>
  <c r="K1855"/>
  <c r="K1854"/>
  <c r="K1853"/>
  <c r="K1852"/>
  <c r="K1851"/>
  <c r="K1850"/>
  <c r="K1849"/>
  <c r="K1848"/>
  <c r="K1847"/>
  <c r="K1846"/>
  <c r="K1845"/>
  <c r="K1844"/>
  <c r="K1843"/>
  <c r="K1842"/>
  <c r="K1841"/>
  <c r="K1840"/>
  <c r="K1839"/>
  <c r="K1838"/>
  <c r="K1837"/>
  <c r="K1836"/>
  <c r="K1835"/>
  <c r="K1834"/>
  <c r="K1833"/>
  <c r="K1832"/>
  <c r="K1831"/>
  <c r="K1830"/>
  <c r="K1829"/>
  <c r="K1828"/>
  <c r="K1827"/>
  <c r="K1826"/>
  <c r="K1825"/>
  <c r="K1824"/>
  <c r="K1823"/>
  <c r="K1822"/>
  <c r="K1821"/>
  <c r="K1820"/>
  <c r="K1819"/>
  <c r="K1818"/>
  <c r="K1817"/>
  <c r="K1816"/>
  <c r="K1815"/>
  <c r="K1814"/>
  <c r="K1813"/>
  <c r="K1812"/>
  <c r="K1811"/>
  <c r="K1810"/>
  <c r="K1809"/>
  <c r="K1808"/>
  <c r="K1807"/>
  <c r="K1806"/>
  <c r="K1805"/>
  <c r="K1804"/>
  <c r="K1803"/>
  <c r="K1802"/>
  <c r="K1801"/>
  <c r="K1800"/>
  <c r="K1799"/>
  <c r="K1798"/>
  <c r="K1797"/>
  <c r="K1796"/>
  <c r="K1795"/>
  <c r="K1794"/>
  <c r="K1793"/>
  <c r="K1792"/>
  <c r="K1791"/>
  <c r="K1790"/>
  <c r="K1789"/>
  <c r="K1788"/>
  <c r="K1787"/>
  <c r="K1786"/>
  <c r="K1785"/>
  <c r="K1784"/>
  <c r="K1783"/>
  <c r="K1782"/>
  <c r="K1781"/>
  <c r="K1780"/>
  <c r="K1779"/>
  <c r="K1778"/>
  <c r="K1777"/>
  <c r="K1776"/>
  <c r="K1775"/>
  <c r="K1774"/>
  <c r="K1773"/>
  <c r="K1772"/>
  <c r="K1771"/>
  <c r="K1770"/>
  <c r="K1769"/>
  <c r="K1768"/>
  <c r="K1767"/>
  <c r="K1766"/>
  <c r="K1765"/>
  <c r="K1764"/>
  <c r="K1763"/>
  <c r="K1762"/>
  <c r="K1761"/>
  <c r="K1760"/>
  <c r="K1759"/>
  <c r="K1758"/>
  <c r="K1757"/>
  <c r="K1756"/>
  <c r="K1755"/>
  <c r="K1754"/>
  <c r="K1753"/>
  <c r="K1752"/>
  <c r="K1751"/>
  <c r="K1750"/>
  <c r="K1749"/>
  <c r="K1748"/>
  <c r="K1747"/>
  <c r="K1746"/>
  <c r="K1745"/>
  <c r="K1744"/>
  <c r="K1743"/>
  <c r="K1742"/>
  <c r="K1741"/>
  <c r="K1740"/>
  <c r="K1739"/>
  <c r="K1738"/>
  <c r="K1737"/>
  <c r="K1736"/>
  <c r="K1735"/>
  <c r="K1734"/>
  <c r="K1733"/>
  <c r="K1732"/>
  <c r="K1731"/>
  <c r="K1730"/>
  <c r="K1729"/>
  <c r="K1728"/>
  <c r="K1727"/>
  <c r="K1726"/>
  <c r="K1725"/>
  <c r="K1724"/>
  <c r="K1723"/>
  <c r="K1722"/>
  <c r="K1721"/>
  <c r="K1720"/>
  <c r="K1719"/>
  <c r="K1718"/>
  <c r="K1717"/>
  <c r="K1716"/>
  <c r="K1715"/>
  <c r="K1714"/>
  <c r="K1713"/>
  <c r="K1712"/>
  <c r="K1711"/>
  <c r="K1710"/>
  <c r="K1709"/>
  <c r="K1708"/>
  <c r="K1707"/>
  <c r="K1706"/>
  <c r="K1705"/>
  <c r="K1704"/>
  <c r="K1703"/>
  <c r="K1702"/>
  <c r="K1701"/>
  <c r="K1700"/>
  <c r="K1699"/>
  <c r="K1698"/>
  <c r="K1697"/>
  <c r="K1696"/>
  <c r="K1695"/>
  <c r="K1694"/>
  <c r="K1693"/>
  <c r="K1692"/>
  <c r="K1691"/>
  <c r="K1690"/>
  <c r="K1689"/>
  <c r="K1688"/>
  <c r="K1687"/>
  <c r="K1686"/>
  <c r="K1685"/>
  <c r="K1684"/>
  <c r="K1683"/>
  <c r="K1682"/>
  <c r="K1681"/>
  <c r="K1680"/>
  <c r="K1679"/>
  <c r="K1678"/>
  <c r="K1677"/>
  <c r="K1676"/>
  <c r="K1675"/>
  <c r="K1674"/>
  <c r="K1673"/>
  <c r="K1672"/>
  <c r="K1671"/>
  <c r="K1670"/>
  <c r="K1669"/>
  <c r="K1668"/>
  <c r="K1667"/>
  <c r="K1666"/>
  <c r="K1665"/>
  <c r="K1664"/>
  <c r="K1663"/>
  <c r="K1662"/>
  <c r="K1661"/>
  <c r="K1660"/>
  <c r="K1659"/>
  <c r="K1658"/>
  <c r="K1657"/>
  <c r="K1656"/>
  <c r="K1655"/>
  <c r="K1654"/>
  <c r="K1653"/>
  <c r="K1652"/>
  <c r="K1651"/>
  <c r="K1650"/>
  <c r="K1649"/>
  <c r="K1648"/>
  <c r="K1647"/>
  <c r="K1646"/>
  <c r="K1645"/>
  <c r="K1644"/>
  <c r="K1643"/>
  <c r="K1642"/>
  <c r="K1641"/>
  <c r="K1640"/>
  <c r="K1639"/>
  <c r="K1638"/>
  <c r="K1637"/>
  <c r="K1636"/>
  <c r="K1635"/>
  <c r="K1634"/>
  <c r="K1633"/>
  <c r="K1632"/>
  <c r="K1631"/>
  <c r="K1630"/>
  <c r="K1629"/>
  <c r="K1628"/>
  <c r="K1627"/>
  <c r="K1626"/>
  <c r="K1625"/>
  <c r="K1624"/>
  <c r="K1623"/>
  <c r="K1622"/>
  <c r="K1621"/>
  <c r="K1620"/>
  <c r="K1619"/>
  <c r="K1618"/>
  <c r="K1617"/>
  <c r="K1616"/>
  <c r="K1615"/>
  <c r="K1614"/>
  <c r="K1613"/>
  <c r="K1612"/>
  <c r="K1611"/>
  <c r="K1610"/>
  <c r="K1609"/>
  <c r="K1608"/>
  <c r="K1607"/>
  <c r="K1606"/>
  <c r="K1605"/>
  <c r="K1604"/>
  <c r="K1603"/>
  <c r="K1602"/>
  <c r="K1601"/>
  <c r="K1600"/>
  <c r="K1599"/>
  <c r="K1598"/>
  <c r="K1597"/>
  <c r="K1596"/>
  <c r="K1595"/>
  <c r="K1594"/>
  <c r="K1593"/>
  <c r="K1592"/>
  <c r="K1591"/>
  <c r="K1590"/>
  <c r="K1589"/>
  <c r="K1588"/>
  <c r="K1587"/>
  <c r="K1586"/>
  <c r="K1585"/>
  <c r="K1584"/>
  <c r="K1583"/>
  <c r="K1582"/>
  <c r="K1581"/>
  <c r="K1580"/>
  <c r="K1579"/>
  <c r="K1578"/>
  <c r="K1577"/>
  <c r="K1576"/>
  <c r="K1575"/>
  <c r="K1574"/>
  <c r="K1573"/>
  <c r="K1572"/>
  <c r="K1571"/>
  <c r="K1570"/>
  <c r="K1569"/>
  <c r="K1568"/>
  <c r="K1567"/>
  <c r="K1566"/>
  <c r="K1565"/>
  <c r="K1564"/>
  <c r="K1563"/>
  <c r="K1562"/>
  <c r="K1561"/>
  <c r="K1560"/>
  <c r="K1559"/>
  <c r="K1558"/>
  <c r="K1557"/>
  <c r="K1556"/>
  <c r="K1555"/>
  <c r="K1554"/>
  <c r="K1553"/>
  <c r="K1552"/>
  <c r="K1551"/>
  <c r="K1550"/>
  <c r="K1549"/>
  <c r="K1548"/>
  <c r="K1547"/>
  <c r="K1546"/>
  <c r="K1545"/>
  <c r="K1544"/>
  <c r="K1543"/>
  <c r="K1542"/>
  <c r="K1541"/>
  <c r="K1540"/>
  <c r="K1539"/>
  <c r="K1538"/>
  <c r="K1537"/>
  <c r="K1536"/>
  <c r="K1535"/>
  <c r="K1534"/>
  <c r="K1533"/>
  <c r="K1532"/>
  <c r="K1531"/>
  <c r="K1530"/>
  <c r="K1529"/>
  <c r="K1528"/>
  <c r="K1527"/>
  <c r="K1526"/>
  <c r="K1525"/>
  <c r="K1524"/>
  <c r="K1523"/>
  <c r="K1522"/>
  <c r="K1521"/>
  <c r="K1520"/>
  <c r="K1519"/>
  <c r="K1518"/>
  <c r="K1517"/>
  <c r="K1516"/>
  <c r="K1515"/>
  <c r="K1514"/>
  <c r="K1513"/>
  <c r="K1512"/>
  <c r="K1511"/>
  <c r="K1510"/>
  <c r="K1509"/>
  <c r="K1508"/>
  <c r="K1507"/>
  <c r="K1506"/>
  <c r="K1505"/>
  <c r="K1504"/>
  <c r="K1503"/>
  <c r="K1502"/>
  <c r="K1501"/>
  <c r="K1500"/>
  <c r="K1499"/>
  <c r="K1498"/>
  <c r="K1497"/>
  <c r="K1496"/>
  <c r="K1495"/>
  <c r="K1494"/>
  <c r="K1493"/>
  <c r="K1492"/>
  <c r="K1491"/>
  <c r="K1490"/>
  <c r="K1489"/>
  <c r="K1488"/>
  <c r="K1487"/>
  <c r="K1486"/>
  <c r="K1485"/>
  <c r="K1484"/>
  <c r="K1483"/>
  <c r="K1482"/>
  <c r="K1481"/>
  <c r="K1480"/>
  <c r="K1479"/>
  <c r="K1478"/>
  <c r="K1477"/>
  <c r="K1476"/>
  <c r="K1475"/>
  <c r="K1474"/>
  <c r="K1473"/>
  <c r="K1472"/>
  <c r="K1471"/>
  <c r="K1470"/>
  <c r="K1469"/>
  <c r="K1468"/>
  <c r="K1467"/>
  <c r="K1466"/>
  <c r="K1465"/>
  <c r="K1464"/>
  <c r="K1463"/>
  <c r="K1462"/>
  <c r="K1461"/>
  <c r="K1460"/>
  <c r="K1459"/>
  <c r="K1458"/>
  <c r="K1457"/>
  <c r="K1456"/>
  <c r="K1455"/>
  <c r="K1454"/>
  <c r="K1453"/>
  <c r="K1452"/>
  <c r="K1451"/>
  <c r="K1450"/>
  <c r="K1449"/>
  <c r="K1448"/>
  <c r="K1447"/>
  <c r="K1446"/>
  <c r="K1445"/>
  <c r="K1444"/>
  <c r="K1443"/>
  <c r="K1442"/>
  <c r="K1441"/>
  <c r="K1440"/>
  <c r="K1439"/>
  <c r="K1438"/>
  <c r="K1437"/>
  <c r="K1436"/>
  <c r="K1435"/>
  <c r="K1434"/>
  <c r="K1433"/>
  <c r="K1432"/>
  <c r="K1431"/>
  <c r="K1430"/>
  <c r="K1429"/>
  <c r="K1428"/>
  <c r="K1427"/>
  <c r="K1426"/>
  <c r="K1425"/>
  <c r="K1424"/>
  <c r="K1423"/>
  <c r="K1422"/>
  <c r="K1421"/>
  <c r="K1420"/>
  <c r="K1419"/>
  <c r="K1418"/>
  <c r="K1417"/>
  <c r="K1416"/>
  <c r="K1415"/>
  <c r="K1414"/>
  <c r="K1413"/>
  <c r="K1412"/>
  <c r="K1411"/>
  <c r="K1410"/>
  <c r="K1409"/>
  <c r="K1408"/>
  <c r="K1407"/>
  <c r="K1406"/>
  <c r="K1405"/>
  <c r="K1404"/>
  <c r="K1403"/>
  <c r="K1402"/>
  <c r="K1401"/>
  <c r="K1400"/>
  <c r="K1399"/>
  <c r="K1398"/>
  <c r="K1397"/>
  <c r="K1396"/>
  <c r="K1395"/>
  <c r="K1394"/>
  <c r="K1393"/>
  <c r="K1392"/>
  <c r="K1391"/>
  <c r="K1390"/>
  <c r="K1389"/>
  <c r="K1388"/>
  <c r="K1387"/>
  <c r="K1386"/>
  <c r="K1385"/>
  <c r="K1384"/>
  <c r="K1383"/>
  <c r="K1382"/>
  <c r="K1381"/>
  <c r="K1380"/>
  <c r="K1379"/>
  <c r="K1378"/>
  <c r="K1377"/>
  <c r="K1376"/>
  <c r="K1375"/>
  <c r="K1374"/>
  <c r="K1373"/>
  <c r="K1372"/>
  <c r="K1371"/>
  <c r="K1370"/>
  <c r="K1369"/>
  <c r="K1368"/>
  <c r="K1367"/>
  <c r="K1366"/>
  <c r="K1365"/>
  <c r="K1364"/>
  <c r="K1363"/>
  <c r="K1362"/>
  <c r="K1361"/>
  <c r="K1360"/>
  <c r="K1359"/>
  <c r="K1358"/>
  <c r="K1357"/>
  <c r="K1356"/>
  <c r="K1355"/>
  <c r="K1354"/>
  <c r="K1353"/>
  <c r="K1352"/>
  <c r="K1351"/>
  <c r="K1350"/>
  <c r="K1349"/>
  <c r="K1348"/>
  <c r="K1347"/>
  <c r="K1346"/>
  <c r="K1345"/>
  <c r="K1344"/>
  <c r="K1343"/>
  <c r="K1342"/>
  <c r="K1341"/>
  <c r="K1340"/>
  <c r="K1339"/>
  <c r="K1338"/>
  <c r="K1337"/>
  <c r="K1336"/>
  <c r="K1335"/>
  <c r="K1334"/>
  <c r="K1333"/>
  <c r="K1332"/>
  <c r="K1331"/>
  <c r="K1330"/>
  <c r="K1329"/>
  <c r="K1328"/>
  <c r="K1327"/>
  <c r="K1326"/>
  <c r="K1325"/>
  <c r="K1324"/>
  <c r="K1323"/>
  <c r="K1322"/>
  <c r="K1321"/>
  <c r="K1320"/>
  <c r="K1319"/>
  <c r="K1318"/>
  <c r="K1317"/>
  <c r="K1316"/>
  <c r="K1315"/>
  <c r="K1314"/>
  <c r="K1313"/>
  <c r="K1312"/>
  <c r="K1311"/>
  <c r="K1310"/>
  <c r="K1309"/>
  <c r="K1308"/>
  <c r="K1307"/>
  <c r="K1306"/>
  <c r="K1305"/>
  <c r="K1304"/>
  <c r="K1303"/>
  <c r="K1302"/>
  <c r="K1301"/>
  <c r="K1300"/>
  <c r="K1299"/>
  <c r="K1298"/>
  <c r="K1297"/>
  <c r="K1296"/>
  <c r="K1295"/>
  <c r="K1294"/>
  <c r="K1293"/>
  <c r="K1292"/>
  <c r="K1291"/>
  <c r="K1290"/>
  <c r="K1289"/>
  <c r="K1288"/>
  <c r="K1287"/>
  <c r="K1286"/>
  <c r="K1285"/>
  <c r="K1284"/>
  <c r="K1283"/>
  <c r="K1282"/>
  <c r="K1281"/>
  <c r="K1280"/>
  <c r="K1279"/>
  <c r="K1278"/>
  <c r="K1277"/>
  <c r="K1276"/>
  <c r="K1275"/>
  <c r="K1274"/>
  <c r="K1273"/>
  <c r="K1272"/>
  <c r="K1271"/>
  <c r="K1270"/>
  <c r="K1269"/>
  <c r="K1268"/>
  <c r="K1267"/>
  <c r="K1266"/>
  <c r="K1265"/>
  <c r="K1264"/>
  <c r="K1263"/>
  <c r="K1262"/>
  <c r="K1261"/>
  <c r="K1260"/>
  <c r="K1259"/>
  <c r="K1258"/>
  <c r="K1257"/>
  <c r="K1256"/>
  <c r="K1255"/>
  <c r="K1254"/>
  <c r="K1253"/>
  <c r="K1252"/>
  <c r="K1251"/>
  <c r="K1250"/>
  <c r="K1249"/>
  <c r="K1248"/>
  <c r="K1247"/>
  <c r="K1246"/>
  <c r="K1245"/>
  <c r="K1244"/>
  <c r="K1243"/>
  <c r="K1242"/>
  <c r="K1241"/>
  <c r="K1240"/>
  <c r="K1239"/>
  <c r="K1238"/>
  <c r="K1237"/>
  <c r="K1236"/>
  <c r="K1235"/>
  <c r="K1234"/>
  <c r="K1233"/>
  <c r="K1232"/>
  <c r="K1231"/>
  <c r="K1230"/>
  <c r="K1229"/>
  <c r="K1228"/>
  <c r="K1227"/>
  <c r="K1226"/>
  <c r="K1225"/>
  <c r="K1224"/>
  <c r="K1223"/>
  <c r="K1222"/>
  <c r="K1221"/>
  <c r="K1220"/>
  <c r="K1219"/>
  <c r="K1218"/>
  <c r="K1217"/>
  <c r="K1216"/>
  <c r="K1215"/>
  <c r="K1214"/>
  <c r="K1213"/>
  <c r="K1212"/>
  <c r="K1211"/>
  <c r="K1210"/>
  <c r="K1209"/>
  <c r="K1208"/>
  <c r="K1207"/>
  <c r="K1206"/>
  <c r="K1205"/>
  <c r="K1204"/>
  <c r="K1203"/>
  <c r="K1202"/>
  <c r="K1201"/>
  <c r="K1200"/>
  <c r="K1199"/>
  <c r="K1198"/>
  <c r="K1197"/>
  <c r="K1196"/>
  <c r="K1195"/>
  <c r="K1194"/>
  <c r="K1193"/>
  <c r="K1192"/>
  <c r="K1191"/>
  <c r="K1190"/>
  <c r="K1189"/>
  <c r="K1188"/>
  <c r="K1187"/>
  <c r="K1186"/>
  <c r="K1185"/>
  <c r="K1184"/>
  <c r="K1183"/>
  <c r="K1182"/>
  <c r="K1181"/>
  <c r="K1180"/>
  <c r="K1179"/>
  <c r="K1178"/>
  <c r="K1177"/>
  <c r="K1176"/>
  <c r="K1175"/>
  <c r="K1174"/>
  <c r="K1173"/>
  <c r="K1172"/>
  <c r="K1171"/>
  <c r="K1170"/>
  <c r="K1169"/>
  <c r="K1168"/>
  <c r="K1167"/>
  <c r="K1166"/>
  <c r="K1165"/>
  <c r="K1164"/>
  <c r="K1163"/>
  <c r="K1162"/>
  <c r="K1161"/>
  <c r="K1160"/>
  <c r="K1159"/>
  <c r="K1158"/>
  <c r="K1157"/>
  <c r="K1156"/>
  <c r="K1155"/>
  <c r="K1154"/>
  <c r="K1153"/>
  <c r="K1152"/>
  <c r="K1151"/>
  <c r="K1150"/>
  <c r="K1149"/>
  <c r="K1148"/>
  <c r="K1147"/>
  <c r="K1146"/>
  <c r="K1145"/>
  <c r="K1144"/>
  <c r="K1143"/>
  <c r="K1142"/>
  <c r="K1141"/>
  <c r="K1140"/>
  <c r="K1139"/>
  <c r="K1138"/>
  <c r="K1137"/>
  <c r="K1136"/>
  <c r="K1135"/>
  <c r="K1134"/>
  <c r="K1133"/>
  <c r="K1132"/>
  <c r="K1131"/>
  <c r="K1130"/>
  <c r="K1129"/>
  <c r="K1128"/>
  <c r="K1127"/>
  <c r="K1126"/>
  <c r="K1125"/>
  <c r="K1124"/>
  <c r="K1123"/>
  <c r="K1122"/>
  <c r="K1121"/>
  <c r="K1120"/>
  <c r="K1119"/>
  <c r="K1118"/>
  <c r="K1117"/>
  <c r="K1116"/>
  <c r="K1115"/>
  <c r="K1114"/>
  <c r="K1113"/>
  <c r="K1112"/>
  <c r="K1111"/>
  <c r="K1110"/>
  <c r="K1109"/>
  <c r="K1108"/>
  <c r="K1107"/>
  <c r="K1106"/>
  <c r="K1105"/>
  <c r="K1104"/>
  <c r="K1103"/>
  <c r="K1102"/>
  <c r="K1101"/>
  <c r="K1100"/>
  <c r="K1099"/>
  <c r="K1098"/>
  <c r="K1097"/>
  <c r="K1096"/>
  <c r="K1095"/>
  <c r="K1094"/>
  <c r="K1093"/>
  <c r="K1092"/>
  <c r="K1091"/>
  <c r="K1090"/>
  <c r="K1089"/>
  <c r="K1088"/>
  <c r="K1087"/>
  <c r="K1086"/>
  <c r="K1085"/>
  <c r="K1084"/>
  <c r="K1083"/>
  <c r="K1082"/>
  <c r="K1081"/>
  <c r="K1080"/>
  <c r="K1079"/>
  <c r="K1078"/>
  <c r="K1077"/>
  <c r="K1076"/>
  <c r="K1075"/>
  <c r="K1074"/>
  <c r="K1073"/>
  <c r="K1072"/>
  <c r="K1071"/>
  <c r="K1070"/>
  <c r="K1069"/>
  <c r="K1068"/>
  <c r="K1067"/>
  <c r="K1066"/>
  <c r="K1065"/>
  <c r="K1064"/>
  <c r="K1063"/>
  <c r="K1062"/>
  <c r="K1061"/>
  <c r="K1060"/>
  <c r="K1059"/>
  <c r="K1058"/>
  <c r="K1057"/>
  <c r="K1056"/>
  <c r="K1055"/>
  <c r="K1054"/>
  <c r="K1053"/>
  <c r="K1052"/>
  <c r="K1051"/>
  <c r="K1050"/>
  <c r="K1049"/>
  <c r="K1048"/>
  <c r="K1047"/>
  <c r="K1046"/>
  <c r="K1045"/>
  <c r="K1044"/>
  <c r="K1043"/>
  <c r="K1042"/>
  <c r="K1041"/>
  <c r="K1040"/>
  <c r="K1039"/>
  <c r="K1038"/>
  <c r="K1037"/>
  <c r="K1036"/>
  <c r="K1035"/>
  <c r="K1034"/>
  <c r="K1033"/>
  <c r="K1032"/>
  <c r="K1031"/>
  <c r="K1030"/>
  <c r="K1029"/>
  <c r="K1028"/>
  <c r="K1027"/>
  <c r="K1026"/>
  <c r="K1025"/>
  <c r="K1024"/>
  <c r="K1023"/>
  <c r="K1022"/>
  <c r="K1021"/>
  <c r="K1020"/>
  <c r="K1019"/>
  <c r="K1018"/>
  <c r="K1017"/>
  <c r="K1016"/>
  <c r="K1015"/>
  <c r="K1014"/>
  <c r="K1013"/>
  <c r="K1012"/>
  <c r="K1011"/>
  <c r="K1010"/>
  <c r="K1009"/>
  <c r="K1008"/>
  <c r="K1007"/>
  <c r="K1006"/>
  <c r="K1005"/>
  <c r="K1004"/>
  <c r="K1003"/>
  <c r="K1002"/>
  <c r="K1001"/>
  <c r="K1000"/>
  <c r="K999"/>
  <c r="K998"/>
  <c r="K997"/>
  <c r="K996"/>
  <c r="K995"/>
  <c r="K994"/>
  <c r="K993"/>
  <c r="K992"/>
  <c r="K991"/>
  <c r="K990"/>
  <c r="K989"/>
  <c r="K988"/>
  <c r="K987"/>
  <c r="K986"/>
  <c r="K985"/>
  <c r="K984"/>
  <c r="K983"/>
  <c r="K982"/>
  <c r="K981"/>
  <c r="K980"/>
  <c r="K979"/>
  <c r="K978"/>
  <c r="K977"/>
  <c r="K976"/>
  <c r="K975"/>
  <c r="K974"/>
  <c r="K973"/>
  <c r="K972"/>
  <c r="K971"/>
  <c r="K970"/>
  <c r="K969"/>
  <c r="K968"/>
  <c r="K967"/>
  <c r="K966"/>
  <c r="K965"/>
  <c r="K964"/>
  <c r="K963"/>
  <c r="K962"/>
  <c r="K961"/>
  <c r="K960"/>
  <c r="K959"/>
  <c r="K958"/>
  <c r="K957"/>
  <c r="K956"/>
  <c r="K955"/>
  <c r="K954"/>
  <c r="K953"/>
  <c r="K952"/>
  <c r="K951"/>
  <c r="K950"/>
  <c r="K949"/>
  <c r="K948"/>
  <c r="K947"/>
  <c r="K946"/>
  <c r="K945"/>
  <c r="K944"/>
  <c r="K943"/>
  <c r="K942"/>
  <c r="K941"/>
  <c r="K940"/>
  <c r="K939"/>
  <c r="K938"/>
  <c r="K937"/>
  <c r="K936"/>
  <c r="K935"/>
  <c r="K934"/>
  <c r="K933"/>
  <c r="K932"/>
  <c r="K931"/>
  <c r="K930"/>
  <c r="K929"/>
  <c r="K928"/>
  <c r="K927"/>
  <c r="K926"/>
  <c r="K925"/>
  <c r="K924"/>
  <c r="K923"/>
  <c r="K922"/>
  <c r="K921"/>
  <c r="K920"/>
  <c r="K919"/>
  <c r="K918"/>
  <c r="K917"/>
  <c r="K916"/>
  <c r="K915"/>
  <c r="K914"/>
  <c r="K913"/>
  <c r="K912"/>
  <c r="K911"/>
  <c r="K910"/>
  <c r="K909"/>
  <c r="K908"/>
  <c r="K907"/>
  <c r="K906"/>
  <c r="K905"/>
  <c r="K904"/>
  <c r="K903"/>
  <c r="K902"/>
  <c r="K901"/>
  <c r="K900"/>
  <c r="K899"/>
  <c r="K898"/>
  <c r="K897"/>
  <c r="K896"/>
  <c r="K895"/>
  <c r="K894"/>
  <c r="K893"/>
  <c r="K892"/>
  <c r="K891"/>
  <c r="K890"/>
  <c r="K889"/>
  <c r="K888"/>
  <c r="K887"/>
  <c r="K886"/>
  <c r="K885"/>
  <c r="K884"/>
  <c r="K883"/>
  <c r="K882"/>
  <c r="K881"/>
  <c r="K880"/>
  <c r="K879"/>
  <c r="K878"/>
  <c r="K877"/>
  <c r="K876"/>
  <c r="K875"/>
  <c r="K874"/>
  <c r="K873"/>
  <c r="K872"/>
  <c r="K871"/>
  <c r="K870"/>
  <c r="K869"/>
  <c r="K868"/>
  <c r="K867"/>
  <c r="K866"/>
  <c r="K865"/>
  <c r="K864"/>
  <c r="K863"/>
  <c r="K862"/>
  <c r="K861"/>
  <c r="K860"/>
  <c r="K859"/>
  <c r="K858"/>
  <c r="K857"/>
  <c r="K856"/>
  <c r="K855"/>
  <c r="K854"/>
  <c r="K853"/>
  <c r="K852"/>
  <c r="K851"/>
  <c r="K850"/>
  <c r="K849"/>
  <c r="K848"/>
  <c r="K847"/>
  <c r="K846"/>
  <c r="K845"/>
  <c r="K844"/>
  <c r="K843"/>
  <c r="K842"/>
  <c r="K841"/>
  <c r="K840"/>
  <c r="K839"/>
  <c r="K838"/>
  <c r="K837"/>
  <c r="K836"/>
  <c r="K835"/>
  <c r="K834"/>
  <c r="K833"/>
  <c r="K832"/>
  <c r="K831"/>
  <c r="K830"/>
  <c r="K829"/>
  <c r="K828"/>
  <c r="K827"/>
  <c r="K826"/>
  <c r="K825"/>
  <c r="K824"/>
  <c r="K823"/>
  <c r="K822"/>
  <c r="K821"/>
  <c r="K820"/>
  <c r="K819"/>
  <c r="K818"/>
  <c r="K817"/>
  <c r="K816"/>
  <c r="K815"/>
  <c r="K814"/>
  <c r="K813"/>
  <c r="K812"/>
  <c r="K811"/>
  <c r="K810"/>
  <c r="K809"/>
  <c r="K808"/>
  <c r="K807"/>
  <c r="K806"/>
  <c r="K805"/>
  <c r="K804"/>
  <c r="K803"/>
  <c r="K802"/>
  <c r="K801"/>
  <c r="K800"/>
  <c r="K799"/>
  <c r="K798"/>
  <c r="K797"/>
  <c r="K796"/>
  <c r="K795"/>
  <c r="K794"/>
  <c r="K793"/>
  <c r="K792"/>
  <c r="K791"/>
  <c r="K790"/>
  <c r="K789"/>
  <c r="K788"/>
  <c r="K787"/>
  <c r="K786"/>
  <c r="K785"/>
  <c r="K784"/>
  <c r="K783"/>
  <c r="K782"/>
  <c r="K781"/>
  <c r="K780"/>
  <c r="K779"/>
  <c r="K778"/>
  <c r="K777"/>
  <c r="K776"/>
  <c r="K775"/>
  <c r="K774"/>
  <c r="K773"/>
  <c r="K772"/>
  <c r="K771"/>
  <c r="K770"/>
  <c r="K769"/>
  <c r="K768"/>
  <c r="K767"/>
  <c r="K766"/>
  <c r="K765"/>
  <c r="K764"/>
  <c r="K763"/>
  <c r="K762"/>
  <c r="K761"/>
  <c r="K760"/>
  <c r="K759"/>
  <c r="K758"/>
  <c r="K757"/>
  <c r="K756"/>
  <c r="K755"/>
  <c r="K754"/>
  <c r="K753"/>
  <c r="K752"/>
  <c r="K751"/>
  <c r="K750"/>
  <c r="K749"/>
  <c r="K748"/>
  <c r="K747"/>
  <c r="K746"/>
  <c r="K745"/>
  <c r="K744"/>
  <c r="K743"/>
  <c r="K742"/>
  <c r="K741"/>
  <c r="K740"/>
  <c r="K739"/>
  <c r="K738"/>
  <c r="K737"/>
  <c r="K736"/>
  <c r="K735"/>
  <c r="K734"/>
  <c r="K733"/>
  <c r="K732"/>
  <c r="K731"/>
  <c r="K730"/>
  <c r="K729"/>
  <c r="K728"/>
  <c r="K727"/>
  <c r="K726"/>
  <c r="K725"/>
  <c r="K724"/>
  <c r="K723"/>
  <c r="B723"/>
  <c r="K722"/>
  <c r="B722"/>
  <c r="K721"/>
  <c r="B721"/>
  <c r="K720"/>
  <c r="B720"/>
  <c r="K719"/>
  <c r="B719"/>
  <c r="K718"/>
  <c r="B718"/>
  <c r="K717"/>
  <c r="B717"/>
  <c r="K716"/>
  <c r="B716"/>
  <c r="K715"/>
  <c r="B715"/>
  <c r="K714"/>
  <c r="B714"/>
  <c r="K713"/>
  <c r="B713"/>
  <c r="K712"/>
  <c r="B712"/>
  <c r="K711"/>
  <c r="B711"/>
  <c r="K710"/>
  <c r="B710"/>
  <c r="K709"/>
  <c r="B709"/>
  <c r="K708"/>
  <c r="B708"/>
  <c r="K707"/>
  <c r="B707"/>
  <c r="K706"/>
  <c r="B706"/>
  <c r="K705"/>
  <c r="B705"/>
  <c r="K704"/>
  <c r="B704"/>
  <c r="K703"/>
  <c r="B703"/>
  <c r="K702"/>
  <c r="B702"/>
  <c r="K701"/>
  <c r="B701"/>
  <c r="K700"/>
  <c r="B700"/>
  <c r="K699"/>
  <c r="B699"/>
  <c r="K698"/>
  <c r="B698"/>
  <c r="K697"/>
  <c r="B697"/>
  <c r="K696"/>
  <c r="B696"/>
  <c r="K695"/>
  <c r="B695"/>
  <c r="K694"/>
  <c r="B694"/>
  <c r="K693"/>
  <c r="B693"/>
  <c r="K692"/>
  <c r="B692"/>
  <c r="K691"/>
  <c r="B691"/>
  <c r="K690"/>
  <c r="B690"/>
  <c r="K689"/>
  <c r="B689"/>
  <c r="K688"/>
  <c r="B688"/>
  <c r="K687"/>
  <c r="B687"/>
  <c r="K686"/>
  <c r="B686"/>
  <c r="K685"/>
  <c r="B685"/>
  <c r="K684"/>
  <c r="B684"/>
  <c r="K683"/>
  <c r="B683"/>
  <c r="K682"/>
  <c r="B682"/>
  <c r="K681"/>
  <c r="B681"/>
  <c r="K680"/>
  <c r="B680"/>
  <c r="K679"/>
  <c r="B679"/>
  <c r="K678"/>
  <c r="B678"/>
  <c r="K677"/>
  <c r="B677"/>
  <c r="K676"/>
  <c r="B676"/>
  <c r="K675"/>
  <c r="B675"/>
  <c r="K674"/>
  <c r="B674"/>
  <c r="K673"/>
  <c r="B673"/>
  <c r="K672"/>
  <c r="B672"/>
  <c r="K671"/>
  <c r="B671"/>
  <c r="K670"/>
  <c r="B670"/>
  <c r="K669"/>
  <c r="B669"/>
  <c r="K668"/>
  <c r="B668"/>
  <c r="K667"/>
  <c r="B667"/>
  <c r="K666"/>
  <c r="B666"/>
  <c r="K665"/>
  <c r="B665"/>
  <c r="K664"/>
  <c r="B664"/>
  <c r="K663"/>
  <c r="B663"/>
  <c r="K662"/>
  <c r="B662"/>
  <c r="K661"/>
  <c r="B661"/>
  <c r="K660"/>
  <c r="B660"/>
  <c r="K659"/>
  <c r="B659"/>
  <c r="K658"/>
  <c r="B658"/>
  <c r="K657"/>
  <c r="B657"/>
  <c r="K656"/>
  <c r="B656"/>
  <c r="K655"/>
  <c r="B655"/>
  <c r="K654"/>
  <c r="B654"/>
  <c r="K653"/>
  <c r="B653"/>
  <c r="K652"/>
  <c r="B652"/>
  <c r="K651"/>
  <c r="B651"/>
  <c r="K650"/>
  <c r="B650"/>
  <c r="K649"/>
  <c r="B649"/>
  <c r="K648"/>
  <c r="B648"/>
  <c r="K647"/>
  <c r="B647"/>
  <c r="K646"/>
  <c r="B646"/>
  <c r="K645"/>
  <c r="B645"/>
  <c r="K644"/>
  <c r="B644"/>
  <c r="K643"/>
  <c r="B643"/>
  <c r="K642"/>
  <c r="B642"/>
  <c r="K641"/>
  <c r="B641"/>
  <c r="K640"/>
  <c r="B640"/>
  <c r="K639"/>
  <c r="B639"/>
  <c r="K638"/>
  <c r="B638"/>
  <c r="K637"/>
  <c r="B637"/>
  <c r="K636"/>
  <c r="B636"/>
  <c r="K635"/>
  <c r="B635"/>
  <c r="K634"/>
  <c r="B634"/>
  <c r="K633"/>
  <c r="B633"/>
  <c r="K632"/>
  <c r="B632"/>
  <c r="K631"/>
  <c r="B631"/>
  <c r="K630"/>
  <c r="B630"/>
  <c r="K629"/>
  <c r="B629"/>
  <c r="K628"/>
  <c r="B628"/>
  <c r="K627"/>
  <c r="B627"/>
  <c r="K626"/>
  <c r="B626"/>
  <c r="K625"/>
  <c r="B625"/>
  <c r="K624"/>
  <c r="B624"/>
  <c r="K623"/>
  <c r="B623"/>
  <c r="K622"/>
  <c r="B622"/>
  <c r="K621"/>
  <c r="B621"/>
  <c r="K620"/>
  <c r="B620"/>
  <c r="K619"/>
  <c r="B619"/>
  <c r="K618"/>
  <c r="B618"/>
  <c r="K617"/>
  <c r="B617"/>
  <c r="K616"/>
  <c r="B616"/>
  <c r="K615"/>
  <c r="B615"/>
  <c r="K614"/>
  <c r="B614"/>
  <c r="K613"/>
  <c r="B613"/>
  <c r="K612"/>
  <c r="B612"/>
  <c r="K611"/>
  <c r="B611"/>
  <c r="K610"/>
  <c r="B610"/>
  <c r="K609"/>
  <c r="B609"/>
  <c r="K608"/>
  <c r="B608"/>
  <c r="K607"/>
  <c r="B607"/>
  <c r="K606"/>
  <c r="B606"/>
  <c r="K605"/>
  <c r="B605"/>
  <c r="K604"/>
  <c r="B604"/>
  <c r="K603"/>
  <c r="B603"/>
  <c r="K602"/>
  <c r="B602"/>
  <c r="K601"/>
  <c r="B601"/>
  <c r="K600"/>
  <c r="B600"/>
  <c r="K599"/>
  <c r="B599"/>
  <c r="K598"/>
  <c r="B598"/>
  <c r="K597"/>
  <c r="B597"/>
  <c r="K596"/>
  <c r="B596"/>
  <c r="K595"/>
  <c r="B595"/>
  <c r="K594"/>
  <c r="B594"/>
  <c r="K593"/>
  <c r="B593"/>
  <c r="K592"/>
  <c r="B592"/>
  <c r="K591"/>
  <c r="B591"/>
  <c r="K590"/>
  <c r="B590"/>
  <c r="K589"/>
  <c r="B589"/>
  <c r="K588"/>
  <c r="B588"/>
  <c r="K587"/>
  <c r="B587"/>
  <c r="K586"/>
  <c r="B586"/>
  <c r="K585"/>
  <c r="B585"/>
  <c r="K584"/>
  <c r="B584"/>
  <c r="K583"/>
  <c r="B583"/>
  <c r="K582"/>
  <c r="B582"/>
  <c r="K581"/>
  <c r="B581"/>
  <c r="K580"/>
  <c r="B580"/>
  <c r="K579"/>
  <c r="B579"/>
  <c r="K578"/>
  <c r="B578"/>
  <c r="K577"/>
  <c r="B577"/>
  <c r="K576"/>
  <c r="B576"/>
  <c r="K575"/>
  <c r="B575"/>
  <c r="K574"/>
  <c r="B574"/>
  <c r="K573"/>
  <c r="B573"/>
  <c r="K572"/>
  <c r="B572"/>
  <c r="K571"/>
  <c r="B571"/>
  <c r="K570"/>
  <c r="B570"/>
  <c r="K569"/>
  <c r="B569"/>
  <c r="K568"/>
  <c r="B568"/>
  <c r="K567"/>
  <c r="B567"/>
  <c r="K566"/>
  <c r="B566"/>
  <c r="K565"/>
  <c r="B565"/>
  <c r="K564"/>
  <c r="B564"/>
  <c r="K563"/>
  <c r="B563"/>
  <c r="K562"/>
  <c r="B562"/>
  <c r="K561"/>
  <c r="B561"/>
  <c r="K560"/>
  <c r="B560"/>
  <c r="K559"/>
  <c r="B559"/>
  <c r="K558"/>
  <c r="B558"/>
  <c r="K557"/>
  <c r="B557"/>
  <c r="K556"/>
  <c r="B556"/>
  <c r="K555"/>
  <c r="B555"/>
  <c r="K554"/>
  <c r="B554"/>
  <c r="K553"/>
  <c r="B553"/>
  <c r="K552"/>
  <c r="B552"/>
  <c r="K551"/>
  <c r="B551"/>
  <c r="K550"/>
  <c r="B550"/>
  <c r="K549"/>
  <c r="B549"/>
  <c r="K548"/>
  <c r="B548"/>
  <c r="K547"/>
  <c r="B547"/>
  <c r="K546"/>
  <c r="B546"/>
  <c r="K545"/>
  <c r="B545"/>
  <c r="K544"/>
  <c r="B544"/>
  <c r="K543"/>
  <c r="B543"/>
  <c r="K542"/>
  <c r="B542"/>
  <c r="K541"/>
  <c r="B541"/>
  <c r="K540"/>
  <c r="B540"/>
  <c r="K539"/>
  <c r="B539"/>
  <c r="K538"/>
  <c r="B538"/>
  <c r="K537"/>
  <c r="B537"/>
  <c r="K536"/>
  <c r="B536"/>
  <c r="K535"/>
  <c r="B535"/>
  <c r="K534"/>
  <c r="B534"/>
  <c r="K533"/>
  <c r="B533"/>
  <c r="K532"/>
  <c r="B532"/>
  <c r="K531"/>
  <c r="B531"/>
  <c r="K530"/>
  <c r="B530"/>
  <c r="K529"/>
  <c r="B529"/>
  <c r="K528"/>
  <c r="B528"/>
  <c r="K527"/>
  <c r="B527"/>
  <c r="K526"/>
  <c r="B526"/>
  <c r="K525"/>
  <c r="B525"/>
  <c r="K524"/>
  <c r="B524"/>
  <c r="K523"/>
  <c r="B523"/>
  <c r="K522"/>
  <c r="B522"/>
  <c r="K521"/>
  <c r="B521"/>
  <c r="K520"/>
  <c r="B520"/>
  <c r="K519"/>
  <c r="B519"/>
  <c r="K518"/>
  <c r="B518"/>
  <c r="K517"/>
  <c r="B517"/>
  <c r="K516"/>
  <c r="B516"/>
  <c r="K515"/>
  <c r="B515"/>
  <c r="K514"/>
  <c r="B514"/>
  <c r="K513"/>
  <c r="B513"/>
  <c r="K512"/>
  <c r="B512"/>
  <c r="K511"/>
  <c r="B511"/>
  <c r="K510"/>
  <c r="B510"/>
  <c r="K509"/>
  <c r="B509"/>
  <c r="K508"/>
  <c r="B508"/>
  <c r="K507"/>
  <c r="B507"/>
  <c r="K506"/>
  <c r="B506"/>
  <c r="K505"/>
  <c r="B505"/>
  <c r="K504"/>
  <c r="B504"/>
  <c r="K503"/>
  <c r="B503"/>
  <c r="K502"/>
  <c r="B502"/>
  <c r="K501"/>
  <c r="B501"/>
  <c r="K500"/>
  <c r="B500"/>
  <c r="K499"/>
  <c r="B499"/>
  <c r="K498"/>
  <c r="B498"/>
  <c r="K497"/>
  <c r="B497"/>
  <c r="K496"/>
  <c r="B496"/>
  <c r="K495"/>
  <c r="B495"/>
  <c r="K494"/>
  <c r="B494"/>
  <c r="K493"/>
  <c r="B493"/>
  <c r="K492"/>
  <c r="B492"/>
  <c r="K491"/>
  <c r="B491"/>
  <c r="K490"/>
  <c r="B490"/>
  <c r="K489"/>
  <c r="B489"/>
  <c r="K488"/>
  <c r="B488"/>
  <c r="K487"/>
  <c r="B487"/>
  <c r="K486"/>
  <c r="B486"/>
  <c r="K485"/>
  <c r="B485"/>
  <c r="K484"/>
  <c r="B484"/>
  <c r="K483"/>
  <c r="B483"/>
  <c r="K482"/>
  <c r="B482"/>
  <c r="K481"/>
  <c r="B481"/>
  <c r="K480"/>
  <c r="B480"/>
  <c r="K479"/>
  <c r="B479"/>
  <c r="K478"/>
  <c r="B478"/>
  <c r="K477"/>
  <c r="B477"/>
  <c r="K476"/>
  <c r="B476"/>
  <c r="K475"/>
  <c r="B475"/>
  <c r="K474"/>
  <c r="B474"/>
  <c r="K473"/>
  <c r="B473"/>
  <c r="K472"/>
  <c r="B472"/>
  <c r="K471"/>
  <c r="B471"/>
  <c r="K470"/>
  <c r="B470"/>
  <c r="K469"/>
  <c r="B469"/>
  <c r="K468"/>
  <c r="B468"/>
  <c r="K467"/>
  <c r="B467"/>
  <c r="K466"/>
  <c r="B466"/>
  <c r="K465"/>
  <c r="B465"/>
  <c r="K464"/>
  <c r="B464"/>
  <c r="K463"/>
  <c r="B463"/>
  <c r="K462"/>
  <c r="B462"/>
  <c r="K461"/>
  <c r="B461"/>
  <c r="K460"/>
  <c r="B460"/>
  <c r="K459"/>
  <c r="B459"/>
  <c r="K458"/>
  <c r="B458"/>
  <c r="K457"/>
  <c r="B457"/>
  <c r="K456"/>
  <c r="B456"/>
  <c r="K455"/>
  <c r="B455"/>
  <c r="K454"/>
  <c r="B454"/>
  <c r="K453"/>
  <c r="B453"/>
  <c r="K452"/>
  <c r="B452"/>
  <c r="K451"/>
  <c r="B451"/>
  <c r="K450"/>
  <c r="B450"/>
  <c r="K449"/>
  <c r="B449"/>
  <c r="K448"/>
  <c r="B448"/>
  <c r="K447"/>
  <c r="B447"/>
  <c r="K446"/>
  <c r="B446"/>
  <c r="K445"/>
  <c r="B445"/>
  <c r="K444"/>
  <c r="B444"/>
  <c r="K443"/>
  <c r="B443"/>
  <c r="K442"/>
  <c r="B442"/>
  <c r="K441"/>
  <c r="B441"/>
  <c r="K440"/>
  <c r="B440"/>
  <c r="K439"/>
  <c r="B439"/>
  <c r="K438"/>
  <c r="B438"/>
  <c r="K437"/>
  <c r="B437"/>
  <c r="K436"/>
  <c r="B436"/>
  <c r="K435"/>
  <c r="B435"/>
  <c r="K434"/>
  <c r="B434"/>
  <c r="K433"/>
  <c r="B433"/>
  <c r="K432"/>
  <c r="B432"/>
  <c r="K431"/>
  <c r="B431"/>
  <c r="K430"/>
  <c r="B430"/>
  <c r="K429"/>
  <c r="B429"/>
  <c r="K428"/>
  <c r="B428"/>
  <c r="K427"/>
  <c r="B427"/>
  <c r="K426"/>
  <c r="B426"/>
  <c r="K425"/>
  <c r="B425"/>
  <c r="K424"/>
  <c r="B424"/>
  <c r="K423"/>
  <c r="B423"/>
  <c r="K422"/>
  <c r="B422"/>
  <c r="K421"/>
  <c r="B421"/>
  <c r="K420"/>
  <c r="B420"/>
  <c r="K419"/>
  <c r="B419"/>
  <c r="K418"/>
  <c r="B418"/>
  <c r="K417"/>
  <c r="B417"/>
  <c r="K416"/>
  <c r="B416"/>
  <c r="K415"/>
  <c r="B415"/>
  <c r="K414"/>
  <c r="B414"/>
  <c r="K413"/>
  <c r="B413"/>
  <c r="K412"/>
  <c r="B412"/>
  <c r="K411"/>
  <c r="B411"/>
  <c r="K410"/>
  <c r="B410"/>
  <c r="K409"/>
  <c r="B409"/>
  <c r="K408"/>
  <c r="B408"/>
  <c r="K407"/>
  <c r="B407"/>
  <c r="K406"/>
  <c r="B406"/>
  <c r="K405"/>
  <c r="B405"/>
  <c r="K404"/>
  <c r="B404"/>
  <c r="K403"/>
  <c r="B403"/>
  <c r="K402"/>
  <c r="B402"/>
  <c r="K401"/>
  <c r="B401"/>
  <c r="K400"/>
  <c r="B400"/>
  <c r="K399"/>
  <c r="B399"/>
  <c r="K398"/>
  <c r="B398"/>
  <c r="K397"/>
  <c r="B397"/>
  <c r="K396"/>
  <c r="B396"/>
  <c r="K395"/>
  <c r="B395"/>
  <c r="K394"/>
  <c r="B394"/>
  <c r="K393"/>
  <c r="B393"/>
  <c r="K392"/>
  <c r="B392"/>
  <c r="K391"/>
  <c r="B391"/>
  <c r="K390"/>
  <c r="B390"/>
  <c r="K389"/>
  <c r="B389"/>
  <c r="K388"/>
  <c r="B388"/>
  <c r="K387"/>
  <c r="B387"/>
  <c r="K386"/>
  <c r="B386"/>
  <c r="K385"/>
  <c r="B385"/>
  <c r="K384"/>
  <c r="B384"/>
  <c r="K383"/>
  <c r="B383"/>
  <c r="K382"/>
  <c r="B382"/>
  <c r="K381"/>
  <c r="B381"/>
  <c r="K380"/>
  <c r="B380"/>
  <c r="K379"/>
  <c r="B379"/>
  <c r="K378"/>
  <c r="K377"/>
  <c r="K376"/>
  <c r="K375"/>
  <c r="K374"/>
  <c r="B374"/>
  <c r="K373"/>
  <c r="B373"/>
  <c r="K372"/>
  <c r="B372"/>
  <c r="K371"/>
  <c r="B371"/>
  <c r="K370"/>
  <c r="B370"/>
  <c r="K369"/>
  <c r="B369"/>
  <c r="K368"/>
  <c r="B368"/>
  <c r="K367"/>
  <c r="B367"/>
  <c r="K366"/>
  <c r="B366"/>
  <c r="K365"/>
  <c r="B365"/>
  <c r="K364"/>
  <c r="B364"/>
  <c r="K363"/>
  <c r="B363"/>
  <c r="K362"/>
  <c r="B362"/>
  <c r="K361"/>
  <c r="B361"/>
  <c r="K360"/>
  <c r="B360"/>
  <c r="K359"/>
  <c r="B359"/>
  <c r="K358"/>
  <c r="B358"/>
  <c r="K357"/>
  <c r="B357"/>
  <c r="K356"/>
  <c r="B356"/>
  <c r="K355"/>
  <c r="B355"/>
  <c r="K354"/>
  <c r="B354"/>
  <c r="K353"/>
  <c r="B353"/>
  <c r="K352"/>
  <c r="B352"/>
  <c r="K351"/>
  <c r="B351"/>
  <c r="K350"/>
  <c r="B350"/>
  <c r="K349"/>
  <c r="B349"/>
  <c r="K348"/>
  <c r="B348"/>
  <c r="K347"/>
  <c r="B347"/>
  <c r="K346"/>
  <c r="B346"/>
  <c r="K345"/>
  <c r="B345"/>
  <c r="K344"/>
  <c r="B344"/>
  <c r="K343"/>
  <c r="B343"/>
  <c r="K342"/>
  <c r="B342"/>
  <c r="K341"/>
  <c r="B341"/>
  <c r="K340"/>
  <c r="B340"/>
  <c r="K339"/>
  <c r="B339"/>
  <c r="K338"/>
  <c r="B338"/>
  <c r="K337"/>
  <c r="B337"/>
  <c r="K336"/>
  <c r="B336"/>
  <c r="K335"/>
  <c r="B335"/>
  <c r="K334"/>
  <c r="B334"/>
  <c r="K333"/>
  <c r="B333"/>
  <c r="K332"/>
  <c r="B332"/>
  <c r="K331"/>
  <c r="B331"/>
  <c r="K330"/>
  <c r="B330"/>
  <c r="K329"/>
  <c r="B329"/>
  <c r="K328"/>
  <c r="B328"/>
  <c r="K327"/>
  <c r="B327"/>
  <c r="K326"/>
  <c r="B326"/>
  <c r="K325"/>
  <c r="B325"/>
  <c r="K324"/>
  <c r="B324"/>
  <c r="K323"/>
  <c r="B323"/>
  <c r="K322"/>
  <c r="B322"/>
  <c r="K321"/>
  <c r="B321"/>
  <c r="K320"/>
  <c r="B320"/>
  <c r="K319"/>
  <c r="B319"/>
  <c r="K318"/>
  <c r="B318"/>
  <c r="K317"/>
  <c r="B317"/>
  <c r="K316"/>
  <c r="B316"/>
  <c r="K315"/>
  <c r="B315"/>
  <c r="K314"/>
  <c r="B314"/>
  <c r="K313"/>
  <c r="B313"/>
  <c r="K312"/>
  <c r="B312"/>
  <c r="K311"/>
  <c r="B311"/>
  <c r="K310"/>
  <c r="B310"/>
  <c r="K309"/>
  <c r="B309"/>
  <c r="K308"/>
  <c r="B308"/>
  <c r="K307"/>
  <c r="B307"/>
  <c r="K306"/>
  <c r="B306"/>
  <c r="K305"/>
  <c r="B305"/>
  <c r="K304"/>
  <c r="B304"/>
  <c r="K303"/>
  <c r="B303"/>
  <c r="K302"/>
  <c r="B302"/>
  <c r="K301"/>
  <c r="B301"/>
  <c r="K300"/>
  <c r="B300"/>
  <c r="K299"/>
  <c r="B299"/>
  <c r="K298"/>
  <c r="B298"/>
  <c r="K297"/>
  <c r="B297"/>
  <c r="K296"/>
  <c r="B296"/>
  <c r="K295"/>
  <c r="B295"/>
  <c r="K294"/>
  <c r="B294"/>
  <c r="K293"/>
  <c r="B293"/>
  <c r="K292"/>
  <c r="B292"/>
  <c r="K291"/>
  <c r="B291"/>
  <c r="K290"/>
  <c r="B290"/>
  <c r="K289"/>
  <c r="B289"/>
  <c r="K288"/>
  <c r="B288"/>
  <c r="K287"/>
  <c r="B287"/>
  <c r="K286"/>
  <c r="B286"/>
  <c r="K285"/>
  <c r="B285"/>
  <c r="K284"/>
  <c r="B284"/>
  <c r="K283"/>
  <c r="B283"/>
  <c r="K282"/>
  <c r="B282"/>
  <c r="K281"/>
  <c r="B281"/>
  <c r="K280"/>
  <c r="B280"/>
  <c r="K279"/>
  <c r="B279"/>
  <c r="K278"/>
  <c r="B278"/>
  <c r="K277"/>
  <c r="B277"/>
  <c r="K276"/>
  <c r="B276"/>
  <c r="K275"/>
  <c r="B275"/>
  <c r="K274"/>
  <c r="B274"/>
  <c r="K273"/>
  <c r="B273"/>
  <c r="K272"/>
  <c r="B272"/>
  <c r="K271"/>
  <c r="B271"/>
  <c r="K270"/>
  <c r="B270"/>
  <c r="K269"/>
  <c r="B269"/>
  <c r="K268"/>
  <c r="B268"/>
  <c r="K267"/>
  <c r="B267"/>
  <c r="K266"/>
  <c r="B266"/>
  <c r="K265"/>
  <c r="B265"/>
  <c r="K264"/>
  <c r="B264"/>
  <c r="K263"/>
  <c r="B263"/>
  <c r="K262"/>
  <c r="B262"/>
  <c r="K261"/>
  <c r="B261"/>
  <c r="K260"/>
  <c r="B260"/>
  <c r="K259"/>
  <c r="B259"/>
  <c r="K258"/>
  <c r="B258"/>
  <c r="K257"/>
  <c r="B257"/>
  <c r="K256"/>
  <c r="B256"/>
  <c r="K255"/>
  <c r="B255"/>
  <c r="K254"/>
  <c r="B254"/>
  <c r="K253"/>
  <c r="B253"/>
  <c r="K252"/>
  <c r="B252"/>
  <c r="K251"/>
  <c r="B251"/>
  <c r="K250"/>
  <c r="B250"/>
  <c r="K249"/>
  <c r="B249"/>
  <c r="K248"/>
  <c r="B248"/>
  <c r="K247"/>
  <c r="B247"/>
  <c r="K246"/>
  <c r="B246"/>
  <c r="K245"/>
  <c r="B245"/>
  <c r="K244"/>
  <c r="B244"/>
  <c r="K243"/>
  <c r="B243"/>
  <c r="K242"/>
  <c r="B242"/>
  <c r="K241"/>
  <c r="B241"/>
  <c r="K240"/>
  <c r="B240"/>
  <c r="K239"/>
  <c r="B239"/>
  <c r="K238"/>
  <c r="B238"/>
  <c r="K237"/>
  <c r="B237"/>
  <c r="K236"/>
  <c r="B236"/>
  <c r="K235"/>
  <c r="B235"/>
  <c r="K234"/>
  <c r="B234"/>
  <c r="K233"/>
  <c r="B233"/>
  <c r="K232"/>
  <c r="B232"/>
  <c r="K231"/>
  <c r="B231"/>
  <c r="K230"/>
  <c r="B230"/>
  <c r="K229"/>
  <c r="B229"/>
  <c r="K228"/>
  <c r="B228"/>
  <c r="K227"/>
  <c r="B227"/>
  <c r="K226"/>
  <c r="B226"/>
  <c r="K225"/>
  <c r="B225"/>
  <c r="K224"/>
  <c r="B224"/>
  <c r="K223"/>
  <c r="B223"/>
  <c r="K222"/>
  <c r="B222"/>
  <c r="K221"/>
  <c r="B221"/>
  <c r="K220"/>
  <c r="B220"/>
  <c r="K219"/>
  <c r="B219"/>
  <c r="K218"/>
  <c r="B218"/>
  <c r="K217"/>
  <c r="B217"/>
  <c r="K216"/>
  <c r="B216"/>
  <c r="K215"/>
  <c r="B215"/>
  <c r="K214"/>
  <c r="B214"/>
  <c r="K213"/>
  <c r="B213"/>
  <c r="K212"/>
  <c r="B212"/>
  <c r="K211"/>
  <c r="B211"/>
  <c r="K210"/>
  <c r="B210"/>
  <c r="K209"/>
  <c r="B209"/>
  <c r="K208"/>
  <c r="B208"/>
  <c r="K207"/>
  <c r="B207"/>
  <c r="K206"/>
  <c r="B206"/>
  <c r="K205"/>
  <c r="B205"/>
  <c r="K204"/>
  <c r="B204"/>
  <c r="K203"/>
  <c r="B203"/>
  <c r="K202"/>
  <c r="B202"/>
  <c r="K201"/>
  <c r="B201"/>
  <c r="K200"/>
  <c r="B200"/>
  <c r="K199"/>
  <c r="B199"/>
  <c r="K198"/>
  <c r="B198"/>
  <c r="K197"/>
  <c r="B197"/>
  <c r="K196"/>
  <c r="B196"/>
  <c r="K195"/>
  <c r="B195"/>
  <c r="K194"/>
  <c r="B194"/>
  <c r="K193"/>
  <c r="B193"/>
  <c r="K192"/>
  <c r="B192"/>
  <c r="K191"/>
  <c r="B191"/>
  <c r="K190"/>
  <c r="B190"/>
  <c r="K189"/>
  <c r="B189"/>
  <c r="K188"/>
  <c r="B188"/>
  <c r="K187"/>
  <c r="B187"/>
  <c r="K186"/>
  <c r="B186"/>
  <c r="K185"/>
  <c r="B185"/>
  <c r="K184"/>
  <c r="B184"/>
  <c r="K183"/>
  <c r="B183"/>
  <c r="K182"/>
  <c r="B182"/>
  <c r="K181"/>
  <c r="B181"/>
  <c r="K180"/>
  <c r="B180"/>
  <c r="K179"/>
  <c r="B179"/>
  <c r="K178"/>
  <c r="B178"/>
  <c r="K177"/>
  <c r="B177"/>
  <c r="K176"/>
  <c r="B176"/>
  <c r="K175"/>
  <c r="B175"/>
  <c r="K174"/>
  <c r="B174"/>
  <c r="K173"/>
  <c r="B173"/>
  <c r="K172"/>
  <c r="B172"/>
  <c r="K171"/>
  <c r="B171"/>
  <c r="K170"/>
  <c r="B170"/>
  <c r="K169"/>
  <c r="B169"/>
  <c r="K168"/>
  <c r="B168"/>
  <c r="K167"/>
  <c r="B167"/>
  <c r="K166"/>
  <c r="B166"/>
  <c r="K165"/>
  <c r="B165"/>
  <c r="K164"/>
  <c r="B164"/>
  <c r="K163"/>
  <c r="B163"/>
  <c r="K162"/>
  <c r="B162"/>
  <c r="K161"/>
  <c r="B161"/>
  <c r="K160"/>
  <c r="B160"/>
  <c r="K159"/>
  <c r="B159"/>
  <c r="K158"/>
  <c r="B158"/>
  <c r="K157"/>
  <c r="B157"/>
  <c r="K156"/>
  <c r="B156"/>
  <c r="K155"/>
  <c r="B155"/>
  <c r="K154"/>
  <c r="B154"/>
  <c r="K153"/>
  <c r="B153"/>
  <c r="K152"/>
  <c r="B152"/>
  <c r="K151"/>
  <c r="B151"/>
  <c r="K150"/>
  <c r="B150"/>
  <c r="K149"/>
  <c r="B149"/>
  <c r="K148"/>
  <c r="B148"/>
  <c r="K147"/>
  <c r="B147"/>
  <c r="K146"/>
  <c r="B146"/>
  <c r="K145"/>
  <c r="B145"/>
  <c r="K144"/>
  <c r="B144"/>
  <c r="K143"/>
  <c r="B143"/>
  <c r="K142"/>
  <c r="B142"/>
  <c r="K141"/>
  <c r="B141"/>
  <c r="K140"/>
  <c r="B140"/>
  <c r="K139"/>
  <c r="B139"/>
  <c r="K138"/>
  <c r="B138"/>
  <c r="K137"/>
  <c r="B137"/>
  <c r="K136"/>
  <c r="B136"/>
  <c r="K135"/>
  <c r="B135"/>
  <c r="K134"/>
  <c r="B134"/>
  <c r="K133"/>
  <c r="B133"/>
  <c r="K132"/>
  <c r="B132"/>
  <c r="K131"/>
  <c r="B131"/>
  <c r="K130"/>
  <c r="B130"/>
  <c r="K129"/>
  <c r="B129"/>
  <c r="K128"/>
  <c r="B128"/>
  <c r="K127"/>
  <c r="B127"/>
  <c r="K126"/>
  <c r="B126"/>
  <c r="K125"/>
  <c r="B125"/>
  <c r="K124"/>
  <c r="B124"/>
  <c r="K123"/>
  <c r="B123"/>
  <c r="K122"/>
  <c r="B122"/>
  <c r="K121"/>
  <c r="B121"/>
  <c r="K120"/>
  <c r="B120"/>
  <c r="K119"/>
  <c r="B119"/>
  <c r="K118"/>
  <c r="B118"/>
  <c r="K117"/>
  <c r="B117"/>
  <c r="K116"/>
  <c r="B116"/>
  <c r="K115"/>
  <c r="B115"/>
  <c r="K114"/>
  <c r="B114"/>
  <c r="K113"/>
  <c r="B113"/>
  <c r="K112"/>
  <c r="B112"/>
  <c r="K111"/>
  <c r="B111"/>
  <c r="K110"/>
  <c r="B110"/>
  <c r="K109"/>
  <c r="B109"/>
  <c r="K108"/>
  <c r="B108"/>
  <c r="K107"/>
  <c r="B107"/>
  <c r="K106"/>
  <c r="B106"/>
  <c r="K105"/>
  <c r="B105"/>
  <c r="K104"/>
  <c r="B104"/>
  <c r="K103"/>
  <c r="B103"/>
  <c r="K102"/>
  <c r="B102"/>
  <c r="K101"/>
  <c r="B101"/>
  <c r="K100"/>
  <c r="B100"/>
  <c r="K99"/>
  <c r="B99"/>
  <c r="K98"/>
  <c r="B98"/>
  <c r="K97"/>
  <c r="B97"/>
  <c r="K96"/>
  <c r="B96"/>
  <c r="K95"/>
  <c r="B95"/>
  <c r="K94"/>
  <c r="B94"/>
  <c r="K93"/>
  <c r="B93"/>
  <c r="K92"/>
  <c r="B92"/>
  <c r="K91"/>
  <c r="B91"/>
  <c r="K90"/>
  <c r="B90"/>
  <c r="K89"/>
  <c r="B89"/>
  <c r="K88"/>
  <c r="B88"/>
  <c r="K87"/>
  <c r="B87"/>
  <c r="K86"/>
  <c r="B86"/>
  <c r="K85"/>
  <c r="B85"/>
  <c r="K84"/>
  <c r="B84"/>
  <c r="K83"/>
  <c r="B83"/>
  <c r="K82"/>
  <c r="B82"/>
  <c r="K81"/>
  <c r="B81"/>
  <c r="K80"/>
  <c r="B80"/>
  <c r="K79"/>
  <c r="B79"/>
  <c r="K78"/>
  <c r="B78"/>
  <c r="K77"/>
  <c r="B77"/>
  <c r="K76"/>
  <c r="B76"/>
  <c r="K75"/>
  <c r="B75"/>
  <c r="K74"/>
  <c r="B74"/>
  <c r="K73"/>
  <c r="B73"/>
  <c r="K72"/>
  <c r="B72"/>
  <c r="K71"/>
  <c r="B71"/>
  <c r="K70"/>
  <c r="B70"/>
  <c r="K69"/>
  <c r="B69"/>
  <c r="K68"/>
  <c r="B68"/>
  <c r="K67"/>
  <c r="B67"/>
  <c r="K66"/>
  <c r="B66"/>
  <c r="K65"/>
  <c r="B65"/>
  <c r="K64"/>
  <c r="B64"/>
  <c r="K63"/>
  <c r="B63"/>
  <c r="K62"/>
  <c r="B62"/>
  <c r="K61"/>
  <c r="B61"/>
  <c r="K60"/>
  <c r="B60"/>
  <c r="K59"/>
  <c r="B59"/>
  <c r="K58"/>
  <c r="B58"/>
  <c r="K57"/>
  <c r="B57"/>
  <c r="K56"/>
  <c r="B56"/>
  <c r="K55"/>
  <c r="B55"/>
  <c r="K54"/>
  <c r="B54"/>
  <c r="K53"/>
  <c r="B53"/>
  <c r="K52"/>
  <c r="B52"/>
  <c r="K51"/>
  <c r="B51"/>
  <c r="K50"/>
  <c r="B50"/>
  <c r="K49"/>
  <c r="B49"/>
  <c r="K48"/>
  <c r="B48"/>
  <c r="K47"/>
  <c r="B47"/>
  <c r="K46"/>
  <c r="B46"/>
  <c r="K45"/>
  <c r="B45"/>
  <c r="K44"/>
  <c r="B44"/>
  <c r="K43"/>
  <c r="B43"/>
  <c r="K42"/>
  <c r="B42"/>
  <c r="K41"/>
  <c r="B41"/>
  <c r="K40"/>
  <c r="B40"/>
  <c r="K39"/>
  <c r="B39"/>
  <c r="K38"/>
  <c r="B38"/>
  <c r="K37"/>
  <c r="B37"/>
  <c r="K36"/>
  <c r="B36"/>
  <c r="K35"/>
  <c r="B35"/>
  <c r="K34"/>
  <c r="B34"/>
  <c r="K33"/>
  <c r="B33"/>
  <c r="K32"/>
  <c r="B32"/>
  <c r="K31"/>
  <c r="B31"/>
  <c r="K30"/>
  <c r="B30"/>
  <c r="K29"/>
  <c r="K28"/>
  <c r="K27"/>
  <c r="K26"/>
  <c r="K25"/>
  <c r="K24"/>
  <c r="K23"/>
  <c r="K22"/>
  <c r="K21"/>
  <c r="K20"/>
  <c r="K19"/>
  <c r="K18"/>
  <c r="K17"/>
  <c r="K16"/>
  <c r="K15"/>
  <c r="K14"/>
  <c r="K13"/>
  <c r="K12"/>
  <c r="K11"/>
  <c r="K10"/>
  <c r="K9"/>
  <c r="K8"/>
  <c r="K7"/>
  <c r="K6"/>
  <c r="K5"/>
  <c r="K4"/>
  <c r="K3"/>
  <c r="K2"/>
  <c r="K10" i="37"/>
  <c r="K9"/>
  <c r="K8"/>
  <c r="K7"/>
  <c r="K6"/>
  <c r="K5"/>
  <c r="K4"/>
  <c r="K3"/>
  <c r="K2"/>
  <c r="C2081" i="16"/>
  <c r="B2081"/>
  <c r="A2081"/>
  <c r="C2080"/>
  <c r="B2080"/>
  <c r="A2080"/>
  <c r="C2079"/>
  <c r="B2079"/>
  <c r="A2079"/>
  <c r="C2078"/>
  <c r="B2078"/>
  <c r="A2078"/>
  <c r="C2077"/>
  <c r="B2077"/>
  <c r="A2077"/>
  <c r="C2076"/>
  <c r="B2076"/>
  <c r="A2076"/>
  <c r="C2075"/>
  <c r="B2075"/>
  <c r="A2075"/>
  <c r="C2074"/>
  <c r="B2074"/>
  <c r="A2074"/>
  <c r="C2073"/>
  <c r="B2073"/>
  <c r="A2073"/>
  <c r="C2072"/>
  <c r="B2072"/>
  <c r="A2072"/>
  <c r="C2071"/>
  <c r="B2071"/>
  <c r="A2071"/>
  <c r="C2070"/>
  <c r="B2070"/>
  <c r="A2070"/>
  <c r="C2069"/>
  <c r="B2069"/>
  <c r="A2069"/>
  <c r="C2068"/>
  <c r="B2068"/>
  <c r="A2068"/>
  <c r="C2067"/>
  <c r="B2067"/>
  <c r="A2067"/>
  <c r="C2066"/>
  <c r="B2066"/>
  <c r="A2066"/>
  <c r="C2065"/>
  <c r="B2065"/>
  <c r="A2065"/>
  <c r="C2064"/>
  <c r="B2064"/>
  <c r="A2064"/>
  <c r="C2063"/>
  <c r="B2063"/>
  <c r="A2063"/>
  <c r="C2062"/>
  <c r="B2062"/>
  <c r="A2062"/>
  <c r="C2061"/>
  <c r="B2061"/>
  <c r="A2061"/>
  <c r="C2060"/>
  <c r="B2060"/>
  <c r="A2060"/>
  <c r="C2059"/>
  <c r="B2059"/>
  <c r="A2059"/>
  <c r="C2058"/>
  <c r="B2058"/>
  <c r="A2058"/>
  <c r="C2057"/>
  <c r="B2057"/>
  <c r="A2057"/>
  <c r="C2056"/>
  <c r="B2056"/>
  <c r="A2056"/>
  <c r="C2055"/>
  <c r="B2055"/>
  <c r="A2055"/>
  <c r="C2054"/>
  <c r="B2054"/>
  <c r="A2054"/>
  <c r="C2053"/>
  <c r="B2053"/>
  <c r="A2053"/>
  <c r="C2052"/>
  <c r="B2052"/>
  <c r="A2052"/>
  <c r="C2051"/>
  <c r="B2051"/>
  <c r="A2051"/>
  <c r="C2050"/>
  <c r="B2050"/>
  <c r="A2050"/>
  <c r="C2049"/>
  <c r="B2049"/>
  <c r="A2049"/>
  <c r="C2048"/>
  <c r="B2048"/>
  <c r="A2048"/>
  <c r="C2047"/>
  <c r="B2047"/>
  <c r="A2047"/>
  <c r="C2046"/>
  <c r="B2046"/>
  <c r="A2046"/>
  <c r="C2045"/>
  <c r="B2045"/>
  <c r="A2045"/>
  <c r="C2044"/>
  <c r="B2044"/>
  <c r="A2044"/>
  <c r="C2043"/>
  <c r="B2043"/>
  <c r="A2043"/>
  <c r="C2042"/>
  <c r="B2042"/>
  <c r="A2042"/>
  <c r="C2041"/>
  <c r="B2041"/>
  <c r="A2041"/>
  <c r="C2040"/>
  <c r="B2040"/>
  <c r="A2040"/>
  <c r="C2039"/>
  <c r="B2039"/>
  <c r="A2039"/>
  <c r="C2038"/>
  <c r="B2038"/>
  <c r="A2038"/>
  <c r="C2037"/>
  <c r="B2037"/>
  <c r="A2037"/>
  <c r="C2036"/>
  <c r="B2036"/>
  <c r="A2036"/>
  <c r="C2035"/>
  <c r="B2035"/>
  <c r="A2035"/>
  <c r="C2034"/>
  <c r="B2034"/>
  <c r="A2034"/>
  <c r="C2033"/>
  <c r="B2033"/>
  <c r="A2033"/>
  <c r="C2032"/>
  <c r="B2032"/>
  <c r="A2032"/>
  <c r="C2031"/>
  <c r="B2031"/>
  <c r="A2031"/>
  <c r="C2030"/>
  <c r="B2030"/>
  <c r="A2030"/>
  <c r="C2029"/>
  <c r="B2029"/>
  <c r="A2029"/>
  <c r="C2028"/>
  <c r="B2028"/>
  <c r="A2028"/>
  <c r="C2027"/>
  <c r="B2027"/>
  <c r="A2027"/>
  <c r="C2026"/>
  <c r="B2026"/>
  <c r="A2026"/>
  <c r="C2025"/>
  <c r="B2025"/>
  <c r="A2025"/>
  <c r="C2024"/>
  <c r="B2024"/>
  <c r="A2024"/>
  <c r="C2023"/>
  <c r="B2023"/>
  <c r="A2023"/>
  <c r="C2022"/>
  <c r="B2022"/>
  <c r="A2022"/>
  <c r="C2021"/>
  <c r="B2021"/>
  <c r="A2021"/>
  <c r="C2020"/>
  <c r="B2020"/>
  <c r="A2020"/>
  <c r="C2019"/>
  <c r="B2019"/>
  <c r="A2019"/>
  <c r="C2018"/>
  <c r="B2018"/>
  <c r="A2018"/>
  <c r="C2017"/>
  <c r="B2017"/>
  <c r="A2017"/>
  <c r="C2016"/>
  <c r="B2016"/>
  <c r="A2016"/>
  <c r="C2015"/>
  <c r="B2015"/>
  <c r="A2015"/>
  <c r="C2014"/>
  <c r="B2014"/>
  <c r="A2014"/>
  <c r="C2013"/>
  <c r="B2013"/>
  <c r="A2013"/>
  <c r="C2012"/>
  <c r="B2012"/>
  <c r="A2012"/>
  <c r="C2011"/>
  <c r="B2011"/>
  <c r="A2011"/>
  <c r="C2010"/>
  <c r="B2010"/>
  <c r="A2010"/>
  <c r="C2009"/>
  <c r="B2009"/>
  <c r="A2009"/>
  <c r="C2008"/>
  <c r="B2008"/>
  <c r="A2008"/>
  <c r="C2007"/>
  <c r="B2007"/>
  <c r="A2007"/>
  <c r="C2006"/>
  <c r="B2006"/>
  <c r="A2006"/>
  <c r="C2005"/>
  <c r="B2005"/>
  <c r="A2005"/>
  <c r="C2004"/>
  <c r="B2004"/>
  <c r="A2004"/>
  <c r="C2003"/>
  <c r="B2003"/>
  <c r="A2003"/>
  <c r="C2002"/>
  <c r="B2002"/>
  <c r="A2002"/>
  <c r="C2001"/>
  <c r="B2001"/>
  <c r="A2001"/>
  <c r="C2000"/>
  <c r="B2000"/>
  <c r="A2000"/>
  <c r="C1999"/>
  <c r="B1999"/>
  <c r="A1999"/>
  <c r="C1998"/>
  <c r="B1998"/>
  <c r="A1998"/>
  <c r="C1997"/>
  <c r="B1997"/>
  <c r="A1997"/>
  <c r="C1996"/>
  <c r="B1996"/>
  <c r="A1996"/>
  <c r="C1995"/>
  <c r="B1995"/>
  <c r="A1995"/>
  <c r="C1994"/>
  <c r="B1994"/>
  <c r="A1994"/>
  <c r="C1993"/>
  <c r="B1993"/>
  <c r="A1993"/>
  <c r="C1992"/>
  <c r="B1992"/>
  <c r="A1992"/>
  <c r="C1991"/>
  <c r="B1991"/>
  <c r="A1991"/>
  <c r="C1990"/>
  <c r="B1990"/>
  <c r="A1990"/>
  <c r="C1989"/>
  <c r="B1989"/>
  <c r="A1989"/>
  <c r="C1988"/>
  <c r="B1988"/>
  <c r="A1988"/>
  <c r="C1987"/>
  <c r="B1987"/>
  <c r="A1987"/>
  <c r="C1986"/>
  <c r="B1986"/>
  <c r="A1986"/>
  <c r="C1985"/>
  <c r="B1985"/>
  <c r="A1985"/>
  <c r="C1984"/>
  <c r="B1984"/>
  <c r="A1984"/>
  <c r="C1983"/>
  <c r="B1983"/>
  <c r="A1983"/>
  <c r="C1982"/>
  <c r="B1982"/>
  <c r="A1982"/>
  <c r="C1981"/>
  <c r="B1981"/>
  <c r="A1981"/>
  <c r="C1980"/>
  <c r="B1980"/>
  <c r="A1980"/>
  <c r="C1979"/>
  <c r="B1979"/>
  <c r="A1979"/>
  <c r="C1978"/>
  <c r="B1978"/>
  <c r="A1978"/>
  <c r="C1977"/>
  <c r="B1977"/>
  <c r="A1977"/>
  <c r="C1976"/>
  <c r="B1976"/>
  <c r="A1976"/>
  <c r="C1975"/>
  <c r="B1975"/>
  <c r="A1975"/>
  <c r="C1974"/>
  <c r="B1974"/>
  <c r="A1974"/>
  <c r="C1973"/>
  <c r="B1973"/>
  <c r="A1973"/>
  <c r="C1972"/>
  <c r="B1972"/>
  <c r="A1972"/>
  <c r="C1971"/>
  <c r="B1971"/>
  <c r="A1971"/>
  <c r="C1970"/>
  <c r="B1970"/>
  <c r="A1970"/>
  <c r="C1969"/>
  <c r="B1969"/>
  <c r="A1969"/>
  <c r="C1968"/>
  <c r="B1968"/>
  <c r="A1968"/>
  <c r="C1967"/>
  <c r="B1967"/>
  <c r="A1967"/>
  <c r="C1966"/>
  <c r="B1966"/>
  <c r="A1966"/>
  <c r="C1965"/>
  <c r="B1965"/>
  <c r="A1965"/>
  <c r="B1964"/>
  <c r="A1964"/>
  <c r="B1963"/>
  <c r="A1963"/>
  <c r="B1962"/>
  <c r="A1962"/>
  <c r="B1961"/>
  <c r="A1961"/>
  <c r="C1960"/>
  <c r="B1960"/>
  <c r="A1960"/>
  <c r="C1959"/>
  <c r="B1959"/>
  <c r="A1959"/>
  <c r="C1958"/>
  <c r="B1958"/>
  <c r="A1958"/>
  <c r="C1957"/>
  <c r="B1957"/>
  <c r="A1957"/>
  <c r="C1956"/>
  <c r="B1956"/>
  <c r="A1956"/>
  <c r="C1955"/>
  <c r="B1955"/>
  <c r="A1955"/>
  <c r="C1954"/>
  <c r="B1954"/>
  <c r="A1954"/>
  <c r="C1953"/>
  <c r="B1953"/>
  <c r="A1953"/>
  <c r="C1952"/>
  <c r="B1952"/>
  <c r="A1952"/>
  <c r="C1951"/>
  <c r="B1951"/>
  <c r="A1951"/>
  <c r="C1950"/>
  <c r="B1950"/>
  <c r="A1950"/>
  <c r="C1949"/>
  <c r="B1949"/>
  <c r="A1949"/>
  <c r="C1948"/>
  <c r="B1948"/>
  <c r="A1948"/>
  <c r="C1947"/>
  <c r="B1947"/>
  <c r="A1947"/>
  <c r="C1946"/>
  <c r="B1946"/>
  <c r="A1946"/>
  <c r="C1945"/>
  <c r="B1945"/>
  <c r="A1945"/>
  <c r="C1944"/>
  <c r="B1944"/>
  <c r="A1944"/>
  <c r="C1943"/>
  <c r="B1943"/>
  <c r="A1943"/>
  <c r="C1942"/>
  <c r="B1942"/>
  <c r="A1942"/>
  <c r="C1941"/>
  <c r="B1941"/>
  <c r="A1941"/>
  <c r="C1940"/>
  <c r="B1940"/>
  <c r="A1940"/>
  <c r="C1939"/>
  <c r="B1939"/>
  <c r="A1939"/>
  <c r="C1938"/>
  <c r="B1938"/>
  <c r="A1938"/>
  <c r="C1937"/>
  <c r="B1937"/>
  <c r="A1937"/>
  <c r="C1936"/>
  <c r="B1936"/>
  <c r="A1936"/>
  <c r="C1935"/>
  <c r="B1935"/>
  <c r="A1935"/>
  <c r="C1934"/>
  <c r="B1934"/>
  <c r="A1934"/>
  <c r="C1933"/>
  <c r="B1933"/>
  <c r="A1933"/>
  <c r="C1932"/>
  <c r="B1932"/>
  <c r="A1932"/>
  <c r="C1931"/>
  <c r="B1931"/>
  <c r="A1931"/>
  <c r="C1930"/>
  <c r="B1930"/>
  <c r="A1930"/>
  <c r="C1929"/>
  <c r="B1929"/>
  <c r="A1929"/>
  <c r="C1928"/>
  <c r="B1928"/>
  <c r="A1928"/>
  <c r="C1927"/>
  <c r="B1927"/>
  <c r="A1927"/>
  <c r="C1926"/>
  <c r="B1926"/>
  <c r="A1926"/>
  <c r="C1925"/>
  <c r="B1925"/>
  <c r="A1925"/>
  <c r="C1924"/>
  <c r="B1924"/>
  <c r="A1924"/>
  <c r="C1923"/>
  <c r="B1923"/>
  <c r="A1923"/>
  <c r="C1922"/>
  <c r="B1922"/>
  <c r="A1922"/>
  <c r="C1921"/>
  <c r="B1921"/>
  <c r="A1921"/>
  <c r="C1920"/>
  <c r="B1920"/>
  <c r="A1920"/>
  <c r="C1919"/>
  <c r="B1919"/>
  <c r="A1919"/>
  <c r="C1918"/>
  <c r="B1918"/>
  <c r="A1918"/>
  <c r="C1917"/>
  <c r="B1917"/>
  <c r="A1917"/>
  <c r="C1916"/>
  <c r="B1916"/>
  <c r="A1916"/>
  <c r="C1915"/>
  <c r="B1915"/>
  <c r="A1915"/>
  <c r="C1914"/>
  <c r="B1914"/>
  <c r="A1914"/>
  <c r="C1913"/>
  <c r="B1913"/>
  <c r="A1913"/>
  <c r="C1912"/>
  <c r="B1912"/>
  <c r="A1912"/>
  <c r="C1911"/>
  <c r="B1911"/>
  <c r="A1911"/>
  <c r="C1910"/>
  <c r="B1910"/>
  <c r="A1910"/>
  <c r="C1909"/>
  <c r="B1909"/>
  <c r="A1909"/>
  <c r="C1908"/>
  <c r="B1908"/>
  <c r="A1908"/>
  <c r="C1907"/>
  <c r="B1907"/>
  <c r="A1907"/>
  <c r="C1906"/>
  <c r="B1906"/>
  <c r="A1906"/>
  <c r="C1905"/>
  <c r="B1905"/>
  <c r="A1905"/>
  <c r="C1904"/>
  <c r="B1904"/>
  <c r="A1904"/>
  <c r="C1903"/>
  <c r="B1903"/>
  <c r="A1903"/>
  <c r="C1902"/>
  <c r="B1902"/>
  <c r="A1902"/>
  <c r="C1901"/>
  <c r="B1901"/>
  <c r="A1901"/>
  <c r="C1900"/>
  <c r="B1900"/>
  <c r="A1900"/>
  <c r="C1899"/>
  <c r="B1899"/>
  <c r="A1899"/>
  <c r="C1898"/>
  <c r="B1898"/>
  <c r="A1898"/>
  <c r="C1897"/>
  <c r="B1897"/>
  <c r="A1897"/>
  <c r="C1896"/>
  <c r="B1896"/>
  <c r="A1896"/>
  <c r="C1895"/>
  <c r="B1895"/>
  <c r="A1895"/>
  <c r="C1894"/>
  <c r="B1894"/>
  <c r="A1894"/>
  <c r="C1893"/>
  <c r="B1893"/>
  <c r="A1893"/>
  <c r="C1892"/>
  <c r="B1892"/>
  <c r="A1892"/>
  <c r="C1891"/>
  <c r="B1891"/>
  <c r="A1891"/>
  <c r="C1890"/>
  <c r="B1890"/>
  <c r="A1890"/>
  <c r="C1889"/>
  <c r="B1889"/>
  <c r="A1889"/>
  <c r="C1888"/>
  <c r="B1888"/>
  <c r="A1888"/>
  <c r="C1887"/>
  <c r="B1887"/>
  <c r="A1887"/>
  <c r="C1886"/>
  <c r="B1886"/>
  <c r="A1886"/>
  <c r="C1885"/>
  <c r="B1885"/>
  <c r="A1885"/>
  <c r="C1884"/>
  <c r="B1884"/>
  <c r="A1884"/>
  <c r="C1883"/>
  <c r="B1883"/>
  <c r="A1883"/>
  <c r="C1882"/>
  <c r="B1882"/>
  <c r="A1882"/>
  <c r="C1881"/>
  <c r="B1881"/>
  <c r="A1881"/>
  <c r="C1880"/>
  <c r="B1880"/>
  <c r="A1880"/>
  <c r="C1879"/>
  <c r="B1879"/>
  <c r="A1879"/>
  <c r="C1878"/>
  <c r="B1878"/>
  <c r="A1878"/>
  <c r="C1877"/>
  <c r="B1877"/>
  <c r="A1877"/>
  <c r="C1876"/>
  <c r="B1876"/>
  <c r="A1876"/>
  <c r="C1875"/>
  <c r="B1875"/>
  <c r="A1875"/>
  <c r="C1874"/>
  <c r="B1874"/>
  <c r="A1874"/>
  <c r="C1873"/>
  <c r="B1873"/>
  <c r="A1873"/>
  <c r="C1872"/>
  <c r="B1872"/>
  <c r="A1872"/>
  <c r="B1871"/>
  <c r="A1871"/>
  <c r="C1870"/>
  <c r="B1870"/>
  <c r="A1870"/>
  <c r="C1869"/>
  <c r="B1869"/>
  <c r="A1869"/>
  <c r="C1868"/>
  <c r="B1868"/>
  <c r="A1868"/>
  <c r="C1867"/>
  <c r="B1867"/>
  <c r="A1867"/>
  <c r="C1866"/>
  <c r="B1866"/>
  <c r="A1866"/>
  <c r="C1865"/>
  <c r="B1865"/>
  <c r="A1865"/>
  <c r="C1864"/>
  <c r="B1864"/>
  <c r="A1864"/>
  <c r="C1863"/>
  <c r="B1863"/>
  <c r="A1863"/>
  <c r="C1862"/>
  <c r="B1862"/>
  <c r="A1862"/>
  <c r="C1861"/>
  <c r="B1861"/>
  <c r="A1861"/>
  <c r="C1860"/>
  <c r="B1860"/>
  <c r="A1860"/>
  <c r="C1859"/>
  <c r="B1859"/>
  <c r="A1859"/>
  <c r="C1858"/>
  <c r="B1858"/>
  <c r="A1858"/>
  <c r="C1857"/>
  <c r="B1857"/>
  <c r="A1857"/>
  <c r="C1856"/>
  <c r="B1856"/>
  <c r="A1856"/>
  <c r="B1855"/>
  <c r="A1855"/>
  <c r="B1854"/>
  <c r="A1854"/>
  <c r="B1853"/>
  <c r="A1853"/>
  <c r="B1852"/>
  <c r="A1852"/>
  <c r="B1851"/>
  <c r="A1851"/>
  <c r="B1850"/>
  <c r="A1850"/>
  <c r="B1849"/>
  <c r="A1849"/>
  <c r="B1848"/>
  <c r="A1848"/>
  <c r="C1847"/>
  <c r="B1847"/>
  <c r="A1847"/>
  <c r="C1846"/>
  <c r="B1846"/>
  <c r="A1846"/>
  <c r="C1845"/>
  <c r="B1845"/>
  <c r="A1845"/>
  <c r="C1844"/>
  <c r="B1844"/>
  <c r="A1844"/>
  <c r="C1843"/>
  <c r="B1843"/>
  <c r="A1843"/>
  <c r="C1842"/>
  <c r="B1842"/>
  <c r="A1842"/>
  <c r="C1841"/>
  <c r="B1841"/>
  <c r="A1841"/>
  <c r="C1840"/>
  <c r="B1840"/>
  <c r="A1840"/>
  <c r="C1839"/>
  <c r="B1839"/>
  <c r="A1839"/>
  <c r="C1838"/>
  <c r="B1838"/>
  <c r="A1838"/>
  <c r="C1837"/>
  <c r="B1837"/>
  <c r="A1837"/>
  <c r="C1836"/>
  <c r="B1836"/>
  <c r="A1836"/>
  <c r="C1835"/>
  <c r="B1835"/>
  <c r="A1835"/>
  <c r="C1834"/>
  <c r="B1834"/>
  <c r="A1834"/>
  <c r="C1833"/>
  <c r="B1833"/>
  <c r="A1833"/>
  <c r="C1832"/>
  <c r="B1832"/>
  <c r="A1832"/>
  <c r="C1831"/>
  <c r="B1831"/>
  <c r="A1831"/>
  <c r="C1830"/>
  <c r="B1830"/>
  <c r="A1830"/>
  <c r="C1829"/>
  <c r="B1829"/>
  <c r="A1829"/>
  <c r="C1828"/>
  <c r="B1828"/>
  <c r="A1828"/>
  <c r="C1827"/>
  <c r="B1827"/>
  <c r="A1827"/>
  <c r="C1826"/>
  <c r="B1826"/>
  <c r="A1826"/>
  <c r="C1825"/>
  <c r="B1825"/>
  <c r="A1825"/>
  <c r="C1824"/>
  <c r="B1824"/>
  <c r="A1824"/>
  <c r="C1823"/>
  <c r="B1823"/>
  <c r="A1823"/>
  <c r="C1822"/>
  <c r="B1822"/>
  <c r="A1822"/>
  <c r="C1821"/>
  <c r="B1821"/>
  <c r="A1821"/>
  <c r="C1820"/>
  <c r="B1820"/>
  <c r="A1820"/>
  <c r="C1819"/>
  <c r="B1819"/>
  <c r="A1819"/>
  <c r="C1818"/>
  <c r="B1818"/>
  <c r="A1818"/>
  <c r="C1817"/>
  <c r="B1817"/>
  <c r="A1817"/>
  <c r="C1816"/>
  <c r="B1816"/>
  <c r="A1816"/>
  <c r="C1815"/>
  <c r="B1815"/>
  <c r="A1815"/>
  <c r="C1814"/>
  <c r="B1814"/>
  <c r="A1814"/>
  <c r="C1813"/>
  <c r="B1813"/>
  <c r="A1813"/>
  <c r="C1812"/>
  <c r="B1812"/>
  <c r="A1812"/>
  <c r="C1811"/>
  <c r="B1811"/>
  <c r="A1811"/>
  <c r="C1810"/>
  <c r="B1810"/>
  <c r="A1810"/>
  <c r="C1809"/>
  <c r="B1809"/>
  <c r="A1809"/>
  <c r="C1808"/>
  <c r="B1808"/>
  <c r="A1808"/>
  <c r="C1807"/>
  <c r="B1807"/>
  <c r="A1807"/>
  <c r="C1806"/>
  <c r="B1806"/>
  <c r="A1806"/>
  <c r="C1805"/>
  <c r="B1805"/>
  <c r="A1805"/>
  <c r="C1804"/>
  <c r="B1804"/>
  <c r="A1804"/>
  <c r="C1803"/>
  <c r="B1803"/>
  <c r="A1803"/>
  <c r="C1802"/>
  <c r="B1802"/>
  <c r="A1802"/>
  <c r="C1801"/>
  <c r="B1801"/>
  <c r="A1801"/>
  <c r="C1800"/>
  <c r="B1800"/>
  <c r="A1800"/>
  <c r="C1799"/>
  <c r="B1799"/>
  <c r="A1799"/>
  <c r="C1798"/>
  <c r="B1798"/>
  <c r="A1798"/>
  <c r="C1797"/>
  <c r="B1797"/>
  <c r="A1797"/>
  <c r="C1796"/>
  <c r="B1796"/>
  <c r="A1796"/>
  <c r="C1795"/>
  <c r="B1795"/>
  <c r="A1795"/>
  <c r="C1794"/>
  <c r="B1794"/>
  <c r="A1794"/>
  <c r="C1793"/>
  <c r="B1793"/>
  <c r="A1793"/>
  <c r="C1792"/>
  <c r="B1792"/>
  <c r="A1792"/>
  <c r="C1791"/>
  <c r="B1791"/>
  <c r="A1791"/>
  <c r="C1790"/>
  <c r="B1790"/>
  <c r="A1790"/>
  <c r="C1789"/>
  <c r="B1789"/>
  <c r="A1789"/>
  <c r="C1788"/>
  <c r="B1788"/>
  <c r="A1788"/>
  <c r="C1787"/>
  <c r="B1787"/>
  <c r="A1787"/>
  <c r="C1786"/>
  <c r="B1786"/>
  <c r="A1786"/>
  <c r="C1785"/>
  <c r="B1785"/>
  <c r="A1785"/>
  <c r="C1784"/>
  <c r="B1784"/>
  <c r="A1784"/>
  <c r="C1783"/>
  <c r="B1783"/>
  <c r="A1783"/>
  <c r="C1782"/>
  <c r="B1782"/>
  <c r="A1782"/>
  <c r="C1781"/>
  <c r="B1781"/>
  <c r="A1781"/>
  <c r="C1780"/>
  <c r="B1780"/>
  <c r="A1780"/>
  <c r="C1779"/>
  <c r="B1779"/>
  <c r="A1779"/>
  <c r="C1778"/>
  <c r="B1778"/>
  <c r="A1778"/>
  <c r="C1777"/>
  <c r="B1777"/>
  <c r="A1777"/>
  <c r="C1776"/>
  <c r="B1776"/>
  <c r="A1776"/>
  <c r="C1775"/>
  <c r="B1775"/>
  <c r="A1775"/>
  <c r="C1774"/>
  <c r="B1774"/>
  <c r="A1774"/>
  <c r="C1773"/>
  <c r="B1773"/>
  <c r="A1773"/>
  <c r="C1772"/>
  <c r="B1772"/>
  <c r="A1772"/>
  <c r="C1771"/>
  <c r="B1771"/>
  <c r="A1771"/>
  <c r="C1770"/>
  <c r="B1770"/>
  <c r="A1770"/>
  <c r="C1769"/>
  <c r="B1769"/>
  <c r="A1769"/>
  <c r="C1768"/>
  <c r="B1768"/>
  <c r="A1768"/>
  <c r="C1767"/>
  <c r="B1767"/>
  <c r="A1767"/>
  <c r="C1766"/>
  <c r="B1766"/>
  <c r="A1766"/>
  <c r="C1765"/>
  <c r="B1765"/>
  <c r="A1765"/>
  <c r="C1764"/>
  <c r="B1764"/>
  <c r="A1764"/>
  <c r="C1763"/>
  <c r="B1763"/>
  <c r="A1763"/>
  <c r="C1762"/>
  <c r="B1762"/>
  <c r="A1762"/>
  <c r="C1761"/>
  <c r="B1761"/>
  <c r="A1761"/>
  <c r="C1760"/>
  <c r="B1760"/>
  <c r="A1760"/>
  <c r="C1759"/>
  <c r="B1759"/>
  <c r="A1759"/>
  <c r="C1758"/>
  <c r="B1758"/>
  <c r="A1758"/>
  <c r="C1757"/>
  <c r="B1757"/>
  <c r="A1757"/>
  <c r="C1756"/>
  <c r="B1756"/>
  <c r="A1756"/>
  <c r="C1755"/>
  <c r="B1755"/>
  <c r="A1755"/>
  <c r="C1754"/>
  <c r="B1754"/>
  <c r="A1754"/>
  <c r="C1753"/>
  <c r="B1753"/>
  <c r="A1753"/>
  <c r="C1752"/>
  <c r="B1752"/>
  <c r="A1752"/>
  <c r="C1751"/>
  <c r="B1751"/>
  <c r="A1751"/>
  <c r="C1750"/>
  <c r="B1750"/>
  <c r="A1750"/>
  <c r="C1749"/>
  <c r="B1749"/>
  <c r="A1749"/>
  <c r="C1748"/>
  <c r="B1748"/>
  <c r="A1748"/>
  <c r="C1747"/>
  <c r="B1747"/>
  <c r="A1747"/>
  <c r="C1746"/>
  <c r="B1746"/>
  <c r="A1746"/>
  <c r="C1745"/>
  <c r="B1745"/>
  <c r="A1745"/>
  <c r="C1744"/>
  <c r="B1744"/>
  <c r="A1744"/>
  <c r="C1743"/>
  <c r="B1743"/>
  <c r="A1743"/>
  <c r="C1742"/>
  <c r="B1742"/>
  <c r="A1742"/>
  <c r="C1741"/>
  <c r="B1741"/>
  <c r="A1741"/>
  <c r="C1740"/>
  <c r="B1740"/>
  <c r="A1740"/>
  <c r="C1739"/>
  <c r="B1739"/>
  <c r="A1739"/>
  <c r="C1738"/>
  <c r="B1738"/>
  <c r="A1738"/>
  <c r="C1737"/>
  <c r="B1737"/>
  <c r="A1737"/>
  <c r="C1736"/>
  <c r="B1736"/>
  <c r="A1736"/>
  <c r="C1735"/>
  <c r="B1735"/>
  <c r="A1735"/>
  <c r="C1734"/>
  <c r="B1734"/>
  <c r="A1734"/>
  <c r="C1733"/>
  <c r="B1733"/>
  <c r="A1733"/>
  <c r="C1732"/>
  <c r="B1732"/>
  <c r="A1732"/>
  <c r="C1731"/>
  <c r="B1731"/>
  <c r="A1731"/>
  <c r="C1730"/>
  <c r="B1730"/>
  <c r="A1730"/>
  <c r="C1729"/>
  <c r="B1729"/>
  <c r="A1729"/>
  <c r="C1728"/>
  <c r="B1728"/>
  <c r="A1728"/>
  <c r="C1727"/>
  <c r="B1727"/>
  <c r="A1727"/>
  <c r="C1726"/>
  <c r="B1726"/>
  <c r="A1726"/>
  <c r="C1725"/>
  <c r="B1725"/>
  <c r="A1725"/>
  <c r="C1724"/>
  <c r="B1724"/>
  <c r="A1724"/>
  <c r="C1723"/>
  <c r="B1723"/>
  <c r="A1723"/>
  <c r="C1722"/>
  <c r="B1722"/>
  <c r="A1722"/>
  <c r="C1721"/>
  <c r="B1721"/>
  <c r="A1721"/>
  <c r="C1720"/>
  <c r="B1720"/>
  <c r="A1720"/>
  <c r="C1719"/>
  <c r="B1719"/>
  <c r="A1719"/>
  <c r="C1718"/>
  <c r="B1718"/>
  <c r="A1718"/>
  <c r="C1717"/>
  <c r="B1717"/>
  <c r="A1717"/>
  <c r="C1716"/>
  <c r="B1716"/>
  <c r="A1716"/>
  <c r="C1715"/>
  <c r="B1715"/>
  <c r="A1715"/>
  <c r="C1714"/>
  <c r="B1714"/>
  <c r="A1714"/>
  <c r="C1713"/>
  <c r="B1713"/>
  <c r="A1713"/>
  <c r="C1712"/>
  <c r="B1712"/>
  <c r="A1712"/>
  <c r="C1711"/>
  <c r="B1711"/>
  <c r="A1711"/>
  <c r="C1710"/>
  <c r="B1710"/>
  <c r="A1710"/>
  <c r="C1709"/>
  <c r="B1709"/>
  <c r="A1709"/>
  <c r="C1708"/>
  <c r="B1708"/>
  <c r="A1708"/>
  <c r="C1707"/>
  <c r="B1707"/>
  <c r="A1707"/>
  <c r="C1706"/>
  <c r="B1706"/>
  <c r="A1706"/>
  <c r="C1705"/>
  <c r="B1705"/>
  <c r="A1705"/>
  <c r="C1704"/>
  <c r="B1704"/>
  <c r="A1704"/>
  <c r="C1703"/>
  <c r="B1703"/>
  <c r="A1703"/>
  <c r="C1702"/>
  <c r="B1702"/>
  <c r="A1702"/>
  <c r="C1701"/>
  <c r="B1701"/>
  <c r="A1701"/>
  <c r="C1700"/>
  <c r="B1700"/>
  <c r="A1700"/>
  <c r="C1699"/>
  <c r="B1699"/>
  <c r="A1699"/>
  <c r="C1698"/>
  <c r="B1698"/>
  <c r="A1698"/>
  <c r="C1697"/>
  <c r="B1697"/>
  <c r="A1697"/>
  <c r="C1696"/>
  <c r="B1696"/>
  <c r="A1696"/>
  <c r="C1695"/>
  <c r="B1695"/>
  <c r="A1695"/>
  <c r="C1694"/>
  <c r="B1694"/>
  <c r="A1694"/>
  <c r="C1693"/>
  <c r="B1693"/>
  <c r="A1693"/>
  <c r="C1692"/>
  <c r="B1692"/>
  <c r="A1692"/>
  <c r="C1691"/>
  <c r="B1691"/>
  <c r="A1691"/>
  <c r="C1690"/>
  <c r="B1690"/>
  <c r="A1690"/>
  <c r="C1689"/>
  <c r="B1689"/>
  <c r="A1689"/>
  <c r="C1688"/>
  <c r="B1688"/>
  <c r="A1688"/>
  <c r="C1687"/>
  <c r="B1687"/>
  <c r="A1687"/>
  <c r="C1686"/>
  <c r="B1686"/>
  <c r="A1686"/>
  <c r="C1685"/>
  <c r="B1685"/>
  <c r="A1685"/>
  <c r="C1684"/>
  <c r="B1684"/>
  <c r="A1684"/>
  <c r="C1683"/>
  <c r="B1683"/>
  <c r="A1683"/>
  <c r="C1682"/>
  <c r="B1682"/>
  <c r="A1682"/>
  <c r="C1681"/>
  <c r="B1681"/>
  <c r="A1681"/>
  <c r="C1680"/>
  <c r="B1680"/>
  <c r="A1680"/>
  <c r="C1679"/>
  <c r="B1679"/>
  <c r="A1679"/>
  <c r="C1678"/>
  <c r="B1678"/>
  <c r="A1678"/>
  <c r="C1677"/>
  <c r="B1677"/>
  <c r="A1677"/>
  <c r="C1676"/>
  <c r="B1676"/>
  <c r="A1676"/>
  <c r="C1675"/>
  <c r="B1675"/>
  <c r="A1675"/>
  <c r="C1674"/>
  <c r="B1674"/>
  <c r="A1674"/>
  <c r="C1673"/>
  <c r="B1673"/>
  <c r="A1673"/>
  <c r="C1672"/>
  <c r="B1672"/>
  <c r="A1672"/>
  <c r="C1671"/>
  <c r="B1671"/>
  <c r="A1671"/>
  <c r="C1670"/>
  <c r="B1670"/>
  <c r="A1670"/>
  <c r="C1669"/>
  <c r="B1669"/>
  <c r="A1669"/>
  <c r="C1668"/>
  <c r="B1668"/>
  <c r="A1668"/>
  <c r="C1667"/>
  <c r="B1667"/>
  <c r="A1667"/>
  <c r="C1666"/>
  <c r="B1666"/>
  <c r="A1666"/>
  <c r="C1665"/>
  <c r="B1665"/>
  <c r="A1665"/>
  <c r="C1664"/>
  <c r="B1664"/>
  <c r="A1664"/>
  <c r="C1663"/>
  <c r="B1663"/>
  <c r="A1663"/>
  <c r="C1662"/>
  <c r="B1662"/>
  <c r="A1662"/>
  <c r="C1661"/>
  <c r="B1661"/>
  <c r="A1661"/>
  <c r="C1660"/>
  <c r="B1660"/>
  <c r="A1660"/>
  <c r="C1659"/>
  <c r="B1659"/>
  <c r="A1659"/>
  <c r="C1658"/>
  <c r="B1658"/>
  <c r="A1658"/>
  <c r="C1657"/>
  <c r="B1657"/>
  <c r="A1657"/>
  <c r="C1656"/>
  <c r="B1656"/>
  <c r="A1656"/>
  <c r="C1655"/>
  <c r="B1655"/>
  <c r="A1655"/>
  <c r="C1654"/>
  <c r="B1654"/>
  <c r="A1654"/>
  <c r="C1653"/>
  <c r="B1653"/>
  <c r="A1653"/>
  <c r="C1652"/>
  <c r="B1652"/>
  <c r="A1652"/>
  <c r="C1651"/>
  <c r="B1651"/>
  <c r="A1651"/>
  <c r="C1650"/>
  <c r="B1650"/>
  <c r="A1650"/>
  <c r="C1649"/>
  <c r="B1649"/>
  <c r="A1649"/>
  <c r="C1648"/>
  <c r="B1648"/>
  <c r="A1648"/>
  <c r="C1647"/>
  <c r="B1647"/>
  <c r="A1647"/>
  <c r="C1646"/>
  <c r="B1646"/>
  <c r="A1646"/>
  <c r="C1645"/>
  <c r="B1645"/>
  <c r="A1645"/>
  <c r="C1644"/>
  <c r="B1644"/>
  <c r="A1644"/>
  <c r="C1643"/>
  <c r="B1643"/>
  <c r="A1643"/>
  <c r="C1642"/>
  <c r="B1642"/>
  <c r="A1642"/>
  <c r="C1641"/>
  <c r="B1641"/>
  <c r="A1641"/>
  <c r="C1640"/>
  <c r="B1640"/>
  <c r="A1640"/>
  <c r="C1639"/>
  <c r="B1639"/>
  <c r="A1639"/>
  <c r="C1638"/>
  <c r="B1638"/>
  <c r="A1638"/>
  <c r="C1637"/>
  <c r="B1637"/>
  <c r="A1637"/>
  <c r="C1636"/>
  <c r="B1636"/>
  <c r="A1636"/>
  <c r="C1635"/>
  <c r="B1635"/>
  <c r="A1635"/>
  <c r="C1634"/>
  <c r="B1634"/>
  <c r="A1634"/>
  <c r="C1633"/>
  <c r="B1633"/>
  <c r="A1633"/>
  <c r="C1632"/>
  <c r="B1632"/>
  <c r="A1632"/>
  <c r="C1631"/>
  <c r="B1631"/>
  <c r="A1631"/>
  <c r="C1630"/>
  <c r="B1630"/>
  <c r="A1630"/>
  <c r="C1629"/>
  <c r="B1629"/>
  <c r="A1629"/>
  <c r="C1628"/>
  <c r="B1628"/>
  <c r="A1628"/>
  <c r="C1627"/>
  <c r="B1627"/>
  <c r="A1627"/>
  <c r="C1626"/>
  <c r="B1626"/>
  <c r="A1626"/>
  <c r="C1625"/>
  <c r="B1625"/>
  <c r="A1625"/>
  <c r="C1624"/>
  <c r="B1624"/>
  <c r="A1624"/>
  <c r="C1623"/>
  <c r="B1623"/>
  <c r="A1623"/>
  <c r="C1622"/>
  <c r="B1622"/>
  <c r="A1622"/>
  <c r="C1621"/>
  <c r="B1621"/>
  <c r="A1621"/>
  <c r="C1620"/>
  <c r="B1620"/>
  <c r="A1620"/>
  <c r="C1619"/>
  <c r="B1619"/>
  <c r="A1619"/>
  <c r="C1618"/>
  <c r="B1618"/>
  <c r="A1618"/>
  <c r="C1617"/>
  <c r="B1617"/>
  <c r="A1617"/>
  <c r="C1616"/>
  <c r="B1616"/>
  <c r="A1616"/>
  <c r="C1615"/>
  <c r="B1615"/>
  <c r="A1615"/>
  <c r="C1614"/>
  <c r="B1614"/>
  <c r="A1614"/>
  <c r="C1613"/>
  <c r="B1613"/>
  <c r="A1613"/>
  <c r="C1612"/>
  <c r="B1612"/>
  <c r="A1612"/>
  <c r="C1611"/>
  <c r="B1611"/>
  <c r="A1611"/>
  <c r="C1610"/>
  <c r="B1610"/>
  <c r="A1610"/>
  <c r="C1609"/>
  <c r="B1609"/>
  <c r="A1609"/>
  <c r="C1608"/>
  <c r="B1608"/>
  <c r="A1608"/>
  <c r="C1607"/>
  <c r="B1607"/>
  <c r="A1607"/>
  <c r="C1606"/>
  <c r="B1606"/>
  <c r="A1606"/>
  <c r="C1605"/>
  <c r="B1605"/>
  <c r="A1605"/>
  <c r="C1604"/>
  <c r="B1604"/>
  <c r="A1604"/>
  <c r="C1603"/>
  <c r="B1603"/>
  <c r="A1603"/>
  <c r="C1602"/>
  <c r="B1602"/>
  <c r="A1602"/>
  <c r="C1601"/>
  <c r="B1601"/>
  <c r="A1601"/>
  <c r="C1600"/>
  <c r="B1600"/>
  <c r="A1600"/>
  <c r="C1599"/>
  <c r="B1599"/>
  <c r="A1599"/>
  <c r="C1598"/>
  <c r="B1598"/>
  <c r="A1598"/>
  <c r="C1597"/>
  <c r="B1597"/>
  <c r="A1597"/>
  <c r="C1596"/>
  <c r="B1596"/>
  <c r="A1596"/>
  <c r="C1595"/>
  <c r="B1595"/>
  <c r="A1595"/>
  <c r="C1594"/>
  <c r="B1594"/>
  <c r="A1594"/>
  <c r="C1593"/>
  <c r="B1593"/>
  <c r="A1593"/>
  <c r="C1592"/>
  <c r="B1592"/>
  <c r="A1592"/>
  <c r="C1591"/>
  <c r="B1591"/>
  <c r="A1591"/>
  <c r="C1590"/>
  <c r="B1590"/>
  <c r="A1590"/>
  <c r="C1589"/>
  <c r="B1589"/>
  <c r="A1589"/>
  <c r="C1588"/>
  <c r="B1588"/>
  <c r="A1588"/>
  <c r="C1587"/>
  <c r="B1587"/>
  <c r="A1587"/>
  <c r="C1586"/>
  <c r="B1586"/>
  <c r="A1586"/>
  <c r="C1585"/>
  <c r="B1585"/>
  <c r="A1585"/>
  <c r="C1584"/>
  <c r="B1584"/>
  <c r="A1584"/>
  <c r="C1583"/>
  <c r="B1583"/>
  <c r="A1583"/>
  <c r="C1582"/>
  <c r="B1582"/>
  <c r="A1582"/>
  <c r="C1581"/>
  <c r="B1581"/>
  <c r="A1581"/>
  <c r="C1580"/>
  <c r="B1580"/>
  <c r="A1580"/>
  <c r="C1579"/>
  <c r="B1579"/>
  <c r="A1579"/>
  <c r="C1578"/>
  <c r="B1578"/>
  <c r="A1578"/>
  <c r="C1577"/>
  <c r="B1577"/>
  <c r="A1577"/>
  <c r="C1576"/>
  <c r="B1576"/>
  <c r="A1576"/>
  <c r="C1575"/>
  <c r="B1575"/>
  <c r="A1575"/>
  <c r="C1574"/>
  <c r="B1574"/>
  <c r="A1574"/>
  <c r="C1573"/>
  <c r="B1573"/>
  <c r="A1573"/>
  <c r="C1572"/>
  <c r="B1572"/>
  <c r="A1572"/>
  <c r="C1571"/>
  <c r="B1571"/>
  <c r="A1571"/>
  <c r="C1570"/>
  <c r="B1570"/>
  <c r="A1570"/>
  <c r="C1569"/>
  <c r="B1569"/>
  <c r="A1569"/>
  <c r="C1568"/>
  <c r="B1568"/>
  <c r="A1568"/>
  <c r="C1567"/>
  <c r="B1567"/>
  <c r="A1567"/>
  <c r="C1566"/>
  <c r="B1566"/>
  <c r="A1566"/>
  <c r="C1565"/>
  <c r="B1565"/>
  <c r="A1565"/>
  <c r="C1564"/>
  <c r="B1564"/>
  <c r="A1564"/>
  <c r="C1563"/>
  <c r="B1563"/>
  <c r="A1563"/>
  <c r="C1562"/>
  <c r="B1562"/>
  <c r="A1562"/>
  <c r="C1561"/>
  <c r="B1561"/>
  <c r="A1561"/>
  <c r="C1560"/>
  <c r="B1560"/>
  <c r="A1560"/>
  <c r="C1559"/>
  <c r="B1559"/>
  <c r="A1559"/>
  <c r="C1558"/>
  <c r="B1558"/>
  <c r="A1558"/>
  <c r="C1557"/>
  <c r="B1557"/>
  <c r="A1557"/>
  <c r="C1556"/>
  <c r="B1556"/>
  <c r="A1556"/>
  <c r="C1555"/>
  <c r="B1555"/>
  <c r="A1555"/>
  <c r="C1554"/>
  <c r="B1554"/>
  <c r="A1554"/>
  <c r="C1553"/>
  <c r="B1553"/>
  <c r="A1553"/>
  <c r="C1552"/>
  <c r="B1552"/>
  <c r="A1552"/>
  <c r="C1551"/>
  <c r="B1551"/>
  <c r="A1551"/>
  <c r="C1550"/>
  <c r="B1550"/>
  <c r="A1550"/>
  <c r="C1549"/>
  <c r="B1549"/>
  <c r="A1549"/>
  <c r="C1548"/>
  <c r="B1548"/>
  <c r="A1548"/>
  <c r="C1547"/>
  <c r="B1547"/>
  <c r="A1547"/>
  <c r="C1546"/>
  <c r="B1546"/>
  <c r="A1546"/>
  <c r="C1545"/>
  <c r="B1545"/>
  <c r="A1545"/>
  <c r="C1544"/>
  <c r="B1544"/>
  <c r="A1544"/>
  <c r="C1543"/>
  <c r="B1543"/>
  <c r="A1543"/>
  <c r="C1542"/>
  <c r="B1542"/>
  <c r="A1542"/>
  <c r="C1541"/>
  <c r="B1541"/>
  <c r="A1541"/>
  <c r="C1540"/>
  <c r="B1540"/>
  <c r="A1540"/>
  <c r="C1539"/>
  <c r="B1539"/>
  <c r="A1539"/>
  <c r="C1538"/>
  <c r="B1538"/>
  <c r="A1538"/>
  <c r="C1537"/>
  <c r="B1537"/>
  <c r="A1537"/>
  <c r="C1536"/>
  <c r="B1536"/>
  <c r="A1536"/>
  <c r="C1535"/>
  <c r="B1535"/>
  <c r="A1535"/>
  <c r="C1534"/>
  <c r="B1534"/>
  <c r="A1534"/>
  <c r="C1533"/>
  <c r="B1533"/>
  <c r="A1533"/>
  <c r="C1532"/>
  <c r="B1532"/>
  <c r="A1532"/>
  <c r="C1531"/>
  <c r="B1531"/>
  <c r="A1531"/>
  <c r="C1530"/>
  <c r="B1530"/>
  <c r="A1530"/>
  <c r="C1529"/>
  <c r="B1529"/>
  <c r="A1529"/>
  <c r="C1528"/>
  <c r="B1528"/>
  <c r="A1528"/>
  <c r="C1527"/>
  <c r="B1527"/>
  <c r="A1527"/>
  <c r="C1526"/>
  <c r="B1526"/>
  <c r="A1526"/>
  <c r="C1525"/>
  <c r="B1525"/>
  <c r="A1525"/>
  <c r="C1524"/>
  <c r="B1524"/>
  <c r="A1524"/>
  <c r="C1523"/>
  <c r="B1523"/>
  <c r="A1523"/>
  <c r="C1522"/>
  <c r="B1522"/>
  <c r="A1522"/>
  <c r="C1521"/>
  <c r="B1521"/>
  <c r="A1521"/>
  <c r="C1520"/>
  <c r="B1520"/>
  <c r="A1520"/>
  <c r="C1519"/>
  <c r="B1519"/>
  <c r="A1519"/>
  <c r="C1518"/>
  <c r="B1518"/>
  <c r="A1518"/>
  <c r="C1517"/>
  <c r="B1517"/>
  <c r="A1517"/>
  <c r="C1516"/>
  <c r="B1516"/>
  <c r="A1516"/>
  <c r="C1515"/>
  <c r="B1515"/>
  <c r="A1515"/>
  <c r="C1514"/>
  <c r="B1514"/>
  <c r="A1514"/>
  <c r="C1513"/>
  <c r="B1513"/>
  <c r="A1513"/>
  <c r="C1512"/>
  <c r="B1512"/>
  <c r="A1512"/>
  <c r="C1511"/>
  <c r="B1511"/>
  <c r="A1511"/>
  <c r="C1510"/>
  <c r="B1510"/>
  <c r="A1510"/>
  <c r="C1509"/>
  <c r="B1509"/>
  <c r="A1509"/>
  <c r="C1508"/>
  <c r="B1508"/>
  <c r="A1508"/>
  <c r="C1507"/>
  <c r="B1507"/>
  <c r="A1507"/>
  <c r="C1506"/>
  <c r="B1506"/>
  <c r="A1506"/>
  <c r="C1505"/>
  <c r="B1505"/>
  <c r="A1505"/>
  <c r="C1504"/>
  <c r="B1504"/>
  <c r="A1504"/>
  <c r="C1503"/>
  <c r="B1503"/>
  <c r="A1503"/>
  <c r="C1502"/>
  <c r="B1502"/>
  <c r="A1502"/>
  <c r="C1501"/>
  <c r="B1501"/>
  <c r="A1501"/>
  <c r="C1500"/>
  <c r="B1500"/>
  <c r="A1500"/>
  <c r="C1499"/>
  <c r="B1499"/>
  <c r="A1499"/>
  <c r="C1498"/>
  <c r="B1498"/>
  <c r="A1498"/>
  <c r="C1497"/>
  <c r="B1497"/>
  <c r="A1497"/>
  <c r="C1496"/>
  <c r="B1496"/>
  <c r="A1496"/>
  <c r="C1495"/>
  <c r="B1495"/>
  <c r="A1495"/>
  <c r="C1494"/>
  <c r="B1494"/>
  <c r="A1494"/>
  <c r="C1493"/>
  <c r="B1493"/>
  <c r="A1493"/>
  <c r="C1492"/>
  <c r="B1492"/>
  <c r="A1492"/>
  <c r="C1491"/>
  <c r="B1491"/>
  <c r="A1491"/>
  <c r="C1490"/>
  <c r="B1490"/>
  <c r="A1490"/>
  <c r="C1489"/>
  <c r="B1489"/>
  <c r="A1489"/>
  <c r="C1488"/>
  <c r="B1488"/>
  <c r="A1488"/>
  <c r="C1487"/>
  <c r="B1487"/>
  <c r="A1487"/>
  <c r="C1486"/>
  <c r="B1486"/>
  <c r="A1486"/>
  <c r="C1485"/>
  <c r="B1485"/>
  <c r="A1485"/>
  <c r="C1484"/>
  <c r="B1484"/>
  <c r="A1484"/>
  <c r="C1483"/>
  <c r="B1483"/>
  <c r="A1483"/>
  <c r="C1482"/>
  <c r="B1482"/>
  <c r="A1482"/>
  <c r="C1481"/>
  <c r="B1481"/>
  <c r="A1481"/>
  <c r="C1480"/>
  <c r="B1480"/>
  <c r="A1480"/>
  <c r="C1479"/>
  <c r="B1479"/>
  <c r="A1479"/>
  <c r="C1478"/>
  <c r="B1478"/>
  <c r="A1478"/>
  <c r="C1477"/>
  <c r="B1477"/>
  <c r="A1477"/>
  <c r="C1476"/>
  <c r="B1476"/>
  <c r="A1476"/>
  <c r="C1475"/>
  <c r="B1475"/>
  <c r="A1475"/>
  <c r="C1474"/>
  <c r="B1474"/>
  <c r="A1474"/>
  <c r="C1473"/>
  <c r="B1473"/>
  <c r="A1473"/>
  <c r="C1472"/>
  <c r="B1472"/>
  <c r="A1472"/>
  <c r="C1471"/>
  <c r="B1471"/>
  <c r="A1471"/>
  <c r="C1470"/>
  <c r="B1470"/>
  <c r="A1470"/>
  <c r="C1469"/>
  <c r="B1469"/>
  <c r="A1469"/>
  <c r="C1468"/>
  <c r="B1468"/>
  <c r="A1468"/>
  <c r="C1467"/>
  <c r="B1467"/>
  <c r="A1467"/>
  <c r="C1466"/>
  <c r="B1466"/>
  <c r="A1466"/>
  <c r="C1465"/>
  <c r="B1465"/>
  <c r="A1465"/>
  <c r="C1464"/>
  <c r="B1464"/>
  <c r="A1464"/>
  <c r="C1463"/>
  <c r="B1463"/>
  <c r="A1463"/>
  <c r="C1462"/>
  <c r="B1462"/>
  <c r="A1462"/>
  <c r="C1461"/>
  <c r="B1461"/>
  <c r="A1461"/>
  <c r="C1460"/>
  <c r="B1460"/>
  <c r="A1460"/>
  <c r="C1459"/>
  <c r="B1459"/>
  <c r="A1459"/>
  <c r="C1458"/>
  <c r="B1458"/>
  <c r="A1458"/>
  <c r="C1457"/>
  <c r="B1457"/>
  <c r="A1457"/>
  <c r="C1456"/>
  <c r="B1456"/>
  <c r="A1456"/>
  <c r="C1455"/>
  <c r="B1455"/>
  <c r="A1455"/>
  <c r="C1454"/>
  <c r="B1454"/>
  <c r="A1454"/>
  <c r="C1453"/>
  <c r="B1453"/>
  <c r="A1453"/>
  <c r="C1452"/>
  <c r="B1452"/>
  <c r="A1452"/>
  <c r="C1451"/>
  <c r="B1451"/>
  <c r="A1451"/>
  <c r="C1450"/>
  <c r="B1450"/>
  <c r="A1450"/>
  <c r="C1449"/>
  <c r="B1449"/>
  <c r="A1449"/>
  <c r="C1448"/>
  <c r="B1448"/>
  <c r="A1448"/>
  <c r="C1447"/>
  <c r="B1447"/>
  <c r="A1447"/>
  <c r="C1446"/>
  <c r="B1446"/>
  <c r="A1446"/>
  <c r="C1445"/>
  <c r="B1445"/>
  <c r="A1445"/>
  <c r="C1444"/>
  <c r="B1444"/>
  <c r="A1444"/>
  <c r="C1443"/>
  <c r="B1443"/>
  <c r="A1443"/>
  <c r="C1442"/>
  <c r="B1442"/>
  <c r="A1442"/>
  <c r="C1441"/>
  <c r="B1441"/>
  <c r="A1441"/>
  <c r="C1440"/>
  <c r="B1440"/>
  <c r="A1440"/>
  <c r="C1439"/>
  <c r="B1439"/>
  <c r="A1439"/>
  <c r="C1438"/>
  <c r="B1438"/>
  <c r="A1438"/>
  <c r="C1437"/>
  <c r="B1437"/>
  <c r="A1437"/>
  <c r="C1436"/>
  <c r="B1436"/>
  <c r="A1436"/>
  <c r="C1435"/>
  <c r="B1435"/>
  <c r="A1435"/>
  <c r="C1434"/>
  <c r="B1434"/>
  <c r="A1434"/>
  <c r="C1433"/>
  <c r="B1433"/>
  <c r="A1433"/>
  <c r="C1432"/>
  <c r="B1432"/>
  <c r="A1432"/>
  <c r="C1431"/>
  <c r="B1431"/>
  <c r="A1431"/>
  <c r="C1430"/>
  <c r="B1430"/>
  <c r="A1430"/>
  <c r="B1429"/>
  <c r="A1429"/>
  <c r="C1428"/>
  <c r="B1428"/>
  <c r="A1428"/>
  <c r="C1427"/>
  <c r="B1427"/>
  <c r="A1427"/>
  <c r="C1426"/>
  <c r="B1426"/>
  <c r="A1426"/>
  <c r="C1425"/>
  <c r="B1425"/>
  <c r="A1425"/>
  <c r="C1424"/>
  <c r="B1424"/>
  <c r="A1424"/>
  <c r="C1423"/>
  <c r="B1423"/>
  <c r="A1423"/>
  <c r="C1422"/>
  <c r="B1422"/>
  <c r="A1422"/>
  <c r="C1421"/>
  <c r="B1421"/>
  <c r="A1421"/>
  <c r="C1420"/>
  <c r="B1420"/>
  <c r="A1420"/>
  <c r="C1419"/>
  <c r="B1419"/>
  <c r="A1419"/>
  <c r="C1418"/>
  <c r="B1418"/>
  <c r="A1418"/>
  <c r="C1417"/>
  <c r="B1417"/>
  <c r="A1417"/>
  <c r="C1416"/>
  <c r="B1416"/>
  <c r="A1416"/>
  <c r="C1415"/>
  <c r="B1415"/>
  <c r="A1415"/>
  <c r="C1414"/>
  <c r="B1414"/>
  <c r="A1414"/>
  <c r="C1413"/>
  <c r="B1413"/>
  <c r="A1413"/>
  <c r="C1412"/>
  <c r="B1412"/>
  <c r="A1412"/>
  <c r="C1411"/>
  <c r="B1411"/>
  <c r="A1411"/>
  <c r="C1410"/>
  <c r="B1410"/>
  <c r="A1410"/>
  <c r="C1409"/>
  <c r="B1409"/>
  <c r="A1409"/>
  <c r="C1408"/>
  <c r="B1408"/>
  <c r="A1408"/>
  <c r="C1407"/>
  <c r="B1407"/>
  <c r="A1407"/>
  <c r="C1406"/>
  <c r="B1406"/>
  <c r="A1406"/>
  <c r="C1405"/>
  <c r="B1405"/>
  <c r="A1405"/>
  <c r="C1404"/>
  <c r="B1404"/>
  <c r="A1404"/>
  <c r="C1403"/>
  <c r="B1403"/>
  <c r="A1403"/>
  <c r="C1402"/>
  <c r="B1402"/>
  <c r="A1402"/>
  <c r="C1401"/>
  <c r="B1401"/>
  <c r="A1401"/>
  <c r="C1400"/>
  <c r="B1400"/>
  <c r="A1400"/>
  <c r="C1399"/>
  <c r="B1399"/>
  <c r="A1399"/>
  <c r="C1398"/>
  <c r="B1398"/>
  <c r="A1398"/>
  <c r="C1397"/>
  <c r="B1397"/>
  <c r="A1397"/>
  <c r="C1396"/>
  <c r="B1396"/>
  <c r="A1396"/>
  <c r="C1395"/>
  <c r="B1395"/>
  <c r="A1395"/>
  <c r="C1394"/>
  <c r="B1394"/>
  <c r="A1394"/>
  <c r="C1393"/>
  <c r="B1393"/>
  <c r="A1393"/>
  <c r="B1392"/>
  <c r="A1392"/>
  <c r="B1391"/>
  <c r="A1391"/>
  <c r="C1390"/>
  <c r="B1390"/>
  <c r="A1390"/>
  <c r="C1389"/>
  <c r="B1389"/>
  <c r="A1389"/>
  <c r="C1388"/>
  <c r="B1388"/>
  <c r="A1388"/>
  <c r="C1387"/>
  <c r="B1387"/>
  <c r="A1387"/>
  <c r="C1386"/>
  <c r="B1386"/>
  <c r="A1386"/>
  <c r="C1385"/>
  <c r="B1385"/>
  <c r="A1385"/>
  <c r="C1384"/>
  <c r="B1384"/>
  <c r="A1384"/>
  <c r="C1383"/>
  <c r="B1383"/>
  <c r="A1383"/>
  <c r="C1382"/>
  <c r="B1382"/>
  <c r="A1382"/>
  <c r="C1381"/>
  <c r="B1381"/>
  <c r="A1381"/>
  <c r="C1380"/>
  <c r="B1380"/>
  <c r="A1380"/>
  <c r="C1379"/>
  <c r="B1379"/>
  <c r="A1379"/>
  <c r="C1378"/>
  <c r="B1378"/>
  <c r="A1378"/>
  <c r="C1377"/>
  <c r="B1377"/>
  <c r="A1377"/>
  <c r="C1376"/>
  <c r="B1376"/>
  <c r="A1376"/>
  <c r="C1375"/>
  <c r="B1375"/>
  <c r="A1375"/>
  <c r="C1374"/>
  <c r="B1374"/>
  <c r="A1374"/>
  <c r="C1373"/>
  <c r="B1373"/>
  <c r="A1373"/>
  <c r="C1372"/>
  <c r="B1372"/>
  <c r="A1372"/>
  <c r="C1371"/>
  <c r="B1371"/>
  <c r="A1371"/>
  <c r="C1370"/>
  <c r="B1370"/>
  <c r="A1370"/>
  <c r="C1369"/>
  <c r="B1369"/>
  <c r="A1369"/>
  <c r="C1368"/>
  <c r="B1368"/>
  <c r="A1368"/>
  <c r="C1367"/>
  <c r="B1367"/>
  <c r="A1367"/>
  <c r="C1366"/>
  <c r="B1366"/>
  <c r="A1366"/>
  <c r="C1365"/>
  <c r="B1365"/>
  <c r="A1365"/>
  <c r="C1364"/>
  <c r="B1364"/>
  <c r="A1364"/>
  <c r="C1363"/>
  <c r="B1363"/>
  <c r="A1363"/>
  <c r="C1362"/>
  <c r="B1362"/>
  <c r="A1362"/>
  <c r="C1361"/>
  <c r="B1361"/>
  <c r="A1361"/>
  <c r="C1360"/>
  <c r="B1360"/>
  <c r="A1360"/>
  <c r="C1359"/>
  <c r="B1359"/>
  <c r="A1359"/>
  <c r="C1358"/>
  <c r="B1358"/>
  <c r="A1358"/>
  <c r="C1357"/>
  <c r="B1357"/>
  <c r="A1357"/>
  <c r="C1356"/>
  <c r="B1356"/>
  <c r="A1356"/>
  <c r="C1355"/>
  <c r="B1355"/>
  <c r="A1355"/>
  <c r="C1354"/>
  <c r="B1354"/>
  <c r="A1354"/>
  <c r="C1353"/>
  <c r="B1353"/>
  <c r="A1353"/>
  <c r="C1352"/>
  <c r="B1352"/>
  <c r="A1352"/>
  <c r="C1351"/>
  <c r="B1351"/>
  <c r="A1351"/>
  <c r="C1350"/>
  <c r="B1350"/>
  <c r="A1350"/>
  <c r="C1349"/>
  <c r="B1349"/>
  <c r="A1349"/>
  <c r="C1348"/>
  <c r="B1348"/>
  <c r="A1348"/>
  <c r="C1347"/>
  <c r="B1347"/>
  <c r="A1347"/>
  <c r="C1346"/>
  <c r="B1346"/>
  <c r="A1346"/>
  <c r="C1345"/>
  <c r="B1345"/>
  <c r="A1345"/>
  <c r="C1344"/>
  <c r="B1344"/>
  <c r="A1344"/>
  <c r="C1343"/>
  <c r="B1343"/>
  <c r="A1343"/>
  <c r="C1342"/>
  <c r="B1342"/>
  <c r="A1342"/>
  <c r="C1341"/>
  <c r="B1341"/>
  <c r="A1341"/>
  <c r="C1340"/>
  <c r="B1340"/>
  <c r="A1340"/>
  <c r="C1339"/>
  <c r="B1339"/>
  <c r="A1339"/>
  <c r="C1338"/>
  <c r="B1338"/>
  <c r="A1338"/>
  <c r="C1337"/>
  <c r="B1337"/>
  <c r="A1337"/>
  <c r="C1336"/>
  <c r="B1336"/>
  <c r="A1336"/>
  <c r="C1335"/>
  <c r="B1335"/>
  <c r="A1335"/>
  <c r="C1334"/>
  <c r="B1334"/>
  <c r="A1334"/>
  <c r="C1333"/>
  <c r="B1333"/>
  <c r="A1333"/>
  <c r="C1332"/>
  <c r="B1332"/>
  <c r="A1332"/>
  <c r="C1331"/>
  <c r="B1331"/>
  <c r="A1331"/>
  <c r="C1330"/>
  <c r="B1330"/>
  <c r="A1330"/>
  <c r="C1329"/>
  <c r="B1329"/>
  <c r="A1329"/>
  <c r="C1328"/>
  <c r="B1328"/>
  <c r="A1328"/>
  <c r="C1327"/>
  <c r="B1327"/>
  <c r="A1327"/>
  <c r="C1326"/>
  <c r="B1326"/>
  <c r="A1326"/>
  <c r="C1325"/>
  <c r="B1325"/>
  <c r="A1325"/>
  <c r="C1324"/>
  <c r="B1324"/>
  <c r="A1324"/>
  <c r="C1323"/>
  <c r="B1323"/>
  <c r="A1323"/>
  <c r="C1322"/>
  <c r="B1322"/>
  <c r="A1322"/>
  <c r="C1321"/>
  <c r="B1321"/>
  <c r="A1321"/>
  <c r="C1320"/>
  <c r="B1320"/>
  <c r="A1320"/>
  <c r="C1319"/>
  <c r="B1319"/>
  <c r="A1319"/>
  <c r="C1318"/>
  <c r="B1318"/>
  <c r="A1318"/>
  <c r="C1317"/>
  <c r="B1317"/>
  <c r="A1317"/>
  <c r="C1316"/>
  <c r="B1316"/>
  <c r="A1316"/>
  <c r="C1315"/>
  <c r="B1315"/>
  <c r="A1315"/>
  <c r="C1314"/>
  <c r="B1314"/>
  <c r="A1314"/>
  <c r="C1313"/>
  <c r="B1313"/>
  <c r="A1313"/>
  <c r="C1312"/>
  <c r="B1312"/>
  <c r="A1312"/>
  <c r="C1311"/>
  <c r="B1311"/>
  <c r="A1311"/>
  <c r="C1310"/>
  <c r="B1310"/>
  <c r="A1310"/>
  <c r="C1309"/>
  <c r="B1309"/>
  <c r="A1309"/>
  <c r="C1308"/>
  <c r="B1308"/>
  <c r="A1308"/>
  <c r="C1307"/>
  <c r="B1307"/>
  <c r="A1307"/>
  <c r="C1306"/>
  <c r="B1306"/>
  <c r="A1306"/>
  <c r="C1305"/>
  <c r="B1305"/>
  <c r="A1305"/>
  <c r="C1304"/>
  <c r="B1304"/>
  <c r="A1304"/>
  <c r="C1303"/>
  <c r="B1303"/>
  <c r="A1303"/>
  <c r="C1302"/>
  <c r="B1302"/>
  <c r="A1302"/>
  <c r="C1301"/>
  <c r="B1301"/>
  <c r="A1301"/>
  <c r="C1300"/>
  <c r="B1300"/>
  <c r="A1300"/>
  <c r="C1299"/>
  <c r="B1299"/>
  <c r="A1299"/>
  <c r="C1298"/>
  <c r="B1298"/>
  <c r="A1298"/>
  <c r="C1297"/>
  <c r="B1297"/>
  <c r="A1297"/>
  <c r="C1296"/>
  <c r="B1296"/>
  <c r="A1296"/>
  <c r="C1295"/>
  <c r="B1295"/>
  <c r="A1295"/>
  <c r="C1294"/>
  <c r="B1294"/>
  <c r="A1294"/>
  <c r="C1293"/>
  <c r="B1293"/>
  <c r="A1293"/>
  <c r="C1292"/>
  <c r="B1292"/>
  <c r="A1292"/>
  <c r="C1291"/>
  <c r="B1291"/>
  <c r="A1291"/>
  <c r="C1290"/>
  <c r="B1290"/>
  <c r="A1290"/>
  <c r="C1289"/>
  <c r="B1289"/>
  <c r="A1289"/>
  <c r="C1288"/>
  <c r="B1288"/>
  <c r="A1288"/>
  <c r="C1287"/>
  <c r="B1287"/>
  <c r="A1287"/>
  <c r="C1286"/>
  <c r="B1286"/>
  <c r="A1286"/>
  <c r="C1285"/>
  <c r="B1285"/>
  <c r="A1285"/>
  <c r="C1284"/>
  <c r="B1284"/>
  <c r="A1284"/>
  <c r="C1283"/>
  <c r="B1283"/>
  <c r="A1283"/>
  <c r="C1282"/>
  <c r="B1282"/>
  <c r="A1282"/>
  <c r="C1281"/>
  <c r="B1281"/>
  <c r="A1281"/>
  <c r="C1280"/>
  <c r="B1280"/>
  <c r="A1280"/>
  <c r="C1279"/>
  <c r="B1279"/>
  <c r="A1279"/>
  <c r="C1278"/>
  <c r="B1278"/>
  <c r="A1278"/>
  <c r="C1277"/>
  <c r="B1277"/>
  <c r="A1277"/>
  <c r="C1276"/>
  <c r="B1276"/>
  <c r="A1276"/>
  <c r="C1275"/>
  <c r="B1275"/>
  <c r="A1275"/>
  <c r="C1274"/>
  <c r="B1274"/>
  <c r="A1274"/>
  <c r="C1273"/>
  <c r="B1273"/>
  <c r="A1273"/>
  <c r="C1272"/>
  <c r="B1272"/>
  <c r="A1272"/>
  <c r="C1271"/>
  <c r="B1271"/>
  <c r="A1271"/>
  <c r="C1270"/>
  <c r="B1270"/>
  <c r="A1270"/>
  <c r="C1269"/>
  <c r="B1269"/>
  <c r="A1269"/>
  <c r="C1268"/>
  <c r="B1268"/>
  <c r="A1268"/>
  <c r="C1267"/>
  <c r="B1267"/>
  <c r="A1267"/>
  <c r="C1266"/>
  <c r="B1266"/>
  <c r="A1266"/>
  <c r="C1265"/>
  <c r="B1265"/>
  <c r="A1265"/>
  <c r="C1264"/>
  <c r="B1264"/>
  <c r="A1264"/>
  <c r="C1263"/>
  <c r="B1263"/>
  <c r="A1263"/>
  <c r="C1262"/>
  <c r="B1262"/>
  <c r="A1262"/>
  <c r="C1261"/>
  <c r="B1261"/>
  <c r="A1261"/>
  <c r="C1260"/>
  <c r="B1260"/>
  <c r="A1260"/>
  <c r="C1259"/>
  <c r="B1259"/>
  <c r="A1259"/>
  <c r="C1258"/>
  <c r="B1258"/>
  <c r="A1258"/>
  <c r="C1257"/>
  <c r="B1257"/>
  <c r="A1257"/>
  <c r="C1256"/>
  <c r="B1256"/>
  <c r="A1256"/>
  <c r="C1255"/>
  <c r="B1255"/>
  <c r="A1255"/>
  <c r="C1254"/>
  <c r="B1254"/>
  <c r="A1254"/>
  <c r="C1253"/>
  <c r="B1253"/>
  <c r="A1253"/>
  <c r="C1252"/>
  <c r="B1252"/>
  <c r="A1252"/>
  <c r="C1251"/>
  <c r="B1251"/>
  <c r="A1251"/>
  <c r="C1250"/>
  <c r="B1250"/>
  <c r="A1250"/>
  <c r="C1249"/>
  <c r="B1249"/>
  <c r="A1249"/>
  <c r="C1248"/>
  <c r="B1248"/>
  <c r="A1248"/>
  <c r="C1247"/>
  <c r="B1247"/>
  <c r="A1247"/>
  <c r="C1246"/>
  <c r="B1246"/>
  <c r="A1246"/>
  <c r="C1245"/>
  <c r="B1245"/>
  <c r="A1245"/>
  <c r="C1244"/>
  <c r="B1244"/>
  <c r="A1244"/>
  <c r="C1243"/>
  <c r="B1243"/>
  <c r="A1243"/>
  <c r="C1242"/>
  <c r="B1242"/>
  <c r="A1242"/>
  <c r="C1241"/>
  <c r="B1241"/>
  <c r="A1241"/>
  <c r="C1240"/>
  <c r="B1240"/>
  <c r="A1240"/>
  <c r="C1239"/>
  <c r="B1239"/>
  <c r="A1239"/>
  <c r="C1238"/>
  <c r="B1238"/>
  <c r="A1238"/>
  <c r="C1237"/>
  <c r="B1237"/>
  <c r="A1237"/>
  <c r="C1236"/>
  <c r="B1236"/>
  <c r="A1236"/>
  <c r="C1235"/>
  <c r="B1235"/>
  <c r="A1235"/>
  <c r="C1234"/>
  <c r="B1234"/>
  <c r="A1234"/>
  <c r="C1233"/>
  <c r="B1233"/>
  <c r="A1233"/>
  <c r="C1232"/>
  <c r="B1232"/>
  <c r="A1232"/>
  <c r="C1231"/>
  <c r="B1231"/>
  <c r="A1231"/>
  <c r="C1230"/>
  <c r="B1230"/>
  <c r="A1230"/>
  <c r="C1229"/>
  <c r="B1229"/>
  <c r="A1229"/>
  <c r="C1228"/>
  <c r="B1228"/>
  <c r="A1228"/>
  <c r="C1227"/>
  <c r="B1227"/>
  <c r="A1227"/>
  <c r="C1226"/>
  <c r="B1226"/>
  <c r="A1226"/>
  <c r="C1225"/>
  <c r="B1225"/>
  <c r="A1225"/>
  <c r="C1224"/>
  <c r="B1224"/>
  <c r="A1224"/>
  <c r="C1223"/>
  <c r="B1223"/>
  <c r="A1223"/>
  <c r="C1222"/>
  <c r="B1222"/>
  <c r="A1222"/>
  <c r="C1221"/>
  <c r="B1221"/>
  <c r="A1221"/>
  <c r="C1220"/>
  <c r="B1220"/>
  <c r="A1220"/>
  <c r="C1219"/>
  <c r="B1219"/>
  <c r="A1219"/>
  <c r="C1218"/>
  <c r="B1218"/>
  <c r="A1218"/>
  <c r="C1217"/>
  <c r="B1217"/>
  <c r="A1217"/>
  <c r="B1216"/>
  <c r="A1216"/>
  <c r="C1215"/>
  <c r="B1215"/>
  <c r="A1215"/>
  <c r="C1214"/>
  <c r="B1214"/>
  <c r="A1214"/>
  <c r="C1213"/>
  <c r="B1213"/>
  <c r="A1213"/>
  <c r="C1212"/>
  <c r="B1212"/>
  <c r="A1212"/>
  <c r="C1211"/>
  <c r="B1211"/>
  <c r="A1211"/>
  <c r="C1210"/>
  <c r="B1210"/>
  <c r="A1210"/>
  <c r="C1209"/>
  <c r="B1209"/>
  <c r="A1209"/>
  <c r="C1208"/>
  <c r="B1208"/>
  <c r="A1208"/>
  <c r="C1207"/>
  <c r="B1207"/>
  <c r="A1207"/>
  <c r="C1206"/>
  <c r="B1206"/>
  <c r="A1206"/>
  <c r="C1205"/>
  <c r="B1205"/>
  <c r="A1205"/>
  <c r="C1204"/>
  <c r="B1204"/>
  <c r="A1204"/>
  <c r="C1203"/>
  <c r="B1203"/>
  <c r="A1203"/>
  <c r="C1202"/>
  <c r="B1202"/>
  <c r="A1202"/>
  <c r="C1201"/>
  <c r="B1201"/>
  <c r="A1201"/>
  <c r="C1200"/>
  <c r="B1200"/>
  <c r="A1200"/>
  <c r="C1199"/>
  <c r="B1199"/>
  <c r="A1199"/>
  <c r="C1198"/>
  <c r="B1198"/>
  <c r="A1198"/>
  <c r="C1197"/>
  <c r="B1197"/>
  <c r="A1197"/>
  <c r="C1196"/>
  <c r="B1196"/>
  <c r="A1196"/>
  <c r="C1195"/>
  <c r="B1195"/>
  <c r="A1195"/>
  <c r="C1194"/>
  <c r="B1194"/>
  <c r="A1194"/>
  <c r="C1193"/>
  <c r="B1193"/>
  <c r="A1193"/>
  <c r="C1192"/>
  <c r="B1192"/>
  <c r="A1192"/>
  <c r="C1191"/>
  <c r="B1191"/>
  <c r="A1191"/>
  <c r="C1190"/>
  <c r="B1190"/>
  <c r="A1190"/>
  <c r="C1189"/>
  <c r="B1189"/>
  <c r="A1189"/>
  <c r="C1188"/>
  <c r="B1188"/>
  <c r="A1188"/>
  <c r="C1187"/>
  <c r="B1187"/>
  <c r="A1187"/>
  <c r="C1186"/>
  <c r="B1186"/>
  <c r="A1186"/>
  <c r="C1185"/>
  <c r="B1185"/>
  <c r="A1185"/>
  <c r="C1184"/>
  <c r="B1184"/>
  <c r="A1184"/>
  <c r="C1183"/>
  <c r="B1183"/>
  <c r="A1183"/>
  <c r="C1182"/>
  <c r="B1182"/>
  <c r="A1182"/>
  <c r="C1181"/>
  <c r="B1181"/>
  <c r="A1181"/>
  <c r="C1180"/>
  <c r="B1180"/>
  <c r="A1180"/>
  <c r="C1179"/>
  <c r="B1179"/>
  <c r="A1179"/>
  <c r="C1178"/>
  <c r="B1178"/>
  <c r="A1178"/>
  <c r="C1177"/>
  <c r="B1177"/>
  <c r="A1177"/>
  <c r="C1176"/>
  <c r="B1176"/>
  <c r="A1176"/>
  <c r="C1175"/>
  <c r="B1175"/>
  <c r="A1175"/>
  <c r="C1174"/>
  <c r="B1174"/>
  <c r="A1174"/>
  <c r="C1173"/>
  <c r="B1173"/>
  <c r="A1173"/>
  <c r="C1172"/>
  <c r="B1172"/>
  <c r="A1172"/>
  <c r="C1171"/>
  <c r="B1171"/>
  <c r="A1171"/>
  <c r="C1170"/>
  <c r="B1170"/>
  <c r="A1170"/>
  <c r="C1169"/>
  <c r="B1169"/>
  <c r="A1169"/>
  <c r="C1168"/>
  <c r="B1168"/>
  <c r="A1168"/>
  <c r="C1167"/>
  <c r="B1167"/>
  <c r="A1167"/>
  <c r="C1166"/>
  <c r="B1166"/>
  <c r="A1166"/>
  <c r="C1165"/>
  <c r="B1165"/>
  <c r="A1165"/>
  <c r="C1164"/>
  <c r="B1164"/>
  <c r="A1164"/>
  <c r="C1163"/>
  <c r="B1163"/>
  <c r="A1163"/>
  <c r="C1162"/>
  <c r="B1162"/>
  <c r="A1162"/>
  <c r="C1161"/>
  <c r="B1161"/>
  <c r="A1161"/>
  <c r="C1160"/>
  <c r="B1160"/>
  <c r="A1160"/>
  <c r="C1159"/>
  <c r="B1159"/>
  <c r="A1159"/>
  <c r="C1158"/>
  <c r="B1158"/>
  <c r="A1158"/>
  <c r="C1157"/>
  <c r="B1157"/>
  <c r="A1157"/>
  <c r="C1156"/>
  <c r="B1156"/>
  <c r="A1156"/>
  <c r="C1155"/>
  <c r="B1155"/>
  <c r="A1155"/>
  <c r="C1154"/>
  <c r="B1154"/>
  <c r="A1154"/>
  <c r="C1153"/>
  <c r="B1153"/>
  <c r="A1153"/>
  <c r="C1152"/>
  <c r="B1152"/>
  <c r="A1152"/>
  <c r="C1151"/>
  <c r="B1151"/>
  <c r="A1151"/>
  <c r="C1150"/>
  <c r="B1150"/>
  <c r="A1150"/>
  <c r="C1149"/>
  <c r="B1149"/>
  <c r="A1149"/>
  <c r="C1148"/>
  <c r="B1148"/>
  <c r="A1148"/>
  <c r="C1147"/>
  <c r="B1147"/>
  <c r="A1147"/>
  <c r="C1146"/>
  <c r="B1146"/>
  <c r="A1146"/>
  <c r="C1145"/>
  <c r="B1145"/>
  <c r="A1145"/>
  <c r="C1144"/>
  <c r="B1144"/>
  <c r="A1144"/>
  <c r="C1143"/>
  <c r="B1143"/>
  <c r="A1143"/>
  <c r="C1142"/>
  <c r="B1142"/>
  <c r="A1142"/>
  <c r="C1141"/>
  <c r="B1141"/>
  <c r="A1141"/>
  <c r="C1140"/>
  <c r="B1140"/>
  <c r="A1140"/>
  <c r="C1139"/>
  <c r="B1139"/>
  <c r="A1139"/>
  <c r="C1138"/>
  <c r="B1138"/>
  <c r="A1138"/>
  <c r="C1137"/>
  <c r="B1137"/>
  <c r="A1137"/>
  <c r="C1136"/>
  <c r="B1136"/>
  <c r="A1136"/>
  <c r="C1135"/>
  <c r="B1135"/>
  <c r="A1135"/>
  <c r="C1134"/>
  <c r="B1134"/>
  <c r="A1134"/>
  <c r="C1133"/>
  <c r="B1133"/>
  <c r="A1133"/>
  <c r="C1132"/>
  <c r="B1132"/>
  <c r="A1132"/>
  <c r="C1131"/>
  <c r="B1131"/>
  <c r="A1131"/>
  <c r="C1130"/>
  <c r="B1130"/>
  <c r="A1130"/>
  <c r="C1129"/>
  <c r="B1129"/>
  <c r="A1129"/>
  <c r="C1128"/>
  <c r="B1128"/>
  <c r="A1128"/>
  <c r="C1127"/>
  <c r="B1127"/>
  <c r="A1127"/>
  <c r="C1126"/>
  <c r="B1126"/>
  <c r="A1126"/>
  <c r="C1125"/>
  <c r="B1125"/>
  <c r="A1125"/>
  <c r="C1124"/>
  <c r="B1124"/>
  <c r="A1124"/>
  <c r="C1123"/>
  <c r="B1123"/>
  <c r="A1123"/>
  <c r="C1122"/>
  <c r="B1122"/>
  <c r="A1122"/>
  <c r="C1121"/>
  <c r="B1121"/>
  <c r="A1121"/>
  <c r="C1120"/>
  <c r="B1120"/>
  <c r="A1120"/>
  <c r="C1119"/>
  <c r="B1119"/>
  <c r="A1119"/>
  <c r="C1118"/>
  <c r="B1118"/>
  <c r="A1118"/>
  <c r="C1117"/>
  <c r="B1117"/>
  <c r="A1117"/>
  <c r="C1116"/>
  <c r="B1116"/>
  <c r="A1116"/>
  <c r="C1115"/>
  <c r="B1115"/>
  <c r="A1115"/>
  <c r="C1114"/>
  <c r="B1114"/>
  <c r="A1114"/>
  <c r="C1113"/>
  <c r="B1113"/>
  <c r="A1113"/>
  <c r="C1112"/>
  <c r="B1112"/>
  <c r="A1112"/>
  <c r="C1111"/>
  <c r="B1111"/>
  <c r="A1111"/>
  <c r="C1110"/>
  <c r="B1110"/>
  <c r="A1110"/>
  <c r="C1109"/>
  <c r="B1109"/>
  <c r="A1109"/>
  <c r="C1108"/>
  <c r="B1108"/>
  <c r="A1108"/>
  <c r="C1107"/>
  <c r="B1107"/>
  <c r="A1107"/>
  <c r="C1106"/>
  <c r="B1106"/>
  <c r="A1106"/>
  <c r="C1105"/>
  <c r="B1105"/>
  <c r="A1105"/>
  <c r="C1104"/>
  <c r="B1104"/>
  <c r="A1104"/>
  <c r="C1103"/>
  <c r="B1103"/>
  <c r="A1103"/>
  <c r="C1102"/>
  <c r="B1102"/>
  <c r="A1102"/>
  <c r="C1101"/>
  <c r="B1101"/>
  <c r="A1101"/>
  <c r="C1100"/>
  <c r="B1100"/>
  <c r="A1100"/>
  <c r="C1099"/>
  <c r="B1099"/>
  <c r="A1099"/>
  <c r="C1098"/>
  <c r="B1098"/>
  <c r="A1098"/>
  <c r="C1097"/>
  <c r="B1097"/>
  <c r="A1097"/>
  <c r="C1096"/>
  <c r="B1096"/>
  <c r="A1096"/>
  <c r="C1095"/>
  <c r="B1095"/>
  <c r="A1095"/>
  <c r="C1094"/>
  <c r="B1094"/>
  <c r="A1094"/>
  <c r="C1093"/>
  <c r="B1093"/>
  <c r="A1093"/>
  <c r="C1092"/>
  <c r="B1092"/>
  <c r="A1092"/>
  <c r="C1091"/>
  <c r="B1091"/>
  <c r="A1091"/>
  <c r="C1090"/>
  <c r="B1090"/>
  <c r="A1090"/>
  <c r="C1089"/>
  <c r="B1089"/>
  <c r="A1089"/>
  <c r="C1088"/>
  <c r="B1088"/>
  <c r="A1088"/>
  <c r="C1087"/>
  <c r="B1087"/>
  <c r="A1087"/>
  <c r="C1086"/>
  <c r="B1086"/>
  <c r="A1086"/>
  <c r="C1085"/>
  <c r="B1085"/>
  <c r="A1085"/>
  <c r="C1084"/>
  <c r="B1084"/>
  <c r="A1084"/>
  <c r="C1083"/>
  <c r="B1083"/>
  <c r="A1083"/>
  <c r="C1082"/>
  <c r="B1082"/>
  <c r="A1082"/>
  <c r="C1081"/>
  <c r="B1081"/>
  <c r="A1081"/>
  <c r="C1080"/>
  <c r="B1080"/>
  <c r="A1080"/>
  <c r="C1079"/>
  <c r="B1079"/>
  <c r="A1079"/>
  <c r="C1078"/>
  <c r="B1078"/>
  <c r="A1078"/>
  <c r="C1077"/>
  <c r="B1077"/>
  <c r="A1077"/>
  <c r="C1076"/>
  <c r="B1076"/>
  <c r="A1076"/>
  <c r="C1075"/>
  <c r="B1075"/>
  <c r="A1075"/>
  <c r="C1074"/>
  <c r="B1074"/>
  <c r="A1074"/>
  <c r="C1073"/>
  <c r="B1073"/>
  <c r="A1073"/>
  <c r="C1072"/>
  <c r="B1072"/>
  <c r="A1072"/>
  <c r="C1071"/>
  <c r="B1071"/>
  <c r="A1071"/>
  <c r="C1070"/>
  <c r="B1070"/>
  <c r="A1070"/>
  <c r="C1069"/>
  <c r="B1069"/>
  <c r="A1069"/>
  <c r="C1068"/>
  <c r="B1068"/>
  <c r="A1068"/>
  <c r="C1067"/>
  <c r="B1067"/>
  <c r="A1067"/>
  <c r="C1066"/>
  <c r="B1066"/>
  <c r="A1066"/>
  <c r="C1065"/>
  <c r="B1065"/>
  <c r="A1065"/>
  <c r="C1064"/>
  <c r="B1064"/>
  <c r="A1064"/>
  <c r="C1063"/>
  <c r="B1063"/>
  <c r="A1063"/>
  <c r="C1062"/>
  <c r="B1062"/>
  <c r="A1062"/>
  <c r="C1061"/>
  <c r="B1061"/>
  <c r="A1061"/>
  <c r="C1060"/>
  <c r="B1060"/>
  <c r="A1060"/>
  <c r="C1059"/>
  <c r="B1059"/>
  <c r="A1059"/>
  <c r="C1058"/>
  <c r="B1058"/>
  <c r="A1058"/>
  <c r="C1057"/>
  <c r="B1057"/>
  <c r="A1057"/>
  <c r="C1056"/>
  <c r="B1056"/>
  <c r="A1056"/>
  <c r="C1055"/>
  <c r="B1055"/>
  <c r="A1055"/>
  <c r="C1054"/>
  <c r="B1054"/>
  <c r="A1054"/>
  <c r="C1053"/>
  <c r="B1053"/>
  <c r="A1053"/>
  <c r="C1052"/>
  <c r="B1052"/>
  <c r="A1052"/>
  <c r="C1051"/>
  <c r="B1051"/>
  <c r="A1051"/>
  <c r="C1050"/>
  <c r="B1050"/>
  <c r="A1050"/>
  <c r="C1049"/>
  <c r="B1049"/>
  <c r="A1049"/>
  <c r="C1048"/>
  <c r="B1048"/>
  <c r="A1048"/>
  <c r="C1047"/>
  <c r="B1047"/>
  <c r="A1047"/>
  <c r="C1046"/>
  <c r="B1046"/>
  <c r="A1046"/>
  <c r="C1045"/>
  <c r="B1045"/>
  <c r="A1045"/>
  <c r="C1044"/>
  <c r="B1044"/>
  <c r="A1044"/>
  <c r="C1043"/>
  <c r="B1043"/>
  <c r="A1043"/>
  <c r="C1042"/>
  <c r="B1042"/>
  <c r="A1042"/>
  <c r="C1041"/>
  <c r="B1041"/>
  <c r="A1041"/>
  <c r="C1040"/>
  <c r="B1040"/>
  <c r="A1040"/>
  <c r="C1039"/>
  <c r="B1039"/>
  <c r="A1039"/>
  <c r="C1038"/>
  <c r="B1038"/>
  <c r="A1038"/>
  <c r="C1037"/>
  <c r="B1037"/>
  <c r="A1037"/>
  <c r="C1036"/>
  <c r="B1036"/>
  <c r="A1036"/>
  <c r="C1035"/>
  <c r="B1035"/>
  <c r="A1035"/>
  <c r="C1034"/>
  <c r="B1034"/>
  <c r="A1034"/>
  <c r="C1033"/>
  <c r="B1033"/>
  <c r="A1033"/>
  <c r="C1032"/>
  <c r="B1032"/>
  <c r="A1032"/>
  <c r="C1031"/>
  <c r="B1031"/>
  <c r="A1031"/>
  <c r="C1030"/>
  <c r="B1030"/>
  <c r="A1030"/>
  <c r="C1029"/>
  <c r="B1029"/>
  <c r="A1029"/>
  <c r="C1028"/>
  <c r="B1028"/>
  <c r="A1028"/>
  <c r="C1027"/>
  <c r="B1027"/>
  <c r="A1027"/>
  <c r="C1026"/>
  <c r="B1026"/>
  <c r="A1026"/>
  <c r="C1025"/>
  <c r="B1025"/>
  <c r="A1025"/>
  <c r="C1024"/>
  <c r="B1024"/>
  <c r="A1024"/>
  <c r="C1023"/>
  <c r="B1023"/>
  <c r="A1023"/>
  <c r="C1022"/>
  <c r="B1022"/>
  <c r="A1022"/>
  <c r="C1021"/>
  <c r="B1021"/>
  <c r="A1021"/>
  <c r="C1020"/>
  <c r="B1020"/>
  <c r="A1020"/>
  <c r="C1019"/>
  <c r="B1019"/>
  <c r="A1019"/>
  <c r="C1018"/>
  <c r="B1018"/>
  <c r="A1018"/>
  <c r="C1017"/>
  <c r="B1017"/>
  <c r="A1017"/>
  <c r="C1016"/>
  <c r="B1016"/>
  <c r="A1016"/>
  <c r="C1015"/>
  <c r="B1015"/>
  <c r="A1015"/>
  <c r="C1014"/>
  <c r="B1014"/>
  <c r="A1014"/>
  <c r="C1013"/>
  <c r="B1013"/>
  <c r="A1013"/>
  <c r="C1012"/>
  <c r="B1012"/>
  <c r="A1012"/>
  <c r="C1011"/>
  <c r="B1011"/>
  <c r="A1011"/>
  <c r="C1010"/>
  <c r="B1010"/>
  <c r="A1010"/>
  <c r="C1009"/>
  <c r="B1009"/>
  <c r="A1009"/>
  <c r="C1008"/>
  <c r="B1008"/>
  <c r="A1008"/>
  <c r="C1007"/>
  <c r="B1007"/>
  <c r="A1007"/>
  <c r="C1006"/>
  <c r="B1006"/>
  <c r="A1006"/>
  <c r="C1005"/>
  <c r="B1005"/>
  <c r="A1005"/>
  <c r="C1004"/>
  <c r="B1004"/>
  <c r="A1004"/>
  <c r="C1003"/>
  <c r="B1003"/>
  <c r="A1003"/>
  <c r="C1002"/>
  <c r="B1002"/>
  <c r="A1002"/>
  <c r="C1001"/>
  <c r="B1001"/>
  <c r="A1001"/>
  <c r="C1000"/>
  <c r="B1000"/>
  <c r="A1000"/>
  <c r="C999"/>
  <c r="B999"/>
  <c r="A999"/>
  <c r="C998"/>
  <c r="B998"/>
  <c r="A998"/>
  <c r="C997"/>
  <c r="B997"/>
  <c r="A997"/>
  <c r="C996"/>
  <c r="B996"/>
  <c r="A996"/>
  <c r="C995"/>
  <c r="B995"/>
  <c r="A995"/>
  <c r="C994"/>
  <c r="B994"/>
  <c r="A994"/>
  <c r="C993"/>
  <c r="B993"/>
  <c r="A993"/>
  <c r="C992"/>
  <c r="B992"/>
  <c r="A992"/>
  <c r="C991"/>
  <c r="B991"/>
  <c r="A991"/>
  <c r="C990"/>
  <c r="B990"/>
  <c r="A990"/>
  <c r="C989"/>
  <c r="B989"/>
  <c r="A989"/>
  <c r="C988"/>
  <c r="B988"/>
  <c r="A988"/>
  <c r="C987"/>
  <c r="B987"/>
  <c r="A987"/>
  <c r="C986"/>
  <c r="B986"/>
  <c r="A986"/>
  <c r="C985"/>
  <c r="B985"/>
  <c r="A985"/>
  <c r="C984"/>
  <c r="B984"/>
  <c r="A984"/>
  <c r="C983"/>
  <c r="B983"/>
  <c r="A983"/>
  <c r="C982"/>
  <c r="B982"/>
  <c r="A982"/>
  <c r="C981"/>
  <c r="B981"/>
  <c r="A981"/>
  <c r="C980"/>
  <c r="B980"/>
  <c r="A980"/>
  <c r="C979"/>
  <c r="B979"/>
  <c r="A979"/>
  <c r="C978"/>
  <c r="B978"/>
  <c r="A978"/>
  <c r="C977"/>
  <c r="B977"/>
  <c r="A977"/>
  <c r="C976"/>
  <c r="B976"/>
  <c r="A976"/>
  <c r="C975"/>
  <c r="B975"/>
  <c r="A975"/>
  <c r="C974"/>
  <c r="B974"/>
  <c r="A974"/>
  <c r="C973"/>
  <c r="B973"/>
  <c r="A973"/>
  <c r="C972"/>
  <c r="B972"/>
  <c r="A972"/>
  <c r="C971"/>
  <c r="B971"/>
  <c r="A971"/>
  <c r="C970"/>
  <c r="B970"/>
  <c r="A970"/>
  <c r="C969"/>
  <c r="B969"/>
  <c r="A969"/>
  <c r="C968"/>
  <c r="B968"/>
  <c r="A968"/>
  <c r="C967"/>
  <c r="B967"/>
  <c r="A967"/>
  <c r="C966"/>
  <c r="B966"/>
  <c r="A966"/>
  <c r="C965"/>
  <c r="B965"/>
  <c r="A965"/>
  <c r="C964"/>
  <c r="B964"/>
  <c r="A964"/>
  <c r="C963"/>
  <c r="B963"/>
  <c r="A963"/>
  <c r="C962"/>
  <c r="B962"/>
  <c r="A962"/>
  <c r="C961"/>
  <c r="B961"/>
  <c r="A961"/>
  <c r="C960"/>
  <c r="B960"/>
  <c r="A960"/>
  <c r="C959"/>
  <c r="B959"/>
  <c r="A959"/>
  <c r="C958"/>
  <c r="B958"/>
  <c r="A958"/>
  <c r="C957"/>
  <c r="B957"/>
  <c r="A957"/>
  <c r="C956"/>
  <c r="B956"/>
  <c r="A956"/>
  <c r="C955"/>
  <c r="B955"/>
  <c r="A955"/>
  <c r="C954"/>
  <c r="B954"/>
  <c r="A954"/>
  <c r="C953"/>
  <c r="B953"/>
  <c r="A953"/>
  <c r="C952"/>
  <c r="B952"/>
  <c r="A952"/>
  <c r="C951"/>
  <c r="B951"/>
  <c r="A951"/>
  <c r="C950"/>
  <c r="B950"/>
  <c r="A950"/>
  <c r="C949"/>
  <c r="B949"/>
  <c r="A949"/>
  <c r="C948"/>
  <c r="B948"/>
  <c r="A948"/>
  <c r="C947"/>
  <c r="B947"/>
  <c r="A947"/>
  <c r="C946"/>
  <c r="B946"/>
  <c r="A946"/>
  <c r="C945"/>
  <c r="B945"/>
  <c r="A945"/>
  <c r="C944"/>
  <c r="B944"/>
  <c r="A944"/>
  <c r="C943"/>
  <c r="B943"/>
  <c r="A943"/>
  <c r="C942"/>
  <c r="B942"/>
  <c r="A942"/>
  <c r="C941"/>
  <c r="B941"/>
  <c r="A941"/>
  <c r="C940"/>
  <c r="B940"/>
  <c r="A940"/>
  <c r="C939"/>
  <c r="B939"/>
  <c r="A939"/>
  <c r="C938"/>
  <c r="B938"/>
  <c r="A938"/>
  <c r="C937"/>
  <c r="B937"/>
  <c r="A937"/>
  <c r="C936"/>
  <c r="B936"/>
  <c r="A936"/>
  <c r="C935"/>
  <c r="B935"/>
  <c r="A935"/>
  <c r="C934"/>
  <c r="B934"/>
  <c r="A934"/>
  <c r="C933"/>
  <c r="B933"/>
  <c r="A933"/>
  <c r="C932"/>
  <c r="B932"/>
  <c r="A932"/>
  <c r="C931"/>
  <c r="B931"/>
  <c r="A931"/>
  <c r="C930"/>
  <c r="B930"/>
  <c r="A930"/>
  <c r="C929"/>
  <c r="B929"/>
  <c r="A929"/>
  <c r="C928"/>
  <c r="B928"/>
  <c r="A928"/>
  <c r="C927"/>
  <c r="B927"/>
  <c r="A927"/>
  <c r="C926"/>
  <c r="B926"/>
  <c r="A926"/>
  <c r="C925"/>
  <c r="B925"/>
  <c r="A925"/>
  <c r="C924"/>
  <c r="B924"/>
  <c r="A924"/>
  <c r="C923"/>
  <c r="B923"/>
  <c r="A923"/>
  <c r="C922"/>
  <c r="B922"/>
  <c r="A922"/>
  <c r="C921"/>
  <c r="B921"/>
  <c r="A921"/>
  <c r="C920"/>
  <c r="B920"/>
  <c r="A920"/>
  <c r="C919"/>
  <c r="B919"/>
  <c r="A919"/>
  <c r="C918"/>
  <c r="B918"/>
  <c r="A918"/>
  <c r="C917"/>
  <c r="B917"/>
  <c r="A917"/>
  <c r="C916"/>
  <c r="B916"/>
  <c r="A916"/>
  <c r="C915"/>
  <c r="B915"/>
  <c r="A915"/>
  <c r="C914"/>
  <c r="B914"/>
  <c r="A914"/>
  <c r="C913"/>
  <c r="B913"/>
  <c r="A913"/>
  <c r="C912"/>
  <c r="B912"/>
  <c r="A912"/>
  <c r="C911"/>
  <c r="B911"/>
  <c r="A911"/>
  <c r="C910"/>
  <c r="B910"/>
  <c r="A910"/>
  <c r="C909"/>
  <c r="B909"/>
  <c r="A909"/>
  <c r="C908"/>
  <c r="B908"/>
  <c r="A908"/>
  <c r="C907"/>
  <c r="B907"/>
  <c r="A907"/>
  <c r="C906"/>
  <c r="B906"/>
  <c r="A906"/>
  <c r="C905"/>
  <c r="B905"/>
  <c r="A905"/>
  <c r="C904"/>
  <c r="B904"/>
  <c r="A904"/>
  <c r="C903"/>
  <c r="B903"/>
  <c r="A903"/>
  <c r="C902"/>
  <c r="B902"/>
  <c r="A902"/>
  <c r="C901"/>
  <c r="B901"/>
  <c r="A901"/>
  <c r="C900"/>
  <c r="B900"/>
  <c r="A900"/>
  <c r="C899"/>
  <c r="B899"/>
  <c r="A899"/>
  <c r="C898"/>
  <c r="B898"/>
  <c r="A898"/>
  <c r="C897"/>
  <c r="B897"/>
  <c r="A897"/>
  <c r="C896"/>
  <c r="B896"/>
  <c r="A896"/>
  <c r="C895"/>
  <c r="B895"/>
  <c r="A895"/>
  <c r="C894"/>
  <c r="B894"/>
  <c r="A894"/>
  <c r="C893"/>
  <c r="B893"/>
  <c r="A893"/>
  <c r="C892"/>
  <c r="B892"/>
  <c r="A892"/>
  <c r="C891"/>
  <c r="B891"/>
  <c r="A891"/>
  <c r="C890"/>
  <c r="B890"/>
  <c r="A890"/>
  <c r="C889"/>
  <c r="B889"/>
  <c r="A889"/>
  <c r="C888"/>
  <c r="B888"/>
  <c r="A888"/>
  <c r="C887"/>
  <c r="B887"/>
  <c r="A887"/>
  <c r="C886"/>
  <c r="B886"/>
  <c r="A886"/>
  <c r="C885"/>
  <c r="B885"/>
  <c r="A885"/>
  <c r="C884"/>
  <c r="B884"/>
  <c r="A884"/>
  <c r="C883"/>
  <c r="B883"/>
  <c r="A883"/>
  <c r="C882"/>
  <c r="B882"/>
  <c r="A882"/>
  <c r="C881"/>
  <c r="B881"/>
  <c r="A881"/>
  <c r="C880"/>
  <c r="B880"/>
  <c r="A880"/>
  <c r="C879"/>
  <c r="B879"/>
  <c r="A879"/>
  <c r="C878"/>
  <c r="B878"/>
  <c r="A878"/>
  <c r="C877"/>
  <c r="B877"/>
  <c r="A877"/>
  <c r="C876"/>
  <c r="B876"/>
  <c r="A876"/>
  <c r="C875"/>
  <c r="B875"/>
  <c r="A875"/>
  <c r="C874"/>
  <c r="B874"/>
  <c r="A874"/>
  <c r="C873"/>
  <c r="B873"/>
  <c r="A873"/>
  <c r="C872"/>
  <c r="B872"/>
  <c r="A872"/>
  <c r="C871"/>
  <c r="B871"/>
  <c r="A871"/>
  <c r="C870"/>
  <c r="B870"/>
  <c r="A870"/>
  <c r="C869"/>
  <c r="B869"/>
  <c r="A869"/>
  <c r="C868"/>
  <c r="B868"/>
  <c r="A868"/>
  <c r="C867"/>
  <c r="B867"/>
  <c r="A867"/>
  <c r="C866"/>
  <c r="B866"/>
  <c r="A866"/>
  <c r="C865"/>
  <c r="B865"/>
  <c r="A865"/>
  <c r="C864"/>
  <c r="B864"/>
  <c r="A864"/>
  <c r="C863"/>
  <c r="B863"/>
  <c r="A863"/>
  <c r="C862"/>
  <c r="B862"/>
  <c r="A862"/>
  <c r="C861"/>
  <c r="B861"/>
  <c r="A861"/>
  <c r="C860"/>
  <c r="B860"/>
  <c r="A860"/>
  <c r="C859"/>
  <c r="B859"/>
  <c r="A859"/>
  <c r="C858"/>
  <c r="B858"/>
  <c r="A858"/>
  <c r="C857"/>
  <c r="B857"/>
  <c r="A857"/>
  <c r="C856"/>
  <c r="B856"/>
  <c r="A856"/>
  <c r="C855"/>
  <c r="B855"/>
  <c r="A855"/>
  <c r="C854"/>
  <c r="B854"/>
  <c r="A854"/>
  <c r="C853"/>
  <c r="B853"/>
  <c r="A853"/>
  <c r="C852"/>
  <c r="B852"/>
  <c r="A852"/>
  <c r="C851"/>
  <c r="B851"/>
  <c r="A851"/>
  <c r="C850"/>
  <c r="B850"/>
  <c r="A850"/>
  <c r="C849"/>
  <c r="B849"/>
  <c r="A849"/>
  <c r="C848"/>
  <c r="B848"/>
  <c r="A848"/>
  <c r="C847"/>
  <c r="B847"/>
  <c r="A847"/>
  <c r="C846"/>
  <c r="B846"/>
  <c r="A846"/>
  <c r="C845"/>
  <c r="B845"/>
  <c r="A845"/>
  <c r="C844"/>
  <c r="B844"/>
  <c r="A844"/>
  <c r="C843"/>
  <c r="B843"/>
  <c r="A843"/>
  <c r="C842"/>
  <c r="B842"/>
  <c r="A842"/>
  <c r="C841"/>
  <c r="B841"/>
  <c r="A841"/>
  <c r="C840"/>
  <c r="B840"/>
  <c r="A840"/>
  <c r="C839"/>
  <c r="B839"/>
  <c r="A839"/>
  <c r="C838"/>
  <c r="B838"/>
  <c r="A838"/>
  <c r="C837"/>
  <c r="B837"/>
  <c r="A837"/>
  <c r="C836"/>
  <c r="B836"/>
  <c r="A836"/>
  <c r="C835"/>
  <c r="B835"/>
  <c r="A835"/>
  <c r="C834"/>
  <c r="B834"/>
  <c r="A834"/>
  <c r="C833"/>
  <c r="B833"/>
  <c r="A833"/>
  <c r="C832"/>
  <c r="B832"/>
  <c r="A832"/>
  <c r="C831"/>
  <c r="B831"/>
  <c r="A831"/>
  <c r="C830"/>
  <c r="B830"/>
  <c r="A830"/>
  <c r="C829"/>
  <c r="B829"/>
  <c r="A829"/>
  <c r="C828"/>
  <c r="B828"/>
  <c r="A828"/>
  <c r="C827"/>
  <c r="B827"/>
  <c r="A827"/>
  <c r="C826"/>
  <c r="B826"/>
  <c r="A826"/>
  <c r="C825"/>
  <c r="B825"/>
  <c r="A825"/>
  <c r="C824"/>
  <c r="B824"/>
  <c r="A824"/>
  <c r="C823"/>
  <c r="B823"/>
  <c r="A823"/>
  <c r="C822"/>
  <c r="B822"/>
  <c r="A822"/>
  <c r="C821"/>
  <c r="B821"/>
  <c r="A821"/>
  <c r="C820"/>
  <c r="B820"/>
  <c r="A820"/>
  <c r="C819"/>
  <c r="B819"/>
  <c r="A819"/>
  <c r="C818"/>
  <c r="B818"/>
  <c r="A818"/>
  <c r="C817"/>
  <c r="B817"/>
  <c r="A817"/>
  <c r="C816"/>
  <c r="B816"/>
  <c r="A816"/>
  <c r="C815"/>
  <c r="B815"/>
  <c r="A815"/>
  <c r="C814"/>
  <c r="B814"/>
  <c r="A814"/>
  <c r="C813"/>
  <c r="B813"/>
  <c r="A813"/>
  <c r="C812"/>
  <c r="B812"/>
  <c r="A812"/>
  <c r="C811"/>
  <c r="B811"/>
  <c r="A811"/>
  <c r="C810"/>
  <c r="B810"/>
  <c r="A810"/>
  <c r="C809"/>
  <c r="B809"/>
  <c r="A809"/>
  <c r="C808"/>
  <c r="B808"/>
  <c r="A808"/>
  <c r="C807"/>
  <c r="B807"/>
  <c r="A807"/>
  <c r="C806"/>
  <c r="B806"/>
  <c r="A806"/>
  <c r="C805"/>
  <c r="B805"/>
  <c r="A805"/>
  <c r="C804"/>
  <c r="B804"/>
  <c r="A804"/>
  <c r="C803"/>
  <c r="B803"/>
  <c r="A803"/>
  <c r="C802"/>
  <c r="B802"/>
  <c r="A802"/>
  <c r="C801"/>
  <c r="B801"/>
  <c r="A801"/>
  <c r="C800"/>
  <c r="B800"/>
  <c r="A800"/>
  <c r="C799"/>
  <c r="B799"/>
  <c r="A799"/>
  <c r="C798"/>
  <c r="B798"/>
  <c r="A798"/>
  <c r="C797"/>
  <c r="B797"/>
  <c r="A797"/>
  <c r="C796"/>
  <c r="B796"/>
  <c r="A796"/>
  <c r="C795"/>
  <c r="B795"/>
  <c r="A795"/>
  <c r="C794"/>
  <c r="B794"/>
  <c r="A794"/>
  <c r="C793"/>
  <c r="B793"/>
  <c r="A793"/>
  <c r="C792"/>
  <c r="B792"/>
  <c r="A792"/>
  <c r="C791"/>
  <c r="B791"/>
  <c r="A791"/>
  <c r="C790"/>
  <c r="B790"/>
  <c r="A790"/>
  <c r="C789"/>
  <c r="B789"/>
  <c r="A789"/>
  <c r="C788"/>
  <c r="B788"/>
  <c r="A788"/>
  <c r="C787"/>
  <c r="B787"/>
  <c r="A787"/>
  <c r="C786"/>
  <c r="B786"/>
  <c r="A786"/>
  <c r="C785"/>
  <c r="B785"/>
  <c r="A785"/>
  <c r="C784"/>
  <c r="B784"/>
  <c r="A784"/>
  <c r="C783"/>
  <c r="B783"/>
  <c r="A783"/>
  <c r="C782"/>
  <c r="B782"/>
  <c r="A782"/>
  <c r="C781"/>
  <c r="B781"/>
  <c r="A781"/>
  <c r="C780"/>
  <c r="B780"/>
  <c r="A780"/>
  <c r="C779"/>
  <c r="B779"/>
  <c r="A779"/>
  <c r="C778"/>
  <c r="B778"/>
  <c r="A778"/>
  <c r="C777"/>
  <c r="B777"/>
  <c r="A777"/>
  <c r="C776"/>
  <c r="B776"/>
  <c r="A776"/>
  <c r="C775"/>
  <c r="B775"/>
  <c r="A775"/>
  <c r="C774"/>
  <c r="B774"/>
  <c r="A774"/>
  <c r="C773"/>
  <c r="B773"/>
  <c r="A773"/>
  <c r="C772"/>
  <c r="B772"/>
  <c r="A772"/>
  <c r="C771"/>
  <c r="B771"/>
  <c r="A771"/>
  <c r="C770"/>
  <c r="B770"/>
  <c r="A770"/>
  <c r="C769"/>
  <c r="B769"/>
  <c r="A769"/>
  <c r="C768"/>
  <c r="B768"/>
  <c r="A768"/>
  <c r="C767"/>
  <c r="B767"/>
  <c r="A767"/>
  <c r="C766"/>
  <c r="B766"/>
  <c r="A766"/>
  <c r="C765"/>
  <c r="B765"/>
  <c r="A765"/>
  <c r="C764"/>
  <c r="B764"/>
  <c r="A764"/>
  <c r="C763"/>
  <c r="B763"/>
  <c r="A763"/>
  <c r="C762"/>
  <c r="B762"/>
  <c r="A762"/>
  <c r="C761"/>
  <c r="B761"/>
  <c r="A761"/>
  <c r="C760"/>
  <c r="B760"/>
  <c r="A760"/>
  <c r="C759"/>
  <c r="B759"/>
  <c r="A759"/>
  <c r="C758"/>
  <c r="B758"/>
  <c r="A758"/>
  <c r="C757"/>
  <c r="B757"/>
  <c r="A757"/>
  <c r="C756"/>
  <c r="B756"/>
  <c r="A756"/>
  <c r="C755"/>
  <c r="B755"/>
  <c r="A755"/>
  <c r="C754"/>
  <c r="B754"/>
  <c r="A754"/>
  <c r="C753"/>
  <c r="B753"/>
  <c r="A753"/>
  <c r="C752"/>
  <c r="B752"/>
  <c r="A752"/>
  <c r="C751"/>
  <c r="B751"/>
  <c r="A751"/>
  <c r="C750"/>
  <c r="B750"/>
  <c r="A750"/>
  <c r="C749"/>
  <c r="B749"/>
  <c r="A749"/>
  <c r="C748"/>
  <c r="B748"/>
  <c r="A748"/>
  <c r="C747"/>
  <c r="B747"/>
  <c r="A747"/>
  <c r="C746"/>
  <c r="B746"/>
  <c r="A746"/>
  <c r="C745"/>
  <c r="B745"/>
  <c r="A745"/>
  <c r="C744"/>
  <c r="B744"/>
  <c r="A744"/>
  <c r="C743"/>
  <c r="B743"/>
  <c r="A743"/>
  <c r="C742"/>
  <c r="B742"/>
  <c r="A742"/>
  <c r="C741"/>
  <c r="B741"/>
  <c r="A741"/>
  <c r="C740"/>
  <c r="B740"/>
  <c r="A740"/>
  <c r="C739"/>
  <c r="B739"/>
  <c r="A739"/>
  <c r="C738"/>
  <c r="B738"/>
  <c r="A738"/>
  <c r="C737"/>
  <c r="B737"/>
  <c r="A737"/>
  <c r="C736"/>
  <c r="B736"/>
  <c r="A736"/>
  <c r="C735"/>
  <c r="B735"/>
  <c r="A735"/>
  <c r="C734"/>
  <c r="B734"/>
  <c r="A734"/>
  <c r="C733"/>
  <c r="B733"/>
  <c r="A733"/>
  <c r="C732"/>
  <c r="B732"/>
  <c r="A732"/>
  <c r="C731"/>
  <c r="B731"/>
  <c r="A731"/>
  <c r="C730"/>
  <c r="B730"/>
  <c r="A730"/>
  <c r="C729"/>
  <c r="B729"/>
  <c r="A729"/>
  <c r="C728"/>
  <c r="B728"/>
  <c r="A728"/>
  <c r="C727"/>
  <c r="B727"/>
  <c r="A727"/>
  <c r="C726"/>
  <c r="B726"/>
  <c r="A726"/>
  <c r="C725"/>
  <c r="B725"/>
  <c r="A725"/>
  <c r="C724"/>
  <c r="B724"/>
  <c r="A724"/>
  <c r="C723"/>
  <c r="B723"/>
  <c r="A723"/>
  <c r="C722"/>
  <c r="B722"/>
  <c r="A722"/>
  <c r="C721"/>
  <c r="B721"/>
  <c r="A721"/>
  <c r="C720"/>
  <c r="B720"/>
  <c r="A720"/>
  <c r="C719"/>
  <c r="B719"/>
  <c r="A719"/>
  <c r="C718"/>
  <c r="B718"/>
  <c r="A718"/>
  <c r="C717"/>
  <c r="B717"/>
  <c r="A717"/>
  <c r="C716"/>
  <c r="B716"/>
  <c r="A716"/>
  <c r="C715"/>
  <c r="B715"/>
  <c r="A715"/>
  <c r="C714"/>
  <c r="B714"/>
  <c r="A714"/>
  <c r="C713"/>
  <c r="B713"/>
  <c r="A713"/>
  <c r="C712"/>
  <c r="B712"/>
  <c r="A712"/>
  <c r="C711"/>
  <c r="B711"/>
  <c r="A711"/>
  <c r="C710"/>
  <c r="B710"/>
  <c r="A710"/>
  <c r="C709"/>
  <c r="B709"/>
  <c r="A709"/>
  <c r="C708"/>
  <c r="B708"/>
  <c r="A708"/>
  <c r="C707"/>
  <c r="B707"/>
  <c r="A707"/>
  <c r="C706"/>
  <c r="B706"/>
  <c r="A706"/>
  <c r="C705"/>
  <c r="B705"/>
  <c r="A705"/>
  <c r="C704"/>
  <c r="B704"/>
  <c r="A704"/>
  <c r="C703"/>
  <c r="B703"/>
  <c r="A703"/>
  <c r="C702"/>
  <c r="B702"/>
  <c r="A702"/>
  <c r="C701"/>
  <c r="B701"/>
  <c r="A701"/>
  <c r="C700"/>
  <c r="B700"/>
  <c r="A700"/>
  <c r="C699"/>
  <c r="B699"/>
  <c r="A699"/>
  <c r="C698"/>
  <c r="B698"/>
  <c r="A698"/>
  <c r="C697"/>
  <c r="B697"/>
  <c r="A697"/>
  <c r="C696"/>
  <c r="B696"/>
  <c r="A696"/>
  <c r="C695"/>
  <c r="B695"/>
  <c r="A695"/>
  <c r="C694"/>
  <c r="B694"/>
  <c r="A694"/>
  <c r="C693"/>
  <c r="B693"/>
  <c r="A693"/>
  <c r="C692"/>
  <c r="B692"/>
  <c r="A692"/>
  <c r="C691"/>
  <c r="B691"/>
  <c r="A691"/>
  <c r="C690"/>
  <c r="B690"/>
  <c r="A690"/>
  <c r="C689"/>
  <c r="B689"/>
  <c r="A689"/>
  <c r="C688"/>
  <c r="B688"/>
  <c r="A688"/>
  <c r="C687"/>
  <c r="B687"/>
  <c r="A687"/>
  <c r="C686"/>
  <c r="B686"/>
  <c r="A686"/>
  <c r="C685"/>
  <c r="B685"/>
  <c r="A685"/>
  <c r="C684"/>
  <c r="B684"/>
  <c r="A684"/>
  <c r="C683"/>
  <c r="B683"/>
  <c r="A683"/>
  <c r="C682"/>
  <c r="B682"/>
  <c r="A682"/>
  <c r="C681"/>
  <c r="B681"/>
  <c r="A681"/>
  <c r="C680"/>
  <c r="B680"/>
  <c r="A680"/>
  <c r="C679"/>
  <c r="B679"/>
  <c r="A679"/>
  <c r="C678"/>
  <c r="B678"/>
  <c r="A678"/>
  <c r="C677"/>
  <c r="B677"/>
  <c r="A677"/>
  <c r="C676"/>
  <c r="B676"/>
  <c r="A676"/>
  <c r="C675"/>
  <c r="B675"/>
  <c r="A675"/>
  <c r="C674"/>
  <c r="B674"/>
  <c r="A674"/>
  <c r="C673"/>
  <c r="B673"/>
  <c r="A673"/>
  <c r="C672"/>
  <c r="B672"/>
  <c r="A672"/>
  <c r="C671"/>
  <c r="B671"/>
  <c r="A671"/>
  <c r="C670"/>
  <c r="B670"/>
  <c r="A670"/>
  <c r="C669"/>
  <c r="B669"/>
  <c r="A669"/>
  <c r="C668"/>
  <c r="B668"/>
  <c r="A668"/>
  <c r="C667"/>
  <c r="B667"/>
  <c r="A667"/>
  <c r="C666"/>
  <c r="B666"/>
  <c r="A666"/>
  <c r="C665"/>
  <c r="B665"/>
  <c r="A665"/>
  <c r="C664"/>
  <c r="B664"/>
  <c r="A664"/>
  <c r="C663"/>
  <c r="B663"/>
  <c r="A663"/>
  <c r="C662"/>
  <c r="B662"/>
  <c r="A662"/>
  <c r="C661"/>
  <c r="B661"/>
  <c r="A661"/>
  <c r="C660"/>
  <c r="B660"/>
  <c r="A660"/>
  <c r="C659"/>
  <c r="B659"/>
  <c r="A659"/>
  <c r="C658"/>
  <c r="B658"/>
  <c r="A658"/>
  <c r="C657"/>
  <c r="B657"/>
  <c r="A657"/>
  <c r="C656"/>
  <c r="B656"/>
  <c r="A656"/>
  <c r="C655"/>
  <c r="B655"/>
  <c r="A655"/>
  <c r="C654"/>
  <c r="B654"/>
  <c r="A654"/>
  <c r="C653"/>
  <c r="B653"/>
  <c r="A653"/>
  <c r="C652"/>
  <c r="B652"/>
  <c r="A652"/>
  <c r="C651"/>
  <c r="B651"/>
  <c r="A651"/>
  <c r="C650"/>
  <c r="B650"/>
  <c r="A650"/>
  <c r="C649"/>
  <c r="B649"/>
  <c r="A649"/>
  <c r="C648"/>
  <c r="B648"/>
  <c r="A648"/>
  <c r="C647"/>
  <c r="B647"/>
  <c r="A647"/>
  <c r="C646"/>
  <c r="B646"/>
  <c r="A646"/>
  <c r="C645"/>
  <c r="B645"/>
  <c r="A645"/>
  <c r="C644"/>
  <c r="B644"/>
  <c r="A644"/>
  <c r="C643"/>
  <c r="B643"/>
  <c r="A643"/>
  <c r="C642"/>
  <c r="B642"/>
  <c r="A642"/>
  <c r="C641"/>
  <c r="B641"/>
  <c r="A641"/>
  <c r="C640"/>
  <c r="B640"/>
  <c r="A640"/>
  <c r="C639"/>
  <c r="B639"/>
  <c r="A639"/>
  <c r="C638"/>
  <c r="B638"/>
  <c r="A638"/>
  <c r="C637"/>
  <c r="B637"/>
  <c r="A637"/>
  <c r="C636"/>
  <c r="B636"/>
  <c r="A636"/>
  <c r="C635"/>
  <c r="B635"/>
  <c r="A635"/>
  <c r="C634"/>
  <c r="B634"/>
  <c r="A634"/>
  <c r="C633"/>
  <c r="B633"/>
  <c r="A633"/>
  <c r="C632"/>
  <c r="B632"/>
  <c r="A632"/>
  <c r="C631"/>
  <c r="B631"/>
  <c r="A631"/>
  <c r="C630"/>
  <c r="B630"/>
  <c r="A630"/>
  <c r="C629"/>
  <c r="B629"/>
  <c r="A629"/>
  <c r="C628"/>
  <c r="B628"/>
  <c r="A628"/>
  <c r="C627"/>
  <c r="B627"/>
  <c r="A627"/>
  <c r="C626"/>
  <c r="B626"/>
  <c r="A626"/>
  <c r="C625"/>
  <c r="B625"/>
  <c r="A625"/>
  <c r="C624"/>
  <c r="B624"/>
  <c r="A624"/>
  <c r="C623"/>
  <c r="B623"/>
  <c r="A623"/>
  <c r="C622"/>
  <c r="B622"/>
  <c r="A622"/>
  <c r="C621"/>
  <c r="B621"/>
  <c r="A621"/>
  <c r="C620"/>
  <c r="B620"/>
  <c r="A620"/>
  <c r="C619"/>
  <c r="B619"/>
  <c r="A619"/>
  <c r="C618"/>
  <c r="B618"/>
  <c r="A618"/>
  <c r="C617"/>
  <c r="B617"/>
  <c r="A617"/>
  <c r="C616"/>
  <c r="B616"/>
  <c r="A616"/>
  <c r="C615"/>
  <c r="B615"/>
  <c r="A615"/>
  <c r="C614"/>
  <c r="B614"/>
  <c r="A614"/>
  <c r="C613"/>
  <c r="B613"/>
  <c r="A613"/>
  <c r="C612"/>
  <c r="B612"/>
  <c r="A612"/>
  <c r="C611"/>
  <c r="B611"/>
  <c r="A611"/>
  <c r="C610"/>
  <c r="B610"/>
  <c r="A610"/>
  <c r="C609"/>
  <c r="B609"/>
  <c r="A609"/>
  <c r="C608"/>
  <c r="B608"/>
  <c r="A608"/>
  <c r="C607"/>
  <c r="B607"/>
  <c r="A607"/>
  <c r="C606"/>
  <c r="B606"/>
  <c r="A606"/>
  <c r="C605"/>
  <c r="B605"/>
  <c r="A605"/>
  <c r="C604"/>
  <c r="B604"/>
  <c r="A604"/>
  <c r="C603"/>
  <c r="B603"/>
  <c r="A603"/>
  <c r="C602"/>
  <c r="B602"/>
  <c r="A602"/>
  <c r="C601"/>
  <c r="B601"/>
  <c r="A601"/>
  <c r="C600"/>
  <c r="B600"/>
  <c r="A600"/>
  <c r="C599"/>
  <c r="B599"/>
  <c r="A599"/>
  <c r="C598"/>
  <c r="B598"/>
  <c r="A598"/>
  <c r="C597"/>
  <c r="B597"/>
  <c r="A597"/>
  <c r="C596"/>
  <c r="B596"/>
  <c r="A596"/>
  <c r="C595"/>
  <c r="B595"/>
  <c r="A595"/>
  <c r="C594"/>
  <c r="B594"/>
  <c r="A594"/>
  <c r="C593"/>
  <c r="B593"/>
  <c r="A593"/>
  <c r="C592"/>
  <c r="B592"/>
  <c r="A592"/>
  <c r="C591"/>
  <c r="B591"/>
  <c r="A591"/>
  <c r="C590"/>
  <c r="B590"/>
  <c r="A590"/>
  <c r="C589"/>
  <c r="B589"/>
  <c r="A589"/>
  <c r="C588"/>
  <c r="B588"/>
  <c r="A588"/>
  <c r="C587"/>
  <c r="B587"/>
  <c r="A587"/>
  <c r="C586"/>
  <c r="B586"/>
  <c r="A586"/>
  <c r="C585"/>
  <c r="B585"/>
  <c r="A585"/>
  <c r="C584"/>
  <c r="B584"/>
  <c r="A584"/>
  <c r="C583"/>
  <c r="B583"/>
  <c r="A583"/>
  <c r="C582"/>
  <c r="B582"/>
  <c r="A582"/>
  <c r="C581"/>
  <c r="B581"/>
  <c r="A581"/>
  <c r="C580"/>
  <c r="B580"/>
  <c r="A580"/>
  <c r="C579"/>
  <c r="B579"/>
  <c r="A579"/>
  <c r="C578"/>
  <c r="B578"/>
  <c r="A578"/>
  <c r="C577"/>
  <c r="B577"/>
  <c r="A577"/>
  <c r="C576"/>
  <c r="B576"/>
  <c r="A576"/>
  <c r="C575"/>
  <c r="B575"/>
  <c r="A575"/>
  <c r="C574"/>
  <c r="B574"/>
  <c r="A574"/>
  <c r="C573"/>
  <c r="B573"/>
  <c r="A573"/>
  <c r="C572"/>
  <c r="B572"/>
  <c r="A572"/>
  <c r="C571"/>
  <c r="B571"/>
  <c r="A571"/>
  <c r="C570"/>
  <c r="B570"/>
  <c r="A570"/>
  <c r="C569"/>
  <c r="B569"/>
  <c r="A569"/>
  <c r="C568"/>
  <c r="B568"/>
  <c r="A568"/>
  <c r="C567"/>
  <c r="B567"/>
  <c r="A567"/>
  <c r="C566"/>
  <c r="B566"/>
  <c r="A566"/>
  <c r="C565"/>
  <c r="B565"/>
  <c r="A565"/>
  <c r="C564"/>
  <c r="B564"/>
  <c r="A564"/>
  <c r="C563"/>
  <c r="B563"/>
  <c r="A563"/>
  <c r="C562"/>
  <c r="B562"/>
  <c r="A562"/>
  <c r="C561"/>
  <c r="B561"/>
  <c r="A561"/>
  <c r="C560"/>
  <c r="B560"/>
  <c r="A560"/>
  <c r="C559"/>
  <c r="B559"/>
  <c r="A559"/>
  <c r="C558"/>
  <c r="B558"/>
  <c r="A558"/>
  <c r="C557"/>
  <c r="B557"/>
  <c r="A557"/>
  <c r="C556"/>
  <c r="B556"/>
  <c r="A556"/>
  <c r="C555"/>
  <c r="B555"/>
  <c r="A555"/>
  <c r="C554"/>
  <c r="B554"/>
  <c r="A554"/>
  <c r="C553"/>
  <c r="B553"/>
  <c r="A553"/>
  <c r="C552"/>
  <c r="B552"/>
  <c r="A552"/>
  <c r="C551"/>
  <c r="B551"/>
  <c r="A551"/>
  <c r="C550"/>
  <c r="B550"/>
  <c r="A550"/>
  <c r="C549"/>
  <c r="B549"/>
  <c r="A549"/>
  <c r="C548"/>
  <c r="B548"/>
  <c r="A548"/>
  <c r="C547"/>
  <c r="B547"/>
  <c r="A547"/>
  <c r="C546"/>
  <c r="B546"/>
  <c r="A546"/>
  <c r="C545"/>
  <c r="B545"/>
  <c r="A545"/>
  <c r="C544"/>
  <c r="B544"/>
  <c r="A544"/>
  <c r="C543"/>
  <c r="B543"/>
  <c r="A543"/>
  <c r="C542"/>
  <c r="B542"/>
  <c r="A542"/>
  <c r="C541"/>
  <c r="B541"/>
  <c r="A541"/>
  <c r="C540"/>
  <c r="B540"/>
  <c r="A540"/>
  <c r="C539"/>
  <c r="B539"/>
  <c r="A539"/>
  <c r="C538"/>
  <c r="B538"/>
  <c r="A538"/>
  <c r="C537"/>
  <c r="B537"/>
  <c r="A537"/>
  <c r="C536"/>
  <c r="B536"/>
  <c r="A536"/>
  <c r="C535"/>
  <c r="B535"/>
  <c r="A535"/>
  <c r="C534"/>
  <c r="B534"/>
  <c r="A534"/>
  <c r="C533"/>
  <c r="B533"/>
  <c r="A533"/>
  <c r="C532"/>
  <c r="B532"/>
  <c r="A532"/>
  <c r="C531"/>
  <c r="B531"/>
  <c r="A531"/>
  <c r="C530"/>
  <c r="B530"/>
  <c r="A530"/>
  <c r="C529"/>
  <c r="B529"/>
  <c r="A529"/>
  <c r="C528"/>
  <c r="B528"/>
  <c r="A528"/>
  <c r="C527"/>
  <c r="B527"/>
  <c r="A527"/>
  <c r="C526"/>
  <c r="B526"/>
  <c r="A526"/>
  <c r="C525"/>
  <c r="B525"/>
  <c r="A525"/>
  <c r="C524"/>
  <c r="B524"/>
  <c r="A524"/>
  <c r="C523"/>
  <c r="B523"/>
  <c r="A523"/>
  <c r="C522"/>
  <c r="B522"/>
  <c r="A522"/>
  <c r="C521"/>
  <c r="B521"/>
  <c r="A521"/>
  <c r="C520"/>
  <c r="B520"/>
  <c r="A520"/>
  <c r="C519"/>
  <c r="B519"/>
  <c r="A519"/>
  <c r="C518"/>
  <c r="B518"/>
  <c r="A518"/>
  <c r="C517"/>
  <c r="B517"/>
  <c r="A517"/>
  <c r="C516"/>
  <c r="B516"/>
  <c r="A516"/>
  <c r="C515"/>
  <c r="B515"/>
  <c r="A515"/>
  <c r="C514"/>
  <c r="B514"/>
  <c r="A514"/>
  <c r="C513"/>
  <c r="B513"/>
  <c r="A513"/>
  <c r="C512"/>
  <c r="B512"/>
  <c r="A512"/>
  <c r="C511"/>
  <c r="B511"/>
  <c r="A511"/>
  <c r="C510"/>
  <c r="B510"/>
  <c r="A510"/>
  <c r="C509"/>
  <c r="B509"/>
  <c r="A509"/>
  <c r="C508"/>
  <c r="B508"/>
  <c r="A508"/>
  <c r="C507"/>
  <c r="B507"/>
  <c r="A507"/>
  <c r="C506"/>
  <c r="B506"/>
  <c r="A506"/>
  <c r="C505"/>
  <c r="B505"/>
  <c r="A505"/>
  <c r="C504"/>
  <c r="B504"/>
  <c r="A504"/>
  <c r="C503"/>
  <c r="B503"/>
  <c r="A503"/>
  <c r="C502"/>
  <c r="B502"/>
  <c r="A502"/>
  <c r="C501"/>
  <c r="B501"/>
  <c r="A501"/>
  <c r="C500"/>
  <c r="B500"/>
  <c r="A500"/>
  <c r="C499"/>
  <c r="B499"/>
  <c r="A499"/>
  <c r="C498"/>
  <c r="B498"/>
  <c r="A498"/>
  <c r="C497"/>
  <c r="B497"/>
  <c r="A497"/>
  <c r="C496"/>
  <c r="B496"/>
  <c r="A496"/>
  <c r="C495"/>
  <c r="B495"/>
  <c r="A495"/>
  <c r="C494"/>
  <c r="B494"/>
  <c r="A494"/>
  <c r="C493"/>
  <c r="B493"/>
  <c r="A493"/>
  <c r="C492"/>
  <c r="B492"/>
  <c r="A492"/>
  <c r="C491"/>
  <c r="B491"/>
  <c r="A491"/>
  <c r="C490"/>
  <c r="B490"/>
  <c r="A490"/>
  <c r="C489"/>
  <c r="B489"/>
  <c r="A489"/>
  <c r="C488"/>
  <c r="B488"/>
  <c r="A488"/>
  <c r="C487"/>
  <c r="B487"/>
  <c r="A487"/>
  <c r="C486"/>
  <c r="B486"/>
  <c r="A486"/>
  <c r="C485"/>
  <c r="B485"/>
  <c r="A485"/>
  <c r="C484"/>
  <c r="B484"/>
  <c r="A484"/>
  <c r="C483"/>
  <c r="B483"/>
  <c r="A483"/>
  <c r="C482"/>
  <c r="B482"/>
  <c r="A482"/>
  <c r="C481"/>
  <c r="B481"/>
  <c r="A481"/>
  <c r="C480"/>
  <c r="B480"/>
  <c r="A480"/>
  <c r="C479"/>
  <c r="B479"/>
  <c r="A479"/>
  <c r="C478"/>
  <c r="B478"/>
  <c r="A478"/>
  <c r="C477"/>
  <c r="B477"/>
  <c r="A477"/>
  <c r="C476"/>
  <c r="B476"/>
  <c r="A476"/>
  <c r="C475"/>
  <c r="B475"/>
  <c r="A475"/>
  <c r="C474"/>
  <c r="B474"/>
  <c r="A474"/>
  <c r="C473"/>
  <c r="B473"/>
  <c r="A473"/>
  <c r="C472"/>
  <c r="B472"/>
  <c r="A472"/>
  <c r="C471"/>
  <c r="B471"/>
  <c r="A471"/>
  <c r="C470"/>
  <c r="B470"/>
  <c r="A470"/>
  <c r="C469"/>
  <c r="B469"/>
  <c r="A469"/>
  <c r="C468"/>
  <c r="B468"/>
  <c r="A468"/>
  <c r="C467"/>
  <c r="B467"/>
  <c r="A467"/>
  <c r="C466"/>
  <c r="B466"/>
  <c r="A466"/>
  <c r="C465"/>
  <c r="B465"/>
  <c r="A465"/>
  <c r="C464"/>
  <c r="B464"/>
  <c r="A464"/>
  <c r="C463"/>
  <c r="B463"/>
  <c r="A463"/>
  <c r="C462"/>
  <c r="B462"/>
  <c r="A462"/>
  <c r="C461"/>
  <c r="B461"/>
  <c r="A461"/>
  <c r="C460"/>
  <c r="B460"/>
  <c r="A460"/>
  <c r="C459"/>
  <c r="B459"/>
  <c r="A459"/>
  <c r="C458"/>
  <c r="B458"/>
  <c r="A458"/>
  <c r="C457"/>
  <c r="B457"/>
  <c r="A457"/>
  <c r="C456"/>
  <c r="B456"/>
  <c r="A456"/>
  <c r="C455"/>
  <c r="B455"/>
  <c r="A455"/>
  <c r="C454"/>
  <c r="B454"/>
  <c r="A454"/>
  <c r="C453"/>
  <c r="B453"/>
  <c r="A453"/>
  <c r="C452"/>
  <c r="B452"/>
  <c r="A452"/>
  <c r="C451"/>
  <c r="B451"/>
  <c r="A451"/>
  <c r="C450"/>
  <c r="B450"/>
  <c r="A450"/>
  <c r="C449"/>
  <c r="B449"/>
  <c r="A449"/>
  <c r="C448"/>
  <c r="B448"/>
  <c r="A448"/>
  <c r="C447"/>
  <c r="B447"/>
  <c r="A447"/>
  <c r="C446"/>
  <c r="B446"/>
  <c r="A446"/>
  <c r="C445"/>
  <c r="B445"/>
  <c r="A445"/>
  <c r="C444"/>
  <c r="B444"/>
  <c r="A444"/>
  <c r="C443"/>
  <c r="B443"/>
  <c r="A443"/>
  <c r="C442"/>
  <c r="B442"/>
  <c r="A442"/>
  <c r="C441"/>
  <c r="B441"/>
  <c r="A441"/>
  <c r="C440"/>
  <c r="B440"/>
  <c r="A440"/>
  <c r="C439"/>
  <c r="B439"/>
  <c r="A439"/>
  <c r="C438"/>
  <c r="B438"/>
  <c r="A438"/>
  <c r="C437"/>
  <c r="B437"/>
  <c r="A437"/>
  <c r="C436"/>
  <c r="B436"/>
  <c r="A436"/>
  <c r="C435"/>
  <c r="B435"/>
  <c r="A435"/>
  <c r="C434"/>
  <c r="B434"/>
  <c r="A434"/>
  <c r="C433"/>
  <c r="B433"/>
  <c r="A433"/>
  <c r="C432"/>
  <c r="B432"/>
  <c r="A432"/>
  <c r="C431"/>
  <c r="B431"/>
  <c r="A431"/>
  <c r="C430"/>
  <c r="B430"/>
  <c r="A430"/>
  <c r="C429"/>
  <c r="B429"/>
  <c r="A429"/>
  <c r="C428"/>
  <c r="B428"/>
  <c r="A428"/>
  <c r="C427"/>
  <c r="B427"/>
  <c r="A427"/>
  <c r="C426"/>
  <c r="B426"/>
  <c r="A426"/>
  <c r="C425"/>
  <c r="B425"/>
  <c r="A425"/>
  <c r="C424"/>
  <c r="B424"/>
  <c r="A424"/>
  <c r="C423"/>
  <c r="B423"/>
  <c r="A423"/>
  <c r="C422"/>
  <c r="B422"/>
  <c r="A422"/>
  <c r="C421"/>
  <c r="B421"/>
  <c r="A421"/>
  <c r="C420"/>
  <c r="B420"/>
  <c r="A420"/>
  <c r="C419"/>
  <c r="B419"/>
  <c r="A419"/>
  <c r="C418"/>
  <c r="B418"/>
  <c r="A418"/>
  <c r="C417"/>
  <c r="B417"/>
  <c r="A417"/>
  <c r="C416"/>
  <c r="B416"/>
  <c r="A416"/>
  <c r="C415"/>
  <c r="B415"/>
  <c r="A415"/>
  <c r="C414"/>
  <c r="B414"/>
  <c r="A414"/>
  <c r="C413"/>
  <c r="B413"/>
  <c r="A413"/>
  <c r="C412"/>
  <c r="B412"/>
  <c r="A412"/>
  <c r="C411"/>
  <c r="B411"/>
  <c r="A411"/>
  <c r="C410"/>
  <c r="B410"/>
  <c r="A410"/>
  <c r="C409"/>
  <c r="B409"/>
  <c r="A409"/>
  <c r="C408"/>
  <c r="B408"/>
  <c r="A408"/>
  <c r="C407"/>
  <c r="B407"/>
  <c r="A407"/>
  <c r="C406"/>
  <c r="B406"/>
  <c r="A406"/>
  <c r="C405"/>
  <c r="B405"/>
  <c r="A405"/>
  <c r="C404"/>
  <c r="B404"/>
  <c r="A404"/>
  <c r="C403"/>
  <c r="B403"/>
  <c r="A403"/>
  <c r="C402"/>
  <c r="B402"/>
  <c r="A402"/>
  <c r="C401"/>
  <c r="B401"/>
  <c r="A401"/>
  <c r="C400"/>
  <c r="B400"/>
  <c r="A400"/>
  <c r="C399"/>
  <c r="B399"/>
  <c r="A399"/>
  <c r="C398"/>
  <c r="B398"/>
  <c r="A398"/>
  <c r="C397"/>
  <c r="B397"/>
  <c r="A397"/>
  <c r="C396"/>
  <c r="B396"/>
  <c r="A396"/>
  <c r="C395"/>
  <c r="B395"/>
  <c r="A395"/>
  <c r="C394"/>
  <c r="B394"/>
  <c r="A394"/>
  <c r="C393"/>
  <c r="B393"/>
  <c r="A393"/>
  <c r="C392"/>
  <c r="B392"/>
  <c r="A392"/>
  <c r="C391"/>
  <c r="B391"/>
  <c r="A391"/>
  <c r="C390"/>
  <c r="B390"/>
  <c r="A390"/>
  <c r="C389"/>
  <c r="B389"/>
  <c r="A389"/>
  <c r="C388"/>
  <c r="B388"/>
  <c r="A388"/>
  <c r="C387"/>
  <c r="B387"/>
  <c r="A387"/>
  <c r="C386"/>
  <c r="B386"/>
  <c r="A386"/>
  <c r="C385"/>
  <c r="B385"/>
  <c r="A385"/>
  <c r="C384"/>
  <c r="B384"/>
  <c r="A384"/>
  <c r="C383"/>
  <c r="B383"/>
  <c r="A383"/>
  <c r="C382"/>
  <c r="B382"/>
  <c r="A382"/>
  <c r="C381"/>
  <c r="B381"/>
  <c r="A381"/>
  <c r="C380"/>
  <c r="B380"/>
  <c r="A380"/>
  <c r="C379"/>
  <c r="B379"/>
  <c r="A379"/>
  <c r="C378"/>
  <c r="B378"/>
  <c r="A378"/>
  <c r="C377"/>
  <c r="B377"/>
  <c r="A377"/>
  <c r="C376"/>
  <c r="B376"/>
  <c r="A376"/>
  <c r="C375"/>
  <c r="B375"/>
  <c r="A375"/>
  <c r="C374"/>
  <c r="B374"/>
  <c r="A374"/>
  <c r="C373"/>
  <c r="B373"/>
  <c r="A373"/>
  <c r="C372"/>
  <c r="B372"/>
  <c r="A372"/>
  <c r="C371"/>
  <c r="B371"/>
  <c r="A371"/>
  <c r="C370"/>
  <c r="B370"/>
  <c r="A370"/>
  <c r="C369"/>
  <c r="B369"/>
  <c r="A369"/>
  <c r="C368"/>
  <c r="B368"/>
  <c r="A368"/>
  <c r="C367"/>
  <c r="B367"/>
  <c r="A367"/>
  <c r="C366"/>
  <c r="B366"/>
  <c r="A366"/>
  <c r="C365"/>
  <c r="B365"/>
  <c r="A365"/>
  <c r="C364"/>
  <c r="B364"/>
  <c r="A364"/>
  <c r="C363"/>
  <c r="B363"/>
  <c r="A363"/>
  <c r="C362"/>
  <c r="B362"/>
  <c r="A362"/>
  <c r="C361"/>
  <c r="B361"/>
  <c r="A361"/>
  <c r="C360"/>
  <c r="B360"/>
  <c r="A360"/>
  <c r="C359"/>
  <c r="B359"/>
  <c r="A359"/>
  <c r="C358"/>
  <c r="B358"/>
  <c r="A358"/>
  <c r="C357"/>
  <c r="B357"/>
  <c r="A357"/>
  <c r="C356"/>
  <c r="B356"/>
  <c r="A356"/>
  <c r="C355"/>
  <c r="B355"/>
  <c r="A355"/>
  <c r="C354"/>
  <c r="B354"/>
  <c r="A354"/>
  <c r="C353"/>
  <c r="B353"/>
  <c r="A353"/>
  <c r="C352"/>
  <c r="B352"/>
  <c r="A352"/>
  <c r="C351"/>
  <c r="B351"/>
  <c r="A351"/>
  <c r="C350"/>
  <c r="B350"/>
  <c r="A350"/>
  <c r="C349"/>
  <c r="B349"/>
  <c r="A349"/>
  <c r="C348"/>
  <c r="B348"/>
  <c r="A348"/>
  <c r="C347"/>
  <c r="B347"/>
  <c r="A347"/>
  <c r="C346"/>
  <c r="B346"/>
  <c r="A346"/>
  <c r="C345"/>
  <c r="B345"/>
  <c r="A345"/>
  <c r="C344"/>
  <c r="B344"/>
  <c r="A344"/>
  <c r="C343"/>
  <c r="B343"/>
  <c r="A343"/>
  <c r="C342"/>
  <c r="B342"/>
  <c r="A342"/>
  <c r="C341"/>
  <c r="B341"/>
  <c r="A341"/>
  <c r="C340"/>
  <c r="B340"/>
  <c r="A340"/>
  <c r="C339"/>
  <c r="B339"/>
  <c r="A339"/>
  <c r="C338"/>
  <c r="B338"/>
  <c r="A338"/>
  <c r="C337"/>
  <c r="B337"/>
  <c r="A337"/>
  <c r="C336"/>
  <c r="B336"/>
  <c r="A336"/>
  <c r="C335"/>
  <c r="B335"/>
  <c r="A335"/>
  <c r="C334"/>
  <c r="B334"/>
  <c r="A334"/>
  <c r="C333"/>
  <c r="B333"/>
  <c r="A333"/>
  <c r="C332"/>
  <c r="B332"/>
  <c r="A332"/>
  <c r="C331"/>
  <c r="B331"/>
  <c r="A331"/>
  <c r="C330"/>
  <c r="B330"/>
  <c r="A330"/>
  <c r="C329"/>
  <c r="B329"/>
  <c r="A329"/>
  <c r="C328"/>
  <c r="B328"/>
  <c r="A328"/>
  <c r="C327"/>
  <c r="B327"/>
  <c r="A327"/>
  <c r="C326"/>
  <c r="B326"/>
  <c r="A326"/>
  <c r="C325"/>
  <c r="B325"/>
  <c r="A325"/>
  <c r="C324"/>
  <c r="B324"/>
  <c r="A324"/>
  <c r="C323"/>
  <c r="B323"/>
  <c r="A323"/>
  <c r="C322"/>
  <c r="B322"/>
  <c r="A322"/>
  <c r="C321"/>
  <c r="B321"/>
  <c r="A321"/>
  <c r="C320"/>
  <c r="B320"/>
  <c r="A320"/>
  <c r="C319"/>
  <c r="B319"/>
  <c r="A319"/>
  <c r="C318"/>
  <c r="B318"/>
  <c r="A318"/>
  <c r="C317"/>
  <c r="B317"/>
  <c r="A317"/>
  <c r="C316"/>
  <c r="B316"/>
  <c r="A316"/>
  <c r="C315"/>
  <c r="B315"/>
  <c r="A315"/>
  <c r="C314"/>
  <c r="B314"/>
  <c r="A314"/>
  <c r="C313"/>
  <c r="B313"/>
  <c r="A313"/>
  <c r="C312"/>
  <c r="B312"/>
  <c r="A312"/>
  <c r="C311"/>
  <c r="B311"/>
  <c r="A311"/>
  <c r="C310"/>
  <c r="B310"/>
  <c r="A310"/>
  <c r="C309"/>
  <c r="B309"/>
  <c r="A309"/>
  <c r="C308"/>
  <c r="B308"/>
  <c r="A308"/>
  <c r="C307"/>
  <c r="B307"/>
  <c r="A307"/>
  <c r="C306"/>
  <c r="B306"/>
  <c r="A306"/>
  <c r="C305"/>
  <c r="B305"/>
  <c r="A305"/>
  <c r="C304"/>
  <c r="B304"/>
  <c r="A304"/>
  <c r="C303"/>
  <c r="B303"/>
  <c r="A303"/>
  <c r="C302"/>
  <c r="B302"/>
  <c r="A302"/>
  <c r="C301"/>
  <c r="B301"/>
  <c r="A301"/>
  <c r="C300"/>
  <c r="B300"/>
  <c r="A300"/>
  <c r="C299"/>
  <c r="B299"/>
  <c r="A299"/>
  <c r="C298"/>
  <c r="B298"/>
  <c r="A298"/>
  <c r="C297"/>
  <c r="B297"/>
  <c r="A297"/>
  <c r="C296"/>
  <c r="B296"/>
  <c r="A296"/>
  <c r="C295"/>
  <c r="B295"/>
  <c r="A295"/>
  <c r="C294"/>
  <c r="B294"/>
  <c r="A294"/>
  <c r="C293"/>
  <c r="B293"/>
  <c r="A293"/>
  <c r="C292"/>
  <c r="B292"/>
  <c r="A292"/>
  <c r="C291"/>
  <c r="B291"/>
  <c r="A291"/>
  <c r="C290"/>
  <c r="B290"/>
  <c r="A290"/>
  <c r="C289"/>
  <c r="B289"/>
  <c r="A289"/>
  <c r="C288"/>
  <c r="B288"/>
  <c r="A288"/>
  <c r="C287"/>
  <c r="B287"/>
  <c r="A287"/>
  <c r="C286"/>
  <c r="B286"/>
  <c r="A286"/>
  <c r="C285"/>
  <c r="B285"/>
  <c r="A285"/>
  <c r="C284"/>
  <c r="B284"/>
  <c r="A284"/>
  <c r="C283"/>
  <c r="B283"/>
  <c r="A283"/>
  <c r="C282"/>
  <c r="B282"/>
  <c r="A282"/>
  <c r="C281"/>
  <c r="B281"/>
  <c r="A281"/>
  <c r="C280"/>
  <c r="B280"/>
  <c r="A280"/>
  <c r="C279"/>
  <c r="B279"/>
  <c r="A279"/>
  <c r="C278"/>
  <c r="B278"/>
  <c r="A278"/>
  <c r="C277"/>
  <c r="B277"/>
  <c r="A277"/>
  <c r="C276"/>
  <c r="B276"/>
  <c r="A276"/>
  <c r="C275"/>
  <c r="B275"/>
  <c r="A275"/>
  <c r="C274"/>
  <c r="B274"/>
  <c r="A274"/>
  <c r="C273"/>
  <c r="B273"/>
  <c r="A273"/>
  <c r="C272"/>
  <c r="B272"/>
  <c r="A272"/>
  <c r="C271"/>
  <c r="B271"/>
  <c r="A271"/>
  <c r="C270"/>
  <c r="B270"/>
  <c r="A270"/>
  <c r="C269"/>
  <c r="B269"/>
  <c r="A269"/>
  <c r="C268"/>
  <c r="B268"/>
  <c r="A268"/>
  <c r="C267"/>
  <c r="B267"/>
  <c r="A267"/>
  <c r="C266"/>
  <c r="B266"/>
  <c r="A266"/>
  <c r="C265"/>
  <c r="B265"/>
  <c r="A265"/>
  <c r="C264"/>
  <c r="B264"/>
  <c r="A264"/>
  <c r="C263"/>
  <c r="B263"/>
  <c r="A263"/>
  <c r="C262"/>
  <c r="B262"/>
  <c r="A262"/>
  <c r="C261"/>
  <c r="B261"/>
  <c r="A261"/>
  <c r="C260"/>
  <c r="B260"/>
  <c r="A260"/>
  <c r="C259"/>
  <c r="B259"/>
  <c r="A259"/>
  <c r="C258"/>
  <c r="B258"/>
  <c r="A258"/>
  <c r="C257"/>
  <c r="B257"/>
  <c r="A257"/>
  <c r="C256"/>
  <c r="B256"/>
  <c r="A256"/>
  <c r="C255"/>
  <c r="B255"/>
  <c r="A255"/>
  <c r="C254"/>
  <c r="B254"/>
  <c r="A254"/>
  <c r="C253"/>
  <c r="B253"/>
  <c r="A253"/>
  <c r="C252"/>
  <c r="B252"/>
  <c r="A252"/>
  <c r="C251"/>
  <c r="B251"/>
  <c r="A251"/>
  <c r="C250"/>
  <c r="B250"/>
  <c r="A250"/>
  <c r="C249"/>
  <c r="B249"/>
  <c r="A249"/>
  <c r="C248"/>
  <c r="B248"/>
  <c r="A248"/>
  <c r="C247"/>
  <c r="B247"/>
  <c r="A247"/>
  <c r="C246"/>
  <c r="B246"/>
  <c r="A246"/>
  <c r="C245"/>
  <c r="B245"/>
  <c r="A245"/>
  <c r="C244"/>
  <c r="B244"/>
  <c r="A244"/>
  <c r="C243"/>
  <c r="B243"/>
  <c r="A243"/>
  <c r="C242"/>
  <c r="B242"/>
  <c r="A242"/>
  <c r="C241"/>
  <c r="B241"/>
  <c r="A241"/>
  <c r="C240"/>
  <c r="B240"/>
  <c r="A240"/>
  <c r="C239"/>
  <c r="B239"/>
  <c r="A239"/>
  <c r="C238"/>
  <c r="B238"/>
  <c r="A238"/>
  <c r="C237"/>
  <c r="B237"/>
  <c r="A237"/>
  <c r="C236"/>
  <c r="B236"/>
  <c r="A236"/>
  <c r="C235"/>
  <c r="B235"/>
  <c r="A235"/>
  <c r="C234"/>
  <c r="B234"/>
  <c r="A234"/>
  <c r="C233"/>
  <c r="B233"/>
  <c r="A233"/>
  <c r="C232"/>
  <c r="B232"/>
  <c r="A232"/>
  <c r="C231"/>
  <c r="B231"/>
  <c r="A231"/>
  <c r="C230"/>
  <c r="B230"/>
  <c r="A230"/>
  <c r="C229"/>
  <c r="B229"/>
  <c r="A229"/>
  <c r="C228"/>
  <c r="B228"/>
  <c r="A228"/>
  <c r="C227"/>
  <c r="B227"/>
  <c r="A227"/>
  <c r="C226"/>
  <c r="B226"/>
  <c r="A226"/>
  <c r="C225"/>
  <c r="B225"/>
  <c r="A225"/>
  <c r="C224"/>
  <c r="B224"/>
  <c r="A224"/>
  <c r="C223"/>
  <c r="B223"/>
  <c r="A223"/>
  <c r="C222"/>
  <c r="B222"/>
  <c r="A222"/>
  <c r="C221"/>
  <c r="B221"/>
  <c r="A221"/>
  <c r="C220"/>
  <c r="B220"/>
  <c r="A220"/>
  <c r="C219"/>
  <c r="B219"/>
  <c r="A219"/>
  <c r="C218"/>
  <c r="B218"/>
  <c r="A218"/>
  <c r="C217"/>
  <c r="B217"/>
  <c r="A217"/>
  <c r="C216"/>
  <c r="B216"/>
  <c r="A216"/>
  <c r="C215"/>
  <c r="B215"/>
  <c r="A215"/>
  <c r="C214"/>
  <c r="B214"/>
  <c r="A214"/>
  <c r="C213"/>
  <c r="B213"/>
  <c r="A213"/>
  <c r="C212"/>
  <c r="B212"/>
  <c r="A212"/>
  <c r="C211"/>
  <c r="B211"/>
  <c r="A211"/>
  <c r="C210"/>
  <c r="B210"/>
  <c r="A210"/>
  <c r="C209"/>
  <c r="B209"/>
  <c r="A209"/>
  <c r="C208"/>
  <c r="B208"/>
  <c r="A208"/>
  <c r="C207"/>
  <c r="B207"/>
  <c r="A207"/>
  <c r="C206"/>
  <c r="B206"/>
  <c r="A206"/>
  <c r="C205"/>
  <c r="B205"/>
  <c r="A205"/>
  <c r="C204"/>
  <c r="B204"/>
  <c r="A204"/>
  <c r="C203"/>
  <c r="B203"/>
  <c r="A203"/>
  <c r="C202"/>
  <c r="B202"/>
  <c r="A202"/>
  <c r="C201"/>
  <c r="B201"/>
  <c r="A201"/>
  <c r="C200"/>
  <c r="B200"/>
  <c r="A200"/>
  <c r="C199"/>
  <c r="B199"/>
  <c r="A199"/>
  <c r="C198"/>
  <c r="B198"/>
  <c r="A198"/>
  <c r="C197"/>
  <c r="B197"/>
  <c r="A197"/>
  <c r="C196"/>
  <c r="B196"/>
  <c r="A196"/>
  <c r="C195"/>
  <c r="B195"/>
  <c r="A195"/>
  <c r="C194"/>
  <c r="B194"/>
  <c r="A194"/>
  <c r="C193"/>
  <c r="B193"/>
  <c r="A193"/>
  <c r="C192"/>
  <c r="B192"/>
  <c r="A192"/>
  <c r="C191"/>
  <c r="B191"/>
  <c r="A191"/>
  <c r="C190"/>
  <c r="B190"/>
  <c r="A190"/>
  <c r="C189"/>
  <c r="B189"/>
  <c r="A189"/>
  <c r="C188"/>
  <c r="B188"/>
  <c r="A188"/>
  <c r="C187"/>
  <c r="B187"/>
  <c r="A187"/>
  <c r="C186"/>
  <c r="B186"/>
  <c r="A186"/>
  <c r="C185"/>
  <c r="B185"/>
  <c r="A185"/>
  <c r="C184"/>
  <c r="B184"/>
  <c r="A184"/>
  <c r="C183"/>
  <c r="B183"/>
  <c r="A183"/>
  <c r="C182"/>
  <c r="B182"/>
  <c r="A182"/>
  <c r="C181"/>
  <c r="B181"/>
  <c r="A181"/>
  <c r="C180"/>
  <c r="B180"/>
  <c r="A180"/>
  <c r="C179"/>
  <c r="B179"/>
  <c r="A179"/>
  <c r="C178"/>
  <c r="B178"/>
  <c r="A178"/>
  <c r="C177"/>
  <c r="B177"/>
  <c r="A177"/>
  <c r="C176"/>
  <c r="B176"/>
  <c r="A176"/>
  <c r="C175"/>
  <c r="B175"/>
  <c r="A175"/>
  <c r="C174"/>
  <c r="B174"/>
  <c r="A174"/>
  <c r="C173"/>
  <c r="B173"/>
  <c r="A173"/>
  <c r="C172"/>
  <c r="B172"/>
  <c r="A172"/>
  <c r="C171"/>
  <c r="B171"/>
  <c r="A171"/>
  <c r="C170"/>
  <c r="B170"/>
  <c r="A170"/>
  <c r="C169"/>
  <c r="B169"/>
  <c r="A169"/>
  <c r="C168"/>
  <c r="B168"/>
  <c r="A168"/>
  <c r="C167"/>
  <c r="B167"/>
  <c r="A167"/>
  <c r="C166"/>
  <c r="B166"/>
  <c r="A166"/>
  <c r="C165"/>
  <c r="B165"/>
  <c r="A165"/>
  <c r="C164"/>
  <c r="B164"/>
  <c r="A164"/>
  <c r="C163"/>
  <c r="B163"/>
  <c r="A163"/>
  <c r="C162"/>
  <c r="B162"/>
  <c r="A162"/>
  <c r="C161"/>
  <c r="B161"/>
  <c r="A161"/>
  <c r="C160"/>
  <c r="B160"/>
  <c r="A160"/>
  <c r="C159"/>
  <c r="B159"/>
  <c r="A159"/>
  <c r="C158"/>
  <c r="B158"/>
  <c r="A158"/>
  <c r="C157"/>
  <c r="B157"/>
  <c r="A157"/>
  <c r="C156"/>
  <c r="B156"/>
  <c r="A156"/>
  <c r="C155"/>
  <c r="B155"/>
  <c r="A155"/>
  <c r="C154"/>
  <c r="B154"/>
  <c r="A154"/>
  <c r="C153"/>
  <c r="B153"/>
  <c r="A153"/>
  <c r="C152"/>
  <c r="B152"/>
  <c r="A152"/>
  <c r="C151"/>
  <c r="B151"/>
  <c r="A151"/>
  <c r="C150"/>
  <c r="B150"/>
  <c r="A150"/>
  <c r="C149"/>
  <c r="B149"/>
  <c r="A149"/>
  <c r="C148"/>
  <c r="B148"/>
  <c r="A148"/>
  <c r="C147"/>
  <c r="B147"/>
  <c r="A147"/>
  <c r="C146"/>
  <c r="B146"/>
  <c r="A146"/>
  <c r="C145"/>
  <c r="B145"/>
  <c r="A145"/>
  <c r="C144"/>
  <c r="B144"/>
  <c r="A144"/>
  <c r="C143"/>
  <c r="B143"/>
  <c r="A143"/>
  <c r="C142"/>
  <c r="B142"/>
  <c r="A142"/>
  <c r="C141"/>
  <c r="B141"/>
  <c r="A141"/>
  <c r="C140"/>
  <c r="B140"/>
  <c r="A140"/>
  <c r="C139"/>
  <c r="B139"/>
  <c r="A139"/>
  <c r="C138"/>
  <c r="B138"/>
  <c r="A138"/>
  <c r="C137"/>
  <c r="B137"/>
  <c r="A137"/>
  <c r="C136"/>
  <c r="B136"/>
  <c r="A136"/>
  <c r="C135"/>
  <c r="B135"/>
  <c r="A135"/>
  <c r="C134"/>
  <c r="B134"/>
  <c r="A134"/>
  <c r="C133"/>
  <c r="B133"/>
  <c r="A133"/>
  <c r="C132"/>
  <c r="B132"/>
  <c r="A132"/>
  <c r="C131"/>
  <c r="B131"/>
  <c r="A131"/>
  <c r="C130"/>
  <c r="B130"/>
  <c r="A130"/>
  <c r="C129"/>
  <c r="B129"/>
  <c r="A129"/>
  <c r="C128"/>
  <c r="B128"/>
  <c r="A128"/>
  <c r="C127"/>
  <c r="B127"/>
  <c r="A127"/>
  <c r="C126"/>
  <c r="B126"/>
  <c r="A126"/>
  <c r="C125"/>
  <c r="B125"/>
  <c r="A125"/>
  <c r="C124"/>
  <c r="B124"/>
  <c r="A124"/>
  <c r="C123"/>
  <c r="B123"/>
  <c r="A123"/>
  <c r="C122"/>
  <c r="B122"/>
  <c r="A122"/>
  <c r="C121"/>
  <c r="B121"/>
  <c r="A121"/>
  <c r="C120"/>
  <c r="B120"/>
  <c r="A120"/>
  <c r="C119"/>
  <c r="B119"/>
  <c r="A119"/>
  <c r="C118"/>
  <c r="B118"/>
  <c r="A118"/>
  <c r="C117"/>
  <c r="B117"/>
  <c r="A117"/>
  <c r="C116"/>
  <c r="B116"/>
  <c r="A116"/>
  <c r="C115"/>
  <c r="B115"/>
  <c r="A115"/>
  <c r="C114"/>
  <c r="B114"/>
  <c r="A114"/>
  <c r="C113"/>
  <c r="B113"/>
  <c r="A113"/>
  <c r="C112"/>
  <c r="B112"/>
  <c r="A112"/>
  <c r="C111"/>
  <c r="B111"/>
  <c r="A111"/>
  <c r="C110"/>
  <c r="B110"/>
  <c r="A110"/>
  <c r="C109"/>
  <c r="B109"/>
  <c r="A109"/>
  <c r="C108"/>
  <c r="B108"/>
  <c r="A108"/>
  <c r="C107"/>
  <c r="B107"/>
  <c r="A107"/>
  <c r="C106"/>
  <c r="B106"/>
  <c r="A106"/>
  <c r="C105"/>
  <c r="B105"/>
  <c r="A105"/>
  <c r="C104"/>
  <c r="B104"/>
  <c r="A104"/>
  <c r="C103"/>
  <c r="B103"/>
  <c r="A103"/>
  <c r="C102"/>
  <c r="B102"/>
  <c r="A102"/>
  <c r="C101"/>
  <c r="B101"/>
  <c r="A101"/>
  <c r="C100"/>
  <c r="B100"/>
  <c r="A100"/>
  <c r="C99"/>
  <c r="B99"/>
  <c r="A99"/>
  <c r="C98"/>
  <c r="B98"/>
  <c r="A98"/>
  <c r="C97"/>
  <c r="B97"/>
  <c r="A97"/>
  <c r="C96"/>
  <c r="B96"/>
  <c r="A96"/>
  <c r="C95"/>
  <c r="B95"/>
  <c r="A95"/>
  <c r="C94"/>
  <c r="B94"/>
  <c r="A94"/>
  <c r="C93"/>
  <c r="B93"/>
  <c r="A93"/>
  <c r="C92"/>
  <c r="B92"/>
  <c r="A92"/>
  <c r="C91"/>
  <c r="B91"/>
  <c r="A91"/>
  <c r="C90"/>
  <c r="B90"/>
  <c r="A90"/>
  <c r="C89"/>
  <c r="B89"/>
  <c r="A89"/>
  <c r="C88"/>
  <c r="B88"/>
  <c r="A88"/>
  <c r="C87"/>
  <c r="B87"/>
  <c r="A87"/>
  <c r="C86"/>
  <c r="B86"/>
  <c r="A86"/>
  <c r="C85"/>
  <c r="B85"/>
  <c r="A85"/>
  <c r="C84"/>
  <c r="B84"/>
  <c r="A84"/>
  <c r="C83"/>
  <c r="B83"/>
  <c r="A83"/>
  <c r="C82"/>
  <c r="B82"/>
  <c r="A82"/>
  <c r="C81"/>
  <c r="B81"/>
  <c r="A81"/>
  <c r="C80"/>
  <c r="B80"/>
  <c r="A80"/>
  <c r="C79"/>
  <c r="B79"/>
  <c r="A79"/>
  <c r="C78"/>
  <c r="B78"/>
  <c r="A78"/>
  <c r="C77"/>
  <c r="B77"/>
  <c r="A77"/>
  <c r="C76"/>
  <c r="B76"/>
  <c r="A76"/>
  <c r="C75"/>
  <c r="B75"/>
  <c r="A75"/>
  <c r="C74"/>
  <c r="B74"/>
  <c r="A74"/>
  <c r="C73"/>
  <c r="B73"/>
  <c r="A73"/>
  <c r="C72"/>
  <c r="B72"/>
  <c r="A72"/>
  <c r="C71"/>
  <c r="B71"/>
  <c r="A71"/>
  <c r="C70"/>
  <c r="B70"/>
  <c r="A70"/>
  <c r="C69"/>
  <c r="B69"/>
  <c r="A69"/>
  <c r="C68"/>
  <c r="B68"/>
  <c r="A68"/>
  <c r="C67"/>
  <c r="B67"/>
  <c r="A67"/>
  <c r="C66"/>
  <c r="B66"/>
  <c r="A66"/>
  <c r="C65"/>
  <c r="B65"/>
  <c r="A65"/>
  <c r="C64"/>
  <c r="B64"/>
  <c r="A64"/>
  <c r="C63"/>
  <c r="B63"/>
  <c r="A63"/>
  <c r="C62"/>
  <c r="B62"/>
  <c r="A62"/>
  <c r="C61"/>
  <c r="B61"/>
  <c r="A61"/>
  <c r="C60"/>
  <c r="B60"/>
  <c r="A60"/>
  <c r="C59"/>
  <c r="B59"/>
  <c r="A59"/>
  <c r="C58"/>
  <c r="B58"/>
  <c r="A58"/>
  <c r="C57"/>
  <c r="B57"/>
  <c r="A57"/>
  <c r="C56"/>
  <c r="B56"/>
  <c r="A56"/>
  <c r="C55"/>
  <c r="B55"/>
  <c r="A55"/>
  <c r="C54"/>
  <c r="B54"/>
  <c r="A54"/>
  <c r="C53"/>
  <c r="B53"/>
  <c r="A53"/>
  <c r="C52"/>
  <c r="B52"/>
  <c r="A52"/>
  <c r="C51"/>
  <c r="B51"/>
  <c r="A51"/>
  <c r="C50"/>
  <c r="B50"/>
  <c r="A50"/>
  <c r="C49"/>
  <c r="B49"/>
  <c r="A49"/>
  <c r="C48"/>
  <c r="B48"/>
  <c r="A48"/>
  <c r="C47"/>
  <c r="B47"/>
  <c r="A47"/>
  <c r="C46"/>
  <c r="B46"/>
  <c r="A46"/>
  <c r="C45"/>
  <c r="B45"/>
  <c r="A45"/>
  <c r="C44"/>
  <c r="B44"/>
  <c r="A44"/>
  <c r="C43"/>
  <c r="B43"/>
  <c r="A43"/>
  <c r="C42"/>
  <c r="B42"/>
  <c r="A42"/>
  <c r="C41"/>
  <c r="B41"/>
  <c r="A41"/>
  <c r="C40"/>
  <c r="B40"/>
  <c r="A40"/>
  <c r="C39"/>
  <c r="B39"/>
  <c r="A39"/>
  <c r="C38"/>
  <c r="B38"/>
  <c r="A38"/>
  <c r="C37"/>
  <c r="B37"/>
  <c r="A37"/>
  <c r="C36"/>
  <c r="B36"/>
  <c r="A36"/>
  <c r="C35"/>
  <c r="B35"/>
  <c r="A35"/>
  <c r="C34"/>
  <c r="B34"/>
  <c r="A34"/>
  <c r="C33"/>
  <c r="B33"/>
  <c r="A33"/>
  <c r="C32"/>
  <c r="B32"/>
  <c r="A32"/>
  <c r="C31"/>
  <c r="B31"/>
  <c r="A31"/>
  <c r="C30"/>
  <c r="B30"/>
  <c r="A30"/>
  <c r="C29"/>
  <c r="B29"/>
  <c r="A29"/>
  <c r="C28"/>
  <c r="B28"/>
  <c r="A28"/>
  <c r="C27"/>
  <c r="B27"/>
  <c r="A27"/>
  <c r="C26"/>
  <c r="B26"/>
  <c r="A26"/>
  <c r="C25"/>
  <c r="B25"/>
  <c r="A25"/>
  <c r="C24"/>
  <c r="B24"/>
  <c r="A24"/>
  <c r="C23"/>
  <c r="B23"/>
  <c r="A23"/>
  <c r="C22"/>
  <c r="B22"/>
  <c r="A22"/>
  <c r="C21"/>
  <c r="B21"/>
  <c r="A21"/>
  <c r="C20"/>
  <c r="B20"/>
  <c r="A20"/>
  <c r="C19"/>
  <c r="B19"/>
  <c r="A19"/>
  <c r="C18"/>
  <c r="B18"/>
  <c r="A18"/>
  <c r="C17"/>
  <c r="B17"/>
  <c r="A17"/>
  <c r="C16"/>
  <c r="B16"/>
  <c r="A16"/>
  <c r="C15"/>
  <c r="B15"/>
  <c r="A15"/>
  <c r="C14"/>
  <c r="B14"/>
  <c r="A14"/>
  <c r="C13"/>
  <c r="B13"/>
  <c r="A13"/>
  <c r="C12"/>
  <c r="B12"/>
  <c r="A12"/>
  <c r="C11"/>
  <c r="B11"/>
  <c r="A11"/>
  <c r="C10"/>
  <c r="B10"/>
  <c r="A10"/>
  <c r="C9"/>
  <c r="B9"/>
  <c r="A9"/>
  <c r="C8"/>
  <c r="B8"/>
  <c r="A8"/>
  <c r="C7"/>
  <c r="B7"/>
  <c r="A7"/>
  <c r="C6"/>
  <c r="B6"/>
  <c r="A6"/>
  <c r="C5"/>
  <c r="B5"/>
  <c r="A5"/>
  <c r="C4"/>
  <c r="B4"/>
  <c r="A4"/>
  <c r="C3"/>
  <c r="B3"/>
  <c r="A3"/>
  <c r="B2"/>
  <c r="B1"/>
  <c r="B2618" i="3"/>
  <c r="B2617"/>
  <c r="B2616"/>
  <c r="B2615"/>
  <c r="B2614"/>
  <c r="B2613"/>
  <c r="B2612"/>
  <c r="B2611"/>
  <c r="B2610"/>
  <c r="B2609"/>
  <c r="B2608"/>
  <c r="B2607"/>
  <c r="B2606"/>
  <c r="B2605"/>
  <c r="B2604"/>
  <c r="B2603"/>
  <c r="B2602"/>
  <c r="B2601"/>
  <c r="B2600"/>
  <c r="B2599"/>
  <c r="B2598"/>
  <c r="B2597"/>
  <c r="B2596"/>
  <c r="B2595"/>
  <c r="B2594"/>
  <c r="B2593"/>
  <c r="B2592"/>
  <c r="B2591"/>
  <c r="B2590"/>
  <c r="B2589"/>
  <c r="B2588"/>
  <c r="B2587"/>
  <c r="B2586"/>
  <c r="B2585"/>
  <c r="B2584"/>
  <c r="B2583"/>
  <c r="B2582"/>
  <c r="B2581"/>
  <c r="B2580"/>
  <c r="B2579"/>
  <c r="B2578"/>
  <c r="B2577"/>
  <c r="B2576"/>
  <c r="B2575"/>
  <c r="B2574"/>
  <c r="B2573"/>
  <c r="B2572"/>
  <c r="B2571"/>
  <c r="B2570"/>
  <c r="B2569"/>
  <c r="B2568"/>
  <c r="B2567"/>
  <c r="B2566"/>
  <c r="B2565"/>
  <c r="B2564"/>
  <c r="B2563"/>
  <c r="B2562"/>
  <c r="B2561"/>
  <c r="B2560"/>
  <c r="B2559"/>
  <c r="B2558"/>
  <c r="B2557"/>
  <c r="B2556"/>
  <c r="B2555"/>
  <c r="B2554"/>
  <c r="B2553"/>
  <c r="B2552"/>
  <c r="B2551"/>
  <c r="B2550"/>
  <c r="B2549"/>
  <c r="B2548"/>
  <c r="B2547"/>
  <c r="B2546"/>
  <c r="B2545"/>
  <c r="B2544"/>
  <c r="B2543"/>
  <c r="B2542"/>
  <c r="B2541"/>
  <c r="B2540"/>
  <c r="B2539"/>
  <c r="B2538"/>
  <c r="B2537"/>
  <c r="B2536"/>
  <c r="B2535"/>
  <c r="B2534"/>
  <c r="B2533"/>
  <c r="B2532"/>
  <c r="B2531"/>
  <c r="B2530"/>
  <c r="B2529"/>
  <c r="B2528"/>
  <c r="B2527"/>
  <c r="B2526"/>
  <c r="B2525"/>
  <c r="B2524"/>
  <c r="B2523"/>
  <c r="B2522"/>
  <c r="B2521"/>
  <c r="B2520"/>
  <c r="B2519"/>
  <c r="B2518"/>
  <c r="B2517"/>
  <c r="B2516"/>
  <c r="B2515"/>
  <c r="B2514"/>
  <c r="B2513"/>
  <c r="B2512"/>
  <c r="B2511"/>
  <c r="B2510"/>
  <c r="B2509"/>
  <c r="B2508"/>
  <c r="B2507"/>
  <c r="B2506"/>
  <c r="B2505"/>
  <c r="B2504"/>
  <c r="B2503"/>
  <c r="B2502"/>
  <c r="B2501"/>
  <c r="B2500"/>
  <c r="B2499"/>
  <c r="B2498"/>
  <c r="B2497"/>
  <c r="B2496"/>
  <c r="B2495"/>
  <c r="B2494"/>
  <c r="B2493"/>
  <c r="B2492"/>
  <c r="B2491"/>
  <c r="B2490"/>
  <c r="B2489"/>
  <c r="B2488"/>
  <c r="B2487"/>
  <c r="B2486"/>
  <c r="B2485"/>
  <c r="B2484"/>
  <c r="B2483"/>
  <c r="B2482"/>
  <c r="B2481"/>
  <c r="B2480"/>
  <c r="B2479"/>
  <c r="B2478"/>
  <c r="B2477"/>
  <c r="B2476"/>
  <c r="B2475"/>
  <c r="B2474"/>
  <c r="B2473"/>
  <c r="B2472"/>
  <c r="B2471"/>
  <c r="B2470"/>
  <c r="B2469"/>
  <c r="B2468"/>
  <c r="B2467"/>
  <c r="B2466"/>
  <c r="B2465"/>
  <c r="B2464"/>
  <c r="B2463"/>
  <c r="B2462"/>
  <c r="B2461"/>
  <c r="B2460"/>
  <c r="B2459"/>
  <c r="B2458"/>
  <c r="B2457"/>
  <c r="B2456"/>
  <c r="B2455"/>
  <c r="B2454"/>
  <c r="B2453"/>
  <c r="B2452"/>
  <c r="B2451"/>
  <c r="B2450"/>
  <c r="B2449"/>
  <c r="B2448"/>
  <c r="B2447"/>
  <c r="B2446"/>
  <c r="B2445"/>
  <c r="B2444"/>
  <c r="B2443"/>
  <c r="B2442"/>
  <c r="B2441"/>
  <c r="B2440"/>
  <c r="B2439"/>
  <c r="B2438"/>
  <c r="B2437"/>
  <c r="B2436"/>
  <c r="B2435"/>
  <c r="B2434"/>
  <c r="B2433"/>
  <c r="B2432"/>
  <c r="B2431"/>
  <c r="B2430"/>
  <c r="B2429"/>
  <c r="B2428"/>
  <c r="B2427"/>
  <c r="B2426"/>
  <c r="B2425"/>
  <c r="B2424"/>
  <c r="B2423"/>
  <c r="B2422"/>
  <c r="B2421"/>
  <c r="B2420"/>
  <c r="B2419"/>
  <c r="B2418"/>
  <c r="B2417"/>
  <c r="B2416"/>
  <c r="B2415"/>
  <c r="B2414"/>
  <c r="B2413"/>
  <c r="B2412"/>
  <c r="B2411"/>
  <c r="B2410"/>
  <c r="B2409"/>
  <c r="B2408"/>
  <c r="B2407"/>
  <c r="B2406"/>
  <c r="B2405"/>
  <c r="B2404"/>
  <c r="B2403"/>
  <c r="B2402"/>
  <c r="B2401"/>
  <c r="B2400"/>
  <c r="B2399"/>
  <c r="B2398"/>
  <c r="B2397"/>
  <c r="B2396"/>
  <c r="B2395"/>
  <c r="B2394"/>
  <c r="B2393"/>
  <c r="B2392"/>
  <c r="B2391"/>
  <c r="B2390"/>
  <c r="B2389"/>
  <c r="B2388"/>
  <c r="B2387"/>
  <c r="B2386"/>
  <c r="B2385"/>
  <c r="B2384"/>
  <c r="B2383"/>
  <c r="B2382"/>
  <c r="B2381"/>
  <c r="B2380"/>
  <c r="B2379"/>
  <c r="B2378"/>
  <c r="B2377"/>
  <c r="B2376"/>
  <c r="B2375"/>
  <c r="B2374"/>
  <c r="B2373"/>
  <c r="B2372"/>
  <c r="B2371"/>
  <c r="B2370"/>
  <c r="B2369"/>
  <c r="B2368"/>
  <c r="B2367"/>
  <c r="B2366"/>
  <c r="B2365"/>
  <c r="B2364"/>
  <c r="B2363"/>
  <c r="B2362"/>
  <c r="B2361"/>
  <c r="B2360"/>
  <c r="B2359"/>
  <c r="B2358"/>
  <c r="B2357"/>
  <c r="B2356"/>
  <c r="B2355"/>
  <c r="B2354"/>
  <c r="B2353"/>
  <c r="B2352"/>
  <c r="B2351"/>
  <c r="B2350"/>
  <c r="B2349"/>
  <c r="B2348"/>
  <c r="B2347"/>
  <c r="B2346"/>
  <c r="B2345"/>
  <c r="B2344"/>
  <c r="B2343"/>
  <c r="B2342"/>
  <c r="B2341"/>
  <c r="B2340"/>
  <c r="B2339"/>
  <c r="B2257"/>
  <c r="B2256"/>
  <c r="B2255"/>
  <c r="B2254"/>
  <c r="B2253"/>
  <c r="B2252"/>
  <c r="B2251"/>
  <c r="B2250"/>
  <c r="B2249"/>
  <c r="B2248"/>
  <c r="B2247"/>
  <c r="B2246"/>
  <c r="B2245"/>
  <c r="B2244"/>
  <c r="B2243"/>
  <c r="B2242"/>
  <c r="B2241"/>
  <c r="B2240"/>
  <c r="B2239"/>
  <c r="B2238"/>
  <c r="B2237"/>
  <c r="B2236"/>
  <c r="B2235"/>
  <c r="B2234"/>
  <c r="B2233"/>
  <c r="B2232"/>
  <c r="B2231"/>
  <c r="B2230"/>
  <c r="B2229"/>
  <c r="B2228"/>
  <c r="B2227"/>
  <c r="B2226"/>
  <c r="B2225"/>
  <c r="B2224"/>
  <c r="B2223"/>
  <c r="B2222"/>
  <c r="B2221"/>
  <c r="B2220"/>
  <c r="B2219"/>
  <c r="B2218"/>
  <c r="B2217"/>
  <c r="B2216"/>
  <c r="B2215"/>
  <c r="B2214"/>
  <c r="B2213"/>
  <c r="B2212"/>
  <c r="B2211"/>
  <c r="B2210"/>
  <c r="B2209"/>
  <c r="B2208"/>
  <c r="B2207"/>
  <c r="B2206"/>
  <c r="B2205"/>
  <c r="B2204"/>
  <c r="B2203"/>
  <c r="B2202"/>
  <c r="A2202"/>
  <c r="B2201"/>
  <c r="A2201"/>
  <c r="B2200"/>
  <c r="A2200"/>
  <c r="B2199"/>
  <c r="A2199"/>
  <c r="B2198"/>
  <c r="B2197"/>
  <c r="B2196"/>
  <c r="B2195"/>
  <c r="B2194"/>
  <c r="B2193"/>
  <c r="B2192"/>
  <c r="B2191"/>
  <c r="B2190"/>
  <c r="B2189"/>
  <c r="B2188"/>
  <c r="B2187"/>
  <c r="B2186"/>
  <c r="B2185"/>
  <c r="B2184"/>
  <c r="B2183"/>
  <c r="B2182"/>
  <c r="B2181"/>
  <c r="B2180"/>
  <c r="B2179"/>
  <c r="B2178"/>
  <c r="B2177"/>
  <c r="B2176"/>
  <c r="B2175"/>
  <c r="B2174"/>
  <c r="B2173"/>
  <c r="B2172"/>
  <c r="B2171"/>
  <c r="B2170"/>
  <c r="B2169"/>
  <c r="B2168"/>
  <c r="B2167"/>
  <c r="B2166"/>
  <c r="B2165"/>
  <c r="B2164"/>
  <c r="B2163"/>
  <c r="B2162"/>
  <c r="B2161"/>
  <c r="B2160"/>
  <c r="B2159"/>
  <c r="B2158"/>
  <c r="B2157"/>
  <c r="B2156"/>
  <c r="B2155"/>
  <c r="B2154"/>
  <c r="B2153"/>
  <c r="B2152"/>
  <c r="B2151"/>
  <c r="B2150"/>
  <c r="B2149"/>
  <c r="B2148"/>
  <c r="B2147"/>
  <c r="B2146"/>
  <c r="B2145"/>
  <c r="B2144"/>
  <c r="B2143"/>
  <c r="B2142"/>
  <c r="B2141"/>
  <c r="B2140"/>
  <c r="B2139"/>
  <c r="B2138"/>
  <c r="B2137"/>
  <c r="B2136"/>
  <c r="B2135"/>
  <c r="B2134"/>
  <c r="B2133"/>
  <c r="B2132"/>
  <c r="B2131"/>
  <c r="B2130"/>
  <c r="B2129"/>
  <c r="B2128"/>
  <c r="B2127"/>
  <c r="B2126"/>
  <c r="B2125"/>
  <c r="B2124"/>
  <c r="B2123"/>
  <c r="B2122"/>
  <c r="B2121"/>
  <c r="B2120"/>
  <c r="B2119"/>
  <c r="B2118"/>
  <c r="B2117"/>
  <c r="B2116"/>
  <c r="B2115"/>
  <c r="B2114"/>
  <c r="B2113"/>
  <c r="B2112"/>
  <c r="B2111"/>
  <c r="B2110"/>
  <c r="B2109"/>
  <c r="B2108"/>
  <c r="B2107"/>
  <c r="B2106"/>
  <c r="B2105"/>
  <c r="B2104"/>
  <c r="B2103"/>
  <c r="B2102"/>
  <c r="B2101"/>
  <c r="B2100"/>
  <c r="B2099"/>
  <c r="B2098"/>
  <c r="B2097"/>
  <c r="B2096"/>
  <c r="B2095"/>
  <c r="B2094"/>
  <c r="B2093"/>
  <c r="B2092"/>
  <c r="B2091"/>
  <c r="B2090"/>
  <c r="B2089"/>
  <c r="B2088"/>
  <c r="B2087"/>
  <c r="B2086"/>
  <c r="B2085"/>
  <c r="B2084"/>
  <c r="B2083"/>
  <c r="B2082"/>
  <c r="B2081"/>
  <c r="B2080"/>
  <c r="B2079"/>
  <c r="B2078"/>
  <c r="B2077"/>
  <c r="B2076"/>
  <c r="B2075"/>
  <c r="B2074"/>
  <c r="B2073"/>
  <c r="B2072"/>
  <c r="B2071"/>
  <c r="B2070"/>
  <c r="B2069"/>
  <c r="B2068"/>
  <c r="B2067"/>
  <c r="B2066"/>
  <c r="B2065"/>
  <c r="B2064"/>
  <c r="B2063"/>
  <c r="B2062"/>
  <c r="B2061"/>
  <c r="B2060"/>
  <c r="B2059"/>
  <c r="B2058"/>
  <c r="B2057"/>
  <c r="B2056"/>
  <c r="B2055"/>
  <c r="B2054"/>
  <c r="B2053"/>
  <c r="B2052"/>
  <c r="B2051"/>
  <c r="B2050"/>
  <c r="B2049"/>
  <c r="B2048"/>
  <c r="B2047"/>
  <c r="B2046"/>
  <c r="B2045"/>
  <c r="B2044"/>
  <c r="B2043"/>
  <c r="B2042"/>
  <c r="B2041"/>
  <c r="B2040"/>
  <c r="B2039"/>
  <c r="B2038"/>
  <c r="B2037"/>
  <c r="B2036"/>
  <c r="B2035"/>
  <c r="B2034"/>
  <c r="B2033"/>
  <c r="B2032"/>
  <c r="B2031"/>
  <c r="B2030"/>
  <c r="B2029"/>
  <c r="B2028"/>
  <c r="B2027"/>
  <c r="B2026"/>
  <c r="B2025"/>
  <c r="B2024"/>
  <c r="B2023"/>
  <c r="B2022"/>
  <c r="B2021"/>
  <c r="B2020"/>
  <c r="B2019"/>
  <c r="B2018"/>
  <c r="B2017"/>
  <c r="B2016"/>
  <c r="B2015"/>
  <c r="B2014"/>
  <c r="B2013"/>
  <c r="B2012"/>
  <c r="B2011"/>
  <c r="B2010"/>
  <c r="B2009"/>
  <c r="B2008"/>
  <c r="B2007"/>
  <c r="B2006"/>
  <c r="B2005"/>
  <c r="B2004"/>
  <c r="B2003"/>
  <c r="B2002"/>
  <c r="B2001"/>
  <c r="B2000"/>
  <c r="B1999"/>
  <c r="B1998"/>
  <c r="B1997"/>
  <c r="B1996"/>
  <c r="B1995"/>
  <c r="B1994"/>
  <c r="B1993"/>
  <c r="B1992"/>
  <c r="B1991"/>
  <c r="B1990"/>
  <c r="B1989"/>
  <c r="B1988"/>
  <c r="B1987"/>
  <c r="B1986"/>
  <c r="B1985"/>
  <c r="B1984"/>
  <c r="B1983"/>
  <c r="B1982"/>
  <c r="B1981"/>
  <c r="B1980"/>
  <c r="B1979"/>
  <c r="B1978"/>
  <c r="B1977"/>
  <c r="B1976"/>
  <c r="B1975"/>
  <c r="B1974"/>
  <c r="B1973"/>
  <c r="B1972"/>
  <c r="B1971"/>
  <c r="B1970"/>
  <c r="B1969"/>
  <c r="B1968"/>
  <c r="B1967"/>
  <c r="B1966"/>
  <c r="B1965"/>
  <c r="B1964"/>
  <c r="B1963"/>
  <c r="B1962"/>
  <c r="B1961"/>
  <c r="B1960"/>
  <c r="B1959"/>
  <c r="B1958"/>
  <c r="B1957"/>
  <c r="B1956"/>
  <c r="B1955"/>
  <c r="B1954"/>
  <c r="B1953"/>
  <c r="B1952"/>
  <c r="B1951"/>
  <c r="B1950"/>
  <c r="B1949"/>
  <c r="B1948"/>
  <c r="B1947"/>
  <c r="B1946"/>
  <c r="B1945"/>
  <c r="B1944"/>
  <c r="B1943"/>
  <c r="B1942"/>
  <c r="B1941"/>
  <c r="B1940"/>
  <c r="B1939"/>
  <c r="B1938"/>
  <c r="B1937"/>
  <c r="B1936"/>
  <c r="B1935"/>
  <c r="B1934"/>
  <c r="B1933"/>
  <c r="B1932"/>
  <c r="B1931"/>
  <c r="B1930"/>
  <c r="B1929"/>
  <c r="B1928"/>
  <c r="B1927"/>
  <c r="B1926"/>
  <c r="B1925"/>
  <c r="B1924"/>
  <c r="B1923"/>
  <c r="B1922"/>
  <c r="B1921"/>
  <c r="B1920"/>
  <c r="B1919"/>
  <c r="B1918"/>
  <c r="B1917"/>
  <c r="B1916"/>
  <c r="B1915"/>
  <c r="B1914"/>
  <c r="B1913"/>
  <c r="B1912"/>
  <c r="B1911"/>
  <c r="B1910"/>
  <c r="B1909"/>
  <c r="B1908"/>
  <c r="B1907"/>
  <c r="B1906"/>
  <c r="B1905"/>
  <c r="B1904"/>
  <c r="B1903"/>
  <c r="B1902"/>
  <c r="B1901"/>
  <c r="B1900"/>
  <c r="B1899"/>
  <c r="B1898"/>
  <c r="B1897"/>
  <c r="B1896"/>
  <c r="B1895"/>
  <c r="B1894"/>
  <c r="B1893"/>
  <c r="B1892"/>
  <c r="B1891"/>
  <c r="B1890"/>
  <c r="B1889"/>
  <c r="B1888"/>
  <c r="B1887"/>
  <c r="B1886"/>
  <c r="B1885"/>
  <c r="B1884"/>
  <c r="B1883"/>
  <c r="B1882"/>
  <c r="B1881"/>
  <c r="B1880"/>
  <c r="B1879"/>
  <c r="B1878"/>
  <c r="B1877"/>
  <c r="B1876"/>
  <c r="B1875"/>
  <c r="B1874"/>
  <c r="B1873"/>
  <c r="B1872"/>
  <c r="B1871"/>
  <c r="B1870"/>
  <c r="B1869"/>
  <c r="B1868"/>
  <c r="B1867"/>
  <c r="B1866"/>
  <c r="B1865"/>
  <c r="B1864"/>
  <c r="B1863"/>
  <c r="B1862"/>
  <c r="B1861"/>
  <c r="B1860"/>
  <c r="B1859"/>
  <c r="B1858"/>
  <c r="B1857"/>
  <c r="B1856"/>
  <c r="B1855"/>
  <c r="B1854"/>
  <c r="B1853"/>
  <c r="B1852"/>
  <c r="B1851"/>
  <c r="B1850"/>
  <c r="B1849"/>
  <c r="B1848"/>
  <c r="B1847"/>
  <c r="B1846"/>
  <c r="B1845"/>
  <c r="B1844"/>
  <c r="B1843"/>
  <c r="B1842"/>
  <c r="B1841"/>
  <c r="B1840"/>
  <c r="B1839"/>
  <c r="B1838"/>
  <c r="B1837"/>
  <c r="B1836"/>
  <c r="B1835"/>
  <c r="B1834"/>
  <c r="B1833"/>
  <c r="B1832"/>
  <c r="B1831"/>
  <c r="B1830"/>
  <c r="B1829"/>
  <c r="B1828"/>
  <c r="B1827"/>
  <c r="B1826"/>
  <c r="B1825"/>
  <c r="B1824"/>
  <c r="B1823"/>
  <c r="B1822"/>
  <c r="B1821"/>
  <c r="B1820"/>
  <c r="B1819"/>
  <c r="B1818"/>
  <c r="B1817"/>
  <c r="B1816"/>
  <c r="B1815"/>
  <c r="B1814"/>
  <c r="B1813"/>
  <c r="B1812"/>
  <c r="B1811"/>
  <c r="B1810"/>
  <c r="B1809"/>
  <c r="B1808"/>
  <c r="B1807"/>
  <c r="B1806"/>
  <c r="B1805"/>
  <c r="B1804"/>
  <c r="B1803"/>
  <c r="B1802"/>
  <c r="B1801"/>
  <c r="B1800"/>
  <c r="B1799"/>
  <c r="B1798"/>
  <c r="B1797"/>
  <c r="B1796"/>
  <c r="B1795"/>
  <c r="B1794"/>
  <c r="B1793"/>
  <c r="B1792"/>
  <c r="B1791"/>
  <c r="B1790"/>
  <c r="B1789"/>
  <c r="B1788"/>
  <c r="B1787"/>
  <c r="B1786"/>
  <c r="B1785"/>
  <c r="B1784"/>
  <c r="B1783"/>
  <c r="B1782"/>
  <c r="B1781"/>
  <c r="B1780"/>
  <c r="B1779"/>
  <c r="B1778"/>
  <c r="B1777"/>
  <c r="B1776"/>
  <c r="B1775"/>
  <c r="B1774"/>
  <c r="B1773"/>
  <c r="B1772"/>
  <c r="B1771"/>
  <c r="B1770"/>
  <c r="B1769"/>
  <c r="B1768"/>
  <c r="B1767"/>
  <c r="B1766"/>
  <c r="B1765"/>
  <c r="B1764"/>
  <c r="B1763"/>
  <c r="B1762"/>
  <c r="B1761"/>
  <c r="B1760"/>
  <c r="B1759"/>
  <c r="B1758"/>
  <c r="B1757"/>
  <c r="B1756"/>
  <c r="B1755"/>
  <c r="B1754"/>
  <c r="B1753"/>
  <c r="B1752"/>
  <c r="B1751"/>
  <c r="B1750"/>
  <c r="B1749"/>
  <c r="B1748"/>
  <c r="B1747"/>
  <c r="B1746"/>
  <c r="B1745"/>
  <c r="B1744"/>
  <c r="B1743"/>
  <c r="B1742"/>
  <c r="B1741"/>
  <c r="B1740"/>
  <c r="B1739"/>
  <c r="B1738"/>
  <c r="B1737"/>
  <c r="B1736"/>
  <c r="B1735"/>
  <c r="B1734"/>
  <c r="B1733"/>
  <c r="B1732"/>
  <c r="B1731"/>
  <c r="B1730"/>
  <c r="B1729"/>
  <c r="B1728"/>
  <c r="B1727"/>
  <c r="B1726"/>
  <c r="B1725"/>
  <c r="B1724"/>
  <c r="B1723"/>
  <c r="B1722"/>
  <c r="B1721"/>
  <c r="B1720"/>
  <c r="B1719"/>
  <c r="B1718"/>
  <c r="B1717"/>
  <c r="B1716"/>
  <c r="B1715"/>
  <c r="B1714"/>
  <c r="B1713"/>
  <c r="B1712"/>
  <c r="B1711"/>
  <c r="B1710"/>
  <c r="B1709"/>
  <c r="B1708"/>
  <c r="B1707"/>
  <c r="B1706"/>
  <c r="B1705"/>
  <c r="B1704"/>
  <c r="B1703"/>
  <c r="B1702"/>
  <c r="B1701"/>
  <c r="B1700"/>
  <c r="B1699"/>
  <c r="B1698"/>
  <c r="B1697"/>
  <c r="B1696"/>
  <c r="B1695"/>
  <c r="B1694"/>
  <c r="B1693"/>
  <c r="B1692"/>
  <c r="B1691"/>
  <c r="B1690"/>
  <c r="B1689"/>
  <c r="B1688"/>
  <c r="B1687"/>
  <c r="B1686"/>
  <c r="B1685"/>
  <c r="B1684"/>
  <c r="B1683"/>
  <c r="B1682"/>
  <c r="B1681"/>
  <c r="B1680"/>
  <c r="B1679"/>
  <c r="B1678"/>
  <c r="B1677"/>
  <c r="B1676"/>
  <c r="B1675"/>
  <c r="B1674"/>
  <c r="B1673"/>
  <c r="B1672"/>
  <c r="B1671"/>
  <c r="B1670"/>
  <c r="B1669"/>
  <c r="B1668"/>
  <c r="B1667"/>
  <c r="B1666"/>
  <c r="B1665"/>
  <c r="B1664"/>
  <c r="B1663"/>
  <c r="B1662"/>
  <c r="B1661"/>
  <c r="B1660"/>
  <c r="B1659"/>
  <c r="B1658"/>
  <c r="B1657"/>
  <c r="B1656"/>
  <c r="B1655"/>
  <c r="B1654"/>
  <c r="B1653"/>
  <c r="B1652"/>
  <c r="B1651"/>
  <c r="B1650"/>
  <c r="B1649"/>
  <c r="B1648"/>
  <c r="B1647"/>
  <c r="B1646"/>
  <c r="B1645"/>
  <c r="B1644"/>
  <c r="B1643"/>
  <c r="B1642"/>
  <c r="B1641"/>
  <c r="B1640"/>
  <c r="B1639"/>
  <c r="B1638"/>
  <c r="B1637"/>
  <c r="B1636"/>
  <c r="B1635"/>
  <c r="B1634"/>
  <c r="B1633"/>
  <c r="B1632"/>
  <c r="B1631"/>
  <c r="B1630"/>
  <c r="B1629"/>
  <c r="B1628"/>
  <c r="B1627"/>
  <c r="B1626"/>
  <c r="B1625"/>
  <c r="B1624"/>
  <c r="B1623"/>
  <c r="B1622"/>
  <c r="B1621"/>
  <c r="B1620"/>
  <c r="B1619"/>
  <c r="B1618"/>
  <c r="B1617"/>
  <c r="B1616"/>
  <c r="B1615"/>
  <c r="B1614"/>
  <c r="B1613"/>
  <c r="B1612"/>
  <c r="B1611"/>
  <c r="B1610"/>
  <c r="B1609"/>
  <c r="B1608"/>
  <c r="B1607"/>
  <c r="B1606"/>
  <c r="B1605"/>
  <c r="B1604"/>
  <c r="B1603"/>
  <c r="B1602"/>
  <c r="B1601"/>
  <c r="B1600"/>
  <c r="B1599"/>
  <c r="B1598"/>
  <c r="B1597"/>
  <c r="B1596"/>
  <c r="B1595"/>
  <c r="B1594"/>
  <c r="B1593"/>
  <c r="B1592"/>
  <c r="B1591"/>
  <c r="B1590"/>
  <c r="B1589"/>
  <c r="B1588"/>
  <c r="B1587"/>
  <c r="B1586"/>
  <c r="B1585"/>
  <c r="B1584"/>
  <c r="B1583"/>
  <c r="B1582"/>
  <c r="B1581"/>
  <c r="B1580"/>
  <c r="B1579"/>
  <c r="B1578"/>
  <c r="B1577"/>
  <c r="B1576"/>
  <c r="B1575"/>
  <c r="B1574"/>
  <c r="B1573"/>
  <c r="B1572"/>
  <c r="B1571"/>
  <c r="B1570"/>
  <c r="B1569"/>
  <c r="B1568"/>
  <c r="B1567"/>
  <c r="B1566"/>
  <c r="B1565"/>
  <c r="B1564"/>
  <c r="B1563"/>
  <c r="B1562"/>
  <c r="B1561"/>
  <c r="B1560"/>
  <c r="B1559"/>
  <c r="B1558"/>
  <c r="B1557"/>
  <c r="B1556"/>
  <c r="B1555"/>
  <c r="B1554"/>
  <c r="B1553"/>
  <c r="B1552"/>
  <c r="B1551"/>
  <c r="B1550"/>
  <c r="B1549"/>
  <c r="B1548"/>
  <c r="B1547"/>
  <c r="B1546"/>
  <c r="B1545"/>
  <c r="B1544"/>
  <c r="B1543"/>
  <c r="B1542"/>
  <c r="B1541"/>
  <c r="B1540"/>
  <c r="B1539"/>
  <c r="B1538"/>
  <c r="B1537"/>
  <c r="B1536"/>
  <c r="B1535"/>
  <c r="B1534"/>
  <c r="B1533"/>
  <c r="B1532"/>
  <c r="B1531"/>
  <c r="B1530"/>
  <c r="B1529"/>
  <c r="B1528"/>
  <c r="B1527"/>
  <c r="B1526"/>
  <c r="B1525"/>
  <c r="B1524"/>
  <c r="B1523"/>
  <c r="B1522"/>
  <c r="B1521"/>
  <c r="B1520"/>
  <c r="B1519"/>
  <c r="B1518"/>
  <c r="B1517"/>
  <c r="B1516"/>
  <c r="B1515"/>
  <c r="B1514"/>
  <c r="B1513"/>
  <c r="B1512"/>
  <c r="B1511"/>
  <c r="B1510"/>
  <c r="B1509"/>
  <c r="B1508"/>
  <c r="B1507"/>
  <c r="B1506"/>
  <c r="B1505"/>
  <c r="B1504"/>
  <c r="B1503"/>
  <c r="B1502"/>
  <c r="B1501"/>
  <c r="B1500"/>
  <c r="B1499"/>
  <c r="B1498"/>
  <c r="B1497"/>
  <c r="B1496"/>
  <c r="B1495"/>
  <c r="B1494"/>
  <c r="B1493"/>
  <c r="B1492"/>
  <c r="B1491"/>
  <c r="B1490"/>
  <c r="B1489"/>
  <c r="B1488"/>
  <c r="B1487"/>
  <c r="B1486"/>
  <c r="B1485"/>
  <c r="B1484"/>
  <c r="B1483"/>
  <c r="B1482"/>
  <c r="B1481"/>
  <c r="B1480"/>
  <c r="B1479"/>
  <c r="B1478"/>
  <c r="B1477"/>
  <c r="B1476"/>
  <c r="B1475"/>
  <c r="B1474"/>
  <c r="B1473"/>
  <c r="B1472"/>
  <c r="B1471"/>
  <c r="B1470"/>
  <c r="B1469"/>
  <c r="B1468"/>
  <c r="B1467"/>
  <c r="B1466"/>
  <c r="B1465"/>
  <c r="B1464"/>
  <c r="B1463"/>
  <c r="B1462"/>
  <c r="B1461"/>
  <c r="B1460"/>
  <c r="B1459"/>
  <c r="B1458"/>
  <c r="B1457"/>
  <c r="B1456"/>
  <c r="B1455"/>
  <c r="B1454"/>
  <c r="B1453"/>
  <c r="B1452"/>
  <c r="B1451"/>
  <c r="B1450"/>
  <c r="B1449"/>
  <c r="B1448"/>
  <c r="B1447"/>
  <c r="B1446"/>
  <c r="B1445"/>
  <c r="B1444"/>
  <c r="B1443"/>
  <c r="B1442"/>
  <c r="B1441"/>
  <c r="B1440"/>
  <c r="B1439"/>
  <c r="B1438"/>
  <c r="B1437"/>
  <c r="B1436"/>
  <c r="B1435"/>
  <c r="B1434"/>
  <c r="B1433"/>
  <c r="B1432"/>
  <c r="B1431"/>
  <c r="B1430"/>
  <c r="B1429"/>
  <c r="B1428"/>
  <c r="B1427"/>
  <c r="B1426"/>
  <c r="B1425"/>
  <c r="B1424"/>
  <c r="B1423"/>
  <c r="B1422"/>
  <c r="B1421"/>
  <c r="B1420"/>
  <c r="B1419"/>
  <c r="B1418"/>
  <c r="B1417"/>
  <c r="B1416"/>
  <c r="B1415"/>
  <c r="B1414"/>
  <c r="B1413"/>
  <c r="B1412"/>
  <c r="B1411"/>
  <c r="B1410"/>
  <c r="B1409"/>
  <c r="B1408"/>
  <c r="B1407"/>
  <c r="B1406"/>
  <c r="B1405"/>
  <c r="B1404"/>
  <c r="B1403"/>
  <c r="B1402"/>
  <c r="B1401"/>
  <c r="B1400"/>
  <c r="B1399"/>
  <c r="B1398"/>
  <c r="B1397"/>
  <c r="B1396"/>
  <c r="B1395"/>
  <c r="B1394"/>
  <c r="B1393"/>
  <c r="B1392"/>
  <c r="B1391"/>
  <c r="B1390"/>
  <c r="B1389"/>
  <c r="B1388"/>
  <c r="B1387"/>
  <c r="B1386"/>
  <c r="B1385"/>
  <c r="B1384"/>
  <c r="B1383"/>
  <c r="B1382"/>
  <c r="B1381"/>
  <c r="B1380"/>
  <c r="B1379"/>
  <c r="B1378"/>
  <c r="B1377"/>
  <c r="B1376"/>
  <c r="B1375"/>
  <c r="B1374"/>
  <c r="B1373"/>
  <c r="B1372"/>
  <c r="B1371"/>
  <c r="B1370"/>
  <c r="B1369"/>
  <c r="B1368"/>
  <c r="B1367"/>
  <c r="B1366"/>
  <c r="B1365"/>
  <c r="B1364"/>
  <c r="B1363"/>
  <c r="B1362"/>
  <c r="B1361"/>
  <c r="B1360"/>
  <c r="B1359"/>
  <c r="B1358"/>
  <c r="B1357"/>
  <c r="B1356"/>
  <c r="B1355"/>
  <c r="B1354"/>
  <c r="B1353"/>
  <c r="B1352"/>
  <c r="B1351"/>
  <c r="B1350"/>
  <c r="B1349"/>
  <c r="B1348"/>
  <c r="B1347"/>
  <c r="B1346"/>
  <c r="B1345"/>
  <c r="B1344"/>
  <c r="B1343"/>
  <c r="B1342"/>
  <c r="B1341"/>
  <c r="B1340"/>
  <c r="B1339"/>
  <c r="B1338"/>
  <c r="B1337"/>
  <c r="B1336"/>
  <c r="B1335"/>
  <c r="B1334"/>
  <c r="B1333"/>
  <c r="B1332"/>
  <c r="B1331"/>
  <c r="B1330"/>
  <c r="B1329"/>
  <c r="B1328"/>
  <c r="B1327"/>
  <c r="B1326"/>
  <c r="B1325"/>
  <c r="B1324"/>
  <c r="B1323"/>
  <c r="B1322"/>
  <c r="B1321"/>
  <c r="B1320"/>
  <c r="B1319"/>
  <c r="B1318"/>
  <c r="B1317"/>
  <c r="B1316"/>
  <c r="B1315"/>
  <c r="B1314"/>
  <c r="B1313"/>
  <c r="B1312"/>
  <c r="B1311"/>
  <c r="B1310"/>
  <c r="B1309"/>
  <c r="B1308"/>
  <c r="B1307"/>
  <c r="B1306"/>
  <c r="B1305"/>
  <c r="B1304"/>
  <c r="B1303"/>
  <c r="B1302"/>
  <c r="B1301"/>
  <c r="B1300"/>
  <c r="B1299"/>
  <c r="B1298"/>
  <c r="B1297"/>
  <c r="B1296"/>
  <c r="B1295"/>
  <c r="B1294"/>
  <c r="B1293"/>
  <c r="B1292"/>
  <c r="B1291"/>
  <c r="B1290"/>
  <c r="B1289"/>
  <c r="B1288"/>
  <c r="B1287"/>
  <c r="B1286"/>
  <c r="B1285"/>
  <c r="B1284"/>
  <c r="B1283"/>
  <c r="B1282"/>
  <c r="B1281"/>
  <c r="B1280"/>
  <c r="B1279"/>
  <c r="B1278"/>
  <c r="B1277"/>
  <c r="B1276"/>
  <c r="B1275"/>
  <c r="B1274"/>
  <c r="B1273"/>
  <c r="B1272"/>
  <c r="B1271"/>
  <c r="B1270"/>
  <c r="B1269"/>
  <c r="B1268"/>
  <c r="B1267"/>
  <c r="B1266"/>
  <c r="B1265"/>
  <c r="B1264"/>
  <c r="B1263"/>
  <c r="B1262"/>
  <c r="B1261"/>
  <c r="B1260"/>
  <c r="B1259"/>
  <c r="B1258"/>
  <c r="B1257"/>
  <c r="B1256"/>
  <c r="B1255"/>
  <c r="B1254"/>
  <c r="B1253"/>
  <c r="B1252"/>
  <c r="B1251"/>
  <c r="B1250"/>
  <c r="B1249"/>
  <c r="B1248"/>
  <c r="B1247"/>
  <c r="B1246"/>
  <c r="B1245"/>
  <c r="B1244"/>
  <c r="B1243"/>
  <c r="B1242"/>
  <c r="B1241"/>
  <c r="B1240"/>
  <c r="B1239"/>
  <c r="B1238"/>
  <c r="B1237"/>
  <c r="B1236"/>
  <c r="B1235"/>
  <c r="B1234"/>
  <c r="B1233"/>
  <c r="B1232"/>
  <c r="B1231"/>
  <c r="B1230"/>
  <c r="B1229"/>
  <c r="B1228"/>
  <c r="B1227"/>
  <c r="B1226"/>
  <c r="B1225"/>
  <c r="B1224"/>
  <c r="B1223"/>
  <c r="B1222"/>
  <c r="B1221"/>
  <c r="B1220"/>
  <c r="B1219"/>
  <c r="B1218"/>
  <c r="B1217"/>
  <c r="B1216"/>
  <c r="B1215"/>
  <c r="B1214"/>
  <c r="B1213"/>
  <c r="B1212"/>
  <c r="B1211"/>
  <c r="B1210"/>
  <c r="B1209"/>
  <c r="B1208"/>
  <c r="B1207"/>
  <c r="B1206"/>
  <c r="B1205"/>
  <c r="B1204"/>
  <c r="B1203"/>
  <c r="B1202"/>
  <c r="B1201"/>
  <c r="B1200"/>
  <c r="B1199"/>
  <c r="B1198"/>
  <c r="B1197"/>
  <c r="B1196"/>
  <c r="B1195"/>
  <c r="B1194"/>
  <c r="B1193"/>
  <c r="B1192"/>
  <c r="B1191"/>
  <c r="B1190"/>
  <c r="B1189"/>
  <c r="B1188"/>
  <c r="B1187"/>
  <c r="B1186"/>
  <c r="B1185"/>
  <c r="B1184"/>
  <c r="B1183"/>
  <c r="B1182"/>
  <c r="B1181"/>
  <c r="B1180"/>
  <c r="B1179"/>
  <c r="B1178"/>
  <c r="B1177"/>
  <c r="B1176"/>
  <c r="B1175"/>
  <c r="B1174"/>
  <c r="B1173"/>
  <c r="B1172"/>
  <c r="B1171"/>
  <c r="B1170"/>
  <c r="B1169"/>
  <c r="B1168"/>
  <c r="B1167"/>
  <c r="B1166"/>
  <c r="B1165"/>
  <c r="B1164"/>
  <c r="B1163"/>
  <c r="B1162"/>
  <c r="B1161"/>
  <c r="B1160"/>
  <c r="B1159"/>
  <c r="B1158"/>
  <c r="B1157"/>
  <c r="B1156"/>
  <c r="B1155"/>
  <c r="B1154"/>
  <c r="B1153"/>
  <c r="B1152"/>
  <c r="B1151"/>
  <c r="B1150"/>
  <c r="B1149"/>
  <c r="B1148"/>
  <c r="B1147"/>
  <c r="B1146"/>
  <c r="B1145"/>
  <c r="B1144"/>
  <c r="B1143"/>
  <c r="B1142"/>
  <c r="B1141"/>
  <c r="B1140"/>
  <c r="B1139"/>
  <c r="B1138"/>
  <c r="B1137"/>
  <c r="B1136"/>
  <c r="B1135"/>
  <c r="B1134"/>
  <c r="B1133"/>
  <c r="B1132"/>
  <c r="B1131"/>
  <c r="B1130"/>
  <c r="B1129"/>
  <c r="B1128"/>
  <c r="B1127"/>
  <c r="B1126"/>
  <c r="B1125"/>
  <c r="B1124"/>
  <c r="B1123"/>
  <c r="B1122"/>
  <c r="B1121"/>
  <c r="B1120"/>
  <c r="B1119"/>
  <c r="B1118"/>
  <c r="B1117"/>
  <c r="B1116"/>
  <c r="B1115"/>
  <c r="B1114"/>
  <c r="B1113"/>
  <c r="B1112"/>
  <c r="B1111"/>
  <c r="B1110"/>
  <c r="B1109"/>
  <c r="B1108"/>
  <c r="B1107"/>
  <c r="B1106"/>
  <c r="B1105"/>
  <c r="B1104"/>
  <c r="B1103"/>
  <c r="B1102"/>
  <c r="B1101"/>
  <c r="B1100"/>
  <c r="B1099"/>
  <c r="B1098"/>
  <c r="B1097"/>
  <c r="B1096"/>
  <c r="B1095"/>
  <c r="B1094"/>
  <c r="B1093"/>
  <c r="B1092"/>
  <c r="B1091"/>
  <c r="B1090"/>
  <c r="B1089"/>
  <c r="B1088"/>
  <c r="B1087"/>
  <c r="B1086"/>
  <c r="B1085"/>
  <c r="B1084"/>
  <c r="B1083"/>
  <c r="B1082"/>
  <c r="B1081"/>
  <c r="B1080"/>
  <c r="B1079"/>
  <c r="B1078"/>
  <c r="B1077"/>
  <c r="B1076"/>
  <c r="B1075"/>
  <c r="B1074"/>
  <c r="B1073"/>
  <c r="B1072"/>
  <c r="B1071"/>
  <c r="B1070"/>
  <c r="B1069"/>
  <c r="B1068"/>
  <c r="B1067"/>
  <c r="B1066"/>
  <c r="B1065"/>
  <c r="B1064"/>
  <c r="B1063"/>
  <c r="B1062"/>
  <c r="B1061"/>
  <c r="B1060"/>
  <c r="B1059"/>
  <c r="B1058"/>
  <c r="B1057"/>
  <c r="B1056"/>
  <c r="B1055"/>
  <c r="B1054"/>
  <c r="B1053"/>
  <c r="B1052"/>
  <c r="B1051"/>
  <c r="B1050"/>
  <c r="B1049"/>
  <c r="B1048"/>
  <c r="B1047"/>
  <c r="B1046"/>
  <c r="B1045"/>
  <c r="B1044"/>
  <c r="B1043"/>
  <c r="B1042"/>
  <c r="B1041"/>
  <c r="B1040"/>
  <c r="B1039"/>
  <c r="B1038"/>
  <c r="B1037"/>
  <c r="B1036"/>
  <c r="B1035"/>
  <c r="B1034"/>
  <c r="B1033"/>
  <c r="B1032"/>
  <c r="B1031"/>
  <c r="B1030"/>
  <c r="B1029"/>
  <c r="B1028"/>
  <c r="B1027"/>
  <c r="B1026"/>
  <c r="B1025"/>
  <c r="B1024"/>
  <c r="B1023"/>
  <c r="B1022"/>
  <c r="B1021"/>
  <c r="B1020"/>
  <c r="B1019"/>
  <c r="B1018"/>
  <c r="B1017"/>
  <c r="B1016"/>
  <c r="B1015"/>
  <c r="B1014"/>
  <c r="B1013"/>
  <c r="B1012"/>
  <c r="B1011"/>
  <c r="B1010"/>
  <c r="B1009"/>
  <c r="B1008"/>
  <c r="B1007"/>
  <c r="B1006"/>
  <c r="B1005"/>
  <c r="B1004"/>
  <c r="B1003"/>
  <c r="B1002"/>
  <c r="B1001"/>
  <c r="B1000"/>
  <c r="B999"/>
  <c r="B998"/>
  <c r="B997"/>
  <c r="B996"/>
  <c r="B995"/>
  <c r="B994"/>
  <c r="B993"/>
  <c r="B992"/>
  <c r="B991"/>
  <c r="B990"/>
  <c r="B989"/>
  <c r="B988"/>
  <c r="B987"/>
  <c r="B986"/>
  <c r="B985"/>
  <c r="B984"/>
  <c r="B983"/>
  <c r="B982"/>
  <c r="B981"/>
  <c r="B980"/>
  <c r="B979"/>
  <c r="B978"/>
  <c r="B977"/>
  <c r="B976"/>
  <c r="B975"/>
  <c r="B974"/>
  <c r="B973"/>
  <c r="B972"/>
  <c r="B971"/>
  <c r="B970"/>
  <c r="B969"/>
  <c r="B968"/>
  <c r="B967"/>
  <c r="B966"/>
  <c r="B965"/>
  <c r="B964"/>
  <c r="B963"/>
  <c r="B962"/>
  <c r="B961"/>
  <c r="B960"/>
  <c r="B959"/>
  <c r="B958"/>
  <c r="B957"/>
  <c r="B956"/>
  <c r="B955"/>
  <c r="B954"/>
  <c r="B953"/>
  <c r="B952"/>
  <c r="B951"/>
  <c r="B950"/>
  <c r="B949"/>
  <c r="B948"/>
  <c r="B947"/>
  <c r="B946"/>
  <c r="B945"/>
  <c r="B944"/>
  <c r="B943"/>
  <c r="B942"/>
  <c r="B941"/>
  <c r="B940"/>
  <c r="B939"/>
  <c r="B938"/>
  <c r="B937"/>
  <c r="B936"/>
  <c r="B935"/>
  <c r="B934"/>
  <c r="B933"/>
  <c r="B932"/>
  <c r="B931"/>
  <c r="B930"/>
  <c r="B929"/>
  <c r="B928"/>
  <c r="B927"/>
  <c r="B926"/>
  <c r="B925"/>
  <c r="B924"/>
  <c r="B923"/>
  <c r="B922"/>
  <c r="B921"/>
  <c r="B920"/>
  <c r="B919"/>
  <c r="B918"/>
  <c r="B917"/>
  <c r="B916"/>
  <c r="B915"/>
  <c r="B914"/>
  <c r="B913"/>
  <c r="B912"/>
  <c r="B911"/>
  <c r="B910"/>
  <c r="B909"/>
  <c r="B908"/>
  <c r="B907"/>
  <c r="B906"/>
  <c r="B905"/>
  <c r="B904"/>
  <c r="B903"/>
  <c r="B902"/>
  <c r="B901"/>
  <c r="B900"/>
  <c r="B899"/>
  <c r="B898"/>
  <c r="B897"/>
  <c r="B896"/>
  <c r="B895"/>
  <c r="B894"/>
  <c r="B893"/>
  <c r="B892"/>
  <c r="B891"/>
  <c r="B890"/>
  <c r="B889"/>
  <c r="B888"/>
  <c r="B887"/>
  <c r="B886"/>
  <c r="B885"/>
  <c r="B884"/>
  <c r="B883"/>
  <c r="B882"/>
  <c r="B881"/>
  <c r="B880"/>
  <c r="B879"/>
  <c r="B878"/>
  <c r="B877"/>
  <c r="B876"/>
  <c r="B875"/>
  <c r="B874"/>
  <c r="B873"/>
  <c r="B872"/>
  <c r="B871"/>
  <c r="B870"/>
  <c r="B869"/>
  <c r="B868"/>
  <c r="B867"/>
  <c r="B866"/>
  <c r="B865"/>
  <c r="B864"/>
  <c r="B863"/>
  <c r="B862"/>
  <c r="B861"/>
  <c r="B860"/>
  <c r="B859"/>
  <c r="B858"/>
  <c r="B857"/>
  <c r="B856"/>
  <c r="B855"/>
  <c r="B854"/>
  <c r="B853"/>
  <c r="B852"/>
  <c r="B851"/>
  <c r="B850"/>
  <c r="B849"/>
  <c r="B848"/>
  <c r="A848"/>
  <c r="B847"/>
  <c r="A847"/>
  <c r="B846"/>
  <c r="A846"/>
  <c r="B845"/>
  <c r="A845"/>
  <c r="B844"/>
  <c r="A844"/>
  <c r="B843"/>
  <c r="A843"/>
  <c r="B842"/>
  <c r="A842"/>
  <c r="B841"/>
  <c r="A841"/>
  <c r="B840"/>
  <c r="A840"/>
  <c r="B839"/>
  <c r="A839"/>
  <c r="B838"/>
  <c r="A838"/>
  <c r="B837"/>
  <c r="A837"/>
  <c r="B836"/>
  <c r="A836"/>
  <c r="B835"/>
  <c r="A835"/>
  <c r="B834"/>
  <c r="B833"/>
  <c r="B832"/>
  <c r="B831"/>
  <c r="B830"/>
  <c r="B829"/>
  <c r="B828"/>
  <c r="B827"/>
  <c r="B826"/>
  <c r="B825"/>
  <c r="B824"/>
  <c r="B823"/>
  <c r="B822"/>
  <c r="B821"/>
  <c r="B820"/>
  <c r="B819"/>
  <c r="B818"/>
  <c r="B817"/>
  <c r="B816"/>
  <c r="B815"/>
  <c r="B814"/>
  <c r="B813"/>
  <c r="B812"/>
  <c r="B811"/>
  <c r="B810"/>
  <c r="B809"/>
  <c r="B808"/>
  <c r="B807"/>
  <c r="B806"/>
  <c r="B805"/>
  <c r="B804"/>
  <c r="B803"/>
  <c r="B802"/>
  <c r="B801"/>
  <c r="B800"/>
  <c r="B799"/>
  <c r="B798"/>
  <c r="B797"/>
  <c r="B796"/>
  <c r="B795"/>
  <c r="B794"/>
  <c r="B793"/>
  <c r="B792"/>
  <c r="B791"/>
  <c r="B790"/>
  <c r="B789"/>
  <c r="B788"/>
  <c r="B787"/>
  <c r="B786"/>
  <c r="B785"/>
  <c r="B784"/>
  <c r="B783"/>
  <c r="B782"/>
  <c r="B781"/>
  <c r="B780"/>
  <c r="B779"/>
  <c r="B778"/>
  <c r="B777"/>
  <c r="B776"/>
  <c r="B775"/>
  <c r="B774"/>
  <c r="B773"/>
  <c r="B772"/>
  <c r="B771"/>
  <c r="B770"/>
  <c r="B769"/>
  <c r="B768"/>
  <c r="B767"/>
  <c r="B766"/>
  <c r="B765"/>
  <c r="B764"/>
  <c r="B763"/>
  <c r="B762"/>
  <c r="B761"/>
  <c r="B760"/>
  <c r="B759"/>
  <c r="B758"/>
  <c r="B757"/>
  <c r="B756"/>
  <c r="B755"/>
  <c r="B754"/>
  <c r="B753"/>
  <c r="B752"/>
  <c r="B751"/>
  <c r="B750"/>
  <c r="B749"/>
  <c r="B748"/>
  <c r="B747"/>
  <c r="B746"/>
  <c r="B745"/>
  <c r="B744"/>
  <c r="B743"/>
  <c r="B742"/>
  <c r="B741"/>
  <c r="B740"/>
  <c r="B739"/>
  <c r="B738"/>
  <c r="B737"/>
  <c r="B736"/>
  <c r="B735"/>
  <c r="B734"/>
  <c r="B733"/>
  <c r="B732"/>
  <c r="B731"/>
  <c r="B730"/>
  <c r="B729"/>
  <c r="B728"/>
  <c r="B727"/>
  <c r="B726"/>
  <c r="B725"/>
  <c r="B724"/>
  <c r="B723"/>
  <c r="B722"/>
  <c r="B721"/>
  <c r="B720"/>
  <c r="B719"/>
  <c r="B718"/>
  <c r="B717"/>
  <c r="B716"/>
  <c r="B715"/>
  <c r="B714"/>
  <c r="B713"/>
  <c r="B712"/>
  <c r="B711"/>
  <c r="B710"/>
  <c r="B709"/>
  <c r="B708"/>
  <c r="B707"/>
  <c r="B706"/>
  <c r="B705"/>
  <c r="B704"/>
  <c r="B703"/>
  <c r="B702"/>
  <c r="B701"/>
  <c r="B700"/>
  <c r="B699"/>
  <c r="B698"/>
  <c r="B697"/>
  <c r="B696"/>
  <c r="B695"/>
  <c r="B694"/>
  <c r="B693"/>
  <c r="B692"/>
  <c r="B691"/>
  <c r="B690"/>
  <c r="B689"/>
  <c r="B688"/>
  <c r="B687"/>
  <c r="B686"/>
  <c r="B685"/>
  <c r="B684"/>
  <c r="B683"/>
  <c r="B682"/>
  <c r="B681"/>
  <c r="B680"/>
  <c r="B679"/>
  <c r="B678"/>
  <c r="B677"/>
  <c r="B676"/>
  <c r="B675"/>
  <c r="B674"/>
  <c r="B673"/>
  <c r="B672"/>
  <c r="B671"/>
  <c r="B670"/>
  <c r="B669"/>
  <c r="B668"/>
  <c r="B667"/>
  <c r="B666"/>
  <c r="B665"/>
  <c r="B664"/>
  <c r="B663"/>
  <c r="B662"/>
  <c r="B661"/>
  <c r="B660"/>
  <c r="B659"/>
  <c r="B658"/>
  <c r="B657"/>
  <c r="B656"/>
  <c r="B655"/>
  <c r="B654"/>
  <c r="B653"/>
  <c r="B652"/>
  <c r="B651"/>
  <c r="B650"/>
  <c r="B649"/>
  <c r="B648"/>
  <c r="B647"/>
  <c r="B646"/>
  <c r="B645"/>
  <c r="B644"/>
  <c r="B643"/>
  <c r="B642"/>
  <c r="B641"/>
  <c r="B640"/>
  <c r="B639"/>
  <c r="B638"/>
  <c r="B637"/>
  <c r="B636"/>
  <c r="B635"/>
  <c r="B634"/>
  <c r="B633"/>
  <c r="B632"/>
  <c r="B631"/>
  <c r="B630"/>
  <c r="B629"/>
  <c r="B628"/>
  <c r="B627"/>
  <c r="B626"/>
  <c r="B625"/>
  <c r="B624"/>
  <c r="B623"/>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B536"/>
  <c r="B535"/>
  <c r="B534"/>
  <c r="B533"/>
  <c r="B532"/>
  <c r="B531"/>
  <c r="B530"/>
  <c r="B529"/>
  <c r="B528"/>
  <c r="B527"/>
  <c r="B526"/>
  <c r="B525"/>
  <c r="B524"/>
  <c r="B523"/>
  <c r="B522"/>
  <c r="B521"/>
  <c r="B520"/>
  <c r="B519"/>
  <c r="B518"/>
  <c r="B517"/>
  <c r="B516"/>
  <c r="B515"/>
  <c r="B514"/>
  <c r="B513"/>
  <c r="B512"/>
  <c r="B511"/>
  <c r="B510"/>
  <c r="B509"/>
  <c r="B508"/>
  <c r="B507"/>
  <c r="B506"/>
  <c r="B505"/>
  <c r="B504"/>
  <c r="B503"/>
  <c r="B502"/>
  <c r="B501"/>
  <c r="B500"/>
  <c r="B499"/>
  <c r="B498"/>
  <c r="B497"/>
  <c r="B496"/>
  <c r="B495"/>
  <c r="B494"/>
  <c r="B493"/>
  <c r="B492"/>
  <c r="B491"/>
  <c r="B490"/>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28"/>
  <c r="B427"/>
  <c r="B426"/>
  <c r="B425"/>
  <c r="B424"/>
  <c r="B423"/>
  <c r="B422"/>
  <c r="B421"/>
  <c r="B420"/>
  <c r="B419"/>
  <c r="B418"/>
  <c r="B417"/>
  <c r="B416"/>
  <c r="B415"/>
  <c r="B414"/>
  <c r="B413"/>
  <c r="B412"/>
  <c r="B411"/>
  <c r="B410"/>
  <c r="B409"/>
  <c r="B408"/>
  <c r="B407"/>
  <c r="B406"/>
  <c r="B405"/>
  <c r="B404"/>
  <c r="B403"/>
  <c r="B402"/>
  <c r="B401"/>
  <c r="B400"/>
  <c r="B399"/>
  <c r="B398"/>
  <c r="B397"/>
  <c r="B396"/>
  <c r="B395"/>
  <c r="B394"/>
  <c r="B393"/>
  <c r="B392"/>
  <c r="B391"/>
  <c r="B390"/>
  <c r="B389"/>
  <c r="B388"/>
  <c r="B387"/>
  <c r="B386"/>
  <c r="B385"/>
  <c r="B384"/>
  <c r="B383"/>
  <c r="B382"/>
  <c r="B381"/>
  <c r="B380"/>
  <c r="B379"/>
  <c r="B378"/>
  <c r="B377"/>
  <c r="B376"/>
  <c r="B375"/>
  <c r="B374"/>
  <c r="B373"/>
  <c r="B372"/>
  <c r="B371"/>
  <c r="B370"/>
  <c r="B369"/>
  <c r="B368"/>
  <c r="B367"/>
  <c r="B366"/>
  <c r="B365"/>
  <c r="B364"/>
  <c r="B363"/>
  <c r="B362"/>
  <c r="B361"/>
  <c r="B360"/>
  <c r="B359"/>
  <c r="B358"/>
  <c r="B357"/>
  <c r="B356"/>
  <c r="B355"/>
  <c r="B354"/>
  <c r="B353"/>
  <c r="B352"/>
  <c r="B351"/>
  <c r="B350"/>
  <c r="B349"/>
  <c r="B348"/>
  <c r="B347"/>
  <c r="B346"/>
  <c r="B345"/>
  <c r="B344"/>
  <c r="B343"/>
  <c r="B342"/>
  <c r="B341"/>
  <c r="B340"/>
  <c r="B339"/>
  <c r="B338"/>
  <c r="B337"/>
  <c r="B336"/>
  <c r="B335"/>
  <c r="B334"/>
  <c r="B333"/>
  <c r="B332"/>
  <c r="B331"/>
  <c r="B330"/>
  <c r="B329"/>
  <c r="B328"/>
  <c r="B327"/>
  <c r="B326"/>
  <c r="B325"/>
  <c r="B324"/>
  <c r="B323"/>
  <c r="B322"/>
  <c r="B321"/>
  <c r="B320"/>
  <c r="B319"/>
  <c r="B318"/>
  <c r="B317"/>
  <c r="B316"/>
  <c r="B315"/>
  <c r="B314"/>
  <c r="B313"/>
  <c r="B312"/>
  <c r="B311"/>
  <c r="B310"/>
  <c r="B309"/>
  <c r="B308"/>
  <c r="B307"/>
  <c r="B306"/>
  <c r="B305"/>
  <c r="B304"/>
  <c r="B303"/>
  <c r="B302"/>
  <c r="B301"/>
  <c r="B300"/>
  <c r="B299"/>
  <c r="B298"/>
  <c r="B297"/>
  <c r="B296"/>
  <c r="B295"/>
  <c r="B294"/>
  <c r="B293"/>
  <c r="B292"/>
  <c r="B291"/>
  <c r="B290"/>
  <c r="B289"/>
  <c r="B288"/>
  <c r="B287"/>
  <c r="B286"/>
  <c r="B285"/>
  <c r="B284"/>
  <c r="B283"/>
  <c r="B282"/>
  <c r="B281"/>
  <c r="B280"/>
  <c r="B279"/>
  <c r="B278"/>
  <c r="B277"/>
  <c r="B276"/>
  <c r="B275"/>
  <c r="B274"/>
  <c r="B273"/>
  <c r="B272"/>
  <c r="B271"/>
  <c r="B270"/>
  <c r="B269"/>
  <c r="B268"/>
  <c r="B267"/>
  <c r="B266"/>
  <c r="B265"/>
  <c r="B264"/>
  <c r="B263"/>
  <c r="B262"/>
  <c r="B261"/>
  <c r="B260"/>
  <c r="B259"/>
  <c r="B258"/>
  <c r="B257"/>
  <c r="B256"/>
  <c r="B255"/>
  <c r="B254"/>
  <c r="B253"/>
  <c r="B252"/>
  <c r="B251"/>
  <c r="B250"/>
  <c r="B249"/>
  <c r="B248"/>
  <c r="B247"/>
  <c r="B246"/>
  <c r="B245"/>
  <c r="B244"/>
  <c r="B243"/>
  <c r="B242"/>
  <c r="B241"/>
  <c r="B240"/>
  <c r="B239"/>
  <c r="B238"/>
  <c r="B237"/>
  <c r="B236"/>
  <c r="B235"/>
  <c r="B234"/>
  <c r="B233"/>
  <c r="B232"/>
  <c r="B231"/>
  <c r="B230"/>
  <c r="B229"/>
  <c r="B228"/>
  <c r="B227"/>
  <c r="B226"/>
  <c r="B225"/>
  <c r="B224"/>
  <c r="B223"/>
  <c r="B222"/>
  <c r="B221"/>
  <c r="B220"/>
  <c r="B219"/>
  <c r="B218"/>
  <c r="B217"/>
  <c r="B216"/>
  <c r="B215"/>
  <c r="B214"/>
  <c r="B213"/>
  <c r="B212"/>
  <c r="B211"/>
  <c r="B210"/>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69"/>
  <c r="B168"/>
  <c r="B167"/>
  <c r="B166"/>
  <c r="B165"/>
  <c r="B164"/>
  <c r="B163"/>
  <c r="B162"/>
  <c r="B161"/>
  <c r="B160"/>
  <c r="B159"/>
  <c r="B158"/>
  <c r="B157"/>
  <c r="B156"/>
  <c r="B155"/>
  <c r="B154"/>
  <c r="B153"/>
  <c r="B152"/>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H249" i="1"/>
  <c r="E249"/>
  <c r="B249"/>
  <c r="H248"/>
  <c r="E248"/>
  <c r="B248"/>
  <c r="H247"/>
  <c r="E247"/>
  <c r="B247"/>
  <c r="H246"/>
  <c r="E246"/>
  <c r="B246"/>
  <c r="H245"/>
  <c r="E245"/>
  <c r="B245"/>
  <c r="H244"/>
  <c r="E244"/>
  <c r="B244"/>
  <c r="H243"/>
  <c r="E243"/>
  <c r="B243"/>
  <c r="H242"/>
  <c r="E242"/>
  <c r="B242"/>
  <c r="H241"/>
  <c r="E241"/>
  <c r="B241"/>
  <c r="H240"/>
  <c r="E240"/>
  <c r="B240"/>
  <c r="H239"/>
  <c r="E239"/>
  <c r="B239"/>
  <c r="H238"/>
  <c r="E238"/>
  <c r="B238"/>
  <c r="H237"/>
  <c r="E237"/>
  <c r="B237"/>
  <c r="H236"/>
  <c r="E236"/>
  <c r="B236"/>
  <c r="H235"/>
  <c r="E235"/>
  <c r="B235"/>
  <c r="H234"/>
  <c r="E234"/>
  <c r="B234"/>
  <c r="H233"/>
  <c r="E233"/>
  <c r="B233"/>
  <c r="H232"/>
  <c r="E232"/>
  <c r="B232"/>
  <c r="H231"/>
  <c r="H230"/>
  <c r="H229"/>
  <c r="H228"/>
  <c r="H227"/>
  <c r="H226"/>
  <c r="E226"/>
  <c r="B226"/>
  <c r="H225"/>
  <c r="E225"/>
  <c r="B225"/>
  <c r="H224"/>
  <c r="E224"/>
  <c r="B224"/>
  <c r="H223"/>
  <c r="E223"/>
  <c r="H222"/>
  <c r="E222"/>
  <c r="H221"/>
  <c r="E221"/>
  <c r="H220"/>
  <c r="E220"/>
  <c r="H219"/>
  <c r="E219"/>
  <c r="H218"/>
  <c r="E218"/>
  <c r="H217"/>
  <c r="E217"/>
  <c r="H216"/>
  <c r="E216"/>
  <c r="H215"/>
  <c r="E215"/>
  <c r="B215"/>
  <c r="H214"/>
  <c r="E214"/>
  <c r="B214"/>
  <c r="H213"/>
  <c r="E213"/>
  <c r="B213"/>
  <c r="H212"/>
  <c r="E212"/>
  <c r="B212"/>
  <c r="H211"/>
  <c r="E211"/>
  <c r="B211"/>
  <c r="H210"/>
  <c r="E210"/>
  <c r="B210"/>
  <c r="H209"/>
  <c r="E209"/>
  <c r="B209"/>
  <c r="H208"/>
  <c r="E208"/>
  <c r="B208"/>
  <c r="H207"/>
  <c r="E207"/>
  <c r="B207"/>
  <c r="H206"/>
  <c r="E206"/>
  <c r="B206"/>
  <c r="H205"/>
  <c r="E205"/>
  <c r="B205"/>
  <c r="H204"/>
  <c r="E204"/>
  <c r="B204"/>
  <c r="H203"/>
  <c r="E203"/>
  <c r="B203"/>
  <c r="H202"/>
  <c r="E202"/>
  <c r="B202"/>
  <c r="H201"/>
  <c r="E201"/>
  <c r="B201"/>
  <c r="H200"/>
  <c r="E200"/>
  <c r="B200"/>
  <c r="H199"/>
  <c r="E199"/>
  <c r="B199"/>
  <c r="H198"/>
  <c r="E198"/>
  <c r="B198"/>
  <c r="H197"/>
  <c r="E197"/>
  <c r="B197"/>
  <c r="H196"/>
  <c r="E196"/>
  <c r="B196"/>
  <c r="H195"/>
  <c r="E195"/>
  <c r="B195"/>
  <c r="H194"/>
  <c r="E194"/>
  <c r="B194"/>
  <c r="H193"/>
  <c r="E193"/>
  <c r="B193"/>
  <c r="H192"/>
  <c r="E192"/>
  <c r="B192"/>
  <c r="H191"/>
  <c r="E191"/>
  <c r="B191"/>
  <c r="H190"/>
  <c r="E190"/>
  <c r="B190"/>
  <c r="H189"/>
  <c r="E189"/>
  <c r="B189"/>
  <c r="H188"/>
  <c r="E188"/>
  <c r="B188"/>
  <c r="H187"/>
  <c r="E187"/>
  <c r="B187"/>
  <c r="H186"/>
  <c r="E186"/>
  <c r="B186"/>
  <c r="H185"/>
  <c r="E185"/>
  <c r="B185"/>
  <c r="H184"/>
  <c r="E184"/>
  <c r="B184"/>
  <c r="H183"/>
  <c r="E183"/>
  <c r="B183"/>
  <c r="H182"/>
  <c r="E182"/>
  <c r="B182"/>
  <c r="H181"/>
  <c r="E181"/>
  <c r="B181"/>
  <c r="H180"/>
  <c r="E180"/>
  <c r="B180"/>
  <c r="H179"/>
  <c r="E179"/>
  <c r="B179"/>
  <c r="H178"/>
  <c r="E178"/>
  <c r="B178"/>
  <c r="H177"/>
  <c r="E177"/>
  <c r="B177"/>
  <c r="H176"/>
  <c r="E176"/>
  <c r="B176"/>
  <c r="H175"/>
  <c r="E175"/>
  <c r="B175"/>
  <c r="H174"/>
  <c r="E174"/>
  <c r="B174"/>
  <c r="H173"/>
  <c r="E173"/>
  <c r="B173"/>
  <c r="H172"/>
  <c r="E172"/>
  <c r="B172"/>
  <c r="H171"/>
  <c r="E171"/>
  <c r="B171"/>
  <c r="H170"/>
  <c r="E170"/>
  <c r="B170"/>
  <c r="H169"/>
  <c r="E169"/>
  <c r="B169"/>
  <c r="H168"/>
  <c r="E168"/>
  <c r="B168"/>
  <c r="H167"/>
  <c r="E167"/>
  <c r="B167"/>
  <c r="H166"/>
  <c r="E166"/>
  <c r="B166"/>
  <c r="H165"/>
  <c r="E165"/>
  <c r="B165"/>
  <c r="H164"/>
  <c r="E164"/>
  <c r="B164"/>
  <c r="H163"/>
  <c r="E163"/>
  <c r="B163"/>
  <c r="H162"/>
  <c r="E162"/>
  <c r="B162"/>
  <c r="H161"/>
  <c r="E161"/>
  <c r="B161"/>
  <c r="H160"/>
  <c r="E160"/>
  <c r="B160"/>
  <c r="H159"/>
  <c r="E159"/>
  <c r="B159"/>
  <c r="H158"/>
  <c r="B158"/>
  <c r="H157"/>
  <c r="B157"/>
  <c r="H156"/>
  <c r="B156"/>
  <c r="H155"/>
  <c r="B155"/>
  <c r="H154"/>
  <c r="B154"/>
  <c r="H153"/>
  <c r="B153"/>
  <c r="H152"/>
  <c r="E152"/>
  <c r="B152"/>
  <c r="H151"/>
  <c r="E151"/>
  <c r="B151"/>
  <c r="H150"/>
  <c r="E150"/>
  <c r="B150"/>
  <c r="H149"/>
  <c r="E149"/>
  <c r="B149"/>
  <c r="H148"/>
  <c r="E148"/>
  <c r="B148"/>
  <c r="H147"/>
  <c r="E147"/>
  <c r="B147"/>
  <c r="H146"/>
  <c r="E146"/>
  <c r="B146"/>
  <c r="H145"/>
  <c r="E145"/>
  <c r="B145"/>
  <c r="H144"/>
  <c r="E144"/>
  <c r="B144"/>
  <c r="H143"/>
  <c r="E143"/>
  <c r="B143"/>
  <c r="H142"/>
  <c r="E142"/>
  <c r="B142"/>
  <c r="H141"/>
  <c r="E141"/>
  <c r="B141"/>
  <c r="H140"/>
  <c r="E140"/>
  <c r="B140"/>
  <c r="H139"/>
  <c r="E139"/>
  <c r="B139"/>
  <c r="H138"/>
  <c r="E138"/>
  <c r="B138"/>
  <c r="H137"/>
  <c r="E137"/>
  <c r="B137"/>
  <c r="H136"/>
  <c r="B136"/>
  <c r="H135"/>
  <c r="B135"/>
  <c r="H134"/>
  <c r="H133"/>
  <c r="H132"/>
  <c r="B132"/>
  <c r="H131"/>
  <c r="B131"/>
  <c r="H130"/>
  <c r="B130"/>
  <c r="H129"/>
  <c r="B129"/>
  <c r="H128"/>
  <c r="B128"/>
  <c r="H127"/>
  <c r="B127"/>
  <c r="H126"/>
  <c r="B126"/>
  <c r="H125"/>
  <c r="B125"/>
  <c r="H124"/>
  <c r="B124"/>
  <c r="H123"/>
  <c r="B123"/>
  <c r="H122"/>
  <c r="B122"/>
  <c r="H121"/>
  <c r="B121"/>
  <c r="H120"/>
  <c r="B120"/>
  <c r="H119"/>
  <c r="B119"/>
  <c r="H118"/>
  <c r="B118"/>
  <c r="H117"/>
  <c r="B117"/>
  <c r="H116"/>
  <c r="B116"/>
  <c r="H115"/>
  <c r="B115"/>
  <c r="H114"/>
  <c r="B114"/>
  <c r="H113"/>
  <c r="B113"/>
  <c r="H112"/>
  <c r="B112"/>
  <c r="H111"/>
  <c r="B111"/>
  <c r="H110"/>
  <c r="B110"/>
  <c r="H109"/>
  <c r="B109"/>
  <c r="H108"/>
  <c r="B108"/>
  <c r="H107"/>
  <c r="B107"/>
  <c r="H106"/>
  <c r="B106"/>
  <c r="H105"/>
  <c r="B105"/>
  <c r="H104"/>
  <c r="B104"/>
  <c r="H103"/>
  <c r="B103"/>
  <c r="H102"/>
  <c r="B102"/>
  <c r="H101"/>
  <c r="B101"/>
  <c r="H100"/>
  <c r="B100"/>
  <c r="H99"/>
  <c r="B99"/>
  <c r="H98"/>
  <c r="B98"/>
  <c r="H97"/>
  <c r="B97"/>
  <c r="H96"/>
  <c r="H95"/>
  <c r="H94"/>
  <c r="E94"/>
  <c r="B94"/>
  <c r="H93"/>
  <c r="E93"/>
  <c r="B93"/>
  <c r="H92"/>
  <c r="E92"/>
  <c r="B92"/>
  <c r="H91"/>
  <c r="E91"/>
  <c r="B91"/>
  <c r="H90"/>
  <c r="E90"/>
  <c r="B90"/>
  <c r="H89"/>
  <c r="E89"/>
  <c r="B89"/>
  <c r="H88"/>
  <c r="E88"/>
  <c r="B88"/>
  <c r="H87"/>
  <c r="E87"/>
  <c r="B87"/>
  <c r="H86"/>
  <c r="E86"/>
  <c r="B86"/>
  <c r="H85"/>
  <c r="E85"/>
  <c r="B85"/>
  <c r="H84"/>
  <c r="E84"/>
  <c r="B84"/>
  <c r="H83"/>
  <c r="E83"/>
  <c r="B83"/>
  <c r="H82"/>
  <c r="E82"/>
  <c r="B82"/>
  <c r="H81"/>
  <c r="E81"/>
  <c r="B81"/>
  <c r="H80"/>
  <c r="E80"/>
  <c r="B80"/>
  <c r="H79"/>
  <c r="E79"/>
  <c r="B79"/>
  <c r="H78"/>
  <c r="E78"/>
  <c r="B78"/>
  <c r="H77"/>
  <c r="E77"/>
  <c r="B77"/>
  <c r="H76"/>
  <c r="E76"/>
  <c r="B76"/>
  <c r="H75"/>
  <c r="E75"/>
  <c r="B75"/>
  <c r="H74"/>
  <c r="E74"/>
  <c r="B74"/>
  <c r="H73"/>
  <c r="E73"/>
  <c r="B73"/>
  <c r="H72"/>
  <c r="E72"/>
  <c r="B72"/>
  <c r="H71"/>
  <c r="E71"/>
  <c r="B71"/>
  <c r="H70"/>
  <c r="E70"/>
  <c r="B70"/>
  <c r="H69"/>
  <c r="E69"/>
  <c r="B69"/>
  <c r="H68"/>
  <c r="E68"/>
  <c r="B68"/>
  <c r="H67"/>
  <c r="E67"/>
  <c r="B67"/>
  <c r="H66"/>
  <c r="E66"/>
  <c r="B66"/>
  <c r="H65"/>
  <c r="E65"/>
  <c r="B65"/>
  <c r="H64"/>
  <c r="E64"/>
  <c r="B64"/>
  <c r="H63"/>
  <c r="E63"/>
  <c r="B63"/>
  <c r="H62"/>
  <c r="E62"/>
  <c r="B62"/>
  <c r="H61"/>
  <c r="E61"/>
  <c r="B61"/>
  <c r="H60"/>
  <c r="E60"/>
  <c r="B60"/>
  <c r="H59"/>
  <c r="H58"/>
  <c r="H57"/>
  <c r="E57"/>
  <c r="B57"/>
  <c r="H56"/>
  <c r="E56"/>
  <c r="B56"/>
  <c r="H55"/>
  <c r="E55"/>
  <c r="B55"/>
  <c r="H54"/>
  <c r="E54"/>
  <c r="B54"/>
  <c r="H53"/>
  <c r="E53"/>
  <c r="B53"/>
  <c r="H52"/>
  <c r="E52"/>
  <c r="B52"/>
  <c r="H51"/>
  <c r="E51"/>
  <c r="B51"/>
  <c r="H50"/>
  <c r="E50"/>
  <c r="B50"/>
  <c r="H49"/>
  <c r="E49"/>
  <c r="B49"/>
  <c r="H48"/>
  <c r="E48"/>
  <c r="B48"/>
  <c r="H47"/>
  <c r="E47"/>
  <c r="B47"/>
  <c r="H46"/>
  <c r="E46"/>
  <c r="B46"/>
  <c r="H45"/>
  <c r="E45"/>
  <c r="B45"/>
  <c r="H44"/>
  <c r="E44"/>
  <c r="B44"/>
  <c r="H43"/>
  <c r="E43"/>
  <c r="B43"/>
  <c r="H42"/>
  <c r="E42"/>
  <c r="B42"/>
  <c r="H41"/>
  <c r="E41"/>
  <c r="B41"/>
  <c r="H40"/>
  <c r="E40"/>
  <c r="B40"/>
  <c r="H39"/>
  <c r="E39"/>
  <c r="B39"/>
  <c r="H38"/>
  <c r="E38"/>
  <c r="B38"/>
  <c r="H37"/>
  <c r="E37"/>
  <c r="B37"/>
  <c r="H36"/>
  <c r="E36"/>
  <c r="B36"/>
  <c r="H35"/>
  <c r="E35"/>
  <c r="H34"/>
  <c r="H33"/>
  <c r="E33"/>
  <c r="B33"/>
  <c r="H32"/>
  <c r="E32"/>
  <c r="B32"/>
  <c r="H31"/>
  <c r="E31"/>
  <c r="B31"/>
  <c r="H30"/>
  <c r="E30"/>
  <c r="B30"/>
  <c r="H29"/>
  <c r="E29"/>
  <c r="B29"/>
  <c r="H28"/>
  <c r="E28"/>
  <c r="B28"/>
  <c r="H27"/>
  <c r="E27"/>
  <c r="B27"/>
  <c r="H26"/>
  <c r="E26"/>
  <c r="B26"/>
  <c r="H25"/>
  <c r="E25"/>
  <c r="B25"/>
  <c r="H24"/>
  <c r="E24"/>
  <c r="B24"/>
  <c r="H23"/>
  <c r="H22"/>
  <c r="H21"/>
  <c r="H20"/>
  <c r="H19"/>
  <c r="H18"/>
  <c r="H17"/>
  <c r="H16"/>
  <c r="E16"/>
  <c r="B16"/>
  <c r="H15"/>
  <c r="E15"/>
  <c r="B15"/>
  <c r="H14"/>
  <c r="E14"/>
  <c r="B14"/>
  <c r="H13"/>
  <c r="E13"/>
  <c r="B13"/>
  <c r="H12"/>
  <c r="E12"/>
  <c r="B12"/>
  <c r="H11"/>
  <c r="E11"/>
  <c r="B11"/>
  <c r="H10"/>
  <c r="E10"/>
  <c r="B10"/>
  <c r="H9"/>
  <c r="E9"/>
  <c r="B9"/>
  <c r="H8"/>
  <c r="E8"/>
  <c r="B8"/>
  <c r="H7"/>
  <c r="E7"/>
  <c r="B7"/>
  <c r="H6"/>
  <c r="E6"/>
  <c r="B6"/>
  <c r="H5"/>
  <c r="E5"/>
  <c r="B5"/>
  <c r="H4"/>
  <c r="E4"/>
  <c r="B4"/>
  <c r="H3"/>
  <c r="E3"/>
  <c r="B3"/>
</calcChain>
</file>

<file path=xl/comments1.xml><?xml version="1.0" encoding="utf-8"?>
<comments xmlns="http://schemas.openxmlformats.org/spreadsheetml/2006/main">
  <authors>
    <author>作者</author>
  </authors>
  <commentList>
    <comment ref="B2" authorId="0">
      <text>
        <r>
          <rPr>
            <b/>
            <sz val="9"/>
            <rFont val="宋体"/>
            <charset val="134"/>
          </rPr>
          <t>作者:</t>
        </r>
        <r>
          <rPr>
            <sz val="9"/>
            <rFont val="宋体"/>
            <charset val="134"/>
          </rPr>
          <t xml:space="preserve">
</t>
        </r>
        <r>
          <rPr>
            <sz val="12"/>
            <rFont val="宋体"/>
            <charset val="134"/>
          </rPr>
          <t>已修改</t>
        </r>
      </text>
    </comment>
    <comment ref="C6" authorId="0">
      <text>
        <r>
          <rPr>
            <b/>
            <sz val="12"/>
            <rFont val="宋体"/>
            <charset val="134"/>
          </rPr>
          <t>作者:</t>
        </r>
        <r>
          <rPr>
            <sz val="12"/>
            <rFont val="宋体"/>
            <charset val="134"/>
          </rPr>
          <t xml:space="preserve">
更改了标签值</t>
        </r>
      </text>
    </comment>
    <comment ref="C7" authorId="0">
      <text>
        <r>
          <rPr>
            <b/>
            <sz val="12"/>
            <rFont val="宋体"/>
            <charset val="134"/>
          </rPr>
          <t>作者:</t>
        </r>
        <r>
          <rPr>
            <sz val="12"/>
            <rFont val="宋体"/>
            <charset val="134"/>
          </rPr>
          <t xml:space="preserve">
新增了手机号归属地的城市对应表</t>
        </r>
      </text>
    </comment>
    <comment ref="B9" authorId="0">
      <text>
        <r>
          <rPr>
            <b/>
            <sz val="9"/>
            <rFont val="宋体"/>
            <charset val="134"/>
          </rPr>
          <t>作者:</t>
        </r>
        <r>
          <rPr>
            <sz val="9"/>
            <rFont val="宋体"/>
            <charset val="134"/>
          </rPr>
          <t xml:space="preserve">
</t>
        </r>
        <r>
          <rPr>
            <sz val="12"/>
            <rFont val="宋体"/>
            <charset val="134"/>
          </rPr>
          <t>已修改</t>
        </r>
      </text>
    </comment>
    <comment ref="C9" authorId="0">
      <text>
        <r>
          <rPr>
            <b/>
            <sz val="12"/>
            <rFont val="宋体"/>
            <charset val="134"/>
          </rPr>
          <t>作者:</t>
        </r>
        <r>
          <rPr>
            <sz val="12"/>
            <rFont val="宋体"/>
            <charset val="134"/>
          </rPr>
          <t xml:space="preserve">
新增了常住城市的对照表</t>
        </r>
      </text>
    </comment>
    <comment ref="C12" authorId="0">
      <text>
        <r>
          <rPr>
            <b/>
            <sz val="12"/>
            <rFont val="宋体"/>
            <charset val="134"/>
          </rPr>
          <t>作者:</t>
        </r>
        <r>
          <rPr>
            <sz val="12"/>
            <rFont val="宋体"/>
            <charset val="134"/>
          </rPr>
          <t xml:space="preserve">
更改了标签值</t>
        </r>
      </text>
    </comment>
    <comment ref="C14" authorId="0">
      <text>
        <r>
          <rPr>
            <b/>
            <sz val="12"/>
            <rFont val="宋体"/>
            <charset val="134"/>
          </rPr>
          <t>作者:</t>
        </r>
        <r>
          <rPr>
            <sz val="12"/>
            <rFont val="宋体"/>
            <charset val="134"/>
          </rPr>
          <t xml:space="preserve">
更改了标签值</t>
        </r>
      </text>
    </comment>
    <comment ref="C15" authorId="0">
      <text>
        <r>
          <rPr>
            <b/>
            <sz val="12"/>
            <rFont val="宋体"/>
            <charset val="134"/>
          </rPr>
          <t>作者:</t>
        </r>
        <r>
          <rPr>
            <sz val="12"/>
            <rFont val="宋体"/>
            <charset val="134"/>
          </rPr>
          <t xml:space="preserve">
更改了标签值</t>
        </r>
      </text>
    </comment>
    <comment ref="B16" authorId="0">
      <text>
        <r>
          <rPr>
            <b/>
            <sz val="9"/>
            <rFont val="宋体"/>
            <charset val="134"/>
          </rPr>
          <t>作者:</t>
        </r>
        <r>
          <rPr>
            <sz val="9"/>
            <rFont val="宋体"/>
            <charset val="134"/>
          </rPr>
          <t xml:space="preserve">
</t>
        </r>
        <r>
          <rPr>
            <sz val="12"/>
            <rFont val="宋体"/>
            <charset val="134"/>
          </rPr>
          <t>已修改</t>
        </r>
      </text>
    </comment>
    <comment ref="C16" authorId="0">
      <text>
        <r>
          <rPr>
            <b/>
            <sz val="12"/>
            <rFont val="宋体"/>
            <charset val="134"/>
          </rPr>
          <t>作者:</t>
        </r>
        <r>
          <rPr>
            <sz val="12"/>
            <rFont val="宋体"/>
            <charset val="134"/>
          </rPr>
          <t xml:space="preserve">
更改了标签值</t>
        </r>
      </text>
    </comment>
    <comment ref="C17" authorId="0">
      <text>
        <r>
          <rPr>
            <b/>
            <sz val="12"/>
            <rFont val="宋体"/>
            <charset val="134"/>
          </rPr>
          <t>作者:</t>
        </r>
        <r>
          <rPr>
            <sz val="12"/>
            <rFont val="宋体"/>
            <charset val="134"/>
          </rPr>
          <t xml:space="preserve">
更改了标签值</t>
        </r>
      </text>
    </comment>
    <comment ref="A18" authorId="0">
      <text>
        <r>
          <rPr>
            <b/>
            <sz val="9"/>
            <rFont val="宋体"/>
            <charset val="134"/>
          </rPr>
          <t>作者:</t>
        </r>
        <r>
          <rPr>
            <sz val="9"/>
            <rFont val="宋体"/>
            <charset val="134"/>
          </rPr>
          <t xml:space="preserve">
</t>
        </r>
        <r>
          <rPr>
            <sz val="12"/>
            <rFont val="宋体"/>
            <charset val="134"/>
          </rPr>
          <t>无数据，暂时没有数据源提供</t>
        </r>
      </text>
    </comment>
    <comment ref="B19" authorId="0">
      <text>
        <r>
          <rPr>
            <b/>
            <sz val="9"/>
            <rFont val="宋体"/>
            <charset val="134"/>
          </rPr>
          <t>作者:</t>
        </r>
        <r>
          <rPr>
            <sz val="9"/>
            <rFont val="宋体"/>
            <charset val="134"/>
          </rPr>
          <t xml:space="preserve">
</t>
        </r>
        <r>
          <rPr>
            <sz val="12"/>
            <rFont val="宋体"/>
            <charset val="134"/>
          </rPr>
          <t>已修改</t>
        </r>
      </text>
    </comment>
    <comment ref="B20" authorId="0">
      <text>
        <r>
          <rPr>
            <b/>
            <sz val="9"/>
            <rFont val="宋体"/>
            <charset val="134"/>
          </rPr>
          <t>作者:</t>
        </r>
        <r>
          <rPr>
            <sz val="9"/>
            <rFont val="宋体"/>
            <charset val="134"/>
          </rPr>
          <t xml:space="preserve">
</t>
        </r>
        <r>
          <rPr>
            <sz val="12"/>
            <rFont val="宋体"/>
            <charset val="134"/>
          </rPr>
          <t>已修改</t>
        </r>
      </text>
    </comment>
    <comment ref="C20" authorId="0">
      <text>
        <r>
          <rPr>
            <b/>
            <sz val="12"/>
            <rFont val="宋体"/>
            <charset val="134"/>
          </rPr>
          <t>作者:</t>
        </r>
        <r>
          <rPr>
            <sz val="12"/>
            <rFont val="宋体"/>
            <charset val="134"/>
          </rPr>
          <t xml:space="preserve">
更改了标签值</t>
        </r>
      </text>
    </comment>
    <comment ref="B21" authorId="0">
      <text>
        <r>
          <rPr>
            <b/>
            <sz val="9"/>
            <rFont val="宋体"/>
            <charset val="134"/>
          </rPr>
          <t>作者:</t>
        </r>
        <r>
          <rPr>
            <sz val="9"/>
            <rFont val="宋体"/>
            <charset val="134"/>
          </rPr>
          <t xml:space="preserve">
</t>
        </r>
        <r>
          <rPr>
            <sz val="12"/>
            <rFont val="宋体"/>
            <charset val="134"/>
          </rPr>
          <t>已修改</t>
        </r>
      </text>
    </comment>
    <comment ref="C21" authorId="0">
      <text>
        <r>
          <rPr>
            <b/>
            <sz val="12"/>
            <rFont val="宋体"/>
            <charset val="134"/>
          </rPr>
          <t>作者:</t>
        </r>
        <r>
          <rPr>
            <sz val="12"/>
            <rFont val="宋体"/>
            <charset val="134"/>
          </rPr>
          <t xml:space="preserve">
更改了标签值</t>
        </r>
      </text>
    </comment>
    <comment ref="B22" authorId="0">
      <text>
        <r>
          <rPr>
            <b/>
            <sz val="9"/>
            <rFont val="宋体"/>
            <charset val="134"/>
          </rPr>
          <t>作者:</t>
        </r>
        <r>
          <rPr>
            <sz val="9"/>
            <rFont val="宋体"/>
            <charset val="134"/>
          </rPr>
          <t xml:space="preserve">
</t>
        </r>
        <r>
          <rPr>
            <sz val="12"/>
            <rFont val="宋体"/>
            <charset val="134"/>
          </rPr>
          <t>已修改</t>
        </r>
      </text>
    </comment>
    <comment ref="C22" authorId="0">
      <text>
        <r>
          <rPr>
            <b/>
            <sz val="12"/>
            <rFont val="宋体"/>
            <charset val="134"/>
          </rPr>
          <t>作者:</t>
        </r>
        <r>
          <rPr>
            <sz val="12"/>
            <rFont val="宋体"/>
            <charset val="134"/>
          </rPr>
          <t xml:space="preserve">
更改了标签值</t>
        </r>
      </text>
    </comment>
    <comment ref="A23" authorId="0">
      <text>
        <r>
          <rPr>
            <b/>
            <sz val="9"/>
            <rFont val="宋体"/>
            <charset val="134"/>
          </rPr>
          <t>作者:</t>
        </r>
        <r>
          <rPr>
            <sz val="9"/>
            <rFont val="宋体"/>
            <charset val="134"/>
          </rPr>
          <t xml:space="preserve">
</t>
        </r>
        <r>
          <rPr>
            <sz val="12"/>
            <rFont val="宋体"/>
            <charset val="134"/>
          </rPr>
          <t>无数据，暂时没有数据源提供</t>
        </r>
      </text>
    </comment>
    <comment ref="B24" authorId="0">
      <text>
        <r>
          <rPr>
            <b/>
            <sz val="9"/>
            <rFont val="宋体"/>
            <charset val="134"/>
          </rPr>
          <t>作者:</t>
        </r>
        <r>
          <rPr>
            <sz val="9"/>
            <rFont val="宋体"/>
            <charset val="134"/>
          </rPr>
          <t xml:space="preserve">
</t>
        </r>
        <r>
          <rPr>
            <sz val="12"/>
            <rFont val="宋体"/>
            <charset val="134"/>
          </rPr>
          <t>已修改</t>
        </r>
      </text>
    </comment>
    <comment ref="C24" authorId="0">
      <text>
        <r>
          <rPr>
            <b/>
            <sz val="12"/>
            <rFont val="宋体"/>
            <charset val="134"/>
          </rPr>
          <t>作者:</t>
        </r>
        <r>
          <rPr>
            <sz val="12"/>
            <rFont val="宋体"/>
            <charset val="134"/>
          </rPr>
          <t xml:space="preserve">
更改了标签值</t>
        </r>
      </text>
    </comment>
    <comment ref="B25" authorId="0">
      <text>
        <r>
          <rPr>
            <b/>
            <sz val="9"/>
            <rFont val="宋体"/>
            <charset val="134"/>
          </rPr>
          <t>作者:</t>
        </r>
        <r>
          <rPr>
            <sz val="9"/>
            <rFont val="宋体"/>
            <charset val="134"/>
          </rPr>
          <t xml:space="preserve">
</t>
        </r>
        <r>
          <rPr>
            <sz val="12"/>
            <rFont val="宋体"/>
            <charset val="134"/>
          </rPr>
          <t>已修改</t>
        </r>
      </text>
    </comment>
    <comment ref="C25" authorId="0">
      <text>
        <r>
          <rPr>
            <b/>
            <sz val="12"/>
            <rFont val="宋体"/>
            <charset val="134"/>
          </rPr>
          <t>作者:</t>
        </r>
        <r>
          <rPr>
            <sz val="12"/>
            <rFont val="宋体"/>
            <charset val="134"/>
          </rPr>
          <t xml:space="preserve">
更改了标签值</t>
        </r>
      </text>
    </comment>
    <comment ref="B26" authorId="0">
      <text>
        <r>
          <rPr>
            <b/>
            <sz val="9"/>
            <rFont val="宋体"/>
            <charset val="134"/>
          </rPr>
          <t>作者:</t>
        </r>
        <r>
          <rPr>
            <sz val="9"/>
            <rFont val="宋体"/>
            <charset val="134"/>
          </rPr>
          <t xml:space="preserve">
</t>
        </r>
        <r>
          <rPr>
            <sz val="12"/>
            <rFont val="宋体"/>
            <charset val="134"/>
          </rPr>
          <t>已修改</t>
        </r>
      </text>
    </comment>
    <comment ref="A27" authorId="0">
      <text>
        <r>
          <rPr>
            <b/>
            <sz val="12"/>
            <rFont val="宋体"/>
            <charset val="134"/>
          </rPr>
          <t>作者:</t>
        </r>
        <r>
          <rPr>
            <sz val="12"/>
            <rFont val="宋体"/>
            <charset val="134"/>
          </rPr>
          <t xml:space="preserve">
暂不返回</t>
        </r>
      </text>
    </comment>
    <comment ref="B27" authorId="0">
      <text>
        <r>
          <rPr>
            <b/>
            <sz val="9"/>
            <rFont val="宋体"/>
            <charset val="134"/>
          </rPr>
          <t>作者:</t>
        </r>
        <r>
          <rPr>
            <sz val="9"/>
            <rFont val="宋体"/>
            <charset val="134"/>
          </rPr>
          <t xml:space="preserve">
</t>
        </r>
        <r>
          <rPr>
            <sz val="12"/>
            <rFont val="宋体"/>
            <charset val="134"/>
          </rPr>
          <t>暂不返回</t>
        </r>
      </text>
    </comment>
    <comment ref="A28" authorId="0">
      <text>
        <r>
          <rPr>
            <b/>
            <sz val="12"/>
            <rFont val="宋体"/>
            <charset val="134"/>
          </rPr>
          <t>作者:</t>
        </r>
        <r>
          <rPr>
            <sz val="12"/>
            <rFont val="宋体"/>
            <charset val="134"/>
          </rPr>
          <t xml:space="preserve">
暂不返回</t>
        </r>
      </text>
    </comment>
    <comment ref="B28" authorId="0">
      <text>
        <r>
          <rPr>
            <b/>
            <sz val="9"/>
            <rFont val="宋体"/>
            <charset val="134"/>
          </rPr>
          <t>作者:</t>
        </r>
        <r>
          <rPr>
            <sz val="9"/>
            <rFont val="宋体"/>
            <charset val="134"/>
          </rPr>
          <t xml:space="preserve">
</t>
        </r>
        <r>
          <rPr>
            <sz val="12"/>
            <rFont val="宋体"/>
            <charset val="134"/>
          </rPr>
          <t>暂不返回</t>
        </r>
      </text>
    </comment>
    <comment ref="A30" authorId="0">
      <text>
        <r>
          <rPr>
            <b/>
            <sz val="12"/>
            <rFont val="宋体"/>
            <charset val="134"/>
          </rPr>
          <t>作者:</t>
        </r>
        <r>
          <rPr>
            <sz val="12"/>
            <rFont val="宋体"/>
            <charset val="134"/>
          </rPr>
          <t xml:space="preserve">
暂无数据</t>
        </r>
      </text>
    </comment>
    <comment ref="C31" authorId="0">
      <text>
        <r>
          <rPr>
            <b/>
            <sz val="12"/>
            <rFont val="宋体"/>
            <charset val="134"/>
          </rPr>
          <t>作者:</t>
        </r>
        <r>
          <rPr>
            <sz val="12"/>
            <rFont val="宋体"/>
            <charset val="134"/>
          </rPr>
          <t xml:space="preserve">
更改了标签值，现在没有对应</t>
        </r>
      </text>
    </comment>
    <comment ref="A33" authorId="0">
      <text>
        <r>
          <rPr>
            <b/>
            <sz val="12"/>
            <rFont val="宋体"/>
            <charset val="134"/>
          </rPr>
          <t>作者:</t>
        </r>
        <r>
          <rPr>
            <sz val="12"/>
            <rFont val="宋体"/>
            <charset val="134"/>
          </rPr>
          <t xml:space="preserve">
暂无数据</t>
        </r>
      </text>
    </comment>
    <comment ref="B34" authorId="0">
      <text>
        <r>
          <rPr>
            <b/>
            <sz val="9"/>
            <rFont val="宋体"/>
            <charset val="134"/>
          </rPr>
          <t>作者:</t>
        </r>
        <r>
          <rPr>
            <sz val="9"/>
            <rFont val="宋体"/>
            <charset val="134"/>
          </rPr>
          <t xml:space="preserve">
</t>
        </r>
        <r>
          <rPr>
            <sz val="12"/>
            <rFont val="宋体"/>
            <charset val="134"/>
          </rPr>
          <t>已修改</t>
        </r>
      </text>
    </comment>
    <comment ref="B35" authorId="0">
      <text>
        <r>
          <rPr>
            <b/>
            <sz val="9"/>
            <rFont val="宋体"/>
            <charset val="134"/>
          </rPr>
          <t>作者:</t>
        </r>
        <r>
          <rPr>
            <sz val="9"/>
            <rFont val="宋体"/>
            <charset val="134"/>
          </rPr>
          <t xml:space="preserve">
</t>
        </r>
        <r>
          <rPr>
            <sz val="12"/>
            <rFont val="宋体"/>
            <charset val="134"/>
          </rPr>
          <t>已修改</t>
        </r>
      </text>
    </comment>
    <comment ref="A36" authorId="0">
      <text>
        <r>
          <rPr>
            <b/>
            <sz val="12"/>
            <rFont val="宋体"/>
            <charset val="134"/>
          </rPr>
          <t>作者:</t>
        </r>
        <r>
          <rPr>
            <sz val="12"/>
            <rFont val="宋体"/>
            <charset val="134"/>
          </rPr>
          <t xml:space="preserve">
暂无数据</t>
        </r>
      </text>
    </comment>
    <comment ref="C39" authorId="0">
      <text>
        <r>
          <rPr>
            <b/>
            <sz val="12"/>
            <rFont val="宋体"/>
            <charset val="134"/>
          </rPr>
          <t>作者:</t>
        </r>
        <r>
          <rPr>
            <sz val="12"/>
            <rFont val="宋体"/>
            <charset val="134"/>
          </rPr>
          <t xml:space="preserve">
更改了标签值</t>
        </r>
      </text>
    </comment>
    <comment ref="A40" authorId="0">
      <text>
        <r>
          <rPr>
            <b/>
            <sz val="12"/>
            <rFont val="宋体"/>
            <charset val="134"/>
          </rPr>
          <t>作者:</t>
        </r>
        <r>
          <rPr>
            <sz val="12"/>
            <rFont val="宋体"/>
            <charset val="134"/>
          </rPr>
          <t xml:space="preserve">
暂无数据</t>
        </r>
      </text>
    </comment>
    <comment ref="A48" authorId="0">
      <text>
        <r>
          <rPr>
            <b/>
            <sz val="9"/>
            <rFont val="宋体"/>
            <charset val="134"/>
          </rPr>
          <t>作者:</t>
        </r>
        <r>
          <rPr>
            <sz val="9"/>
            <rFont val="宋体"/>
            <charset val="134"/>
          </rPr>
          <t xml:space="preserve">
</t>
        </r>
        <r>
          <rPr>
            <sz val="12"/>
            <rFont val="宋体"/>
            <charset val="134"/>
          </rPr>
          <t>增加标签</t>
        </r>
      </text>
    </comment>
    <comment ref="A49" authorId="0">
      <text>
        <r>
          <rPr>
            <b/>
            <sz val="9"/>
            <rFont val="宋体"/>
            <charset val="134"/>
          </rPr>
          <t>作者:</t>
        </r>
        <r>
          <rPr>
            <sz val="9"/>
            <rFont val="宋体"/>
            <charset val="134"/>
          </rPr>
          <t xml:space="preserve">
</t>
        </r>
        <r>
          <rPr>
            <sz val="12"/>
            <rFont val="宋体"/>
            <charset val="134"/>
          </rPr>
          <t>增加标签</t>
        </r>
      </text>
    </comment>
    <comment ref="A50" authorId="0">
      <text>
        <r>
          <rPr>
            <b/>
            <sz val="9"/>
            <rFont val="宋体"/>
            <charset val="134"/>
          </rPr>
          <t>作者:</t>
        </r>
        <r>
          <rPr>
            <sz val="9"/>
            <rFont val="宋体"/>
            <charset val="134"/>
          </rPr>
          <t xml:space="preserve">
</t>
        </r>
        <r>
          <rPr>
            <sz val="12"/>
            <rFont val="宋体"/>
            <charset val="134"/>
          </rPr>
          <t>增加标签</t>
        </r>
      </text>
    </comment>
    <comment ref="A51" authorId="0">
      <text>
        <r>
          <rPr>
            <b/>
            <sz val="9"/>
            <rFont val="宋体"/>
            <charset val="134"/>
          </rPr>
          <t>作者:</t>
        </r>
        <r>
          <rPr>
            <sz val="9"/>
            <rFont val="宋体"/>
            <charset val="134"/>
          </rPr>
          <t xml:space="preserve">
</t>
        </r>
        <r>
          <rPr>
            <sz val="12"/>
            <rFont val="宋体"/>
            <charset val="134"/>
          </rPr>
          <t>增加标签</t>
        </r>
      </text>
    </comment>
    <comment ref="A59" authorId="0">
      <text>
        <r>
          <rPr>
            <b/>
            <sz val="12"/>
            <rFont val="宋体"/>
            <charset val="134"/>
          </rPr>
          <t>作者:</t>
        </r>
        <r>
          <rPr>
            <sz val="12"/>
            <rFont val="宋体"/>
            <charset val="134"/>
          </rPr>
          <t xml:space="preserve">
暂无数据</t>
        </r>
      </text>
    </comment>
    <comment ref="A60" authorId="0">
      <text>
        <r>
          <rPr>
            <b/>
            <sz val="12"/>
            <rFont val="宋体"/>
            <charset val="134"/>
          </rPr>
          <t>作者:</t>
        </r>
        <r>
          <rPr>
            <sz val="12"/>
            <rFont val="宋体"/>
            <charset val="134"/>
          </rPr>
          <t xml:space="preserve">
暂无数据</t>
        </r>
      </text>
    </comment>
    <comment ref="A61" authorId="0">
      <text>
        <r>
          <rPr>
            <b/>
            <sz val="12"/>
            <rFont val="宋体"/>
            <charset val="134"/>
          </rPr>
          <t>作者:</t>
        </r>
        <r>
          <rPr>
            <sz val="12"/>
            <rFont val="宋体"/>
            <charset val="134"/>
          </rPr>
          <t xml:space="preserve">
暂无数据</t>
        </r>
      </text>
    </comment>
    <comment ref="A62" authorId="0">
      <text>
        <r>
          <rPr>
            <b/>
            <sz val="12"/>
            <rFont val="宋体"/>
            <charset val="134"/>
          </rPr>
          <t>作者:</t>
        </r>
        <r>
          <rPr>
            <sz val="12"/>
            <rFont val="宋体"/>
            <charset val="134"/>
          </rPr>
          <t xml:space="preserve">
暂无数据</t>
        </r>
      </text>
    </comment>
    <comment ref="A63" authorId="0">
      <text>
        <r>
          <rPr>
            <b/>
            <sz val="12"/>
            <rFont val="宋体"/>
            <charset val="134"/>
          </rPr>
          <t>作者:</t>
        </r>
        <r>
          <rPr>
            <sz val="12"/>
            <rFont val="宋体"/>
            <charset val="134"/>
          </rPr>
          <t xml:space="preserve">
暂无数据</t>
        </r>
      </text>
    </comment>
    <comment ref="A64" authorId="0">
      <text>
        <r>
          <rPr>
            <b/>
            <sz val="12"/>
            <rFont val="宋体"/>
            <charset val="134"/>
          </rPr>
          <t>作者:</t>
        </r>
        <r>
          <rPr>
            <sz val="12"/>
            <rFont val="宋体"/>
            <charset val="134"/>
          </rPr>
          <t xml:space="preserve">
暂无数据</t>
        </r>
      </text>
    </comment>
    <comment ref="C65" authorId="0">
      <text>
        <r>
          <rPr>
            <b/>
            <sz val="12"/>
            <rFont val="宋体"/>
            <charset val="134"/>
          </rPr>
          <t>作者:</t>
        </r>
        <r>
          <rPr>
            <sz val="12"/>
            <rFont val="宋体"/>
            <charset val="134"/>
          </rPr>
          <t xml:space="preserve">
更改标签值</t>
        </r>
      </text>
    </comment>
    <comment ref="C66" authorId="0">
      <text>
        <r>
          <rPr>
            <b/>
            <sz val="12"/>
            <rFont val="宋体"/>
            <charset val="134"/>
          </rPr>
          <t>作者:</t>
        </r>
        <r>
          <rPr>
            <sz val="12"/>
            <rFont val="宋体"/>
            <charset val="134"/>
          </rPr>
          <t xml:space="preserve">
更改标签值</t>
        </r>
      </text>
    </comment>
    <comment ref="C67" authorId="0">
      <text>
        <r>
          <rPr>
            <b/>
            <sz val="12"/>
            <rFont val="宋体"/>
            <charset val="134"/>
          </rPr>
          <t>作者:</t>
        </r>
        <r>
          <rPr>
            <sz val="12"/>
            <rFont val="宋体"/>
            <charset val="134"/>
          </rPr>
          <t xml:space="preserve">
更改标签值</t>
        </r>
      </text>
    </comment>
    <comment ref="A68" authorId="0">
      <text>
        <r>
          <rPr>
            <b/>
            <sz val="9"/>
            <rFont val="宋体"/>
            <charset val="134"/>
          </rPr>
          <t>作者:</t>
        </r>
        <r>
          <rPr>
            <sz val="9"/>
            <rFont val="宋体"/>
            <charset val="134"/>
          </rPr>
          <t xml:space="preserve">
</t>
        </r>
        <r>
          <rPr>
            <sz val="12"/>
            <rFont val="宋体"/>
            <charset val="134"/>
          </rPr>
          <t>这是一个新标签，由上个版本中的微信公众号、微信文章标题、微信文章URL合并而成</t>
        </r>
      </text>
    </comment>
    <comment ref="B68" authorId="0">
      <text>
        <r>
          <rPr>
            <b/>
            <sz val="9"/>
            <rFont val="宋体"/>
            <charset val="134"/>
          </rPr>
          <t>作者:</t>
        </r>
        <r>
          <rPr>
            <sz val="9"/>
            <rFont val="宋体"/>
            <charset val="134"/>
          </rPr>
          <t xml:space="preserve">
</t>
        </r>
        <r>
          <rPr>
            <sz val="12"/>
            <rFont val="宋体"/>
            <charset val="134"/>
          </rPr>
          <t>已修改</t>
        </r>
      </text>
    </comment>
    <comment ref="A69" authorId="0">
      <text>
        <r>
          <rPr>
            <b/>
            <sz val="12"/>
            <rFont val="宋体"/>
            <charset val="134"/>
          </rPr>
          <t>作者:</t>
        </r>
        <r>
          <rPr>
            <sz val="12"/>
            <rFont val="宋体"/>
            <charset val="134"/>
          </rPr>
          <t xml:space="preserve">
暂无数据</t>
        </r>
      </text>
    </comment>
    <comment ref="A70" authorId="0">
      <text>
        <r>
          <rPr>
            <b/>
            <sz val="9"/>
            <rFont val="宋体"/>
            <charset val="134"/>
          </rPr>
          <t xml:space="preserve">作者:
</t>
        </r>
        <r>
          <rPr>
            <sz val="12"/>
            <rFont val="宋体"/>
            <charset val="134"/>
          </rPr>
          <t>无数据</t>
        </r>
      </text>
    </comment>
    <comment ref="A71" authorId="0">
      <text>
        <r>
          <rPr>
            <b/>
            <sz val="9"/>
            <rFont val="宋体"/>
            <charset val="134"/>
          </rPr>
          <t>作者:</t>
        </r>
        <r>
          <rPr>
            <sz val="9"/>
            <rFont val="宋体"/>
            <charset val="134"/>
          </rPr>
          <t xml:space="preserve">
</t>
        </r>
        <r>
          <rPr>
            <sz val="12"/>
            <rFont val="宋体"/>
            <charset val="134"/>
          </rPr>
          <t>无数据</t>
        </r>
      </text>
    </comment>
    <comment ref="A72" authorId="0">
      <text>
        <r>
          <rPr>
            <b/>
            <sz val="9"/>
            <rFont val="宋体"/>
            <charset val="134"/>
          </rPr>
          <t>作者:</t>
        </r>
        <r>
          <rPr>
            <sz val="9"/>
            <rFont val="宋体"/>
            <charset val="134"/>
          </rPr>
          <t xml:space="preserve">
</t>
        </r>
        <r>
          <rPr>
            <sz val="12"/>
            <rFont val="宋体"/>
            <charset val="134"/>
          </rPr>
          <t>无数据</t>
        </r>
      </text>
    </comment>
  </commentList>
</comments>
</file>

<file path=xl/sharedStrings.xml><?xml version="1.0" encoding="utf-8"?>
<sst xmlns="http://schemas.openxmlformats.org/spreadsheetml/2006/main" count="94718" uniqueCount="11493">
  <si>
    <t>版本</t>
  </si>
  <si>
    <t>修改内容</t>
  </si>
  <si>
    <t>sheet页</t>
  </si>
  <si>
    <t>日期</t>
  </si>
  <si>
    <t>备注</t>
  </si>
  <si>
    <t>V0.1</t>
  </si>
  <si>
    <t>初版</t>
  </si>
  <si>
    <t>all</t>
  </si>
  <si>
    <t>V0.2</t>
  </si>
  <si>
    <t>添加了数据源匹配率</t>
  </si>
  <si>
    <t>数据源匹配率</t>
  </si>
  <si>
    <t>V0.3</t>
  </si>
  <si>
    <t>将兴趣爱好里的线下消费笔数改为偏好</t>
  </si>
  <si>
    <t>供应商Mapping，数策标签，数策三四级标签对应</t>
  </si>
  <si>
    <t>V0.4</t>
  </si>
  <si>
    <t>将固网加入到联网类型当中</t>
  </si>
  <si>
    <t>标有通信的sheet页</t>
  </si>
  <si>
    <t>V0.5</t>
  </si>
  <si>
    <t>添加GEO“是否有车”对应</t>
  </si>
  <si>
    <t>供应商Mapping</t>
  </si>
  <si>
    <t>V0.6</t>
  </si>
  <si>
    <t>添加银联智惠的5个标签，并且其中三个成为MAS的标签</t>
  </si>
  <si>
    <t>供应商Mapping，消费支付编码，数策标签，消费支付</t>
  </si>
  <si>
    <t>V0.7</t>
  </si>
  <si>
    <t>删除“上网场景”“籍贯城市”；
增添“微信”三级标签；修改“数据源匹配率”表</t>
  </si>
  <si>
    <t>数策标签、供应商mapping，数策三四级标签对应，数据源匹配率，兴趣爱好编码，通信编码，基本属性编码</t>
  </si>
  <si>
    <t>V0.8</t>
  </si>
  <si>
    <t>添加“设备IDFA”的蓬景的mapping</t>
  </si>
  <si>
    <t>V0.9</t>
  </si>
  <si>
    <t>更改三个标签的名称“近12个月常用交易渠道”“近12个月车辆交易笔数”“近12个月车辆交易金额”</t>
  </si>
  <si>
    <t>数策标签，消费支付编码</t>
  </si>
  <si>
    <t>V1.0</t>
  </si>
  <si>
    <t>添加四个MD5加密的设备ID标签；
添加银联智惠的三级标签代码；
删除冗余的旧版mapping表；
增加数据字典表；
个推改成“0-2岁小孩父母”，并且添加上返回值的编号;
添加个推“年龄段”、“身份职业”、“婚姻状况”、“移动端设备品牌”、“移动运营商”mapping;
通信添加值：VIVO；
子女成长阶段添加值“小学生”“中学生”</t>
  </si>
  <si>
    <t>V1.1</t>
  </si>
  <si>
    <t>增加个推常住城市的返回值及其代码
增加标签：地理位置信息；
将“移动端设备型号”和“移动端设备品牌”融合为“手机品牌型号”；
删去“消费金额品牌分布”和“消费笔数品牌分布”；
更改“年龄段”标签值及其编码
数据字典更新</t>
  </si>
  <si>
    <t>供应商mapping</t>
  </si>
  <si>
    <t>V1.2</t>
  </si>
  <si>
    <t>数据字典中填补“地理位置信息”空缺
在“性别”这个标签的business rule中加入GT</t>
  </si>
  <si>
    <t>数据字典；供应商Mapping</t>
  </si>
  <si>
    <t>V1.3</t>
  </si>
  <si>
    <t>银联智惠映射补充</t>
  </si>
  <si>
    <t>供应商mapping、数策三四级标签对应</t>
  </si>
  <si>
    <t>V1.4</t>
  </si>
  <si>
    <t>银联智惠映射修改；
为了数据字典添加了一个表；
数据字典“消费档次”标签值更改；
数据字典“常住城市”字段类型改为String</t>
  </si>
  <si>
    <t>供应商mapping、数策三四级标签对应、基本属性编码、消费支付编码</t>
  </si>
  <si>
    <t>V1.5</t>
  </si>
  <si>
    <t>更改近12个月常用交易渠道银联智惠供应商三级标签代码；
数策标签序号修正</t>
  </si>
  <si>
    <t>供应商mapping、数策标签</t>
  </si>
  <si>
    <t>V1.6</t>
  </si>
  <si>
    <t>更改“手机品牌型号”编码；
添加灰度的“近6个月车辆交易笔数”“近6个月车辆交易金额”“常用交易渠道”，改变相应12个月的三个标签的编码；
添加“移动端设备型号”和“移动端设备品牌”灰度；
添加“消费金额品牌分布”和“消费笔数品牌分布”灰度；</t>
  </si>
  <si>
    <t>数策标签、供应商mapping、数策三四级标签对应、通信编码、消费支付编码</t>
  </si>
  <si>
    <t>融合了V0.8和V1.6</t>
  </si>
  <si>
    <t>V1.7</t>
  </si>
  <si>
    <t>银联智惠“卡等级”改成离散；
GEO "是否有子女"对应关系，删去无用的空行</t>
  </si>
  <si>
    <t>V1.8</t>
  </si>
  <si>
    <t>business rule里面所有的ZH置于ZC之前</t>
  </si>
  <si>
    <t>V1.9</t>
  </si>
  <si>
    <t>常住城市GEO、TD、PJ改成离散；
将新版本的四级标签编码改变，恢复生产中的标签值；
把常住城市中所有省份对应删掉；
发现“固网”这一标签值，在编码表中位置是对的，但是在数策三四级标签对应中的位置是错的，不过在新版中已删除;
删去暂时无用的“移动端行为信息”;
基本属性编码表中，0-3岁改为0-2岁；
将灰度的三级和四级标签加入编码表中，仍然标灰</t>
  </si>
  <si>
    <t>V2.0</t>
  </si>
  <si>
    <t>检查修改；
将数策标签加入MAS关系；
将供应商Mapping加入供应商关系</t>
  </si>
  <si>
    <t>V2.1</t>
  </si>
  <si>
    <t>错位修改；
更新数据字典；</t>
  </si>
  <si>
    <t>供应商mapping、数策三四级标签对应、数据字典</t>
  </si>
  <si>
    <t>V2.2</t>
  </si>
  <si>
    <t>更新数据字典；
银联智惠是否有车、是否有房返回改为“有”“无”；
加入蓬景城市需要的新的标签和编码；</t>
  </si>
  <si>
    <t>V2.3</t>
  </si>
  <si>
    <t>消费笔数、金额品类分布MAS对应改为离散</t>
  </si>
  <si>
    <t>V2.4</t>
  </si>
  <si>
    <t>更改数据字典部分标签数据类型，并且增加离散标签值样例；
移动端设备品牌加入GT对应；
手机号归属地加入对应；
加入分段对应编码</t>
  </si>
  <si>
    <t>V2.5</t>
  </si>
  <si>
    <t xml:space="preserve">移动端设备品牌编码mapping补全；
手机号归属地mapping补充；
补入交易金额中缺失的500以下的分段;
微信的标签编码更改，防止重复；
删除不要的标签值；
把年龄段的符号“-”，改成“~”
</t>
  </si>
  <si>
    <t>V2.6</t>
  </si>
  <si>
    <t>补充TD已有标签的mapping：增加“机型”、“车辆情况”、“消费品类”（有争议）
设备品类、上市价格较上一版有修改，改为接口查询；
消费档次，TD映射更改（有争议，需讨论）
银联智惠资产标记加两个标签中；
删去GEO是否有房、是否有车两个标签的“未知”以及智策的无法判断</t>
  </si>
  <si>
    <t>供应商Mapping、数策三四级标签</t>
  </si>
  <si>
    <t>V2.7</t>
  </si>
  <si>
    <t>添加GEO的标签“奢侈品偏好”、“购车需求”、“保养维修需求”、“汽车改装偏好”</t>
  </si>
  <si>
    <t>供应商Mapping、数策三四级标签、数策标签</t>
  </si>
  <si>
    <t>V2.8</t>
  </si>
  <si>
    <t>场景合并，增加一列；
TD的消费品类和消费档次mapping修改；
品类更换；</t>
  </si>
  <si>
    <t>数策标签、供应商mapping、编码表</t>
  </si>
  <si>
    <t>V2.9</t>
  </si>
  <si>
    <t xml:space="preserve">删除个推“求职中”对应
TD：标准机型；标准品牌
</t>
  </si>
  <si>
    <t>V3.0</t>
  </si>
  <si>
    <t>TD：“海淘”对应补充</t>
  </si>
  <si>
    <t>V3.1</t>
  </si>
  <si>
    <t>变灰：TD的“未婚”和“无车”
智能手环变灰，加入TD智能电视
子女成长阶段加入TD对应
所有-统一成~
常用交易渠道标签值变更
移动端设备型号将TD置于第一顺位
GEO视频偏好变为影音娱乐偏好；删掉汽车改装偏好
身份职业：TD对应删除
TD消费品类中的房产置业、学校和公司企业删除
GEO社交聊天偏好变灰
GEO的手机品牌型号进入“移动端设备品牌”</t>
  </si>
  <si>
    <t>V3.2</t>
  </si>
  <si>
    <t>删除一些空值标签：近12个月网购交易笔数占比、消费金额品牌分布、消费笔数品牌分布、资产规模、社交类网站偏好</t>
  </si>
  <si>
    <t>V3.3</t>
  </si>
  <si>
    <t>删除：近6个月消费金额的TOP5商户
修改：近6个月消费笔数的TOP5商户</t>
  </si>
  <si>
    <t>V3.4</t>
  </si>
  <si>
    <t>加入分段对应</t>
  </si>
  <si>
    <t>V3.5</t>
  </si>
  <si>
    <t>删去TD变灰的“未婚”、“无车”
加上city新表
添加常住城市、手机号归属地、出差目的地（改为对应）的编码对应
删掉变灰的求职中、智能手环
城市相关字段数据源值直接复制映射</t>
  </si>
  <si>
    <t>V3.6</t>
  </si>
  <si>
    <t xml:space="preserve">年龄段标签映射补全
根据算法表进行修改：消费笔数品类分布、消费档次、消费金额品类分布
删去智惠的不活跃用户、非典型用户
添加了GEO移动端设备品牌对应、移动端设备品牌标签值
汽车垂直类访问偏好改为汽车资讯偏好
电商类网站偏好改为电商购物偏好
影音类网站偏好改为影音娱乐偏好
新闻类网站偏好改为新闻类资讯偏好
APP应用偏好更改为APP应用偏好TOP5
影音类APP偏好改为影音娱乐类APP偏好
消费笔数品类TOP5分布
消费金额品类TOP5分布
7个月~3岁
地理位置信息加上四级标签值
分段调整，左取右不取
房产估值、车辆估值原有标签值删除
</t>
  </si>
  <si>
    <t>V3.7</t>
  </si>
  <si>
    <t>将手机号归属地对应改成只有一行</t>
  </si>
  <si>
    <t>V3.8</t>
  </si>
  <si>
    <t>三级标签升级为四级标签
移动运营商标签添加一个值：“其它运营商”
增加标签“卡数量”
PC端行为偏好信息改成线上行为偏好信息</t>
  </si>
  <si>
    <t>V3.9</t>
  </si>
  <si>
    <t>饮酒场所偏好、KTV偏好、按摩SPA偏好标签值由笔数转变为高中低（4次以下，4~12次，12次及以上）
常住城市GEO的对应删除
新增330个手机品牌及其编码
移动端设备系统，只有PJ
极光标签落地
程序员删除，并入IT从业者</t>
  </si>
  <si>
    <t>V4.0</t>
  </si>
  <si>
    <t>删除各家供应商的运营商字段</t>
  </si>
  <si>
    <t>V4.1</t>
  </si>
  <si>
    <t xml:space="preserve">添加两张新表：金额分段，笔数分段
添加了19个是否有...类消费的字段
ZH资产标记落地3个标签，不要客户购房时间和客户购车时间这两个银联智惠的字段了
添加标签：近1个月纳税金额
</t>
  </si>
  <si>
    <t>V4.2</t>
  </si>
  <si>
    <t>添加标签：APP内查看车型、搜索车型、办公位置
增加JG消费能力水平对应
添加新标签：学历、旅游类应用偏好</t>
  </si>
  <si>
    <t>V4.3</t>
  </si>
  <si>
    <t>添加新标签：居住位置
中小学生和大学生统一映射为学生，极光的映射加入学生
加入常出现省份、 城市、区县编码
ZH商圈次数TOP10，消费区域
车辆估值，加新的标签值；
最高卡等级加上对应标签值</t>
  </si>
  <si>
    <t>V4.4</t>
  </si>
  <si>
    <t>为防止混淆，新开一版</t>
  </si>
  <si>
    <t>V4.5</t>
  </si>
  <si>
    <t>DID_APP_TRAVEL的中文名称从旅游类应用偏好改成旅游类APP偏好
工作信息这个二级标签H列修改成02（基本属性编码）
删去极光的使用最多的APP前十(集成极光SDK)标签</t>
  </si>
  <si>
    <t>V4.6</t>
  </si>
  <si>
    <t>恢复四级升三级之前删掉的旧标签</t>
  </si>
  <si>
    <t>V4.7</t>
  </si>
  <si>
    <t>增加一个新标签“收入能力水平”
删除了居住位置、常出现省份、常出现城市、常出现区县
之前办公位置没有写在数策三四级标签对应表中，已补充</t>
  </si>
  <si>
    <t>V4.8</t>
  </si>
  <si>
    <t>添加新标签：人生阶段、上网目的、关注内容偏好、兴趣爱好
添加极光的子女阶段到“子女成长阶段”</t>
  </si>
  <si>
    <t>V4.9</t>
  </si>
  <si>
    <t>把关注内容偏好和兴趣爱好的mapping修改
删除了卡数量</t>
  </si>
  <si>
    <t>V5_0</t>
  </si>
  <si>
    <t>供应商mapping中海购改成海淘
删除极光的人生阶段中的两个对应
TD新增身份职业标签</t>
  </si>
  <si>
    <t>V5_1</t>
  </si>
  <si>
    <t>加入QM标签
新增标签值：是否有房、是否有车、身份职业
新增标签：</t>
  </si>
  <si>
    <t>V5_2</t>
  </si>
  <si>
    <t>加入手机号标注；新增一个类别：验真：手机号&amp;姓名验证、手机号在网时长、手机号当前状态
补充更多的QM标签</t>
  </si>
  <si>
    <t>V5_3</t>
  </si>
  <si>
    <t>更改可以输出具体APP应用的中文名称
更改验真接口标签英文名</t>
  </si>
  <si>
    <t>V5_4</t>
  </si>
  <si>
    <t>添加极光标签至30个，并调整数据源修改了的标签值
学历的标签值增添了一个“大学生”；
注意一下房产估值是否是对应
极光关注内容偏好又改成阅读偏好
添加极光购买方式对应
添加标签：金融偏好、旅游类品质偏好、旅游目标偏好
兴趣爱好mapping表中改成对应</t>
  </si>
  <si>
    <t>V5_5</t>
  </si>
  <si>
    <t>更新极光人生阶段返回标签值
电商类APP标签，JG海淘改成海购</t>
  </si>
  <si>
    <t>V5_6</t>
  </si>
  <si>
    <t>加入新标签：手机号标注</t>
  </si>
  <si>
    <t>V5_7</t>
  </si>
  <si>
    <t>1 旅游服务类消费金额映射加入
2 之前验真接口的场景写错，这次改成了线索提纯
3 新增标签：居住地第1近经销商、居住地第2近经销商、居住地第3近经销商、居住地第1近经销商距离、居住地第2近经销商距离
居住地第3近经销商距离、工作地第1近经销商、工作地第2近经销商、工作地第3近经销商、工作地第1近经销商距离、工作地第2近经销商距离、工作地第3近经销商距离</t>
  </si>
  <si>
    <t>V5_8</t>
  </si>
  <si>
    <t>1 将极光接口中不再返回的标签映射删掉（常出现商圈、办公位置）
2 手机号&amp;姓名验证、手机号在网时长编码错误更改
3“手机号标注”编码更改，放到“基本属性”类别中</t>
  </si>
  <si>
    <t>V5_9</t>
  </si>
  <si>
    <t xml:space="preserve">最高卡等级在“供应商mapping”中改成离散
将4S店距离改成对应，并给值编码
增加2个标签 居住地 办公地，来自4S店距离接口  </t>
  </si>
  <si>
    <t>V6_0</t>
  </si>
  <si>
    <t>1 增加新标签10个：常消费商圈top1~10；并删去常出现商圈和办公位置，因为目前没有数据源可以提供了
2 增加新标签12个：每月消费金额在本市的排名（最近的第1~12个月）
3 房产估值加上了值及编码
4 房产估值 车辆估值 近1个月纳税金额 加入amount表
5 删除之前加入的QM的标签：星座、购买动机、购买目的、消费额度、消费选择习惯、消费决策习惯、消费关注点、视频类APP、社交类APP、系统工具类APP、新闻资讯类APP、影音娱乐类APP、生活服务类APP、网络金融类APP、阅读类APP、汽车服务类APP、图像服务类APP、丽人母婴类APP、健康医疗类APP、教育培训类APP、办公商务类APP、电话通讯类APP、主题美化类APP、实用工具类APP、智能设备类APP、手机游戏类APP、游戏偏好</t>
  </si>
  <si>
    <t>V6_1</t>
  </si>
  <si>
    <t xml:space="preserve">添加新标签：所在小区平均房价
搜狗搜索落入mapping表
为每月消费金额在本市的排名（最近的第1~12个月）分段
每月消费金额和常消费商圈之前没有补到mapping表中
</t>
  </si>
  <si>
    <t>数策标签、供应商mapping、编码表、amount</t>
  </si>
  <si>
    <t>V6_2</t>
  </si>
  <si>
    <t>将数策三四级标签对应中的空值删去
添加了搜狗的数据源匹配率
修改了是否偏好金融类消费的英文名，因为此标签跟“金融偏好”的英文名重合了</t>
  </si>
  <si>
    <t>V6_21</t>
  </si>
  <si>
    <t>手机号&amp;姓名验证 增加一个标签值“已离网”
手机号在网时长 增加一个标签值“已离网”</t>
  </si>
  <si>
    <t>V6_22</t>
  </si>
  <si>
    <t>是否偏好教育类消费 规则中少写了TD
添加三列“数据类型”“值样例”“备注”</t>
  </si>
  <si>
    <t>数策标签、供应商mapping</t>
  </si>
  <si>
    <t>V6_3</t>
  </si>
  <si>
    <t>添加了GEO可以追加推送的标签</t>
  </si>
  <si>
    <t>V6_31</t>
  </si>
  <si>
    <t>添加了GEOAPP个数相关、GT可以追加推送的标签</t>
  </si>
  <si>
    <t>V6_32</t>
  </si>
  <si>
    <t>添加PJ、JG可推送标签</t>
  </si>
  <si>
    <t>V6_33</t>
  </si>
  <si>
    <t>添加了TD的推送标签</t>
  </si>
  <si>
    <t>V6_34</t>
  </si>
  <si>
    <t>修改房价接口输出分段</t>
  </si>
  <si>
    <t>V6_35</t>
  </si>
  <si>
    <t>修改了一些重复的英文名</t>
  </si>
  <si>
    <t>数策标签</t>
  </si>
  <si>
    <t>V6_23</t>
  </si>
  <si>
    <t>修改房价接口输出分段
所在小区平均房价中文名改成所在小区平均房价（每平米）</t>
  </si>
  <si>
    <t>V6_4</t>
  </si>
  <si>
    <t>加入聚合接口的标签
4S店距离的接口输出符号从“~”改成“-”</t>
  </si>
  <si>
    <t>V6_41</t>
  </si>
  <si>
    <t>添加小区所在省，小区所在市</t>
  </si>
  <si>
    <t>V6_42</t>
  </si>
  <si>
    <t>房价接口样例修改</t>
  </si>
  <si>
    <t>V6_43</t>
  </si>
  <si>
    <t>每月消费金额在本市排名，离散改成对应</t>
  </si>
  <si>
    <t>V6_5</t>
  </si>
  <si>
    <t>新增：手机号联系人通话次数
           身份证地区、身份证性别、身份证出生日期、身份证号是否正确</t>
  </si>
  <si>
    <t>V6_51</t>
  </si>
  <si>
    <t>将身份证查询接口4个标签的供应商mapping表中的关系改成离散
新增标签为GEO的C7 接口的：手机号省份、手机号城市、手机号运营商（未完成）
修改一些标签样例</t>
  </si>
  <si>
    <t>V6_52</t>
  </si>
  <si>
    <t>根据开发建议修改mapping表</t>
  </si>
  <si>
    <t>V6_6</t>
  </si>
  <si>
    <t>真信认知ZX的新增标签
TD 工作地经纬度 居住地经纬度（未完成）</t>
  </si>
  <si>
    <t>V6_61</t>
  </si>
  <si>
    <t>新增GEO B1手机号码月消费档次接口
数策标签加两行</t>
  </si>
  <si>
    <t>V6_62</t>
  </si>
  <si>
    <t>数策基础标签新增6个：白天活跃区域TOP1、白天活跃区域TOP2、白天活跃区域TOP3、夜间活跃区域名称TOP1、夜间活跃区域名称TOP2、夜间活跃区域名称TOP3</t>
  </si>
  <si>
    <t>V6_7</t>
  </si>
  <si>
    <t>添加三个备用的字段</t>
  </si>
  <si>
    <t>Number</t>
  </si>
  <si>
    <t>Code_1st</t>
  </si>
  <si>
    <t>Tag_1st</t>
  </si>
  <si>
    <t>Tag_1st_EN</t>
  </si>
  <si>
    <t>Code_2nd</t>
  </si>
  <si>
    <t>Tag_2nd</t>
  </si>
  <si>
    <t>Tag_2nd_EN</t>
  </si>
  <si>
    <t>Code_3rd</t>
  </si>
  <si>
    <t>Tag_3rd</t>
  </si>
  <si>
    <t>Tag_3rd_type</t>
  </si>
  <si>
    <t>Tag_3rd_EN</t>
  </si>
  <si>
    <t>MAS Relation</t>
  </si>
  <si>
    <t>Scenarios</t>
  </si>
  <si>
    <t>Sample</t>
  </si>
  <si>
    <t>Note</t>
  </si>
  <si>
    <t>Status</t>
  </si>
  <si>
    <t>src_desc</t>
  </si>
  <si>
    <t>tag_rate</t>
  </si>
  <si>
    <t>interface_id</t>
  </si>
  <si>
    <t>序号</t>
  </si>
  <si>
    <t>MAS一级标签编码</t>
  </si>
  <si>
    <t>MAS一级标签</t>
  </si>
  <si>
    <t>MAS一级标签英文名</t>
  </si>
  <si>
    <t>MAS二级标签编码</t>
  </si>
  <si>
    <t>MAS二级标签</t>
  </si>
  <si>
    <t>MAS二级标签英文名</t>
  </si>
  <si>
    <t>MAS三级标签编码</t>
  </si>
  <si>
    <t>MAS三级标签</t>
  </si>
  <si>
    <t>数据类型</t>
  </si>
  <si>
    <t>MAS三级标签英文名</t>
  </si>
  <si>
    <t>MAS关系</t>
  </si>
  <si>
    <t>应用场景</t>
  </si>
  <si>
    <t>值样例</t>
  </si>
  <si>
    <t>状态</t>
  </si>
  <si>
    <t>标签逻辑</t>
  </si>
  <si>
    <t>标签填充率</t>
  </si>
  <si>
    <t>应用接口代号</t>
  </si>
  <si>
    <t>基本属性</t>
  </si>
  <si>
    <t>attribute</t>
  </si>
  <si>
    <t>基本信息</t>
  </si>
  <si>
    <t>demography</t>
  </si>
  <si>
    <t>年龄段</t>
  </si>
  <si>
    <t>String</t>
  </si>
  <si>
    <t>DID_CURRENT_AGE_RANGE</t>
  </si>
  <si>
    <t>对应</t>
  </si>
  <si>
    <t>线索动态化,车主画像</t>
  </si>
  <si>
    <t>"000100001001001023"</t>
  </si>
  <si>
    <t>开启</t>
  </si>
  <si>
    <t>手机号归属地</t>
  </si>
  <si>
    <t>DID_CITY</t>
  </si>
  <si>
    <t>"000100001001002349"</t>
  </si>
  <si>
    <t>性别</t>
  </si>
  <si>
    <t>DID_SEX</t>
  </si>
  <si>
    <t>"000100001001003001"</t>
  </si>
  <si>
    <t>常住城市</t>
  </si>
  <si>
    <t>DID_PERMANENT_CITY</t>
  </si>
  <si>
    <t>"000100001001004378"</t>
  </si>
  <si>
    <t>婚姻状况</t>
  </si>
  <si>
    <t>DID_MARITAL_STATUS</t>
  </si>
  <si>
    <t>"000100001001006001"</t>
  </si>
  <si>
    <t>学历</t>
  </si>
  <si>
    <t>DID_EDUCATION</t>
  </si>
  <si>
    <t>线索动态化</t>
  </si>
  <si>
    <t>"000100001001012001"</t>
  </si>
  <si>
    <t>A1</t>
  </si>
  <si>
    <t>人生阶段</t>
  </si>
  <si>
    <t>DID_LIFE_STAGE</t>
  </si>
  <si>
    <t>"000100001001014001"</t>
  </si>
  <si>
    <t>居住地第1近经销商</t>
  </si>
  <si>
    <t>DID_HOME_DEALER1_NAME</t>
  </si>
  <si>
    <t>离散</t>
  </si>
  <si>
    <t>4S店距离</t>
  </si>
  <si>
    <t>"北京大同汽车销售有限公司"</t>
  </si>
  <si>
    <t>居住地第2近经销商</t>
  </si>
  <si>
    <t>DID_HOME_DEALER2_NAME</t>
  </si>
  <si>
    <t>居住地第3近经销商</t>
  </si>
  <si>
    <t>DID_HOME_DEALER3_NAME</t>
  </si>
  <si>
    <t>居住地第1近经销商距离</t>
  </si>
  <si>
    <t>DID_HOME_DEALER1_DISTANCE</t>
  </si>
  <si>
    <t>"0~10km"</t>
  </si>
  <si>
    <t>居住地第2近经销商距离</t>
  </si>
  <si>
    <t>DID_HOME_DEALER2_DISTANCE</t>
  </si>
  <si>
    <t>居住地第3近经销商距离</t>
  </si>
  <si>
    <t>DID_HOME_DEALER3_DISTANCE</t>
  </si>
  <si>
    <t>手机号标注</t>
  </si>
  <si>
    <t>DID_NUMBER_TAG</t>
  </si>
  <si>
    <t>"快递送餐"</t>
  </si>
  <si>
    <t>000100001</t>
  </si>
  <si>
    <t>000100001001</t>
  </si>
  <si>
    <t>居住地</t>
  </si>
  <si>
    <t>DID_HOME_4S</t>
  </si>
  <si>
    <t>"青海省西宁市城北区"</t>
  </si>
  <si>
    <t>身份证地区</t>
  </si>
  <si>
    <t>DID_IDENTITY_AREA</t>
  </si>
  <si>
    <t>身份证信息</t>
  </si>
  <si>
    <t>"浙江省温州市平阳县"</t>
  </si>
  <si>
    <t>000100002</t>
  </si>
  <si>
    <t>身份证性别</t>
  </si>
  <si>
    <t>DID_IDENTITY_SEX</t>
  </si>
  <si>
    <t>"男"</t>
  </si>
  <si>
    <t>000100003</t>
  </si>
  <si>
    <t>身份证出生日期</t>
  </si>
  <si>
    <t>DID_IDENTITY_BIRTHDAY</t>
  </si>
  <si>
    <t>"1989年03月08日"</t>
  </si>
  <si>
    <t>000100004</t>
  </si>
  <si>
    <t>身份证号是否正确</t>
  </si>
  <si>
    <t>DID_IDENTITY_VERI</t>
  </si>
  <si>
    <t>"是"</t>
  </si>
  <si>
    <t>身份证号与姓名验证</t>
  </si>
  <si>
    <t>DID_NAMEID_VERI</t>
  </si>
  <si>
    <t>"一致"</t>
  </si>
  <si>
    <t>身份证号与姓名验证结果描述</t>
  </si>
  <si>
    <t>DID_NAMEID_DESC</t>
  </si>
  <si>
    <t>"身份证号码无效"</t>
  </si>
  <si>
    <t>家庭信息</t>
  </si>
  <si>
    <t>family</t>
  </si>
  <si>
    <t>是否有子女</t>
  </si>
  <si>
    <t>DID_IF_CHILDREN</t>
  </si>
  <si>
    <t>"000100001003001001"</t>
  </si>
  <si>
    <t>子女成长阶段</t>
  </si>
  <si>
    <t>DID_NUMBER_CHILDREN</t>
  </si>
  <si>
    <t>"000100001003002001"</t>
  </si>
  <si>
    <t>工作信息</t>
  </si>
  <si>
    <t>industry</t>
  </si>
  <si>
    <t>出差目的地</t>
  </si>
  <si>
    <t>JSONArray&lt;String&gt;</t>
  </si>
  <si>
    <t>DID_BUSINESS_CITY</t>
  </si>
  <si>
    <t>["000100001002001001","000100001002001002","000100001002001003"]</t>
  </si>
  <si>
    <t>身份职业</t>
  </si>
  <si>
    <t>DID_CAREER</t>
  </si>
  <si>
    <t>"000100001002002003"</t>
  </si>
  <si>
    <t>工作地第1近经销商</t>
  </si>
  <si>
    <t>DID_WORK_DEALER1_NAME</t>
  </si>
  <si>
    <t>线索提纯</t>
  </si>
  <si>
    <t>工作地第2近经销商</t>
  </si>
  <si>
    <t>DID_WORK_DEALER2_NAME</t>
  </si>
  <si>
    <t>工作地第3近经销商</t>
  </si>
  <si>
    <t>DID_WORK_DEALER3_NAME</t>
  </si>
  <si>
    <t>工作地第1近经销商距离</t>
  </si>
  <si>
    <t>DID_WORK_DEALER1_DISTANCE</t>
  </si>
  <si>
    <t>工作地第2近经销商距离</t>
  </si>
  <si>
    <t>DID_WORK_DEALER2_DISTANCE</t>
  </si>
  <si>
    <t>工作地第3近经销商距离</t>
  </si>
  <si>
    <t>DID_WORK_DEALER3_DISTANCE</t>
  </si>
  <si>
    <t>000100001002</t>
  </si>
  <si>
    <t>办公地</t>
  </si>
  <si>
    <t>DID_WORKPLACE_4S</t>
  </si>
  <si>
    <t>"青海省西宁市湟中县"</t>
  </si>
  <si>
    <t>消费支付</t>
  </si>
  <si>
    <t>payment</t>
  </si>
  <si>
    <t>消费信息</t>
  </si>
  <si>
    <t>consumption</t>
  </si>
  <si>
    <t>常用交易渠道</t>
  </si>
  <si>
    <t>DID_CHANNEL</t>
  </si>
  <si>
    <t>["000100002001001001","000100002001001008"]</t>
  </si>
  <si>
    <t>消费笔数品类TOP5分布</t>
  </si>
  <si>
    <t>DID_TIME_TYPE</t>
  </si>
  <si>
    <t>["零售","批发","教育","金融","批发"]</t>
  </si>
  <si>
    <t>IT类消费笔数</t>
  </si>
  <si>
    <t>DID_TIME_IT</t>
  </si>
  <si>
    <t>"000100002001021002"</t>
  </si>
  <si>
    <t>餐饮类消费笔数</t>
  </si>
  <si>
    <t>DID_TIME_FOOD</t>
  </si>
  <si>
    <t>"000100002001022001"</t>
  </si>
  <si>
    <t>房地产类消费笔数</t>
  </si>
  <si>
    <t>DID_TIME_RE</t>
  </si>
  <si>
    <t>"000100002001023001"</t>
  </si>
  <si>
    <t>公用事业类消费笔数</t>
  </si>
  <si>
    <t>DID_TIME_PUBLIC</t>
  </si>
  <si>
    <t>"000100002001024002"</t>
  </si>
  <si>
    <t>婚恋交友类消费笔数</t>
  </si>
  <si>
    <t>DID_TIME_DATING</t>
  </si>
  <si>
    <t>"000100002001025001"</t>
  </si>
  <si>
    <t>交通运输类消费笔数</t>
  </si>
  <si>
    <t>DID_TIME_TRANS</t>
  </si>
  <si>
    <t>"000100002001026002"</t>
  </si>
  <si>
    <t>教育类消费笔数</t>
  </si>
  <si>
    <t>DID_TIME_EDU</t>
  </si>
  <si>
    <t>"000100002001027001"</t>
  </si>
  <si>
    <t>金融类消费笔数</t>
  </si>
  <si>
    <t>DID_TIME_FINANCE</t>
  </si>
  <si>
    <t>"000100002001028002"</t>
  </si>
  <si>
    <t>居民服务类消费笔数</t>
  </si>
  <si>
    <t>DID_TIME_RSDT</t>
  </si>
  <si>
    <t>"000100002001029002"</t>
  </si>
  <si>
    <t>零售类消费笔数</t>
  </si>
  <si>
    <t>DID_TIME_RETAIL</t>
  </si>
  <si>
    <t>"000100002001030001"</t>
  </si>
  <si>
    <t>住宿服务类消费笔数</t>
  </si>
  <si>
    <t>DID_TIME_ACCOM</t>
  </si>
  <si>
    <t>"000100002001031001"</t>
  </si>
  <si>
    <t>旅游服务类消费笔数</t>
  </si>
  <si>
    <t>DID_TIME_TRAVEL</t>
  </si>
  <si>
    <t>"000100002001032001"</t>
  </si>
  <si>
    <t>批发类消费笔数</t>
  </si>
  <si>
    <t>DID_TIME_WHSLE</t>
  </si>
  <si>
    <t>"000100002001033001"</t>
  </si>
  <si>
    <t>汽车类消费笔数</t>
  </si>
  <si>
    <t>DID_TIME_VEHICLE</t>
  </si>
  <si>
    <t>"000100002001034001"</t>
  </si>
  <si>
    <t>商务服务类消费笔数</t>
  </si>
  <si>
    <t>DID_TIME_BIZ</t>
  </si>
  <si>
    <t>"000100002001035001"</t>
  </si>
  <si>
    <t>文体娱乐服务类消费笔数</t>
  </si>
  <si>
    <t>DID_TIME_ENT</t>
  </si>
  <si>
    <t>"000100002001036001"</t>
  </si>
  <si>
    <t>医疗美容类消费笔数</t>
  </si>
  <si>
    <t>DID_TIME_CARE</t>
  </si>
  <si>
    <t>"000100002001037001"</t>
  </si>
  <si>
    <t>邮政快递类消费笔数</t>
  </si>
  <si>
    <t>DID_TIME_POSTAL</t>
  </si>
  <si>
    <t>"000100002001038001"</t>
  </si>
  <si>
    <t>政府机构及社会团体类消费笔数</t>
  </si>
  <si>
    <t>DID_TIME_GOV</t>
  </si>
  <si>
    <t>"000100002001039001"</t>
  </si>
  <si>
    <t>消费档次</t>
  </si>
  <si>
    <t>DID_PAYMENT_LEVEL</t>
  </si>
  <si>
    <t>"000100002001003008"</t>
  </si>
  <si>
    <t>近6个月消费笔数的TOP5商户</t>
  </si>
  <si>
    <t>DID_TIME_STORE_T5</t>
  </si>
  <si>
    <t>["上海华程西南旅行社有限公司（携程）",
  "中国农业银行股份有限公司云浮分行营业部",
  "民生成都分行",
  "联动优势电子商务有限公司",
  "（特约）宝付网络科技（上海）有限公司"]</t>
  </si>
  <si>
    <t>000100002001</t>
  </si>
  <si>
    <t>近6个月车辆交易笔数</t>
  </si>
  <si>
    <t>DID_TIME_CAR</t>
  </si>
  <si>
    <t>"000100002001006005"</t>
  </si>
  <si>
    <t>近6个月车辆交易金额</t>
  </si>
  <si>
    <t>DID_TOTAL_CAR</t>
  </si>
  <si>
    <t>"000100002001007011"</t>
  </si>
  <si>
    <t>年消费金额</t>
  </si>
  <si>
    <t>DID_TOTAL_YEAR</t>
  </si>
  <si>
    <t>"000100002001008011"</t>
  </si>
  <si>
    <t>近12个月午夜交易笔数占比</t>
  </si>
  <si>
    <t>DID_TIME_MIDNIGHT</t>
  </si>
  <si>
    <t>"000100002001010006"</t>
  </si>
  <si>
    <t>近12个月境外交易笔数占比</t>
  </si>
  <si>
    <t>DID_TIME_OVERSEAS</t>
  </si>
  <si>
    <t>"000100002001011006"</t>
  </si>
  <si>
    <t>消费金额品类TOP5分布</t>
  </si>
  <si>
    <t>DID_TOTAL_TYPE</t>
  </si>
  <si>
    <t>IT类消费金额</t>
  </si>
  <si>
    <t>DID_TOTAL_IT</t>
  </si>
  <si>
    <t>"000100002001040001"</t>
  </si>
  <si>
    <t>餐饮类消费金额</t>
  </si>
  <si>
    <t>DID_TOTAL_FOOD</t>
  </si>
  <si>
    <t>"000100002001041001"</t>
  </si>
  <si>
    <t>房地产类消费金额</t>
  </si>
  <si>
    <t>DID_TOTAL_RE</t>
  </si>
  <si>
    <t>"000100002001042001"</t>
  </si>
  <si>
    <t>公用事业类消费金额</t>
  </si>
  <si>
    <t>DID_TOTAL_PUBLIC</t>
  </si>
  <si>
    <t>"000100002001043001"</t>
  </si>
  <si>
    <t>婚恋交友类消费金额</t>
  </si>
  <si>
    <t>DID_TOTAL_DATING</t>
  </si>
  <si>
    <t>"000100002001044001"</t>
  </si>
  <si>
    <t>交通运输类消费金额</t>
  </si>
  <si>
    <t>DID_TOTAL_TRANS</t>
  </si>
  <si>
    <t>"000100002001045001"</t>
  </si>
  <si>
    <t>教育类消费金额</t>
  </si>
  <si>
    <t>DID_TOTAL_EDU</t>
  </si>
  <si>
    <t>"000100002001046001"</t>
  </si>
  <si>
    <t>金融类消费金额</t>
  </si>
  <si>
    <t>DID_TOTAL_FINANCE</t>
  </si>
  <si>
    <t>"000100002001047001"</t>
  </si>
  <si>
    <t>居民服务类消费金额</t>
  </si>
  <si>
    <t>DID_TOTAL_RSDT</t>
  </si>
  <si>
    <t>"000100002001048001"</t>
  </si>
  <si>
    <t>零售类消费金额</t>
  </si>
  <si>
    <t>DID_TOTAL_RETAIL</t>
  </si>
  <si>
    <t>"000100002001049001"</t>
  </si>
  <si>
    <t>住宿服务类消费金额</t>
  </si>
  <si>
    <t>DID_TOTAL_ACCOM</t>
  </si>
  <si>
    <t>"000100002001050001"</t>
  </si>
  <si>
    <t>旅游服务类消费金额</t>
  </si>
  <si>
    <t>DID_TOTAL_TRAVEL</t>
  </si>
  <si>
    <t>"000100002001051001"</t>
  </si>
  <si>
    <t>批发类消费金额</t>
  </si>
  <si>
    <t>DID_TOTAL_WHSLE</t>
  </si>
  <si>
    <t>"000100002001052001"</t>
  </si>
  <si>
    <t>汽车类消费金额</t>
  </si>
  <si>
    <t>DID_TOTAL_VEHICLE</t>
  </si>
  <si>
    <t>"000100002001053001"</t>
  </si>
  <si>
    <t>商务服务类消费金额</t>
  </si>
  <si>
    <t>DID_TOTAL_BIZ</t>
  </si>
  <si>
    <t>"000100002001054001"</t>
  </si>
  <si>
    <t>文体娱乐服务类消费金额</t>
  </si>
  <si>
    <t>DID_TOTAL_ENT</t>
  </si>
  <si>
    <t>"000100002001055001"</t>
  </si>
  <si>
    <t>医疗美容类消费金额</t>
  </si>
  <si>
    <t>DID_TOTAL_CARE</t>
  </si>
  <si>
    <t>"000100002001056001"</t>
  </si>
  <si>
    <t>邮政快递类消费金额</t>
  </si>
  <si>
    <t>DID_TOTAL_POSTAL</t>
  </si>
  <si>
    <t>"000100002001057001"</t>
  </si>
  <si>
    <t>政府机构及社会团体类消费金额</t>
  </si>
  <si>
    <t>DID_TOTAL_GOV</t>
  </si>
  <si>
    <t>"000100002001058001"</t>
  </si>
  <si>
    <t>是否偏好IT类消费</t>
  </si>
  <si>
    <t>DID_PREF_IT</t>
  </si>
  <si>
    <t>"000100002001059001"</t>
  </si>
  <si>
    <t>是否偏好餐饮类消费</t>
  </si>
  <si>
    <t>DID_PREF_FOOD</t>
  </si>
  <si>
    <t>"000100002001060001"</t>
  </si>
  <si>
    <t>是否偏好婚恋交友类消费</t>
  </si>
  <si>
    <t>DID_PREF_DATING</t>
  </si>
  <si>
    <t>"000100002001063001"</t>
  </si>
  <si>
    <t>是否偏好交通运输类消费</t>
  </si>
  <si>
    <t>DID_PREF_TRANS</t>
  </si>
  <si>
    <t>"000100002001064001"</t>
  </si>
  <si>
    <t>是否偏好教育类消费</t>
  </si>
  <si>
    <t>DID_PREF_EDU</t>
  </si>
  <si>
    <t>"000100002001065001"</t>
  </si>
  <si>
    <t>是否偏好金融类消费</t>
  </si>
  <si>
    <t>DID_PREF_FIN</t>
  </si>
  <si>
    <t>"000100002001066001"</t>
  </si>
  <si>
    <t>是否偏好居民服务类消费</t>
  </si>
  <si>
    <t>DID_PREF_RSDT</t>
  </si>
  <si>
    <t>"000100002001067001"</t>
  </si>
  <si>
    <t>是否偏好零售类消费</t>
  </si>
  <si>
    <t>DID_PREF_RETAIL</t>
  </si>
  <si>
    <t>"000100002001068001"</t>
  </si>
  <si>
    <t>是否偏好批发类消费</t>
  </si>
  <si>
    <t>DID_PREF_WHSLE</t>
  </si>
  <si>
    <t>"000100002001071001"</t>
  </si>
  <si>
    <t>是否偏好汽车类消费</t>
  </si>
  <si>
    <t>DID_PREF_VEHICLE</t>
  </si>
  <si>
    <t>"000100002001072001"</t>
  </si>
  <si>
    <t>是否偏好文体娱乐服务类消费</t>
  </si>
  <si>
    <t>DID_PREF_ENT</t>
  </si>
  <si>
    <t>"000100002001074001"</t>
  </si>
  <si>
    <t>是否偏好医疗美容类消费</t>
  </si>
  <si>
    <t>DID_PREF_CARE</t>
  </si>
  <si>
    <t>"000100002001075001"</t>
  </si>
  <si>
    <t>购车需求</t>
  </si>
  <si>
    <t>DID_NEEDS_CAR</t>
  </si>
  <si>
    <t>"000100002001015001"</t>
  </si>
  <si>
    <t>保养维修需求</t>
  </si>
  <si>
    <t>DID_NEEDS_MAINTENANCE</t>
  </si>
  <si>
    <t>"000100002001016001"</t>
  </si>
  <si>
    <t>常消费商圈top1</t>
  </si>
  <si>
    <t>DID_CONT_BD1</t>
  </si>
  <si>
    <t>"五角场_1"</t>
  </si>
  <si>
    <t>常消费商圈top2</t>
  </si>
  <si>
    <t>DID_CONT_BD2</t>
  </si>
  <si>
    <t>常消费商圈top3</t>
  </si>
  <si>
    <t>DID_CONT_BD3</t>
  </si>
  <si>
    <t>常消费商圈top4</t>
  </si>
  <si>
    <t>DID_CONT_BD4</t>
  </si>
  <si>
    <t>常消费商圈top5</t>
  </si>
  <si>
    <t>DID_CONT_BD5</t>
  </si>
  <si>
    <t>常消费商圈top6</t>
  </si>
  <si>
    <t>DID_CONT_BD6</t>
  </si>
  <si>
    <t>常消费商圈top7</t>
  </si>
  <si>
    <t>DID_CONT_BD7</t>
  </si>
  <si>
    <t>常消费商圈top8</t>
  </si>
  <si>
    <t>DID_CONT_BD8</t>
  </si>
  <si>
    <t>常消费商圈top9</t>
  </si>
  <si>
    <t>DID_CONT_BD9</t>
  </si>
  <si>
    <t>常消费商圈top10</t>
  </si>
  <si>
    <t>DID_CONT_BD10</t>
  </si>
  <si>
    <t>每月消费金额在本市的排名（最近的第1个月）</t>
  </si>
  <si>
    <t>DID_TOTAL_CITYRANK1</t>
  </si>
  <si>
    <t>"000100002001088001"</t>
  </si>
  <si>
    <t>每月消费金额在本市的排名（最近的第2个月）</t>
  </si>
  <si>
    <t>DID_TOTAL_CITYRANK2</t>
  </si>
  <si>
    <t>"000100002001089001"</t>
  </si>
  <si>
    <t>每月消费金额在本市的排名（最近的第3个月）</t>
  </si>
  <si>
    <t>DID_TOTAL_CITYRANK3</t>
  </si>
  <si>
    <t>"000100002001090001"</t>
  </si>
  <si>
    <t>每月消费金额在本市的排名（最近的第4个月）</t>
  </si>
  <si>
    <t>DID_TOTAL_CITYRANK4</t>
  </si>
  <si>
    <t>"000100002001091001"</t>
  </si>
  <si>
    <t>每月消费金额在本市的排名（最近的第5个月）</t>
  </si>
  <si>
    <t>DID_TOTAL_CITYRANK5</t>
  </si>
  <si>
    <t>"000100002001092001"</t>
  </si>
  <si>
    <t>每月消费金额在本市的排名（最近的第6个月）</t>
  </si>
  <si>
    <t>DID_TOTAL_CITYRANK6</t>
  </si>
  <si>
    <t>"000100002001093001"</t>
  </si>
  <si>
    <t>每月消费金额在本市的排名（最近的第7个月）</t>
  </si>
  <si>
    <t>DID_TOTAL_CITYRANK7</t>
  </si>
  <si>
    <t>"000100002001094001"</t>
  </si>
  <si>
    <t>每月消费金额在本市的排名（最近的第8个月）</t>
  </si>
  <si>
    <t>DID_TOTAL_CITYRANK8</t>
  </si>
  <si>
    <t>"000100002001095001"</t>
  </si>
  <si>
    <t>每月消费金额在本市的排名（最近的第9个月）</t>
  </si>
  <si>
    <t>DID_TOTAL_CITYRANK9</t>
  </si>
  <si>
    <t>"000100002001096001"</t>
  </si>
  <si>
    <t>每月消费金额在本市的排名（最近的第10个月）</t>
  </si>
  <si>
    <t>DID_TOTAL_CITYRANK10</t>
  </si>
  <si>
    <t>"000100002001097001"</t>
  </si>
  <si>
    <t>每月消费金额在本市的排名（最近的第11个月）</t>
  </si>
  <si>
    <t>DID_TOTAL_CITYRANK11</t>
  </si>
  <si>
    <t>"000100002001098001"</t>
  </si>
  <si>
    <t>每月消费金额在本市的排名（最近的第12个月）</t>
  </si>
  <si>
    <t>DID_TOTAL_CITYRANK12</t>
  </si>
  <si>
    <t>"000100002001099001"</t>
  </si>
  <si>
    <t>资产收入</t>
  </si>
  <si>
    <t>property</t>
  </si>
  <si>
    <t>000100003001</t>
  </si>
  <si>
    <t>资产信息</t>
  </si>
  <si>
    <t>asset</t>
  </si>
  <si>
    <t>是否有房</t>
  </si>
  <si>
    <t>DID_IF_HOUSE</t>
  </si>
  <si>
    <t>"000100003001001001"</t>
  </si>
  <si>
    <t>房产估值</t>
  </si>
  <si>
    <t>DID_VALUE_HOUSE</t>
  </si>
  <si>
    <t>"000100003001003004"</t>
  </si>
  <si>
    <t>最高卡等级</t>
  </si>
  <si>
    <t>DID_LEVEL_CARD</t>
  </si>
  <si>
    <t>"000100003001004006"</t>
  </si>
  <si>
    <t>该标签输出与业务需求不符</t>
  </si>
  <si>
    <t>是否有车</t>
  </si>
  <si>
    <t>DID_IF_VEHICLE</t>
  </si>
  <si>
    <t>"000100003001002001"</t>
  </si>
  <si>
    <t>车辆估值</t>
  </si>
  <si>
    <t>DID_VALUE_VEHICLE</t>
  </si>
  <si>
    <t>"000100003001005005"</t>
  </si>
  <si>
    <t>购房时间</t>
  </si>
  <si>
    <t>DID_YEAR_HOUSE</t>
  </si>
  <si>
    <t>"20120102"</t>
  </si>
  <si>
    <t>购车时间</t>
  </si>
  <si>
    <t>DID_YEAR_CAR</t>
  </si>
  <si>
    <t>近1个月纳税金额</t>
  </si>
  <si>
    <t>DID_TOTAL_TAX</t>
  </si>
  <si>
    <t>"000100003001010001"</t>
  </si>
  <si>
    <t>收入能力水平</t>
  </si>
  <si>
    <t>DID_LEVEL_INCOME</t>
  </si>
  <si>
    <t>"000100003001011004"</t>
  </si>
  <si>
    <t>000100003002</t>
  </si>
  <si>
    <t>金融偏好</t>
  </si>
  <si>
    <t>DID_PREF_FINANCE</t>
  </si>
  <si>
    <t>["000100003001012001","000100003001012002","000100003001012003"]</t>
  </si>
  <si>
    <t>000100003003</t>
  </si>
  <si>
    <t>所在小区平均房价(每平米)</t>
  </si>
  <si>
    <t>DID_PROPERTY_PRICE</t>
  </si>
  <si>
    <t>所在小区平均房价</t>
  </si>
  <si>
    <t>"10000.00"</t>
  </si>
  <si>
    <t>000100003004</t>
  </si>
  <si>
    <t>小区所在省</t>
  </si>
  <si>
    <t>DID_PROPERTY_PROVINCE</t>
  </si>
  <si>
    <t>"江苏省"</t>
  </si>
  <si>
    <t>000100003005</t>
  </si>
  <si>
    <t>小区所在市</t>
  </si>
  <si>
    <t>DID_PROPERTY_CITY</t>
  </si>
  <si>
    <t>"南京市"</t>
  </si>
  <si>
    <t>通信</t>
  </si>
  <si>
    <t>communication</t>
  </si>
  <si>
    <t>000100004001</t>
  </si>
  <si>
    <t>设备信息</t>
  </si>
  <si>
    <t>phone</t>
  </si>
  <si>
    <t>移动端设备系统</t>
  </si>
  <si>
    <t>DID_SYSTEM</t>
  </si>
  <si>
    <t>"000100004001001001"</t>
  </si>
  <si>
    <t>移动端设备型号</t>
  </si>
  <si>
    <t>DID_MODEL</t>
  </si>
  <si>
    <t>"iPhone S7"</t>
  </si>
  <si>
    <t>移动端设备品牌</t>
  </si>
  <si>
    <t>DID_BRAND</t>
  </si>
  <si>
    <t>"000100004001002019"</t>
  </si>
  <si>
    <t>设备品类</t>
  </si>
  <si>
    <t>DID_TYPE</t>
  </si>
  <si>
    <t>"000100004001003001"</t>
  </si>
  <si>
    <t>联网类型</t>
  </si>
  <si>
    <t>DID_INTERNET_TYPE</t>
  </si>
  <si>
    <t>"000100004001004002"</t>
  </si>
  <si>
    <t>上市价格</t>
  </si>
  <si>
    <t>DID_PRICE</t>
  </si>
  <si>
    <t xml:space="preserve">"000100004001005003" </t>
  </si>
  <si>
    <t>移动运营商</t>
  </si>
  <si>
    <t>DID_OPERATOR</t>
  </si>
  <si>
    <t>"000100004001006001"</t>
  </si>
  <si>
    <t>设备MAC</t>
  </si>
  <si>
    <t>DID_MAC</t>
  </si>
  <si>
    <t>"07-16-76-00-02-86"</t>
  </si>
  <si>
    <t>设备IMEI</t>
  </si>
  <si>
    <t>DID_IMEI</t>
  </si>
  <si>
    <t>"013004007125468"</t>
  </si>
  <si>
    <t>设备IDFA</t>
  </si>
  <si>
    <t>DID_IDFA</t>
  </si>
  <si>
    <t>"6E79FCDF-9441-4E17-939C-46FD91520921"</t>
  </si>
  <si>
    <t>设备AndroidID</t>
  </si>
  <si>
    <t>DID_ADID</t>
  </si>
  <si>
    <t>"98AFE9F4CF20E55C"</t>
  </si>
  <si>
    <t>设备MAC_MD5</t>
  </si>
  <si>
    <t>DID_MAC_MD5</t>
  </si>
  <si>
    <t>"360A3FBCB3AE4805E280478E0AD617A2"</t>
  </si>
  <si>
    <t>设备IMEI_MD5</t>
  </si>
  <si>
    <t>DID_IMEI_MD5</t>
  </si>
  <si>
    <t>"45DB4A8AB140461C9D529E94E7DFA234"</t>
  </si>
  <si>
    <t>设备IDFA_MD5</t>
  </si>
  <si>
    <t>DID_IDFA_MD5</t>
  </si>
  <si>
    <t>"289761B3FAE2A63169AF0AB9757661A1"</t>
  </si>
  <si>
    <t>设备AndroidID_MD5</t>
  </si>
  <si>
    <t>DID_ADID_MD5</t>
  </si>
  <si>
    <t>"9251054CC8C75A41049544367F6E0097"</t>
  </si>
  <si>
    <t>兴趣爱好</t>
  </si>
  <si>
    <t>interest</t>
  </si>
  <si>
    <t>线上行为偏好信息</t>
  </si>
  <si>
    <t>pcinterest</t>
  </si>
  <si>
    <t>汽车资讯偏好</t>
  </si>
  <si>
    <t>DID_WEB_VEHICLE</t>
  </si>
  <si>
    <t>"000100005001001001"</t>
  </si>
  <si>
    <t>电商购物偏好</t>
  </si>
  <si>
    <t>DID_WEB_ECOMMERCE</t>
  </si>
  <si>
    <t>"000100005001002001"</t>
  </si>
  <si>
    <t>读书偏好</t>
  </si>
  <si>
    <t>DID_WEB_READING</t>
  </si>
  <si>
    <t>"000100005001003001"</t>
  </si>
  <si>
    <t>影音娱乐偏好</t>
  </si>
  <si>
    <t>DID_WEB_MEDIA</t>
  </si>
  <si>
    <t>"000100005001005001"</t>
  </si>
  <si>
    <t>新闻类资讯偏好</t>
  </si>
  <si>
    <t>DID_WEB_NEWS</t>
  </si>
  <si>
    <t>"000100005001006001"</t>
  </si>
  <si>
    <t>移动端行为偏好信息</t>
  </si>
  <si>
    <t>appinterest</t>
  </si>
  <si>
    <t>APP应用偏好TOP5</t>
  </si>
  <si>
    <t>DID_APP_TYPE</t>
  </si>
  <si>
    <t>[ "微信", "起点读书", "支付宝" ]</t>
  </si>
  <si>
    <t>000100005002</t>
  </si>
  <si>
    <t>汽车类APP偏好</t>
  </si>
  <si>
    <t>DID_APP_VEHICLE</t>
  </si>
  <si>
    <t>["000100005002002001"]</t>
  </si>
  <si>
    <t>电商类APP偏好</t>
  </si>
  <si>
    <t>DID_APP_ECOMMERCE</t>
  </si>
  <si>
    <t>["000100005002003001"]</t>
  </si>
  <si>
    <t>读书类APP偏好</t>
  </si>
  <si>
    <t>DID_APP_READING</t>
  </si>
  <si>
    <t>["000100005002004001"]</t>
  </si>
  <si>
    <t>社交类APP偏好</t>
  </si>
  <si>
    <t>DID_APP_SOCIAL</t>
  </si>
  <si>
    <t>["000100005002005001"]</t>
  </si>
  <si>
    <t>影音娱乐类APP偏好</t>
  </si>
  <si>
    <t>DID_APP_MEDIA</t>
  </si>
  <si>
    <t>["000100005002006001"]</t>
  </si>
  <si>
    <t>游戏类APP偏好</t>
  </si>
  <si>
    <t>DID_APP_GAMES</t>
  </si>
  <si>
    <t>["000100005002007001"]</t>
  </si>
  <si>
    <t>是否偏好车资讯APP</t>
  </si>
  <si>
    <t>DID_APP_VEH_INFO</t>
  </si>
  <si>
    <t>"000100005002012001"</t>
  </si>
  <si>
    <t>是否偏好买卖车APP</t>
  </si>
  <si>
    <t>DID_APP_VEH_DEAL</t>
  </si>
  <si>
    <t>"000100005002013001 "</t>
  </si>
  <si>
    <t>是否偏好网上商城APP</t>
  </si>
  <si>
    <t>DID_APP_EC_SHOP</t>
  </si>
  <si>
    <t>"000100005002014001"</t>
  </si>
  <si>
    <t>是否偏好团购APP</t>
  </si>
  <si>
    <t>DID_APP_EC_GROUP</t>
  </si>
  <si>
    <t>"000100005002015001"</t>
  </si>
  <si>
    <t>是否偏好导购APP</t>
  </si>
  <si>
    <t>DID_APP_EC_GUIDE</t>
  </si>
  <si>
    <t>"000100005002016001"</t>
  </si>
  <si>
    <t>是否偏好比价APP</t>
  </si>
  <si>
    <t>DID_APP_EC_PRICE</t>
  </si>
  <si>
    <t>"000100005002017001"</t>
  </si>
  <si>
    <t>是否偏好购物分享APP</t>
  </si>
  <si>
    <t>DID_APP_EC_SHARE</t>
  </si>
  <si>
    <t>"000100005002018001"</t>
  </si>
  <si>
    <t>是否偏好海淘APP</t>
  </si>
  <si>
    <t>DID_APP_EC_OVERSEAS</t>
  </si>
  <si>
    <t>"000100005002019001"</t>
  </si>
  <si>
    <t>是否偏好胎教读物APP</t>
  </si>
  <si>
    <t>DID_APP_READ_AT</t>
  </si>
  <si>
    <t>"000100005002020001"</t>
  </si>
  <si>
    <t>是否偏好少儿读物APP</t>
  </si>
  <si>
    <t>DID_APP_READ_CHILD</t>
  </si>
  <si>
    <t>"000100005002021001"</t>
  </si>
  <si>
    <t>是否偏好小说APP</t>
  </si>
  <si>
    <t>DID_APP_READ_NOVEL</t>
  </si>
  <si>
    <t>"000100005002022001"</t>
  </si>
  <si>
    <t>是否偏好期刊杂志APP</t>
  </si>
  <si>
    <t>DID_APP_READ_JOURNAL</t>
  </si>
  <si>
    <t>"000100005002023001"</t>
  </si>
  <si>
    <t>是否偏好漫画APP</t>
  </si>
  <si>
    <t>DID_APP_READ_COMIC</t>
  </si>
  <si>
    <t>"000100005002024001"</t>
  </si>
  <si>
    <t>是否偏好词典翻译APP</t>
  </si>
  <si>
    <t>DID_APP_READ_DIC</t>
  </si>
  <si>
    <t>"000100005002025001"</t>
  </si>
  <si>
    <t>是否偏好阅读平台APP</t>
  </si>
  <si>
    <t>DID_APP_READ_PLATFORM</t>
  </si>
  <si>
    <t>"000100005002026001"</t>
  </si>
  <si>
    <t>是否偏好诗词名著APP</t>
  </si>
  <si>
    <t>DID_APP_READ_POEM</t>
  </si>
  <si>
    <t>"000100005002027001"</t>
  </si>
  <si>
    <t>是否偏好笑话APP</t>
  </si>
  <si>
    <t>DID_APP_READ_JOKE</t>
  </si>
  <si>
    <t>"000100005002028001"</t>
  </si>
  <si>
    <t>是否偏好心理APP</t>
  </si>
  <si>
    <t>DID_APP_READ_MENTAL</t>
  </si>
  <si>
    <t>"000100005002029001"</t>
  </si>
  <si>
    <t>是否偏好科普APP</t>
  </si>
  <si>
    <t>DID_APP_READ_SCIENCE</t>
  </si>
  <si>
    <t>"000100005002030001"</t>
  </si>
  <si>
    <t>是否偏好微博</t>
  </si>
  <si>
    <t>DID_APP_SOC_WEIBO</t>
  </si>
  <si>
    <t>"000100005002031001"</t>
  </si>
  <si>
    <t>是否偏好婚恋APP</t>
  </si>
  <si>
    <t>DID_APP_SOC_DATING</t>
  </si>
  <si>
    <t>"000100005002032001"</t>
  </si>
  <si>
    <t>是否偏好交友社区APP</t>
  </si>
  <si>
    <t>DID_APP_SOC_FRIEND</t>
  </si>
  <si>
    <t>"000100005002033001"</t>
  </si>
  <si>
    <t>是否偏好图片分享APP</t>
  </si>
  <si>
    <t>DID_APP_SOC_PIC</t>
  </si>
  <si>
    <t>"000100005002034001"</t>
  </si>
  <si>
    <t>是否偏好博客论坛APP</t>
  </si>
  <si>
    <t>DID_APP_SOC_BLOG</t>
  </si>
  <si>
    <t>"000100005002035001"</t>
  </si>
  <si>
    <t>是否偏好电台APP</t>
  </si>
  <si>
    <t>DID_APP_MEDIA_RADIO</t>
  </si>
  <si>
    <t>"000100005002036001"</t>
  </si>
  <si>
    <t>是否偏好音乐APP</t>
  </si>
  <si>
    <t>DID_APP_MEDIA_MUSIC</t>
  </si>
  <si>
    <t>"000100005002037001"</t>
  </si>
  <si>
    <t>是否偏好视频APP</t>
  </si>
  <si>
    <t>DID_APP_MEDIA_VIDEO</t>
  </si>
  <si>
    <t>"000100005002038001"</t>
  </si>
  <si>
    <t>是否偏好秀场APP</t>
  </si>
  <si>
    <t>DID_APP_MEDIA_SHOW</t>
  </si>
  <si>
    <t>"000100005002039001"</t>
  </si>
  <si>
    <t>是否偏好有声读物APP</t>
  </si>
  <si>
    <t>DID_APP_MEDIA_AUDIO</t>
  </si>
  <si>
    <t>"000100005002040001"</t>
  </si>
  <si>
    <t>是否偏好新闻资讯类APP</t>
  </si>
  <si>
    <t>DID_APP_MEDIA_NEWS</t>
  </si>
  <si>
    <t>"000100005002056001"</t>
  </si>
  <si>
    <t>是否偏好休闲时间类游戏</t>
  </si>
  <si>
    <t>DID_APP_GAMES_LEISURE</t>
  </si>
  <si>
    <t>"000100005002041001"</t>
  </si>
  <si>
    <t>是否偏好跑酷竞速类游戏</t>
  </si>
  <si>
    <t>DID_APP_GAMES_RACE</t>
  </si>
  <si>
    <t>"000100005002042001"</t>
  </si>
  <si>
    <t>是否偏好宝石消除类游戏</t>
  </si>
  <si>
    <t>DID_APP_GAMES_DIA</t>
  </si>
  <si>
    <t>"000100005002043001"</t>
  </si>
  <si>
    <t>是否偏好网络游戏</t>
  </si>
  <si>
    <t>DID_APP_GAMES_ONLINE</t>
  </si>
  <si>
    <t>"000100005002044001"</t>
  </si>
  <si>
    <t>是否偏好动作射击类游戏</t>
  </si>
  <si>
    <t>DID_APP_GAMES_ACTION</t>
  </si>
  <si>
    <t>"000100005002045001"</t>
  </si>
  <si>
    <t>是否偏好扑克棋牌类游戏</t>
  </si>
  <si>
    <t>DID_APP_GAMES_POKER</t>
  </si>
  <si>
    <t>"000100005002046001"</t>
  </si>
  <si>
    <t>是否偏好休闲益智类游戏</t>
  </si>
  <si>
    <t>DID_APP_GAMES_QUIZ</t>
  </si>
  <si>
    <t>"000100005002047001"</t>
  </si>
  <si>
    <t>是否偏好塔防守卫类游戏</t>
  </si>
  <si>
    <t>DID_APP_GAMES_GUARD</t>
  </si>
  <si>
    <t>"000100005002048001"</t>
  </si>
  <si>
    <t>是否偏好体育格斗类游戏</t>
  </si>
  <si>
    <t>DID_APP_GAMES_MARTIALART</t>
  </si>
  <si>
    <t>"000100005002049001"</t>
  </si>
  <si>
    <t>是否偏好角色扮演类游戏</t>
  </si>
  <si>
    <t>DID_APP_GAMES_ROLEPLAY</t>
  </si>
  <si>
    <t>"000100005002050001"</t>
  </si>
  <si>
    <t>是否偏好经营策略类游戏</t>
  </si>
  <si>
    <t>DID_APP_GAMES_STGY</t>
  </si>
  <si>
    <t>"000100005002051001"</t>
  </si>
  <si>
    <t>是否偏好养成类游戏</t>
  </si>
  <si>
    <t>DID_APP_GAMES_CUL</t>
  </si>
  <si>
    <t>"000100005002052001"</t>
  </si>
  <si>
    <t>是否偏好挂机类游戏</t>
  </si>
  <si>
    <t>DID_APP_GAMES_ONHOOK</t>
  </si>
  <si>
    <t>"000100005002053001"</t>
  </si>
  <si>
    <t>是否偏好文字类游戏</t>
  </si>
  <si>
    <t>DID_APP_GAMES_WORD</t>
  </si>
  <si>
    <t>"000100005002054001"</t>
  </si>
  <si>
    <t>是否偏好博彩类游戏</t>
  </si>
  <si>
    <t>DID_APP_GAMES_GAMBLE</t>
  </si>
  <si>
    <t>"000100005002055001"</t>
  </si>
  <si>
    <t>APP内查看车型</t>
  </si>
  <si>
    <t>DID_APP_VEH_TYPE</t>
  </si>
  <si>
    <t>["SUV","两厢"]</t>
  </si>
  <si>
    <t>搜索车型</t>
  </si>
  <si>
    <t>DID_SEARCH_VEH_TYPE</t>
  </si>
  <si>
    <t>上网目的</t>
  </si>
  <si>
    <t>DID_ONLINE_PURPOSE</t>
  </si>
  <si>
    <t>["000100005002061001","000100005002061002","000100005002061003"]</t>
  </si>
  <si>
    <t>关注内容偏好</t>
  </si>
  <si>
    <t>DID_CONTENT_PREF</t>
  </si>
  <si>
    <t>["000100005002062001","000100005002062002","000100005002062003"]</t>
  </si>
  <si>
    <t>微信</t>
  </si>
  <si>
    <t>JSONArray&lt;JSONObject&lt;String,String&gt;&gt;</t>
  </si>
  <si>
    <t>DID_WECHAT</t>
  </si>
  <si>
    <t>[ {
    "weixin_name" : "我在大清当皇帝",
    "weixin_title" : "【第十二届】校场跨服争霸赛活动榜单",
    "weixin_url" : "http://mp.weixin.qq.com
  }, {
    "weixin_name" : "溧水之家",
    "weixin_title" : "为什么不能买别墅",
    "weixin_url" : "http://mp.weixin.qq.com
  }]</t>
  </si>
  <si>
    <t>购物平台APP</t>
  </si>
  <si>
    <t>DID_APP_E-SHOP</t>
  </si>
  <si>
    <t>["京东","淘宝"]</t>
  </si>
  <si>
    <t>旅游类APP</t>
  </si>
  <si>
    <t>DID_APP_TRAVEL</t>
  </si>
  <si>
    <t>["去哪儿","携程"]</t>
  </si>
  <si>
    <t>线下行为偏好信息</t>
  </si>
  <si>
    <t>offlineinterest</t>
  </si>
  <si>
    <t>近6个月饮酒场所偏好</t>
  </si>
  <si>
    <t>DID_TIME_DRINK</t>
  </si>
  <si>
    <t>"000100005003001009"</t>
  </si>
  <si>
    <t>近6个月KTV偏好</t>
  </si>
  <si>
    <t>DID_TIME_KTV</t>
  </si>
  <si>
    <t>"000100005003002009"</t>
  </si>
  <si>
    <t>近6个月按摩、保健、美容SPA偏好</t>
  </si>
  <si>
    <t>DID_TIME_SPA</t>
  </si>
  <si>
    <t>"000100005003003009 "</t>
  </si>
  <si>
    <t>近6个月奢侈品偏好</t>
  </si>
  <si>
    <t>DID_TIME_LUXURY</t>
  </si>
  <si>
    <t>"000100005003004001"</t>
  </si>
  <si>
    <t>DID_HOBBY</t>
  </si>
  <si>
    <t>["000100005003006001","000100005003006002","000100005003006003"]</t>
  </si>
  <si>
    <t>000100005</t>
  </si>
  <si>
    <t>旅游类品质偏好</t>
  </si>
  <si>
    <t>DID_TRAVEL_QUALITY</t>
  </si>
  <si>
    <t>"000100005003007001"</t>
  </si>
  <si>
    <t>旅游目标偏好</t>
  </si>
  <si>
    <t>DID_TRAVEL_DESTINATION</t>
  </si>
  <si>
    <t>"000100005003008001"</t>
  </si>
  <si>
    <t>000100008</t>
  </si>
  <si>
    <t>地理位置信息</t>
  </si>
  <si>
    <t>location</t>
  </si>
  <si>
    <t>经纬度信息</t>
  </si>
  <si>
    <t>longitudelatitude</t>
  </si>
  <si>
    <t>白天活跃区域TOP1</t>
  </si>
  <si>
    <t>DID_LATLNG_DAY_TOP1</t>
  </si>
  <si>
    <t>"31.981,118.685"</t>
  </si>
  <si>
    <t>白天活跃区域TOP2</t>
  </si>
  <si>
    <t>DID_LATLNG_DAY_TOP2</t>
  </si>
  <si>
    <t>白天活跃区域TOP3</t>
  </si>
  <si>
    <t>DID_LATLNG_DAY_TOP3</t>
  </si>
  <si>
    <t>位置名称</t>
  </si>
  <si>
    <t>locationname</t>
  </si>
  <si>
    <t>夜间活跃区域名称TOP1</t>
  </si>
  <si>
    <t>DID_NAME_NIGHT_COMMUNITY1</t>
  </si>
  <si>
    <t>"广东省深圳市宝安区惠鑫公寓"</t>
  </si>
  <si>
    <t>夜间活跃区域名称TOP2</t>
  </si>
  <si>
    <t>DID_NAME_NIGHT_COMMUNITY2</t>
  </si>
  <si>
    <t>夜间活跃区域名称TOP3</t>
  </si>
  <si>
    <t>DID_NAME_NIGHT_COMMUNITY3</t>
  </si>
  <si>
    <t>验真</t>
  </si>
  <si>
    <t>verification</t>
  </si>
  <si>
    <t>手机号相关</t>
  </si>
  <si>
    <t>phonenumber</t>
  </si>
  <si>
    <t>手机号&amp;姓名验证</t>
  </si>
  <si>
    <t>DID_NUMBER_NAME</t>
  </si>
  <si>
    <t>手机号在网时长</t>
  </si>
  <si>
    <t>DID_NUMBER_NETWORKTIME</t>
  </si>
  <si>
    <t>"3~6个月"</t>
  </si>
  <si>
    <t>手机号当前状态</t>
  </si>
  <si>
    <t>DID_NUMBER_STATUS</t>
  </si>
  <si>
    <t>"正常在用"</t>
  </si>
  <si>
    <t>000100006</t>
  </si>
  <si>
    <t>000100006001</t>
  </si>
  <si>
    <t>手机号联系人通话次数</t>
  </si>
  <si>
    <t>DID_NUMBER_CALLS</t>
  </si>
  <si>
    <t>"1~5次"</t>
  </si>
  <si>
    <t>手机号省份</t>
  </si>
  <si>
    <t>DID_NUMBER_PROVINCE</t>
  </si>
  <si>
    <t>"北京"</t>
  </si>
  <si>
    <t>手机号城市</t>
  </si>
  <si>
    <t>DID_NUMBER_CITY</t>
  </si>
  <si>
    <t>手机号运营商</t>
  </si>
  <si>
    <t>DID_NUMBER_ISP</t>
  </si>
  <si>
    <t>"联通"</t>
  </si>
  <si>
    <t>手机号月消费金额</t>
  </si>
  <si>
    <t>DID_NUMBER_MONTH_BILL</t>
  </si>
  <si>
    <t>"160元以上"</t>
  </si>
  <si>
    <t>企业</t>
  </si>
  <si>
    <t>enterprise</t>
  </si>
  <si>
    <t>企业工商信息</t>
  </si>
  <si>
    <t>enterpriseinfo</t>
  </si>
  <si>
    <t>企业名称</t>
  </si>
  <si>
    <t>DID_ENTERPRISENAME</t>
  </si>
  <si>
    <t>"苏州新科兰德科技有限公司"</t>
  </si>
  <si>
    <t>法人姓名</t>
  </si>
  <si>
    <t>DID_FRNAME</t>
  </si>
  <si>
    <t>"左磊"</t>
  </si>
  <si>
    <t>工商注册号</t>
  </si>
  <si>
    <t>DID_REGNO</t>
  </si>
  <si>
    <t>"320512000114943"</t>
  </si>
  <si>
    <t>统一社会信用代码</t>
  </si>
  <si>
    <t>DID_CREDITCODE</t>
  </si>
  <si>
    <t>"9132059455117770X5"</t>
  </si>
  <si>
    <t>注册资金</t>
  </si>
  <si>
    <t>DID_REGCAP</t>
  </si>
  <si>
    <t>"3721.1466"</t>
  </si>
  <si>
    <t>注册币种</t>
  </si>
  <si>
    <t>DID_REGCAPCUR</t>
  </si>
  <si>
    <t>"人民币"</t>
  </si>
  <si>
    <t>开业日期</t>
  </si>
  <si>
    <t>DID_ESDATE</t>
  </si>
  <si>
    <t>"2010-02-25"</t>
  </si>
  <si>
    <t>经营期限自</t>
  </si>
  <si>
    <t>DID_OPENFROM</t>
  </si>
  <si>
    <t>经营期限至</t>
  </si>
  <si>
    <t>DID_OPENTO</t>
  </si>
  <si>
    <t>"2020-02-24"</t>
  </si>
  <si>
    <t>企业(机构)类型</t>
  </si>
  <si>
    <t>DID_ENTERPRISETYPE</t>
  </si>
  <si>
    <t>"有限责任公司(自然人投资或控股)"</t>
  </si>
  <si>
    <t>经营状态</t>
  </si>
  <si>
    <t>DID_ENTERPRISESTATUS</t>
  </si>
  <si>
    <t>"在营（开业）"</t>
  </si>
  <si>
    <t>注销日期</t>
  </si>
  <si>
    <t>DID_CANCELDATE</t>
  </si>
  <si>
    <t>"2017-03-22"</t>
  </si>
  <si>
    <t>吊销日期</t>
  </si>
  <si>
    <t>DID_REVOKEDATE</t>
  </si>
  <si>
    <t>注册地址</t>
  </si>
  <si>
    <t>DID_ADDRESS</t>
  </si>
  <si>
    <t>"苏州工业园区启月街288号紫金东方大厦307室"</t>
  </si>
  <si>
    <t>许可经营项目</t>
  </si>
  <si>
    <t>DID_ABUITEM</t>
  </si>
  <si>
    <t>"数据技术开发；计算机软硬件开发"</t>
  </si>
  <si>
    <t>一般经营项目</t>
  </si>
  <si>
    <t>DID_CBUITEM</t>
  </si>
  <si>
    <t>经营(业务)范围</t>
  </si>
  <si>
    <t>DID_OPERATESCOPE</t>
  </si>
  <si>
    <t>"数据技术开发；计算机软硬件开发；计算机技术服务"</t>
  </si>
  <si>
    <t>经营(业务)范围及方式</t>
  </si>
  <si>
    <t>DID_OPERATESCOPEANDFORM</t>
  </si>
  <si>
    <t>待定</t>
  </si>
  <si>
    <t>DID_LEADS_PURI</t>
  </si>
  <si>
    <t>线索评级</t>
  </si>
  <si>
    <t>DID_LEADS_GRADE</t>
  </si>
  <si>
    <t>别克线索提纯</t>
  </si>
  <si>
    <t>DID_LEADS_PURI_B</t>
  </si>
  <si>
    <t>Supply Relation</t>
  </si>
  <si>
    <t>Business_Rule</t>
  </si>
  <si>
    <t>Company</t>
  </si>
  <si>
    <t>Com_Code_3rd</t>
  </si>
  <si>
    <t>Com_Tag_3rd</t>
  </si>
  <si>
    <t>Com_Code_4th</t>
  </si>
  <si>
    <t>Com_Tag_4th</t>
  </si>
  <si>
    <t>Mapping</t>
  </si>
  <si>
    <t>供应商关系</t>
  </si>
  <si>
    <t>商业规则</t>
  </si>
  <si>
    <t>供应商</t>
  </si>
  <si>
    <t>供应商三级标签代码</t>
  </si>
  <si>
    <t>供应商三级标签</t>
  </si>
  <si>
    <t>供应商四级标签代码</t>
  </si>
  <si>
    <t>供应商四级标签</t>
  </si>
  <si>
    <t>映射</t>
  </si>
  <si>
    <t>000100001001001</t>
  </si>
  <si>
    <t>GEO,TD,PJ,GT,JG,QM</t>
  </si>
  <si>
    <t>GEO</t>
  </si>
  <si>
    <t>age</t>
  </si>
  <si>
    <t>年龄</t>
  </si>
  <si>
    <t>1</t>
  </si>
  <si>
    <t>18以下</t>
  </si>
  <si>
    <t>25岁以下</t>
  </si>
  <si>
    <t>2</t>
  </si>
  <si>
    <t>19-24</t>
  </si>
  <si>
    <t>3</t>
  </si>
  <si>
    <t>25-34</t>
  </si>
  <si>
    <t>25~35岁</t>
  </si>
  <si>
    <t>4</t>
  </si>
  <si>
    <t>35-49</t>
  </si>
  <si>
    <t>35~55岁</t>
  </si>
  <si>
    <t>5</t>
  </si>
  <si>
    <t>50以上</t>
  </si>
  <si>
    <t>55岁及以上</t>
  </si>
  <si>
    <t>TD</t>
  </si>
  <si>
    <t>0302</t>
  </si>
  <si>
    <t>030207</t>
  </si>
  <si>
    <t>19-25岁</t>
  </si>
  <si>
    <t xml:space="preserve">030208 </t>
  </si>
  <si>
    <t>26-35岁</t>
  </si>
  <si>
    <t>030209</t>
  </si>
  <si>
    <t>36-45岁</t>
  </si>
  <si>
    <t>030210</t>
  </si>
  <si>
    <t>46-55岁</t>
  </si>
  <si>
    <t>030211</t>
  </si>
  <si>
    <t>55岁以上</t>
  </si>
  <si>
    <t>030212</t>
  </si>
  <si>
    <t>19岁以下</t>
  </si>
  <si>
    <t>PJ</t>
  </si>
  <si>
    <t>[0-18)</t>
  </si>
  <si>
    <t>[18-25)</t>
  </si>
  <si>
    <t>[25-32)</t>
  </si>
  <si>
    <t>[32-40)</t>
  </si>
  <si>
    <t>[40-50)</t>
  </si>
  <si>
    <t>[50,+)</t>
  </si>
  <si>
    <t>GT</t>
  </si>
  <si>
    <t>0001</t>
  </si>
  <si>
    <t>0~17</t>
  </si>
  <si>
    <t>0002</t>
  </si>
  <si>
    <t>18~24</t>
  </si>
  <si>
    <t>0003</t>
  </si>
  <si>
    <t>25~34</t>
  </si>
  <si>
    <t>0004</t>
  </si>
  <si>
    <t>35~44</t>
  </si>
  <si>
    <t>0005</t>
  </si>
  <si>
    <t>45+</t>
  </si>
  <si>
    <t>JG</t>
  </si>
  <si>
    <t>CPL_INDM_YEAR</t>
  </si>
  <si>
    <t>所属年代</t>
  </si>
  <si>
    <t>15岁以下</t>
  </si>
  <si>
    <t>15-19岁</t>
  </si>
  <si>
    <t>20-24岁</t>
  </si>
  <si>
    <t>6</t>
  </si>
  <si>
    <t>25-29岁</t>
  </si>
  <si>
    <t>7</t>
  </si>
  <si>
    <t>30-34岁</t>
  </si>
  <si>
    <t>8</t>
  </si>
  <si>
    <t>35-39岁</t>
  </si>
  <si>
    <t>9</t>
  </si>
  <si>
    <t>40-44岁</t>
  </si>
  <si>
    <t>10</t>
  </si>
  <si>
    <t>45-49岁</t>
  </si>
  <si>
    <t>11</t>
  </si>
  <si>
    <t>50岁以上</t>
  </si>
  <si>
    <t>QM</t>
  </si>
  <si>
    <t>24岁以下</t>
  </si>
  <si>
    <t>关闭</t>
  </si>
  <si>
    <t>25-30岁</t>
  </si>
  <si>
    <t>31-35岁</t>
  </si>
  <si>
    <t>36-40岁</t>
  </si>
  <si>
    <t>41岁以上</t>
  </si>
  <si>
    <t>000100001001002</t>
  </si>
  <si>
    <t>MAS</t>
  </si>
  <si>
    <t>000100001001003</t>
  </si>
  <si>
    <t>TD,GEO,PJ,GT,JG,QM</t>
  </si>
  <si>
    <t>gender</t>
  </si>
  <si>
    <t>男</t>
  </si>
  <si>
    <t>女</t>
  </si>
  <si>
    <t>0301</t>
  </si>
  <si>
    <t>030101</t>
  </si>
  <si>
    <t>030102</t>
  </si>
  <si>
    <t>0007</t>
  </si>
  <si>
    <t>0006</t>
  </si>
  <si>
    <t>CPL_INDM_GEND_S</t>
  </si>
  <si>
    <t>行为性别</t>
  </si>
  <si>
    <t>M</t>
  </si>
  <si>
    <t>F</t>
  </si>
  <si>
    <t>000100001001004</t>
  </si>
  <si>
    <t>TD,GT,PJ,JG,QM</t>
  </si>
  <si>
    <t>citys</t>
  </si>
  <si>
    <t>常出现城市</t>
  </si>
  <si>
    <t>city</t>
  </si>
  <si>
    <t>城市</t>
  </si>
  <si>
    <t>北京</t>
  </si>
  <si>
    <t>天津</t>
  </si>
  <si>
    <t>石家庄</t>
  </si>
  <si>
    <t>唐山</t>
  </si>
  <si>
    <t>保定</t>
  </si>
  <si>
    <t>秦皇岛</t>
  </si>
  <si>
    <t>廊坊</t>
  </si>
  <si>
    <t>邯郸</t>
  </si>
  <si>
    <t>邢台</t>
  </si>
  <si>
    <t>沧州</t>
  </si>
  <si>
    <t>衡水</t>
  </si>
  <si>
    <t>承德</t>
  </si>
  <si>
    <t>张家口</t>
  </si>
  <si>
    <t>太原</t>
  </si>
  <si>
    <t>朔州</t>
  </si>
  <si>
    <t>忻州</t>
  </si>
  <si>
    <t>榆次</t>
  </si>
  <si>
    <t>阳泉</t>
  </si>
  <si>
    <t>晋城</t>
  </si>
  <si>
    <t>临汾</t>
  </si>
  <si>
    <t>大同</t>
  </si>
  <si>
    <t>运城</t>
  </si>
  <si>
    <t>长治</t>
  </si>
  <si>
    <t>吕梁</t>
  </si>
  <si>
    <t>呼盟</t>
  </si>
  <si>
    <t>呼和浩特</t>
  </si>
  <si>
    <t>包头</t>
  </si>
  <si>
    <t>乌海</t>
  </si>
  <si>
    <t>乌兰察布</t>
  </si>
  <si>
    <t>通辽</t>
  </si>
  <si>
    <t>赤峰</t>
  </si>
  <si>
    <t>伊克昭</t>
  </si>
  <si>
    <t>巴彦</t>
  </si>
  <si>
    <t>锡林浩特</t>
  </si>
  <si>
    <t>兴安盟</t>
  </si>
  <si>
    <t>阿拉善</t>
  </si>
  <si>
    <t>沈阳</t>
  </si>
  <si>
    <t>大连</t>
  </si>
  <si>
    <t>鞍山</t>
  </si>
  <si>
    <t>抚顺</t>
  </si>
  <si>
    <t>本溪</t>
  </si>
  <si>
    <t>丹东</t>
  </si>
  <si>
    <t>锦州</t>
  </si>
  <si>
    <t>营口</t>
  </si>
  <si>
    <t>阜新</t>
  </si>
  <si>
    <t>辽阳</t>
  </si>
  <si>
    <t>铁岭</t>
  </si>
  <si>
    <t>朝阳</t>
  </si>
  <si>
    <t>盘锦</t>
  </si>
  <si>
    <t>葫芦岛</t>
  </si>
  <si>
    <t>长春</t>
  </si>
  <si>
    <t>吉林</t>
  </si>
  <si>
    <t>延边</t>
  </si>
  <si>
    <t>四平</t>
  </si>
  <si>
    <t>通化</t>
  </si>
  <si>
    <t>松原</t>
  </si>
  <si>
    <t>辽源</t>
  </si>
  <si>
    <t>白山</t>
  </si>
  <si>
    <t>白城</t>
  </si>
  <si>
    <t>哈尔滨</t>
  </si>
  <si>
    <t>齐齐哈尔</t>
  </si>
  <si>
    <t>牡丹江</t>
  </si>
  <si>
    <t>鸡西</t>
  </si>
  <si>
    <t>佳木斯</t>
  </si>
  <si>
    <t>鹤岗</t>
  </si>
  <si>
    <t>双鸭山</t>
  </si>
  <si>
    <t>绥化</t>
  </si>
  <si>
    <t>黑河</t>
  </si>
  <si>
    <t>伊春</t>
  </si>
  <si>
    <t>大兴安岭</t>
  </si>
  <si>
    <t>大庆</t>
  </si>
  <si>
    <t>七台河</t>
  </si>
  <si>
    <t>上海</t>
  </si>
  <si>
    <t>南京</t>
  </si>
  <si>
    <t>苏州</t>
  </si>
  <si>
    <t>无锡</t>
  </si>
  <si>
    <t>常州</t>
  </si>
  <si>
    <t>南通</t>
  </si>
  <si>
    <t>扬州</t>
  </si>
  <si>
    <t>泰州</t>
  </si>
  <si>
    <t>徐州</t>
  </si>
  <si>
    <t>盐城</t>
  </si>
  <si>
    <t>镇江</t>
  </si>
  <si>
    <t>淮安</t>
  </si>
  <si>
    <t>连云港</t>
  </si>
  <si>
    <t>宿迁</t>
  </si>
  <si>
    <t>杭州</t>
  </si>
  <si>
    <t>湖州</t>
  </si>
  <si>
    <t>嘉兴</t>
  </si>
  <si>
    <t>宁波</t>
  </si>
  <si>
    <t>绍兴</t>
  </si>
  <si>
    <t>台州</t>
  </si>
  <si>
    <t>温州</t>
  </si>
  <si>
    <t>金华</t>
  </si>
  <si>
    <t>舟山</t>
  </si>
  <si>
    <t>丽水</t>
  </si>
  <si>
    <t>衢州</t>
  </si>
  <si>
    <t>合肥</t>
  </si>
  <si>
    <t>宿州</t>
  </si>
  <si>
    <t>蚌埠</t>
  </si>
  <si>
    <t>阜阳</t>
  </si>
  <si>
    <t>亳州</t>
  </si>
  <si>
    <t>淮南</t>
  </si>
  <si>
    <t>芜湖</t>
  </si>
  <si>
    <t>安庆</t>
  </si>
  <si>
    <t>淮北</t>
  </si>
  <si>
    <t>宣城</t>
  </si>
  <si>
    <t>巢湖</t>
  </si>
  <si>
    <t>滁州</t>
  </si>
  <si>
    <t>六安</t>
  </si>
  <si>
    <t>铜陵</t>
  </si>
  <si>
    <t>马鞍山</t>
  </si>
  <si>
    <t>池州</t>
  </si>
  <si>
    <t>黄山</t>
  </si>
  <si>
    <t>福州</t>
  </si>
  <si>
    <t>厦门</t>
  </si>
  <si>
    <t>宁德</t>
  </si>
  <si>
    <t>莆田</t>
  </si>
  <si>
    <t>泉州</t>
  </si>
  <si>
    <t>漳州</t>
  </si>
  <si>
    <t>龙岩</t>
  </si>
  <si>
    <t>三明</t>
  </si>
  <si>
    <t>南平</t>
  </si>
  <si>
    <t>南昌</t>
  </si>
  <si>
    <t>九江</t>
  </si>
  <si>
    <t>抚州</t>
  </si>
  <si>
    <t>宜春</t>
  </si>
  <si>
    <t>赣州</t>
  </si>
  <si>
    <t>吉安</t>
  </si>
  <si>
    <t>上饶</t>
  </si>
  <si>
    <t>景德镇</t>
  </si>
  <si>
    <t>萍乡</t>
  </si>
  <si>
    <t>新余</t>
  </si>
  <si>
    <t>鹰潭</t>
  </si>
  <si>
    <t>济南</t>
  </si>
  <si>
    <t>淄博</t>
  </si>
  <si>
    <t>临沂</t>
  </si>
  <si>
    <t>潍坊</t>
  </si>
  <si>
    <t>青岛</t>
  </si>
  <si>
    <t>烟台</t>
  </si>
  <si>
    <t>威海</t>
  </si>
  <si>
    <t>泰安</t>
  </si>
  <si>
    <t>德州</t>
  </si>
  <si>
    <t>聊城</t>
  </si>
  <si>
    <t>滨州</t>
  </si>
  <si>
    <t>枣庄</t>
  </si>
  <si>
    <t>日照</t>
  </si>
  <si>
    <t>济宁</t>
  </si>
  <si>
    <t>莱芜</t>
  </si>
  <si>
    <t>菏泽</t>
  </si>
  <si>
    <t>东营</t>
  </si>
  <si>
    <t>郑州</t>
  </si>
  <si>
    <t>洛阳</t>
  </si>
  <si>
    <t>三门峡</t>
  </si>
  <si>
    <t>开封</t>
  </si>
  <si>
    <t>新乡</t>
  </si>
  <si>
    <t>焦作</t>
  </si>
  <si>
    <t>南阳</t>
  </si>
  <si>
    <t>平顶山</t>
  </si>
  <si>
    <t>信阳</t>
  </si>
  <si>
    <t>周口</t>
  </si>
  <si>
    <t>安阳</t>
  </si>
  <si>
    <t>濮阳</t>
  </si>
  <si>
    <t>鹤壁</t>
  </si>
  <si>
    <t>漯河</t>
  </si>
  <si>
    <t>商丘</t>
  </si>
  <si>
    <t>驻马店</t>
  </si>
  <si>
    <t>许昌</t>
  </si>
  <si>
    <t>武汉</t>
  </si>
  <si>
    <t>荆州</t>
  </si>
  <si>
    <t>仙桃</t>
  </si>
  <si>
    <t>宜昌</t>
  </si>
  <si>
    <t>荆门</t>
  </si>
  <si>
    <t>襄樊</t>
  </si>
  <si>
    <t>十堰</t>
  </si>
  <si>
    <t>孝感</t>
  </si>
  <si>
    <t>黄石</t>
  </si>
  <si>
    <t>咸宁</t>
  </si>
  <si>
    <t>恩施</t>
  </si>
  <si>
    <t>随州</t>
  </si>
  <si>
    <t>天门</t>
  </si>
  <si>
    <t>潜江</t>
  </si>
  <si>
    <t>鄂州</t>
  </si>
  <si>
    <t>黄冈</t>
  </si>
  <si>
    <t>长沙</t>
  </si>
  <si>
    <t>衡阳</t>
  </si>
  <si>
    <t>永州</t>
  </si>
  <si>
    <t>常德</t>
  </si>
  <si>
    <t>怀化</t>
  </si>
  <si>
    <t>娄底</t>
  </si>
  <si>
    <t>邵阳</t>
  </si>
  <si>
    <t>岳阳</t>
  </si>
  <si>
    <t>株洲</t>
  </si>
  <si>
    <t>湘潭</t>
  </si>
  <si>
    <t>益阳</t>
  </si>
  <si>
    <t>郴州</t>
  </si>
  <si>
    <t>张家界</t>
  </si>
  <si>
    <t>吉首</t>
  </si>
  <si>
    <t>广州</t>
  </si>
  <si>
    <t>肇庆</t>
  </si>
  <si>
    <t>韶关</t>
  </si>
  <si>
    <t>佛山</t>
  </si>
  <si>
    <t>顺德</t>
  </si>
  <si>
    <t>东莞</t>
  </si>
  <si>
    <t>惠州</t>
  </si>
  <si>
    <t>中山</t>
  </si>
  <si>
    <t>珠海</t>
  </si>
  <si>
    <t>江门</t>
  </si>
  <si>
    <t>揭阳</t>
  </si>
  <si>
    <t>汕头</t>
  </si>
  <si>
    <t>茂明</t>
  </si>
  <si>
    <t>湛江</t>
  </si>
  <si>
    <t>梅州</t>
  </si>
  <si>
    <t>深圳</t>
  </si>
  <si>
    <t>潮州</t>
  </si>
  <si>
    <t>河源</t>
  </si>
  <si>
    <t>清远</t>
  </si>
  <si>
    <t>汕尾</t>
  </si>
  <si>
    <t>阳江</t>
  </si>
  <si>
    <t>潮阳</t>
  </si>
  <si>
    <t>云浮</t>
  </si>
  <si>
    <t>南宁</t>
  </si>
  <si>
    <t>柳州</t>
  </si>
  <si>
    <t>桂林</t>
  </si>
  <si>
    <t>玉林</t>
  </si>
  <si>
    <t>北海</t>
  </si>
  <si>
    <t>梧州</t>
  </si>
  <si>
    <t>防城港</t>
  </si>
  <si>
    <t>贺州</t>
  </si>
  <si>
    <t>贵港</t>
  </si>
  <si>
    <t>钦州</t>
  </si>
  <si>
    <t>河池</t>
  </si>
  <si>
    <t>百色</t>
  </si>
  <si>
    <t>海口</t>
  </si>
  <si>
    <t>三亚</t>
  </si>
  <si>
    <t>重庆、黔江、涪陵、万县</t>
  </si>
  <si>
    <t>成都</t>
  </si>
  <si>
    <t>自贡</t>
  </si>
  <si>
    <t>遂宁</t>
  </si>
  <si>
    <t>马尔康</t>
  </si>
  <si>
    <t>康定</t>
  </si>
  <si>
    <t>广元</t>
  </si>
  <si>
    <t>绵阳</t>
  </si>
  <si>
    <t>广安</t>
  </si>
  <si>
    <t>巴中</t>
  </si>
  <si>
    <t>泸州</t>
  </si>
  <si>
    <t>资阳</t>
  </si>
  <si>
    <t>德阳</t>
  </si>
  <si>
    <t>眉山</t>
  </si>
  <si>
    <t>乐山</t>
  </si>
  <si>
    <t>内江</t>
  </si>
  <si>
    <t>攀枝花</t>
  </si>
  <si>
    <t>达州</t>
  </si>
  <si>
    <t>西昌</t>
  </si>
  <si>
    <t>南充</t>
  </si>
  <si>
    <t>雅安</t>
  </si>
  <si>
    <t>宜宾</t>
  </si>
  <si>
    <t>贵阳</t>
  </si>
  <si>
    <t>遵义</t>
  </si>
  <si>
    <t>安顺</t>
  </si>
  <si>
    <t>凯里</t>
  </si>
  <si>
    <t>都匀</t>
  </si>
  <si>
    <t>六盘水</t>
  </si>
  <si>
    <t>毕节</t>
  </si>
  <si>
    <t>铜仁</t>
  </si>
  <si>
    <t>兴义</t>
  </si>
  <si>
    <t>昆明</t>
  </si>
  <si>
    <t>版纳</t>
  </si>
  <si>
    <t>德宏</t>
  </si>
  <si>
    <t>昭通</t>
  </si>
  <si>
    <t>红河</t>
  </si>
  <si>
    <t>文山</t>
  </si>
  <si>
    <t>楚雄</t>
  </si>
  <si>
    <t>临沧</t>
  </si>
  <si>
    <t>怒江</t>
  </si>
  <si>
    <t>丽江</t>
  </si>
  <si>
    <t>大理</t>
  </si>
  <si>
    <t>开远</t>
  </si>
  <si>
    <t>玉溪</t>
  </si>
  <si>
    <t>曲靖</t>
  </si>
  <si>
    <t>保山</t>
  </si>
  <si>
    <t>思茅</t>
  </si>
  <si>
    <t>拉萨</t>
  </si>
  <si>
    <t>西安</t>
  </si>
  <si>
    <t>咸阳</t>
  </si>
  <si>
    <t>渭南</t>
  </si>
  <si>
    <t>铜川</t>
  </si>
  <si>
    <t>宝鸡</t>
  </si>
  <si>
    <t>榆林</t>
  </si>
  <si>
    <t>安康</t>
  </si>
  <si>
    <t>汉中</t>
  </si>
  <si>
    <t>延安</t>
  </si>
  <si>
    <t>商洛</t>
  </si>
  <si>
    <t>兰州( 含西固、安宁、红古区)</t>
  </si>
  <si>
    <t>白银</t>
  </si>
  <si>
    <t>临夏</t>
  </si>
  <si>
    <t>甘南</t>
  </si>
  <si>
    <t>城关区、七里河区</t>
  </si>
  <si>
    <t>张掖</t>
  </si>
  <si>
    <t>平凉</t>
  </si>
  <si>
    <t>庆阳</t>
  </si>
  <si>
    <t>天水</t>
  </si>
  <si>
    <t>定西</t>
  </si>
  <si>
    <t>陇南</t>
  </si>
  <si>
    <t>西宁</t>
  </si>
  <si>
    <t>海北州</t>
  </si>
  <si>
    <t>黄南</t>
  </si>
  <si>
    <t>海南</t>
  </si>
  <si>
    <t>果洛</t>
  </si>
  <si>
    <t>玉树</t>
  </si>
  <si>
    <t>海西</t>
  </si>
  <si>
    <t>格尔木</t>
  </si>
  <si>
    <t>海东</t>
  </si>
  <si>
    <t>银川</t>
  </si>
  <si>
    <t>石嘴山</t>
  </si>
  <si>
    <t>吴忠</t>
  </si>
  <si>
    <t>固原</t>
  </si>
  <si>
    <t>中卫</t>
  </si>
  <si>
    <t>乌鲁木齐</t>
  </si>
  <si>
    <t>奎屯</t>
  </si>
  <si>
    <t>石河子</t>
  </si>
  <si>
    <t>库尔勒</t>
  </si>
  <si>
    <t>克拉玛依</t>
  </si>
  <si>
    <t>塔城</t>
  </si>
  <si>
    <t>阿勒泰</t>
  </si>
  <si>
    <t>哈密</t>
  </si>
  <si>
    <t>吐鲁番</t>
  </si>
  <si>
    <t>昌吉</t>
  </si>
  <si>
    <t>阿克苏</t>
  </si>
  <si>
    <t>伊犁</t>
  </si>
  <si>
    <t>博乐</t>
  </si>
  <si>
    <t>喀什</t>
  </si>
  <si>
    <t>和田</t>
  </si>
  <si>
    <t>克州</t>
  </si>
  <si>
    <t>澳门</t>
  </si>
  <si>
    <t>台湾省</t>
  </si>
  <si>
    <t>香港特别行政区</t>
  </si>
  <si>
    <t>居住城市</t>
  </si>
  <si>
    <t>北京市</t>
  </si>
  <si>
    <t>天津市</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</si>
  <si>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</si>
  <si>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</si>
  <si>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</si>
  <si>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</si>
  <si>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</si>
  <si>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</si>
  <si>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</si>
  <si>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</si>
  <si>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</si>
  <si>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</si>
  <si>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</si>
  <si>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</si>
  <si>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</si>
  <si>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</si>
  <si>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</si>
  <si>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</si>
  <si>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</si>
  <si>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晋中市</t>
  </si>
  <si>
    <t>运城市</t>
  </si>
  <si>
    <t>忻州市</t>
  </si>
  <si>
    <t>临汾市</t>
  </si>
  <si>
    <t>吕梁市</t>
  </si>
  <si>
    <t>呼和浩特市</t>
  </si>
  <si>
    <t>包头市</t>
  </si>
  <si>
    <t>乌海市</t>
  </si>
  <si>
    <t>赤峰市</t>
  </si>
  <si>
    <t>通辽市</t>
  </si>
  <si>
    <t>鄂尔多斯市</t>
  </si>
  <si>
    <t>呼伦贝尔市</t>
  </si>
  <si>
    <t>巴彦淖尔市</t>
  </si>
  <si>
    <t>乌兰察布市</t>
  </si>
  <si>
    <t>锡林郭勒盟</t>
  </si>
  <si>
    <t>阿拉善盟</t>
  </si>
  <si>
    <t>沈阳市</t>
  </si>
  <si>
    <t>大连市</t>
  </si>
  <si>
    <t>鞍山市</t>
  </si>
  <si>
    <t>抚顺市</t>
  </si>
  <si>
    <t>本溪市</t>
  </si>
  <si>
    <t>丹东市</t>
  </si>
  <si>
    <t>锦州市</t>
  </si>
  <si>
    <t>营口市</t>
  </si>
  <si>
    <t>阜新市</t>
  </si>
  <si>
    <t>辽阳市</t>
  </si>
  <si>
    <t>盘锦市</t>
  </si>
  <si>
    <t>铁岭市</t>
  </si>
  <si>
    <t>朝阳市</t>
  </si>
  <si>
    <t>葫芦岛市</t>
  </si>
  <si>
    <t>长春市</t>
  </si>
  <si>
    <t>吉林市</t>
  </si>
  <si>
    <t>四平市</t>
  </si>
  <si>
    <t>辽源市</t>
  </si>
  <si>
    <t>通化市</t>
  </si>
  <si>
    <t>白山市</t>
  </si>
  <si>
    <t>松原市</t>
  </si>
  <si>
    <t>白城市</t>
  </si>
  <si>
    <t>延边州</t>
  </si>
  <si>
    <t>哈尔滨市</t>
  </si>
  <si>
    <t>齐齐哈尔市</t>
  </si>
  <si>
    <t>鸡西市</t>
  </si>
  <si>
    <t>鹤岗市</t>
  </si>
  <si>
    <t>双鸭山市</t>
  </si>
  <si>
    <t>大庆市</t>
  </si>
  <si>
    <t>伊春市</t>
  </si>
  <si>
    <t>佳木斯市</t>
  </si>
  <si>
    <t>七台河市</t>
  </si>
  <si>
    <t>牡丹江市</t>
  </si>
  <si>
    <t>黑河市</t>
  </si>
  <si>
    <t>绥化市</t>
  </si>
  <si>
    <t>大兴安岭地区</t>
  </si>
  <si>
    <t>上海市</t>
  </si>
  <si>
    <t>南京市</t>
  </si>
  <si>
    <t>无锡市</t>
  </si>
  <si>
    <t>徐州市</t>
  </si>
  <si>
    <t>常州市</t>
  </si>
  <si>
    <t>苏州市</t>
  </si>
  <si>
    <t>南通市</t>
  </si>
  <si>
    <t>连云港市</t>
  </si>
  <si>
    <t>淮安市</t>
  </si>
  <si>
    <t>盐城市</t>
  </si>
  <si>
    <t>扬州市</t>
  </si>
  <si>
    <t>镇江市</t>
  </si>
  <si>
    <t>泰州市</t>
  </si>
  <si>
    <t>宿迁市</t>
  </si>
  <si>
    <t>杭州市</t>
  </si>
  <si>
    <t>宁波市</t>
  </si>
  <si>
    <t>温州市</t>
  </si>
  <si>
    <t>嘉兴市</t>
  </si>
  <si>
    <t>湖州市</t>
  </si>
  <si>
    <t>绍兴市</t>
  </si>
  <si>
    <t>金华市</t>
  </si>
  <si>
    <t>衢州市</t>
  </si>
  <si>
    <t>舟山市</t>
  </si>
  <si>
    <t>台州市</t>
  </si>
  <si>
    <t>丽水市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</si>
  <si>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</si>
  <si>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</si>
  <si>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</si>
  <si>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</si>
  <si>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</si>
  <si>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</si>
  <si>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</si>
  <si>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</si>
  <si>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</si>
  <si>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</si>
  <si>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</si>
  <si>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</si>
  <si>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</si>
  <si>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</si>
  <si>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</si>
  <si>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</si>
  <si>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</si>
  <si>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福州市</t>
  </si>
  <si>
    <t>厦门市</t>
  </si>
  <si>
    <t>莆田市</t>
  </si>
  <si>
    <t>三明市</t>
  </si>
  <si>
    <t>泉州市</t>
  </si>
  <si>
    <t>漳州市</t>
  </si>
  <si>
    <t>南平市</t>
  </si>
  <si>
    <t>龙岩市</t>
  </si>
  <si>
    <t>宁德市</t>
  </si>
  <si>
    <t>南昌市</t>
  </si>
  <si>
    <t>景德镇市</t>
  </si>
  <si>
    <t>萍乡市</t>
  </si>
  <si>
    <t>九江市</t>
  </si>
  <si>
    <t>新余市</t>
  </si>
  <si>
    <t>鹰潭市</t>
  </si>
  <si>
    <t>赣州市</t>
  </si>
  <si>
    <t>吉安市</t>
  </si>
  <si>
    <t>宜春市</t>
  </si>
  <si>
    <t>抚州市</t>
  </si>
  <si>
    <t>上饶市</t>
  </si>
  <si>
    <t>济南市</t>
  </si>
  <si>
    <t>青岛市</t>
  </si>
  <si>
    <t>淄博市</t>
  </si>
  <si>
    <t>枣庄市</t>
  </si>
  <si>
    <t>东营市</t>
  </si>
  <si>
    <t>烟台市</t>
  </si>
  <si>
    <t>潍坊市</t>
  </si>
  <si>
    <t>济宁市</t>
  </si>
  <si>
    <t>泰安市</t>
  </si>
  <si>
    <t>威海市</t>
  </si>
  <si>
    <t>日照市</t>
  </si>
  <si>
    <t>莱芜市</t>
  </si>
  <si>
    <t>临沂市</t>
  </si>
  <si>
    <t>德州市</t>
  </si>
  <si>
    <t>聊城市</t>
  </si>
  <si>
    <t>滨州市</t>
  </si>
  <si>
    <t>菏泽市</t>
  </si>
  <si>
    <t>郑州市</t>
  </si>
  <si>
    <t>开封市</t>
  </si>
  <si>
    <t>洛阳市</t>
  </si>
  <si>
    <t>平顶山市</t>
  </si>
  <si>
    <t>安阳市</t>
  </si>
  <si>
    <t>鹤壁市</t>
  </si>
  <si>
    <t>新乡市</t>
  </si>
  <si>
    <t>焦作市</t>
  </si>
  <si>
    <t>濮阳市</t>
  </si>
  <si>
    <t>许昌市</t>
  </si>
  <si>
    <t>漯河市</t>
  </si>
  <si>
    <t>三门峡市</t>
  </si>
  <si>
    <t>南阳市</t>
  </si>
  <si>
    <t>商丘市</t>
  </si>
  <si>
    <t>信阳市</t>
  </si>
  <si>
    <t>周口市</t>
  </si>
  <si>
    <t>驻马店市</t>
  </si>
  <si>
    <t>武汉市</t>
  </si>
  <si>
    <t>黄石市</t>
  </si>
  <si>
    <t>十堰市</t>
  </si>
  <si>
    <t>宜昌市</t>
  </si>
  <si>
    <t>襄樊市</t>
  </si>
  <si>
    <t>鄂州市</t>
  </si>
  <si>
    <t>荆门市</t>
  </si>
  <si>
    <t>孝感市</t>
  </si>
  <si>
    <t>荆州市</t>
  </si>
  <si>
    <t>黄冈市</t>
  </si>
  <si>
    <t>咸宁市</t>
  </si>
  <si>
    <t>随州市</t>
  </si>
  <si>
    <t>恩施州</t>
  </si>
  <si>
    <t>长沙市</t>
  </si>
  <si>
    <t>株洲市</t>
  </si>
  <si>
    <t>湘潭市</t>
  </si>
  <si>
    <t>衡阳市</t>
  </si>
  <si>
    <t>邵阳市</t>
  </si>
  <si>
    <t>岳阳市</t>
  </si>
  <si>
    <t>常德市</t>
  </si>
  <si>
    <t>张家界市</t>
  </si>
  <si>
    <t>益阳市</t>
  </si>
  <si>
    <t>郴州市</t>
  </si>
  <si>
    <t>永州市</t>
  </si>
  <si>
    <t>怀化市</t>
  </si>
  <si>
    <t>娄底市</t>
  </si>
  <si>
    <t>湘西州</t>
  </si>
  <si>
    <t>广州市</t>
  </si>
  <si>
    <t>韶关市</t>
  </si>
  <si>
    <t>深圳市</t>
  </si>
  <si>
    <t>珠海市</t>
  </si>
  <si>
    <t>汕头市</t>
  </si>
  <si>
    <t>佛山市</t>
  </si>
  <si>
    <t>江门市</t>
  </si>
  <si>
    <t>湛江市</t>
  </si>
  <si>
    <t>茂名市</t>
  </si>
  <si>
    <t>肇庆市</t>
  </si>
  <si>
    <t>惠州市</t>
  </si>
  <si>
    <t>梅州市</t>
  </si>
  <si>
    <t>汕尾市</t>
  </si>
  <si>
    <t>河源市</t>
  </si>
  <si>
    <t>阳江市</t>
  </si>
  <si>
    <t>清远市</t>
  </si>
  <si>
    <t>东莞市</t>
  </si>
  <si>
    <t>中山市</t>
  </si>
  <si>
    <t>潮州市</t>
  </si>
  <si>
    <t>揭阳市</t>
  </si>
  <si>
    <t>云浮市</t>
  </si>
  <si>
    <t>南宁市</t>
  </si>
  <si>
    <t>柳州市</t>
  </si>
  <si>
    <t>桂林市</t>
  </si>
  <si>
    <t>梧州市</t>
  </si>
  <si>
    <t>北海市</t>
  </si>
  <si>
    <t>防城港市</t>
  </si>
  <si>
    <t>钦州市</t>
  </si>
  <si>
    <t>贵港市</t>
  </si>
  <si>
    <t>玉林市</t>
  </si>
  <si>
    <t>百色市</t>
  </si>
  <si>
    <t>贺州市</t>
  </si>
  <si>
    <t>河池市</t>
  </si>
  <si>
    <t>来宾市</t>
  </si>
  <si>
    <t>崇左市</t>
  </si>
  <si>
    <t>海口市</t>
  </si>
  <si>
    <t>三亚市</t>
  </si>
  <si>
    <t>重庆市</t>
  </si>
  <si>
    <t>成都市</t>
  </si>
  <si>
    <t>自贡市</t>
  </si>
  <si>
    <t>攀枝花市</t>
  </si>
  <si>
    <t>泸州市</t>
  </si>
  <si>
    <t>德阳市</t>
  </si>
  <si>
    <t>绵阳市</t>
  </si>
  <si>
    <t>广元市</t>
  </si>
  <si>
    <t>遂宁市</t>
  </si>
  <si>
    <t>内江市</t>
  </si>
  <si>
    <t>乐山市</t>
  </si>
  <si>
    <t>南充市</t>
  </si>
  <si>
    <t>眉山市</t>
  </si>
  <si>
    <t>宜宾市</t>
  </si>
  <si>
    <t>广安市</t>
  </si>
  <si>
    <t>达州市</t>
  </si>
  <si>
    <t>雅安市</t>
  </si>
  <si>
    <t>巴中市</t>
  </si>
  <si>
    <t>资阳市</t>
  </si>
  <si>
    <t>阿坝州</t>
  </si>
  <si>
    <t>甘孜州</t>
  </si>
  <si>
    <t>凉山州</t>
  </si>
  <si>
    <t>贵阳市</t>
  </si>
  <si>
    <t>六盘水市</t>
  </si>
  <si>
    <t>遵义市</t>
  </si>
  <si>
    <t>安顺市</t>
  </si>
  <si>
    <t>铜仁地区</t>
  </si>
  <si>
    <t>黔西南州</t>
  </si>
  <si>
    <t>毕节市</t>
  </si>
  <si>
    <t>黔东南州</t>
  </si>
  <si>
    <t>黔南州</t>
  </si>
  <si>
    <t>昆明市</t>
  </si>
  <si>
    <t>曲靖市</t>
  </si>
  <si>
    <t>玉溪市</t>
  </si>
  <si>
    <t>保山市</t>
  </si>
  <si>
    <t>昭通市</t>
  </si>
  <si>
    <t>丽江市</t>
  </si>
  <si>
    <t>普洱市</t>
  </si>
  <si>
    <t>临沧市</t>
  </si>
  <si>
    <t>楚雄州</t>
  </si>
  <si>
    <t>红河州</t>
  </si>
  <si>
    <t>文山州</t>
  </si>
  <si>
    <t>西双版纳州</t>
  </si>
  <si>
    <t>大理州</t>
  </si>
  <si>
    <t>德宏州</t>
  </si>
  <si>
    <t>怒江州</t>
  </si>
  <si>
    <t>迪庆州</t>
  </si>
  <si>
    <t>拉萨市</t>
  </si>
  <si>
    <t>昌都地区</t>
  </si>
  <si>
    <t>山南地区</t>
  </si>
  <si>
    <t>日喀则地区</t>
  </si>
  <si>
    <t>那曲地区</t>
  </si>
  <si>
    <t>阿里地区</t>
  </si>
  <si>
    <t>林芝地区</t>
  </si>
  <si>
    <t>西安市</t>
  </si>
  <si>
    <t>铜川市</t>
  </si>
  <si>
    <t>宝鸡市</t>
  </si>
  <si>
    <t>咸阳市</t>
  </si>
  <si>
    <t>渭南市</t>
  </si>
  <si>
    <t>延安市</t>
  </si>
  <si>
    <t>汉中市</t>
  </si>
  <si>
    <t>榆林市</t>
  </si>
  <si>
    <t>安康市</t>
  </si>
  <si>
    <t>商洛市</t>
  </si>
  <si>
    <t>兰州市</t>
  </si>
  <si>
    <t>嘉峪关市</t>
  </si>
  <si>
    <t>金昌市</t>
  </si>
  <si>
    <t>白银市</t>
  </si>
  <si>
    <t>天水市</t>
  </si>
  <si>
    <t>武威市</t>
  </si>
  <si>
    <t>张掖市</t>
  </si>
  <si>
    <t>平凉市</t>
  </si>
  <si>
    <t>酒泉市</t>
  </si>
  <si>
    <t>庆阳市</t>
  </si>
  <si>
    <t>定西市</t>
  </si>
  <si>
    <t>陇南市</t>
  </si>
  <si>
    <t>临夏州</t>
  </si>
  <si>
    <t>甘南州</t>
  </si>
  <si>
    <t>西宁市</t>
  </si>
  <si>
    <t>海东地区</t>
  </si>
  <si>
    <t>黄南州</t>
  </si>
  <si>
    <t>海南州</t>
  </si>
  <si>
    <t>果洛州</t>
  </si>
  <si>
    <t>玉树州</t>
  </si>
  <si>
    <t>海西州</t>
  </si>
  <si>
    <t>银川市</t>
  </si>
  <si>
    <t>石嘴山市</t>
  </si>
  <si>
    <t>吴忠市</t>
  </si>
  <si>
    <t>固原市</t>
  </si>
  <si>
    <t>中卫市</t>
  </si>
  <si>
    <t>乌鲁木齐市</t>
  </si>
  <si>
    <t>克拉玛依市</t>
  </si>
  <si>
    <t>吐鲁番地区</t>
  </si>
  <si>
    <t>哈密地区</t>
  </si>
  <si>
    <t>昌吉回族自治州</t>
  </si>
  <si>
    <t>博尔塔拉蒙古自治州</t>
  </si>
  <si>
    <t>巴音郭楞蒙古自治州</t>
  </si>
  <si>
    <t>阿克苏地区</t>
  </si>
  <si>
    <t>克孜勒苏柯尔克孜自治州</t>
  </si>
  <si>
    <t>喀什地区</t>
  </si>
  <si>
    <t>和田地区</t>
  </si>
  <si>
    <t>伊犁哈萨克自治州</t>
  </si>
  <si>
    <t>塔城地区</t>
  </si>
  <si>
    <t>阿勒泰地区</t>
  </si>
  <si>
    <t>台湾</t>
  </si>
  <si>
    <t>香港</t>
  </si>
  <si>
    <t>中国</t>
  </si>
  <si>
    <t>CPL_INDM_CITY</t>
  </si>
  <si>
    <t>常住地归属城市</t>
  </si>
  <si>
    <t>000100001002001</t>
  </si>
  <si>
    <t>roaming_cities</t>
  </si>
  <si>
    <t>漫游地城市</t>
  </si>
  <si>
    <t>000100001001006</t>
  </si>
  <si>
    <t>TD,GT,JG,QM</t>
  </si>
  <si>
    <t>0304</t>
  </si>
  <si>
    <t>婚育情况</t>
  </si>
  <si>
    <t>030402</t>
  </si>
  <si>
    <t>已婚</t>
  </si>
  <si>
    <t>婚姻</t>
  </si>
  <si>
    <t>0016</t>
  </si>
  <si>
    <t>未婚 </t>
  </si>
  <si>
    <t>未婚</t>
  </si>
  <si>
    <t>0017</t>
  </si>
  <si>
    <t>找对象</t>
  </si>
  <si>
    <t>0018</t>
  </si>
  <si>
    <t>CPL_INDM_MARR</t>
  </si>
  <si>
    <t>婚姻状态</t>
  </si>
  <si>
    <t>已婚已育</t>
  </si>
  <si>
    <t>000100001001012</t>
  </si>
  <si>
    <t>CPL_INDM_EDU</t>
  </si>
  <si>
    <t>小学</t>
  </si>
  <si>
    <t>初中</t>
  </si>
  <si>
    <t>高中</t>
  </si>
  <si>
    <t>大学生</t>
  </si>
  <si>
    <t>研究生</t>
  </si>
  <si>
    <t>000100001001014</t>
  </si>
  <si>
    <t>CPL_INDM_LIFE</t>
  </si>
  <si>
    <t>少年</t>
  </si>
  <si>
    <t>青年</t>
  </si>
  <si>
    <t>中年</t>
  </si>
  <si>
    <t>老年</t>
  </si>
  <si>
    <t>000100001003001</t>
  </si>
  <si>
    <t>GEO,JG</t>
  </si>
  <si>
    <t>has_child</t>
  </si>
  <si>
    <t>是否有孩子</t>
  </si>
  <si>
    <t>很大概率有</t>
  </si>
  <si>
    <t>是</t>
  </si>
  <si>
    <t>CPL_HHM_CHILD_HC</t>
  </si>
  <si>
    <t>有无子女标识</t>
  </si>
  <si>
    <t>Y</t>
  </si>
  <si>
    <t>有</t>
  </si>
  <si>
    <t>N</t>
  </si>
  <si>
    <t>否</t>
  </si>
  <si>
    <t>无</t>
  </si>
  <si>
    <t>000100001003002</t>
  </si>
  <si>
    <t>GT,TD,JG</t>
  </si>
  <si>
    <t>有小孩</t>
  </si>
  <si>
    <t>0009</t>
  </si>
  <si>
    <t>孕期</t>
  </si>
  <si>
    <t>0010</t>
  </si>
  <si>
    <t>0-2岁小孩父母</t>
  </si>
  <si>
    <t>6个月~3岁</t>
  </si>
  <si>
    <t>0011</t>
  </si>
  <si>
    <t>3-6岁小孩父母</t>
  </si>
  <si>
    <t>3~6岁</t>
  </si>
  <si>
    <t>0014</t>
  </si>
  <si>
    <t>小学生家长</t>
  </si>
  <si>
    <t>6~12岁</t>
  </si>
  <si>
    <t>0015</t>
  </si>
  <si>
    <t>中学生家长</t>
  </si>
  <si>
    <t>12~18岁</t>
  </si>
  <si>
    <t>080301</t>
  </si>
  <si>
    <t>准爸准妈</t>
  </si>
  <si>
    <t>080302</t>
  </si>
  <si>
    <t>家有宝宝</t>
  </si>
  <si>
    <t>08030202</t>
  </si>
  <si>
    <t>家有大宝宝</t>
  </si>
  <si>
    <t>08030203</t>
  </si>
  <si>
    <t>家有小宝宝</t>
  </si>
  <si>
    <t>CPL_HHM_CHILD_CHLI</t>
  </si>
  <si>
    <t>子女阶段</t>
  </si>
  <si>
    <t>备孕期</t>
  </si>
  <si>
    <t>000100001002002</t>
  </si>
  <si>
    <t>GT,JG,TD,QM</t>
  </si>
  <si>
    <t>职业</t>
  </si>
  <si>
    <t>0019</t>
  </si>
  <si>
    <t>中小学生</t>
  </si>
  <si>
    <t>学生</t>
  </si>
  <si>
    <t>0020</t>
  </si>
  <si>
    <t>0022</t>
  </si>
  <si>
    <t>白领</t>
  </si>
  <si>
    <t>0023</t>
  </si>
  <si>
    <t>教师</t>
  </si>
  <si>
    <t>0024</t>
  </si>
  <si>
    <t>程序员</t>
  </si>
  <si>
    <t>IT从业者</t>
  </si>
  <si>
    <t>0025</t>
  </si>
  <si>
    <t>医生</t>
  </si>
  <si>
    <t>SOM_OCM_CAREER</t>
  </si>
  <si>
    <t>个人店主</t>
  </si>
  <si>
    <t>退休</t>
  </si>
  <si>
    <t>涉农人员</t>
  </si>
  <si>
    <t>公务人员</t>
  </si>
  <si>
    <t>银行职员</t>
  </si>
  <si>
    <t>建筑人员</t>
  </si>
  <si>
    <t>会计</t>
  </si>
  <si>
    <t>司机</t>
  </si>
  <si>
    <t>汽车站工作人员</t>
  </si>
  <si>
    <t>警务人员</t>
  </si>
  <si>
    <t>港口工作人员</t>
  </si>
  <si>
    <t>保险代理人</t>
  </si>
  <si>
    <t>火车站工作人员</t>
  </si>
  <si>
    <t>销售人员</t>
  </si>
  <si>
    <t>老师</t>
  </si>
  <si>
    <t>机场工作人员</t>
  </si>
  <si>
    <t>派送员</t>
  </si>
  <si>
    <t>快递员</t>
  </si>
  <si>
    <t>科研工作者</t>
  </si>
  <si>
    <t>企业人员</t>
  </si>
  <si>
    <t>教练</t>
  </si>
  <si>
    <t>律师</t>
  </si>
  <si>
    <t>人力资源人员</t>
  </si>
  <si>
    <t>装修人员</t>
  </si>
  <si>
    <t xml:space="preserve">030301 </t>
  </si>
  <si>
    <t>030302</t>
  </si>
  <si>
    <t>社会阶层</t>
  </si>
  <si>
    <t>农民</t>
  </si>
  <si>
    <t>000100001001016</t>
  </si>
  <si>
    <t>home_4Sshop1</t>
  </si>
  <si>
    <t>距离居住地址第一近的经销商</t>
  </si>
  <si>
    <t>000100001001017</t>
  </si>
  <si>
    <t>home_4Sshop2</t>
  </si>
  <si>
    <t>距离居住地址第二近的经销商</t>
  </si>
  <si>
    <t>000100001001018</t>
  </si>
  <si>
    <t>home_4Sshop3</t>
  </si>
  <si>
    <t>距离居住地址第三近的经销商</t>
  </si>
  <si>
    <t>000100001001019</t>
  </si>
  <si>
    <t>home_4Sshop1_length</t>
  </si>
  <si>
    <t>距离居住地址第一近的经销商与居住地址之间距离范围</t>
  </si>
  <si>
    <t>0-10km</t>
  </si>
  <si>
    <t>0~10km</t>
  </si>
  <si>
    <t>10-30km</t>
  </si>
  <si>
    <t>10~30km</t>
  </si>
  <si>
    <t>30-50km</t>
  </si>
  <si>
    <t>30~50km</t>
  </si>
  <si>
    <t>50km以上</t>
  </si>
  <si>
    <t>000100001001020</t>
  </si>
  <si>
    <t>home_4Sshop2_length</t>
  </si>
  <si>
    <t>距离居住地址第二近的经销商与居住地址之间距离范围</t>
  </si>
  <si>
    <t>000100001001021</t>
  </si>
  <si>
    <t>home_4Sshop3_length</t>
  </si>
  <si>
    <t>距离居住地址第三近的经销商与居住地址之间距离范围</t>
  </si>
  <si>
    <t>000100001002004</t>
  </si>
  <si>
    <t>workplace_4Sshop1</t>
  </si>
  <si>
    <t>距离工作地址第一近的经销商</t>
  </si>
  <si>
    <t>000100001002005</t>
  </si>
  <si>
    <t>workplace_4Sshop2</t>
  </si>
  <si>
    <t>距离工作地址第二近的经销商</t>
  </si>
  <si>
    <t>000100001002006</t>
  </si>
  <si>
    <t>workplace_4Sshop3</t>
  </si>
  <si>
    <t>距离工作地址第三近的经销商</t>
  </si>
  <si>
    <t>000100001002007</t>
  </si>
  <si>
    <t>workplace_4Sshop1_length</t>
  </si>
  <si>
    <t>距离工作地址第一近的经销商与工作地址之间距离范围</t>
  </si>
  <si>
    <t>000100001002008</t>
  </si>
  <si>
    <t>workplace_4Sshop2_length</t>
  </si>
  <si>
    <t>距离工作地址第二近的经销商与工作地址之间距离范围</t>
  </si>
  <si>
    <t>000100001002009</t>
  </si>
  <si>
    <t>workplace_4Sshop3_length</t>
  </si>
  <si>
    <t>距离工作地址第三近的经销商与工作地址之间距离范围</t>
  </si>
  <si>
    <t>SG,360</t>
  </si>
  <si>
    <t>360</t>
  </si>
  <si>
    <t>DID_MARK</t>
  </si>
  <si>
    <t>SG</t>
  </si>
  <si>
    <t>home</t>
  </si>
  <si>
    <t>workplace</t>
  </si>
  <si>
    <t>JH</t>
  </si>
  <si>
    <t>area</t>
  </si>
  <si>
    <t>地区</t>
  </si>
  <si>
    <t>sex</t>
  </si>
  <si>
    <t>birthday</t>
  </si>
  <si>
    <t>出生日期</t>
  </si>
  <si>
    <t>verify</t>
  </si>
  <si>
    <t>ZX</t>
  </si>
  <si>
    <t>valid</t>
  </si>
  <si>
    <t>身份证是否有效</t>
  </si>
  <si>
    <t>true</t>
  </si>
  <si>
    <t>一致</t>
  </si>
  <si>
    <t>false</t>
  </si>
  <si>
    <t>不一致</t>
  </si>
  <si>
    <t>reasonDesc</t>
  </si>
  <si>
    <t>描述</t>
  </si>
  <si>
    <t>身份证号码无效</t>
  </si>
  <si>
    <t>身份证姓名无效</t>
  </si>
  <si>
    <t>姓名格式不合法</t>
  </si>
  <si>
    <t>公安库中无记录</t>
  </si>
  <si>
    <t>身份证号码和姓名有效</t>
  </si>
  <si>
    <t>000100002001001</t>
  </si>
  <si>
    <t>ZH,ZC</t>
  </si>
  <si>
    <t>ZC</t>
  </si>
  <si>
    <t>近6个月最常用的交易渠道类型</t>
  </si>
  <si>
    <t>最常用交易渠道的交易笔数占总交易笔数之比</t>
  </si>
  <si>
    <t>ZH</t>
  </si>
  <si>
    <t>S0021</t>
  </si>
  <si>
    <t>最常用的交易渠道类型</t>
  </si>
  <si>
    <t>01</t>
  </si>
  <si>
    <t>ATM</t>
  </si>
  <si>
    <t>03</t>
  </si>
  <si>
    <t>有线POS</t>
  </si>
  <si>
    <t>05</t>
  </si>
  <si>
    <t>多媒体端</t>
  </si>
  <si>
    <t>06</t>
  </si>
  <si>
    <t>银行柜台</t>
  </si>
  <si>
    <t>07</t>
  </si>
  <si>
    <t>个人电脑</t>
  </si>
  <si>
    <t>08</t>
  </si>
  <si>
    <t>手机设备</t>
  </si>
  <si>
    <t>09</t>
  </si>
  <si>
    <t>自助电话</t>
  </si>
  <si>
    <t>PBOC终端</t>
  </si>
  <si>
    <t>移动POS</t>
  </si>
  <si>
    <t>12</t>
  </si>
  <si>
    <t>银联平台</t>
  </si>
  <si>
    <t>13</t>
  </si>
  <si>
    <t>农工服务</t>
  </si>
  <si>
    <t>14</t>
  </si>
  <si>
    <t>商户系统</t>
  </si>
  <si>
    <t>15</t>
  </si>
  <si>
    <t>第三方系统</t>
  </si>
  <si>
    <t>16</t>
  </si>
  <si>
    <t>机顶盒</t>
  </si>
  <si>
    <t>17</t>
  </si>
  <si>
    <t>固定电话</t>
  </si>
  <si>
    <t>20</t>
  </si>
  <si>
    <t>批量文件系统</t>
  </si>
  <si>
    <t>000100002001002</t>
  </si>
  <si>
    <t>ZH,TD,JG</t>
  </si>
  <si>
    <t>S0179</t>
  </si>
  <si>
    <t>交易笔数品类分布</t>
  </si>
  <si>
    <t>4816</t>
  </si>
  <si>
    <t>计算机网络/信息服务</t>
  </si>
  <si>
    <t>IT</t>
  </si>
  <si>
    <t>7379</t>
  </si>
  <si>
    <t>未列入其他代码的计算机维护和修理服务</t>
  </si>
  <si>
    <t>7372</t>
  </si>
  <si>
    <t>计算机编程、数据处理和系统集成设计服务</t>
  </si>
  <si>
    <t>7375</t>
  </si>
  <si>
    <t>信息检索服务</t>
  </si>
  <si>
    <t>5812</t>
  </si>
  <si>
    <t>就餐场所和餐馆（包括快餐）</t>
  </si>
  <si>
    <t>餐饮</t>
  </si>
  <si>
    <t>9703</t>
  </si>
  <si>
    <t>县乡优惠-宾馆餐饮娱乐类</t>
  </si>
  <si>
    <t>5814</t>
  </si>
  <si>
    <t xml:space="preserve">快餐店 </t>
  </si>
  <si>
    <t>5811</t>
  </si>
  <si>
    <t xml:space="preserve">包办伙食，宴会承包商 </t>
  </si>
  <si>
    <t>5813</t>
  </si>
  <si>
    <t>饮酒场所－酒吧、夜总会、茶馆、咖啡馆</t>
  </si>
  <si>
    <t>1520</t>
  </si>
  <si>
    <t>住宅与商业楼销售</t>
  </si>
  <si>
    <t>房地产</t>
  </si>
  <si>
    <t>6513</t>
  </si>
  <si>
    <t>不动产管理-物业管理</t>
  </si>
  <si>
    <t>7013</t>
  </si>
  <si>
    <t xml:space="preserve">不动产代理----房地产经纪  </t>
  </si>
  <si>
    <t>8911</t>
  </si>
  <si>
    <t>建筑、工程和测量服务</t>
  </si>
  <si>
    <t>4900</t>
  </si>
  <si>
    <t xml:space="preserve">公用事业 </t>
  </si>
  <si>
    <t>4814</t>
  </si>
  <si>
    <t>电信服务，包括本地和长途电话（含固话、移动缴费类业务）</t>
  </si>
  <si>
    <t>4899</t>
  </si>
  <si>
    <t>有线和其它付费电视服务</t>
  </si>
  <si>
    <t>7333</t>
  </si>
  <si>
    <t>商业摄影服务</t>
  </si>
  <si>
    <t>文体娱乐服务</t>
  </si>
  <si>
    <t>7395</t>
  </si>
  <si>
    <t>照相洗印服务</t>
  </si>
  <si>
    <t>7338</t>
  </si>
  <si>
    <t>复印及绘图服务</t>
  </si>
  <si>
    <t>7311</t>
  </si>
  <si>
    <t>广告服务</t>
  </si>
  <si>
    <t>7339</t>
  </si>
  <si>
    <t>速记和秘书类服务</t>
  </si>
  <si>
    <t>7273</t>
  </si>
  <si>
    <t>婚姻介绍</t>
  </si>
  <si>
    <t>婚恋交友</t>
  </si>
  <si>
    <t>7296</t>
  </si>
  <si>
    <t>出租衣物</t>
  </si>
  <si>
    <t>4121</t>
  </si>
  <si>
    <t>出租车服务</t>
  </si>
  <si>
    <t>交通运输</t>
  </si>
  <si>
    <t>4131</t>
  </si>
  <si>
    <t>公路客运</t>
  </si>
  <si>
    <t>4111</t>
  </si>
  <si>
    <t>本地和市郊通勤旅客运输（包括轮渡）</t>
  </si>
  <si>
    <t>4784</t>
  </si>
  <si>
    <t>路桥通行费</t>
  </si>
  <si>
    <t>4511</t>
  </si>
  <si>
    <t>航空公司</t>
  </si>
  <si>
    <t>4582</t>
  </si>
  <si>
    <t>机场服务</t>
  </si>
  <si>
    <t>4789</t>
  </si>
  <si>
    <t>未列入其它代码的运输服务</t>
  </si>
  <si>
    <t>4468</t>
  </si>
  <si>
    <t>船舶、海运服务提供商</t>
  </si>
  <si>
    <t>4457</t>
  </si>
  <si>
    <t>出租船只</t>
  </si>
  <si>
    <t>4411</t>
  </si>
  <si>
    <t>轮船及巡游航线服务</t>
  </si>
  <si>
    <t>3998</t>
  </si>
  <si>
    <t>铁路局（直属）</t>
  </si>
  <si>
    <t>4011</t>
  </si>
  <si>
    <t>铁路运输</t>
  </si>
  <si>
    <t>4112</t>
  </si>
  <si>
    <t>铁路局指定票务代售点</t>
  </si>
  <si>
    <t>8211</t>
  </si>
  <si>
    <t>初级和中等公立学校</t>
  </si>
  <si>
    <t>教育</t>
  </si>
  <si>
    <t>8220</t>
  </si>
  <si>
    <t>公立大专院校</t>
  </si>
  <si>
    <t>8351</t>
  </si>
  <si>
    <t>儿童保育服务</t>
  </si>
  <si>
    <t>8249</t>
  </si>
  <si>
    <t>贸易和职业学校（职业技能培训）</t>
  </si>
  <si>
    <t>8241</t>
  </si>
  <si>
    <t>函授学校</t>
  </si>
  <si>
    <t>8244</t>
  </si>
  <si>
    <t>商业和文秘学校（中等专业学校）</t>
  </si>
  <si>
    <t>8299</t>
  </si>
  <si>
    <t>未列入其它代码的学校与教育服务</t>
  </si>
  <si>
    <t>5960</t>
  </si>
  <si>
    <t>直销-保险直销</t>
  </si>
  <si>
    <t>金融</t>
  </si>
  <si>
    <t>6300</t>
  </si>
  <si>
    <t>保险缴款(实际经营保险的公司)</t>
  </si>
  <si>
    <t>5933</t>
  </si>
  <si>
    <t>典当、拍卖、信托</t>
  </si>
  <si>
    <t>6051</t>
  </si>
  <si>
    <t>非金融机构－外币兑换、非电子转账的汇票、临时支付凭证和旅行支票</t>
  </si>
  <si>
    <t>9498</t>
  </si>
  <si>
    <t>信用卡还款</t>
  </si>
  <si>
    <t>6012</t>
  </si>
  <si>
    <t xml:space="preserve">金融机构－商品和服务 </t>
  </si>
  <si>
    <t>6211</t>
  </si>
  <si>
    <t>证券公司－经纪人和经销商</t>
  </si>
  <si>
    <t>7622</t>
  </si>
  <si>
    <t>电器维修</t>
  </si>
  <si>
    <t>居民服务</t>
  </si>
  <si>
    <t>7629</t>
  </si>
  <si>
    <t>家电维修店</t>
  </si>
  <si>
    <t>7623</t>
  </si>
  <si>
    <t>空调及冷藏设备维修店</t>
  </si>
  <si>
    <t>7295</t>
  </si>
  <si>
    <t>家政服务</t>
  </si>
  <si>
    <t>7210</t>
  </si>
  <si>
    <t>洗衣店</t>
  </si>
  <si>
    <t>7211</t>
  </si>
  <si>
    <t>洗熨服务（自助洗衣服务）</t>
  </si>
  <si>
    <t>7216</t>
  </si>
  <si>
    <t>干洗店</t>
  </si>
  <si>
    <t>7523</t>
  </si>
  <si>
    <t>停车场及车库</t>
  </si>
  <si>
    <t>7230</t>
  </si>
  <si>
    <t>理发店</t>
  </si>
  <si>
    <t>5697</t>
  </si>
  <si>
    <t>裁缝、修补、改衣店</t>
  </si>
  <si>
    <t>7261</t>
  </si>
  <si>
    <t>丧仪殡葬服务</t>
  </si>
  <si>
    <t>7299</t>
  </si>
  <si>
    <t>未列入其它代码的其他个人服务</t>
  </si>
  <si>
    <t>7221</t>
  </si>
  <si>
    <t>照相馆</t>
  </si>
  <si>
    <t>7342</t>
  </si>
  <si>
    <t>灭虫及消毒服务</t>
  </si>
  <si>
    <t>7251</t>
  </si>
  <si>
    <t>修鞋店、擦鞋店、帽子清洗店</t>
  </si>
  <si>
    <t>7641</t>
  </si>
  <si>
    <t>家具维修、翻新</t>
  </si>
  <si>
    <t>7692</t>
  </si>
  <si>
    <t>焊接维修服务</t>
  </si>
  <si>
    <t>7699</t>
  </si>
  <si>
    <t>各类维修店及相关服务</t>
  </si>
  <si>
    <t>7631</t>
  </si>
  <si>
    <t>手表、钟表和首饰维修店</t>
  </si>
  <si>
    <t>7394</t>
  </si>
  <si>
    <t>设备、工具、家俱和电器出租</t>
  </si>
  <si>
    <t>7217</t>
  </si>
  <si>
    <t>市内清洁服务</t>
  </si>
  <si>
    <t>7349</t>
  </si>
  <si>
    <t>清洁、保养、门卫服务</t>
  </si>
  <si>
    <t>5949</t>
  </si>
  <si>
    <t>纺织品及针织品零售</t>
  </si>
  <si>
    <t>零售</t>
  </si>
  <si>
    <t>5681</t>
  </si>
  <si>
    <t>皮货商店</t>
  </si>
  <si>
    <t>5691</t>
  </si>
  <si>
    <t>男女成衣店</t>
  </si>
  <si>
    <t>5611</t>
  </si>
  <si>
    <t>男子和男童服装及附件商店</t>
  </si>
  <si>
    <t>5621</t>
  </si>
  <si>
    <t>妇女时装商店</t>
  </si>
  <si>
    <t>5699</t>
  </si>
  <si>
    <t>各类服饰及饰物店</t>
  </si>
  <si>
    <t>5651</t>
  </si>
  <si>
    <t>家庭服装商店</t>
  </si>
  <si>
    <t>5655</t>
  </si>
  <si>
    <t>运动服饰商店</t>
  </si>
  <si>
    <t>5661</t>
  </si>
  <si>
    <t>鞋店</t>
  </si>
  <si>
    <t>5977</t>
  </si>
  <si>
    <t>化妆品店</t>
  </si>
  <si>
    <t>8043</t>
  </si>
  <si>
    <t>光学仪器商、光学产品和眼镜商</t>
  </si>
  <si>
    <t>5948</t>
  </si>
  <si>
    <t>箱包、皮具店</t>
  </si>
  <si>
    <t>5940</t>
  </si>
  <si>
    <t>自行车商店</t>
  </si>
  <si>
    <t>5945</t>
  </si>
  <si>
    <t>玩具、游戏店</t>
  </si>
  <si>
    <t>5976</t>
  </si>
  <si>
    <t>假肢店</t>
  </si>
  <si>
    <t>5698</t>
  </si>
  <si>
    <t>假发商店</t>
  </si>
  <si>
    <t>5992</t>
  </si>
  <si>
    <t>花店</t>
  </si>
  <si>
    <t>5712</t>
  </si>
  <si>
    <t>家具、家用设备零售商</t>
  </si>
  <si>
    <t>5722</t>
  </si>
  <si>
    <t>家用电器商店</t>
  </si>
  <si>
    <t>5732</t>
  </si>
  <si>
    <t>电子设备商店</t>
  </si>
  <si>
    <t>5734</t>
  </si>
  <si>
    <t>计算机软件商店</t>
  </si>
  <si>
    <t>4821</t>
  </si>
  <si>
    <t>电报服务</t>
  </si>
  <si>
    <t>5975</t>
  </si>
  <si>
    <t>助听器-销售、服务和用品</t>
  </si>
  <si>
    <t>4812</t>
  </si>
  <si>
    <t>通讯设备（电话销售）</t>
  </si>
  <si>
    <t>5966</t>
  </si>
  <si>
    <t>电话呼出直销</t>
  </si>
  <si>
    <t>5967</t>
  </si>
  <si>
    <t>电话呼入直销</t>
  </si>
  <si>
    <t>5997</t>
  </si>
  <si>
    <t xml:space="preserve">电动剃须刀商店－销售和服务  </t>
  </si>
  <si>
    <t>5931</t>
  </si>
  <si>
    <t>旧商品店、二手商品店</t>
  </si>
  <si>
    <t>5999</t>
  </si>
  <si>
    <t>其他专门零售店</t>
  </si>
  <si>
    <t>5300</t>
  </si>
  <si>
    <t xml:space="preserve">会员制批量零售店 </t>
  </si>
  <si>
    <t>5963</t>
  </si>
  <si>
    <t>门对门销售</t>
  </si>
  <si>
    <t>5964</t>
  </si>
  <si>
    <t>目录销售商户</t>
  </si>
  <si>
    <t>5965</t>
  </si>
  <si>
    <t>目录、零售兼营商户</t>
  </si>
  <si>
    <t>5968</t>
  </si>
  <si>
    <t>订阅/订购直销服务</t>
  </si>
  <si>
    <t>5969</t>
  </si>
  <si>
    <t>其他直销商户</t>
  </si>
  <si>
    <t>5996</t>
  </si>
  <si>
    <t>游泳池-销售、供应和服务</t>
  </si>
  <si>
    <t>5995</t>
  </si>
  <si>
    <t>宠物商店、宠物食品及用品</t>
  </si>
  <si>
    <t>5978</t>
  </si>
  <si>
    <t>打字机商店-销售、服务和出租</t>
  </si>
  <si>
    <t>5261</t>
  </si>
  <si>
    <t>草坪、花园品商店</t>
  </si>
  <si>
    <t>5551</t>
  </si>
  <si>
    <t xml:space="preserve">船只销售商  </t>
  </si>
  <si>
    <t>7993</t>
  </si>
  <si>
    <t>电子游戏供给</t>
  </si>
  <si>
    <t>5983</t>
  </si>
  <si>
    <t>燃料经销商-燃油、木材、煤炭和液化石油气</t>
  </si>
  <si>
    <t>5941</t>
  </si>
  <si>
    <t>体育用品店</t>
  </si>
  <si>
    <t>5311</t>
  </si>
  <si>
    <t>百货商店</t>
  </si>
  <si>
    <t>5411</t>
  </si>
  <si>
    <t xml:space="preserve">大型仓储式超级市场  </t>
  </si>
  <si>
    <t>5331</t>
  </si>
  <si>
    <t>各类杂货店、便利店</t>
  </si>
  <si>
    <t>5399</t>
  </si>
  <si>
    <t>其他综合零售</t>
  </si>
  <si>
    <t>5200</t>
  </si>
  <si>
    <t xml:space="preserve">大型仓储式家庭用品卖场 </t>
  </si>
  <si>
    <t>5309</t>
  </si>
  <si>
    <t>免税商店</t>
  </si>
  <si>
    <t>5310</t>
  </si>
  <si>
    <t>折扣商店</t>
  </si>
  <si>
    <t>5631</t>
  </si>
  <si>
    <t>妇女专用品商店</t>
  </si>
  <si>
    <t>5641</t>
  </si>
  <si>
    <t>儿童婴儿用品商店</t>
  </si>
  <si>
    <t>5993</t>
  </si>
  <si>
    <t>香烟雪茄专卖店</t>
  </si>
  <si>
    <t>5462</t>
  </si>
  <si>
    <t>面包铺</t>
  </si>
  <si>
    <t>5422</t>
  </si>
  <si>
    <t>冷藏、储藏肉类供应商</t>
  </si>
  <si>
    <t>5921</t>
  </si>
  <si>
    <t>瓶装酒零售店</t>
  </si>
  <si>
    <t>5441</t>
  </si>
  <si>
    <t>糖果店、坚果店</t>
  </si>
  <si>
    <t>5451</t>
  </si>
  <si>
    <t>乳制品店、冷饮店</t>
  </si>
  <si>
    <t>5499</t>
  </si>
  <si>
    <t>各类食品店及专门食品零售店</t>
  </si>
  <si>
    <t>5942</t>
  </si>
  <si>
    <t>书店</t>
  </si>
  <si>
    <t>5733</t>
  </si>
  <si>
    <t>音乐商店-乐器、钢琴、乐谱</t>
  </si>
  <si>
    <t>5943</t>
  </si>
  <si>
    <t>文具店，办公室、学校用品商店</t>
  </si>
  <si>
    <t>5735</t>
  </si>
  <si>
    <t>音像制品商店</t>
  </si>
  <si>
    <t>5094</t>
  </si>
  <si>
    <t>贵重珠宝、首饰，钟表零售</t>
  </si>
  <si>
    <t>5994</t>
  </si>
  <si>
    <t>报亭、报摊</t>
  </si>
  <si>
    <t>5970</t>
  </si>
  <si>
    <t>工艺美术商店</t>
  </si>
  <si>
    <t>5932</t>
  </si>
  <si>
    <t>古玩店-销售、维修和修复服务</t>
  </si>
  <si>
    <t>5937</t>
  </si>
  <si>
    <t>古玩复制店</t>
  </si>
  <si>
    <t>5944</t>
  </si>
  <si>
    <t>银器商店</t>
  </si>
  <si>
    <t>5950</t>
  </si>
  <si>
    <t>玻璃器皿和水晶饰品店</t>
  </si>
  <si>
    <t>5971</t>
  </si>
  <si>
    <t>艺术商和画廊</t>
  </si>
  <si>
    <t>5946</t>
  </si>
  <si>
    <t>照相器材店</t>
  </si>
  <si>
    <t>5947</t>
  </si>
  <si>
    <t>礼品、卡片、装饰品、纪念品商店</t>
  </si>
  <si>
    <t>5972</t>
  </si>
  <si>
    <t>邮票和纪念币商店</t>
  </si>
  <si>
    <t>5973</t>
  </si>
  <si>
    <t>宗教品商店</t>
  </si>
  <si>
    <t>5251</t>
  </si>
  <si>
    <t>五金商店</t>
  </si>
  <si>
    <t>5231</t>
  </si>
  <si>
    <t>玻璃、油漆、壁纸商店</t>
  </si>
  <si>
    <t>5211</t>
  </si>
  <si>
    <t>木材和建材卖场</t>
  </si>
  <si>
    <t>5713</t>
  </si>
  <si>
    <t>地板商店</t>
  </si>
  <si>
    <t>5714</t>
  </si>
  <si>
    <t>帏帐、窗帘、室内装潢商店</t>
  </si>
  <si>
    <t>5718</t>
  </si>
  <si>
    <t>壁炉、壁炉防护网及配件商店</t>
  </si>
  <si>
    <t>5719</t>
  </si>
  <si>
    <t>各种家庭装饰专营店</t>
  </si>
  <si>
    <t>8912</t>
  </si>
  <si>
    <t>装修、装潢、园艺</t>
  </si>
  <si>
    <t>7011</t>
  </si>
  <si>
    <t>住宿服务</t>
  </si>
  <si>
    <t>7012</t>
  </si>
  <si>
    <t>分时使用的别墅或度假用房</t>
  </si>
  <si>
    <t>4722</t>
  </si>
  <si>
    <t>旅行社</t>
  </si>
  <si>
    <t>旅游服务</t>
  </si>
  <si>
    <t>5962</t>
  </si>
  <si>
    <t>旅游相关服务直销</t>
  </si>
  <si>
    <t>7991</t>
  </si>
  <si>
    <t>旅游与展览</t>
  </si>
  <si>
    <t>4733</t>
  </si>
  <si>
    <t>大型景区售票</t>
  </si>
  <si>
    <t>5131</t>
  </si>
  <si>
    <t>布料、缝纫用品和其他纺织品（批发商）</t>
  </si>
  <si>
    <t>批发</t>
  </si>
  <si>
    <t>5137</t>
  </si>
  <si>
    <t>男女及儿童制服和服装（批发商）</t>
  </si>
  <si>
    <t>5139</t>
  </si>
  <si>
    <t>鞋类（批发商）</t>
  </si>
  <si>
    <t>5039</t>
  </si>
  <si>
    <t>未列入其他代码的建材批发（批发商）</t>
  </si>
  <si>
    <t>5065</t>
  </si>
  <si>
    <t>电器零件和设备（批发商）</t>
  </si>
  <si>
    <t>5013</t>
  </si>
  <si>
    <t>机动车供应及零配件（批发商）</t>
  </si>
  <si>
    <t>5051</t>
  </si>
  <si>
    <t>金属器材及用品（批发商）</t>
  </si>
  <si>
    <t>5072</t>
  </si>
  <si>
    <t>五金器材及用品（批发商）</t>
  </si>
  <si>
    <t>5074</t>
  </si>
  <si>
    <t>管道和供暖设备（批发商）</t>
  </si>
  <si>
    <t>5045</t>
  </si>
  <si>
    <t>计算机、计算机外围设备（批发商）</t>
  </si>
  <si>
    <t>5046</t>
  </si>
  <si>
    <t>未列入其他代码的商用器材（批发商）</t>
  </si>
  <si>
    <t>5172</t>
  </si>
  <si>
    <t>石油及石油产品（批发商）</t>
  </si>
  <si>
    <t>9705</t>
  </si>
  <si>
    <t>县乡优惠-批发类</t>
  </si>
  <si>
    <t>5198</t>
  </si>
  <si>
    <t>油漆、清漆用品（批发商）</t>
  </si>
  <si>
    <t>5193</t>
  </si>
  <si>
    <t>花木栽种用品、苗木和花卉（批发商）</t>
  </si>
  <si>
    <t>5998</t>
  </si>
  <si>
    <t>其他批发商</t>
  </si>
  <si>
    <t>5044</t>
  </si>
  <si>
    <t>办公、影印及萎缩摄影器材（批发商）</t>
  </si>
  <si>
    <t>5398</t>
  </si>
  <si>
    <t>大型企业批发</t>
  </si>
  <si>
    <t>5021</t>
  </si>
  <si>
    <t>办公及商务家具（批发商）</t>
  </si>
  <si>
    <t>5111</t>
  </si>
  <si>
    <t>文具/办公用品/复印纸/书写纸（批发商）</t>
  </si>
  <si>
    <t>5192</t>
  </si>
  <si>
    <t>书、期刊和报纸（批发商）</t>
  </si>
  <si>
    <t>5122</t>
  </si>
  <si>
    <t>药品和药品经营者（批发商）</t>
  </si>
  <si>
    <t>5047</t>
  </si>
  <si>
    <t>牙科/实验室/医疗/眼科医院器材和用品（批发商）</t>
  </si>
  <si>
    <t>6050</t>
  </si>
  <si>
    <t>金融机构</t>
  </si>
  <si>
    <t>6010</t>
  </si>
  <si>
    <t xml:space="preserve">金融机构－人工现金支付 </t>
  </si>
  <si>
    <t>6011</t>
  </si>
  <si>
    <t xml:space="preserve">金融机构－自动现金支付  </t>
  </si>
  <si>
    <t>5533</t>
  </si>
  <si>
    <t>汽车零件配件商店</t>
  </si>
  <si>
    <t>汽车</t>
  </si>
  <si>
    <t>5532</t>
  </si>
  <si>
    <t>汽车轮胎商店</t>
  </si>
  <si>
    <t>5542</t>
  </si>
  <si>
    <t>自助加油站</t>
  </si>
  <si>
    <t>5541</t>
  </si>
  <si>
    <t>加油站、服务站</t>
  </si>
  <si>
    <t>5599</t>
  </si>
  <si>
    <t xml:space="preserve">汽车、飞行器、农用机车综合经营商 </t>
  </si>
  <si>
    <t>5511</t>
  </si>
  <si>
    <t>新旧汽车销售</t>
  </si>
  <si>
    <t>5521</t>
  </si>
  <si>
    <t xml:space="preserve">汽车货车经销商－专门从事旧车的销售、服务、维修、零件及出租 </t>
  </si>
  <si>
    <t>5271</t>
  </si>
  <si>
    <t>活动房车销售</t>
  </si>
  <si>
    <t>5561</t>
  </si>
  <si>
    <t xml:space="preserve">旅行拖车、娱乐用车销售商  </t>
  </si>
  <si>
    <t>5592</t>
  </si>
  <si>
    <t xml:space="preserve">露营、房车销售商  </t>
  </si>
  <si>
    <t>5598</t>
  </si>
  <si>
    <t xml:space="preserve">雪车商 </t>
  </si>
  <si>
    <t>5571</t>
  </si>
  <si>
    <t xml:space="preserve">摩托车商店和经销商  </t>
  </si>
  <si>
    <t>7531</t>
  </si>
  <si>
    <t>车体维修店</t>
  </si>
  <si>
    <t>7534</t>
  </si>
  <si>
    <t>轮胎翻新、维修店</t>
  </si>
  <si>
    <t>7535</t>
  </si>
  <si>
    <t>汽车喷漆店</t>
  </si>
  <si>
    <t>7542</t>
  </si>
  <si>
    <t>洗车</t>
  </si>
  <si>
    <t>7538</t>
  </si>
  <si>
    <t>汽车维修、服务商店（非经销商）</t>
  </si>
  <si>
    <t>7549</t>
  </si>
  <si>
    <t>拖车服务</t>
  </si>
  <si>
    <t>7512</t>
  </si>
  <si>
    <t>汽车出租</t>
  </si>
  <si>
    <t>7519</t>
  </si>
  <si>
    <t>房车和娱乐车辆出租</t>
  </si>
  <si>
    <t>7513</t>
  </si>
  <si>
    <t>卡车及拖车出租</t>
  </si>
  <si>
    <t>8675</t>
  </si>
  <si>
    <t>汽车协会</t>
  </si>
  <si>
    <t>7393</t>
  </si>
  <si>
    <t>侦探、保安、安全服务</t>
  </si>
  <si>
    <t>商务服务</t>
  </si>
  <si>
    <t>8111</t>
  </si>
  <si>
    <t>法律服务</t>
  </si>
  <si>
    <t>7321</t>
  </si>
  <si>
    <t>消费者信用报告机构</t>
  </si>
  <si>
    <t>8999</t>
  </si>
  <si>
    <t>未列入其它代码的其他专业服务</t>
  </si>
  <si>
    <t>7399</t>
  </si>
  <si>
    <t>未列入其它代码的商业服务</t>
  </si>
  <si>
    <t>0780</t>
  </si>
  <si>
    <t>景观美化及园艺服务</t>
  </si>
  <si>
    <t>7278</t>
  </si>
  <si>
    <t>购物服务及会所（贸易、经济服务）</t>
  </si>
  <si>
    <t>7361</t>
  </si>
  <si>
    <t>职业中介、临时工</t>
  </si>
  <si>
    <t>8931</t>
  </si>
  <si>
    <t>会计、审计、财务服务</t>
  </si>
  <si>
    <t>4225</t>
  </si>
  <si>
    <t>公共仓储服务</t>
  </si>
  <si>
    <t>7276</t>
  </si>
  <si>
    <t>税收准备服务</t>
  </si>
  <si>
    <t>7277</t>
  </si>
  <si>
    <t>咨询服务—债务、婚姻和个人私事</t>
  </si>
  <si>
    <t>7392</t>
  </si>
  <si>
    <t>管理、咨询和公共关系服务</t>
  </si>
  <si>
    <t>7999</t>
  </si>
  <si>
    <t>未列入其他代码的娱乐服务</t>
  </si>
  <si>
    <t>7995</t>
  </si>
  <si>
    <t>博彩业（包括彩票等）</t>
  </si>
  <si>
    <t>7829</t>
  </si>
  <si>
    <t>电影和录像创作发行</t>
  </si>
  <si>
    <t>7832</t>
  </si>
  <si>
    <t>电影院</t>
  </si>
  <si>
    <t>7032</t>
  </si>
  <si>
    <t>运动和娱乐露营地</t>
  </si>
  <si>
    <t>7033</t>
  </si>
  <si>
    <t>活动房车及露营场所</t>
  </si>
  <si>
    <t>7911</t>
  </si>
  <si>
    <t>歌舞厅、KTV</t>
  </si>
  <si>
    <t>7994</t>
  </si>
  <si>
    <t>大型游戏机和游戏场所</t>
  </si>
  <si>
    <t>7932</t>
  </si>
  <si>
    <t>台球、撞球场所</t>
  </si>
  <si>
    <t>7933</t>
  </si>
  <si>
    <t>保龄球馆</t>
  </si>
  <si>
    <t>7941</t>
  </si>
  <si>
    <t>商业体育场馆、职业体育俱乐部、运动场和体育推广公司</t>
  </si>
  <si>
    <t>7992</t>
  </si>
  <si>
    <t>公共高尔夫球场</t>
  </si>
  <si>
    <t>7997</t>
  </si>
  <si>
    <t>健身、各种俱乐部、私人高尔夫课程</t>
  </si>
  <si>
    <t>7929</t>
  </si>
  <si>
    <t>未列入其他代码的乐队、文艺表演</t>
  </si>
  <si>
    <t>7922</t>
  </si>
  <si>
    <t>戏剧制片（不含电影）、演出和票务</t>
  </si>
  <si>
    <t>7841</t>
  </si>
  <si>
    <t>出租录像带服务</t>
  </si>
  <si>
    <t>7996</t>
  </si>
  <si>
    <t>游乐园、马戏团、嘉年华、占卜</t>
  </si>
  <si>
    <t>7297</t>
  </si>
  <si>
    <t>洗浴、按摩服务</t>
  </si>
  <si>
    <t>7298</t>
  </si>
  <si>
    <t>美容、SPA</t>
  </si>
  <si>
    <t>7998</t>
  </si>
  <si>
    <t>水族馆、海洋馆</t>
  </si>
  <si>
    <t>5912</t>
  </si>
  <si>
    <t>药店</t>
  </si>
  <si>
    <t>医疗美容</t>
  </si>
  <si>
    <t>8031</t>
  </si>
  <si>
    <t>正骨医生</t>
  </si>
  <si>
    <t>8062</t>
  </si>
  <si>
    <t>公立医院</t>
  </si>
  <si>
    <t>8041</t>
  </si>
  <si>
    <t>按摩医生、盲人按摩</t>
  </si>
  <si>
    <t>8042</t>
  </si>
  <si>
    <t>眼光配镜师、眼科医生</t>
  </si>
  <si>
    <t>8049</t>
  </si>
  <si>
    <t>手足病医生</t>
  </si>
  <si>
    <t>8050</t>
  </si>
  <si>
    <t>护理和照料服务</t>
  </si>
  <si>
    <t>8071</t>
  </si>
  <si>
    <t>医学和牙科实验室</t>
  </si>
  <si>
    <t>8021</t>
  </si>
  <si>
    <t>牙科医生、整牙医生</t>
  </si>
  <si>
    <t>8099</t>
  </si>
  <si>
    <t>未列入其它代码的医疗保健服务</t>
  </si>
  <si>
    <t>8011</t>
  </si>
  <si>
    <t>未列入其它代码的医生和医师</t>
  </si>
  <si>
    <t>0742</t>
  </si>
  <si>
    <t>兽医服务</t>
  </si>
  <si>
    <t>4119</t>
  </si>
  <si>
    <t>救护车服务</t>
  </si>
  <si>
    <t>9402</t>
  </si>
  <si>
    <t>国家邮政服务</t>
  </si>
  <si>
    <t>邮政快递</t>
  </si>
  <si>
    <t>4215</t>
  </si>
  <si>
    <t>快递服务（空运、地面运输或海运）</t>
  </si>
  <si>
    <t>4458</t>
  </si>
  <si>
    <t>烟草配送</t>
  </si>
  <si>
    <t>4214</t>
  </si>
  <si>
    <t>货物搬运和托运（速递）</t>
  </si>
  <si>
    <t>8641</t>
  </si>
  <si>
    <t>市民、社会及友爱组织</t>
  </si>
  <si>
    <t>政府机构及社会团体</t>
  </si>
  <si>
    <t>8699</t>
  </si>
  <si>
    <t>未列入其它代码的会员组织</t>
  </si>
  <si>
    <t>8661</t>
  </si>
  <si>
    <t>宗教组织</t>
  </si>
  <si>
    <t>8398</t>
  </si>
  <si>
    <t>慈善和社会服务</t>
  </si>
  <si>
    <t>8651</t>
  </si>
  <si>
    <t>政治组织（政府机构）</t>
  </si>
  <si>
    <t>9211</t>
  </si>
  <si>
    <t>法庭费用，包括赡养费和子女抚养费</t>
  </si>
  <si>
    <t>9222</t>
  </si>
  <si>
    <t>罚款</t>
  </si>
  <si>
    <t>9223</t>
  </si>
  <si>
    <t>保释金</t>
  </si>
  <si>
    <t>9311</t>
  </si>
  <si>
    <t>纳税</t>
  </si>
  <si>
    <t>9400</t>
  </si>
  <si>
    <t>使领馆收费</t>
  </si>
  <si>
    <t>9399</t>
  </si>
  <si>
    <t>未列入其他代码的政府服务</t>
  </si>
  <si>
    <t>0401</t>
  </si>
  <si>
    <t>消费品类</t>
  </si>
  <si>
    <t>040101</t>
  </si>
  <si>
    <t>珠宝手表</t>
  </si>
  <si>
    <t>040102</t>
  </si>
  <si>
    <t>服饰鞋帽</t>
  </si>
  <si>
    <t>040103</t>
  </si>
  <si>
    <t>家居厨具</t>
  </si>
  <si>
    <t>040104</t>
  </si>
  <si>
    <t>运动健康</t>
  </si>
  <si>
    <t>040105</t>
  </si>
  <si>
    <t>箱包</t>
  </si>
  <si>
    <t>040106</t>
  </si>
  <si>
    <t>母婴用品</t>
  </si>
  <si>
    <t>040107</t>
  </si>
  <si>
    <t>数码</t>
  </si>
  <si>
    <t>040108</t>
  </si>
  <si>
    <t>文化教育</t>
  </si>
  <si>
    <t>040109</t>
  </si>
  <si>
    <t>化妆品</t>
  </si>
  <si>
    <t>040110</t>
  </si>
  <si>
    <t>040111</t>
  </si>
  <si>
    <t>家用电器</t>
  </si>
  <si>
    <t>040112</t>
  </si>
  <si>
    <t>休闲娱乐</t>
  </si>
  <si>
    <t>040113</t>
  </si>
  <si>
    <t>生活服务</t>
  </si>
  <si>
    <t>040114</t>
  </si>
  <si>
    <t>零售卖场</t>
  </si>
  <si>
    <t>040115</t>
  </si>
  <si>
    <t>汽车服务</t>
  </si>
  <si>
    <t>040117</t>
  </si>
  <si>
    <t>医疗</t>
  </si>
  <si>
    <t>医疗服务美容</t>
  </si>
  <si>
    <t>040118</t>
  </si>
  <si>
    <t>结婚</t>
  </si>
  <si>
    <t>040119</t>
  </si>
  <si>
    <t>丽人</t>
  </si>
  <si>
    <t>040120</t>
  </si>
  <si>
    <t>040121</t>
  </si>
  <si>
    <t>亲子</t>
  </si>
  <si>
    <t>040122</t>
  </si>
  <si>
    <t>培训机构</t>
  </si>
  <si>
    <t>GBM_BHM_PURB_CONP</t>
  </si>
  <si>
    <t>消费偏好</t>
  </si>
  <si>
    <t>情趣用品</t>
  </si>
  <si>
    <t>户外运动</t>
  </si>
  <si>
    <t>零售百货</t>
  </si>
  <si>
    <t>海淘</t>
  </si>
  <si>
    <t>海购</t>
  </si>
  <si>
    <t>情趣专卖</t>
  </si>
  <si>
    <t>内衣专卖</t>
  </si>
  <si>
    <t>票务专卖</t>
  </si>
  <si>
    <t>拍卖</t>
  </si>
  <si>
    <t>教育直播</t>
  </si>
  <si>
    <t>儿童用品</t>
  </si>
  <si>
    <t>虚拟商品</t>
  </si>
  <si>
    <t>免税店</t>
  </si>
  <si>
    <t>图书专卖</t>
  </si>
  <si>
    <t>汽车专卖</t>
  </si>
  <si>
    <t>家具家电</t>
  </si>
  <si>
    <t>奢侈品</t>
  </si>
  <si>
    <t>分期购</t>
  </si>
  <si>
    <t>返利返现</t>
  </si>
  <si>
    <t>特产专卖</t>
  </si>
  <si>
    <t>电影票专卖</t>
  </si>
  <si>
    <t>收藏品</t>
  </si>
  <si>
    <t>宠物必备</t>
  </si>
  <si>
    <t>服饰专卖</t>
  </si>
  <si>
    <t>夺宝</t>
  </si>
  <si>
    <t>母婴玩具</t>
  </si>
  <si>
    <t>酒茶专卖</t>
  </si>
  <si>
    <t>包包配饰</t>
  </si>
  <si>
    <t>二手车</t>
  </si>
  <si>
    <t>鞋子专卖</t>
  </si>
  <si>
    <t>生鲜配送</t>
  </si>
  <si>
    <t>手工艺品</t>
  </si>
  <si>
    <t>信用消费</t>
  </si>
  <si>
    <t>美甲</t>
  </si>
  <si>
    <t>批发专卖</t>
  </si>
  <si>
    <t>土特产</t>
  </si>
  <si>
    <t>家装</t>
  </si>
  <si>
    <t>代步工具</t>
  </si>
  <si>
    <t>数码电脑</t>
  </si>
  <si>
    <t>药品补品</t>
  </si>
  <si>
    <t>美食专卖</t>
  </si>
  <si>
    <t>品牌折扣</t>
  </si>
  <si>
    <t>食品专卖</t>
  </si>
  <si>
    <t>品牌特卖</t>
  </si>
  <si>
    <t>团购特卖</t>
  </si>
  <si>
    <t>二手闲置</t>
  </si>
  <si>
    <t>掌上超市</t>
  </si>
  <si>
    <t>手工制作</t>
  </si>
  <si>
    <t>时尚海淘</t>
  </si>
  <si>
    <t>化妆品专卖</t>
  </si>
  <si>
    <t>购物导航</t>
  </si>
  <si>
    <t>生鲜专卖</t>
  </si>
  <si>
    <t>婚礼筹备</t>
  </si>
  <si>
    <t>奢饰品</t>
  </si>
  <si>
    <t>零食专卖</t>
  </si>
  <si>
    <t>000100002001021</t>
  </si>
  <si>
    <t>000100002001022</t>
  </si>
  <si>
    <t>000100002001023</t>
  </si>
  <si>
    <t>000100002001024</t>
  </si>
  <si>
    <t>000100002001036</t>
  </si>
  <si>
    <t>000100002001025</t>
  </si>
  <si>
    <t>000100002001026</t>
  </si>
  <si>
    <t>000100002001027</t>
  </si>
  <si>
    <t>000100002001028</t>
  </si>
  <si>
    <t>000100002001029</t>
  </si>
  <si>
    <t>000100002001030</t>
  </si>
  <si>
    <t>000100002001031</t>
  </si>
  <si>
    <t>000100002001032</t>
  </si>
  <si>
    <t>000100002001033</t>
  </si>
  <si>
    <t>000100002001034</t>
  </si>
  <si>
    <t>000100002001035</t>
  </si>
  <si>
    <t>000100002001037</t>
  </si>
  <si>
    <t>000100002001038</t>
  </si>
  <si>
    <t>000100002001039</t>
  </si>
  <si>
    <t>000100002001059</t>
  </si>
  <si>
    <t>000100002001060</t>
  </si>
  <si>
    <t>TD,JG</t>
  </si>
  <si>
    <t>000100002001063</t>
  </si>
  <si>
    <t>000100002001064</t>
  </si>
  <si>
    <t>000100002001065</t>
  </si>
  <si>
    <r>
      <rPr>
        <sz val="11"/>
        <color rgb="FFFF0000"/>
        <rFont val="微软雅黑"/>
        <charset val="134"/>
      </rPr>
      <t>TD,</t>
    </r>
    <r>
      <rPr>
        <sz val="11"/>
        <color theme="1"/>
        <rFont val="微软雅黑"/>
        <charset val="134"/>
      </rPr>
      <t>JG</t>
    </r>
  </si>
  <si>
    <t>000100002001066</t>
  </si>
  <si>
    <t>000100002001067</t>
  </si>
  <si>
    <t>000100002001068</t>
  </si>
  <si>
    <t>000100002001071</t>
  </si>
  <si>
    <t>000100002001072</t>
  </si>
  <si>
    <t>000100002001074</t>
  </si>
  <si>
    <t>000100002001075</t>
  </si>
  <si>
    <t>000100002001003</t>
  </si>
  <si>
    <t>0402</t>
  </si>
  <si>
    <t>消费定位</t>
  </si>
  <si>
    <t>040201</t>
  </si>
  <si>
    <t>时尚品牌</t>
  </si>
  <si>
    <t>高端用户</t>
  </si>
  <si>
    <t>040202</t>
  </si>
  <si>
    <t>高端品牌</t>
  </si>
  <si>
    <t>040203</t>
  </si>
  <si>
    <t>大众品牌</t>
  </si>
  <si>
    <t>普通用户</t>
  </si>
  <si>
    <t>040204</t>
  </si>
  <si>
    <t>奢侈品牌</t>
  </si>
  <si>
    <t>S0476</t>
  </si>
  <si>
    <t>低端用户</t>
  </si>
  <si>
    <t>GBM_BHM_PURB_PREF</t>
  </si>
  <si>
    <t>消费品级</t>
  </si>
  <si>
    <t>大众</t>
  </si>
  <si>
    <t>潮流</t>
  </si>
  <si>
    <t>高端</t>
  </si>
  <si>
    <t>奢侈</t>
  </si>
  <si>
    <t>FIM_FISM_CONL_CIR</t>
  </si>
  <si>
    <t>消费能力水平</t>
  </si>
  <si>
    <t>高</t>
  </si>
  <si>
    <t>中</t>
  </si>
  <si>
    <t>低</t>
  </si>
  <si>
    <t>000100002001005</t>
  </si>
  <si>
    <t>近6个月交易笔数最大商户的商户名</t>
  </si>
  <si>
    <t>S0002</t>
  </si>
  <si>
    <t>交易笔数T20的商户</t>
  </si>
  <si>
    <t>000100002001006</t>
  </si>
  <si>
    <t>S0251</t>
  </si>
  <si>
    <t>汽车消费笔数</t>
  </si>
  <si>
    <t>000100002001007</t>
  </si>
  <si>
    <t>S0248</t>
  </si>
  <si>
    <t>汽车消费金额</t>
  </si>
  <si>
    <t>000100002001008</t>
  </si>
  <si>
    <t>近12个月消费金额</t>
  </si>
  <si>
    <t>S0075</t>
  </si>
  <si>
    <t>消费金额</t>
  </si>
  <si>
    <t>000100002001010</t>
  </si>
  <si>
    <t>S0175</t>
  </si>
  <si>
    <t>夜消费笔数占比</t>
  </si>
  <si>
    <t>000100002001011</t>
  </si>
  <si>
    <t>S0107</t>
  </si>
  <si>
    <t>境外交易笔数占比</t>
  </si>
  <si>
    <t>000100002001012</t>
  </si>
  <si>
    <t>S0178</t>
  </si>
  <si>
    <t>交易金额品类分布</t>
  </si>
  <si>
    <t>000100002001040</t>
  </si>
  <si>
    <t>000100002001041</t>
  </si>
  <si>
    <t>000100002001042</t>
  </si>
  <si>
    <t>000100002001043</t>
  </si>
  <si>
    <t>000100002001055</t>
  </si>
  <si>
    <t>000100002001044</t>
  </si>
  <si>
    <t>000100002001045</t>
  </si>
  <si>
    <t>000100002001046</t>
  </si>
  <si>
    <t>000100002001047</t>
  </si>
  <si>
    <t>000100002001048</t>
  </si>
  <si>
    <t>000100002001049</t>
  </si>
  <si>
    <t>000100002001050</t>
  </si>
  <si>
    <t>000100002001051</t>
  </si>
  <si>
    <t>000100002001052</t>
  </si>
  <si>
    <t>000100002001053</t>
  </si>
  <si>
    <t>000100002001054</t>
  </si>
  <si>
    <t>000100002001056</t>
  </si>
  <si>
    <t>000100002001057</t>
  </si>
  <si>
    <t>000100002001058</t>
  </si>
  <si>
    <t>000100002001015</t>
  </si>
  <si>
    <t>needs</t>
  </si>
  <si>
    <t>000100002001016</t>
  </si>
  <si>
    <t>000100002001078</t>
  </si>
  <si>
    <t>S0499</t>
  </si>
  <si>
    <t>商圈次数top10</t>
  </si>
  <si>
    <t>000100002001079</t>
  </si>
  <si>
    <t>000100002001080</t>
  </si>
  <si>
    <t>000100002001081</t>
  </si>
  <si>
    <t>000100002001082</t>
  </si>
  <si>
    <t>000100002001083</t>
  </si>
  <si>
    <t>000100002001084</t>
  </si>
  <si>
    <t>000100002001085</t>
  </si>
  <si>
    <t>000100002001086</t>
  </si>
  <si>
    <t>000100002001087</t>
  </si>
  <si>
    <t>000100002001088</t>
  </si>
  <si>
    <t>S0485</t>
  </si>
  <si>
    <t>每月消费金额在本市的排名</t>
  </si>
  <si>
    <t>000100002001089</t>
  </si>
  <si>
    <t>000100002001090</t>
  </si>
  <si>
    <t>000100002001091</t>
  </si>
  <si>
    <t>000100002001092</t>
  </si>
  <si>
    <t>000100002001093</t>
  </si>
  <si>
    <t>000100002001094</t>
  </si>
  <si>
    <t>000100002001095</t>
  </si>
  <si>
    <t>000100002001096</t>
  </si>
  <si>
    <t>000100002001097</t>
  </si>
  <si>
    <t>000100002001098</t>
  </si>
  <si>
    <t>000100002001099</t>
  </si>
  <si>
    <t>000100003001001</t>
  </si>
  <si>
    <t>ZH,GEO,ZC,QM</t>
  </si>
  <si>
    <t>house</t>
  </si>
  <si>
    <t>房产标注</t>
  </si>
  <si>
    <t>有购房交易</t>
  </si>
  <si>
    <t>可能购房交易</t>
  </si>
  <si>
    <t>可能有</t>
  </si>
  <si>
    <t>S0470</t>
  </si>
  <si>
    <t>客户是否有房</t>
  </si>
  <si>
    <t>房屋状况</t>
  </si>
  <si>
    <t>有房</t>
  </si>
  <si>
    <t>计划卖房</t>
  </si>
  <si>
    <t>计划买房</t>
  </si>
  <si>
    <t>计划租房</t>
  </si>
  <si>
    <t>000100003001003</t>
  </si>
  <si>
    <t>大于500万</t>
  </si>
  <si>
    <t>100-500万</t>
  </si>
  <si>
    <t>小于100万</t>
  </si>
  <si>
    <t>S0005</t>
  </si>
  <si>
    <t>资产标记</t>
  </si>
  <si>
    <t>000100003001004</t>
  </si>
  <si>
    <t>卡等级</t>
  </si>
  <si>
    <t>金卡</t>
  </si>
  <si>
    <t>白金卡</t>
  </si>
  <si>
    <t>普卡</t>
  </si>
  <si>
    <t>黑金卡</t>
  </si>
  <si>
    <t>钻石卡</t>
  </si>
  <si>
    <t>S0467</t>
  </si>
  <si>
    <t>000100003001002</t>
  </si>
  <si>
    <t>ZH,GEO,TD,GT,ZC,JG,QM</t>
  </si>
  <si>
    <t>0305</t>
  </si>
  <si>
    <t>车辆情况</t>
  </si>
  <si>
    <t>030501</t>
  </si>
  <si>
    <t>有车</t>
  </si>
  <si>
    <t>有无汽车</t>
  </si>
  <si>
    <t xml:space="preserve">有车
</t>
  </si>
  <si>
    <t>可能有车</t>
  </si>
  <si>
    <t>car</t>
  </si>
  <si>
    <t>S0472</t>
  </si>
  <si>
    <t>客户是否有车</t>
  </si>
  <si>
    <t>0029</t>
  </si>
  <si>
    <t>030502</t>
  </si>
  <si>
    <t>无车</t>
  </si>
  <si>
    <t>CPL_INDM_VEIC_VEID</t>
  </si>
  <si>
    <t>有无车标识</t>
  </si>
  <si>
    <t>车辆使用情况</t>
  </si>
  <si>
    <t>计划买车</t>
  </si>
  <si>
    <t>学车</t>
  </si>
  <si>
    <t>000100003001005</t>
  </si>
  <si>
    <t>汽车估值</t>
  </si>
  <si>
    <t xml:space="preserve">大于100万
</t>
  </si>
  <si>
    <t>50-100万</t>
  </si>
  <si>
    <t>20-50万</t>
  </si>
  <si>
    <t>小于20万</t>
  </si>
  <si>
    <t>000100003001006</t>
  </si>
  <si>
    <t>000100003001007</t>
  </si>
  <si>
    <t>客户购车时间</t>
  </si>
  <si>
    <t>S0444</t>
  </si>
  <si>
    <t>纳税金额</t>
  </si>
  <si>
    <t>FIM_FISM_INCL</t>
  </si>
  <si>
    <t>000100003001012</t>
  </si>
  <si>
    <t>FIM_PRM_FINP_FTP</t>
  </si>
  <si>
    <t>股票</t>
  </si>
  <si>
    <t>债券</t>
  </si>
  <si>
    <t>基金</t>
  </si>
  <si>
    <t>国库券</t>
  </si>
  <si>
    <t>承兑汇票</t>
  </si>
  <si>
    <t>存款</t>
  </si>
  <si>
    <t>理财</t>
  </si>
  <si>
    <t>汇兑</t>
  </si>
  <si>
    <t>可转债</t>
  </si>
  <si>
    <t>期货</t>
  </si>
  <si>
    <t>证券</t>
  </si>
  <si>
    <t>外汇</t>
  </si>
  <si>
    <t>贵金属投资</t>
  </si>
  <si>
    <t>保险</t>
  </si>
  <si>
    <t>房产</t>
  </si>
  <si>
    <t>典当行</t>
  </si>
  <si>
    <t>古董字画</t>
  </si>
  <si>
    <t>彩票</t>
  </si>
  <si>
    <t>房贷</t>
  </si>
  <si>
    <t>车贷</t>
  </si>
  <si>
    <t>旅游贷款</t>
  </si>
  <si>
    <t>助学贷款</t>
  </si>
  <si>
    <t>一般消费贷款</t>
  </si>
  <si>
    <t>经营贷款</t>
  </si>
  <si>
    <t>000100003001013</t>
  </si>
  <si>
    <t>average_price</t>
  </si>
  <si>
    <t>000100003001038</t>
  </si>
  <si>
    <t>province</t>
  </si>
  <si>
    <t>000100003001039</t>
  </si>
  <si>
    <t>000100004001001</t>
  </si>
  <si>
    <t>PJ,JG</t>
  </si>
  <si>
    <t>os</t>
  </si>
  <si>
    <t>操作系统</t>
  </si>
  <si>
    <t>Android</t>
  </si>
  <si>
    <t>IOS</t>
  </si>
  <si>
    <t>iOS</t>
  </si>
  <si>
    <t>CPL_DVM_OS</t>
  </si>
  <si>
    <t>FLYME</t>
  </si>
  <si>
    <t>其他</t>
  </si>
  <si>
    <t>FuntouchOS</t>
  </si>
  <si>
    <t>YunOS</t>
  </si>
  <si>
    <t>000100004001003</t>
  </si>
  <si>
    <t>deviceType</t>
  </si>
  <si>
    <t>设备类型</t>
  </si>
  <si>
    <t>手机</t>
  </si>
  <si>
    <t>平板</t>
  </si>
  <si>
    <t>智能手表</t>
  </si>
  <si>
    <t>智能电视</t>
  </si>
  <si>
    <t>模拟器</t>
  </si>
  <si>
    <t>CPL_DVM_TYPE</t>
  </si>
  <si>
    <t>上网终端类型</t>
  </si>
  <si>
    <t>000100004001004</t>
  </si>
  <si>
    <t xml:space="preserve">PJ </t>
  </si>
  <si>
    <t>network</t>
  </si>
  <si>
    <t>网络类型</t>
  </si>
  <si>
    <t>4g</t>
  </si>
  <si>
    <t>4G</t>
  </si>
  <si>
    <t>3g</t>
  </si>
  <si>
    <t>3G</t>
  </si>
  <si>
    <t>000100004001005</t>
  </si>
  <si>
    <t>price</t>
  </si>
  <si>
    <t>价格区间，价格分布</t>
  </si>
  <si>
    <t>1-499</t>
  </si>
  <si>
    <t>1~500</t>
  </si>
  <si>
    <t xml:space="preserve">500-999 </t>
  </si>
  <si>
    <t>500~1000</t>
  </si>
  <si>
    <t>1000-1999</t>
  </si>
  <si>
    <t>1000~2000</t>
  </si>
  <si>
    <t>2000-3999</t>
  </si>
  <si>
    <t>2000~4000</t>
  </si>
  <si>
    <t>4000及以上</t>
  </si>
  <si>
    <t>CPL_DVM_PUPR</t>
  </si>
  <si>
    <t>上市价</t>
  </si>
  <si>
    <t>000100004001006</t>
  </si>
  <si>
    <t>000100004001007</t>
  </si>
  <si>
    <t>TD,PJ,JG</t>
  </si>
  <si>
    <t>model</t>
  </si>
  <si>
    <t>手机型号</t>
  </si>
  <si>
    <t>standardModel</t>
  </si>
  <si>
    <t>标准机型</t>
  </si>
  <si>
    <t>CID_MODEL</t>
  </si>
  <si>
    <t>000100004001002</t>
  </si>
  <si>
    <t>TD,GT,GEO,JG</t>
  </si>
  <si>
    <t>standardBrand</t>
  </si>
  <si>
    <t>标准品牌</t>
  </si>
  <si>
    <t>手机品牌</t>
  </si>
  <si>
    <t>0030</t>
  </si>
  <si>
    <t>小米</t>
  </si>
  <si>
    <t>0031</t>
  </si>
  <si>
    <t>华为</t>
  </si>
  <si>
    <t>0032</t>
  </si>
  <si>
    <t>苹果</t>
  </si>
  <si>
    <t>0033</t>
  </si>
  <si>
    <t>OPPO</t>
  </si>
  <si>
    <t>0034</t>
  </si>
  <si>
    <t>三星</t>
  </si>
  <si>
    <t>0035</t>
  </si>
  <si>
    <t>Vivo</t>
  </si>
  <si>
    <t>vivo</t>
  </si>
  <si>
    <t>0036</t>
  </si>
  <si>
    <t>魅族</t>
  </si>
  <si>
    <t>0037</t>
  </si>
  <si>
    <t>酷派</t>
  </si>
  <si>
    <t>0038</t>
  </si>
  <si>
    <t>联想</t>
  </si>
  <si>
    <t>0039</t>
  </si>
  <si>
    <t>金立</t>
  </si>
  <si>
    <t>0040</t>
  </si>
  <si>
    <t>乐视</t>
  </si>
  <si>
    <t>phone_brand</t>
  </si>
  <si>
    <t>手机品牌型号</t>
  </si>
  <si>
    <t>Google</t>
  </si>
  <si>
    <t>HTC</t>
  </si>
  <si>
    <t>中兴</t>
  </si>
  <si>
    <t>LG</t>
  </si>
  <si>
    <t>海信</t>
  </si>
  <si>
    <t>美图</t>
  </si>
  <si>
    <t>酷比</t>
  </si>
  <si>
    <t>TCL</t>
  </si>
  <si>
    <t>奥洛斯</t>
  </si>
  <si>
    <t>HIKE</t>
  </si>
  <si>
    <t>摩托罗拉</t>
  </si>
  <si>
    <t>广信</t>
  </si>
  <si>
    <t>优米</t>
  </si>
  <si>
    <t>微软</t>
  </si>
  <si>
    <t>诺基亚</t>
  </si>
  <si>
    <t>天语</t>
  </si>
  <si>
    <t>一加</t>
  </si>
  <si>
    <t>波导</t>
  </si>
  <si>
    <t>索尼</t>
  </si>
  <si>
    <t>小辣椒</t>
  </si>
  <si>
    <t>易丰</t>
  </si>
  <si>
    <t>本为</t>
  </si>
  <si>
    <t>朵唯</t>
  </si>
  <si>
    <t>青橙</t>
  </si>
  <si>
    <t>华硕</t>
  </si>
  <si>
    <t>贝尔丰</t>
  </si>
  <si>
    <t>金星</t>
  </si>
  <si>
    <t>锤子</t>
  </si>
  <si>
    <t>海尔</t>
  </si>
  <si>
    <t>米智</t>
  </si>
  <si>
    <t>欧沃</t>
  </si>
  <si>
    <t>Kumai</t>
  </si>
  <si>
    <t>普天</t>
  </si>
  <si>
    <t>HTO</t>
  </si>
  <si>
    <t>铂锐</t>
  </si>
  <si>
    <t>锋达通</t>
  </si>
  <si>
    <t>ctyon</t>
  </si>
  <si>
    <t>爱讯达</t>
  </si>
  <si>
    <t>恒宇丰</t>
  </si>
  <si>
    <t>长虹</t>
  </si>
  <si>
    <t>七星河</t>
  </si>
  <si>
    <t>奥克斯</t>
  </si>
  <si>
    <t>黑米</t>
  </si>
  <si>
    <t>爱我</t>
  </si>
  <si>
    <t>佳域</t>
  </si>
  <si>
    <t>誉品</t>
  </si>
  <si>
    <t>诺亚信</t>
  </si>
  <si>
    <t>米蓝</t>
  </si>
  <si>
    <t>纬图</t>
  </si>
  <si>
    <t>优购</t>
  </si>
  <si>
    <t>泛泰</t>
  </si>
  <si>
    <t>奥乐</t>
  </si>
  <si>
    <t>亿通</t>
  </si>
  <si>
    <t>爱魅</t>
  </si>
  <si>
    <t>邦华</t>
  </si>
  <si>
    <t>康佳</t>
  </si>
  <si>
    <t>糯米</t>
  </si>
  <si>
    <t>多普达</t>
  </si>
  <si>
    <t>CPL_DVM_BRAD</t>
  </si>
  <si>
    <t>品牌类型</t>
  </si>
  <si>
    <t>000100004001008</t>
  </si>
  <si>
    <t>MAC</t>
  </si>
  <si>
    <t>000100004001009</t>
  </si>
  <si>
    <t>TD,GEO</t>
  </si>
  <si>
    <t>imei</t>
  </si>
  <si>
    <t>IMEI</t>
  </si>
  <si>
    <t>000100004001010</t>
  </si>
  <si>
    <t>idfa</t>
  </si>
  <si>
    <t>IDFA</t>
  </si>
  <si>
    <t>000100004001011</t>
  </si>
  <si>
    <t>ANDROIDID</t>
  </si>
  <si>
    <t>000100004001012</t>
  </si>
  <si>
    <t>macs</t>
  </si>
  <si>
    <t>000100004001013</t>
  </si>
  <si>
    <t>imeis</t>
  </si>
  <si>
    <t>000100004001014</t>
  </si>
  <si>
    <t>idfas</t>
  </si>
  <si>
    <t>000100004001015</t>
  </si>
  <si>
    <t>androidIds</t>
  </si>
  <si>
    <t>000100005001001</t>
  </si>
  <si>
    <t>prefs</t>
  </si>
  <si>
    <t>000100005001002</t>
  </si>
  <si>
    <t>000100005001003</t>
  </si>
  <si>
    <t>阅读偏好</t>
  </si>
  <si>
    <t>000100005001005</t>
  </si>
  <si>
    <t>000100005001006</t>
  </si>
  <si>
    <t>新闻资讯偏好</t>
  </si>
  <si>
    <t>000100005002001</t>
  </si>
  <si>
    <t>apps</t>
  </si>
  <si>
    <t>app 列表</t>
  </si>
  <si>
    <t>TOP_APP_LIST</t>
  </si>
  <si>
    <t>使用最多的APP前十</t>
  </si>
  <si>
    <t>000100005002002</t>
  </si>
  <si>
    <r>
      <rPr>
        <sz val="11"/>
        <color theme="1"/>
        <rFont val="微软雅黑"/>
        <charset val="134"/>
      </rPr>
      <t>TD</t>
    </r>
    <r>
      <rPr>
        <sz val="11"/>
        <color theme="1"/>
        <rFont val="微软雅黑"/>
        <charset val="134"/>
      </rPr>
      <t>,JG</t>
    </r>
  </si>
  <si>
    <t>020118</t>
  </si>
  <si>
    <t xml:space="preserve">02011801 </t>
  </si>
  <si>
    <t>汽车资讯</t>
  </si>
  <si>
    <t>车资讯</t>
  </si>
  <si>
    <t>02011802</t>
  </si>
  <si>
    <t>买卖车</t>
  </si>
  <si>
    <t>卖买车</t>
  </si>
  <si>
    <t>GBM_BHM_APPP_APPR_S</t>
  </si>
  <si>
    <t>应用偏好</t>
  </si>
  <si>
    <t>000100005002003</t>
  </si>
  <si>
    <t>020101</t>
  </si>
  <si>
    <t>网购</t>
  </si>
  <si>
    <t>02010101</t>
  </si>
  <si>
    <t>网上商城</t>
  </si>
  <si>
    <t>02010102</t>
  </si>
  <si>
    <t>团购</t>
  </si>
  <si>
    <t>02010103</t>
  </si>
  <si>
    <t>导购</t>
  </si>
  <si>
    <t>02010104</t>
  </si>
  <si>
    <t>比价</t>
  </si>
  <si>
    <t>02010105</t>
  </si>
  <si>
    <t>购物分享</t>
  </si>
  <si>
    <t>02010106</t>
  </si>
  <si>
    <r>
      <rPr>
        <sz val="11"/>
        <color theme="1"/>
        <rFont val="微软雅黑"/>
        <charset val="134"/>
      </rPr>
      <t>J</t>
    </r>
    <r>
      <rPr>
        <sz val="11"/>
        <color theme="1"/>
        <rFont val="微软雅黑"/>
        <charset val="134"/>
      </rPr>
      <t>G</t>
    </r>
  </si>
  <si>
    <t>000100005002004</t>
  </si>
  <si>
    <t>020103</t>
  </si>
  <si>
    <t>阅读</t>
  </si>
  <si>
    <t xml:space="preserve">02010301 </t>
  </si>
  <si>
    <t>胎教读物</t>
  </si>
  <si>
    <t>02010302</t>
  </si>
  <si>
    <t>少儿读物</t>
  </si>
  <si>
    <t>02010303</t>
  </si>
  <si>
    <t>小说</t>
  </si>
  <si>
    <t>02010304</t>
  </si>
  <si>
    <t>期刊杂志</t>
  </si>
  <si>
    <t>02010305</t>
  </si>
  <si>
    <t>漫画</t>
  </si>
  <si>
    <t>02010306</t>
  </si>
  <si>
    <t>词典翻译</t>
  </si>
  <si>
    <t>02010307</t>
  </si>
  <si>
    <t>阅读平台</t>
  </si>
  <si>
    <t>02010308</t>
  </si>
  <si>
    <t>诗词名著</t>
  </si>
  <si>
    <t>02010309</t>
  </si>
  <si>
    <t>笑话</t>
  </si>
  <si>
    <t>02010310</t>
  </si>
  <si>
    <t>心理</t>
  </si>
  <si>
    <t>02010311</t>
  </si>
  <si>
    <t>科普</t>
  </si>
  <si>
    <t>孕育指导</t>
  </si>
  <si>
    <t>000100005002005</t>
  </si>
  <si>
    <t>020105</t>
  </si>
  <si>
    <t>社交</t>
  </si>
  <si>
    <t xml:space="preserve">02010501 </t>
  </si>
  <si>
    <t>微博</t>
  </si>
  <si>
    <t>02010502</t>
  </si>
  <si>
    <t>婚恋</t>
  </si>
  <si>
    <t>02010503</t>
  </si>
  <si>
    <t>交友\社区</t>
  </si>
  <si>
    <t>交友社区</t>
  </si>
  <si>
    <t>02010504</t>
  </si>
  <si>
    <t>图片分享</t>
  </si>
  <si>
    <t>02010505</t>
  </si>
  <si>
    <t>博客论坛</t>
  </si>
  <si>
    <t>聊天交友</t>
  </si>
  <si>
    <t>000100005002006</t>
  </si>
  <si>
    <t>020107</t>
  </si>
  <si>
    <t>影音</t>
  </si>
  <si>
    <t>02010701</t>
  </si>
  <si>
    <t>电台</t>
  </si>
  <si>
    <t>02010702</t>
  </si>
  <si>
    <t>音乐</t>
  </si>
  <si>
    <t>02010703</t>
  </si>
  <si>
    <t>视频</t>
  </si>
  <si>
    <t>02010704</t>
  </si>
  <si>
    <t>秀场</t>
  </si>
  <si>
    <t>02010705</t>
  </si>
  <si>
    <t>有声读物</t>
  </si>
  <si>
    <t>音乐电台</t>
  </si>
  <si>
    <t>视频播放</t>
  </si>
  <si>
    <t>000100005002007</t>
  </si>
  <si>
    <t>0101</t>
  </si>
  <si>
    <t>游戏类型</t>
  </si>
  <si>
    <t>010101</t>
  </si>
  <si>
    <t>休闲时间</t>
  </si>
  <si>
    <t>010102</t>
  </si>
  <si>
    <t>跑酷竞速</t>
  </si>
  <si>
    <t>010103</t>
  </si>
  <si>
    <t>宝石消除</t>
  </si>
  <si>
    <t>010104</t>
  </si>
  <si>
    <t>网络游戏</t>
  </si>
  <si>
    <t>010105</t>
  </si>
  <si>
    <t>动作射击</t>
  </si>
  <si>
    <t>010106</t>
  </si>
  <si>
    <t>扑克棋牌</t>
  </si>
  <si>
    <t>010107</t>
  </si>
  <si>
    <t>儿童益智</t>
  </si>
  <si>
    <t>010108</t>
  </si>
  <si>
    <t>塔防守卫</t>
  </si>
  <si>
    <t>010109</t>
  </si>
  <si>
    <t>体育格斗</t>
  </si>
  <si>
    <t>010110</t>
  </si>
  <si>
    <t>角色扮演</t>
  </si>
  <si>
    <t>010111</t>
  </si>
  <si>
    <t>经营策略</t>
  </si>
  <si>
    <t>010112</t>
  </si>
  <si>
    <t>养成类</t>
  </si>
  <si>
    <t>010113</t>
  </si>
  <si>
    <t>挂机类</t>
  </si>
  <si>
    <t>010114</t>
  </si>
  <si>
    <t>文字游戏</t>
  </si>
  <si>
    <t>010115</t>
  </si>
  <si>
    <t>博彩类</t>
  </si>
  <si>
    <t>方块消除</t>
  </si>
  <si>
    <t>休闲益智</t>
  </si>
  <si>
    <t>000100005002012</t>
  </si>
  <si>
    <t>02011803</t>
  </si>
  <si>
    <t>000100005002013</t>
  </si>
  <si>
    <t>02011804</t>
  </si>
  <si>
    <t>000100005002014</t>
  </si>
  <si>
    <t>GBM_BHM_PURB_PURW</t>
  </si>
  <si>
    <t>购买方式</t>
  </si>
  <si>
    <t>网络商城</t>
  </si>
  <si>
    <t>000100005002056</t>
  </si>
  <si>
    <t>综合新闻</t>
  </si>
  <si>
    <t>020104</t>
  </si>
  <si>
    <t>资讯</t>
  </si>
  <si>
    <t>02010401</t>
  </si>
  <si>
    <t>新闻资讯</t>
  </si>
  <si>
    <t>000100005002015</t>
  </si>
  <si>
    <t>000100005002016</t>
  </si>
  <si>
    <t>000100005002017</t>
  </si>
  <si>
    <t>000100005002018</t>
  </si>
  <si>
    <t>000100005002019</t>
  </si>
  <si>
    <t>000100005002020</t>
  </si>
  <si>
    <t>000100005002021</t>
  </si>
  <si>
    <t>000100005002022</t>
  </si>
  <si>
    <t>000100005002023</t>
  </si>
  <si>
    <t>000100005002024</t>
  </si>
  <si>
    <t>000100005002025</t>
  </si>
  <si>
    <t>000100005002026</t>
  </si>
  <si>
    <t>000100005002027</t>
  </si>
  <si>
    <t>000100005002028</t>
  </si>
  <si>
    <t>000100005002029</t>
  </si>
  <si>
    <t>000100005002030</t>
  </si>
  <si>
    <t>000100005002031</t>
  </si>
  <si>
    <t>000100005002032</t>
  </si>
  <si>
    <t>000100005002033</t>
  </si>
  <si>
    <t>000100005002034</t>
  </si>
  <si>
    <t>000100005002035</t>
  </si>
  <si>
    <t>000100005002036</t>
  </si>
  <si>
    <t>000100005002037</t>
  </si>
  <si>
    <t>000100005002038</t>
  </si>
  <si>
    <t>000100005002039</t>
  </si>
  <si>
    <t>000100005002040</t>
  </si>
  <si>
    <t>000100005002057</t>
  </si>
  <si>
    <t>JG,QM</t>
  </si>
  <si>
    <t>SHOPPING_APPS</t>
  </si>
  <si>
    <t>使用最多的购物平台</t>
  </si>
  <si>
    <t>网络购物</t>
  </si>
  <si>
    <t>购物商城</t>
  </si>
  <si>
    <t>跨境电商</t>
  </si>
  <si>
    <t>优惠比价</t>
  </si>
  <si>
    <t>导购分享</t>
  </si>
  <si>
    <t>000100005002041</t>
  </si>
  <si>
    <t>000100005002042</t>
  </si>
  <si>
    <t>TD,QM</t>
  </si>
  <si>
    <t>游戏</t>
  </si>
  <si>
    <t>赛车跑酷</t>
  </si>
  <si>
    <t>000100005002043</t>
  </si>
  <si>
    <t>TD,JG,QM</t>
  </si>
  <si>
    <t>消除游戏</t>
  </si>
  <si>
    <t>000100005002044</t>
  </si>
  <si>
    <t>000100005002045</t>
  </si>
  <si>
    <t>射击</t>
  </si>
  <si>
    <t>000100005002046</t>
  </si>
  <si>
    <t>棋牌游戏</t>
  </si>
  <si>
    <t>卡牌游戏</t>
  </si>
  <si>
    <t>000100005002047</t>
  </si>
  <si>
    <t>益智休闲</t>
  </si>
  <si>
    <t>000100005002048</t>
  </si>
  <si>
    <t>000100005002049</t>
  </si>
  <si>
    <t>动作格斗</t>
  </si>
  <si>
    <t>体育竞技</t>
  </si>
  <si>
    <t>000100005002050</t>
  </si>
  <si>
    <t>000100005002051</t>
  </si>
  <si>
    <t>模拟经营</t>
  </si>
  <si>
    <t>策略游戏</t>
  </si>
  <si>
    <t>000100005002052</t>
  </si>
  <si>
    <t>000100005002053</t>
  </si>
  <si>
    <t>000100005002054</t>
  </si>
  <si>
    <t>000100005002055</t>
  </si>
  <si>
    <t>000100005002058</t>
  </si>
  <si>
    <t>visit_cars</t>
  </si>
  <si>
    <t>app内查看车型</t>
  </si>
  <si>
    <t>000100005002059</t>
  </si>
  <si>
    <t>search_cars</t>
  </si>
  <si>
    <t>000100005002060</t>
  </si>
  <si>
    <t>GBM_BHM_TOUB_TOPR</t>
  </si>
  <si>
    <t>旅游类应用偏好</t>
  </si>
  <si>
    <t>旅游出行</t>
  </si>
  <si>
    <t>在线旅游</t>
  </si>
  <si>
    <t>地图导航</t>
  </si>
  <si>
    <t>酒店服务</t>
  </si>
  <si>
    <t>航班服务</t>
  </si>
  <si>
    <t>火车服务</t>
  </si>
  <si>
    <t>公交服务</t>
  </si>
  <si>
    <t>旅游攻略</t>
  </si>
  <si>
    <t>旅行工具</t>
  </si>
  <si>
    <t>000100005002061</t>
  </si>
  <si>
    <t>GBM_BHM_PURB_SUPR</t>
  </si>
  <si>
    <t>000100005002062</t>
  </si>
  <si>
    <t>GBM_BHM_REAB_REAP</t>
  </si>
  <si>
    <t>000100005003001</t>
  </si>
  <si>
    <t>S0256</t>
  </si>
  <si>
    <t>饮酒场所消费笔数</t>
  </si>
  <si>
    <t>000100005003002</t>
  </si>
  <si>
    <t>S0262</t>
  </si>
  <si>
    <t>KTV消费笔数</t>
  </si>
  <si>
    <t>000100005003003</t>
  </si>
  <si>
    <t>S0238</t>
  </si>
  <si>
    <t>按摩、保健、美容SPA消费笔数</t>
  </si>
  <si>
    <t>000100005002011</t>
  </si>
  <si>
    <t>weixins</t>
  </si>
  <si>
    <t>000100005003004</t>
  </si>
  <si>
    <t>GEO,ZC</t>
  </si>
  <si>
    <t>奢侈品偏好</t>
  </si>
  <si>
    <t>000100005003006</t>
  </si>
  <si>
    <t>GBM_HBM_S</t>
  </si>
  <si>
    <t>购物狂</t>
  </si>
  <si>
    <t>看视频</t>
  </si>
  <si>
    <t>益智娱乐</t>
  </si>
  <si>
    <t>文史阅读</t>
  </si>
  <si>
    <t>听音乐</t>
  </si>
  <si>
    <t>爱美食</t>
  </si>
  <si>
    <t>资讯通</t>
  </si>
  <si>
    <t>潮范儿</t>
  </si>
  <si>
    <t>驴友</t>
  </si>
  <si>
    <t>爱美妆</t>
  </si>
  <si>
    <t>外语学习</t>
  </si>
  <si>
    <t>金融理财</t>
  </si>
  <si>
    <t>户外休闲</t>
  </si>
  <si>
    <t>游戏狂</t>
  </si>
  <si>
    <t>有车一族</t>
  </si>
  <si>
    <t>运动健身</t>
  </si>
  <si>
    <t>汽车迷</t>
  </si>
  <si>
    <t>健身达人</t>
  </si>
  <si>
    <t>段子手</t>
  </si>
  <si>
    <t>体育迷</t>
  </si>
  <si>
    <t>社交达人</t>
  </si>
  <si>
    <t>军事迷</t>
  </si>
  <si>
    <t>宗教信仰</t>
  </si>
  <si>
    <t>健康养生</t>
  </si>
  <si>
    <t>000100005003007</t>
  </si>
  <si>
    <t>GBM_BHM_TOUB_TOQP</t>
  </si>
  <si>
    <t>品质游</t>
  </si>
  <si>
    <t>穷游</t>
  </si>
  <si>
    <t>000100005003008</t>
  </si>
  <si>
    <t>GBM_BHM_TOUB_TOTA</t>
  </si>
  <si>
    <t>国际游</t>
  </si>
  <si>
    <t>国内游</t>
  </si>
  <si>
    <t>000100006001001</t>
  </si>
  <si>
    <t>numbername</t>
  </si>
  <si>
    <t>0</t>
  </si>
  <si>
    <t>验证一致</t>
  </si>
  <si>
    <t>验证不一致</t>
  </si>
  <si>
    <t>99</t>
  </si>
  <si>
    <t>已离网</t>
  </si>
  <si>
    <t>000100006001002</t>
  </si>
  <si>
    <t>numbernetworktime</t>
  </si>
  <si>
    <t>(0,3]</t>
  </si>
  <si>
    <t>3个月及以下</t>
  </si>
  <si>
    <t>04</t>
  </si>
  <si>
    <t>(3,6]</t>
  </si>
  <si>
    <t>3~6个月</t>
  </si>
  <si>
    <t>(6,12]</t>
  </si>
  <si>
    <t>6~12个月</t>
  </si>
  <si>
    <t>(12,24]</t>
  </si>
  <si>
    <t>12~24个月</t>
  </si>
  <si>
    <t>(24,+)</t>
  </si>
  <si>
    <t>24个月及以上</t>
  </si>
  <si>
    <t>000100006001003</t>
  </si>
  <si>
    <t>numberstatus</t>
  </si>
  <si>
    <t>正常在用</t>
  </si>
  <si>
    <t>停机</t>
  </si>
  <si>
    <t>在网但不可用</t>
  </si>
  <si>
    <t>不在网</t>
  </si>
  <si>
    <t>预销户</t>
  </si>
  <si>
    <t>000100006001004</t>
  </si>
  <si>
    <t>numberofcalls</t>
  </si>
  <si>
    <t>0次</t>
  </si>
  <si>
    <t>1~5次</t>
  </si>
  <si>
    <t>(1,5]</t>
  </si>
  <si>
    <t>(5,20]</t>
  </si>
  <si>
    <t>5~20次</t>
  </si>
  <si>
    <t>(20,+)</t>
  </si>
  <si>
    <t>20次及以上</t>
  </si>
  <si>
    <t xml:space="preserve">[1, 5)   </t>
  </si>
  <si>
    <t xml:space="preserve">[5, 10)    </t>
  </si>
  <si>
    <t xml:space="preserve">[10 15)    </t>
  </si>
  <si>
    <t xml:space="preserve">[15, 20)    </t>
  </si>
  <si>
    <t>[20, +)</t>
  </si>
  <si>
    <t>000100006001005</t>
  </si>
  <si>
    <t>000100006001006</t>
  </si>
  <si>
    <t>000100006001007</t>
  </si>
  <si>
    <t>isp</t>
  </si>
  <si>
    <t>000100006001008</t>
  </si>
  <si>
    <t>monthbill</t>
  </si>
  <si>
    <t>手机号码月消费档次</t>
  </si>
  <si>
    <t>010</t>
  </si>
  <si>
    <t>[0,20)</t>
  </si>
  <si>
    <t>20元以下</t>
  </si>
  <si>
    <t>011</t>
  </si>
  <si>
    <t>[20,50]</t>
  </si>
  <si>
    <t>20~50元</t>
  </si>
  <si>
    <t>02</t>
  </si>
  <si>
    <t>(50,100]</t>
  </si>
  <si>
    <t>50~100元</t>
  </si>
  <si>
    <t>[0,50]</t>
  </si>
  <si>
    <t>50元及以下</t>
  </si>
  <si>
    <t>(100,200]</t>
  </si>
  <si>
    <t>100~200元</t>
  </si>
  <si>
    <t>(200,+)</t>
  </si>
  <si>
    <t>200元以上</t>
  </si>
  <si>
    <t>手机号T-1月前已离网</t>
  </si>
  <si>
    <t>001</t>
  </si>
  <si>
    <t>[0,40]</t>
  </si>
  <si>
    <t>40元以下</t>
  </si>
  <si>
    <t>002</t>
  </si>
  <si>
    <t>(40,80]</t>
  </si>
  <si>
    <t>40~80元</t>
  </si>
  <si>
    <t>003</t>
  </si>
  <si>
    <t>(80,160]</t>
  </si>
  <si>
    <t>80~160元</t>
  </si>
  <si>
    <t>004</t>
  </si>
  <si>
    <t>(160,+)</t>
  </si>
  <si>
    <t>160元以上</t>
  </si>
  <si>
    <t>000100007001001</t>
  </si>
  <si>
    <t xml:space="preserve">enterpriseName </t>
  </si>
  <si>
    <t>000100007001002</t>
  </si>
  <si>
    <t xml:space="preserve">frName </t>
  </si>
  <si>
    <t>000100007001003</t>
  </si>
  <si>
    <t xml:space="preserve">regNo </t>
  </si>
  <si>
    <t>000100007001004</t>
  </si>
  <si>
    <t xml:space="preserve">creditCode </t>
  </si>
  <si>
    <t>000100007001005</t>
  </si>
  <si>
    <t xml:space="preserve">regCap </t>
  </si>
  <si>
    <t>000100007001006</t>
  </si>
  <si>
    <t xml:space="preserve">regCapCur </t>
  </si>
  <si>
    <t>000100007001007</t>
  </si>
  <si>
    <t xml:space="preserve">esDate </t>
  </si>
  <si>
    <t>000100007001008</t>
  </si>
  <si>
    <t xml:space="preserve">openFrom </t>
  </si>
  <si>
    <t>000100007001009</t>
  </si>
  <si>
    <t xml:space="preserve">openTo </t>
  </si>
  <si>
    <t>000100007001010</t>
  </si>
  <si>
    <t xml:space="preserve">enterpriseType </t>
  </si>
  <si>
    <t>000100007001011</t>
  </si>
  <si>
    <t xml:space="preserve">enterpriseStatus </t>
  </si>
  <si>
    <t>000100007001012</t>
  </si>
  <si>
    <t xml:space="preserve">cancelDate </t>
  </si>
  <si>
    <t>000100007001013</t>
  </si>
  <si>
    <t xml:space="preserve">revokeDate </t>
  </si>
  <si>
    <t>000100007001014</t>
  </si>
  <si>
    <t xml:space="preserve">address </t>
  </si>
  <si>
    <t>000100007001015</t>
  </si>
  <si>
    <t xml:space="preserve">abuItem </t>
  </si>
  <si>
    <t>000100007001016</t>
  </si>
  <si>
    <t xml:space="preserve">cbuItem </t>
  </si>
  <si>
    <t>000100007001017</t>
  </si>
  <si>
    <t xml:space="preserve">operateScope </t>
  </si>
  <si>
    <t>000100007001018</t>
  </si>
  <si>
    <t xml:space="preserve">operateScopeAndForm </t>
  </si>
  <si>
    <t>000100008001001</t>
  </si>
  <si>
    <t>latlng</t>
  </si>
  <si>
    <t>白天活跃区域</t>
  </si>
  <si>
    <t>000100008001002</t>
  </si>
  <si>
    <t>000100008001003</t>
  </si>
  <si>
    <t>000100008002001</t>
  </si>
  <si>
    <t>000100008002002</t>
  </si>
  <si>
    <t>000100008002003</t>
  </si>
  <si>
    <t>Code_4th</t>
  </si>
  <si>
    <t>Tag_4th</t>
  </si>
  <si>
    <t>MAS四级标签编码</t>
  </si>
  <si>
    <t>MAS四级标签</t>
  </si>
  <si>
    <t>河北省直辖县级行政区划</t>
  </si>
  <si>
    <t>延边朝鲜族自治州</t>
  </si>
  <si>
    <t>河南省直辖县级行政区划</t>
  </si>
  <si>
    <t>襄阳市</t>
  </si>
  <si>
    <t>恩施土家族苗族自治州</t>
  </si>
  <si>
    <t>湖北省直辖县级行政区划</t>
  </si>
  <si>
    <t>湘西土家族苗族自治州</t>
  </si>
  <si>
    <t>三沙市</t>
  </si>
  <si>
    <t>海南省直辖县级行政区划</t>
  </si>
  <si>
    <t>阿坝藏族羌族自治州</t>
  </si>
  <si>
    <t>甘孜藏族自治州</t>
  </si>
  <si>
    <t>凉山彝族自治州</t>
  </si>
  <si>
    <t>铜仁市</t>
  </si>
  <si>
    <t>黔西南布依族苗族自治州</t>
  </si>
  <si>
    <t>黔东南苗族侗族自治州</t>
  </si>
  <si>
    <t>黔南布依族苗族自治州</t>
  </si>
  <si>
    <t>楚雄彝族自治州</t>
  </si>
  <si>
    <t>红河哈尼族彝族自治州</t>
  </si>
  <si>
    <t>文山壮族苗族自治州</t>
  </si>
  <si>
    <t>西双版纳傣族自治州</t>
  </si>
  <si>
    <t>大理白族自治州</t>
  </si>
  <si>
    <t>德宏傣族景颇族自治州</t>
  </si>
  <si>
    <t>怒江傈僳族自治州</t>
  </si>
  <si>
    <t>迪庆藏族自治州</t>
  </si>
  <si>
    <t>日喀则市</t>
  </si>
  <si>
    <t>昌都市</t>
  </si>
  <si>
    <t>林芝市</t>
  </si>
  <si>
    <t>临夏回族自治州</t>
  </si>
  <si>
    <t>甘南藏族自治州</t>
  </si>
  <si>
    <t>海东市</t>
  </si>
  <si>
    <t>海北藏族自治州</t>
  </si>
  <si>
    <t>黄南藏族自治州</t>
  </si>
  <si>
    <t>海南藏族自治州</t>
  </si>
  <si>
    <t>果洛藏族自治州</t>
  </si>
  <si>
    <t>玉树藏族自治州</t>
  </si>
  <si>
    <t>海西蒙古族藏族自治州</t>
  </si>
  <si>
    <t>吐鲁番市</t>
  </si>
  <si>
    <t>新疆维吾尔自治区直辖县级行政区划</t>
  </si>
  <si>
    <t>澳门特别行政区</t>
  </si>
  <si>
    <t>大专</t>
  </si>
  <si>
    <t>本科</t>
  </si>
  <si>
    <t>0~6个月</t>
  </si>
  <si>
    <t>18岁及以上</t>
  </si>
  <si>
    <t>5笔以下</t>
  </si>
  <si>
    <t>5~10笔</t>
  </si>
  <si>
    <t>10笔及以上</t>
  </si>
  <si>
    <t>12笔以下</t>
  </si>
  <si>
    <t>12~48笔</t>
  </si>
  <si>
    <t>48笔及以上</t>
  </si>
  <si>
    <t>3笔以下</t>
  </si>
  <si>
    <t>3~6笔</t>
  </si>
  <si>
    <t>6笔及以上</t>
  </si>
  <si>
    <t>5~20笔</t>
  </si>
  <si>
    <t>20笔及以上</t>
  </si>
  <si>
    <t>3~10笔</t>
  </si>
  <si>
    <t>30笔以下</t>
  </si>
  <si>
    <t>30~100笔</t>
  </si>
  <si>
    <t>100笔及以上</t>
  </si>
  <si>
    <t>10笔以下</t>
  </si>
  <si>
    <t>10~20笔</t>
  </si>
  <si>
    <t>10~25笔</t>
  </si>
  <si>
    <t>25笔及以上</t>
  </si>
  <si>
    <t>10~30笔</t>
  </si>
  <si>
    <t>30笔及以上</t>
  </si>
  <si>
    <t>5~15笔</t>
  </si>
  <si>
    <t>15笔及以上</t>
  </si>
  <si>
    <t>1~3笔</t>
  </si>
  <si>
    <t>10万以下</t>
  </si>
  <si>
    <t>10~30万</t>
  </si>
  <si>
    <t>30~50万</t>
  </si>
  <si>
    <t>50~100万</t>
  </si>
  <si>
    <t>100万及以上</t>
  </si>
  <si>
    <t>30万以下</t>
  </si>
  <si>
    <t>30~300万</t>
  </si>
  <si>
    <t>300万及以上</t>
  </si>
  <si>
    <t>1%~5%</t>
  </si>
  <si>
    <t>5%~15%</t>
  </si>
  <si>
    <t>15%及以上</t>
  </si>
  <si>
    <t>1%~10%</t>
  </si>
  <si>
    <t>10%~20%</t>
  </si>
  <si>
    <t>20%及以上</t>
  </si>
  <si>
    <t>1000以下</t>
  </si>
  <si>
    <t>1000~1万</t>
  </si>
  <si>
    <t>1万及以上</t>
  </si>
  <si>
    <t>3000以下</t>
  </si>
  <si>
    <t>3000~2万</t>
  </si>
  <si>
    <t>2万及以上</t>
  </si>
  <si>
    <t>1万以下</t>
  </si>
  <si>
    <t>1~100万</t>
  </si>
  <si>
    <t>2000以下</t>
  </si>
  <si>
    <t>2000~1万</t>
  </si>
  <si>
    <t>1~10万</t>
  </si>
  <si>
    <t>10万及以上</t>
  </si>
  <si>
    <t>1~5万</t>
  </si>
  <si>
    <t>5万及以上</t>
  </si>
  <si>
    <t>2万以下</t>
  </si>
  <si>
    <t>2万~10万</t>
  </si>
  <si>
    <t>5000以下</t>
  </si>
  <si>
    <t>5000~3万</t>
  </si>
  <si>
    <t>3万及以上</t>
  </si>
  <si>
    <t>5000~2万</t>
  </si>
  <si>
    <t>5万以下</t>
  </si>
  <si>
    <t>5~10万</t>
  </si>
  <si>
    <t>3000~1万</t>
  </si>
  <si>
    <t>20%以下</t>
  </si>
  <si>
    <t>20%~50%</t>
  </si>
  <si>
    <t>50%及以上</t>
  </si>
  <si>
    <t>100万以下</t>
  </si>
  <si>
    <t>100~500万</t>
  </si>
  <si>
    <t>500万及以上</t>
  </si>
  <si>
    <t>银卡</t>
  </si>
  <si>
    <t>无限卡</t>
  </si>
  <si>
    <t>700以下</t>
  </si>
  <si>
    <t>700~4000</t>
  </si>
  <si>
    <t>百加</t>
  </si>
  <si>
    <t>云狐</t>
  </si>
  <si>
    <t>17Vee</t>
  </si>
  <si>
    <t>35Phone</t>
  </si>
  <si>
    <t>三巨网</t>
  </si>
  <si>
    <t>宏碁</t>
  </si>
  <si>
    <t>爱国者</t>
  </si>
  <si>
    <t>阿尔卡特</t>
  </si>
  <si>
    <t>阿尔法</t>
  </si>
  <si>
    <t>特灵通</t>
  </si>
  <si>
    <t>华晶</t>
  </si>
  <si>
    <t>亚马逊</t>
  </si>
  <si>
    <t>夏新</t>
  </si>
  <si>
    <t>艾美讯</t>
  </si>
  <si>
    <t>AOC</t>
  </si>
  <si>
    <t>雅珞</t>
  </si>
  <si>
    <t>傲胜</t>
  </si>
  <si>
    <t>爱立顺</t>
  </si>
  <si>
    <t>首派</t>
  </si>
  <si>
    <t>爱可视</t>
  </si>
  <si>
    <t>华冠</t>
  </si>
  <si>
    <t>ATET</t>
  </si>
  <si>
    <t>宝捷讯</t>
  </si>
  <si>
    <t>bbk</t>
  </si>
  <si>
    <t>百迪宝</t>
  </si>
  <si>
    <t>贝尔威夫</t>
  </si>
  <si>
    <t>大白鲸</t>
  </si>
  <si>
    <t>明基</t>
  </si>
  <si>
    <t>至尊宝</t>
  </si>
  <si>
    <t>BFB</t>
  </si>
  <si>
    <t>黑莓</t>
  </si>
  <si>
    <t>蓝天信</t>
  </si>
  <si>
    <t>bmm</t>
  </si>
  <si>
    <t>bosi</t>
  </si>
  <si>
    <t>铂联</t>
  </si>
  <si>
    <t>首信</t>
  </si>
  <si>
    <t>卡西欧</t>
  </si>
  <si>
    <t>嘉源</t>
  </si>
  <si>
    <t>cbt</t>
  </si>
  <si>
    <t>西铂</t>
  </si>
  <si>
    <t>CECT</t>
  </si>
  <si>
    <t>赛洛特</t>
  </si>
  <si>
    <t>中桥</t>
  </si>
  <si>
    <t>齐乐</t>
  </si>
  <si>
    <t>中国移动</t>
  </si>
  <si>
    <t>创雅</t>
  </si>
  <si>
    <t>驰为</t>
  </si>
  <si>
    <t>盛泰</t>
  </si>
  <si>
    <t>深爱</t>
  </si>
  <si>
    <t>comdata</t>
  </si>
  <si>
    <t>COOL</t>
  </si>
  <si>
    <t>科盛</t>
  </si>
  <si>
    <t>同洲</t>
  </si>
  <si>
    <t>侨兴</t>
  </si>
  <si>
    <t>酷比魔方</t>
  </si>
  <si>
    <t>大可乐</t>
  </si>
  <si>
    <t>大Q</t>
  </si>
  <si>
    <t>大唐</t>
  </si>
  <si>
    <t>大显</t>
  </si>
  <si>
    <t>大神</t>
  </si>
  <si>
    <t>迪比特</t>
  </si>
  <si>
    <t>中恒</t>
  </si>
  <si>
    <t>戴尔</t>
  </si>
  <si>
    <t>Deovo</t>
  </si>
  <si>
    <t>德赛</t>
  </si>
  <si>
    <t>百分之百</t>
  </si>
  <si>
    <t>DigiTalk</t>
  </si>
  <si>
    <t>迪士尼</t>
  </si>
  <si>
    <t>迪威诺</t>
  </si>
  <si>
    <t>dmobo</t>
  </si>
  <si>
    <t>大为</t>
  </si>
  <si>
    <t>dragon</t>
  </si>
  <si>
    <t>dubao</t>
  </si>
  <si>
    <t>多普龙</t>
  </si>
  <si>
    <t>东信</t>
  </si>
  <si>
    <t>e人e本</t>
  </si>
  <si>
    <t>E派</t>
  </si>
  <si>
    <t>埃立特</t>
  </si>
  <si>
    <t>EmoPulse</t>
  </si>
  <si>
    <t>爱立信</t>
  </si>
  <si>
    <t>企鹅</t>
  </si>
  <si>
    <t>华蜀</t>
  </si>
  <si>
    <t>Firefox</t>
  </si>
  <si>
    <t>福日</t>
  </si>
  <si>
    <t>富士通</t>
  </si>
  <si>
    <t>影驰</t>
  </si>
  <si>
    <t>高新奇</t>
  </si>
  <si>
    <t>果壳电子</t>
  </si>
  <si>
    <t>庚Phone</t>
  </si>
  <si>
    <t>geo</t>
  </si>
  <si>
    <t>Getac</t>
  </si>
  <si>
    <t>高科</t>
  </si>
  <si>
    <t>基伍</t>
  </si>
  <si>
    <t>国虹</t>
  </si>
  <si>
    <t>技嘉</t>
  </si>
  <si>
    <t>经纬</t>
  </si>
  <si>
    <t>谷峰</t>
  </si>
  <si>
    <t>高斯贝尔</t>
  </si>
  <si>
    <t>长城</t>
  </si>
  <si>
    <t>青柠</t>
  </si>
  <si>
    <t>绿力</t>
  </si>
  <si>
    <t>格力</t>
  </si>
  <si>
    <t>吉事达</t>
  </si>
  <si>
    <t>佳通</t>
  </si>
  <si>
    <t>果冻</t>
  </si>
  <si>
    <t>国信通</t>
  </si>
  <si>
    <t>国信</t>
  </si>
  <si>
    <t>海诺</t>
  </si>
  <si>
    <t>HANMAC</t>
  </si>
  <si>
    <t>汉泰</t>
  </si>
  <si>
    <t>汉王</t>
  </si>
  <si>
    <t>神舟</t>
  </si>
  <si>
    <t>七喜</t>
  </si>
  <si>
    <t>和信</t>
  </si>
  <si>
    <t>日立</t>
  </si>
  <si>
    <t>HKC</t>
  </si>
  <si>
    <t>Holiday</t>
  </si>
  <si>
    <t>华立</t>
  </si>
  <si>
    <t>宏康</t>
  </si>
  <si>
    <t>红牛</t>
  </si>
  <si>
    <t>欧新</t>
  </si>
  <si>
    <t>豪特</t>
  </si>
  <si>
    <t>惠普</t>
  </si>
  <si>
    <t>恒基伟业</t>
  </si>
  <si>
    <t>hTY</t>
  </si>
  <si>
    <t>华录</t>
  </si>
  <si>
    <t>华讯</t>
  </si>
  <si>
    <t>华禹</t>
  </si>
  <si>
    <t>现代</t>
  </si>
  <si>
    <t>IDO</t>
  </si>
  <si>
    <t>ilove</t>
  </si>
  <si>
    <t>imoo</t>
  </si>
  <si>
    <t>康师傅</t>
  </si>
  <si>
    <t>伊诺</t>
  </si>
  <si>
    <t>innos</t>
  </si>
  <si>
    <t>INQ</t>
  </si>
  <si>
    <t>英特尔</t>
  </si>
  <si>
    <t>欧盛</t>
  </si>
  <si>
    <t>华银</t>
  </si>
  <si>
    <t>IUNI</t>
  </si>
  <si>
    <t>ivvi</t>
  </si>
  <si>
    <t>iwoo</t>
  </si>
  <si>
    <t>金鹏</t>
  </si>
  <si>
    <t>jolla</t>
  </si>
  <si>
    <t>知己</t>
  </si>
  <si>
    <t>junyu</t>
  </si>
  <si>
    <t>KAZAM</t>
  </si>
  <si>
    <t>科宝</t>
  </si>
  <si>
    <t>科健</t>
  </si>
  <si>
    <t>科诺</t>
  </si>
  <si>
    <t>垦鑫达</t>
  </si>
  <si>
    <t>凯利通</t>
  </si>
  <si>
    <t>柯达</t>
  </si>
  <si>
    <t>港利通</t>
  </si>
  <si>
    <t>京瓷</t>
  </si>
  <si>
    <t>蓝天</t>
  </si>
  <si>
    <t>浪潮</t>
  </si>
  <si>
    <t>蓝星月</t>
  </si>
  <si>
    <t>力派</t>
  </si>
  <si>
    <t>明腾</t>
  </si>
  <si>
    <t>乐丰</t>
  </si>
  <si>
    <t>乐讯</t>
  </si>
  <si>
    <t>联创</t>
  </si>
  <si>
    <t>聆韵</t>
  </si>
  <si>
    <t>朗讯</t>
  </si>
  <si>
    <t>万利达</t>
  </si>
  <si>
    <t>manta</t>
  </si>
  <si>
    <t>万事通</t>
  </si>
  <si>
    <t>美晨</t>
  </si>
  <si>
    <t>魅蓝</t>
  </si>
  <si>
    <t>明泰</t>
  </si>
  <si>
    <t>神达</t>
  </si>
  <si>
    <t>三菱手机</t>
  </si>
  <si>
    <t>mobiado</t>
  </si>
  <si>
    <t>摩普达</t>
  </si>
  <si>
    <t>mokia</t>
  </si>
  <si>
    <t>MONSTER</t>
  </si>
  <si>
    <t>MOPS</t>
  </si>
  <si>
    <t>摩西</t>
  </si>
  <si>
    <t>微星</t>
  </si>
  <si>
    <t>摩奇</t>
  </si>
  <si>
    <t>托普</t>
  </si>
  <si>
    <t>夏朗</t>
  </si>
  <si>
    <t>nba</t>
  </si>
  <si>
    <t>新中桥</t>
  </si>
  <si>
    <t>NEC</t>
  </si>
  <si>
    <t>尼凯恩</t>
  </si>
  <si>
    <t>里奥</t>
  </si>
  <si>
    <t>纽曼</t>
  </si>
  <si>
    <t>nibiru</t>
  </si>
  <si>
    <t>金正</t>
  </si>
  <si>
    <t>努比亚</t>
  </si>
  <si>
    <t>英伟达</t>
  </si>
  <si>
    <t>O2</t>
  </si>
  <si>
    <t>振华欧比</t>
  </si>
  <si>
    <t>odin</t>
  </si>
  <si>
    <t>乐目</t>
  </si>
  <si>
    <t>OKWAP</t>
  </si>
  <si>
    <t>omma</t>
  </si>
  <si>
    <t>昂达</t>
  </si>
  <si>
    <t>欧恩</t>
  </si>
  <si>
    <t>欧博信</t>
  </si>
  <si>
    <t>OQO</t>
  </si>
  <si>
    <t>欧谷</t>
  </si>
  <si>
    <t>半岛铁盒</t>
  </si>
  <si>
    <t>Palm</t>
  </si>
  <si>
    <t>松下</t>
  </si>
  <si>
    <t>熊猫</t>
  </si>
  <si>
    <t>pfdm</t>
  </si>
  <si>
    <t>飞利浦</t>
  </si>
  <si>
    <t>先锋</t>
  </si>
  <si>
    <t>品铂</t>
  </si>
  <si>
    <t>普耐尔</t>
  </si>
  <si>
    <t>PPTV</t>
  </si>
  <si>
    <t>中启创</t>
  </si>
  <si>
    <t>普莱达</t>
  </si>
  <si>
    <t>琦基</t>
  </si>
  <si>
    <t>奇虎360</t>
  </si>
  <si>
    <t>奇酷</t>
  </si>
  <si>
    <t>quanshu</t>
  </si>
  <si>
    <t>蓝魔</t>
  </si>
  <si>
    <t>锐合</t>
  </si>
  <si>
    <t>乐华</t>
  </si>
  <si>
    <t>Runbo</t>
  </si>
  <si>
    <t>萨基姆</t>
  </si>
  <si>
    <t>赛昂科技</t>
  </si>
  <si>
    <t>saiangxing</t>
  </si>
  <si>
    <t>赛格</t>
  </si>
  <si>
    <t>赛鸿</t>
  </si>
  <si>
    <t>山水</t>
  </si>
  <si>
    <t>三洋</t>
  </si>
  <si>
    <t>seals</t>
  </si>
  <si>
    <t>桑达</t>
  </si>
  <si>
    <t>sendo</t>
  </si>
  <si>
    <t>山寨</t>
  </si>
  <si>
    <t>夏普</t>
  </si>
  <si>
    <t>西门子</t>
  </si>
  <si>
    <t>信实</t>
  </si>
  <si>
    <t>创维</t>
  </si>
  <si>
    <t>SK</t>
  </si>
  <si>
    <t>智簿</t>
  </si>
  <si>
    <t>智器</t>
  </si>
  <si>
    <t>盛大</t>
  </si>
  <si>
    <t>首亿</t>
  </si>
  <si>
    <t>Sonim</t>
  </si>
  <si>
    <t>索爱</t>
  </si>
  <si>
    <t>索立信</t>
  </si>
  <si>
    <t>南方高科</t>
  </si>
  <si>
    <t>数源</t>
  </si>
  <si>
    <t>南极星</t>
  </si>
  <si>
    <t>小霸王</t>
  </si>
  <si>
    <t>SUGAR</t>
  </si>
  <si>
    <t>盛隆</t>
  </si>
  <si>
    <t>三普</t>
  </si>
  <si>
    <t>takee</t>
  </si>
  <si>
    <t>泰克飞石</t>
  </si>
  <si>
    <t>台电</t>
  </si>
  <si>
    <t>天时达</t>
  </si>
  <si>
    <t>中讯天创</t>
  </si>
  <si>
    <t>Thl</t>
  </si>
  <si>
    <t>天元</t>
  </si>
  <si>
    <t>天珑</t>
  </si>
  <si>
    <t>京崎</t>
  </si>
  <si>
    <t>东芝</t>
  </si>
  <si>
    <t>松讯达</t>
  </si>
  <si>
    <t>图灵</t>
  </si>
  <si>
    <t>U9</t>
  </si>
  <si>
    <t>优酷</t>
  </si>
  <si>
    <t>uGate</t>
  </si>
  <si>
    <t>优美</t>
  </si>
  <si>
    <t>优摩</t>
  </si>
  <si>
    <t>优思</t>
  </si>
  <si>
    <t>友信达</t>
  </si>
  <si>
    <t>紫光</t>
  </si>
  <si>
    <t>友利通</t>
  </si>
  <si>
    <t>友派</t>
  </si>
  <si>
    <t>优珀</t>
  </si>
  <si>
    <t>联合时代</t>
  </si>
  <si>
    <t>UT斯达康</t>
  </si>
  <si>
    <t>VAIO</t>
  </si>
  <si>
    <t>唯科</t>
  </si>
  <si>
    <t>VEB</t>
  </si>
  <si>
    <t>VEVA</t>
  </si>
  <si>
    <t>原道</t>
  </si>
  <si>
    <t>优派</t>
  </si>
  <si>
    <t>VINUS</t>
  </si>
  <si>
    <t>为可</t>
  </si>
  <si>
    <t>葳朗</t>
  </si>
  <si>
    <t>唯奥</t>
  </si>
  <si>
    <t>唯乐</t>
  </si>
  <si>
    <t>奥翔白鹭</t>
  </si>
  <si>
    <t>VOTO</t>
  </si>
  <si>
    <t>凡尔纳</t>
  </si>
  <si>
    <t>Voxtel</t>
  </si>
  <si>
    <t>闻尚</t>
  </si>
  <si>
    <t>vx</t>
  </si>
  <si>
    <t>汇讯</t>
  </si>
  <si>
    <t>Wiko</t>
  </si>
  <si>
    <t>西维</t>
  </si>
  <si>
    <t>xcute</t>
  </si>
  <si>
    <t>先科</t>
  </si>
  <si>
    <t>新邮通</t>
  </si>
  <si>
    <t>xoceco</t>
  </si>
  <si>
    <t>权智</t>
  </si>
  <si>
    <t>笔电锋</t>
  </si>
  <si>
    <t>爱肯</t>
  </si>
  <si>
    <t>xyzy</t>
  </si>
  <si>
    <t>小宇宙</t>
  </si>
  <si>
    <t>雅讯达</t>
  </si>
  <si>
    <t>亿城</t>
  </si>
  <si>
    <t>yidong</t>
  </si>
  <si>
    <t>亿和源</t>
  </si>
  <si>
    <t>倚天</t>
  </si>
  <si>
    <t>yongke</t>
  </si>
  <si>
    <t>优尔得</t>
  </si>
  <si>
    <t>YotaPhone</t>
  </si>
  <si>
    <t>原点</t>
  </si>
  <si>
    <t>禹华</t>
  </si>
  <si>
    <t>语信</t>
  </si>
  <si>
    <t>兆讯达</t>
  </si>
  <si>
    <t>臻爱</t>
  </si>
  <si>
    <t>志高</t>
  </si>
  <si>
    <t>众一</t>
  </si>
  <si>
    <t>卓普</t>
  </si>
  <si>
    <t>卓拉</t>
  </si>
  <si>
    <t>中天</t>
  </si>
  <si>
    <t>ztel</t>
  </si>
  <si>
    <t>ZUK</t>
  </si>
  <si>
    <t>电子书</t>
  </si>
  <si>
    <t>WIFI</t>
  </si>
  <si>
    <t>2G</t>
  </si>
  <si>
    <t>中国联通</t>
  </si>
  <si>
    <t>中国电信</t>
  </si>
  <si>
    <t>其他运营商</t>
  </si>
  <si>
    <t>医疗咨询</t>
  </si>
  <si>
    <t>投资</t>
  </si>
  <si>
    <t>健身攻略</t>
  </si>
  <si>
    <t>地图查询</t>
  </si>
  <si>
    <t>找工作</t>
  </si>
  <si>
    <t>物流查询</t>
  </si>
  <si>
    <t>考试资料</t>
  </si>
  <si>
    <t>订票酒店</t>
  </si>
  <si>
    <t>读书</t>
  </si>
  <si>
    <t>网络电话</t>
  </si>
  <si>
    <t>医药食谱</t>
  </si>
  <si>
    <t>转账支付</t>
  </si>
  <si>
    <t>买房租房</t>
  </si>
  <si>
    <t>幼儿教育</t>
  </si>
  <si>
    <t>看电影</t>
  </si>
  <si>
    <t>收发邮件</t>
  </si>
  <si>
    <t>团吃喝</t>
  </si>
  <si>
    <t>交规查询</t>
  </si>
  <si>
    <t>借贷</t>
  </si>
  <si>
    <t>购物</t>
  </si>
  <si>
    <t>休闲</t>
  </si>
  <si>
    <t>看新闻</t>
  </si>
  <si>
    <t>养车修车</t>
  </si>
  <si>
    <t>淘实惠</t>
  </si>
  <si>
    <t>打车租车</t>
  </si>
  <si>
    <t>学习辅导</t>
  </si>
  <si>
    <t>买彩票</t>
  </si>
  <si>
    <t>妇幼保健</t>
  </si>
  <si>
    <t>玩游戏</t>
  </si>
  <si>
    <t>论坛微博</t>
  </si>
  <si>
    <t>外文阅读</t>
  </si>
  <si>
    <t>图书漫画</t>
  </si>
  <si>
    <t>财经新闻</t>
  </si>
  <si>
    <t>查药方</t>
  </si>
  <si>
    <t>养车宝典</t>
  </si>
  <si>
    <t>科技新闻</t>
  </si>
  <si>
    <t>政治军事</t>
  </si>
  <si>
    <t>育儿宝典</t>
  </si>
  <si>
    <t>读邮件</t>
  </si>
  <si>
    <t>体育新闻</t>
  </si>
  <si>
    <t>搜索查询</t>
  </si>
  <si>
    <t>游戏攻略</t>
  </si>
  <si>
    <t>交规学习</t>
  </si>
  <si>
    <t>查食谱</t>
  </si>
  <si>
    <t>海外新闻</t>
  </si>
  <si>
    <t>查考试资料</t>
  </si>
  <si>
    <t>孕育知识</t>
  </si>
  <si>
    <t>微信公众号</t>
  </si>
  <si>
    <t>微信文章标题</t>
  </si>
  <si>
    <t>微信文章URL</t>
  </si>
  <si>
    <t>标签名称</t>
  </si>
  <si>
    <t>全名称（含级别）</t>
  </si>
  <si>
    <t>层级</t>
  </si>
  <si>
    <t>标签类型算法</t>
  </si>
  <si>
    <t>公司编码</t>
  </si>
  <si>
    <t>系统编码</t>
  </si>
  <si>
    <t>业务大类编码(1级)</t>
  </si>
  <si>
    <t>业务小类编码(2级)</t>
  </si>
  <si>
    <t>标签编码(3级)</t>
  </si>
  <si>
    <t>值编码(4级)</t>
  </si>
  <si>
    <t>数策编码</t>
  </si>
  <si>
    <t>00</t>
  </si>
  <si>
    <t>008</t>
  </si>
  <si>
    <t>夜间活跃小区名称TOP3</t>
  </si>
  <si>
    <t>市、区、县级</t>
  </si>
  <si>
    <t>市级</t>
  </si>
  <si>
    <t>需要转换的城市字段英文名（单个）</t>
  </si>
  <si>
    <t>需要转换的城市字段英文名（多个）</t>
  </si>
  <si>
    <t>东城区</t>
  </si>
  <si>
    <t>西城区</t>
  </si>
  <si>
    <t>DID_LOCATION_CITY</t>
  </si>
  <si>
    <t>朝阳区</t>
  </si>
  <si>
    <t>丰台区</t>
  </si>
  <si>
    <t>石景山区</t>
  </si>
  <si>
    <t>海淀区</t>
  </si>
  <si>
    <t>门头沟区</t>
  </si>
  <si>
    <t>房山区</t>
  </si>
  <si>
    <t>通州区</t>
  </si>
  <si>
    <t>顺义区</t>
  </si>
  <si>
    <t>昌平区</t>
  </si>
  <si>
    <t>大兴区</t>
  </si>
  <si>
    <t>怀柔区</t>
  </si>
  <si>
    <t>平谷区</t>
  </si>
  <si>
    <t>密云县</t>
  </si>
  <si>
    <t>延庆县</t>
  </si>
  <si>
    <t>和平区</t>
  </si>
  <si>
    <t>河东区</t>
  </si>
  <si>
    <t>河西区</t>
  </si>
  <si>
    <t>南开区</t>
  </si>
  <si>
    <t>河北区</t>
  </si>
  <si>
    <t>红桥区</t>
  </si>
  <si>
    <t>东丽区</t>
  </si>
  <si>
    <t>西青区</t>
  </si>
  <si>
    <t>津南区</t>
  </si>
  <si>
    <t>北辰区</t>
  </si>
  <si>
    <t>武清区</t>
  </si>
  <si>
    <t>宝坻区</t>
  </si>
  <si>
    <t>滨海新区</t>
  </si>
  <si>
    <t>宁河区</t>
  </si>
  <si>
    <t>静海区</t>
  </si>
  <si>
    <t>蓟县</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</si>
  <si>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</si>
  <si>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</si>
  <si>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</si>
  <si>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</si>
  <si>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</si>
  <si>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</si>
  <si>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</si>
  <si>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</si>
  <si>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</si>
  <si>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</si>
  <si>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</si>
  <si>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</si>
  <si>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</si>
  <si>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</si>
  <si>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</si>
  <si>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</si>
  <si>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</si>
  <si>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</si>
  <si>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</si>
  <si>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晋州市</t>
  </si>
  <si>
    <t>新乐市</t>
  </si>
  <si>
    <t>路南区</t>
  </si>
  <si>
    <t>路北区</t>
  </si>
  <si>
    <t>古冶区</t>
  </si>
  <si>
    <t>开平区</t>
  </si>
  <si>
    <t>丰南区</t>
  </si>
  <si>
    <t>丰润区</t>
  </si>
  <si>
    <t>曹妃甸区</t>
  </si>
  <si>
    <t>滦县</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</si>
  <si>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</si>
  <si>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</si>
  <si>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</si>
  <si>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</si>
  <si>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</si>
  <si>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</si>
  <si>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</si>
  <si>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</si>
  <si>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</si>
  <si>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</si>
  <si>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</si>
  <si>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</si>
  <si>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</si>
  <si>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</si>
  <si>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</si>
  <si>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</si>
  <si>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</si>
  <si>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</si>
  <si>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</si>
  <si>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</si>
  <si>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</si>
  <si>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</si>
  <si>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</si>
  <si>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</si>
  <si>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</si>
  <si>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</si>
  <si>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</si>
  <si>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</si>
  <si>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</si>
  <si>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</si>
  <si>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</si>
  <si>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</si>
  <si>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</si>
  <si>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</si>
  <si>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</si>
  <si>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</si>
  <si>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</si>
  <si>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</si>
  <si>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</si>
  <si>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</si>
  <si>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</si>
  <si>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</si>
  <si>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</si>
  <si>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</si>
  <si>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</si>
  <si>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</si>
  <si>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</si>
  <si>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</si>
  <si>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</si>
  <si>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</si>
  <si>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</si>
  <si>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</si>
  <si>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</si>
  <si>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</si>
  <si>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</si>
  <si>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</si>
  <si>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</si>
  <si>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</si>
  <si>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</si>
  <si>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</si>
  <si>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</si>
  <si>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</si>
  <si>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</si>
  <si>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</si>
  <si>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</si>
  <si>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</si>
  <si>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</si>
  <si>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</si>
  <si>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</si>
  <si>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</si>
  <si>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</si>
  <si>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安国市</t>
  </si>
  <si>
    <t>高碑店市</t>
  </si>
  <si>
    <t>宣化区</t>
  </si>
  <si>
    <t>下花园区</t>
  </si>
  <si>
    <t>宣化县</t>
  </si>
  <si>
    <t>张北县</t>
  </si>
  <si>
    <t>康保县</t>
  </si>
  <si>
    <t>沽源县</t>
  </si>
  <si>
    <t>尚义县</t>
  </si>
  <si>
    <t>蔚县</t>
  </si>
  <si>
    <t>阳原县</t>
  </si>
  <si>
    <t>怀安县</t>
  </si>
  <si>
    <t>万全县</t>
  </si>
  <si>
    <t>怀来县</t>
  </si>
  <si>
    <t>涿鹿县</t>
  </si>
  <si>
    <t>赤城县</t>
  </si>
  <si>
    <t>崇礼县</t>
  </si>
  <si>
    <t>双桥区</t>
  </si>
  <si>
    <t>双滦区</t>
  </si>
  <si>
    <t>鹰手营子矿区</t>
  </si>
  <si>
    <t>承德县</t>
  </si>
  <si>
    <t>兴隆县</t>
  </si>
  <si>
    <t>平泉县</t>
  </si>
  <si>
    <t>滦平县</t>
  </si>
  <si>
    <t>隆化县</t>
  </si>
  <si>
    <t>丰宁满族自治县</t>
  </si>
  <si>
    <t>宽城满族自治县</t>
  </si>
  <si>
    <t>围场满族蒙古族自治县</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</si>
  <si>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</si>
  <si>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</si>
  <si>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</si>
  <si>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</si>
  <si>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</si>
  <si>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</si>
  <si>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</si>
  <si>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</si>
  <si>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</si>
  <si>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</si>
  <si>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</si>
  <si>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</si>
  <si>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</si>
  <si>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</si>
  <si>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</si>
  <si>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</si>
  <si>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</si>
  <si>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</si>
  <si>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</si>
  <si>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</si>
  <si>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</si>
  <si>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</si>
  <si>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</si>
  <si>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</si>
  <si>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</si>
  <si>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</si>
  <si>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枣强县</t>
  </si>
  <si>
    <t>武邑县</t>
  </si>
  <si>
    <t>武强县</t>
  </si>
  <si>
    <t>饶阳县</t>
  </si>
  <si>
    <t>安平县</t>
  </si>
  <si>
    <t>故城县</t>
  </si>
  <si>
    <t>景县</t>
  </si>
  <si>
    <t>阜城县</t>
  </si>
  <si>
    <t>冀州市</t>
  </si>
  <si>
    <t>深州市</t>
  </si>
  <si>
    <t>定州市</t>
  </si>
  <si>
    <t>辛集市</t>
  </si>
  <si>
    <t>小店区</t>
  </si>
  <si>
    <t>迎泽区</t>
  </si>
  <si>
    <t>杏花岭区</t>
  </si>
  <si>
    <t>尖草坪区</t>
  </si>
  <si>
    <t>万柏林区</t>
  </si>
  <si>
    <t>晋源区</t>
  </si>
  <si>
    <t>清徐县</t>
  </si>
  <si>
    <t>阳曲县</t>
  </si>
  <si>
    <t>娄烦县</t>
  </si>
  <si>
    <t>古交市</t>
  </si>
  <si>
    <t>南郊区</t>
  </si>
  <si>
    <t>新荣区</t>
  </si>
  <si>
    <t>阳高县</t>
  </si>
  <si>
    <t>天镇县</t>
  </si>
  <si>
    <t>广灵县</t>
  </si>
  <si>
    <t>灵丘县</t>
  </si>
  <si>
    <t>浑源县</t>
  </si>
  <si>
    <t>左云县</t>
  </si>
  <si>
    <t>大同县</t>
  </si>
  <si>
    <t>平定县</t>
  </si>
  <si>
    <t>盂县</t>
  </si>
  <si>
    <t>长治县</t>
  </si>
  <si>
    <t>襄垣县</t>
  </si>
  <si>
    <t>屯留县</t>
  </si>
  <si>
    <t>平顺县</t>
  </si>
  <si>
    <t>黎城县</t>
  </si>
  <si>
    <t>壶关县</t>
  </si>
  <si>
    <t>长子县</t>
  </si>
  <si>
    <t>武乡县</t>
  </si>
  <si>
    <t>沁县</t>
  </si>
  <si>
    <t>沁源县</t>
  </si>
  <si>
    <t>潞城市</t>
  </si>
  <si>
    <t>沁水县</t>
  </si>
  <si>
    <t>阳城县</t>
  </si>
  <si>
    <t>陵川县</t>
  </si>
  <si>
    <t>泽州县</t>
  </si>
  <si>
    <t>高平市</t>
  </si>
  <si>
    <t>朔城区</t>
  </si>
  <si>
    <t>平鲁区</t>
  </si>
  <si>
    <t>山阴县</t>
  </si>
  <si>
    <t>应县</t>
  </si>
  <si>
    <t>右玉县</t>
  </si>
  <si>
    <t>怀仁县</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</si>
  <si>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</si>
  <si>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</si>
  <si>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</si>
  <si>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</si>
  <si>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</si>
  <si>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</si>
  <si>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</si>
  <si>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</si>
  <si>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</si>
  <si>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</si>
  <si>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</si>
  <si>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</si>
  <si>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</si>
  <si>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</si>
  <si>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</si>
  <si>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</si>
  <si>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</si>
  <si>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</si>
  <si>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</si>
  <si>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</si>
  <si>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</si>
  <si>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</si>
  <si>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</si>
  <si>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</si>
  <si>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</si>
  <si>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</si>
  <si>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</si>
  <si>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</si>
  <si>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</si>
  <si>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</si>
  <si>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</si>
  <si>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</si>
  <si>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</si>
  <si>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</si>
  <si>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</si>
  <si>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</si>
  <si>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</si>
  <si>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</si>
  <si>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</si>
  <si>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</si>
  <si>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</si>
  <si>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</si>
  <si>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</si>
  <si>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</si>
  <si>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</si>
  <si>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</si>
  <si>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</si>
  <si>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</si>
  <si>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</si>
  <si>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</si>
  <si>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</si>
  <si>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</si>
  <si>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</si>
  <si>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</si>
  <si>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</si>
  <si>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</si>
  <si>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</si>
  <si>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</si>
  <si>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</si>
  <si>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</si>
  <si>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</si>
  <si>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</si>
  <si>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</si>
  <si>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</si>
  <si>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</si>
  <si>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</si>
  <si>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</si>
  <si>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</si>
  <si>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</si>
  <si>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</si>
  <si>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</si>
  <si>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</si>
  <si>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</si>
  <si>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</si>
  <si>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</si>
  <si>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</si>
  <si>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</si>
  <si>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</si>
  <si>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</si>
  <si>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</si>
  <si>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</si>
  <si>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</si>
  <si>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</si>
  <si>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</si>
  <si>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</si>
  <si>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</si>
  <si>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</si>
  <si>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</si>
  <si>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</si>
  <si>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</si>
  <si>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</si>
  <si>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</si>
  <si>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</si>
  <si>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</si>
  <si>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</si>
  <si>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</si>
  <si>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</si>
  <si>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</si>
  <si>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</si>
  <si>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</si>
  <si>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</si>
  <si>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</si>
  <si>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</si>
  <si>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</si>
  <si>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</si>
  <si>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</si>
  <si>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</si>
  <si>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</si>
  <si>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</si>
  <si>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</si>
  <si>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</si>
  <si>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</si>
  <si>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</si>
  <si>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</si>
  <si>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</si>
  <si>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</si>
  <si>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</si>
  <si>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</si>
  <si>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</si>
  <si>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</si>
  <si>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</si>
  <si>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</si>
  <si>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</si>
  <si>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</si>
  <si>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</si>
  <si>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</si>
  <si>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</si>
  <si>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</si>
  <si>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</si>
  <si>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</si>
  <si>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</si>
  <si>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</si>
  <si>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</si>
  <si>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</si>
  <si>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</si>
  <si>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</si>
  <si>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</si>
  <si>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</si>
  <si>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</si>
  <si>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</si>
  <si>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</si>
  <si>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</si>
  <si>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</si>
  <si>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</si>
  <si>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</si>
  <si>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</si>
  <si>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</si>
  <si>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</si>
  <si>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</si>
  <si>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</si>
  <si>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</si>
  <si>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</si>
  <si>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</si>
  <si>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</si>
  <si>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</si>
  <si>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</si>
  <si>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</si>
  <si>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</si>
  <si>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</si>
  <si>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</si>
  <si>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</si>
  <si>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</si>
  <si>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</si>
  <si>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</si>
  <si>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</si>
  <si>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</si>
  <si>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</si>
  <si>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</si>
  <si>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</si>
  <si>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</si>
  <si>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</si>
  <si>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</si>
  <si>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</si>
  <si>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</si>
  <si>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</si>
  <si>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</si>
  <si>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</si>
  <si>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</si>
  <si>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辽中县</t>
  </si>
  <si>
    <t>康平县</t>
  </si>
  <si>
    <t>法库县</t>
  </si>
  <si>
    <t>新民市</t>
  </si>
  <si>
    <t>中山区</t>
  </si>
  <si>
    <t>西岗区</t>
  </si>
  <si>
    <t>沙河口区</t>
  </si>
  <si>
    <t>甘井子区</t>
  </si>
  <si>
    <t>旅顺口区</t>
  </si>
  <si>
    <t>金州区</t>
  </si>
  <si>
    <t>长海县</t>
  </si>
  <si>
    <t>瓦房店市</t>
  </si>
  <si>
    <t>普兰店市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</si>
  <si>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</si>
  <si>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</si>
  <si>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</si>
  <si>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</si>
  <si>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</si>
  <si>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</si>
  <si>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</si>
  <si>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</si>
  <si>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</si>
  <si>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</si>
  <si>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</si>
  <si>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</si>
  <si>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</si>
  <si>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</si>
  <si>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</si>
  <si>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</si>
  <si>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</si>
  <si>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</si>
  <si>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</si>
  <si>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</si>
  <si>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</si>
  <si>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</si>
  <si>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</si>
  <si>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</si>
  <si>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</si>
  <si>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</si>
  <si>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</si>
  <si>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</si>
  <si>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</si>
  <si>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</si>
  <si>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</si>
  <si>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</si>
  <si>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</si>
  <si>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</si>
  <si>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</si>
  <si>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</si>
  <si>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</si>
  <si>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</si>
  <si>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</si>
  <si>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</si>
  <si>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</si>
  <si>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</si>
  <si>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</si>
  <si>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</si>
  <si>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</si>
  <si>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</si>
  <si>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</si>
  <si>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</si>
  <si>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</si>
  <si>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</si>
  <si>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</si>
  <si>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</si>
  <si>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</si>
  <si>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</si>
  <si>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</si>
  <si>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大洼县</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</si>
  <si>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</si>
  <si>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</si>
  <si>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</si>
  <si>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</si>
  <si>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</si>
  <si>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</si>
  <si>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</si>
  <si>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</si>
  <si>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</si>
  <si>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</si>
  <si>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</si>
  <si>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</si>
  <si>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</si>
  <si>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</si>
  <si>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</si>
  <si>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</si>
  <si>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</si>
  <si>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</si>
  <si>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</si>
  <si>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</si>
  <si>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</si>
  <si>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</si>
  <si>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</si>
  <si>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</si>
  <si>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</si>
  <si>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</si>
  <si>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</si>
  <si>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</si>
  <si>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</si>
  <si>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</si>
  <si>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</si>
  <si>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</si>
  <si>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</si>
  <si>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</si>
  <si>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</si>
  <si>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</si>
  <si>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</si>
  <si>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</si>
  <si>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</si>
  <si>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</si>
  <si>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</si>
  <si>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</si>
  <si>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</si>
  <si>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</si>
  <si>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</si>
  <si>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</si>
  <si>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</si>
  <si>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</si>
  <si>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</si>
  <si>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</si>
  <si>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</si>
  <si>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</si>
  <si>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</si>
  <si>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</si>
  <si>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</si>
  <si>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</si>
  <si>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</si>
  <si>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</si>
  <si>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</si>
  <si>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</si>
  <si>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</si>
  <si>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</si>
  <si>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</si>
  <si>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</si>
  <si>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</si>
  <si>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</si>
  <si>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</si>
  <si>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</si>
  <si>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</si>
  <si>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</si>
  <si>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</si>
  <si>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</si>
  <si>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</si>
  <si>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</si>
  <si>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</si>
  <si>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</si>
  <si>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</si>
  <si>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</si>
  <si>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</si>
  <si>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</si>
  <si>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</si>
  <si>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</si>
  <si>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</si>
  <si>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</si>
  <si>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</si>
  <si>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</si>
  <si>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</si>
  <si>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</si>
  <si>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</si>
  <si>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</si>
  <si>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</si>
  <si>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</si>
  <si>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</si>
  <si>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</si>
  <si>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</si>
  <si>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</si>
  <si>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</si>
  <si>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</si>
  <si>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</si>
  <si>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</si>
  <si>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</si>
  <si>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</si>
  <si>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</si>
  <si>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</si>
  <si>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</si>
  <si>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</si>
  <si>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</si>
  <si>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</si>
  <si>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</si>
  <si>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</si>
  <si>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</si>
  <si>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</si>
  <si>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</si>
  <si>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</si>
  <si>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</si>
  <si>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</si>
  <si>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</si>
  <si>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</si>
  <si>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</si>
  <si>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</si>
  <si>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</si>
  <si>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</si>
  <si>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</si>
  <si>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</si>
  <si>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</si>
  <si>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</si>
  <si>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</si>
  <si>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</si>
  <si>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</si>
  <si>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</si>
  <si>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</si>
  <si>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</si>
  <si>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</si>
  <si>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</si>
  <si>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</si>
  <si>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</si>
  <si>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</si>
  <si>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</si>
  <si>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</si>
  <si>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</si>
  <si>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</si>
  <si>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</si>
  <si>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</si>
  <si>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</si>
  <si>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</si>
  <si>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</si>
  <si>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</si>
  <si>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</si>
  <si>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</si>
  <si>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</si>
  <si>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</si>
  <si>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</si>
  <si>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</si>
  <si>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</si>
  <si>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</si>
  <si>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</si>
  <si>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</si>
  <si>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</si>
  <si>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</si>
  <si>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</si>
  <si>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</si>
  <si>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</si>
  <si>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</si>
  <si>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</si>
  <si>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</si>
  <si>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郊区</t>
  </si>
  <si>
    <t>桦南县</t>
  </si>
  <si>
    <t>桦川县</t>
  </si>
  <si>
    <t>汤原县</t>
  </si>
  <si>
    <t>抚远县</t>
  </si>
  <si>
    <t>同江市</t>
  </si>
  <si>
    <t>富锦市</t>
  </si>
  <si>
    <t>新兴区</t>
  </si>
  <si>
    <t>桃山区</t>
  </si>
  <si>
    <t>茄子河区</t>
  </si>
  <si>
    <t>勃利县</t>
  </si>
  <si>
    <t>东安区</t>
  </si>
  <si>
    <t>阳明区</t>
  </si>
  <si>
    <t>爱民区</t>
  </si>
  <si>
    <t>东宁县</t>
  </si>
  <si>
    <t>林口县</t>
  </si>
  <si>
    <t>绥芬河市</t>
  </si>
  <si>
    <t>海林市</t>
  </si>
  <si>
    <t>宁安市</t>
  </si>
  <si>
    <t>穆棱市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</si>
  <si>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</si>
  <si>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</si>
  <si>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</si>
  <si>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</si>
  <si>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</si>
  <si>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</si>
  <si>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</si>
  <si>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</si>
  <si>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</si>
  <si>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</si>
  <si>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</si>
  <si>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</si>
  <si>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</si>
  <si>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</si>
  <si>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</si>
  <si>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</si>
  <si>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呼玛县</t>
  </si>
  <si>
    <t>塔河县</t>
  </si>
  <si>
    <t>漠河县</t>
  </si>
  <si>
    <t>黄浦区</t>
  </si>
  <si>
    <t>徐汇区</t>
  </si>
  <si>
    <t>长宁区</t>
  </si>
  <si>
    <t>静安区</t>
  </si>
  <si>
    <t>普陀区</t>
  </si>
  <si>
    <t>闸北区</t>
  </si>
  <si>
    <t>虹口区</t>
  </si>
  <si>
    <t>杨浦区</t>
  </si>
  <si>
    <t>闵行区</t>
  </si>
  <si>
    <t>嘉定区</t>
  </si>
  <si>
    <t>浦东新区</t>
  </si>
  <si>
    <t>金山区</t>
  </si>
  <si>
    <t>松江区</t>
  </si>
  <si>
    <t>青浦区</t>
  </si>
  <si>
    <t>奉贤区</t>
  </si>
  <si>
    <t>崇明县</t>
  </si>
  <si>
    <t>玄武区</t>
  </si>
  <si>
    <t>秦淮区</t>
  </si>
  <si>
    <t>建邺区</t>
  </si>
  <si>
    <t>鼓楼区</t>
  </si>
  <si>
    <t>浦口区</t>
  </si>
  <si>
    <t>栖霞区</t>
  </si>
  <si>
    <t>雨花台区</t>
  </si>
  <si>
    <t>江宁区</t>
  </si>
  <si>
    <t>六合区</t>
  </si>
  <si>
    <t>溧水区</t>
  </si>
  <si>
    <t>高淳区</t>
  </si>
  <si>
    <t>崇安区</t>
  </si>
  <si>
    <t>南长区</t>
  </si>
  <si>
    <t>北塘区</t>
  </si>
  <si>
    <t>锡山区</t>
  </si>
  <si>
    <t>惠山区</t>
  </si>
  <si>
    <t>滨湖区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</si>
  <si>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</si>
  <si>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</si>
  <si>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</si>
  <si>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</si>
  <si>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</si>
  <si>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</si>
  <si>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</si>
  <si>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</si>
  <si>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</si>
  <si>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</si>
  <si>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</si>
  <si>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</si>
  <si>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</si>
  <si>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</si>
  <si>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</si>
  <si>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</si>
  <si>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</si>
  <si>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</si>
  <si>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</si>
  <si>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</si>
  <si>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</si>
  <si>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</si>
  <si>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</si>
  <si>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</si>
  <si>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</si>
  <si>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</si>
  <si>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</si>
  <si>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</si>
  <si>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海安县</t>
  </si>
  <si>
    <t>如东县</t>
  </si>
  <si>
    <t>启东市</t>
  </si>
  <si>
    <t>如皋市</t>
  </si>
  <si>
    <t>海门市</t>
  </si>
  <si>
    <t>连云区</t>
  </si>
  <si>
    <t>赣榆区</t>
  </si>
  <si>
    <t>东海县</t>
  </si>
  <si>
    <t>灌云县</t>
  </si>
  <si>
    <t>灌南县</t>
  </si>
  <si>
    <t>淮安区</t>
  </si>
  <si>
    <t>淮阴区</t>
  </si>
  <si>
    <t>清浦区</t>
  </si>
  <si>
    <t>涟水县</t>
  </si>
  <si>
    <t>洪泽县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</si>
  <si>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</si>
  <si>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</si>
  <si>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</si>
  <si>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</si>
  <si>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</si>
  <si>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</si>
  <si>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</si>
  <si>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</si>
  <si>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</si>
  <si>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</si>
  <si>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</si>
  <si>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</si>
  <si>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</si>
  <si>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</si>
  <si>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</si>
  <si>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</si>
  <si>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</si>
  <si>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</si>
  <si>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</si>
  <si>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</si>
  <si>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</si>
  <si>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</si>
  <si>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</si>
  <si>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</si>
  <si>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</si>
  <si>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</si>
  <si>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</si>
  <si>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</si>
  <si>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</si>
  <si>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</si>
  <si>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</si>
  <si>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</si>
  <si>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</si>
  <si>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</si>
  <si>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</si>
  <si>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</si>
  <si>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</si>
  <si>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</si>
  <si>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</si>
  <si>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</si>
  <si>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</si>
  <si>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</si>
  <si>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</si>
  <si>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桐庐县</t>
  </si>
  <si>
    <t>淳安县</t>
  </si>
  <si>
    <t>建德市</t>
  </si>
  <si>
    <t>临安市</t>
  </si>
  <si>
    <t>海曙区</t>
  </si>
  <si>
    <t>江东区</t>
  </si>
  <si>
    <t>江北区</t>
  </si>
  <si>
    <t>北仑区</t>
  </si>
  <si>
    <t>镇海区</t>
  </si>
  <si>
    <t>鄞州区</t>
  </si>
  <si>
    <t>象山县</t>
  </si>
  <si>
    <t>宁海县</t>
  </si>
  <si>
    <t>余姚市</t>
  </si>
  <si>
    <t>慈溪市</t>
  </si>
  <si>
    <t>奉化市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</si>
  <si>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</si>
  <si>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</si>
  <si>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</si>
  <si>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</si>
  <si>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</si>
  <si>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</si>
  <si>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</si>
  <si>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</si>
  <si>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</si>
  <si>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</si>
  <si>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</si>
  <si>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</si>
  <si>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</si>
  <si>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</si>
  <si>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</si>
  <si>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</si>
  <si>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</si>
  <si>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</si>
  <si>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</si>
  <si>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</si>
  <si>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</si>
  <si>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</si>
  <si>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</si>
  <si>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</si>
  <si>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</si>
  <si>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</si>
  <si>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</si>
  <si>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</si>
  <si>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</si>
  <si>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</si>
  <si>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</si>
  <si>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</si>
  <si>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</si>
  <si>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</si>
  <si>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</si>
  <si>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</si>
  <si>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</si>
  <si>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</si>
  <si>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</si>
  <si>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</si>
  <si>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</si>
  <si>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</si>
  <si>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</si>
  <si>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</si>
  <si>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</si>
  <si>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</si>
  <si>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</si>
  <si>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</si>
  <si>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</si>
  <si>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</si>
  <si>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玉环县</t>
  </si>
  <si>
    <t>三门县</t>
  </si>
  <si>
    <t>天台县</t>
  </si>
  <si>
    <t>仙居县</t>
  </si>
  <si>
    <t>温岭市</t>
  </si>
  <si>
    <t>临海市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</si>
  <si>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</si>
  <si>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</si>
  <si>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</si>
  <si>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</si>
  <si>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</si>
  <si>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</si>
  <si>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</si>
  <si>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</si>
  <si>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</si>
  <si>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</si>
  <si>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</si>
  <si>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</si>
  <si>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</si>
  <si>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</si>
  <si>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</si>
  <si>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</si>
  <si>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</si>
  <si>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</si>
  <si>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</si>
  <si>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</si>
  <si>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</si>
  <si>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</si>
  <si>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</si>
  <si>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</si>
  <si>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</si>
  <si>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</si>
  <si>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</si>
  <si>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</si>
  <si>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</si>
  <si>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</si>
  <si>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</si>
  <si>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</si>
  <si>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</si>
  <si>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</si>
  <si>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</si>
  <si>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</si>
  <si>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</si>
  <si>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</si>
  <si>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花山区</t>
  </si>
  <si>
    <t>雨山区</t>
  </si>
  <si>
    <t>博望区</t>
  </si>
  <si>
    <t>当涂县</t>
  </si>
  <si>
    <t>含山县</t>
  </si>
  <si>
    <t>和县</t>
  </si>
  <si>
    <t>杜集区</t>
  </si>
  <si>
    <t>相山区</t>
  </si>
  <si>
    <t>烈山区</t>
  </si>
  <si>
    <t>濉溪县</t>
  </si>
  <si>
    <t>铜官山区</t>
  </si>
  <si>
    <t>狮子山区</t>
  </si>
  <si>
    <t>铜陵县</t>
  </si>
  <si>
    <t>迎江区</t>
  </si>
  <si>
    <t>大观区</t>
  </si>
  <si>
    <t>宜秀区</t>
  </si>
  <si>
    <t>怀宁县</t>
  </si>
  <si>
    <t>枞阳县</t>
  </si>
  <si>
    <t>潜山县</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</si>
  <si>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</si>
  <si>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</si>
  <si>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</si>
  <si>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</si>
  <si>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</si>
  <si>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</si>
  <si>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</si>
  <si>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</si>
  <si>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</si>
  <si>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</si>
  <si>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</si>
  <si>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</si>
  <si>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</si>
  <si>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</si>
  <si>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</si>
  <si>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</si>
  <si>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</si>
  <si>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</si>
  <si>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</si>
  <si>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</si>
  <si>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</si>
  <si>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</si>
  <si>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</si>
  <si>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</si>
  <si>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</si>
  <si>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</si>
  <si>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</si>
  <si>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</si>
  <si>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</si>
  <si>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</si>
  <si>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</si>
  <si>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</si>
  <si>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</si>
  <si>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</si>
  <si>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</si>
  <si>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寿县</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</si>
  <si>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</si>
  <si>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</si>
  <si>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</si>
  <si>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</si>
  <si>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</si>
  <si>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</si>
  <si>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</si>
  <si>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</si>
  <si>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</si>
  <si>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</si>
  <si>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</si>
  <si>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</si>
  <si>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</si>
  <si>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</si>
  <si>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</si>
  <si>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</si>
  <si>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</si>
  <si>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</si>
  <si>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</si>
  <si>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</si>
  <si>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</si>
  <si>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</si>
  <si>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</si>
  <si>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闽侯县</t>
  </si>
  <si>
    <t>连江县</t>
  </si>
  <si>
    <t>罗源县</t>
  </si>
  <si>
    <t>闽清县</t>
  </si>
  <si>
    <t>永泰县</t>
  </si>
  <si>
    <t>平潭县</t>
  </si>
  <si>
    <t>福清市</t>
  </si>
  <si>
    <t>长乐市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</si>
  <si>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</si>
  <si>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</si>
  <si>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</si>
  <si>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</si>
  <si>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</si>
  <si>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</si>
  <si>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</si>
  <si>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</si>
  <si>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</si>
  <si>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</si>
  <si>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</si>
  <si>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</si>
  <si>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</si>
  <si>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</si>
  <si>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</si>
  <si>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</si>
  <si>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</si>
  <si>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</si>
  <si>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</si>
  <si>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</si>
  <si>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</si>
  <si>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</si>
  <si>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</si>
  <si>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</si>
  <si>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</si>
  <si>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</si>
  <si>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</si>
  <si>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</si>
  <si>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</si>
  <si>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</si>
  <si>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</si>
  <si>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</si>
  <si>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</si>
  <si>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</si>
  <si>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</si>
  <si>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</si>
  <si>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</si>
  <si>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</si>
  <si>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</si>
  <si>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</si>
  <si>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</si>
  <si>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</si>
  <si>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</si>
  <si>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</si>
  <si>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</si>
  <si>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</si>
  <si>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</si>
  <si>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</si>
  <si>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</si>
  <si>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</si>
  <si>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</si>
  <si>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</si>
  <si>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</si>
  <si>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</si>
  <si>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</si>
  <si>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</si>
  <si>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</si>
  <si>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</si>
  <si>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</si>
  <si>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</si>
  <si>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</si>
  <si>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</si>
  <si>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</si>
  <si>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</si>
  <si>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</si>
  <si>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</si>
  <si>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</si>
  <si>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</si>
  <si>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</si>
  <si>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</si>
  <si>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</si>
  <si>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</si>
  <si>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</si>
  <si>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</si>
  <si>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</si>
  <si>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</si>
  <si>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</si>
  <si>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</si>
  <si>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</si>
  <si>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</si>
  <si>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</si>
  <si>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</si>
  <si>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</si>
  <si>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</si>
  <si>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</si>
  <si>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</si>
  <si>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</si>
  <si>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</si>
  <si>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</si>
  <si>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庐山区</t>
  </si>
  <si>
    <t>浔阳区</t>
  </si>
  <si>
    <t>九江县</t>
  </si>
  <si>
    <t>武宁县</t>
  </si>
  <si>
    <t>修水县</t>
  </si>
  <si>
    <t>永修县</t>
  </si>
  <si>
    <t>德安县</t>
  </si>
  <si>
    <t>星子县</t>
  </si>
  <si>
    <t>都昌县</t>
  </si>
  <si>
    <t>湖口县</t>
  </si>
  <si>
    <t>彭泽县</t>
  </si>
  <si>
    <t>瑞昌市</t>
  </si>
  <si>
    <t>共青城市</t>
  </si>
  <si>
    <t>渝水区</t>
  </si>
  <si>
    <t>分宜县</t>
  </si>
  <si>
    <t>月湖区</t>
  </si>
  <si>
    <t>余江县</t>
  </si>
  <si>
    <t>贵溪市</t>
  </si>
  <si>
    <t>章贡区</t>
  </si>
  <si>
    <t>南康区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</si>
  <si>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</si>
  <si>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</si>
  <si>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</si>
  <si>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</si>
  <si>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</si>
  <si>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</si>
  <si>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</si>
  <si>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</si>
  <si>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</si>
  <si>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</si>
  <si>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</si>
  <si>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</si>
  <si>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</si>
  <si>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</si>
  <si>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</si>
  <si>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</si>
  <si>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</si>
  <si>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</si>
  <si>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</si>
  <si>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</si>
  <si>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</si>
  <si>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</si>
  <si>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</si>
  <si>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</si>
  <si>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</si>
  <si>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</si>
  <si>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</si>
  <si>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</si>
  <si>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</si>
  <si>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</si>
  <si>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</si>
  <si>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</si>
  <si>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</si>
  <si>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</si>
  <si>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</si>
  <si>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</si>
  <si>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</si>
  <si>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</si>
  <si>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</si>
  <si>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</si>
  <si>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南城县</t>
  </si>
  <si>
    <t>黎川县</t>
  </si>
  <si>
    <t>南丰县</t>
  </si>
  <si>
    <t>崇仁县</t>
  </si>
  <si>
    <t>乐安县</t>
  </si>
  <si>
    <t>宜黄县</t>
  </si>
  <si>
    <t>金溪县</t>
  </si>
  <si>
    <t>资溪县</t>
  </si>
  <si>
    <t>东乡县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</si>
  <si>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</si>
  <si>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</si>
  <si>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</si>
  <si>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</si>
  <si>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</si>
  <si>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</si>
  <si>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</si>
  <si>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</si>
  <si>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</si>
  <si>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</si>
  <si>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</si>
  <si>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</si>
  <si>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</si>
  <si>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</si>
  <si>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</si>
  <si>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</si>
  <si>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</si>
  <si>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</si>
  <si>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</si>
  <si>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平阴县</t>
  </si>
  <si>
    <t>济阳县</t>
  </si>
  <si>
    <t>商河县</t>
  </si>
  <si>
    <t>章丘市</t>
  </si>
  <si>
    <t>市南区</t>
  </si>
  <si>
    <t>市北区</t>
  </si>
  <si>
    <t>黄岛区</t>
  </si>
  <si>
    <t>崂山区</t>
  </si>
  <si>
    <t>李沧区</t>
  </si>
  <si>
    <t>城阳区</t>
  </si>
  <si>
    <t>胶州市</t>
  </si>
  <si>
    <t>即墨市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</si>
  <si>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</si>
  <si>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</si>
  <si>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</si>
  <si>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</si>
  <si>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</si>
  <si>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</si>
  <si>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</si>
  <si>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</si>
  <si>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</si>
  <si>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</si>
  <si>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</si>
  <si>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</si>
  <si>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</si>
  <si>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</si>
  <si>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</si>
  <si>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</si>
  <si>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</si>
  <si>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垦利县</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</si>
  <si>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</si>
  <si>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</si>
  <si>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</si>
  <si>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</si>
  <si>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</si>
  <si>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</si>
  <si>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</si>
  <si>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</si>
  <si>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</si>
  <si>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</si>
  <si>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</si>
  <si>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</si>
  <si>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</si>
  <si>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</si>
  <si>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</si>
  <si>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</si>
  <si>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</si>
  <si>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</si>
  <si>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</si>
  <si>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</si>
  <si>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</si>
  <si>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</si>
  <si>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</si>
  <si>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</si>
  <si>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</si>
  <si>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</si>
  <si>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</si>
  <si>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</si>
  <si>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</si>
  <si>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</si>
  <si>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</si>
  <si>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</si>
  <si>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</si>
  <si>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</si>
  <si>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</si>
  <si>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</si>
  <si>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</si>
  <si>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</si>
  <si>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</si>
  <si>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</si>
  <si>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</si>
  <si>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</si>
  <si>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</si>
  <si>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</si>
  <si>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</si>
  <si>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</si>
  <si>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</si>
  <si>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</si>
  <si>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</si>
  <si>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</si>
  <si>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</si>
  <si>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莱城区</t>
  </si>
  <si>
    <t>钢城区</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</si>
  <si>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</si>
  <si>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</si>
  <si>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</si>
  <si>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</si>
  <si>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</si>
  <si>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</si>
  <si>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</si>
  <si>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</si>
  <si>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</si>
  <si>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</si>
  <si>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</si>
  <si>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</si>
  <si>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</si>
  <si>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</si>
  <si>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</si>
  <si>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</si>
  <si>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</si>
  <si>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</si>
  <si>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</si>
  <si>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</si>
  <si>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</si>
  <si>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</si>
  <si>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</si>
  <si>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</si>
  <si>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</si>
  <si>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</si>
  <si>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</si>
  <si>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</si>
  <si>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</si>
  <si>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</si>
  <si>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</si>
  <si>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</si>
  <si>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</si>
  <si>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</si>
  <si>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</si>
  <si>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</si>
  <si>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邹平县</t>
  </si>
  <si>
    <t>牡丹区</t>
  </si>
  <si>
    <t>曹县</t>
  </si>
  <si>
    <t>单县</t>
  </si>
  <si>
    <t>成武县</t>
  </si>
  <si>
    <t>巨野县</t>
  </si>
  <si>
    <t>郓城县</t>
  </si>
  <si>
    <t>鄄城县</t>
  </si>
  <si>
    <t>定陶县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</si>
  <si>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</si>
  <si>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</si>
  <si>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</si>
  <si>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</si>
  <si>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</si>
  <si>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</si>
  <si>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</si>
  <si>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</si>
  <si>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</si>
  <si>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</si>
  <si>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</si>
  <si>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</si>
  <si>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</si>
  <si>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</si>
  <si>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</si>
  <si>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</si>
  <si>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金明区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</si>
  <si>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</si>
  <si>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</si>
  <si>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</si>
  <si>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</si>
  <si>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</si>
  <si>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</si>
  <si>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</si>
  <si>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</si>
  <si>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</si>
  <si>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</si>
  <si>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</si>
  <si>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</si>
  <si>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</si>
  <si>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</si>
  <si>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</si>
  <si>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</si>
  <si>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</si>
  <si>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</si>
  <si>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</si>
  <si>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</si>
  <si>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</si>
  <si>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</si>
  <si>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</si>
  <si>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</si>
  <si>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</si>
  <si>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</si>
  <si>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</si>
  <si>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</si>
  <si>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</si>
  <si>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</si>
  <si>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</si>
  <si>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</si>
  <si>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</si>
  <si>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</si>
  <si>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</si>
  <si>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</si>
  <si>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</si>
  <si>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</si>
  <si>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</si>
  <si>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</si>
  <si>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</si>
  <si>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</si>
  <si>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</si>
  <si>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</si>
  <si>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</si>
  <si>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</si>
  <si>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</si>
  <si>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</si>
  <si>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</si>
  <si>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</si>
  <si>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</si>
  <si>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</si>
  <si>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</si>
  <si>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</si>
  <si>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</si>
  <si>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</si>
  <si>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</si>
  <si>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</si>
  <si>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</si>
  <si>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</si>
  <si>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</si>
  <si>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</si>
  <si>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</si>
  <si>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</si>
  <si>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</si>
  <si>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</si>
  <si>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</si>
  <si>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</si>
  <si>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</si>
  <si>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</si>
  <si>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</si>
  <si>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</si>
  <si>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许昌县</t>
  </si>
  <si>
    <t>鄢陵县</t>
  </si>
  <si>
    <t>襄城县</t>
  </si>
  <si>
    <t>禹州市</t>
  </si>
  <si>
    <t>长葛市</t>
  </si>
  <si>
    <t>源汇区</t>
  </si>
  <si>
    <t>郾城区</t>
  </si>
  <si>
    <t>召陵区</t>
  </si>
  <si>
    <t>舞阳县</t>
  </si>
  <si>
    <t>临颍县</t>
  </si>
  <si>
    <t>湖滨区</t>
  </si>
  <si>
    <t>渑池县</t>
  </si>
  <si>
    <t>陕县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</si>
  <si>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</si>
  <si>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</si>
  <si>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</si>
  <si>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</si>
  <si>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</si>
  <si>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</si>
  <si>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</si>
  <si>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</si>
  <si>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</si>
  <si>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</si>
  <si>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</si>
  <si>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</si>
  <si>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</si>
  <si>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</si>
  <si>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</si>
  <si>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</si>
  <si>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</si>
  <si>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</si>
  <si>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</si>
  <si>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</si>
  <si>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</si>
  <si>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</si>
  <si>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</si>
  <si>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</si>
  <si>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</si>
  <si>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</si>
  <si>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</si>
  <si>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</si>
  <si>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</si>
  <si>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</si>
  <si>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</si>
  <si>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</si>
  <si>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</si>
  <si>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</si>
  <si>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</si>
  <si>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</si>
  <si>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</si>
  <si>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</si>
  <si>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</si>
  <si>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</si>
  <si>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</si>
  <si>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</si>
  <si>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</si>
  <si>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</si>
  <si>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</si>
  <si>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</si>
  <si>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</si>
  <si>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</si>
  <si>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</si>
  <si>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</si>
  <si>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</si>
  <si>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</si>
  <si>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</si>
  <si>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</si>
  <si>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</si>
  <si>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济源市</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</si>
  <si>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</si>
  <si>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</si>
  <si>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</si>
  <si>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</si>
  <si>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</si>
  <si>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</si>
  <si>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</si>
  <si>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</si>
  <si>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</si>
  <si>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</si>
  <si>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</si>
  <si>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</si>
  <si>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</si>
  <si>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</si>
  <si>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</si>
  <si>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</si>
  <si>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</si>
  <si>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</si>
  <si>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</si>
  <si>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</si>
  <si>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</si>
  <si>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</si>
  <si>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</si>
  <si>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</si>
  <si>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</si>
  <si>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</si>
  <si>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</si>
  <si>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</si>
  <si>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</si>
  <si>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</si>
  <si>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</si>
  <si>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</si>
  <si>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</si>
  <si>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</si>
  <si>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</si>
  <si>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</si>
  <si>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</si>
  <si>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</si>
  <si>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</si>
  <si>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</si>
  <si>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</si>
  <si>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</si>
  <si>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</si>
  <si>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</si>
  <si>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</si>
  <si>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</si>
  <si>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</si>
  <si>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</si>
  <si>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</si>
  <si>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</si>
  <si>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</si>
  <si>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</si>
  <si>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</si>
  <si>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京山县</t>
  </si>
  <si>
    <t>沙洋县</t>
  </si>
  <si>
    <t>钟祥市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</si>
  <si>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</si>
  <si>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</si>
  <si>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</si>
  <si>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</si>
  <si>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</si>
  <si>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</si>
  <si>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</si>
  <si>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</si>
  <si>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</si>
  <si>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</si>
  <si>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</si>
  <si>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</si>
  <si>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</si>
  <si>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</si>
  <si>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</si>
  <si>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</si>
  <si>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</si>
  <si>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</si>
  <si>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</si>
  <si>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</si>
  <si>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</si>
  <si>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</si>
  <si>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</si>
  <si>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</si>
  <si>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</si>
  <si>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</si>
  <si>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</si>
  <si>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</si>
  <si>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</si>
  <si>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</si>
  <si>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</si>
  <si>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</si>
  <si>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</si>
  <si>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</si>
  <si>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</si>
  <si>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</si>
  <si>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</si>
  <si>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</si>
  <si>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</si>
  <si>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</si>
  <si>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</si>
  <si>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</si>
  <si>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仙桃市</t>
  </si>
  <si>
    <t>潜江市</t>
  </si>
  <si>
    <t>天门市</t>
  </si>
  <si>
    <t>神农架林区</t>
  </si>
  <si>
    <t>芙蓉区</t>
  </si>
  <si>
    <t>天心区</t>
  </si>
  <si>
    <t>岳麓区</t>
  </si>
  <si>
    <t>开福区</t>
  </si>
  <si>
    <t>雨花区</t>
  </si>
  <si>
    <t>望城区</t>
  </si>
  <si>
    <t>长沙县</t>
  </si>
  <si>
    <t>宁乡县</t>
  </si>
  <si>
    <t>浏阳市</t>
  </si>
  <si>
    <t>荷塘区</t>
  </si>
  <si>
    <t>芦淞区</t>
  </si>
  <si>
    <t>石峰区</t>
  </si>
  <si>
    <t>天元区</t>
  </si>
  <si>
    <t>株洲县</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</si>
  <si>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</si>
  <si>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</si>
  <si>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</si>
  <si>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</si>
  <si>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</si>
  <si>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</si>
  <si>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</si>
  <si>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</si>
  <si>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</si>
  <si>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</si>
  <si>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</si>
  <si>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</si>
  <si>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</si>
  <si>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</si>
  <si>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</si>
  <si>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</si>
  <si>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</si>
  <si>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</si>
  <si>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</si>
  <si>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</si>
  <si>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</si>
  <si>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</si>
  <si>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</si>
  <si>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</si>
  <si>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</si>
  <si>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</si>
  <si>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</si>
  <si>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</si>
  <si>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</si>
  <si>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</si>
  <si>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</si>
  <si>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</si>
  <si>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</si>
  <si>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</si>
  <si>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</si>
  <si>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</si>
  <si>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</si>
  <si>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</si>
  <si>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</si>
  <si>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</si>
  <si>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</si>
  <si>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</si>
  <si>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</si>
  <si>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</si>
  <si>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</si>
  <si>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</si>
  <si>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</si>
  <si>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</si>
  <si>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</si>
  <si>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</si>
  <si>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</si>
  <si>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</si>
  <si>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</si>
  <si>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</si>
  <si>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</si>
  <si>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</si>
  <si>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</si>
  <si>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</si>
  <si>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</si>
  <si>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</si>
  <si>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</si>
  <si>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</si>
  <si>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</si>
  <si>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</si>
  <si>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</si>
  <si>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</si>
  <si>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</si>
  <si>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</si>
  <si>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</si>
  <si>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</si>
  <si>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</si>
  <si>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</si>
  <si>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</si>
  <si>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</si>
  <si>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</si>
  <si>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</si>
  <si>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</si>
  <si>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</si>
  <si>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</si>
  <si>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</si>
  <si>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</si>
  <si>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</si>
  <si>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</si>
  <si>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</si>
  <si>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</si>
  <si>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</si>
  <si>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</si>
  <si>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</si>
  <si>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</si>
  <si>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</si>
  <si>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</si>
  <si>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</si>
  <si>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</si>
  <si>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</si>
  <si>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</si>
  <si>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</si>
  <si>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</si>
  <si>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</si>
  <si>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</si>
  <si>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</si>
  <si>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</si>
  <si>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</si>
  <si>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</si>
  <si>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</si>
  <si>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</si>
  <si>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</si>
  <si>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</si>
  <si>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</si>
  <si>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</si>
  <si>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</si>
  <si>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</si>
  <si>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</si>
  <si>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</si>
  <si>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</si>
  <si>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</si>
  <si>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</si>
  <si>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</si>
  <si>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</si>
  <si>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</si>
  <si>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</si>
  <si>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</si>
  <si>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</si>
  <si>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</si>
  <si>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</si>
  <si>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</si>
  <si>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</si>
  <si>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</si>
  <si>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</si>
  <si>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</si>
  <si>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</si>
  <si>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</si>
  <si>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</si>
  <si>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</si>
  <si>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</si>
  <si>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</si>
  <si>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</si>
  <si>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</si>
  <si>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</si>
  <si>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</si>
  <si>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</si>
  <si>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</si>
  <si>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</si>
  <si>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</si>
  <si>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</si>
  <si>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</si>
  <si>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</si>
  <si>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</si>
  <si>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</si>
  <si>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</si>
  <si>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</si>
  <si>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</si>
  <si>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</si>
  <si>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</si>
  <si>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</si>
  <si>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</si>
  <si>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</si>
  <si>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</si>
  <si>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</si>
  <si>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</si>
  <si>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</si>
  <si>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</si>
  <si>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</si>
  <si>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</si>
  <si>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</si>
  <si>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</si>
  <si>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</si>
  <si>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</si>
  <si>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</si>
  <si>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</si>
  <si>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</si>
  <si>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</si>
  <si>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</si>
  <si>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</si>
  <si>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</si>
  <si>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</si>
  <si>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</si>
  <si>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</si>
  <si>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</si>
  <si>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</si>
  <si>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</si>
  <si>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</si>
  <si>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</si>
  <si>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</si>
  <si>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</si>
  <si>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</si>
  <si>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</si>
  <si>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</si>
  <si>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</si>
  <si>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</si>
  <si>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</si>
  <si>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城区</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</si>
  <si>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</si>
  <si>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</si>
  <si>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</si>
  <si>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</si>
  <si>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</si>
  <si>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</si>
  <si>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</si>
  <si>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</si>
  <si>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</si>
  <si>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</si>
  <si>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</si>
  <si>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</si>
  <si>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</si>
  <si>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</si>
  <si>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</si>
  <si>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</si>
  <si>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</si>
  <si>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</si>
  <si>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</si>
  <si>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</si>
  <si>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</si>
  <si>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</si>
  <si>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</si>
  <si>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</si>
  <si>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</si>
  <si>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</si>
  <si>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</si>
  <si>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</si>
  <si>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</si>
  <si>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</si>
  <si>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</si>
  <si>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</si>
  <si>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</si>
  <si>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</si>
  <si>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</si>
  <si>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</si>
  <si>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</si>
  <si>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</si>
  <si>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</si>
  <si>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</si>
  <si>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</si>
  <si>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</si>
  <si>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</si>
  <si>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</si>
  <si>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</si>
  <si>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</si>
  <si>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</si>
  <si>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</si>
  <si>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</si>
  <si>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</si>
  <si>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柳江县</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</si>
  <si>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</si>
  <si>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</si>
  <si>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</si>
  <si>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</si>
  <si>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</si>
  <si>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</si>
  <si>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</si>
  <si>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</si>
  <si>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</si>
  <si>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</si>
  <si>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</si>
  <si>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</si>
  <si>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</si>
  <si>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</si>
  <si>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</si>
  <si>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</si>
  <si>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</si>
  <si>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</si>
  <si>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</si>
  <si>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</si>
  <si>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</si>
  <si>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</si>
  <si>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</si>
  <si>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</si>
  <si>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</si>
  <si>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</si>
  <si>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</si>
  <si>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</si>
  <si>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</si>
  <si>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</si>
  <si>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</si>
  <si>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</si>
  <si>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</si>
  <si>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</si>
  <si>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</si>
  <si>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</si>
  <si>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</si>
  <si>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</si>
  <si>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</si>
  <si>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</si>
  <si>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</si>
  <si>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</si>
  <si>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</si>
  <si>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</si>
  <si>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</si>
  <si>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</si>
  <si>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</si>
  <si>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</si>
  <si>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</si>
  <si>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</si>
  <si>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</si>
  <si>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</si>
  <si>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</si>
  <si>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</si>
  <si>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</si>
  <si>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</si>
  <si>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</si>
  <si>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</si>
  <si>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</si>
  <si>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</si>
  <si>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</si>
  <si>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</si>
  <si>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</si>
  <si>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</si>
  <si>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</si>
  <si>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</si>
  <si>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昭平县</t>
  </si>
  <si>
    <t>钟山县</t>
  </si>
  <si>
    <t>富川瑶族自治县</t>
  </si>
  <si>
    <t>金城江区</t>
  </si>
  <si>
    <t>南丹县</t>
  </si>
  <si>
    <t>天峨县</t>
  </si>
  <si>
    <t>凤山县</t>
  </si>
  <si>
    <t>东兰县</t>
  </si>
  <si>
    <t>罗城仫佬族自治县</t>
  </si>
  <si>
    <t>环江毛南族自治县</t>
  </si>
  <si>
    <t>巴马瑶族自治县</t>
  </si>
  <si>
    <t>都安瑶族自治县</t>
  </si>
  <si>
    <t>大化瑶族自治县</t>
  </si>
  <si>
    <t>宜州市</t>
  </si>
  <si>
    <t>兴宾区</t>
  </si>
  <si>
    <t>忻城县</t>
  </si>
  <si>
    <t>象州县</t>
  </si>
  <si>
    <t>武宣县</t>
  </si>
  <si>
    <t>金秀瑶族自治县</t>
  </si>
  <si>
    <t>合山市</t>
  </si>
  <si>
    <t>江州区</t>
  </si>
  <si>
    <t>扶绥县</t>
  </si>
  <si>
    <t>宁明县</t>
  </si>
  <si>
    <t>龙州县</t>
  </si>
  <si>
    <t>大新县</t>
  </si>
  <si>
    <t>天等县</t>
  </si>
  <si>
    <t>凭祥市</t>
  </si>
  <si>
    <t>秀英区</t>
  </si>
  <si>
    <t>龙华区</t>
  </si>
  <si>
    <t>琼山区</t>
  </si>
  <si>
    <t>美兰区</t>
  </si>
  <si>
    <t>海棠区</t>
  </si>
  <si>
    <t>吉阳区</t>
  </si>
  <si>
    <t>天涯区</t>
  </si>
  <si>
    <t>崖州区</t>
  </si>
  <si>
    <t>西沙群岛</t>
  </si>
  <si>
    <t>南沙群岛</t>
  </si>
  <si>
    <t>中沙群岛的岛礁及其海域</t>
  </si>
  <si>
    <t>五指山市</t>
  </si>
  <si>
    <t>琼海市</t>
  </si>
  <si>
    <t>儋州市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</si>
  <si>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</si>
  <si>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</si>
  <si>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</si>
  <si>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</si>
  <si>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</si>
  <si>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</si>
  <si>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</si>
  <si>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</si>
  <si>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</si>
  <si>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</si>
  <si>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</si>
  <si>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</si>
  <si>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</si>
  <si>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</si>
  <si>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</si>
  <si>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</si>
  <si>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</si>
  <si>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</si>
  <si>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</si>
  <si>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</si>
  <si>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</si>
  <si>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</si>
  <si>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</si>
  <si>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</si>
  <si>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</si>
  <si>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</si>
  <si>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</si>
  <si>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</si>
  <si>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</si>
  <si>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</si>
  <si>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</si>
  <si>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</si>
  <si>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</si>
  <si>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</si>
  <si>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</si>
  <si>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</si>
  <si>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</si>
  <si>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</si>
  <si>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</si>
  <si>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</si>
  <si>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</si>
  <si>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</si>
  <si>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</si>
  <si>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</si>
  <si>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</si>
  <si>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</si>
  <si>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</si>
  <si>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</si>
  <si>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</si>
  <si>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</si>
  <si>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</si>
  <si>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</si>
  <si>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</si>
  <si>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</si>
  <si>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</si>
  <si>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</si>
  <si>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</si>
  <si>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</si>
  <si>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</si>
  <si>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金堂县</t>
  </si>
  <si>
    <t>双流县</t>
  </si>
  <si>
    <t>郫县</t>
  </si>
  <si>
    <t>大邑县</t>
  </si>
  <si>
    <t>蒲江县</t>
  </si>
  <si>
    <t>新津县</t>
  </si>
  <si>
    <t>都江堰市</t>
  </si>
  <si>
    <t>彭州市</t>
  </si>
  <si>
    <t>邛崃市</t>
  </si>
  <si>
    <t>崇州市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</si>
  <si>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</si>
  <si>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</si>
  <si>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</si>
  <si>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</si>
  <si>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</si>
  <si>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</si>
  <si>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</si>
  <si>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</si>
  <si>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</si>
  <si>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</si>
  <si>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</si>
  <si>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</si>
  <si>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</si>
  <si>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</si>
  <si>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</si>
  <si>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</si>
  <si>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</si>
  <si>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</si>
  <si>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</si>
  <si>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中江县</t>
  </si>
  <si>
    <t>罗江县</t>
  </si>
  <si>
    <t>广汉市</t>
  </si>
  <si>
    <t>什邡市</t>
  </si>
  <si>
    <t>绵竹市</t>
  </si>
  <si>
    <t>涪城区</t>
  </si>
  <si>
    <t>游仙区</t>
  </si>
  <si>
    <t>三台县</t>
  </si>
  <si>
    <t>盐亭县</t>
  </si>
  <si>
    <t>安县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</si>
  <si>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</si>
  <si>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</si>
  <si>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</si>
  <si>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</si>
  <si>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</si>
  <si>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</si>
  <si>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</si>
  <si>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</si>
  <si>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</si>
  <si>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</si>
  <si>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</si>
  <si>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</si>
  <si>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</si>
  <si>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</si>
  <si>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</si>
  <si>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</si>
  <si>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</si>
  <si>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</si>
  <si>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</si>
  <si>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隆昌县</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</si>
  <si>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</si>
  <si>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</si>
  <si>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</si>
  <si>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</si>
  <si>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</si>
  <si>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</si>
  <si>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</si>
  <si>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</si>
  <si>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</si>
  <si>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</si>
  <si>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</si>
  <si>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</si>
  <si>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</si>
  <si>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</si>
  <si>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</si>
  <si>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</si>
  <si>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</si>
  <si>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</si>
  <si>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</si>
  <si>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</si>
  <si>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</si>
  <si>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</si>
  <si>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</si>
  <si>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</si>
  <si>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</si>
  <si>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</si>
  <si>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</si>
  <si>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宜宾县</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</si>
  <si>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</si>
  <si>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</si>
  <si>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</si>
  <si>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</si>
  <si>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</si>
  <si>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</si>
  <si>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</si>
  <si>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</si>
  <si>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</si>
  <si>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</si>
  <si>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</si>
  <si>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</si>
  <si>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</si>
  <si>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</si>
  <si>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</si>
  <si>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</si>
  <si>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</si>
  <si>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</si>
  <si>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</si>
  <si>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</si>
  <si>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</si>
  <si>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</si>
  <si>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</si>
  <si>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</si>
  <si>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</si>
  <si>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</si>
  <si>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</si>
  <si>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</si>
  <si>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</si>
  <si>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</si>
  <si>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</si>
  <si>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</si>
  <si>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</si>
  <si>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</si>
  <si>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</si>
  <si>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</si>
  <si>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简阳市</t>
  </si>
  <si>
    <t>汶川县</t>
  </si>
  <si>
    <t>理县</t>
  </si>
  <si>
    <t>茂县</t>
  </si>
  <si>
    <t>松潘县</t>
  </si>
  <si>
    <t>九寨沟县</t>
  </si>
  <si>
    <t>金川县</t>
  </si>
  <si>
    <t>小金县</t>
  </si>
  <si>
    <t>黑水县</t>
  </si>
  <si>
    <t>马尔康县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</si>
  <si>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</si>
  <si>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</si>
  <si>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</si>
  <si>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</si>
  <si>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</si>
  <si>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</si>
  <si>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</si>
  <si>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</si>
  <si>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</si>
  <si>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</si>
  <si>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</si>
  <si>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</si>
  <si>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</si>
  <si>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</si>
  <si>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</si>
  <si>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</si>
  <si>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</si>
  <si>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</si>
  <si>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</si>
  <si>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</si>
  <si>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</si>
  <si>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</si>
  <si>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</si>
  <si>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</si>
  <si>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</si>
  <si>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</si>
  <si>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</si>
  <si>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</si>
  <si>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</si>
  <si>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</si>
  <si>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</si>
  <si>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</si>
  <si>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</si>
  <si>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</si>
  <si>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</si>
  <si>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</si>
  <si>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</si>
  <si>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</si>
  <si>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</si>
  <si>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</si>
  <si>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</si>
  <si>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</si>
  <si>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</si>
  <si>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</si>
  <si>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</si>
  <si>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</si>
  <si>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</si>
  <si>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</si>
  <si>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</si>
  <si>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</si>
  <si>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</si>
  <si>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盘县</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</si>
  <si>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</si>
  <si>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</si>
  <si>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</si>
  <si>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</si>
  <si>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</si>
  <si>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</si>
  <si>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</si>
  <si>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</si>
  <si>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</si>
  <si>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</si>
  <si>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</si>
  <si>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</si>
  <si>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</si>
  <si>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</si>
  <si>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</si>
  <si>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</si>
  <si>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</si>
  <si>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</si>
  <si>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</si>
  <si>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</si>
  <si>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</si>
  <si>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</si>
  <si>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</si>
  <si>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</si>
  <si>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</si>
  <si>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</si>
  <si>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</si>
  <si>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</si>
  <si>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</si>
  <si>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</si>
  <si>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</si>
  <si>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</si>
  <si>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</si>
  <si>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</si>
  <si>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</si>
  <si>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</si>
  <si>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</si>
  <si>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</si>
  <si>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</si>
  <si>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兴仁县</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</si>
  <si>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</si>
  <si>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</si>
  <si>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</si>
  <si>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</si>
  <si>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</si>
  <si>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</si>
  <si>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</si>
  <si>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</si>
  <si>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</si>
  <si>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</si>
  <si>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</si>
  <si>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</si>
  <si>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</si>
  <si>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</si>
  <si>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</si>
  <si>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</si>
  <si>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</si>
  <si>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</si>
  <si>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</si>
  <si>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</si>
  <si>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</si>
  <si>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</si>
  <si>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</si>
  <si>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</si>
  <si>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</si>
  <si>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</si>
  <si>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</si>
  <si>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</si>
  <si>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</si>
  <si>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</si>
  <si>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</si>
  <si>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</si>
  <si>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</si>
  <si>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</si>
  <si>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</si>
  <si>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</si>
  <si>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</si>
  <si>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</si>
  <si>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</si>
  <si>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</si>
  <si>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</si>
  <si>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</si>
  <si>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</si>
  <si>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</si>
  <si>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</si>
  <si>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</si>
  <si>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</si>
  <si>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</si>
  <si>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麒麟区</t>
  </si>
  <si>
    <t>马龙县</t>
  </si>
  <si>
    <t>陆良县</t>
  </si>
  <si>
    <t>师宗县</t>
  </si>
  <si>
    <t>罗平县</t>
  </si>
  <si>
    <t>富源县</t>
  </si>
  <si>
    <t>会泽县</t>
  </si>
  <si>
    <t>沾益县</t>
  </si>
  <si>
    <t>宣威市</t>
  </si>
  <si>
    <t>红塔区</t>
  </si>
  <si>
    <t>江川县</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</si>
  <si>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</si>
  <si>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</si>
  <si>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</si>
  <si>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</si>
  <si>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</si>
  <si>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</si>
  <si>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</si>
  <si>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</si>
  <si>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</si>
  <si>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</si>
  <si>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</si>
  <si>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</si>
  <si>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</si>
  <si>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</si>
  <si>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</si>
  <si>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</si>
  <si>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</si>
  <si>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</si>
  <si>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</si>
  <si>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</si>
  <si>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</si>
  <si>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</si>
  <si>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水富县</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</si>
  <si>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</si>
  <si>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</si>
  <si>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</si>
  <si>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</si>
  <si>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</si>
  <si>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</si>
  <si>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</si>
  <si>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</si>
  <si>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</si>
  <si>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</si>
  <si>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</si>
  <si>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</si>
  <si>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</si>
  <si>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</si>
  <si>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</si>
  <si>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</si>
  <si>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</si>
  <si>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</si>
  <si>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</si>
  <si>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</si>
  <si>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</si>
  <si>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</si>
  <si>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</si>
  <si>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</si>
  <si>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</si>
  <si>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</si>
  <si>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</si>
  <si>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</si>
  <si>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</si>
  <si>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</si>
  <si>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</si>
  <si>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</si>
  <si>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</si>
  <si>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</si>
  <si>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</si>
  <si>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</si>
  <si>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</si>
  <si>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</si>
  <si>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</si>
  <si>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</si>
  <si>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</si>
  <si>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</si>
  <si>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</si>
  <si>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</si>
  <si>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</si>
  <si>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</si>
  <si>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</si>
  <si>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</si>
  <si>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</si>
  <si>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</si>
  <si>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</si>
  <si>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</si>
  <si>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</si>
  <si>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</si>
  <si>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</si>
  <si>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</si>
  <si>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</si>
  <si>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</si>
  <si>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</si>
  <si>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</si>
  <si>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</si>
  <si>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</si>
  <si>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</si>
  <si>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</si>
  <si>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</si>
  <si>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</si>
  <si>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</si>
  <si>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</si>
  <si>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</si>
  <si>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</si>
  <si>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</si>
  <si>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</si>
  <si>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</si>
  <si>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</si>
  <si>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泸水县</t>
  </si>
  <si>
    <t>福贡县</t>
  </si>
  <si>
    <t>贡山独龙族怒族自治县</t>
  </si>
  <si>
    <t>兰坪白族普米族自治县</t>
  </si>
  <si>
    <t>香格里拉市</t>
  </si>
  <si>
    <t>德钦县</t>
  </si>
  <si>
    <t>维西傈僳族自治县</t>
  </si>
  <si>
    <t>城关区</t>
  </si>
  <si>
    <t>林周县</t>
  </si>
  <si>
    <t>当雄县</t>
  </si>
  <si>
    <t>尼木县</t>
  </si>
  <si>
    <t>曲水县</t>
  </si>
  <si>
    <t>堆龙德庆县</t>
  </si>
  <si>
    <t>达孜县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</si>
  <si>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</si>
  <si>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</si>
  <si>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</si>
  <si>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</si>
  <si>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</si>
  <si>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</si>
  <si>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</si>
  <si>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</si>
  <si>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</si>
  <si>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</si>
  <si>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</si>
  <si>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</si>
  <si>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</si>
  <si>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</si>
  <si>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</si>
  <si>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</si>
  <si>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</si>
  <si>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</si>
  <si>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</si>
  <si>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</si>
  <si>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</si>
  <si>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</si>
  <si>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</si>
  <si>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</si>
  <si>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</si>
  <si>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</si>
  <si>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</si>
  <si>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</si>
  <si>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</si>
  <si>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</si>
  <si>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</si>
  <si>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</si>
  <si>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</si>
  <si>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</si>
  <si>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</si>
  <si>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</si>
  <si>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</si>
  <si>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乃东县</t>
  </si>
  <si>
    <t>扎囊县</t>
  </si>
  <si>
    <t>贡嘎县</t>
  </si>
  <si>
    <t>桑日县</t>
  </si>
  <si>
    <t>琼结县</t>
  </si>
  <si>
    <t>曲松县</t>
  </si>
  <si>
    <t>措美县</t>
  </si>
  <si>
    <t>洛扎县</t>
  </si>
  <si>
    <t>加查县</t>
  </si>
  <si>
    <t>隆子县</t>
  </si>
  <si>
    <t>错那县</t>
  </si>
  <si>
    <t>浪卡子县</t>
  </si>
  <si>
    <t>那曲县</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</si>
  <si>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</si>
  <si>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</si>
  <si>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</si>
  <si>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</si>
  <si>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</si>
  <si>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</si>
  <si>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</si>
  <si>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</si>
  <si>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</si>
  <si>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</si>
  <si>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</si>
  <si>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</si>
  <si>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</si>
  <si>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</si>
  <si>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</si>
  <si>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</si>
  <si>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</si>
  <si>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</si>
  <si>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</si>
  <si>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</si>
  <si>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</si>
  <si>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</si>
  <si>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</si>
  <si>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</si>
  <si>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</si>
  <si>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蓝田县</t>
  </si>
  <si>
    <t>周至县</t>
  </si>
  <si>
    <t>户县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</si>
  <si>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</si>
  <si>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</si>
  <si>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</si>
  <si>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</si>
  <si>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</si>
  <si>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</si>
  <si>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</si>
  <si>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</si>
  <si>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</si>
  <si>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</si>
  <si>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</si>
  <si>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</si>
  <si>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</si>
  <si>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</si>
  <si>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</si>
  <si>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</si>
  <si>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</si>
  <si>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</si>
  <si>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</si>
  <si>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</si>
  <si>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</si>
  <si>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</si>
  <si>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</si>
  <si>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</si>
  <si>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彬县</t>
  </si>
  <si>
    <t>长武县</t>
  </si>
  <si>
    <t>旬邑县</t>
  </si>
  <si>
    <t>淳化县</t>
  </si>
  <si>
    <t>武功县</t>
  </si>
  <si>
    <t>兴平市</t>
  </si>
  <si>
    <t>临渭区</t>
  </si>
  <si>
    <t>华县</t>
  </si>
  <si>
    <t>潼关县</t>
  </si>
  <si>
    <t>大荔县</t>
  </si>
  <si>
    <t>合阳县</t>
  </si>
  <si>
    <t>澄城县</t>
  </si>
  <si>
    <t>蒲城县</t>
  </si>
  <si>
    <t>白水县</t>
  </si>
  <si>
    <t>富平县</t>
  </si>
  <si>
    <t>韩城市</t>
  </si>
  <si>
    <t>华阴市</t>
  </si>
  <si>
    <t>宝塔区</t>
  </si>
  <si>
    <t>延长县</t>
  </si>
  <si>
    <t>延川县</t>
  </si>
  <si>
    <t>子长县</t>
  </si>
  <si>
    <t>安塞县</t>
  </si>
  <si>
    <t>志丹县</t>
  </si>
  <si>
    <t>吴起县</t>
  </si>
  <si>
    <t>甘泉县</t>
  </si>
  <si>
    <t>富县</t>
  </si>
  <si>
    <t>洛川县</t>
  </si>
  <si>
    <t>宜川县</t>
  </si>
  <si>
    <t>黄龙县</t>
  </si>
  <si>
    <t>黄陵县</t>
  </si>
  <si>
    <t>汉台区</t>
  </si>
  <si>
    <t>南郑县</t>
  </si>
  <si>
    <t>城固县</t>
  </si>
  <si>
    <t>洋县</t>
  </si>
  <si>
    <t>西乡县</t>
  </si>
  <si>
    <t>勉县</t>
  </si>
  <si>
    <t>宁强县</t>
  </si>
  <si>
    <t>略阳县</t>
  </si>
  <si>
    <t>镇巴县</t>
  </si>
  <si>
    <t>留坝县</t>
  </si>
  <si>
    <t>佛坪县</t>
  </si>
  <si>
    <t>榆阳区</t>
  </si>
  <si>
    <t>神木县</t>
  </si>
  <si>
    <t>府谷县</t>
  </si>
  <si>
    <t>横山县</t>
  </si>
  <si>
    <t>靖边县</t>
  </si>
  <si>
    <t>定边县</t>
  </si>
  <si>
    <t>绥德县</t>
  </si>
  <si>
    <t>米脂县</t>
  </si>
  <si>
    <t>佳县</t>
  </si>
  <si>
    <t>吴堡县</t>
  </si>
  <si>
    <t>清涧县</t>
  </si>
  <si>
    <t>子洲县</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</si>
  <si>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</si>
  <si>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</si>
  <si>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</si>
  <si>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</si>
  <si>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</si>
  <si>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</si>
  <si>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</si>
  <si>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</si>
  <si>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</si>
  <si>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</si>
  <si>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</si>
  <si>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</si>
  <si>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</si>
  <si>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</si>
  <si>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</si>
  <si>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</si>
  <si>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</si>
  <si>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</si>
  <si>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</si>
  <si>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</si>
  <si>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</si>
  <si>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</si>
  <si>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</si>
  <si>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</si>
  <si>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</si>
  <si>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</si>
  <si>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</si>
  <si>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</si>
  <si>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</si>
  <si>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</si>
  <si>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</si>
  <si>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</si>
  <si>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</si>
  <si>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</si>
  <si>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</si>
  <si>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</si>
  <si>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</si>
  <si>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</si>
  <si>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</si>
  <si>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</si>
  <si>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</si>
  <si>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</si>
  <si>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</si>
  <si>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</si>
  <si>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</si>
  <si>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</si>
  <si>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</si>
  <si>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</si>
  <si>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</si>
  <si>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</si>
  <si>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</si>
  <si>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</si>
  <si>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华亭县</t>
  </si>
  <si>
    <t>庄浪县</t>
  </si>
  <si>
    <t>静宁县</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</si>
  <si>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</si>
  <si>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</si>
  <si>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</si>
  <si>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</si>
  <si>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</si>
  <si>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</si>
  <si>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</si>
  <si>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</si>
  <si>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</si>
  <si>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</si>
  <si>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</si>
  <si>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</si>
  <si>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</si>
  <si>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</si>
  <si>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</si>
  <si>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</si>
  <si>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</si>
  <si>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</si>
  <si>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</si>
  <si>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</si>
  <si>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</si>
  <si>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</si>
  <si>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</si>
  <si>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</si>
  <si>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</si>
  <si>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</si>
  <si>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</si>
  <si>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</si>
  <si>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</si>
  <si>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</si>
  <si>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</si>
  <si>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</si>
  <si>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</si>
  <si>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</si>
  <si>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</si>
  <si>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</si>
  <si>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</si>
  <si>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</si>
  <si>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</si>
  <si>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</si>
  <si>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</si>
  <si>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</si>
  <si>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</si>
  <si>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</si>
  <si>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</si>
  <si>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</si>
  <si>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</si>
  <si>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</si>
  <si>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</si>
  <si>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</si>
  <si>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</si>
  <si>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</si>
  <si>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</si>
  <si>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</si>
  <si>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</si>
  <si>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</si>
  <si>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</si>
  <si>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</si>
  <si>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</si>
  <si>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</si>
  <si>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</si>
  <si>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</si>
  <si>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</si>
  <si>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</si>
  <si>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</si>
  <si>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</si>
  <si>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</si>
  <si>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</si>
  <si>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</si>
  <si>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</si>
  <si>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</si>
  <si>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</si>
  <si>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</si>
  <si>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</si>
  <si>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</si>
  <si>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</si>
  <si>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</si>
  <si>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</si>
  <si>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</si>
  <si>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</si>
  <si>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</si>
  <si>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</si>
  <si>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</si>
  <si>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</si>
  <si>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</si>
  <si>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</si>
  <si>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</si>
  <si>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</si>
  <si>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</si>
  <si>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</si>
  <si>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</si>
  <si>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</si>
  <si>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</si>
  <si>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</si>
  <si>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</si>
  <si>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</si>
  <si>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</si>
  <si>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</si>
  <si>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</si>
  <si>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</si>
  <si>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</si>
  <si>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</si>
  <si>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</si>
  <si>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</si>
  <si>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</si>
  <si>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</si>
  <si>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</si>
  <si>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</si>
  <si>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</si>
  <si>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</si>
  <si>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</si>
  <si>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</si>
  <si>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</si>
  <si>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</si>
  <si>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</si>
  <si>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</si>
  <si>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</si>
  <si>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</si>
  <si>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</si>
  <si>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</si>
  <si>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</si>
  <si>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</si>
  <si>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</si>
  <si>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</si>
  <si>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</si>
  <si>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</si>
  <si>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哈密市</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</si>
  <si>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</si>
  <si>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</si>
  <si>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</si>
  <si>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</si>
  <si>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</si>
  <si>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</si>
  <si>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</si>
  <si>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</si>
  <si>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</si>
  <si>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</si>
  <si>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</si>
  <si>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</si>
  <si>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</si>
  <si>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</si>
  <si>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</si>
  <si>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</si>
  <si>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</si>
  <si>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</si>
  <si>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</si>
  <si>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</si>
  <si>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</si>
  <si>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</si>
  <si>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</si>
  <si>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</si>
  <si>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</si>
  <si>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</si>
  <si>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</si>
  <si>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</si>
  <si>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</si>
  <si>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</si>
  <si>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</si>
  <si>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</si>
  <si>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</si>
  <si>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</si>
  <si>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</si>
  <si>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</si>
  <si>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</si>
  <si>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</si>
  <si>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</si>
  <si>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</si>
  <si>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</si>
  <si>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</si>
  <si>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</si>
  <si>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</si>
  <si>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</si>
  <si>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</si>
  <si>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</si>
  <si>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</si>
  <si>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</si>
  <si>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</si>
  <si>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</si>
  <si>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</si>
  <si>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</si>
  <si>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</si>
  <si>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</si>
  <si>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</si>
  <si>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</si>
  <si>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</si>
  <si>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</si>
  <si>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</si>
  <si>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</si>
  <si>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</si>
  <si>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</si>
  <si>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</si>
  <si>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</si>
  <si>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</si>
  <si>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</si>
  <si>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</si>
  <si>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</si>
  <si>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</si>
  <si>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</si>
  <si>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</si>
  <si>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</si>
  <si>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</si>
  <si>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</si>
  <si>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</si>
  <si>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</si>
  <si>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</si>
  <si>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</si>
  <si>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</si>
  <si>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石河子市</t>
  </si>
  <si>
    <t>阿拉尔市</t>
  </si>
  <si>
    <t>图木舒克市</t>
  </si>
  <si>
    <t>五家渠市</t>
  </si>
  <si>
    <t>range</t>
  </si>
  <si>
    <t>source_cn</t>
  </si>
  <si>
    <t>source</t>
  </si>
  <si>
    <t>mobile</t>
  </si>
  <si>
    <t xml:space="preserve">IDFA </t>
  </si>
  <si>
    <t>AndroidID</t>
  </si>
  <si>
    <t>排名</t>
  </si>
  <si>
    <t>数据源</t>
  </si>
  <si>
    <t>PHONE</t>
  </si>
  <si>
    <t>TalkingData</t>
  </si>
  <si>
    <t>个推</t>
  </si>
  <si>
    <t>不提供</t>
  </si>
  <si>
    <t>集奥</t>
  </si>
  <si>
    <t>极光</t>
  </si>
  <si>
    <t>蓬景</t>
  </si>
  <si>
    <t>银联智惠</t>
  </si>
  <si>
    <t>银联智策</t>
  </si>
  <si>
    <t>QuestMobile</t>
  </si>
  <si>
    <t>360搜索</t>
  </si>
  <si>
    <t>搜狗搜索</t>
  </si>
  <si>
    <t>interface</t>
  </si>
  <si>
    <t>tag_category</t>
  </si>
  <si>
    <t>instructions</t>
  </si>
  <si>
    <t>req_params</t>
  </si>
  <si>
    <t>covered_operator</t>
  </si>
  <si>
    <t>matched_rate</t>
  </si>
  <si>
    <t>接口代号</t>
  </si>
  <si>
    <t>数据接口</t>
  </si>
  <si>
    <t>接口标签分类</t>
  </si>
  <si>
    <t>接口说明</t>
  </si>
  <si>
    <t>请求参数</t>
  </si>
  <si>
    <t>覆盖运营商</t>
  </si>
  <si>
    <t>匹配率</t>
  </si>
  <si>
    <t>价格</t>
  </si>
  <si>
    <t>车主画像</t>
  </si>
  <si>
    <t>用户画像标签</t>
  </si>
  <si>
    <t>手机号/imei/mac/idfa/android ID</t>
  </si>
  <si>
    <t>A2</t>
  </si>
  <si>
    <t>B1</t>
  </si>
  <si>
    <t>用户离4S店距离</t>
  </si>
  <si>
    <t>汽车行业标签</t>
  </si>
  <si>
    <t>B2</t>
  </si>
  <si>
    <t>房价</t>
  </si>
  <si>
    <t>C1</t>
  </si>
  <si>
    <t>通信属性标签</t>
  </si>
  <si>
    <t>手机号</t>
  </si>
  <si>
    <t>C2</t>
  </si>
  <si>
    <t>C3</t>
  </si>
  <si>
    <t>C4</t>
  </si>
  <si>
    <t>C5</t>
  </si>
  <si>
    <t>C6</t>
  </si>
  <si>
    <t>手机号消费档次</t>
  </si>
  <si>
    <t>D1</t>
  </si>
  <si>
    <t>身份证信息标签</t>
  </si>
  <si>
    <t>身份证号</t>
  </si>
  <si>
    <t>D2</t>
  </si>
  <si>
    <t>身份证验证</t>
  </si>
  <si>
    <t>身份证号+姓名</t>
  </si>
  <si>
    <t>E1</t>
  </si>
  <si>
    <t>企业信息标签</t>
  </si>
  <si>
    <t>营业执照编号</t>
  </si>
  <si>
    <t>标签</t>
  </si>
  <si>
    <t>tag</t>
  </si>
  <si>
    <t>value</t>
  </si>
  <si>
    <t>[0,5)</t>
  </si>
  <si>
    <t>[5,10)</t>
  </si>
  <si>
    <t>[10,+∞)</t>
  </si>
  <si>
    <t>[0,12)</t>
  </si>
  <si>
    <t>[12,48)</t>
  </si>
  <si>
    <t>[48,+∞)</t>
  </si>
  <si>
    <t>[0,3)</t>
  </si>
  <si>
    <t>[3,6)</t>
  </si>
  <si>
    <t>[6,+∞)</t>
  </si>
  <si>
    <t>[5,20)</t>
  </si>
  <si>
    <t>[20,+∞)</t>
  </si>
  <si>
    <t>[3,10)</t>
  </si>
  <si>
    <t>[0,30)</t>
  </si>
  <si>
    <t>[30,100)</t>
  </si>
  <si>
    <t>[100,+∞)</t>
  </si>
  <si>
    <t>[0,10)</t>
  </si>
  <si>
    <t>[10,20)</t>
  </si>
  <si>
    <t>[10,25)</t>
  </si>
  <si>
    <t>[25,+∞)</t>
  </si>
  <si>
    <t>[10,30)</t>
  </si>
  <si>
    <t>[30,+∞)</t>
  </si>
  <si>
    <t>[5,15)</t>
  </si>
  <si>
    <t>[15,+∞)</t>
  </si>
  <si>
    <t>[1,3)</t>
  </si>
  <si>
    <t>[3,12)</t>
  </si>
  <si>
    <t>[12,+∞)</t>
  </si>
  <si>
    <t>[0,1000)</t>
  </si>
  <si>
    <t>[1000,10000)</t>
  </si>
  <si>
    <t>[10000,+∞)</t>
  </si>
  <si>
    <t>[0,3000)</t>
  </si>
  <si>
    <t>[3000,20000)</t>
  </si>
  <si>
    <t>[20000,+∞)</t>
  </si>
  <si>
    <t>[0,10000)</t>
  </si>
  <si>
    <t>[10000,1000000)</t>
  </si>
  <si>
    <t>[1000000,+∞)</t>
  </si>
  <si>
    <t>[0,2000)</t>
  </si>
  <si>
    <t>[2000,10000)</t>
  </si>
  <si>
    <t>[10000,100000)</t>
  </si>
  <si>
    <t>[100000,+∞)</t>
  </si>
  <si>
    <t>[10000,50000)</t>
  </si>
  <si>
    <t>[50000,+∞)</t>
  </si>
  <si>
    <t>[0,20000)</t>
  </si>
  <si>
    <t>[20000,100000)</t>
  </si>
  <si>
    <t>[0,5000)</t>
  </si>
  <si>
    <t>[5000,30000)</t>
  </si>
  <si>
    <t>[30000,+∞)</t>
  </si>
  <si>
    <t>[5000,20000)</t>
  </si>
  <si>
    <t>[0,50000)</t>
  </si>
  <si>
    <t>[50000,100000)</t>
  </si>
  <si>
    <t>[0,100000)</t>
  </si>
  <si>
    <t>[100000,300000)</t>
  </si>
  <si>
    <t>[300000,500000)</t>
  </si>
  <si>
    <t>[500000,1000000)</t>
  </si>
  <si>
    <t>[3000,10000)</t>
  </si>
  <si>
    <t>(0,100000)</t>
  </si>
  <si>
    <t>[500000,1000000</t>
  </si>
  <si>
    <t>(0,300000)</t>
  </si>
  <si>
    <t>[300000,3000000)</t>
  </si>
  <si>
    <t>[3000000,+∞)</t>
  </si>
  <si>
    <t>[0,1000000)</t>
  </si>
  <si>
    <t>[1000000,5000000)</t>
  </si>
  <si>
    <t>[5000000,+∞)</t>
  </si>
  <si>
    <t>[0,700)</t>
  </si>
  <si>
    <t>[700,4000)</t>
  </si>
  <si>
    <t>[4000,+∞)</t>
  </si>
  <si>
    <t>所在小区平均房价（每平米）</t>
  </si>
  <si>
    <t>[0.01,0.05)</t>
  </si>
  <si>
    <t>[0.05,0.15)</t>
  </si>
  <si>
    <t>[0.15,+∞)</t>
  </si>
  <si>
    <t>[0.01,0.1)</t>
  </si>
  <si>
    <t>[0.1,0.2)</t>
  </si>
  <si>
    <t>[0.2,+∞)</t>
  </si>
  <si>
    <t>[0,0.2)</t>
  </si>
  <si>
    <t>[0.2,0.5)</t>
  </si>
  <si>
    <t>[0.5,+∞)</t>
  </si>
  <si>
    <t>基本属性/基本信息</t>
  </si>
  <si>
    <t>基本属性/基本信息/年龄段</t>
  </si>
  <si>
    <t>18岁及以下</t>
  </si>
  <si>
    <t>基本属性/基本信息/年龄段/18岁及以下</t>
  </si>
  <si>
    <t>018</t>
  </si>
  <si>
    <t>19~24岁</t>
  </si>
  <si>
    <t>基本属性/基本信息/年龄段/19-24岁</t>
  </si>
  <si>
    <t>019</t>
  </si>
  <si>
    <t xml:space="preserve">25~34岁 </t>
  </si>
  <si>
    <t>基本属性/基本信息/年龄段/25-34岁</t>
  </si>
  <si>
    <t>020</t>
  </si>
  <si>
    <t>35~49岁</t>
  </si>
  <si>
    <t>基本属性/基本信息/年龄段/35-49岁</t>
  </si>
  <si>
    <t>021</t>
  </si>
  <si>
    <t>50岁及以上</t>
  </si>
  <si>
    <t>基本属性/基本信息/年龄段/50岁及以上</t>
  </si>
  <si>
    <t>022</t>
  </si>
  <si>
    <t>19~25岁</t>
  </si>
  <si>
    <t>基本属性/基本信息/年龄段/19-25岁</t>
  </si>
  <si>
    <t>26~35岁</t>
  </si>
  <si>
    <t>基本属性/基本信息/年龄段/26-35岁</t>
  </si>
  <si>
    <t>36~45岁</t>
  </si>
  <si>
    <t>基本属性/基本信息/年龄段/36-45岁</t>
  </si>
  <si>
    <t>46~55岁</t>
  </si>
  <si>
    <t>基本属性/基本信息/年龄段/46-55岁</t>
  </si>
  <si>
    <t>009</t>
  </si>
  <si>
    <t>基本属性/基本信息/年龄段/55岁以上</t>
  </si>
  <si>
    <t>18~24岁</t>
  </si>
  <si>
    <t>基本属性/基本信息/年龄段/18-24岁</t>
  </si>
  <si>
    <t>25~31岁</t>
  </si>
  <si>
    <t>基本属性/基本信息/年龄段/25-31岁</t>
  </si>
  <si>
    <t>012</t>
  </si>
  <si>
    <t>32~39岁</t>
  </si>
  <si>
    <t>基本属性/基本信息/年龄段/32-39岁</t>
  </si>
  <si>
    <t>013</t>
  </si>
  <si>
    <t>40~49岁</t>
  </si>
  <si>
    <t>基本属性/基本信息/年龄段/40-49岁</t>
  </si>
  <si>
    <t>014</t>
  </si>
  <si>
    <t>18岁以下</t>
  </si>
  <si>
    <t>基本属性/基本信息/年龄段/18岁以下</t>
  </si>
  <si>
    <t>015</t>
  </si>
  <si>
    <t>35~44岁</t>
  </si>
  <si>
    <t>基本属性/基本信息/年龄段/35-44岁</t>
  </si>
  <si>
    <t>016</t>
  </si>
  <si>
    <t>45岁及以上</t>
  </si>
  <si>
    <t>基本属性/基本信息/年龄段/45岁及以上</t>
  </si>
  <si>
    <t>017</t>
  </si>
  <si>
    <t>基本属性/基本信息/年龄段/19岁以下</t>
  </si>
  <si>
    <t>36-49岁</t>
  </si>
  <si>
    <t>基本属性/基本信息/年龄段/36-49岁</t>
  </si>
  <si>
    <t>基本属性/基本信息/年龄段/50以上</t>
  </si>
  <si>
    <t>005</t>
  </si>
  <si>
    <t>基本属性/基本信息/年龄段/25岁以下</t>
  </si>
  <si>
    <t>023</t>
  </si>
  <si>
    <t>基本属性/基本信息/年龄段/25~30岁</t>
  </si>
  <si>
    <t>024</t>
  </si>
  <si>
    <t>基本属性/基本信息/年龄段/31~40岁</t>
  </si>
  <si>
    <t>025</t>
  </si>
  <si>
    <t>基本属性/基本信息/年龄段/41~55岁</t>
  </si>
  <si>
    <t>026</t>
  </si>
  <si>
    <t>基本属性/基本信息/手机号归属地</t>
  </si>
  <si>
    <t>349</t>
  </si>
  <si>
    <t>350</t>
  </si>
  <si>
    <t>351</t>
  </si>
  <si>
    <t>352</t>
  </si>
  <si>
    <t>353</t>
  </si>
  <si>
    <t>354</t>
  </si>
  <si>
    <t>355</t>
  </si>
  <si>
    <t>356</t>
  </si>
  <si>
    <t>357</t>
  </si>
  <si>
    <t>358</t>
  </si>
  <si>
    <t>359</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</si>
  <si>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</si>
  <si>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</si>
  <si>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</si>
  <si>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</si>
  <si>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</si>
  <si>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</si>
  <si>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</si>
  <si>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</si>
  <si>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</si>
  <si>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</si>
  <si>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</si>
  <si>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</si>
  <si>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</si>
  <si>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</si>
  <si>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</si>
  <si>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</si>
  <si>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</si>
  <si>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</si>
  <si>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</si>
  <si>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</si>
  <si>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</si>
  <si>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</si>
  <si>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</si>
  <si>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</si>
  <si>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</si>
  <si>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</si>
  <si>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</si>
  <si>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</si>
  <si>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</si>
  <si>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</si>
  <si>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</si>
  <si>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</si>
  <si>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</si>
  <si>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</si>
  <si>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</si>
  <si>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</si>
  <si>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</si>
  <si>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</si>
  <si>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</si>
  <si>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</si>
  <si>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</si>
  <si>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</si>
  <si>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</si>
  <si>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</si>
  <si>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</si>
  <si>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</si>
  <si>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</si>
  <si>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</si>
  <si>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</si>
  <si>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</si>
  <si>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</si>
  <si>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</si>
  <si>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</si>
  <si>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</si>
  <si>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</si>
  <si>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</si>
  <si>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</si>
  <si>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</si>
  <si>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</si>
  <si>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</si>
  <si>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</si>
  <si>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</si>
  <si>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</si>
  <si>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</si>
  <si>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</si>
  <si>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</si>
  <si>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</si>
  <si>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</si>
  <si>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</si>
  <si>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</si>
  <si>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</si>
  <si>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</si>
  <si>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</si>
  <si>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</si>
  <si>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</si>
  <si>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</si>
  <si>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</si>
  <si>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</si>
  <si>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</si>
  <si>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</si>
  <si>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</si>
  <si>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</si>
  <si>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</si>
  <si>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</si>
  <si>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</si>
  <si>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</si>
  <si>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</si>
  <si>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</si>
  <si>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</si>
  <si>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</si>
  <si>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</si>
  <si>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</si>
  <si>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</si>
  <si>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</si>
  <si>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</si>
  <si>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</si>
  <si>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</si>
  <si>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</si>
  <si>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</si>
  <si>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</si>
  <si>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</si>
  <si>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</si>
  <si>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</si>
  <si>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</si>
  <si>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</si>
  <si>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</si>
  <si>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</si>
  <si>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</si>
  <si>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</si>
  <si>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</si>
  <si>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</si>
  <si>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</si>
  <si>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</si>
  <si>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</si>
  <si>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</si>
  <si>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</si>
  <si>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</si>
  <si>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</si>
  <si>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</si>
  <si>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</si>
  <si>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</si>
  <si>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</si>
  <si>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</si>
  <si>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</si>
  <si>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</si>
  <si>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</si>
  <si>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</si>
  <si>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</si>
  <si>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</si>
  <si>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</si>
  <si>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</si>
  <si>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</si>
  <si>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</si>
  <si>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</si>
  <si>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</si>
  <si>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</si>
  <si>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</si>
  <si>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</si>
  <si>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</si>
  <si>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</si>
  <si>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</si>
  <si>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</si>
  <si>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</si>
  <si>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</si>
  <si>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</si>
  <si>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</si>
  <si>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</si>
  <si>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</si>
  <si>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</si>
  <si>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</si>
  <si>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</si>
  <si>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</si>
  <si>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</si>
  <si>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</si>
  <si>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</si>
  <si>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</si>
  <si>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</si>
  <si>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</si>
  <si>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</si>
  <si>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</si>
  <si>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</si>
  <si>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</si>
  <si>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</si>
  <si>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</si>
  <si>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</si>
  <si>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</si>
  <si>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</si>
  <si>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</si>
  <si>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</si>
  <si>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</si>
  <si>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</si>
  <si>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</si>
  <si>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</si>
  <si>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</si>
  <si>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</si>
  <si>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</si>
  <si>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</si>
  <si>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</si>
  <si>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</si>
  <si>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</si>
  <si>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</si>
  <si>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</si>
  <si>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</si>
  <si>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</si>
  <si>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</si>
  <si>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</si>
  <si>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</si>
  <si>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</si>
  <si>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</si>
  <si>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</si>
  <si>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</si>
  <si>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</si>
  <si>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</si>
  <si>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</si>
  <si>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</si>
  <si>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</si>
  <si>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</si>
  <si>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</si>
  <si>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</si>
  <si>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</si>
  <si>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</si>
  <si>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</si>
  <si>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</si>
  <si>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</si>
  <si>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</si>
  <si>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</si>
  <si>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</si>
  <si>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</si>
  <si>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</si>
  <si>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</si>
  <si>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</si>
  <si>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</si>
  <si>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</si>
  <si>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</si>
  <si>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</si>
  <si>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</si>
  <si>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</si>
  <si>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</si>
  <si>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</si>
  <si>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</si>
  <si>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</si>
  <si>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</si>
  <si>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</si>
  <si>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</si>
  <si>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</si>
  <si>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</si>
  <si>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</si>
  <si>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</si>
  <si>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</si>
  <si>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</si>
  <si>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</si>
  <si>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</si>
  <si>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</si>
  <si>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</si>
  <si>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</si>
  <si>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</si>
  <si>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</si>
  <si>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</si>
  <si>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</si>
  <si>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</si>
  <si>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</si>
  <si>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</si>
  <si>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</si>
  <si>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</si>
  <si>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</si>
  <si>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</si>
  <si>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</si>
  <si>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</si>
  <si>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</si>
  <si>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</si>
  <si>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</si>
  <si>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</si>
  <si>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</si>
  <si>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</si>
  <si>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</si>
  <si>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</si>
  <si>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</si>
  <si>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</si>
  <si>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</si>
  <si>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</si>
  <si>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</si>
  <si>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</si>
  <si>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</si>
  <si>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</si>
  <si>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</si>
  <si>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</si>
  <si>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</si>
  <si>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</si>
  <si>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</si>
  <si>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</si>
  <si>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</si>
  <si>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</si>
  <si>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</si>
  <si>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</si>
  <si>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</si>
  <si>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</si>
  <si>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</si>
  <si>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</si>
  <si>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</si>
  <si>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</si>
  <si>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</si>
  <si>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</si>
  <si>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</si>
  <si>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</si>
  <si>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</si>
  <si>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</si>
  <si>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</si>
  <si>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</si>
  <si>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</si>
  <si>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</si>
  <si>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</si>
  <si>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</si>
  <si>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</si>
  <si>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</si>
  <si>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</si>
  <si>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</si>
  <si>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</si>
  <si>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</si>
  <si>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</si>
  <si>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</si>
  <si>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</si>
  <si>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</si>
  <si>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</si>
  <si>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</si>
  <si>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</si>
  <si>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</si>
  <si>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</si>
  <si>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</si>
  <si>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</si>
  <si>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</si>
  <si>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</si>
  <si>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</si>
  <si>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</si>
  <si>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</si>
  <si>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</si>
  <si>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</si>
  <si>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</si>
  <si>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</si>
  <si>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</si>
  <si>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</si>
  <si>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</si>
  <si>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</si>
  <si>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</si>
  <si>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</si>
  <si>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</si>
  <si>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</si>
  <si>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</si>
  <si>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</si>
  <si>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</si>
  <si>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</si>
  <si>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</si>
  <si>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</si>
  <si>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</si>
  <si>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基本属性/基本信息/性别</t>
  </si>
  <si>
    <t>基本属性/基本信息/性别/男</t>
  </si>
  <si>
    <t>基本属性/基本信息/性别/女</t>
  </si>
  <si>
    <t>基本属性/基本信息/常住城市</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</si>
  <si>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</si>
  <si>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</si>
  <si>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</si>
  <si>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</si>
  <si>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</si>
  <si>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</si>
  <si>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</si>
  <si>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</si>
  <si>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</si>
  <si>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</si>
  <si>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</si>
  <si>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</si>
  <si>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</si>
  <si>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</si>
  <si>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</si>
  <si>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</si>
  <si>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</si>
  <si>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</si>
  <si>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</si>
  <si>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</si>
  <si>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</si>
  <si>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</si>
  <si>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</si>
  <si>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</si>
  <si>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</si>
  <si>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</si>
  <si>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</si>
  <si>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</si>
  <si>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</si>
  <si>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基本属性/基本信息/婚姻状况</t>
  </si>
  <si>
    <t>006</t>
  </si>
  <si>
    <t>基本属性/基本信息/婚姻状况/未婚</t>
  </si>
  <si>
    <t>基本属性/基本信息/婚姻状况/已婚</t>
  </si>
  <si>
    <t>基本属性/基本信息/地理位置信息</t>
  </si>
  <si>
    <t>007</t>
  </si>
  <si>
    <t>常出现省份</t>
  </si>
  <si>
    <t>基本属性/基本信息/常出现省份</t>
  </si>
  <si>
    <t>河北省</t>
  </si>
  <si>
    <t>山西省</t>
  </si>
  <si>
    <t>内蒙古自治区</t>
  </si>
  <si>
    <t>辽宁省</t>
  </si>
  <si>
    <t>吉林省</t>
  </si>
  <si>
    <t>黑龙江省</t>
  </si>
  <si>
    <t>江苏省</t>
  </si>
  <si>
    <t>浙江省</t>
  </si>
  <si>
    <t>安徽省</t>
  </si>
  <si>
    <t>福建省</t>
  </si>
  <si>
    <t>江西省</t>
  </si>
  <si>
    <t>山东省</t>
  </si>
  <si>
    <t>河南省</t>
  </si>
  <si>
    <t>湖北省</t>
  </si>
  <si>
    <t>湖南省</t>
  </si>
  <si>
    <t>广东省</t>
  </si>
  <si>
    <t>广西壮族自治区</t>
  </si>
  <si>
    <t>海南省</t>
  </si>
  <si>
    <t>四川省</t>
  </si>
  <si>
    <t>贵州省</t>
  </si>
  <si>
    <t>云南省</t>
  </si>
  <si>
    <t>西藏自治区</t>
  </si>
  <si>
    <t>陕西省</t>
  </si>
  <si>
    <t>027</t>
  </si>
  <si>
    <t>甘肃省</t>
  </si>
  <si>
    <t>028</t>
  </si>
  <si>
    <t>青海省</t>
  </si>
  <si>
    <t>029</t>
  </si>
  <si>
    <t>宁夏回族自治区</t>
  </si>
  <si>
    <t>030</t>
  </si>
  <si>
    <t>新疆维吾尔自治区</t>
  </si>
  <si>
    <t>031</t>
  </si>
  <si>
    <t>032</t>
  </si>
  <si>
    <t>033</t>
  </si>
  <si>
    <t>034</t>
  </si>
  <si>
    <t>基本属性/基本信息/常出现城市</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</si>
  <si>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</si>
  <si>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</si>
  <si>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</si>
  <si>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</si>
  <si>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</si>
  <si>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</si>
  <si>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</si>
  <si>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</si>
  <si>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</si>
  <si>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</si>
  <si>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</si>
  <si>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</si>
  <si>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</si>
  <si>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</si>
  <si>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</si>
  <si>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</si>
  <si>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</si>
  <si>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</si>
  <si>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</si>
  <si>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</si>
  <si>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</si>
  <si>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</si>
  <si>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</si>
  <si>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</si>
  <si>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</si>
  <si>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</si>
  <si>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</si>
  <si>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</si>
  <si>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</si>
  <si>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</si>
  <si>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</si>
  <si>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</si>
  <si>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</si>
  <si>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</si>
  <si>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</si>
  <si>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</si>
  <si>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</si>
  <si>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</si>
  <si>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</si>
  <si>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</si>
  <si>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</si>
  <si>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</si>
  <si>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</si>
  <si>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</si>
  <si>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</si>
  <si>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</si>
  <si>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</si>
  <si>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</si>
  <si>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</si>
  <si>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</si>
  <si>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</si>
  <si>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</si>
  <si>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</si>
  <si>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</si>
  <si>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</si>
  <si>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</si>
  <si>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</si>
  <si>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</si>
  <si>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</si>
  <si>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</si>
  <si>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</si>
  <si>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</si>
  <si>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</si>
  <si>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</si>
  <si>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</si>
  <si>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</si>
  <si>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</si>
  <si>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</si>
  <si>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</si>
  <si>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</si>
  <si>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</si>
  <si>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</si>
  <si>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</si>
  <si>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</si>
  <si>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</si>
  <si>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</si>
  <si>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</si>
  <si>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</si>
  <si>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</si>
  <si>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</si>
  <si>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</si>
  <si>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</si>
  <si>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</si>
  <si>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</si>
  <si>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</si>
  <si>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</si>
  <si>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</si>
  <si>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</si>
  <si>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</si>
  <si>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</si>
  <si>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</si>
  <si>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</si>
  <si>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</si>
  <si>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</si>
  <si>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</si>
  <si>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</si>
  <si>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</si>
  <si>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</si>
  <si>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</si>
  <si>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</si>
  <si>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</si>
  <si>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</si>
  <si>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</si>
  <si>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</si>
  <si>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</si>
  <si>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</si>
  <si>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</si>
  <si>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</si>
  <si>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</si>
  <si>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</si>
  <si>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</si>
  <si>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</si>
  <si>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</si>
  <si>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</si>
  <si>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</si>
  <si>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</si>
  <si>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</si>
  <si>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</si>
  <si>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</si>
  <si>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</si>
  <si>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</si>
  <si>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</si>
  <si>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</si>
  <si>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</si>
  <si>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</si>
  <si>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</si>
  <si>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</si>
  <si>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</si>
  <si>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</si>
  <si>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</si>
  <si>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</si>
  <si>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</si>
  <si>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</si>
  <si>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</si>
  <si>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</si>
  <si>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</si>
  <si>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</si>
  <si>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</si>
  <si>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</si>
  <si>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</si>
  <si>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</si>
  <si>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</si>
  <si>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</si>
  <si>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</si>
  <si>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</si>
  <si>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</si>
  <si>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</si>
  <si>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</si>
  <si>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</si>
  <si>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</si>
  <si>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</si>
  <si>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</si>
  <si>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</si>
  <si>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</si>
  <si>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</si>
  <si>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</si>
  <si>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</si>
  <si>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</si>
  <si>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</si>
  <si>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</si>
  <si>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</si>
  <si>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</si>
  <si>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</si>
  <si>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</si>
  <si>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</si>
  <si>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</si>
  <si>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</si>
  <si>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</si>
  <si>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</si>
  <si>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</si>
  <si>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</si>
  <si>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</si>
  <si>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</si>
  <si>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</si>
  <si>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</si>
  <si>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</si>
  <si>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</si>
  <si>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</si>
  <si>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</si>
  <si>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</si>
  <si>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</si>
  <si>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</si>
  <si>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</si>
  <si>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</si>
  <si>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</si>
  <si>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</si>
  <si>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</si>
  <si>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</si>
  <si>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</si>
  <si>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</si>
  <si>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</si>
  <si>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</si>
  <si>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</si>
  <si>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</si>
  <si>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</si>
  <si>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</si>
  <si>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</si>
  <si>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</si>
  <si>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</si>
  <si>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</si>
  <si>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</si>
  <si>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</si>
  <si>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</si>
  <si>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</si>
  <si>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</si>
  <si>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</si>
  <si>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</si>
  <si>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</si>
  <si>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</si>
  <si>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</si>
  <si>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</si>
  <si>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</si>
  <si>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</si>
  <si>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</si>
  <si>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</si>
  <si>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</si>
  <si>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</si>
  <si>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</si>
  <si>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</si>
  <si>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</si>
  <si>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</si>
  <si>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</si>
  <si>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</si>
  <si>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</si>
  <si>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</si>
  <si>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</si>
  <si>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</si>
  <si>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</si>
  <si>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</si>
  <si>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</si>
  <si>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</si>
  <si>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</si>
  <si>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</si>
  <si>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</si>
  <si>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</si>
  <si>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</si>
  <si>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</si>
  <si>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</si>
  <si>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</si>
  <si>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</si>
  <si>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</si>
  <si>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</si>
  <si>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</si>
  <si>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</si>
  <si>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</si>
  <si>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</si>
  <si>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</si>
  <si>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</si>
  <si>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</si>
  <si>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</si>
  <si>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</si>
  <si>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</si>
  <si>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</si>
  <si>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</si>
  <si>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</si>
  <si>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</si>
  <si>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</si>
  <si>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</si>
  <si>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</si>
  <si>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</si>
  <si>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</si>
  <si>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</si>
  <si>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</si>
  <si>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</si>
  <si>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</si>
  <si>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</si>
  <si>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</si>
  <si>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</si>
  <si>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</si>
  <si>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</si>
  <si>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</si>
  <si>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</si>
  <si>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</si>
  <si>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</si>
  <si>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</si>
  <si>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</si>
  <si>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</si>
  <si>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</si>
  <si>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</si>
  <si>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</si>
  <si>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</si>
  <si>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</si>
  <si>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</si>
  <si>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</si>
  <si>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</si>
  <si>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</si>
  <si>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</si>
  <si>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</si>
  <si>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</si>
  <si>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</si>
  <si>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</si>
  <si>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</si>
  <si>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</si>
  <si>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</si>
  <si>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</si>
  <si>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</si>
  <si>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</si>
  <si>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</si>
  <si>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</si>
  <si>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</si>
  <si>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</si>
  <si>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</si>
  <si>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</si>
  <si>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</si>
  <si>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</si>
  <si>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</si>
  <si>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</si>
  <si>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</si>
  <si>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</si>
  <si>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</si>
  <si>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</si>
  <si>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常出现区县</t>
  </si>
  <si>
    <t>基本属性/基本信息/常出现区县</t>
  </si>
  <si>
    <t>346</t>
  </si>
  <si>
    <t>347</t>
  </si>
  <si>
    <t>348</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</si>
  <si>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</si>
  <si>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</si>
  <si>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</si>
  <si>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</si>
  <si>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</si>
  <si>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</si>
  <si>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</si>
  <si>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</si>
  <si>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</si>
  <si>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</si>
  <si>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</si>
  <si>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</si>
  <si>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</si>
  <si>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</si>
  <si>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</si>
  <si>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</si>
  <si>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</si>
  <si>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</si>
  <si>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</si>
  <si>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</si>
  <si>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</si>
  <si>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</si>
  <si>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</si>
  <si>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</si>
  <si>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</si>
  <si>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</si>
  <si>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</si>
  <si>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</si>
  <si>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</si>
  <si>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</si>
  <si>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</si>
  <si>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</si>
  <si>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</si>
  <si>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</si>
  <si>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</si>
  <si>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</si>
  <si>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</si>
  <si>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</si>
  <si>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</si>
  <si>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</si>
  <si>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</si>
  <si>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</si>
  <si>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</si>
  <si>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</si>
  <si>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</si>
  <si>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</si>
  <si>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</si>
  <si>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</si>
  <si>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</si>
  <si>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</si>
  <si>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</si>
  <si>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</si>
  <si>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</si>
  <si>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</si>
  <si>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</si>
  <si>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</si>
  <si>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</si>
  <si>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</si>
  <si>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</si>
  <si>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</si>
  <si>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</si>
  <si>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</si>
  <si>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</si>
  <si>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</si>
  <si>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</si>
  <si>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</si>
  <si>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</si>
  <si>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</si>
  <si>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</si>
  <si>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</si>
  <si>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</si>
  <si>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</si>
  <si>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</si>
  <si>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</si>
  <si>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</si>
  <si>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</si>
  <si>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</si>
  <si>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</si>
  <si>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</si>
  <si>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</si>
  <si>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</si>
  <si>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</si>
  <si>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</si>
  <si>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</si>
  <si>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</si>
  <si>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</si>
  <si>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</si>
  <si>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</si>
  <si>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</si>
  <si>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</si>
  <si>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</si>
  <si>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</si>
  <si>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</si>
  <si>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</si>
  <si>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</si>
  <si>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</si>
  <si>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</si>
  <si>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</si>
  <si>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</si>
  <si>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</si>
  <si>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</si>
  <si>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</si>
  <si>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</si>
  <si>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</si>
  <si>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</si>
  <si>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</si>
  <si>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</si>
  <si>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</si>
  <si>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</si>
  <si>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</si>
  <si>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</si>
  <si>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</si>
  <si>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</si>
  <si>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</si>
  <si>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</si>
  <si>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</si>
  <si>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</si>
  <si>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</si>
  <si>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</si>
  <si>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</si>
  <si>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</si>
  <si>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</si>
  <si>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</si>
  <si>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</si>
  <si>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</si>
  <si>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</si>
  <si>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</si>
  <si>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</si>
  <si>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</si>
  <si>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</si>
  <si>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</si>
  <si>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</si>
  <si>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</si>
  <si>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</si>
  <si>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</si>
  <si>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</si>
  <si>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</si>
  <si>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</si>
  <si>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</si>
  <si>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</si>
  <si>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</si>
  <si>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</si>
  <si>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</si>
  <si>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</si>
  <si>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</si>
  <si>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</si>
  <si>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</si>
  <si>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</si>
  <si>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</si>
  <si>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</si>
  <si>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</si>
  <si>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</si>
  <si>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</si>
  <si>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</si>
  <si>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</si>
  <si>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</si>
  <si>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</si>
  <si>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</si>
  <si>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</si>
  <si>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</si>
  <si>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</si>
  <si>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</si>
  <si>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</si>
  <si>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</si>
  <si>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</si>
  <si>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</si>
  <si>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</si>
  <si>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</si>
  <si>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</si>
  <si>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</si>
  <si>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</si>
  <si>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</si>
  <si>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</si>
  <si>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</si>
  <si>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</si>
  <si>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</si>
  <si>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</si>
  <si>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</si>
  <si>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</si>
  <si>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</si>
  <si>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</si>
  <si>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</si>
  <si>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</si>
  <si>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</si>
  <si>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</si>
  <si>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</si>
  <si>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</si>
  <si>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</si>
  <si>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</si>
  <si>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</si>
  <si>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</si>
  <si>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</si>
  <si>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</si>
  <si>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</si>
  <si>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</si>
  <si>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</si>
  <si>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</si>
  <si>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</si>
  <si>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</si>
  <si>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</si>
  <si>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</si>
  <si>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</si>
  <si>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</si>
  <si>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</si>
  <si>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</si>
  <si>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</si>
  <si>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</si>
  <si>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</si>
  <si>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</si>
  <si>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</si>
  <si>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</si>
  <si>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</si>
  <si>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</si>
  <si>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</si>
  <si>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</si>
  <si>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</si>
  <si>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</si>
  <si>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</si>
  <si>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</si>
  <si>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</si>
  <si>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</si>
  <si>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</si>
  <si>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</si>
  <si>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</si>
  <si>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</si>
  <si>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</si>
  <si>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</si>
  <si>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</si>
  <si>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</si>
  <si>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</si>
  <si>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</si>
  <si>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</si>
  <si>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</si>
  <si>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</si>
  <si>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</si>
  <si>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</si>
  <si>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</si>
  <si>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</si>
  <si>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</si>
  <si>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</si>
  <si>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</si>
  <si>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</si>
  <si>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</si>
  <si>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</si>
  <si>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</si>
  <si>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</si>
  <si>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</si>
  <si>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</si>
  <si>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</si>
  <si>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</si>
  <si>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</si>
  <si>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</si>
  <si>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</si>
  <si>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</si>
  <si>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</si>
  <si>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</si>
  <si>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</si>
  <si>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</si>
  <si>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</si>
  <si>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</si>
  <si>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</si>
  <si>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</si>
  <si>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</si>
  <si>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</si>
  <si>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</si>
  <si>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</si>
  <si>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</si>
  <si>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</si>
  <si>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</si>
  <si>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</si>
  <si>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</si>
  <si>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</si>
  <si>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</si>
  <si>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</si>
  <si>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</si>
  <si>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</si>
  <si>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</si>
  <si>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</si>
  <si>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</si>
  <si>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</si>
  <si>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</si>
  <si>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</si>
  <si>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</si>
  <si>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</si>
  <si>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</si>
  <si>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</si>
  <si>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</si>
  <si>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</si>
  <si>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</si>
  <si>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</si>
  <si>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</si>
  <si>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</si>
  <si>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</si>
  <si>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</si>
  <si>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</si>
  <si>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</si>
  <si>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</si>
  <si>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</si>
  <si>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</si>
  <si>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</si>
  <si>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</si>
  <si>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</si>
  <si>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</si>
  <si>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</si>
  <si>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</si>
  <si>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</si>
  <si>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</si>
  <si>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</si>
  <si>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</si>
  <si>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</si>
  <si>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</si>
  <si>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</si>
  <si>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</si>
  <si>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</si>
  <si>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</si>
  <si>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</si>
  <si>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</si>
  <si>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</si>
  <si>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</si>
  <si>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</si>
  <si>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</si>
  <si>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</si>
  <si>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</si>
  <si>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</si>
  <si>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</si>
  <si>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</si>
  <si>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</si>
  <si>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</si>
  <si>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</si>
  <si>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</si>
  <si>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</si>
  <si>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</si>
  <si>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</si>
  <si>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</si>
  <si>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</si>
  <si>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</si>
  <si>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</si>
  <si>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</si>
  <si>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</si>
  <si>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</si>
  <si>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</si>
  <si>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</si>
  <si>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</si>
  <si>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</si>
  <si>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</si>
  <si>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</si>
  <si>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</si>
  <si>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</si>
  <si>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</si>
  <si>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</si>
  <si>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</si>
  <si>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</si>
  <si>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</si>
  <si>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</si>
  <si>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</si>
  <si>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</si>
  <si>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</si>
  <si>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</si>
  <si>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</si>
  <si>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</si>
  <si>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</si>
  <si>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</si>
  <si>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</si>
  <si>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</si>
  <si>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</si>
  <si>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</si>
  <si>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</si>
  <si>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</si>
  <si>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</si>
  <si>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</si>
  <si>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</si>
  <si>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</si>
  <si>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</si>
  <si>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</si>
  <si>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</si>
  <si>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</si>
  <si>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</si>
  <si>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</si>
  <si>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</si>
  <si>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</si>
  <si>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</si>
  <si>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</si>
  <si>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</si>
  <si>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</si>
  <si>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</si>
  <si>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</si>
  <si>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</si>
  <si>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</si>
  <si>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</si>
  <si>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</si>
  <si>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</si>
  <si>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</si>
  <si>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</si>
  <si>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</si>
  <si>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</si>
  <si>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</si>
  <si>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</si>
  <si>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</si>
  <si>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</si>
  <si>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</si>
  <si>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</si>
  <si>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</si>
  <si>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</si>
  <si>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</si>
  <si>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</si>
  <si>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</si>
  <si>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</si>
  <si>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</si>
  <si>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</si>
  <si>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</si>
  <si>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</si>
  <si>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</si>
  <si>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</si>
  <si>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</si>
  <si>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</si>
  <si>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</si>
  <si>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</si>
  <si>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</si>
  <si>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</si>
  <si>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</si>
  <si>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</si>
  <si>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</si>
  <si>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</si>
  <si>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</si>
  <si>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</si>
  <si>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</si>
  <si>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</si>
  <si>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</si>
  <si>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</si>
  <si>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</si>
  <si>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</si>
  <si>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</si>
  <si>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</si>
  <si>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</si>
  <si>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</si>
  <si>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</si>
  <si>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</si>
  <si>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</si>
  <si>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</si>
  <si>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</si>
  <si>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</si>
  <si>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</si>
  <si>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</si>
  <si>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</si>
  <si>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</si>
  <si>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</si>
  <si>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</si>
  <si>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</si>
  <si>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</si>
  <si>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</si>
  <si>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</si>
  <si>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</si>
  <si>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</si>
  <si>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</si>
  <si>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</si>
  <si>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</si>
  <si>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</si>
  <si>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</si>
  <si>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</si>
  <si>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</si>
  <si>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</si>
  <si>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</si>
  <si>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</si>
  <si>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</si>
  <si>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</si>
  <si>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</si>
  <si>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</si>
  <si>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</si>
  <si>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</si>
  <si>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</si>
  <si>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</si>
  <si>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</si>
  <si>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</si>
  <si>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</si>
  <si>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</si>
  <si>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</si>
  <si>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</si>
  <si>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</si>
  <si>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</si>
  <si>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</si>
  <si>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</si>
  <si>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</si>
  <si>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</si>
  <si>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</si>
  <si>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</si>
  <si>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</si>
  <si>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</si>
  <si>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</si>
  <si>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</si>
  <si>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</si>
  <si>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</si>
  <si>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</si>
  <si>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</si>
  <si>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</si>
  <si>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</si>
  <si>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</si>
  <si>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</si>
  <si>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</si>
  <si>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</si>
  <si>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</si>
  <si>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</si>
  <si>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</si>
  <si>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</si>
  <si>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</si>
  <si>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</si>
  <si>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</si>
  <si>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</si>
  <si>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</si>
  <si>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</si>
  <si>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</si>
  <si>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</si>
  <si>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</si>
  <si>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</si>
  <si>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</si>
  <si>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</si>
  <si>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</si>
  <si>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</si>
  <si>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</si>
  <si>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</si>
  <si>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</si>
  <si>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</si>
  <si>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</si>
  <si>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</si>
  <si>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</si>
  <si>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</si>
  <si>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</si>
  <si>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</si>
  <si>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</si>
  <si>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</si>
  <si>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</si>
  <si>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</si>
  <si>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</si>
  <si>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</si>
  <si>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</si>
  <si>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</si>
  <si>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</si>
  <si>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</si>
  <si>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</si>
  <si>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</si>
  <si>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</si>
  <si>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</si>
  <si>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</si>
  <si>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</si>
  <si>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</si>
  <si>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</si>
  <si>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</si>
  <si>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</si>
  <si>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</si>
  <si>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</si>
  <si>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</si>
  <si>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</si>
  <si>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</si>
  <si>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</si>
  <si>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</si>
  <si>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</si>
  <si>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</si>
  <si>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</si>
  <si>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</si>
  <si>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</si>
  <si>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</si>
  <si>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</si>
  <si>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</si>
  <si>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</si>
  <si>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</si>
  <si>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</si>
  <si>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</si>
  <si>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</si>
  <si>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</si>
  <si>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</si>
  <si>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</si>
  <si>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</si>
  <si>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</si>
  <si>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</si>
  <si>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</si>
  <si>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</si>
  <si>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</si>
  <si>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</si>
  <si>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</si>
  <si>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</si>
  <si>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</si>
  <si>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</si>
  <si>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</si>
  <si>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</si>
  <si>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</si>
  <si>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</si>
  <si>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</si>
  <si>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</si>
  <si>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</si>
  <si>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</si>
  <si>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</si>
  <si>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</si>
  <si>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</si>
  <si>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</si>
  <si>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</si>
  <si>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</si>
  <si>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</si>
  <si>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</si>
  <si>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</si>
  <si>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</si>
  <si>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</si>
  <si>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</si>
  <si>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</si>
  <si>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</si>
  <si>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</si>
  <si>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</si>
  <si>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</si>
  <si>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</si>
  <si>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</si>
  <si>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</si>
  <si>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</si>
  <si>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</si>
  <si>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</si>
  <si>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</si>
  <si>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</si>
  <si>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</si>
  <si>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</si>
  <si>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</si>
  <si>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</si>
  <si>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</si>
  <si>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</si>
  <si>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</si>
  <si>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</si>
  <si>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</si>
  <si>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</si>
  <si>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</si>
  <si>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</si>
  <si>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</si>
  <si>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</si>
  <si>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</si>
  <si>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</si>
  <si>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</si>
  <si>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</si>
  <si>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</si>
  <si>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</si>
  <si>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</si>
  <si>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</si>
  <si>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</si>
  <si>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</si>
  <si>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</si>
  <si>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</si>
  <si>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</si>
  <si>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</si>
  <si>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</si>
  <si>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</si>
  <si>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</si>
  <si>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</si>
  <si>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</si>
  <si>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</si>
  <si>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</si>
  <si>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</si>
  <si>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</si>
  <si>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</si>
  <si>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</si>
  <si>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</si>
  <si>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</si>
  <si>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</si>
  <si>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</si>
  <si>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</si>
  <si>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</si>
  <si>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</si>
  <si>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</si>
  <si>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</si>
  <si>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</si>
  <si>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</si>
  <si>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</si>
  <si>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</si>
  <si>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</si>
  <si>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</si>
  <si>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</si>
  <si>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</si>
  <si>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</si>
  <si>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</si>
  <si>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</si>
  <si>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</si>
  <si>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</si>
  <si>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</si>
  <si>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</si>
  <si>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</si>
  <si>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</si>
  <si>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</si>
  <si>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</si>
  <si>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</si>
  <si>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</si>
  <si>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</si>
  <si>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</si>
  <si>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</si>
  <si>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</si>
  <si>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</si>
  <si>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</si>
  <si>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</si>
  <si>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</si>
  <si>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</si>
  <si>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</si>
  <si>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</si>
  <si>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</si>
  <si>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</si>
  <si>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</si>
  <si>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</si>
  <si>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</si>
  <si>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</si>
  <si>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</si>
  <si>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</si>
  <si>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</si>
  <si>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</si>
  <si>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</si>
  <si>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</si>
  <si>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</si>
  <si>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</si>
  <si>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</si>
  <si>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</si>
  <si>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</si>
  <si>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</si>
  <si>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</si>
  <si>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</si>
  <si>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</si>
  <si>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</si>
  <si>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</si>
  <si>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</si>
  <si>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</si>
  <si>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</si>
  <si>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</si>
  <si>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</si>
  <si>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</si>
  <si>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</si>
  <si>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</si>
  <si>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</si>
  <si>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</si>
  <si>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</si>
  <si>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</si>
  <si>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</si>
  <si>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</si>
  <si>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</si>
  <si>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</si>
  <si>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</si>
  <si>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</si>
  <si>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</si>
  <si>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</si>
  <si>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</si>
  <si>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</si>
  <si>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</si>
  <si>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</si>
  <si>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</si>
  <si>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</si>
  <si>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</si>
  <si>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</si>
  <si>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</si>
  <si>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</si>
  <si>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</si>
  <si>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</si>
  <si>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</si>
  <si>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</si>
  <si>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</si>
  <si>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</si>
  <si>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</si>
  <si>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</si>
  <si>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</si>
  <si>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</si>
  <si>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</si>
  <si>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</si>
  <si>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</si>
  <si>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</si>
  <si>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</si>
  <si>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</si>
  <si>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</si>
  <si>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</si>
  <si>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</si>
  <si>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</si>
  <si>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</si>
  <si>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</si>
  <si>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</si>
  <si>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</si>
  <si>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</si>
  <si>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</si>
  <si>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</si>
  <si>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</si>
  <si>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</si>
  <si>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</si>
  <si>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</si>
  <si>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</si>
  <si>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</si>
  <si>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</si>
  <si>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</si>
  <si>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</si>
  <si>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</si>
  <si>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</si>
  <si>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</si>
  <si>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</si>
  <si>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</si>
  <si>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</si>
  <si>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</si>
  <si>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</si>
  <si>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</si>
  <si>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</si>
  <si>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</si>
  <si>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</si>
  <si>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</si>
  <si>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</si>
  <si>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</si>
  <si>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</si>
  <si>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</si>
  <si>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</si>
  <si>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</si>
  <si>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</si>
  <si>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</si>
  <si>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</si>
  <si>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</si>
  <si>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</si>
  <si>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</si>
  <si>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</si>
  <si>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</si>
  <si>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</si>
  <si>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</si>
  <si>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</si>
  <si>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</si>
  <si>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</si>
  <si>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</si>
  <si>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</si>
  <si>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</si>
  <si>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</si>
  <si>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</si>
  <si>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</si>
  <si>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</si>
  <si>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</si>
  <si>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</si>
  <si>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</si>
  <si>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</si>
  <si>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</si>
  <si>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</si>
  <si>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</si>
  <si>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</si>
  <si>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</si>
  <si>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</si>
  <si>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</si>
  <si>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</si>
  <si>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</si>
  <si>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</si>
  <si>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</si>
  <si>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</si>
  <si>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</si>
  <si>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</si>
  <si>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</si>
  <si>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</si>
  <si>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</si>
  <si>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</si>
  <si>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</si>
  <si>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</si>
  <si>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</si>
  <si>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</si>
  <si>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</si>
  <si>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</si>
  <si>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</si>
  <si>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</si>
  <si>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</si>
  <si>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</si>
  <si>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</si>
  <si>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</si>
  <si>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</si>
  <si>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</si>
  <si>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</si>
  <si>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</si>
  <si>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</si>
  <si>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</si>
  <si>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</si>
  <si>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</si>
  <si>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</si>
  <si>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</si>
  <si>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</si>
  <si>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</si>
  <si>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</si>
  <si>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</si>
  <si>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</si>
  <si>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</si>
  <si>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</si>
  <si>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</si>
  <si>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</si>
  <si>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</si>
  <si>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</si>
  <si>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</si>
  <si>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</si>
  <si>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</si>
  <si>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</si>
  <si>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</si>
  <si>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</si>
  <si>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</si>
  <si>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</si>
  <si>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</si>
  <si>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</si>
  <si>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</si>
  <si>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</si>
  <si>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</si>
  <si>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</si>
  <si>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</si>
  <si>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</si>
  <si>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</si>
  <si>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</si>
  <si>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</si>
  <si>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</si>
  <si>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</si>
  <si>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</si>
  <si>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</si>
  <si>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</si>
  <si>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</si>
  <si>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</si>
  <si>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</si>
  <si>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</si>
  <si>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</si>
  <si>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</si>
  <si>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</si>
  <si>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</si>
  <si>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</si>
  <si>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</si>
  <si>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</si>
  <si>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</si>
  <si>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</si>
  <si>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</si>
  <si>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</si>
  <si>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</si>
  <si>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</si>
  <si>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</si>
  <si>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</si>
  <si>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</si>
  <si>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</si>
  <si>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</si>
  <si>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</si>
  <si>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</si>
  <si>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</si>
  <si>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</si>
  <si>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</si>
  <si>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</si>
  <si>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</si>
  <si>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</si>
  <si>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</si>
  <si>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</si>
  <si>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</si>
  <si>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</si>
  <si>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</si>
  <si>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</si>
  <si>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</si>
  <si>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</si>
  <si>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</si>
  <si>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</si>
  <si>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</si>
  <si>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</si>
  <si>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</si>
  <si>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</si>
  <si>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</si>
  <si>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</si>
  <si>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</si>
  <si>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</si>
  <si>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</si>
  <si>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</si>
  <si>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</si>
  <si>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</si>
  <si>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</si>
  <si>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</si>
  <si>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</si>
  <si>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</si>
  <si>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</si>
  <si>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</si>
  <si>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</si>
  <si>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</si>
  <si>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</si>
  <si>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</si>
  <si>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</si>
  <si>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</si>
  <si>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</si>
  <si>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</si>
  <si>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</si>
  <si>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</si>
  <si>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</si>
  <si>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</si>
  <si>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</si>
  <si>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</si>
  <si>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</si>
  <si>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</si>
  <si>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</si>
  <si>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</si>
  <si>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</si>
  <si>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</si>
  <si>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</si>
  <si>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</si>
  <si>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</si>
  <si>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</si>
  <si>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</si>
  <si>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</si>
  <si>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</si>
  <si>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</si>
  <si>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</si>
  <si>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</si>
  <si>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</si>
  <si>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</si>
  <si>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</si>
  <si>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</si>
  <si>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</si>
  <si>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</si>
  <si>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</si>
  <si>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</si>
  <si>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</si>
  <si>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</si>
  <si>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</si>
  <si>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</si>
  <si>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</si>
  <si>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</si>
  <si>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</si>
  <si>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</si>
  <si>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</si>
  <si>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</si>
  <si>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</si>
  <si>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</si>
  <si>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</si>
  <si>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</si>
  <si>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</si>
  <si>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</si>
  <si>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</si>
  <si>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</si>
  <si>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</si>
  <si>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</si>
  <si>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</si>
  <si>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</si>
  <si>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</si>
  <si>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</si>
  <si>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</si>
  <si>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</si>
  <si>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</si>
  <si>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</si>
  <si>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</si>
  <si>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</si>
  <si>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</si>
  <si>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</si>
  <si>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</si>
  <si>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</si>
  <si>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</si>
  <si>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</si>
  <si>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</si>
  <si>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</si>
  <si>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</si>
  <si>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</si>
  <si>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</si>
  <si>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</si>
  <si>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</si>
  <si>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</si>
  <si>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</si>
  <si>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</si>
  <si>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</si>
  <si>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</si>
  <si>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</si>
  <si>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</si>
  <si>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</si>
  <si>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</si>
  <si>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</si>
  <si>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</si>
  <si>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</si>
  <si>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</si>
  <si>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</si>
  <si>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</si>
  <si>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</si>
  <si>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</si>
  <si>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</si>
  <si>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</si>
  <si>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</si>
  <si>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</si>
  <si>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</si>
  <si>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</si>
  <si>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</si>
  <si>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</si>
  <si>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</si>
  <si>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</si>
  <si>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</si>
  <si>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</si>
  <si>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</si>
  <si>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</si>
  <si>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</si>
  <si>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</si>
  <si>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</si>
  <si>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</si>
  <si>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</si>
  <si>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</si>
  <si>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</si>
  <si>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</si>
  <si>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</si>
  <si>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</si>
  <si>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</si>
  <si>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</si>
  <si>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</si>
  <si>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</si>
  <si>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</si>
  <si>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</si>
  <si>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</si>
  <si>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</si>
  <si>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</si>
  <si>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</si>
  <si>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</si>
  <si>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</si>
  <si>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</si>
  <si>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</si>
  <si>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</si>
  <si>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</si>
  <si>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</si>
  <si>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</si>
  <si>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</si>
  <si>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</si>
  <si>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</si>
  <si>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</si>
  <si>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</si>
  <si>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</si>
  <si>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</si>
  <si>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</si>
  <si>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</si>
  <si>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</si>
  <si>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</si>
  <si>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</si>
  <si>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</si>
  <si>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</si>
  <si>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</si>
  <si>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</si>
  <si>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</si>
  <si>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</si>
  <si>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</si>
  <si>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</si>
  <si>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</si>
  <si>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</si>
  <si>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</si>
  <si>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</si>
  <si>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</si>
  <si>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</si>
  <si>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</si>
  <si>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</si>
  <si>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</si>
  <si>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</si>
  <si>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</si>
  <si>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</si>
  <si>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</si>
  <si>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</si>
  <si>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</si>
  <si>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</si>
  <si>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</si>
  <si>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</si>
  <si>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</si>
  <si>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</si>
  <si>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</si>
  <si>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</si>
  <si>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</si>
  <si>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</si>
  <si>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</si>
  <si>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</si>
  <si>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</si>
  <si>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</si>
  <si>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</si>
  <si>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</si>
  <si>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</si>
  <si>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</si>
  <si>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</si>
  <si>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</si>
  <si>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</si>
  <si>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</si>
  <si>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</si>
  <si>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</si>
  <si>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</si>
  <si>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</si>
  <si>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</si>
  <si>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</si>
  <si>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</si>
  <si>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</si>
  <si>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</si>
  <si>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</si>
  <si>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</si>
  <si>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</si>
  <si>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</si>
  <si>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</si>
  <si>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</si>
  <si>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</si>
  <si>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</si>
  <si>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</si>
  <si>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</si>
  <si>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</si>
  <si>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</si>
  <si>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</si>
  <si>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</si>
  <si>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</si>
  <si>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</si>
  <si>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</si>
  <si>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</si>
  <si>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</si>
  <si>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</si>
  <si>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</si>
  <si>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</si>
  <si>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</si>
  <si>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</si>
  <si>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</si>
  <si>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</si>
  <si>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</si>
  <si>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</si>
  <si>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</si>
  <si>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</si>
  <si>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</si>
  <si>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</si>
  <si>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</si>
  <si>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</si>
  <si>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</si>
  <si>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</si>
  <si>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</si>
  <si>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</si>
  <si>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</si>
  <si>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</si>
  <si>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</si>
  <si>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</si>
  <si>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</si>
  <si>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</si>
  <si>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</si>
  <si>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</si>
  <si>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</si>
  <si>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</si>
  <si>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</si>
  <si>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</si>
  <si>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</si>
  <si>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</si>
  <si>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</si>
  <si>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</si>
  <si>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</si>
  <si>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</si>
  <si>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</si>
  <si>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</si>
  <si>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</si>
  <si>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</si>
  <si>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</si>
  <si>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</si>
  <si>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</si>
  <si>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</si>
  <si>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</si>
  <si>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</si>
  <si>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</si>
  <si>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</si>
  <si>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</si>
  <si>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</si>
  <si>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</si>
  <si>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</si>
  <si>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</si>
  <si>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</si>
  <si>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</si>
  <si>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</si>
  <si>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</si>
  <si>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</si>
  <si>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</si>
  <si>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</si>
  <si>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</si>
  <si>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</si>
  <si>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</si>
  <si>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</si>
  <si>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</si>
  <si>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</si>
  <si>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</si>
  <si>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</si>
  <si>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</si>
  <si>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</si>
  <si>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</si>
  <si>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</si>
  <si>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</si>
  <si>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</si>
  <si>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</si>
  <si>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</si>
  <si>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</si>
  <si>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</si>
  <si>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</si>
  <si>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</si>
  <si>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</si>
  <si>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</si>
  <si>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</si>
  <si>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</si>
  <si>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</si>
  <si>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</si>
  <si>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</si>
  <si>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</si>
  <si>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</si>
  <si>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</si>
  <si>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</si>
  <si>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</si>
  <si>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</si>
  <si>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</si>
  <si>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</si>
  <si>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</si>
  <si>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</si>
  <si>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</si>
  <si>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</si>
  <si>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</si>
  <si>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</si>
  <si>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</si>
  <si>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</si>
  <si>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</si>
  <si>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</si>
  <si>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</si>
  <si>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</si>
  <si>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</si>
  <si>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</si>
  <si>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</si>
  <si>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</si>
  <si>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</si>
  <si>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</si>
  <si>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</si>
  <si>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</si>
  <si>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</si>
  <si>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</si>
  <si>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</si>
  <si>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</si>
  <si>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</si>
  <si>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</si>
  <si>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</si>
  <si>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</si>
  <si>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</si>
  <si>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</si>
  <si>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</si>
  <si>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</si>
  <si>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</si>
  <si>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</si>
  <si>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</si>
  <si>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</si>
  <si>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</si>
  <si>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</si>
  <si>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</si>
  <si>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</si>
  <si>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</si>
  <si>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</si>
  <si>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</si>
  <si>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</si>
  <si>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</si>
  <si>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</si>
  <si>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</si>
  <si>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</si>
  <si>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</si>
  <si>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</si>
  <si>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</si>
  <si>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</si>
  <si>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</si>
  <si>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</si>
  <si>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</si>
  <si>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</si>
  <si>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</si>
  <si>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</si>
  <si>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</si>
  <si>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</si>
  <si>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</si>
  <si>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</si>
  <si>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</si>
  <si>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</si>
  <si>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</si>
  <si>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</si>
  <si>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</si>
  <si>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</si>
  <si>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</si>
  <si>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</si>
  <si>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</si>
  <si>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</si>
  <si>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</si>
  <si>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</si>
  <si>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</si>
  <si>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</si>
  <si>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</si>
  <si>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</si>
  <si>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</si>
  <si>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</si>
  <si>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</si>
  <si>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</si>
  <si>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</si>
  <si>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</si>
  <si>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</si>
  <si>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</si>
  <si>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</si>
  <si>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</si>
  <si>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</si>
  <si>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</si>
  <si>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</si>
  <si>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</si>
  <si>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</si>
  <si>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</si>
  <si>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</si>
  <si>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</si>
  <si>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</si>
  <si>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</si>
  <si>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</si>
  <si>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</si>
  <si>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</si>
  <si>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</si>
  <si>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</si>
  <si>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</si>
  <si>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</si>
  <si>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</si>
  <si>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</si>
  <si>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</si>
  <si>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</si>
  <si>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</si>
  <si>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</si>
  <si>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</si>
  <si>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</si>
  <si>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</si>
  <si>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</si>
  <si>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</si>
  <si>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</si>
  <si>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</si>
  <si>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</si>
  <si>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</si>
  <si>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</si>
  <si>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</si>
  <si>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</si>
  <si>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</si>
  <si>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</si>
  <si>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</si>
  <si>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</si>
  <si>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</si>
  <si>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</si>
  <si>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</si>
  <si>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</si>
  <si>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</si>
  <si>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</si>
  <si>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</si>
  <si>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</si>
  <si>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</si>
  <si>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</si>
  <si>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</si>
  <si>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</si>
  <si>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</si>
  <si>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</si>
  <si>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</si>
  <si>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</si>
  <si>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</si>
  <si>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</si>
  <si>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</si>
  <si>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</si>
  <si>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</si>
  <si>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</si>
  <si>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</si>
  <si>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</si>
  <si>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</si>
  <si>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</si>
  <si>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</si>
  <si>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</si>
  <si>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</si>
  <si>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</si>
  <si>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</si>
  <si>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</si>
  <si>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</si>
  <si>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</si>
  <si>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</si>
  <si>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</si>
  <si>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</si>
  <si>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</si>
  <si>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</si>
  <si>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</si>
  <si>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</si>
  <si>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</si>
  <si>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</si>
  <si>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</si>
  <si>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</si>
  <si>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</si>
  <si>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</si>
  <si>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</si>
  <si>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</si>
  <si>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</si>
  <si>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</si>
  <si>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</si>
  <si>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</si>
  <si>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</si>
  <si>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</si>
  <si>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</si>
  <si>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</si>
  <si>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</si>
  <si>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</si>
  <si>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</si>
  <si>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</si>
  <si>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</si>
  <si>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</si>
  <si>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</si>
  <si>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</si>
  <si>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</si>
  <si>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</si>
  <si>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</si>
  <si>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</si>
  <si>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</si>
  <si>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</si>
  <si>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</si>
  <si>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</si>
  <si>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</si>
  <si>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</si>
  <si>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</si>
  <si>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</si>
  <si>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</si>
  <si>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</si>
  <si>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</si>
  <si>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</si>
  <si>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</si>
  <si>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</si>
  <si>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</si>
  <si>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</si>
  <si>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</si>
  <si>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</si>
  <si>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</si>
  <si>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</si>
  <si>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</si>
  <si>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</si>
  <si>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</si>
  <si>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</si>
  <si>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</si>
  <si>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</si>
  <si>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</si>
  <si>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</si>
  <si>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</si>
  <si>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</si>
  <si>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</si>
  <si>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</si>
  <si>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</si>
  <si>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</si>
  <si>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</si>
  <si>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</si>
  <si>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</si>
  <si>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</si>
  <si>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</si>
  <si>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</si>
  <si>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</si>
  <si>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</si>
  <si>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</si>
  <si>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</si>
  <si>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</si>
  <si>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</si>
  <si>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</si>
  <si>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</si>
  <si>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</si>
  <si>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</si>
  <si>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</si>
  <si>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</si>
  <si>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</si>
  <si>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</si>
  <si>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</si>
  <si>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</si>
  <si>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</si>
  <si>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</si>
  <si>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</si>
  <si>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</si>
  <si>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</si>
  <si>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</si>
  <si>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</si>
  <si>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</si>
  <si>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</si>
  <si>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</si>
  <si>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</si>
  <si>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</si>
  <si>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</si>
  <si>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</si>
  <si>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</si>
  <si>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</si>
  <si>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</si>
  <si>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</si>
  <si>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</si>
  <si>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</si>
  <si>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</si>
  <si>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</si>
  <si>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</si>
  <si>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</si>
  <si>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</si>
  <si>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</si>
  <si>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</si>
  <si>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</si>
  <si>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</si>
  <si>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</si>
  <si>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</si>
  <si>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</si>
  <si>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</si>
  <si>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</si>
  <si>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</si>
  <si>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</si>
  <si>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</si>
  <si>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</si>
  <si>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</si>
  <si>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</si>
  <si>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</si>
  <si>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</si>
  <si>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</si>
  <si>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</si>
  <si>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</si>
  <si>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</si>
  <si>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</si>
  <si>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</si>
  <si>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</si>
  <si>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</si>
  <si>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</si>
  <si>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</si>
  <si>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</si>
  <si>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</si>
  <si>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</si>
  <si>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</si>
  <si>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</si>
  <si>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</si>
  <si>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</si>
  <si>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</si>
  <si>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</si>
  <si>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</si>
  <si>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</si>
  <si>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</si>
  <si>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</si>
  <si>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</si>
  <si>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</si>
  <si>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</si>
  <si>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</si>
  <si>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</si>
  <si>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</si>
  <si>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</si>
  <si>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</si>
  <si>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</si>
  <si>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</si>
  <si>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</si>
  <si>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</si>
  <si>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</si>
  <si>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</si>
  <si>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</si>
  <si>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</si>
  <si>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</si>
  <si>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</si>
  <si>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</si>
  <si>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</si>
  <si>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</si>
  <si>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</si>
  <si>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</si>
  <si>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</si>
  <si>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</si>
  <si>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</si>
  <si>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</si>
  <si>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</si>
  <si>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</si>
  <si>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</si>
  <si>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</si>
  <si>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</si>
  <si>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</si>
  <si>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</si>
  <si>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</si>
  <si>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</si>
  <si>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</si>
  <si>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</si>
  <si>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</si>
  <si>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</si>
  <si>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</si>
  <si>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</si>
  <si>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</si>
  <si>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</si>
  <si>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</si>
  <si>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</si>
  <si>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</si>
  <si>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</si>
  <si>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</si>
  <si>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</si>
  <si>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</si>
  <si>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</si>
  <si>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</si>
  <si>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</si>
  <si>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</si>
  <si>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</si>
  <si>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</si>
  <si>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</si>
  <si>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</si>
  <si>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</si>
  <si>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</si>
  <si>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</si>
  <si>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</si>
  <si>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</si>
  <si>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</si>
  <si>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</si>
  <si>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</si>
  <si>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</si>
  <si>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</si>
  <si>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</si>
  <si>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</si>
  <si>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</si>
  <si>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</si>
  <si>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</si>
  <si>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</si>
  <si>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</si>
  <si>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</si>
  <si>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</si>
  <si>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</si>
  <si>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</si>
  <si>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</si>
  <si>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</si>
  <si>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</si>
  <si>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</si>
  <si>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</si>
  <si>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</si>
  <si>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</si>
  <si>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</si>
  <si>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</si>
  <si>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</si>
  <si>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</si>
  <si>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</si>
  <si>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</si>
  <si>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</si>
  <si>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</si>
  <si>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</si>
  <si>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</si>
  <si>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</si>
  <si>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</si>
  <si>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</si>
  <si>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</si>
  <si>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</si>
  <si>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</si>
  <si>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</si>
  <si>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</si>
  <si>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</si>
  <si>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</si>
  <si>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</si>
  <si>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</si>
  <si>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</si>
  <si>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</si>
  <si>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</si>
  <si>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</si>
  <si>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</si>
  <si>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</si>
  <si>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</si>
  <si>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</si>
  <si>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</si>
  <si>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</si>
  <si>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</si>
  <si>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</si>
  <si>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</si>
  <si>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</si>
  <si>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</si>
  <si>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</si>
  <si>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</si>
  <si>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</si>
  <si>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</si>
  <si>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</si>
  <si>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</si>
  <si>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</si>
  <si>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</si>
  <si>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</si>
  <si>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</si>
  <si>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</si>
  <si>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</si>
  <si>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</si>
  <si>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</si>
  <si>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</si>
  <si>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</si>
  <si>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</si>
  <si>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</si>
  <si>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</si>
  <si>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</si>
  <si>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</si>
  <si>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</si>
  <si>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</si>
  <si>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</si>
  <si>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</si>
  <si>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</si>
  <si>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</si>
  <si>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</si>
  <si>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</si>
  <si>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</si>
  <si>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</si>
  <si>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</si>
  <si>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</si>
  <si>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</si>
  <si>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</si>
  <si>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</si>
  <si>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</si>
  <si>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</si>
  <si>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</si>
  <si>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</si>
  <si>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</si>
  <si>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</si>
  <si>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</si>
  <si>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</si>
  <si>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</si>
  <si>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</si>
  <si>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</si>
  <si>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</si>
  <si>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</si>
  <si>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</si>
  <si>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</si>
  <si>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</si>
  <si>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</si>
  <si>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</si>
  <si>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</si>
  <si>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</si>
  <si>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</si>
  <si>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</si>
  <si>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</si>
  <si>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</si>
  <si>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</si>
  <si>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</si>
  <si>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</si>
  <si>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</si>
  <si>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</si>
  <si>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</si>
  <si>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</si>
  <si>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</si>
  <si>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</si>
  <si>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</si>
  <si>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</si>
  <si>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</si>
  <si>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</si>
  <si>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</si>
  <si>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</si>
  <si>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</si>
  <si>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</si>
  <si>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</si>
  <si>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</si>
  <si>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</si>
  <si>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</si>
  <si>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</si>
  <si>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</si>
  <si>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</si>
  <si>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</si>
  <si>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</si>
  <si>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</si>
  <si>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</si>
  <si>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</si>
  <si>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</si>
  <si>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</si>
  <si>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</si>
  <si>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</si>
  <si>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</si>
  <si>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</si>
  <si>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</si>
  <si>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</si>
  <si>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</si>
  <si>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</si>
  <si>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</si>
  <si>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</si>
  <si>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</si>
  <si>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</si>
  <si>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</si>
  <si>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</si>
  <si>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</si>
  <si>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</si>
  <si>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</si>
  <si>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</si>
  <si>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</si>
  <si>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</si>
  <si>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</si>
  <si>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</si>
  <si>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</si>
  <si>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</si>
  <si>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</si>
  <si>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</si>
  <si>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</si>
  <si>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</si>
  <si>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</si>
  <si>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</si>
  <si>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</si>
  <si>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</si>
  <si>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</si>
  <si>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</si>
  <si>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</si>
  <si>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</si>
  <si>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</si>
  <si>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</si>
  <si>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</si>
  <si>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</si>
  <si>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</si>
  <si>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</si>
  <si>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</si>
  <si>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</si>
  <si>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</si>
  <si>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</si>
  <si>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</si>
  <si>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</si>
  <si>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</si>
  <si>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</si>
  <si>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</si>
  <si>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</si>
  <si>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</si>
  <si>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</si>
  <si>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</si>
  <si>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</si>
  <si>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</si>
  <si>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</si>
  <si>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</si>
  <si>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</si>
  <si>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</si>
  <si>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</si>
  <si>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</si>
  <si>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</si>
  <si>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</si>
  <si>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</si>
  <si>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</si>
  <si>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</si>
  <si>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</si>
  <si>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</si>
  <si>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</si>
  <si>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</si>
  <si>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</si>
  <si>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</si>
  <si>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</si>
  <si>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</si>
  <si>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</si>
  <si>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</si>
  <si>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</si>
  <si>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</si>
  <si>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</si>
  <si>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</si>
  <si>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</si>
  <si>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</si>
  <si>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</si>
  <si>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</si>
  <si>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</si>
  <si>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</si>
  <si>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</si>
  <si>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</si>
  <si>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</si>
  <si>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</si>
  <si>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</si>
  <si>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</si>
  <si>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</si>
  <si>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</si>
  <si>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</si>
  <si>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</si>
  <si>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</si>
  <si>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</si>
  <si>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</si>
  <si>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</si>
  <si>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</si>
  <si>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</si>
  <si>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</si>
  <si>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</si>
  <si>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</si>
  <si>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</si>
  <si>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</si>
  <si>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</si>
  <si>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</si>
  <si>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</si>
  <si>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</si>
  <si>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</si>
  <si>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</si>
  <si>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</si>
  <si>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</si>
  <si>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</si>
  <si>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</si>
  <si>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</si>
  <si>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</si>
  <si>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</si>
  <si>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</si>
  <si>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</si>
  <si>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</si>
  <si>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</si>
  <si>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</si>
  <si>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</si>
  <si>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</si>
  <si>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</si>
  <si>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</si>
  <si>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</si>
  <si>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</si>
  <si>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</si>
  <si>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</si>
  <si>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</si>
  <si>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</si>
  <si>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</si>
  <si>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</si>
  <si>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</si>
  <si>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</si>
  <si>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</si>
  <si>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</si>
  <si>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</si>
  <si>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</si>
  <si>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</si>
  <si>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</si>
  <si>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</si>
  <si>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</si>
  <si>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</si>
  <si>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</si>
  <si>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</si>
  <si>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</si>
  <si>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</si>
  <si>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</si>
  <si>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</si>
  <si>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</si>
  <si>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</si>
  <si>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</si>
  <si>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</si>
  <si>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</si>
  <si>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</si>
  <si>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</si>
  <si>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</si>
  <si>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</si>
  <si>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</si>
  <si>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</si>
  <si>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</si>
  <si>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</si>
  <si>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</si>
  <si>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</si>
  <si>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</si>
  <si>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</si>
  <si>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</si>
  <si>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</si>
  <si>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</si>
  <si>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</si>
  <si>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</si>
  <si>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</si>
  <si>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</si>
  <si>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</si>
  <si>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</si>
  <si>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</si>
  <si>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</si>
  <si>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</si>
  <si>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</si>
  <si>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</si>
  <si>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</si>
  <si>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</si>
  <si>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</si>
  <si>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</si>
  <si>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</si>
  <si>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</si>
  <si>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</si>
  <si>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</si>
  <si>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</si>
  <si>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</si>
  <si>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</si>
  <si>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</si>
  <si>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</si>
  <si>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</si>
  <si>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</si>
  <si>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</si>
  <si>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</si>
  <si>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</si>
  <si>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</si>
  <si>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</si>
  <si>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</si>
  <si>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</si>
  <si>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</si>
  <si>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</si>
  <si>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</si>
  <si>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</si>
  <si>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</si>
  <si>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</si>
  <si>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</si>
  <si>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</si>
  <si>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</si>
  <si>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</si>
  <si>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</si>
  <si>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</si>
  <si>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</si>
  <si>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</si>
  <si>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</si>
  <si>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</si>
  <si>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</si>
  <si>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</si>
  <si>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</si>
  <si>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</si>
  <si>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</si>
  <si>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</si>
  <si>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</si>
  <si>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</si>
  <si>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</si>
  <si>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</si>
  <si>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</si>
  <si>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</si>
  <si>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</si>
  <si>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</si>
  <si>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</si>
  <si>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</si>
  <si>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</si>
  <si>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</si>
  <si>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</si>
  <si>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</si>
  <si>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</si>
  <si>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</si>
  <si>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</si>
  <si>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</si>
  <si>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</si>
  <si>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</si>
  <si>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</si>
  <si>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</si>
  <si>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</si>
  <si>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</si>
  <si>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</si>
  <si>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</si>
  <si>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</si>
  <si>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</si>
  <si>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</si>
  <si>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</si>
  <si>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</si>
  <si>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</si>
  <si>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</si>
  <si>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</si>
  <si>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</si>
  <si>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</si>
  <si>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</si>
  <si>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</si>
  <si>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</si>
  <si>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</si>
  <si>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</si>
  <si>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</si>
  <si>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</si>
  <si>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</si>
  <si>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</si>
  <si>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常出现商圈</t>
  </si>
  <si>
    <t>基本属性/基本信息/常出现商圈</t>
  </si>
  <si>
    <t>居住位置</t>
  </si>
  <si>
    <t>新增</t>
  </si>
  <si>
    <t>星座</t>
  </si>
  <si>
    <t>水瓶座</t>
  </si>
  <si>
    <t>双鱼座</t>
  </si>
  <si>
    <t>白羊座</t>
  </si>
  <si>
    <t>金牛座</t>
  </si>
  <si>
    <t>双子座</t>
  </si>
  <si>
    <t>巨蟹座</t>
  </si>
  <si>
    <t>狮子座</t>
  </si>
  <si>
    <t>处女座</t>
  </si>
  <si>
    <t>天秤座</t>
  </si>
  <si>
    <t>天蝎座</t>
  </si>
  <si>
    <t>射手座</t>
  </si>
  <si>
    <t>摩羯座</t>
  </si>
  <si>
    <t>月上网天数</t>
  </si>
  <si>
    <t>居住地区</t>
  </si>
  <si>
    <t>大陆</t>
  </si>
  <si>
    <t>港澳台</t>
  </si>
  <si>
    <t>国外</t>
  </si>
  <si>
    <t>常住省份</t>
  </si>
  <si>
    <t>国籍</t>
  </si>
  <si>
    <t>身份证名称不合法</t>
  </si>
  <si>
    <t>基本属性/工作信息</t>
  </si>
  <si>
    <t>基本属性/工作信息/出差目的地</t>
  </si>
  <si>
    <t>基本属性/工作信息/身份职业</t>
  </si>
  <si>
    <t>基本属性/工作信息/身份职业/中小学生</t>
  </si>
  <si>
    <t>求职中</t>
  </si>
  <si>
    <t>基本属性/工作信息/身份职业/求职中</t>
  </si>
  <si>
    <t>mapping表中已删除</t>
  </si>
  <si>
    <t>基本属性/工作信息/身份职业/白领</t>
  </si>
  <si>
    <t>基本属性/工作信息/身份职业/大学生</t>
  </si>
  <si>
    <t>基本属性/工作信息/身份职业/教师</t>
  </si>
  <si>
    <t>基本属性/工作信息/身份职业/程序员</t>
  </si>
  <si>
    <t>基本属性/工作信息/身份职业/医生</t>
  </si>
  <si>
    <t>基本属性/工作信息/身份职业/学生</t>
  </si>
  <si>
    <t>蓝领</t>
  </si>
  <si>
    <t>基本属性/工作信息/身份职业/蓝领</t>
  </si>
  <si>
    <t>办公位置</t>
  </si>
  <si>
    <t>基本属性/家庭信息</t>
  </si>
  <si>
    <t>基本属性/家庭信息/是否有子女</t>
  </si>
  <si>
    <t>基本属性/家庭信息/是否有子女/是</t>
  </si>
  <si>
    <t>基本属性/家庭信息/是否有子女/否</t>
  </si>
  <si>
    <t>基本属性/家庭信息/子女成长阶段</t>
  </si>
  <si>
    <t>基本属性/家庭信息/子女成长阶段/孕期</t>
  </si>
  <si>
    <t>0~2岁</t>
  </si>
  <si>
    <t>基本属性/家庭信息/子女成长阶段/0~2岁</t>
  </si>
  <si>
    <t>基本属性/家庭信息/子女成长阶段/3~6岁</t>
  </si>
  <si>
    <t>小学生</t>
  </si>
  <si>
    <t>基本属性/家庭信息/子女成长阶段/小学生</t>
  </si>
  <si>
    <t>中学生</t>
  </si>
  <si>
    <t>基本属性/家庭信息/子女成长阶段/中学生</t>
  </si>
  <si>
    <t>0~3岁</t>
  </si>
  <si>
    <t>基本属性/家庭信息/子女成长阶段/0~3岁</t>
  </si>
  <si>
    <t>基本属性/家庭信息/子女成长阶段/0~6个月</t>
  </si>
  <si>
    <t>基本属性/家庭信息/子女成长阶段/6个月~3岁</t>
  </si>
  <si>
    <t>基本属性/家庭信息/子女成长阶段/4~6岁</t>
  </si>
  <si>
    <t>基本属性/家庭信息/子女成长阶段/7~12岁</t>
  </si>
  <si>
    <t>基本属性/家庭信息/子女成长阶段/13~18岁</t>
  </si>
  <si>
    <t>基本属性/家庭信息/子女成长阶段/18岁以上</t>
  </si>
  <si>
    <t>注：</t>
  </si>
  <si>
    <t>1级</t>
  </si>
  <si>
    <t>2级</t>
  </si>
  <si>
    <t>3级</t>
  </si>
  <si>
    <t>4级</t>
  </si>
  <si>
    <t>字段名</t>
  </si>
  <si>
    <t>标签值</t>
  </si>
  <si>
    <t>标签值样例</t>
  </si>
  <si>
    <t>timestamp</t>
  </si>
  <si>
    <t>时间戳</t>
  </si>
  <si>
    <t>1482386373739</t>
  </si>
  <si>
    <t>type</t>
  </si>
  <si>
    <t>mobile
imei
mac
idfa
androidid</t>
  </si>
  <si>
    <t>id</t>
  </si>
  <si>
    <t>设备号</t>
  </si>
  <si>
    <t>level</t>
  </si>
  <si>
    <t>C</t>
  </si>
  <si>
    <t>购车意向评级</t>
  </si>
  <si>
    <t>"C"</t>
  </si>
  <si>
    <t xml:space="preserve">000100001001001018 18岁及以下
000100001001001019 19~24岁
000100001001001020 25~34岁 
000100001001001021 35~49岁
000100001001001022 50岁及以上
000100001001001008 36~45岁
000100001001001009 46~55岁
000100001001001010 55岁以上
000100001001001011 18~24岁
000100001001001012 25~31岁
000100001001001013 32~39岁
000100001001001014 40~49岁
000100001001001015 18岁以下
000100001001001016 35~44岁
000100001001001017 45岁及以上
000100001001001002 19~25岁
000100001001001003 26~35岁
</t>
  </si>
  <si>
    <t>"000100001001001018"</t>
  </si>
  <si>
    <t>具体请参照"手机号归属地"表</t>
  </si>
  <si>
    <t>"000100001001002001"</t>
  </si>
  <si>
    <t>000100001001003001 男
000100001001003002 女</t>
  </si>
  <si>
    <t>具体请参照"常住城市"表</t>
  </si>
  <si>
    <t>"000100001001004001"</t>
  </si>
  <si>
    <t>000100001001006001 未婚
000100001001006002 已婚</t>
  </si>
  <si>
    <t>000100001003001001 是
000100001003001002 否</t>
  </si>
  <si>
    <t xml:space="preserve">000100001003002001 孕期
000100001003002006 0~2岁
000100001003002003 3~6岁
000100001003002004 小学生
000100001003002005 中学生
</t>
  </si>
  <si>
    <t>JSONArray:String</t>
  </si>
  <si>
    <t>["北京市","上海市","武汉市"]</t>
  </si>
  <si>
    <t xml:space="preserve">000100001002002008 中小学生
000100001002002002 求职中
000100001002002003 白领
000100001002002009 大学生
000100001002002005 教师
000100001002002006 程序员
000100001002002007 医生
</t>
  </si>
  <si>
    <t>"000100001002002008"</t>
  </si>
  <si>
    <t>000100001001020001 ATM
000100001001020003 有线POS
000100001001020005 多媒体端
000100001001020006 银行柜台
000100001001020007 个人电脑
000100001001020008 手机设备
000100001001020009 自助电话
000100001001020010 PBOC终端
000100001001020011 移动POS
000100001001020012 银联平台
000100001001020013 农工服务
000100001001020014 商户系统
000100001001020015 第三方系统
000100001001020016 机顶盒
000100001001020017 固定电话
000100001001020020 批量文件系统</t>
  </si>
  <si>
    <t>["有限POS","个人电脑"]</t>
  </si>
  <si>
    <t>JSONObject</t>
  </si>
  <si>
    <t>消费笔数品类分布</t>
  </si>
  <si>
    <t>{"住宿服务": "0~2次",
 "典当、拍卖、信托": "0~2次",
 "加油站、服务站": "0~2次"}</t>
  </si>
  <si>
    <t xml:space="preserve">000100002001003008 高端用户
000100002001003009 不活跃用户
000100002001003010 低端用户
000100002001003005 普通用户
000100002001003006 非典型用户
</t>
  </si>
  <si>
    <t>000100002001004</t>
  </si>
  <si>
    <t>近6个月消费金额的TOP5商户</t>
  </si>
  <si>
    <t>暂不提供</t>
  </si>
  <si>
    <t>近6个月消费次数的TOP5商户</t>
  </si>
  <si>
    <t>{ "上海华程西南旅行社有限公司（携程）" : "6次及以上",
  "中国农业银行股份有限公司云浮分行营业部（" : "3~5次",
  "民生成都分行" : "6次及以上",
  "联动优势电子商务有限公司" : "6次及以上",
  "（特约）宝付网络科技（上海）有限公司" : "6次及以上"}</t>
  </si>
  <si>
    <t xml:space="preserve">000100002001006001 0~2次
000100002001006002 3~5次
000100002001006003 6次及以上
</t>
  </si>
  <si>
    <t>"000100002001006001"</t>
  </si>
  <si>
    <t xml:space="preserve">000100002001007009 500以下
000100002001007001 500~1000
000100002001007002 1000~5000
000100002001007003 5000~1万
000100002001007004 1~10万
000100002001007005 10~50万
000100002001007006 50~100万
000100002001007007 100~500万
000100002001007008 500万及以上
</t>
  </si>
  <si>
    <t>"000100002001007001"</t>
  </si>
  <si>
    <t xml:space="preserve">000100002001008009 500以下
000100002001008001 500~1000
000100002001008002 1000~5000
000100002001008003 5000~1万
000100002001008004 1~10万
000100002001008005 10~50万
000100002001008006 50~100万
000100002001008007 100~500万
000100002001008008 500万及以上
</t>
  </si>
  <si>
    <t>"000100002001008001"</t>
  </si>
  <si>
    <t>000100002001009</t>
  </si>
  <si>
    <t>近12个月网购交易笔数占比</t>
  </si>
  <si>
    <t xml:space="preserve">000100002001010001 0~10%
000100002001010002 10%~30%
000100002001010003 30%~50%
000100002001010004 50%及以上
</t>
  </si>
  <si>
    <t>"000100002001010001"</t>
  </si>
  <si>
    <t xml:space="preserve">000100002001011001 0~10%
000100002001011002 10%~30%
000100002001011003 30%~50%
000100002001011004 50%及以上
</t>
  </si>
  <si>
    <t>"000100002001011001"</t>
  </si>
  <si>
    <t>消费金额品类分布</t>
  </si>
  <si>
    <t>{ "住宿服务" : "1000~5000",
  "公用事业" : "1~10万",
  "典当、拍卖、信托" : "1~10万",
  "加油站、服务站" : "500以下",
  "大型仓储式超级市场" : "1000~5000"}</t>
  </si>
  <si>
    <t>000100002001013</t>
  </si>
  <si>
    <t>消费金额品牌分布</t>
  </si>
  <si>
    <t>000100002001014</t>
  </si>
  <si>
    <t>消费笔数品牌分布</t>
  </si>
  <si>
    <t>000100003001001001 是
000100003001001002 可能有
000100003001001003 否</t>
  </si>
  <si>
    <t>000100003001003001 大于500万
000100003001003002 100-500万
000100003001003003 小于100万</t>
  </si>
  <si>
    <t>"000100003001003001"</t>
  </si>
  <si>
    <t>"白金卡"</t>
  </si>
  <si>
    <t>000100003001002001 是
000100003001002002 可能有
000100003001002003 否</t>
  </si>
  <si>
    <t>000100003001005001 大于100万
000100003001005002 50-100万
000100003001005003 20-50万
000100003001005004 小于20万</t>
  </si>
  <si>
    <t>"000100003001005001"</t>
  </si>
  <si>
    <t>"20150312"</t>
  </si>
  <si>
    <t>000100003001008</t>
  </si>
  <si>
    <t>000100003001008001 大
000100003001008002 中
000100003001008003 小</t>
  </si>
  <si>
    <t>资产规模</t>
  </si>
  <si>
    <t>000100004001001001 iOS
000100004001001002 Android
000100004001001003 其他</t>
  </si>
  <si>
    <t>"苹果"</t>
  </si>
  <si>
    <t>"小米"</t>
  </si>
  <si>
    <t>000100004001003001 手机
000100004001003002 平板
000100004001003003 智能电视
000100004001003004 智能手表
000100004001003005 智能手环</t>
  </si>
  <si>
    <t xml:space="preserve">000100004001004001 WIFI
000100004001004002 4G
000100004001004003 3G
000100004001004004 2G
</t>
  </si>
  <si>
    <t>"000100004001004001"</t>
  </si>
  <si>
    <t>000100004001005001 1-499
000100004001005002 500-999
000100004001005003 1000-1999
000100004001005004 2000-3999
000100004001005005 4000以上</t>
  </si>
  <si>
    <t xml:space="preserve">"000100004001005001" </t>
  </si>
  <si>
    <t>000100004001006001 中国移动
000100004001006002 中国联通
000100004001006003 中国电信</t>
  </si>
  <si>
    <t>000100005001001001 高
000100005001001002 中
000100005001001003 低</t>
  </si>
  <si>
    <t>汽车垂直类访问偏好</t>
  </si>
  <si>
    <t>000100005001001001</t>
  </si>
  <si>
    <t>000100005001002001 高
000100005001002002 中
000100005001002003 低</t>
  </si>
  <si>
    <t>电商类网站偏好</t>
  </si>
  <si>
    <t>000100005001002001</t>
  </si>
  <si>
    <t>000100005001003001 高
000100005001003002 中
000100005001003003 低</t>
  </si>
  <si>
    <t>读书类网站偏好</t>
  </si>
  <si>
    <t>000100005001003001</t>
  </si>
  <si>
    <t>000100005001004</t>
  </si>
  <si>
    <t>000100005001004001 高
000100005001004002 中
000100005001004003 低</t>
  </si>
  <si>
    <t>社交类网站偏好</t>
  </si>
  <si>
    <t>000100005001004001</t>
  </si>
  <si>
    <t>000100005001005001 高
000100005001005002 中
000100005001005003 低</t>
  </si>
  <si>
    <t>影音类网站偏好</t>
  </si>
  <si>
    <t>000100005001005001</t>
  </si>
  <si>
    <t>000100005001006001 高
000100005001006002 中
000100005001006003 低</t>
  </si>
  <si>
    <t>新闻类网站偏好</t>
  </si>
  <si>
    <t>000100005001006001</t>
  </si>
  <si>
    <t>APP应用偏好</t>
  </si>
  <si>
    <t>000100005002002001 车资讯
000100005002002002 卖买车</t>
  </si>
  <si>
    <t>000100005002003001 网上商城
000100005002003002 团购
000100005002003003 导购
000100005002003004 比价
000100005002003005 购物分享</t>
  </si>
  <si>
    <t>000100005002004001 胎教读物
000100005002004002 少儿读物
000100005002004003 小说
000100005002004004 期刊杂志
000100005002004005 漫画
000100005002004006 词典翻译
000100005002004007 阅读平台
000100005002004008 诗词名著
000100005002004009 笑话
000100005002004010 心理
000100005002004011 科普</t>
  </si>
  <si>
    <t>000100005002005001 微博
000100005002005002 婚恋
000100005002005003 交友社区
000100005002005004 图片分享
000100005002005005 博客论坛</t>
  </si>
  <si>
    <t>000100005002006001 电台
000100005002006002 音乐
000100005002006003 视频
000100005002006004 秀场
000100005002006005 有声读物</t>
  </si>
  <si>
    <t>影音类APP偏好</t>
  </si>
  <si>
    <t>000100005002007001 休闲时间
000100005002007002 跑酷竞速
000100005002007003 宝石消除
000100005002007004 网络游戏
000100005002007005 动作射击
000100005002007006 扑克棋牌
000100005002007007 儿童益智
000100005002007008 塔防守卫
000100005002007009 体育格斗
000100005002007010 角色扮演
000100005002007011 经营策略
000100005002007012 养成类
000100005002007013 挂机类
000100005002007014 文字游戏
000100005002007015 博彩类</t>
  </si>
  <si>
    <t xml:space="preserve">000100005003001001 0~2次
000100005003001002 3~5次
000100005003001003 6次及以上
</t>
  </si>
  <si>
    <t>000100005003001001</t>
  </si>
  <si>
    <t xml:space="preserve">000100005003002001 0~2次
000100005003002002 3~5次
000100005003002003 6次及以上
</t>
  </si>
  <si>
    <t xml:space="preserve">000100005003002001 </t>
  </si>
  <si>
    <t xml:space="preserve">000100005003003001 0~2次
000100005003003002 3~5次
000100005003003003 6次及以上
</t>
  </si>
  <si>
    <t>000100005003003001</t>
  </si>
  <si>
    <t>JSONArray:Object</t>
  </si>
  <si>
    <t>000100005002011001 微信公众号
000100005002011002 微信文章标题
000100005002011003 微信文章URL</t>
  </si>
  <si>
    <t>[ {
    "weixin_name" : "我在大清当皇帝",
    "weixin_title" : "【第十二届】校场跨服争霸赛活动榜单",
    "weixin_url" : "http://mp.weixin.qq.com/s?__biz=MjM5MjgzMTg0MA==&amp;mid=2652151116&amp;idx=3&amp;sn=0f3f69a67ad4c634719062ca1e6e6737"
  }, {
    "weixin_name" : "溧水之家",
    "weixin_title" : "为什么不能买别墅",
    "weixin_url" : "http://mp.weixin.qq.com/s?__biz=MzAxOTIwODM1Nw==&amp;mid=2650420554&amp;idx=1&amp;sn=b2e12f3e928aea4b6c7c7ea0fb29113f"
  }]</t>
  </si>
  <si>
    <t>000100005002008</t>
  </si>
  <si>
    <t>000100005002009</t>
  </si>
  <si>
    <t>000100005002010</t>
  </si>
  <si>
    <t>微信URL</t>
  </si>
  <si>
    <t>标签值编码</t>
  </si>
  <si>
    <t>000100001001004001</t>
  </si>
  <si>
    <t>000100001001004002</t>
  </si>
  <si>
    <t>000100001001004004</t>
  </si>
  <si>
    <t>000100001001004005</t>
  </si>
  <si>
    <t>000100001001004006</t>
  </si>
  <si>
    <t>000100001001004007</t>
  </si>
  <si>
    <t>000100001001004008</t>
  </si>
  <si>
    <t>000100001001004009</t>
  </si>
  <si>
    <t>000100001001004010</t>
  </si>
  <si>
    <t>000100001001004011</t>
  </si>
  <si>
    <t>000100001001004012</t>
  </si>
  <si>
    <t>000100001001004013</t>
  </si>
  <si>
    <t>000100001001004014</t>
  </si>
  <si>
    <t>000100001001004016</t>
  </si>
  <si>
    <t>000100001001004017</t>
  </si>
  <si>
    <t>000100001001004018</t>
  </si>
  <si>
    <t>000100001001004019</t>
  </si>
  <si>
    <t>000100001001004020</t>
  </si>
  <si>
    <t>000100001001004021</t>
  </si>
  <si>
    <t>000100001001004022</t>
  </si>
  <si>
    <t>000100001001004023</t>
  </si>
  <si>
    <t>000100001001004024</t>
  </si>
  <si>
    <t>000100001001004025</t>
  </si>
  <si>
    <t>000100001001004026</t>
  </si>
  <si>
    <t>000100001001004028</t>
  </si>
  <si>
    <t>000100001001004029</t>
  </si>
  <si>
    <t>000100001001004030</t>
  </si>
  <si>
    <t>000100001001004031</t>
  </si>
  <si>
    <t>000100001001004032</t>
  </si>
  <si>
    <t>000100001001004033</t>
  </si>
  <si>
    <t>000100001001004034</t>
  </si>
  <si>
    <t>000100001001004035</t>
  </si>
  <si>
    <t>000100001001004036</t>
  </si>
  <si>
    <t>000100001001004037</t>
  </si>
  <si>
    <t>000100001001004038</t>
  </si>
  <si>
    <t>000100001001004039</t>
  </si>
  <si>
    <t>000100001001004041</t>
  </si>
  <si>
    <t>000100001001004042</t>
  </si>
  <si>
    <t>000100001001004043</t>
  </si>
  <si>
    <t>000100001001004044</t>
  </si>
  <si>
    <t>000100001001004045</t>
  </si>
  <si>
    <t>000100001001004046</t>
  </si>
  <si>
    <t>000100001001004047</t>
  </si>
  <si>
    <t>000100001001004048</t>
  </si>
  <si>
    <t>000100001001004049</t>
  </si>
  <si>
    <t>000100001001004050</t>
  </si>
  <si>
    <t>000100001001004051</t>
  </si>
  <si>
    <t>000100001001004052</t>
  </si>
  <si>
    <t>000100001001004053</t>
  </si>
  <si>
    <t>000100001001004054</t>
  </si>
  <si>
    <t>000100001001004056</t>
  </si>
  <si>
    <t>000100001001004057</t>
  </si>
  <si>
    <t>000100001001004058</t>
  </si>
  <si>
    <t>000100001001004059</t>
  </si>
  <si>
    <t>000100001001004060</t>
  </si>
  <si>
    <t>000100001001004061</t>
  </si>
  <si>
    <t>000100001001004062</t>
  </si>
  <si>
    <t>000100001001004063</t>
  </si>
  <si>
    <t>000100001001004064</t>
  </si>
  <si>
    <t>000100001001004066</t>
  </si>
  <si>
    <t>000100001001004067</t>
  </si>
  <si>
    <t>000100001001004068</t>
  </si>
  <si>
    <t>000100001001004069</t>
  </si>
  <si>
    <t>000100001001004070</t>
  </si>
  <si>
    <t>000100001001004071</t>
  </si>
  <si>
    <t>000100001001004072</t>
  </si>
  <si>
    <t>000100001001004073</t>
  </si>
  <si>
    <t>000100001001004074</t>
  </si>
  <si>
    <t>000100001001004075</t>
  </si>
  <si>
    <t>000100001001004076</t>
  </si>
  <si>
    <t>000100001001004077</t>
  </si>
  <si>
    <t>000100001001004078</t>
  </si>
  <si>
    <t>000100001001004079</t>
  </si>
  <si>
    <t>000100001001004081</t>
  </si>
  <si>
    <t>000100001001004082</t>
  </si>
  <si>
    <t>000100001001004083</t>
  </si>
  <si>
    <t>000100001001004084</t>
  </si>
  <si>
    <t>000100001001004085</t>
  </si>
  <si>
    <t>000100001001004086</t>
  </si>
  <si>
    <t>000100001001004087</t>
  </si>
  <si>
    <t>000100001001004088</t>
  </si>
  <si>
    <t>000100001001004089</t>
  </si>
  <si>
    <t>000100001001004090</t>
  </si>
  <si>
    <t>000100001001004091</t>
  </si>
  <si>
    <t>000100001001004092</t>
  </si>
  <si>
    <t>000100001001004093</t>
  </si>
  <si>
    <t>000100001001004095</t>
  </si>
  <si>
    <t>000100001001004096</t>
  </si>
  <si>
    <t>000100001001004097</t>
  </si>
  <si>
    <t>000100001001004098</t>
  </si>
  <si>
    <t>000100001001004099</t>
  </si>
  <si>
    <t>000100001001004100</t>
  </si>
  <si>
    <t>000100001001004101</t>
  </si>
  <si>
    <t>000100001001004102</t>
  </si>
  <si>
    <t>000100001001004103</t>
  </si>
  <si>
    <t>000100001001004104</t>
  </si>
  <si>
    <t>000100001001004105</t>
  </si>
  <si>
    <t>000100001001004107</t>
  </si>
  <si>
    <t>000100001001004108</t>
  </si>
  <si>
    <t>000100001001004109</t>
  </si>
  <si>
    <t>000100001001004110</t>
  </si>
  <si>
    <t>000100001001004111</t>
  </si>
  <si>
    <t>000100001001004112</t>
  </si>
  <si>
    <t>000100001001004113</t>
  </si>
  <si>
    <t>000100001001004114</t>
  </si>
  <si>
    <t>000100001001004115</t>
  </si>
  <si>
    <t>000100001001004116</t>
  </si>
  <si>
    <t>000100001001004117</t>
  </si>
  <si>
    <t>000100001001004118</t>
  </si>
  <si>
    <t>000100001001004119</t>
  </si>
  <si>
    <t>000100001001004120</t>
  </si>
  <si>
    <t>000100001001004121</t>
  </si>
  <si>
    <t>000100001001004122</t>
  </si>
  <si>
    <t>000100001001004123</t>
  </si>
  <si>
    <t>000100001001004125</t>
  </si>
  <si>
    <t>000100001001004126</t>
  </si>
  <si>
    <t>000100001001004127</t>
  </si>
  <si>
    <t>000100001001004128</t>
  </si>
  <si>
    <t>000100001001004129</t>
  </si>
  <si>
    <t>000100001001004130</t>
  </si>
  <si>
    <t>000100001001004131</t>
  </si>
  <si>
    <t>000100001001004132</t>
  </si>
  <si>
    <t>000100001001004133</t>
  </si>
  <si>
    <t>000100001001004135</t>
  </si>
  <si>
    <t>000100001001004136</t>
  </si>
  <si>
    <t>000100001001004137</t>
  </si>
  <si>
    <t>000100001001004138</t>
  </si>
  <si>
    <t>000100001001004139</t>
  </si>
  <si>
    <t>000100001001004140</t>
  </si>
  <si>
    <t>000100001001004141</t>
  </si>
  <si>
    <t>000100001001004142</t>
  </si>
  <si>
    <t>000100001001004143</t>
  </si>
  <si>
    <t>000100001001004144</t>
  </si>
  <si>
    <t>000100001001004145</t>
  </si>
  <si>
    <t>000100001001004147</t>
  </si>
  <si>
    <t>000100001001004148</t>
  </si>
  <si>
    <t>000100001001004149</t>
  </si>
  <si>
    <t>000100001001004150</t>
  </si>
  <si>
    <t>000100001001004151</t>
  </si>
  <si>
    <t>000100001001004152</t>
  </si>
  <si>
    <t>000100001001004153</t>
  </si>
  <si>
    <t>000100001001004154</t>
  </si>
  <si>
    <t>000100001001004155</t>
  </si>
  <si>
    <t>000100001001004156</t>
  </si>
  <si>
    <t>000100001001004157</t>
  </si>
  <si>
    <t>000100001001004158</t>
  </si>
  <si>
    <t>000100001001004159</t>
  </si>
  <si>
    <t>000100001001004160</t>
  </si>
  <si>
    <t>000100001001004161</t>
  </si>
  <si>
    <t>000100001001004162</t>
  </si>
  <si>
    <t>000100001001004163</t>
  </si>
  <si>
    <t>000100001001004165</t>
  </si>
  <si>
    <t>000100001001004166</t>
  </si>
  <si>
    <t>000100001001004167</t>
  </si>
  <si>
    <t>000100001001004168</t>
  </si>
  <si>
    <t>000100001001004169</t>
  </si>
  <si>
    <t>000100001001004170</t>
  </si>
  <si>
    <t>000100001001004171</t>
  </si>
  <si>
    <t>000100001001004172</t>
  </si>
  <si>
    <t>000100001001004173</t>
  </si>
  <si>
    <t>000100001001004174</t>
  </si>
  <si>
    <t>000100001001004175</t>
  </si>
  <si>
    <t>000100001001004176</t>
  </si>
  <si>
    <t>000100001001004177</t>
  </si>
  <si>
    <t>000100001001004178</t>
  </si>
  <si>
    <t>000100001001004179</t>
  </si>
  <si>
    <t>000100001001004180</t>
  </si>
  <si>
    <t>000100001001004181</t>
  </si>
  <si>
    <t>000100001001004183</t>
  </si>
  <si>
    <t>000100001001004184</t>
  </si>
  <si>
    <t>000100001001004185</t>
  </si>
  <si>
    <t>000100001001004186</t>
  </si>
  <si>
    <t>000100001001004187</t>
  </si>
  <si>
    <t>000100001001004188</t>
  </si>
  <si>
    <t>000100001001004189</t>
  </si>
  <si>
    <t>000100001001004190</t>
  </si>
  <si>
    <t>000100001001004191</t>
  </si>
  <si>
    <t>000100001001004192</t>
  </si>
  <si>
    <t>000100001001004193</t>
  </si>
  <si>
    <t>000100001001004194</t>
  </si>
  <si>
    <t>000100001001004195</t>
  </si>
  <si>
    <t>000100001001004197</t>
  </si>
  <si>
    <t>000100001001004198</t>
  </si>
  <si>
    <t>000100001001004199</t>
  </si>
  <si>
    <t>000100001001004200</t>
  </si>
  <si>
    <t>000100001001004201</t>
  </si>
  <si>
    <t>000100001001004202</t>
  </si>
  <si>
    <t>000100001001004203</t>
  </si>
  <si>
    <t>000100001001004204</t>
  </si>
  <si>
    <t>000100001001004205</t>
  </si>
  <si>
    <t>000100001001004206</t>
  </si>
  <si>
    <t>000100001001004207</t>
  </si>
  <si>
    <t>000100001001004208</t>
  </si>
  <si>
    <t>000100001001004209</t>
  </si>
  <si>
    <t>000100001001004210</t>
  </si>
  <si>
    <t>000100001001004212</t>
  </si>
  <si>
    <t>000100001001004213</t>
  </si>
  <si>
    <t>000100001001004214</t>
  </si>
  <si>
    <t>000100001001004215</t>
  </si>
  <si>
    <t>000100001001004216</t>
  </si>
  <si>
    <t>000100001001004217</t>
  </si>
  <si>
    <t>000100001001004218</t>
  </si>
  <si>
    <t>000100001001004219</t>
  </si>
  <si>
    <t>000100001001004220</t>
  </si>
  <si>
    <t>000100001001004221</t>
  </si>
  <si>
    <t>000100001001004222</t>
  </si>
  <si>
    <t>000100001001004223</t>
  </si>
  <si>
    <t>000100001001004224</t>
  </si>
  <si>
    <t>000100001001004225</t>
  </si>
  <si>
    <t>000100001001004226</t>
  </si>
  <si>
    <t>000100001001004227</t>
  </si>
  <si>
    <t>000100001001004228</t>
  </si>
  <si>
    <t>000100001001004229</t>
  </si>
  <si>
    <t>000100001001004230</t>
  </si>
  <si>
    <t>000100001001004231</t>
  </si>
  <si>
    <t>000100001001004232</t>
  </si>
  <si>
    <t>000100001001004234</t>
  </si>
  <si>
    <t>000100001001004235</t>
  </si>
  <si>
    <t>000100001001004236</t>
  </si>
  <si>
    <t>000100001001004237</t>
  </si>
  <si>
    <t>000100001001004238</t>
  </si>
  <si>
    <t>000100001001004239</t>
  </si>
  <si>
    <t>000100001001004240</t>
  </si>
  <si>
    <t>000100001001004241</t>
  </si>
  <si>
    <t>000100001001004242</t>
  </si>
  <si>
    <t>000100001001004243</t>
  </si>
  <si>
    <t>000100001001004244</t>
  </si>
  <si>
    <t>000100001001004245</t>
  </si>
  <si>
    <t>000100001001004246</t>
  </si>
  <si>
    <t>000100001001004247</t>
  </si>
  <si>
    <t>000100001001004249</t>
  </si>
  <si>
    <t>000100001001004250</t>
  </si>
  <si>
    <t>000100001001004251</t>
  </si>
  <si>
    <t>000100001001004253</t>
  </si>
  <si>
    <t>000100001001004254</t>
  </si>
  <si>
    <t>000100001001004255</t>
  </si>
  <si>
    <t>000100001001004256</t>
  </si>
  <si>
    <t>000100001001004257</t>
  </si>
  <si>
    <t>000100001001004258</t>
  </si>
  <si>
    <t>000100001001004259</t>
  </si>
  <si>
    <t>000100001001004260</t>
  </si>
  <si>
    <t>000100001001004261</t>
  </si>
  <si>
    <t>000100001001004262</t>
  </si>
  <si>
    <t>000100001001004263</t>
  </si>
  <si>
    <t>000100001001004264</t>
  </si>
  <si>
    <t>000100001001004265</t>
  </si>
  <si>
    <t>000100001001004266</t>
  </si>
  <si>
    <t>000100001001004267</t>
  </si>
  <si>
    <t>000100001001004268</t>
  </si>
  <si>
    <t>000100001001004269</t>
  </si>
  <si>
    <t>000100001001004270</t>
  </si>
  <si>
    <t>000100001001004271</t>
  </si>
  <si>
    <t>000100001001004272</t>
  </si>
  <si>
    <t>000100001001004273</t>
  </si>
  <si>
    <t>000100001001004275</t>
  </si>
  <si>
    <t>000100001001004276</t>
  </si>
  <si>
    <t>000100001001004277</t>
  </si>
  <si>
    <t>000100001001004278</t>
  </si>
  <si>
    <t>000100001001004279</t>
  </si>
  <si>
    <t>000100001001004280</t>
  </si>
  <si>
    <t>000100001001004281</t>
  </si>
  <si>
    <t>000100001001004282</t>
  </si>
  <si>
    <t>000100001001004283</t>
  </si>
  <si>
    <t>000100001001004285</t>
  </si>
  <si>
    <t>000100001001004286</t>
  </si>
  <si>
    <t>000100001001004287</t>
  </si>
  <si>
    <t>000100001001004288</t>
  </si>
  <si>
    <t>000100001001004289</t>
  </si>
  <si>
    <t>000100001001004290</t>
  </si>
  <si>
    <t>000100001001004291</t>
  </si>
  <si>
    <t>000100001001004292</t>
  </si>
  <si>
    <t>000100001001004293</t>
  </si>
  <si>
    <t>000100001001004294</t>
  </si>
  <si>
    <t>000100001001004295</t>
  </si>
  <si>
    <t>000100001001004296</t>
  </si>
  <si>
    <t>000100001001004297</t>
  </si>
  <si>
    <t>000100001001004298</t>
  </si>
  <si>
    <t>000100001001004299</t>
  </si>
  <si>
    <t>000100001001004300</t>
  </si>
  <si>
    <t>000100001001004302</t>
  </si>
  <si>
    <t>000100001001004303</t>
  </si>
  <si>
    <t>000100001001004304</t>
  </si>
  <si>
    <t>000100001001004305</t>
  </si>
  <si>
    <t>000100001001004306</t>
  </si>
  <si>
    <t>000100001001004307</t>
  </si>
  <si>
    <t>000100001001004308</t>
  </si>
  <si>
    <t>000100001001004310</t>
  </si>
  <si>
    <t>000100001001004311</t>
  </si>
  <si>
    <t>000100001001004312</t>
  </si>
  <si>
    <t>000100001001004313</t>
  </si>
  <si>
    <t>000100001001004314</t>
  </si>
  <si>
    <t>000100001001004315</t>
  </si>
  <si>
    <t>000100001001004316</t>
  </si>
  <si>
    <t>000100001001004317</t>
  </si>
  <si>
    <t>000100001001004318</t>
  </si>
  <si>
    <t>000100001001004319</t>
  </si>
  <si>
    <t>000100001001004321</t>
  </si>
  <si>
    <t>000100001001004322</t>
  </si>
  <si>
    <t>000100001001004323</t>
  </si>
  <si>
    <t>000100001001004324</t>
  </si>
  <si>
    <t>000100001001004325</t>
  </si>
  <si>
    <t>000100001001004326</t>
  </si>
  <si>
    <t>000100001001004327</t>
  </si>
  <si>
    <t>000100001001004328</t>
  </si>
  <si>
    <t>000100001001004329</t>
  </si>
  <si>
    <t>000100001001004330</t>
  </si>
  <si>
    <t>000100001001004331</t>
  </si>
  <si>
    <t>000100001001004332</t>
  </si>
  <si>
    <t>000100001001004333</t>
  </si>
  <si>
    <t>000100001001004334</t>
  </si>
  <si>
    <t>000100001001004336</t>
  </si>
  <si>
    <t>000100001001004337</t>
  </si>
  <si>
    <t>000100001001004338</t>
  </si>
  <si>
    <t>000100001001004339</t>
  </si>
  <si>
    <t>000100001001004340</t>
  </si>
  <si>
    <t>000100001001004341</t>
  </si>
  <si>
    <t>000100001001004342</t>
  </si>
  <si>
    <t>000100001001004343</t>
  </si>
  <si>
    <t>000100001001004345</t>
  </si>
  <si>
    <t>000100001001004346</t>
  </si>
  <si>
    <t>000100001001004347</t>
  </si>
  <si>
    <t>000100001001004348</t>
  </si>
  <si>
    <t>000100001001004349</t>
  </si>
  <si>
    <t>000100001001004351</t>
  </si>
  <si>
    <t>000100001001004352</t>
  </si>
  <si>
    <t>000100001001004353</t>
  </si>
  <si>
    <t>000100001001004354</t>
  </si>
  <si>
    <t>000100001001004355</t>
  </si>
  <si>
    <t>000100001001004356</t>
  </si>
  <si>
    <t>000100001001004357</t>
  </si>
  <si>
    <t>000100001001004358</t>
  </si>
  <si>
    <t>000100001001004359</t>
  </si>
  <si>
    <t>000100001001004360</t>
  </si>
  <si>
    <t>000100001001004361</t>
  </si>
  <si>
    <t>000100001001004362</t>
  </si>
  <si>
    <t>000100001001004363</t>
  </si>
  <si>
    <t>000100001001004364</t>
  </si>
  <si>
    <t>000100001001004365</t>
  </si>
  <si>
    <t>000100001001004366</t>
  </si>
  <si>
    <t>000100001001004367</t>
  </si>
  <si>
    <t>000100001001004368</t>
  </si>
  <si>
    <t>000100001001004369</t>
  </si>
  <si>
    <t>000100001001004370</t>
  </si>
  <si>
    <t>000100001001004371</t>
  </si>
  <si>
    <t>000100001001004374</t>
  </si>
  <si>
    <t>000100001001004375</t>
  </si>
  <si>
    <t>000100001001004376</t>
  </si>
  <si>
    <t>000100001001004377</t>
  </si>
  <si>
    <t>000100001001002001</t>
  </si>
  <si>
    <t>000100001001002002</t>
  </si>
  <si>
    <t>000100001001002003</t>
  </si>
  <si>
    <t>000100001001002004</t>
  </si>
  <si>
    <t>000100001001002005</t>
  </si>
  <si>
    <t>000100001001002006</t>
  </si>
  <si>
    <t>000100001001002007</t>
  </si>
  <si>
    <t>000100001001002008</t>
  </si>
  <si>
    <t>000100001001002009</t>
  </si>
  <si>
    <t>000100001001002010</t>
  </si>
  <si>
    <t>000100001001002011</t>
  </si>
  <si>
    <t>000100001001002012</t>
  </si>
  <si>
    <t>000100001001002013</t>
  </si>
  <si>
    <t>000100001001002014</t>
  </si>
  <si>
    <t>000100001001002015</t>
  </si>
  <si>
    <t>000100001001002016</t>
  </si>
  <si>
    <t>000100001001002017</t>
  </si>
  <si>
    <t>000100001001002018</t>
  </si>
  <si>
    <t>000100001001002019</t>
  </si>
  <si>
    <t>000100001001002020</t>
  </si>
  <si>
    <t>000100001001002021</t>
  </si>
  <si>
    <t>000100001001002022</t>
  </si>
  <si>
    <t>000100001001002023</t>
  </si>
  <si>
    <t>000100001001002024</t>
  </si>
  <si>
    <t>000100001001002025</t>
  </si>
  <si>
    <t>000100001001002026</t>
  </si>
  <si>
    <t>000100001001002027</t>
  </si>
  <si>
    <t>000100001001002028</t>
  </si>
  <si>
    <t>000100001001002029</t>
  </si>
  <si>
    <t>000100001001002030</t>
  </si>
  <si>
    <t>000100001001002031</t>
  </si>
  <si>
    <t>000100001001002032</t>
  </si>
  <si>
    <t>000100001001002033</t>
  </si>
  <si>
    <t>000100001001002034</t>
  </si>
  <si>
    <t>000100001001002035</t>
  </si>
  <si>
    <t>000100001001002036</t>
  </si>
  <si>
    <t>000100001001002037</t>
  </si>
  <si>
    <t>000100001001002038</t>
  </si>
  <si>
    <t>000100001001002039</t>
  </si>
  <si>
    <t>000100001001002040</t>
  </si>
  <si>
    <t>000100001001002041</t>
  </si>
  <si>
    <t>000100001001002042</t>
  </si>
  <si>
    <t>000100001001002043</t>
  </si>
  <si>
    <t>000100001001002044</t>
  </si>
  <si>
    <t>000100001001002045</t>
  </si>
  <si>
    <t>000100001001002046</t>
  </si>
  <si>
    <t>000100001001002047</t>
  </si>
  <si>
    <t>000100001001002048</t>
  </si>
  <si>
    <t>000100001001002049</t>
  </si>
  <si>
    <t>000100001001002050</t>
  </si>
  <si>
    <t>000100001001002051</t>
  </si>
  <si>
    <t>000100001001002052</t>
  </si>
  <si>
    <t>000100001001002053</t>
  </si>
  <si>
    <t>000100001001002054</t>
  </si>
  <si>
    <t>000100001001002055</t>
  </si>
  <si>
    <t>000100001001002056</t>
  </si>
  <si>
    <t>000100001001002057</t>
  </si>
  <si>
    <t>000100001001002058</t>
  </si>
  <si>
    <t>000100001001002059</t>
  </si>
  <si>
    <t>000100001001002060</t>
  </si>
  <si>
    <t>000100001001002061</t>
  </si>
  <si>
    <t>000100001001002062</t>
  </si>
  <si>
    <t>000100001001002063</t>
  </si>
  <si>
    <t>000100001001002064</t>
  </si>
  <si>
    <t>000100001001002065</t>
  </si>
  <si>
    <t>000100001001002066</t>
  </si>
  <si>
    <t>000100001001002067</t>
  </si>
  <si>
    <t>000100001001002068</t>
  </si>
  <si>
    <t>000100001001002069</t>
  </si>
  <si>
    <t>000100001001002070</t>
  </si>
  <si>
    <t>000100001001002071</t>
  </si>
  <si>
    <t>000100001001002072</t>
  </si>
  <si>
    <t>000100001001002073</t>
  </si>
  <si>
    <t>000100001001002074</t>
  </si>
  <si>
    <t>000100001001002075</t>
  </si>
  <si>
    <t>000100001001002076</t>
  </si>
  <si>
    <t>000100001001002077</t>
  </si>
  <si>
    <t>000100001001002078</t>
  </si>
  <si>
    <t>000100001001002079</t>
  </si>
  <si>
    <t>000100001001002080</t>
  </si>
  <si>
    <t>000100001001002081</t>
  </si>
  <si>
    <t>000100001001002082</t>
  </si>
  <si>
    <t>000100001001002083</t>
  </si>
  <si>
    <t>000100001001002084</t>
  </si>
  <si>
    <t>000100001001002085</t>
  </si>
  <si>
    <t>000100001001002086</t>
  </si>
  <si>
    <t>000100001001002087</t>
  </si>
  <si>
    <t>000100001001002088</t>
  </si>
  <si>
    <t>000100001001002089</t>
  </si>
  <si>
    <t>000100001001002090</t>
  </si>
  <si>
    <t>000100001001002091</t>
  </si>
  <si>
    <t>000100001001002092</t>
  </si>
  <si>
    <t>000100001001002093</t>
  </si>
  <si>
    <t>000100001001002094</t>
  </si>
  <si>
    <t>000100001001002095</t>
  </si>
  <si>
    <t>000100001001002096</t>
  </si>
  <si>
    <t>000100001001002097</t>
  </si>
  <si>
    <t>000100001001002098</t>
  </si>
  <si>
    <t>000100001001002099</t>
  </si>
  <si>
    <t>000100001001002100</t>
  </si>
  <si>
    <t>000100001001002101</t>
  </si>
  <si>
    <t>000100001001002102</t>
  </si>
  <si>
    <t>000100001001002103</t>
  </si>
  <si>
    <t>000100001001002104</t>
  </si>
  <si>
    <t>000100001001002105</t>
  </si>
  <si>
    <t>000100001001002106</t>
  </si>
  <si>
    <t>000100001001002107</t>
  </si>
  <si>
    <t>000100001001002108</t>
  </si>
  <si>
    <t>000100001001002109</t>
  </si>
  <si>
    <t>000100001001002110</t>
  </si>
  <si>
    <t>000100001001002111</t>
  </si>
  <si>
    <t>000100001001002112</t>
  </si>
  <si>
    <t>000100001001002113</t>
  </si>
  <si>
    <t>000100001001002114</t>
  </si>
  <si>
    <t>000100001001002115</t>
  </si>
  <si>
    <t>000100001001002116</t>
  </si>
  <si>
    <t>000100001001002117</t>
  </si>
  <si>
    <t>000100001001002118</t>
  </si>
  <si>
    <t>000100001001002119</t>
  </si>
  <si>
    <t>000100001001002120</t>
  </si>
  <si>
    <t>000100001001002121</t>
  </si>
  <si>
    <t>000100001001002122</t>
  </si>
  <si>
    <t>000100001001002123</t>
  </si>
  <si>
    <t>000100001001002124</t>
  </si>
  <si>
    <t>000100001001002125</t>
  </si>
  <si>
    <t>000100001001002126</t>
  </si>
  <si>
    <t>000100001001002127</t>
  </si>
  <si>
    <t>000100001001002128</t>
  </si>
  <si>
    <t>000100001001002129</t>
  </si>
  <si>
    <t>000100001001002130</t>
  </si>
  <si>
    <t>000100001001002131</t>
  </si>
  <si>
    <t>000100001001002132</t>
  </si>
  <si>
    <t>000100001001002133</t>
  </si>
  <si>
    <t>000100001001002134</t>
  </si>
  <si>
    <t>000100001001002135</t>
  </si>
  <si>
    <t>000100001001002136</t>
  </si>
  <si>
    <t>000100001001002137</t>
  </si>
  <si>
    <t>000100001001002138</t>
  </si>
  <si>
    <t>000100001001002139</t>
  </si>
  <si>
    <t>000100001001002140</t>
  </si>
  <si>
    <t>000100001001002141</t>
  </si>
  <si>
    <t>000100001001002142</t>
  </si>
  <si>
    <t>000100001001002143</t>
  </si>
  <si>
    <t>000100001001002144</t>
  </si>
  <si>
    <t>000100001001002145</t>
  </si>
  <si>
    <t>000100001001002146</t>
  </si>
  <si>
    <t>000100001001002147</t>
  </si>
  <si>
    <t>000100001001002148</t>
  </si>
  <si>
    <t>000100001001002149</t>
  </si>
  <si>
    <t>000100001001002150</t>
  </si>
  <si>
    <t>000100001001002151</t>
  </si>
  <si>
    <t>000100001001002152</t>
  </si>
  <si>
    <t>000100001001002153</t>
  </si>
  <si>
    <t>000100001001002154</t>
  </si>
  <si>
    <t>000100001001002155</t>
  </si>
  <si>
    <t>000100001001002156</t>
  </si>
  <si>
    <t>000100001001002157</t>
  </si>
  <si>
    <t>000100001001002158</t>
  </si>
  <si>
    <t>000100001001002159</t>
  </si>
  <si>
    <t>000100001001002160</t>
  </si>
  <si>
    <t>000100001001002161</t>
  </si>
  <si>
    <t>000100001001002162</t>
  </si>
  <si>
    <t>000100001001002163</t>
  </si>
  <si>
    <t>000100001001002164</t>
  </si>
  <si>
    <t>000100001001002165</t>
  </si>
  <si>
    <t>000100001001002166</t>
  </si>
  <si>
    <t>000100001001002167</t>
  </si>
  <si>
    <t>000100001001002168</t>
  </si>
  <si>
    <t>000100001001002169</t>
  </si>
  <si>
    <t>000100001001002170</t>
  </si>
  <si>
    <t>000100001001002171</t>
  </si>
  <si>
    <t>000100001001002172</t>
  </si>
  <si>
    <t>000100001001002173</t>
  </si>
  <si>
    <t>000100001001002174</t>
  </si>
  <si>
    <t>000100001001002175</t>
  </si>
  <si>
    <t>000100001001002176</t>
  </si>
  <si>
    <t>000100001001002177</t>
  </si>
  <si>
    <t>000100001001002178</t>
  </si>
  <si>
    <t>000100001001002179</t>
  </si>
  <si>
    <t>000100001001002180</t>
  </si>
  <si>
    <t>000100001001002181</t>
  </si>
  <si>
    <t>000100001001002182</t>
  </si>
  <si>
    <t>000100001001002183</t>
  </si>
  <si>
    <t>000100001001002184</t>
  </si>
  <si>
    <t>000100001001002185</t>
  </si>
  <si>
    <t>000100001001002186</t>
  </si>
  <si>
    <t>000100001001002187</t>
  </si>
  <si>
    <t>000100001001002188</t>
  </si>
  <si>
    <t>000100001001002189</t>
  </si>
  <si>
    <t>000100001001002190</t>
  </si>
  <si>
    <t>000100001001002191</t>
  </si>
  <si>
    <t>000100001001002192</t>
  </si>
  <si>
    <t>000100001001002193</t>
  </si>
  <si>
    <t>000100001001002194</t>
  </si>
  <si>
    <t>000100001001002195</t>
  </si>
  <si>
    <t>000100001001002196</t>
  </si>
  <si>
    <t>000100001001002197</t>
  </si>
  <si>
    <t>000100001001002198</t>
  </si>
  <si>
    <t>000100001001002199</t>
  </si>
  <si>
    <t>000100001001002200</t>
  </si>
  <si>
    <t>000100001001002201</t>
  </si>
  <si>
    <t>000100001001002202</t>
  </si>
  <si>
    <t>000100001001002203</t>
  </si>
  <si>
    <t>000100001001002204</t>
  </si>
  <si>
    <t>000100001001002205</t>
  </si>
  <si>
    <t>000100001001002206</t>
  </si>
  <si>
    <t>000100001001002207</t>
  </si>
  <si>
    <t>000100001001002208</t>
  </si>
  <si>
    <t>000100001001002209</t>
  </si>
  <si>
    <t>000100001001002210</t>
  </si>
  <si>
    <t>000100001001002211</t>
  </si>
  <si>
    <t>000100001001002212</t>
  </si>
  <si>
    <t>000100001001002213</t>
  </si>
  <si>
    <t>000100001001002214</t>
  </si>
  <si>
    <t>000100001001002215</t>
  </si>
  <si>
    <t>000100001001002216</t>
  </si>
  <si>
    <t>000100001001002217</t>
  </si>
  <si>
    <t>000100001001002218</t>
  </si>
  <si>
    <t>000100001001002219</t>
  </si>
  <si>
    <t>000100001001002220</t>
  </si>
  <si>
    <t>000100001001002221</t>
  </si>
  <si>
    <t>000100001001002222</t>
  </si>
  <si>
    <t>000100001001002223</t>
  </si>
  <si>
    <t>000100001001002224</t>
  </si>
  <si>
    <t>000100001001002225</t>
  </si>
  <si>
    <t>000100001001002226</t>
  </si>
  <si>
    <t>000100001001002227</t>
  </si>
  <si>
    <t>000100001001002228</t>
  </si>
  <si>
    <t>000100001001002229</t>
  </si>
  <si>
    <t>000100001001002230</t>
  </si>
  <si>
    <t>000100001001002231</t>
  </si>
  <si>
    <t>000100001001002232</t>
  </si>
  <si>
    <t>000100001001002233</t>
  </si>
  <si>
    <t>000100001001002234</t>
  </si>
  <si>
    <t>000100001001002235</t>
  </si>
  <si>
    <t>000100001001002236</t>
  </si>
  <si>
    <t>000100001001002237</t>
  </si>
  <si>
    <t>000100001001002238</t>
  </si>
  <si>
    <t>000100001001002239</t>
  </si>
  <si>
    <t>000100001001002240</t>
  </si>
  <si>
    <t>000100001001002241</t>
  </si>
  <si>
    <t>000100001001002242</t>
  </si>
  <si>
    <t>000100001001002243</t>
  </si>
  <si>
    <t>000100001001002244</t>
  </si>
  <si>
    <t>000100001001002245</t>
  </si>
  <si>
    <t>000100001001002246</t>
  </si>
  <si>
    <t>000100001001002247</t>
  </si>
  <si>
    <t>000100001001002248</t>
  </si>
  <si>
    <t>000100001001002249</t>
  </si>
  <si>
    <t>000100001001002250</t>
  </si>
  <si>
    <t>000100001001002251</t>
  </si>
  <si>
    <t>000100001001002252</t>
  </si>
  <si>
    <t>000100001001002253</t>
  </si>
  <si>
    <t>000100001001002254</t>
  </si>
  <si>
    <t>000100001001002255</t>
  </si>
  <si>
    <t>000100001001002256</t>
  </si>
  <si>
    <t>000100001001002257</t>
  </si>
  <si>
    <t>000100001001002258</t>
  </si>
  <si>
    <t>000100001001002259</t>
  </si>
  <si>
    <t>000100001001002260</t>
  </si>
  <si>
    <t>000100001001002261</t>
  </si>
  <si>
    <t>000100001001002262</t>
  </si>
  <si>
    <t>000100001001002263</t>
  </si>
  <si>
    <t>000100001001002264</t>
  </si>
  <si>
    <t>000100001001002265</t>
  </si>
  <si>
    <t>000100001001002266</t>
  </si>
  <si>
    <t>000100001001002267</t>
  </si>
  <si>
    <t>000100001001002268</t>
  </si>
  <si>
    <t>000100001001002269</t>
  </si>
  <si>
    <t>000100001001002270</t>
  </si>
  <si>
    <t>000100001001002271</t>
  </si>
  <si>
    <t>000100001001002272</t>
  </si>
  <si>
    <t>000100001001002273</t>
  </si>
  <si>
    <t>000100001001002274</t>
  </si>
  <si>
    <t>000100001001002275</t>
  </si>
  <si>
    <t>000100001001002276</t>
  </si>
  <si>
    <t>000100001001002277</t>
  </si>
  <si>
    <t>000100001001002278</t>
  </si>
  <si>
    <t>000100001001002279</t>
  </si>
  <si>
    <t>000100001001002280</t>
  </si>
  <si>
    <t>000100001001002281</t>
  </si>
  <si>
    <t>000100001001002282</t>
  </si>
  <si>
    <t>000100001001002283</t>
  </si>
  <si>
    <t>000100001001002284</t>
  </si>
  <si>
    <t>000100001001002285</t>
  </si>
  <si>
    <t>000100001001002286</t>
  </si>
  <si>
    <t>000100001001002287</t>
  </si>
  <si>
    <t>000100001001002288</t>
  </si>
  <si>
    <t>000100001001002289</t>
  </si>
  <si>
    <t>000100001001002290</t>
  </si>
  <si>
    <t>000100001001002291</t>
  </si>
  <si>
    <t>000100001001002292</t>
  </si>
  <si>
    <t>000100001001002293</t>
  </si>
  <si>
    <t>000100001001002294</t>
  </si>
  <si>
    <t>000100001001002295</t>
  </si>
  <si>
    <t>000100001001002296</t>
  </si>
  <si>
    <t>000100001001002297</t>
  </si>
  <si>
    <t>000100001001002298</t>
  </si>
  <si>
    <t>000100001001002299</t>
  </si>
  <si>
    <t>000100001001002300</t>
  </si>
  <si>
    <t>000100001001002301</t>
  </si>
  <si>
    <t>000100001001002302</t>
  </si>
  <si>
    <t>000100001001002303</t>
  </si>
  <si>
    <t>000100001001002304</t>
  </si>
  <si>
    <t>000100001001002305</t>
  </si>
  <si>
    <t>000100001001002306</t>
  </si>
  <si>
    <t>000100001001002307</t>
  </si>
  <si>
    <t>000100001001002308</t>
  </si>
  <si>
    <t>000100001001002309</t>
  </si>
  <si>
    <t>000100001001002310</t>
  </si>
  <si>
    <t>000100001001002311</t>
  </si>
  <si>
    <t>000100001001002312</t>
  </si>
  <si>
    <t>000100001001002313</t>
  </si>
  <si>
    <t>000100001001002314</t>
  </si>
  <si>
    <t>000100001001002315</t>
  </si>
  <si>
    <t>000100001001002316</t>
  </si>
  <si>
    <t>000100001001002317</t>
  </si>
  <si>
    <t>000100001001002318</t>
  </si>
  <si>
    <t>000100001001002319</t>
  </si>
  <si>
    <t>000100001001002320</t>
  </si>
  <si>
    <t>000100001001002321</t>
  </si>
  <si>
    <t>000100001001002322</t>
  </si>
  <si>
    <t>000100001001002323</t>
  </si>
  <si>
    <t>000100001001002324</t>
  </si>
  <si>
    <t>000100001001002325</t>
  </si>
  <si>
    <t>000100001001002326</t>
  </si>
  <si>
    <t>000100001001002327</t>
  </si>
  <si>
    <t>000100001001002328</t>
  </si>
  <si>
    <t>000100001001002329</t>
  </si>
  <si>
    <t>000100001001002330</t>
  </si>
  <si>
    <t>000100001001002331</t>
  </si>
  <si>
    <t>000100001001002332</t>
  </si>
  <si>
    <t>000100001001002333</t>
  </si>
  <si>
    <t>000100001001002334</t>
  </si>
  <si>
    <t>000100001001002335</t>
  </si>
  <si>
    <t>000100001001002336</t>
  </si>
  <si>
    <t>000100001001002337</t>
  </si>
  <si>
    <t>000100001001002338</t>
  </si>
  <si>
    <t>000100001001002339</t>
  </si>
  <si>
    <t>000100001001002340</t>
  </si>
  <si>
    <t>000100001001002341</t>
  </si>
  <si>
    <t>000100001001002342</t>
  </si>
  <si>
    <t>000100001001002343</t>
  </si>
  <si>
    <t>000100001001002344</t>
  </si>
  <si>
    <t>000100001001002345</t>
  </si>
  <si>
    <t>000100001001002346</t>
  </si>
  <si>
    <t>000100001001002347</t>
  </si>
  <si>
    <t>000100001001002348</t>
  </si>
  <si>
    <t>消费支付/消费信息</t>
  </si>
  <si>
    <t>消费支付/消费信息/常用交易渠道</t>
  </si>
  <si>
    <t>不能删，数据字典中用的二级编码是这个</t>
  </si>
  <si>
    <t>近12个月常用交易渠道</t>
  </si>
  <si>
    <t>消费支付/消费信息/近12个月常用交易渠道</t>
  </si>
  <si>
    <t>消费支付/消费信息/消费笔数品类分布</t>
  </si>
  <si>
    <t xml:space="preserve">不动产代理-房地产经纪  </t>
  </si>
  <si>
    <t>鞋帽服饰</t>
  </si>
  <si>
    <t>房产置业</t>
  </si>
  <si>
    <t>学校</t>
  </si>
  <si>
    <t>公司企业</t>
  </si>
  <si>
    <t>公用事业</t>
  </si>
  <si>
    <t>广告摄影</t>
  </si>
  <si>
    <t>婚庆、婚恋交友</t>
  </si>
  <si>
    <t>零售-服饰鞋帽</t>
  </si>
  <si>
    <t>零售-丽人</t>
  </si>
  <si>
    <t>零售-眼镜配饰</t>
  </si>
  <si>
    <t>零售-箱包</t>
  </si>
  <si>
    <t>零售-运动、休闲、娱乐</t>
  </si>
  <si>
    <t>零售-医疗</t>
  </si>
  <si>
    <t>零售-家居、家具、家用电器</t>
  </si>
  <si>
    <t>零售-电子数码</t>
  </si>
  <si>
    <t>零售-零售卖场</t>
  </si>
  <si>
    <t>零售-能源燃料</t>
  </si>
  <si>
    <t>零售-母婴亲子</t>
  </si>
  <si>
    <t>零售-食品饮料</t>
  </si>
  <si>
    <t>零售-文化艺术</t>
  </si>
  <si>
    <t>零售-珠宝手表</t>
  </si>
  <si>
    <t>零售-五金建材</t>
  </si>
  <si>
    <t>零售-交通</t>
  </si>
  <si>
    <t>银行柜台ATM</t>
  </si>
  <si>
    <t>文化、体育、娱乐服务</t>
  </si>
  <si>
    <t>医疗服务</t>
  </si>
  <si>
    <t>邮政快递服务</t>
  </si>
  <si>
    <t>消费支付/消费信息/消费档次</t>
  </si>
  <si>
    <t>时尚用户</t>
  </si>
  <si>
    <t>消费支付/消费信息/消费档次/时尚品牌</t>
  </si>
  <si>
    <t>消费支付/消费信息/消费档次/高端品牌</t>
  </si>
  <si>
    <t>不活跃用户</t>
  </si>
  <si>
    <t>消费支付/消费信息/消费档次/不活跃用户</t>
  </si>
  <si>
    <t>消费支付/消费信息/消费档次/低端品牌</t>
  </si>
  <si>
    <t>消费支付/消费信息/消费档次/普通用户</t>
  </si>
  <si>
    <t>非典型用户</t>
  </si>
  <si>
    <t>消费支付/消费信息/消费档次/非典型用户</t>
  </si>
  <si>
    <t>消费支付/消费信息/消费档次/大众品牌</t>
  </si>
  <si>
    <t>消费支付/消费信息/消费档次/奢侈品牌</t>
  </si>
  <si>
    <t>消费支付/消费信息/近6个月消费金额的TOP5商户</t>
  </si>
  <si>
    <t>消费支付/消费信息/近6个月消费次数的TOP5商户</t>
  </si>
  <si>
    <t>近12个月车辆交易笔数</t>
  </si>
  <si>
    <t>消费支付/消费信息/近12个月车辆交易笔数</t>
  </si>
  <si>
    <t>0~2次</t>
  </si>
  <si>
    <t>消费支付/消费信息/0~2次</t>
  </si>
  <si>
    <t>3~5次</t>
  </si>
  <si>
    <t>消费支付/消费信息/3~5次</t>
  </si>
  <si>
    <t>6次及以上</t>
  </si>
  <si>
    <t>消费支付/消费信息/6次及以上</t>
  </si>
  <si>
    <t>近12个月车辆交易金额</t>
  </si>
  <si>
    <t>消费支付/消费信息/近12个月车辆交易金额</t>
  </si>
  <si>
    <t>1000~5000</t>
  </si>
  <si>
    <t>5000~1万</t>
  </si>
  <si>
    <t>10~50万</t>
  </si>
  <si>
    <t>500以下</t>
  </si>
  <si>
    <t>消费支付/消费信息/近6个月车辆交易笔数</t>
  </si>
  <si>
    <t>1~3次</t>
  </si>
  <si>
    <t>3~6次</t>
  </si>
  <si>
    <t>消费支付/消费信息/近6个月车辆交易金额</t>
  </si>
  <si>
    <t>31~50万</t>
  </si>
  <si>
    <t>51~100万</t>
  </si>
  <si>
    <t>100万以上</t>
  </si>
  <si>
    <t>消费支付/消费信息/年消费金额</t>
  </si>
  <si>
    <t>300万以上</t>
  </si>
  <si>
    <t>消费支付/消费信息/近12个月网购交易笔数占比</t>
  </si>
  <si>
    <t>0~10%</t>
  </si>
  <si>
    <t>10%~30%</t>
  </si>
  <si>
    <t>30%~50%</t>
  </si>
  <si>
    <t>消费支付/消费信息/近12个月午夜交易笔数占比</t>
  </si>
  <si>
    <t>6%~15%</t>
  </si>
  <si>
    <t>15%以上</t>
  </si>
  <si>
    <t>消费支付/消费信息/近12个月境外交易笔数占比</t>
  </si>
  <si>
    <t>11%~20%</t>
  </si>
  <si>
    <t>20%以上</t>
  </si>
  <si>
    <t>消费支付/消费信息/消费金额品类分布</t>
  </si>
  <si>
    <t>消费支付/消费信息/消费金额品牌分布</t>
  </si>
  <si>
    <t>消费支付/消费信息/消费笔数品牌分布</t>
  </si>
  <si>
    <t xml:space="preserve">公用事业类消费笔数 </t>
  </si>
  <si>
    <t>20笔及以下</t>
  </si>
  <si>
    <t>是否偏好房地产类</t>
  </si>
  <si>
    <t>是否偏好公用事业类消费</t>
  </si>
  <si>
    <t>是否偏好住宿服务类消费</t>
  </si>
  <si>
    <t>是否偏好旅游服务类消费</t>
  </si>
  <si>
    <t>是否偏好商务服务类消费</t>
  </si>
  <si>
    <t>是否偏好邮政快递类消费</t>
  </si>
  <si>
    <t>是否偏好政府机构及社会团体类消费</t>
  </si>
  <si>
    <t>50%以上</t>
  </si>
  <si>
    <t>商旅出行需求</t>
  </si>
  <si>
    <t>境外游需求</t>
  </si>
  <si>
    <t>二手车需求</t>
  </si>
  <si>
    <t>家政服务需求</t>
  </si>
  <si>
    <t>求职需求</t>
  </si>
  <si>
    <t>婚恋交友需求</t>
  </si>
  <si>
    <t>母婴亲子需求</t>
  </si>
  <si>
    <t>医疗健康需求</t>
  </si>
  <si>
    <t>养生保健需求</t>
  </si>
  <si>
    <t>K12教育需求</t>
  </si>
  <si>
    <t>英语学习需求</t>
  </si>
  <si>
    <t>驾驶培训需求</t>
  </si>
  <si>
    <t>自考学习需求</t>
  </si>
  <si>
    <t>日语学习需求</t>
  </si>
  <si>
    <t>出国留学需求</t>
  </si>
  <si>
    <t>法语学习需求</t>
  </si>
  <si>
    <t>新房需求</t>
  </si>
  <si>
    <t>二手房需求</t>
  </si>
  <si>
    <t>租房需求</t>
  </si>
  <si>
    <t>装修需求</t>
  </si>
  <si>
    <t>手机需求</t>
  </si>
  <si>
    <t>访问商品</t>
  </si>
  <si>
    <t>客户价值</t>
  </si>
  <si>
    <t>是否偏好品牌手表消费</t>
  </si>
  <si>
    <t>是否偏好珠宝饰品消费</t>
  </si>
  <si>
    <t>是否偏好女装消费</t>
  </si>
  <si>
    <t>是否偏好女鞋消费</t>
  </si>
  <si>
    <t>是否偏好男装消费</t>
  </si>
  <si>
    <t>是否偏好男鞋消费</t>
  </si>
  <si>
    <t>是否偏好运动户外消费</t>
  </si>
  <si>
    <t>是否偏好内衣消费</t>
  </si>
  <si>
    <t>是否偏好家居服装消费</t>
  </si>
  <si>
    <t>是否偏好配饰消费</t>
  </si>
  <si>
    <t>是否偏好童装消费</t>
  </si>
  <si>
    <t>是否偏好童鞋消费</t>
  </si>
  <si>
    <t>是否偏好集合店消费</t>
  </si>
  <si>
    <t>是否偏好床上用品消费</t>
  </si>
  <si>
    <t>是否偏好家居装饰消费</t>
  </si>
  <si>
    <t>是否偏好卫浴产品消费</t>
  </si>
  <si>
    <t>是否偏好装修建材消费</t>
  </si>
  <si>
    <t>是否偏好家具消费</t>
  </si>
  <si>
    <t>是否偏好厨具消费</t>
  </si>
  <si>
    <t>是否偏好餐具消费</t>
  </si>
  <si>
    <t>是否偏好茶具杯具消费</t>
  </si>
  <si>
    <t>是否偏好洗涤用品消费</t>
  </si>
  <si>
    <t>是否偏好户外装备消费</t>
  </si>
  <si>
    <t>是否偏好游泳用品消费</t>
  </si>
  <si>
    <t>是否偏好健身器材消费</t>
  </si>
  <si>
    <t>是否偏好骑行运动消费</t>
  </si>
  <si>
    <t>是否偏好垂钓用品消费</t>
  </si>
  <si>
    <t>是否偏好舞蹈消费</t>
  </si>
  <si>
    <t>是否偏好女包消费</t>
  </si>
  <si>
    <t>是否偏好男包消费</t>
  </si>
  <si>
    <t>是否偏好钱包消费</t>
  </si>
  <si>
    <t>是否偏好功能包消费</t>
  </si>
  <si>
    <t>是否偏好旅行箱消费</t>
  </si>
  <si>
    <t>是否偏好婴儿服饰消费</t>
  </si>
  <si>
    <t>是否偏好孕妈用品消费</t>
  </si>
  <si>
    <t>是否偏好婴儿食品消费</t>
  </si>
  <si>
    <t>是否偏好婴儿护理消费</t>
  </si>
  <si>
    <t>是否偏好童车床消费</t>
  </si>
  <si>
    <t>是否偏好婴幼家纺消费</t>
  </si>
  <si>
    <t>是否偏好相机消费</t>
  </si>
  <si>
    <t>是否偏好手机消费</t>
  </si>
  <si>
    <t>是否偏好数码配件消费</t>
  </si>
  <si>
    <t>是否偏好电脑消费</t>
  </si>
  <si>
    <t>是否偏好耳机音响消费</t>
  </si>
  <si>
    <t>是否偏好办公文具消费</t>
  </si>
  <si>
    <t>是否偏好工艺收藏消费</t>
  </si>
  <si>
    <t>是否偏好儿童玩具消费</t>
  </si>
  <si>
    <t>是否偏好教育培训消费</t>
  </si>
  <si>
    <t>是否偏好体育用品消费</t>
  </si>
  <si>
    <t>是否偏好乐器消费</t>
  </si>
  <si>
    <t>是否偏好书店消费</t>
  </si>
  <si>
    <t>是否偏好乐器行消费</t>
  </si>
  <si>
    <t>是否偏好香氛精油消费</t>
  </si>
  <si>
    <t>是否偏好彩妆消费</t>
  </si>
  <si>
    <t>是否偏好护肤消费</t>
  </si>
  <si>
    <t>是否偏好假发消费</t>
  </si>
  <si>
    <t>是否偏好快餐简餐消费</t>
  </si>
  <si>
    <t>是否偏好日料消费</t>
  </si>
  <si>
    <t>是否偏好西餐正餐消费</t>
  </si>
  <si>
    <t>是否偏好咖啡水吧消费</t>
  </si>
  <si>
    <t>是否偏好零食小吃消费</t>
  </si>
  <si>
    <t>是否偏好韩食消费</t>
  </si>
  <si>
    <t>是否偏好中餐正餐消费</t>
  </si>
  <si>
    <t>是否偏好面包甜点消费</t>
  </si>
  <si>
    <t>是否偏好火锅涮锅消费</t>
  </si>
  <si>
    <t>是否偏好自助餐消费</t>
  </si>
  <si>
    <t>是否偏好茶座消费</t>
  </si>
  <si>
    <t>是否偏好小家电消费</t>
  </si>
  <si>
    <t>是否偏好厨房电器消费</t>
  </si>
  <si>
    <t>是否偏好大家电消费</t>
  </si>
  <si>
    <t>是否偏好儿童娱乐消费</t>
  </si>
  <si>
    <t>是否偏好KTV服务消费</t>
  </si>
  <si>
    <t>是否偏好桌游娱乐消费</t>
  </si>
  <si>
    <t>是否偏好台球室消费</t>
  </si>
  <si>
    <t>是否偏好网吧消费</t>
  </si>
  <si>
    <t>是否偏好电影院消费</t>
  </si>
  <si>
    <t>是否偏好足疗按摩消费</t>
  </si>
  <si>
    <t>是否偏好体验/DIY消费</t>
  </si>
  <si>
    <t>是否偏好洗浴消费</t>
  </si>
  <si>
    <t>是否偏好摄影冲印消费</t>
  </si>
  <si>
    <t>是否偏好花店/水果铺消费</t>
  </si>
  <si>
    <t>是否偏好宠物服务消费</t>
  </si>
  <si>
    <t>是否偏好药店消费</t>
  </si>
  <si>
    <t>是否偏好租车服务消费</t>
  </si>
  <si>
    <t>是否偏好保健品消费</t>
  </si>
  <si>
    <t>是否偏好皮具保养消费</t>
  </si>
  <si>
    <t>是否偏好图文快印消费</t>
  </si>
  <si>
    <t>是否偏好邮局消费</t>
  </si>
  <si>
    <t>是否偏好旅行社消费</t>
  </si>
  <si>
    <t>是否偏好个性写真消费</t>
  </si>
  <si>
    <t>是否偏好眼镜店消费</t>
  </si>
  <si>
    <t>是否偏好快递公司消费</t>
  </si>
  <si>
    <t>是否偏好烟酒行消费</t>
  </si>
  <si>
    <t>是否偏好杂货消费</t>
  </si>
  <si>
    <t>是否偏好便利店消费</t>
  </si>
  <si>
    <t>是否偏好数码卖场消费</t>
  </si>
  <si>
    <t>是否偏好零售消费</t>
  </si>
  <si>
    <t>是否偏好大型超市消费</t>
  </si>
  <si>
    <t>是否偏好茶叶店消费</t>
  </si>
  <si>
    <t>是否偏好家电卖场消费</t>
  </si>
  <si>
    <t>是否偏好超市消费</t>
  </si>
  <si>
    <t>是否偏好购物中心消费</t>
  </si>
  <si>
    <t>是否偏好百货消费</t>
  </si>
  <si>
    <t>是否偏好汽车4S店消费</t>
  </si>
  <si>
    <t>是否偏好汽车装饰消费</t>
  </si>
  <si>
    <t>是否偏好汽车品牌消费</t>
  </si>
  <si>
    <t>是否偏好汽车配件消费</t>
  </si>
  <si>
    <t>是否偏好汽车维修消费</t>
  </si>
  <si>
    <t>是否偏好医疗器械消费</t>
  </si>
  <si>
    <t>是否偏好中医馆消费</t>
  </si>
  <si>
    <t>是否偏好美发消费</t>
  </si>
  <si>
    <t>是否偏好瘦身纤体消费</t>
  </si>
  <si>
    <t>是否偏好美甲消费</t>
  </si>
  <si>
    <t>是否偏好典当行消费</t>
  </si>
  <si>
    <t>是否偏好证券公司消费</t>
  </si>
  <si>
    <t>是否偏好早教消费</t>
  </si>
  <si>
    <t>是否偏好亲子教育消费</t>
  </si>
  <si>
    <t>是否偏好月子中心消费</t>
  </si>
  <si>
    <t>是否偏好亲子游乐消费</t>
  </si>
  <si>
    <t>是否偏好考试培训消费</t>
  </si>
  <si>
    <t>是否偏好语言培训消费</t>
  </si>
  <si>
    <t>消费心理</t>
  </si>
  <si>
    <t>购买动机</t>
  </si>
  <si>
    <t>情感动机</t>
  </si>
  <si>
    <t>惠顾动机</t>
  </si>
  <si>
    <t>攀比动机</t>
  </si>
  <si>
    <t>嗜好动机</t>
  </si>
  <si>
    <t>求美动机</t>
  </si>
  <si>
    <t>理智动机</t>
  </si>
  <si>
    <t>求实动机</t>
  </si>
  <si>
    <t>求新动机</t>
  </si>
  <si>
    <t>求名动机</t>
  </si>
  <si>
    <t>求廉动机</t>
  </si>
  <si>
    <t>求简动机</t>
  </si>
  <si>
    <t>购买目的</t>
  </si>
  <si>
    <t>实用</t>
  </si>
  <si>
    <t>娱乐</t>
  </si>
  <si>
    <t>消费额度</t>
  </si>
  <si>
    <t>透支</t>
  </si>
  <si>
    <t>消费选择习惯</t>
  </si>
  <si>
    <t>多样消费</t>
  </si>
  <si>
    <t>忠诚消费</t>
  </si>
  <si>
    <t>消费决策习惯</t>
  </si>
  <si>
    <t>跟从消费</t>
  </si>
  <si>
    <t>个性消费</t>
  </si>
  <si>
    <t>关注点</t>
  </si>
  <si>
    <t>关注品牌</t>
  </si>
  <si>
    <t>关注时尚</t>
  </si>
  <si>
    <t>关注价格</t>
  </si>
  <si>
    <t>关注安全</t>
  </si>
  <si>
    <t>关注健康</t>
  </si>
  <si>
    <t>关注品质</t>
  </si>
  <si>
    <t>关注体验</t>
  </si>
  <si>
    <t>资产收入/资产信息</t>
  </si>
  <si>
    <t>资产收入/资产信息/是否有房</t>
  </si>
  <si>
    <t>资产收入/资产信息/是否有房/是</t>
  </si>
  <si>
    <t>资产收入/资产信息/是否有房/可能有</t>
  </si>
  <si>
    <t>资产收入/资产信息/是否有房/否</t>
  </si>
  <si>
    <t>资产收入/资产信息/是否有车</t>
  </si>
  <si>
    <t>资产收入/资产信息/是否有车/是</t>
  </si>
  <si>
    <t>资产收入/资产信息/是否有车/可能有</t>
  </si>
  <si>
    <t>资产收入/资产信息/是否有车/否</t>
  </si>
  <si>
    <t>资产收入/资产信息/房产估值</t>
  </si>
  <si>
    <t>资产收入/资产信息/房产估值/大于500万</t>
  </si>
  <si>
    <t>资产收入/资产信息/房产估值/100~500万</t>
  </si>
  <si>
    <t>资产收入/资产信息/房产估值/小于100万</t>
  </si>
  <si>
    <t>资产收入/资产信息/最高卡等级</t>
  </si>
  <si>
    <t>资产收入/资产信息/卡等级/金卡</t>
  </si>
  <si>
    <t>资产收入/资产信息/卡等级/白金卡</t>
  </si>
  <si>
    <t>资产收入/资产信息/卡等级/普卡</t>
  </si>
  <si>
    <t>资产收入/资产信息/卡等级/黑金卡</t>
  </si>
  <si>
    <t>资产收入/资产信息/卡等级/钻石卡</t>
  </si>
  <si>
    <t>资产收入/资产信息/车辆估值</t>
  </si>
  <si>
    <t>资产收入/资产信息/车辆估值/大于100万</t>
  </si>
  <si>
    <t>资产收入/资产信息/车辆估值/50~100万</t>
  </si>
  <si>
    <t>资产收入/资产信息/车辆估值/20~50万</t>
  </si>
  <si>
    <t>资产收入/资产信息/车辆估值/小于20万</t>
  </si>
  <si>
    <t>资产收入/资产信息/购房时间</t>
  </si>
  <si>
    <t>资产收入/资产信息/购车时间</t>
  </si>
  <si>
    <t>资产收入/资产信息/资产规模</t>
  </si>
  <si>
    <t>大</t>
  </si>
  <si>
    <t>资产收入/资产信息/资产规模/大</t>
  </si>
  <si>
    <t>资产收入/资产信息/资产规模/中</t>
  </si>
  <si>
    <t>小</t>
  </si>
  <si>
    <t>资产收入/资产信息/资产规模/小</t>
  </si>
  <si>
    <t>卡数量</t>
  </si>
  <si>
    <t>资产收入/资产信息/卡数量</t>
  </si>
  <si>
    <t>信用卡需求</t>
  </si>
  <si>
    <t>P2P理财需求</t>
  </si>
  <si>
    <t>银行理财需求</t>
  </si>
  <si>
    <t>基金投资需求</t>
  </si>
  <si>
    <t>贵金属投资需求</t>
  </si>
  <si>
    <t>股票投资需求</t>
  </si>
  <si>
    <t>期货投资需求</t>
  </si>
  <si>
    <t>外汇投资需求</t>
  </si>
  <si>
    <t>信用贷款需求</t>
  </si>
  <si>
    <t>消费分期需求</t>
  </si>
  <si>
    <t>银行贷款需求</t>
  </si>
  <si>
    <t>P2P贷款需求</t>
  </si>
  <si>
    <t>担保典当需求</t>
  </si>
  <si>
    <t>车险需求</t>
  </si>
  <si>
    <t>家庭财险需求</t>
  </si>
  <si>
    <t>人身意外险需求</t>
  </si>
  <si>
    <t>健康险需求</t>
  </si>
  <si>
    <t>人寿险需求</t>
  </si>
  <si>
    <t>旅游险需求</t>
  </si>
  <si>
    <t>理财险需求</t>
  </si>
  <si>
    <t>少儿险需求</t>
  </si>
  <si>
    <t>股票信息</t>
  </si>
  <si>
    <t>保险信息</t>
  </si>
  <si>
    <t>线下看房指数</t>
  </si>
  <si>
    <t>通信/设备信息</t>
  </si>
  <si>
    <t>通信/设备信息/移动端设备系统</t>
  </si>
  <si>
    <t>通信/设备信息/移动端设备系统/iOS</t>
  </si>
  <si>
    <t>通信/设备信息/移动端设备系统/Android</t>
  </si>
  <si>
    <t>通信/设备信息/移动端设备系统/其他</t>
  </si>
  <si>
    <t>通信/设备信息/设备品类</t>
  </si>
  <si>
    <t>通信/设备信息/设备品类/手机</t>
  </si>
  <si>
    <t>通信/设备信息/设备品类/平板</t>
  </si>
  <si>
    <t>通信/设备信息/设备品类/智能电视</t>
  </si>
  <si>
    <t>通信/设备信息/设备品类/智能手表</t>
  </si>
  <si>
    <t>智能手环</t>
  </si>
  <si>
    <t>通信/设备信息/设备品类/智能手环</t>
  </si>
  <si>
    <t>通信/设备信息/设备品类/模拟器</t>
  </si>
  <si>
    <t>通信/设备信息/设备品类/电子书</t>
  </si>
  <si>
    <t>通信/设备信息/联网类型</t>
  </si>
  <si>
    <t>通信/设备信息/联网类型/WIFI</t>
  </si>
  <si>
    <t>通信/设备信息/联网类型/4G</t>
  </si>
  <si>
    <t>通信/设备信息/联网类型/3G</t>
  </si>
  <si>
    <t>通信/设备信息/联网类型/2G</t>
  </si>
  <si>
    <t>通信/设备信息/上市价格</t>
  </si>
  <si>
    <t>通信/设备信息/上市价格/1~499</t>
  </si>
  <si>
    <t>通信/设备信息/上市价格/500~999</t>
  </si>
  <si>
    <t>通信/设备信息/上市价格/1000~1999</t>
  </si>
  <si>
    <t>通信/设备信息/上市价格/2000~3999</t>
  </si>
  <si>
    <t>通信/设备信息/上市价格/4000以上</t>
  </si>
  <si>
    <t>通信/设备信息/移动运营商</t>
  </si>
  <si>
    <t>通信/设备信息/移动运营商/中国移动</t>
  </si>
  <si>
    <t>通信/设备信息/移动运营商/中国联通</t>
  </si>
  <si>
    <t>通信/设备信息/移动运营商/中国电信</t>
  </si>
  <si>
    <t>通信/设备信息/移动运营商/其它运营商</t>
  </si>
  <si>
    <t>通信/设备信息/手机品牌型号</t>
  </si>
  <si>
    <t>通信/设备信息/移动端设备型号</t>
  </si>
  <si>
    <t>通信/设备信息/移动端设备品牌</t>
  </si>
  <si>
    <t>步步高</t>
  </si>
  <si>
    <t>宇龙酷派</t>
  </si>
  <si>
    <t>通信/设备信息/设备MAC</t>
  </si>
  <si>
    <t>通信/设备信息/设备IMEI</t>
  </si>
  <si>
    <t>通信/设备信息/设备IDFA</t>
  </si>
  <si>
    <t>通信/设备信息/设备AndroidID</t>
  </si>
  <si>
    <t>通信/设备信息/设备MAC_MD5</t>
  </si>
  <si>
    <t>通信/设备信息/设备IMEI_MD5</t>
  </si>
  <si>
    <t>通信/设备信息/设备IDFA_MD5</t>
  </si>
  <si>
    <t>通信/设备信息/设备AndroidID_MD5</t>
  </si>
  <si>
    <t>屏幕尺寸</t>
  </si>
  <si>
    <t>硬件特性</t>
  </si>
  <si>
    <t>分辨率</t>
  </si>
  <si>
    <t>发布时间</t>
  </si>
  <si>
    <t>功能特性</t>
  </si>
  <si>
    <t>上市时间</t>
  </si>
  <si>
    <t>兴趣爱好/线上行为偏好信息</t>
  </si>
  <si>
    <t>兴趣爱好/线上行为偏好信息/汽车资讯偏好</t>
  </si>
  <si>
    <t>兴趣爱好/线上行为偏好信息/汽车垂直类访问偏好/高</t>
  </si>
  <si>
    <t>兴趣爱好/线上行为偏好信息/汽车垂直类访问偏好/中</t>
  </si>
  <si>
    <t>兴趣爱好/线上行为偏好信息/汽车垂直类访问偏好/低</t>
  </si>
  <si>
    <t>兴趣爱好/线上行为偏好信息/电商购物偏好</t>
  </si>
  <si>
    <t>兴趣爱好/线上行为偏好信息/电商类网站偏好/高</t>
  </si>
  <si>
    <t>兴趣爱好/线上行为偏好信息/电商类网站偏好/中</t>
  </si>
  <si>
    <t>兴趣爱好/线上行为偏好信息/电商类网站偏好/低</t>
  </si>
  <si>
    <t>兴趣爱好/线上行为偏好信息/读书偏好</t>
  </si>
  <si>
    <t>兴趣爱好/线上行为偏好信息/读书类网站偏好/高</t>
  </si>
  <si>
    <t>兴趣爱好/线上行为偏好信息/读书类网站偏好/中</t>
  </si>
  <si>
    <t>兴趣爱好/线上行为偏好信息/读书类网站偏好/低</t>
  </si>
  <si>
    <t>兴趣爱好/线上行为偏好信息/社交类网站偏好</t>
  </si>
  <si>
    <t>兴趣爱好/线上行为偏好信息/社交类网站偏好/高</t>
  </si>
  <si>
    <t>兴趣爱好/线上行为偏好信息/社交类网站偏好/中</t>
  </si>
  <si>
    <t>兴趣爱好/线上行为偏好信息/社交类网站偏好/低</t>
  </si>
  <si>
    <t>兴趣爱好/线上行为偏好信息/影音娱乐偏好</t>
  </si>
  <si>
    <t>兴趣爱好/线上行为偏好信息/影音类网站偏好/高</t>
  </si>
  <si>
    <t>兴趣爱好/线上行为偏好信息/影音类网站偏好/中</t>
  </si>
  <si>
    <t>兴趣爱好/线上行为偏好信息/影音类网站偏好/低</t>
  </si>
  <si>
    <t>兴趣爱好/线上行为偏好信息/新闻类网站偏好</t>
  </si>
  <si>
    <t>兴趣爱好/线上行为偏好信息/新闻类网站偏好/高</t>
  </si>
  <si>
    <t>兴趣爱好/线上行为偏好信息/新闻类网站偏好/中</t>
  </si>
  <si>
    <t>兴趣爱好/线上行为偏好信息/新闻类网站偏好/低</t>
  </si>
  <si>
    <t>旅游偏好</t>
  </si>
  <si>
    <t>信用卡管理偏好</t>
  </si>
  <si>
    <t>电子银行偏好</t>
  </si>
  <si>
    <t>彩票偏好</t>
  </si>
  <si>
    <t>网银支付偏好</t>
  </si>
  <si>
    <t>记账偏好</t>
  </si>
  <si>
    <t>财经资讯偏好</t>
  </si>
  <si>
    <t>娱乐资讯偏好</t>
  </si>
  <si>
    <t>军事资讯偏好</t>
  </si>
  <si>
    <t>科技资讯偏好</t>
  </si>
  <si>
    <t>体育资讯偏好</t>
  </si>
  <si>
    <t>时尚资讯偏好</t>
  </si>
  <si>
    <t>外卖团购偏好</t>
  </si>
  <si>
    <t>餐饮美食偏好</t>
  </si>
  <si>
    <t>美容美妆偏好</t>
  </si>
  <si>
    <t>美图美拍偏好</t>
  </si>
  <si>
    <t>演出偏好</t>
  </si>
  <si>
    <t>运动健身偏好</t>
  </si>
  <si>
    <t>海淘购物偏好</t>
  </si>
  <si>
    <t>兴趣爱好/移动端行为偏好信息</t>
  </si>
  <si>
    <t>兴趣爱好/移动端行为偏好信息/APP应用偏好</t>
  </si>
  <si>
    <t>兴趣爱好/移动端行为偏好信息/汽车类APP偏好</t>
  </si>
  <si>
    <t>兴趣爱好/移动端行为偏好信息/汽车类APP偏好/车资讯</t>
  </si>
  <si>
    <t>兴趣爱好/移动端行为偏好信息/汽车类APP偏好/卖买车</t>
  </si>
  <si>
    <t>兴趣爱好/移动端行为偏好信息/电商类APP偏好</t>
  </si>
  <si>
    <t>兴趣爱好/移动端行为偏好信息/电商类APP偏好/网上商城</t>
  </si>
  <si>
    <t>兴趣爱好/移动端行为偏好信息/电商类APP偏好/团购</t>
  </si>
  <si>
    <t>兴趣爱好/移动端行为偏好信息/电商类APP偏好/导购</t>
  </si>
  <si>
    <t>兴趣爱好/移动端行为偏好信息/电商类APP偏好/比价</t>
  </si>
  <si>
    <t>兴趣爱好/移动端行为偏好信息/电商类APP偏好/购物分享</t>
  </si>
  <si>
    <t>兴趣爱好/移动端行为偏好信息/读书类APP偏好</t>
  </si>
  <si>
    <t>兴趣爱好/移动端行为偏好信息/读书类APP偏好/胎教读物</t>
  </si>
  <si>
    <t>兴趣爱好/移动端行为偏好信息/读书类APP偏好/少儿读物</t>
  </si>
  <si>
    <t>兴趣爱好/移动端行为偏好信息/读书类APP偏好/小说</t>
  </si>
  <si>
    <t>兴趣爱好/移动端行为偏好信息/读书类APP偏好/期刊杂志</t>
  </si>
  <si>
    <t>兴趣爱好/移动端行为偏好信息/读书类APP偏好/漫画</t>
  </si>
  <si>
    <t>兴趣爱好/移动端行为偏好信息/读书类APP偏好/词典翻译</t>
  </si>
  <si>
    <t>兴趣爱好/移动端行为偏好信息/读书类APP偏好/阅读平台</t>
  </si>
  <si>
    <t>兴趣爱好/移动端行为偏好信息/读书类APP偏好/诗词名著</t>
  </si>
  <si>
    <t>兴趣爱好/移动端行为偏好信息/读书类APP偏好/笑话</t>
  </si>
  <si>
    <t>兴趣爱好/移动端行为偏好信息/读书类APP偏好/心理</t>
  </si>
  <si>
    <t>兴趣爱好/移动端行为偏好信息/读书类APP偏好/科普</t>
  </si>
  <si>
    <t>兴趣爱好/移动端行为偏好信息/社交类APP偏好</t>
  </si>
  <si>
    <t>兴趣爱好/移动端行为偏好信息/社交类APP偏好/微博</t>
  </si>
  <si>
    <t>兴趣爱好/移动端行为偏好信息/社交类APP偏好/婚恋</t>
  </si>
  <si>
    <t>兴趣爱好/移动端行为偏好信息/社交类APP偏好/交友社区</t>
  </si>
  <si>
    <t>兴趣爱好/移动端行为偏好信息/社交类APP偏好/图片分享</t>
  </si>
  <si>
    <t>兴趣爱好/移动端行为偏好信息/社交类APP偏好/博客论坛</t>
  </si>
  <si>
    <t>兴趣爱好/移动端行为偏好信息/影音类APP偏好</t>
  </si>
  <si>
    <t>兴趣爱好/移动端行为偏好信息/影音类APP偏好/电台</t>
  </si>
  <si>
    <t>兴趣爱好/移动端行为偏好信息/影音类APP偏好/音乐</t>
  </si>
  <si>
    <t>兴趣爱好/移动端行为偏好信息/影音类APP偏好/视频</t>
  </si>
  <si>
    <t>兴趣爱好/移动端行为偏好信息/影音类APP偏好/秀场</t>
  </si>
  <si>
    <t>兴趣爱好/移动端行为偏好信息/影音类APP偏好/有声读物</t>
  </si>
  <si>
    <t>兴趣爱好/移动端行为偏好信息/游戏类APP偏好</t>
  </si>
  <si>
    <t>兴趣爱好/移动端行为偏好信息/游戏类APP偏好/休闲时间</t>
  </si>
  <si>
    <t>兴趣爱好/移动端行为偏好信息/游戏类APP偏好/跑酷竞速</t>
  </si>
  <si>
    <t>兴趣爱好/移动端行为偏好信息/游戏类APP偏好/宝石消除</t>
  </si>
  <si>
    <t>兴趣爱好/移动端行为偏好信息/游戏类APP偏好/网络游戏</t>
  </si>
  <si>
    <t>兴趣爱好/移动端行为偏好信息/游戏类APP偏好/动作射击</t>
  </si>
  <si>
    <t>兴趣爱好/移动端行为偏好信息/游戏类APP偏好/扑克棋牌</t>
  </si>
  <si>
    <t>兴趣爱好/移动端行为偏好信息/游戏类APP偏好/儿童益智</t>
  </si>
  <si>
    <t>兴趣爱好/移动端行为偏好信息/游戏类APP偏好/塔防守卫</t>
  </si>
  <si>
    <t>兴趣爱好/移动端行为偏好信息/游戏类APP偏好/体育格斗</t>
  </si>
  <si>
    <t>兴趣爱好/移动端行为偏好信息/游戏类APP偏好/角色扮演</t>
  </si>
  <si>
    <t>兴趣爱好/移动端行为偏好信息/游戏类APP偏好/经营策略</t>
  </si>
  <si>
    <t>兴趣爱好/移动端行为偏好信息/游戏类APP偏好/养成类</t>
  </si>
  <si>
    <t>兴趣爱好/移动端行为偏好信息/游戏类APP偏好/挂机类</t>
  </si>
  <si>
    <t>兴趣爱好/移动端行为偏好信息/游戏类APP偏好/文字游戏</t>
  </si>
  <si>
    <t>兴趣爱好/移动端行为偏好信息/游戏类APP偏好/博彩类</t>
  </si>
  <si>
    <t>兴趣爱好/移动端行为偏好信息/微信公众号</t>
  </si>
  <si>
    <t>兴趣爱好/移动端行为偏好信息/微信文章标题</t>
  </si>
  <si>
    <t>兴趣爱好/移动端行为偏好信息/微信URL</t>
  </si>
  <si>
    <t>兴趣爱好/移动端行为偏好信息/微信</t>
  </si>
  <si>
    <t>兴趣爱好/移动端行为偏好信息/微信文章URL</t>
  </si>
  <si>
    <t>是否下载车资讯APP</t>
  </si>
  <si>
    <t>兴趣爱好/移动端行为偏好信息/是否下载车资讯APP</t>
  </si>
  <si>
    <t>是否下载买卖车APP</t>
  </si>
  <si>
    <t>兴趣爱好/移动端行为偏好信息/买卖车APP</t>
  </si>
  <si>
    <t>是否下载网上商城APP</t>
  </si>
  <si>
    <t>是否下载团购APP</t>
  </si>
  <si>
    <t>是否下载导购APP</t>
  </si>
  <si>
    <t>是否下载比价APP</t>
  </si>
  <si>
    <t>是否下载购物分享APP</t>
  </si>
  <si>
    <t>是否下载海淘APP</t>
  </si>
  <si>
    <t>是否下载胎教读物APP</t>
  </si>
  <si>
    <t>是否下载少儿读物APP</t>
  </si>
  <si>
    <t>是否下载小说APP</t>
  </si>
  <si>
    <t>是否下载期刊杂志APP</t>
  </si>
  <si>
    <t>是否下载漫画APP</t>
  </si>
  <si>
    <t>是否下载词典翻译APP</t>
  </si>
  <si>
    <t>是否下载阅读平台APP</t>
  </si>
  <si>
    <t>是否下载诗词名著APP</t>
  </si>
  <si>
    <t>是否下载笑话APP</t>
  </si>
  <si>
    <t>是否下载心理APP</t>
  </si>
  <si>
    <t>科是否下载普APP</t>
  </si>
  <si>
    <t>是否下载微博</t>
  </si>
  <si>
    <t>是否下载婚恋APP</t>
  </si>
  <si>
    <t>是否下载交友社区APP</t>
  </si>
  <si>
    <t>是否下载图片分享APP</t>
  </si>
  <si>
    <t>是否下载博客论坛APP</t>
  </si>
  <si>
    <t>是否下载电台APP</t>
  </si>
  <si>
    <t>是否下载音乐APP</t>
  </si>
  <si>
    <t>是否下载视频APP</t>
  </si>
  <si>
    <t>是否下载秀场APP</t>
  </si>
  <si>
    <t>是否下载有声读物APP</t>
  </si>
  <si>
    <t>是否玩休闲时间类游戏</t>
  </si>
  <si>
    <t>是否玩跑酷竞速类游戏</t>
  </si>
  <si>
    <t>是否玩宝石消除类游戏</t>
  </si>
  <si>
    <t>是否玩网络游戏</t>
  </si>
  <si>
    <t>是否玩动作射击类游戏</t>
  </si>
  <si>
    <t>是否玩扑克棋牌类游戏</t>
  </si>
  <si>
    <t>是否玩儿童益智类游戏</t>
  </si>
  <si>
    <t>是否玩塔防守卫类游戏</t>
  </si>
  <si>
    <t>是否玩体育格斗类游戏</t>
  </si>
  <si>
    <t>是否玩角色扮演类游戏</t>
  </si>
  <si>
    <t>是否玩经营策略类游戏</t>
  </si>
  <si>
    <t>是否玩养成类游戏</t>
  </si>
  <si>
    <t>是否玩挂机类游戏</t>
  </si>
  <si>
    <t>是否玩文字类游戏</t>
  </si>
  <si>
    <t>是否玩博彩类游戏</t>
  </si>
  <si>
    <t>购物平台APP偏好</t>
  </si>
  <si>
    <t>视频类APP偏好</t>
  </si>
  <si>
    <t>系统工具类APP偏好</t>
  </si>
  <si>
    <t>新闻资讯类APP偏好</t>
  </si>
  <si>
    <t>生活服务类APP偏好</t>
  </si>
  <si>
    <t>网络金融类APP偏好</t>
  </si>
  <si>
    <t>阅读类APP偏好</t>
  </si>
  <si>
    <t>汽车服务类APP偏好</t>
  </si>
  <si>
    <t>图像服务类APP偏好</t>
  </si>
  <si>
    <t>丽人母婴类APP偏好</t>
  </si>
  <si>
    <t>健康医疗类APP偏好</t>
  </si>
  <si>
    <t>教育培训类APP偏好</t>
  </si>
  <si>
    <t>办公商务类APP偏好</t>
  </si>
  <si>
    <t>电话通讯类APP偏好</t>
  </si>
  <si>
    <t>主题美化类APP偏好</t>
  </si>
  <si>
    <t>实用工具类APP偏好</t>
  </si>
  <si>
    <t>智能设备类APP偏好</t>
  </si>
  <si>
    <t>手机游戏类APP偏好</t>
  </si>
  <si>
    <t>游戏偏好</t>
  </si>
  <si>
    <t>使用旅游类APP个数</t>
  </si>
  <si>
    <t>使用打车租车类APP个数</t>
  </si>
  <si>
    <t>使用汽车类APP个数</t>
  </si>
  <si>
    <t>使用银行类APP个数</t>
  </si>
  <si>
    <t>使用P2P理财类APP个数</t>
  </si>
  <si>
    <t>使用基金类APP个数</t>
  </si>
  <si>
    <t>使用股票类APP个数</t>
  </si>
  <si>
    <t>使用贷款类APP个数</t>
  </si>
  <si>
    <t>使用分期类APP个数</t>
  </si>
  <si>
    <t>使用招聘类APP个数</t>
  </si>
  <si>
    <t>使用医疗类APP个数</t>
  </si>
  <si>
    <t>使用运动类APP个数</t>
  </si>
  <si>
    <t>使用房产类APP个数</t>
  </si>
  <si>
    <t>使用电商类APP个数</t>
  </si>
  <si>
    <t>使用海淘类APP个数</t>
  </si>
  <si>
    <t>搜索关键词</t>
  </si>
  <si>
    <t>APP使用频度</t>
  </si>
  <si>
    <t>很少</t>
  </si>
  <si>
    <t>一般</t>
  </si>
  <si>
    <t>时常</t>
  </si>
  <si>
    <t>总是</t>
  </si>
  <si>
    <t>APP使用时长</t>
  </si>
  <si>
    <t>较长</t>
  </si>
  <si>
    <t>很长</t>
  </si>
  <si>
    <t>是否偏好三国题材游戏</t>
  </si>
  <si>
    <t>是否偏好武侠题材游戏</t>
  </si>
  <si>
    <t>是否偏好修仙玄幻题材游戏</t>
  </si>
  <si>
    <t>是否偏好西游题材游戏</t>
  </si>
  <si>
    <t>是否偏好水浒题材游戏</t>
  </si>
  <si>
    <t>是否偏好中国古典神话题材游戏</t>
  </si>
  <si>
    <t>是否偏好西方神话题材游戏</t>
  </si>
  <si>
    <t>是否偏好80后日本动漫题材游戏</t>
  </si>
  <si>
    <t>是否偏好二次元动漫题材游戏</t>
  </si>
  <si>
    <t>是否偏好影视题材游戏</t>
  </si>
  <si>
    <t>是否偏好综艺题材游戏</t>
  </si>
  <si>
    <t>是否偏好军事战争题材游戏</t>
  </si>
  <si>
    <t>是否偏好科幻题材游戏</t>
  </si>
  <si>
    <t>是否偏好僵尸题材游戏</t>
  </si>
  <si>
    <t>是否偏好魔兽题材游戏</t>
  </si>
  <si>
    <t>是否偏好魔幻题材游戏</t>
  </si>
  <si>
    <t>是否偏好DOTA-LOL题材游戏</t>
  </si>
  <si>
    <t>是否偏好航海题材游戏</t>
  </si>
  <si>
    <t>是否偏好体育题材游戏</t>
  </si>
  <si>
    <t>是否偏好水墨题材游戏</t>
  </si>
  <si>
    <t>是否偏好日韩风题材游戏</t>
  </si>
  <si>
    <t>是否偏好日式动漫题材游戏</t>
  </si>
  <si>
    <t>是否偏好欧美动漫题材游戏</t>
  </si>
  <si>
    <t>是否偏好Q版画风题材游戏</t>
  </si>
  <si>
    <t>是否偏好像素风格题材游戏</t>
  </si>
  <si>
    <t>是否偏好暴力血腥题材游戏</t>
  </si>
  <si>
    <t>是否偏好欧美魔幻题材游戏</t>
  </si>
  <si>
    <t>是否偏好写实题材游戏</t>
  </si>
  <si>
    <t>是否偏好中国动漫题材游戏</t>
  </si>
  <si>
    <t>是否偏好早教APP</t>
  </si>
  <si>
    <t>是否偏好课外辅导APP</t>
  </si>
  <si>
    <t>是否偏好留学出国APP</t>
  </si>
  <si>
    <t>是否偏好外语APP</t>
  </si>
  <si>
    <t>是否偏好专业技能APP</t>
  </si>
  <si>
    <t>是否偏好管理APP</t>
  </si>
  <si>
    <t>是否偏好文化艺术APP</t>
  </si>
  <si>
    <t>是否偏好图书音像APP</t>
  </si>
  <si>
    <t>是否偏好考试APP</t>
  </si>
  <si>
    <t>是否偏好方言APP</t>
  </si>
  <si>
    <t>是否偏好课程管理APP</t>
  </si>
  <si>
    <t>是否偏好娱乐资讯APP</t>
  </si>
  <si>
    <t>是否偏好学术资讯APP</t>
  </si>
  <si>
    <t>是否偏好体育资讯APP</t>
  </si>
  <si>
    <t>是否偏好财经资讯APP</t>
  </si>
  <si>
    <t>是否偏好科技资讯APP</t>
  </si>
  <si>
    <t>是否偏好游戏攻略APP</t>
  </si>
  <si>
    <t>是否偏好即时通讯APP</t>
  </si>
  <si>
    <t>是否偏好短信APP</t>
  </si>
  <si>
    <t>是否偏好邮件APP</t>
  </si>
  <si>
    <t>是否偏好电话APP</t>
  </si>
  <si>
    <t>是否偏好地图APP</t>
  </si>
  <si>
    <t>是否偏好导航APP</t>
  </si>
  <si>
    <t>是否偏好代驾APP</t>
  </si>
  <si>
    <t>是否偏好打车APP</t>
  </si>
  <si>
    <t>是否偏好租车APP</t>
  </si>
  <si>
    <t>是否偏好航班APP</t>
  </si>
  <si>
    <t>是否偏好公交APP</t>
  </si>
  <si>
    <t>是否偏好火车APP</t>
  </si>
  <si>
    <t>是否偏好酒店应用APP</t>
  </si>
  <si>
    <t>是否偏好旅游资讯APP</t>
  </si>
  <si>
    <t>是否偏好旅游产品APP</t>
  </si>
  <si>
    <t>是否偏好游记分享APP</t>
  </si>
  <si>
    <t>是否偏好长途客车APP</t>
  </si>
  <si>
    <t>是否偏好装潢APP</t>
  </si>
  <si>
    <t>是否偏好家电APP</t>
  </si>
  <si>
    <t>是否偏好家具APP</t>
  </si>
  <si>
    <t>是否偏好家居用品APP</t>
  </si>
  <si>
    <t>是否偏好智能家居APP</t>
  </si>
  <si>
    <t>是否偏好智能家电APP</t>
  </si>
  <si>
    <t>是否偏好智能硬件APP</t>
  </si>
  <si>
    <t>是否偏好减肥APP</t>
  </si>
  <si>
    <t>是否偏好运动健身APP</t>
  </si>
  <si>
    <t>是否偏好养生APP</t>
  </si>
  <si>
    <t>是否偏好医疗APP</t>
  </si>
  <si>
    <t>是否偏好健康管理APP</t>
  </si>
  <si>
    <t>是否偏好健康可穿戴APP</t>
  </si>
  <si>
    <t>是否偏好拍照摄影APP</t>
  </si>
  <si>
    <t>是否偏好文玩收藏APP</t>
  </si>
  <si>
    <t>是否偏好外卖订餐APP</t>
  </si>
  <si>
    <t>是否偏好占星运程APP</t>
  </si>
  <si>
    <t>是否偏好优惠券APP</t>
  </si>
  <si>
    <t>是否偏好点评APP</t>
  </si>
  <si>
    <t>是否偏好食谱APP</t>
  </si>
  <si>
    <t>是否偏好营业厅APP</t>
  </si>
  <si>
    <t>是否偏好天气APP</t>
  </si>
  <si>
    <t>是否偏好时钟APP</t>
  </si>
  <si>
    <t>是否偏好快递APP</t>
  </si>
  <si>
    <t>是否偏好日历APP</t>
  </si>
  <si>
    <t>是否偏好记账APP</t>
  </si>
  <si>
    <t>是否偏好车主服务APP</t>
  </si>
  <si>
    <t>是否偏好便民服务APP</t>
  </si>
  <si>
    <t>是否偏好时尚穿搭APP</t>
  </si>
  <si>
    <t>是否偏好积分活动APP</t>
  </si>
  <si>
    <t>是否偏好家政APP</t>
  </si>
  <si>
    <t>是否偏好生活综合APP</t>
  </si>
  <si>
    <t>是否偏好招聘求职APP</t>
  </si>
  <si>
    <t>是否偏好日程管理APP</t>
  </si>
  <si>
    <t>是否偏好笔记APP</t>
  </si>
  <si>
    <t>是否偏好备忘APP</t>
  </si>
  <si>
    <t>是否偏好文件编辑APP</t>
  </si>
  <si>
    <t>是否偏好名片APP</t>
  </si>
  <si>
    <t>是否偏好通讯录APP</t>
  </si>
  <si>
    <t>是否偏好网盘APP</t>
  </si>
  <si>
    <t>是否偏好店铺管理APP</t>
  </si>
  <si>
    <t>是否偏好工程制图APP</t>
  </si>
  <si>
    <t>是否偏好系统工具APP</t>
  </si>
  <si>
    <t>是否偏好应用商店APP</t>
  </si>
  <si>
    <t>是否偏好搜索APP</t>
  </si>
  <si>
    <t>是否偏好输入法APP</t>
  </si>
  <si>
    <t>是否偏好浏览器APP</t>
  </si>
  <si>
    <t>是否偏好桌面美化APP</t>
  </si>
  <si>
    <t>是否偏好阅读器APP</t>
  </si>
  <si>
    <t>是否偏好实用工具APP</t>
  </si>
  <si>
    <t>是否偏好编辑器APP</t>
  </si>
  <si>
    <t>是否偏好WIFIAPP</t>
  </si>
  <si>
    <t>是否偏好财富管理APP</t>
  </si>
  <si>
    <t>是否偏好货币基金APP</t>
  </si>
  <si>
    <t>是否偏好直销银行APP</t>
  </si>
  <si>
    <t>是否偏好直销保险APP</t>
  </si>
  <si>
    <t>是否偏好证券APP</t>
  </si>
  <si>
    <t>是否偏好期货APP</t>
  </si>
  <si>
    <t>是否偏好外汇APP</t>
  </si>
  <si>
    <t>是否偏好贵金属APP</t>
  </si>
  <si>
    <t>是否偏好众筹融资APP</t>
  </si>
  <si>
    <t>是否偏好彩票APP</t>
  </si>
  <si>
    <t>是否偏好支付APP</t>
  </si>
  <si>
    <t>是否偏好借贷APP</t>
  </si>
  <si>
    <t>是否偏好手机银行APP</t>
  </si>
  <si>
    <t>是否偏好保险APP</t>
  </si>
  <si>
    <t>是否偏好房屋咨询APP</t>
  </si>
  <si>
    <t>是否偏好买房APP</t>
  </si>
  <si>
    <t>是否偏好卖房APP</t>
  </si>
  <si>
    <t>是否偏好租房APP</t>
  </si>
  <si>
    <t>是否偏好怀孕备孕APP</t>
  </si>
  <si>
    <t>是否偏好育儿APP</t>
  </si>
  <si>
    <t>是否偏好母婴用品类APP</t>
  </si>
  <si>
    <t>是否偏好KTVAPP</t>
  </si>
  <si>
    <t>是否偏好演出APP</t>
  </si>
  <si>
    <t>是否偏好电影APP</t>
  </si>
  <si>
    <t>是否偏好护肤类应用APP</t>
  </si>
  <si>
    <t>是否偏好美容美发美甲APP</t>
  </si>
  <si>
    <t>是否偏好彩妆类应用APP</t>
  </si>
  <si>
    <t>是否偏好切东西游戏</t>
  </si>
  <si>
    <t>是否偏好找茬游戏</t>
  </si>
  <si>
    <t>是否偏好减压游戏</t>
  </si>
  <si>
    <t>是否偏好宠物游戏</t>
  </si>
  <si>
    <t>是否偏好答题游戏</t>
  </si>
  <si>
    <t>是否偏好捕鱼游戏</t>
  </si>
  <si>
    <t>是否偏好音乐舞蹈游戏</t>
  </si>
  <si>
    <t>是否偏好益智游戏</t>
  </si>
  <si>
    <t>是否偏好冒险解谜游戏</t>
  </si>
  <si>
    <t>是否偏好跑酷游戏</t>
  </si>
  <si>
    <t>是否偏好赛车游戏</t>
  </si>
  <si>
    <t>是否偏好摩托游戏</t>
  </si>
  <si>
    <t>是否偏好赛艇游戏</t>
  </si>
  <si>
    <t>是否偏好飞机游戏</t>
  </si>
  <si>
    <t>是否偏好方块游戏</t>
  </si>
  <si>
    <t>是否偏好宝石游戏</t>
  </si>
  <si>
    <t>是否偏好连连看游戏</t>
  </si>
  <si>
    <t>是否偏好祖玛游戏</t>
  </si>
  <si>
    <t>是否偏好泡泡龙游戏</t>
  </si>
  <si>
    <t>是否偏好卡通游戏</t>
  </si>
  <si>
    <t>是否偏好角色扮演网游游戏</t>
  </si>
  <si>
    <t>是否偏好动作竞技游戏</t>
  </si>
  <si>
    <t>是否偏好策略游戏</t>
  </si>
  <si>
    <t>是否偏好卡牌游戏</t>
  </si>
  <si>
    <t>是否偏好经营模拟游戏</t>
  </si>
  <si>
    <t>是否偏好横版游戏</t>
  </si>
  <si>
    <t>是否偏好射击游戏</t>
  </si>
  <si>
    <t>是否偏好3D游戏</t>
  </si>
  <si>
    <t>是否偏好飞行游戏</t>
  </si>
  <si>
    <t>是否偏好坦克游戏</t>
  </si>
  <si>
    <t>是否偏好狙击游戏</t>
  </si>
  <si>
    <t>是否偏好斗地主游戏</t>
  </si>
  <si>
    <t>是否偏好棋类游戏</t>
  </si>
  <si>
    <t>是否偏好麻将游戏</t>
  </si>
  <si>
    <t>是否偏好桌游游戏</t>
  </si>
  <si>
    <t>是否偏好德州扑克游戏</t>
  </si>
  <si>
    <t>是否偏好纸牌游戏</t>
  </si>
  <si>
    <t>是否偏好拼图游戏</t>
  </si>
  <si>
    <t>是否偏好识字游戏</t>
  </si>
  <si>
    <t>是否偏好智力开发游戏</t>
  </si>
  <si>
    <t>是否偏好数学游戏</t>
  </si>
  <si>
    <t>是否偏好闯关游戏</t>
  </si>
  <si>
    <t>是否偏好抢滩登陆游戏</t>
  </si>
  <si>
    <t>是否偏好街机游戏</t>
  </si>
  <si>
    <t>是否偏好篮球游戏</t>
  </si>
  <si>
    <t>是否偏好足球游戏</t>
  </si>
  <si>
    <t>是否偏好网球游戏</t>
  </si>
  <si>
    <t>是否偏好台球游戏</t>
  </si>
  <si>
    <t>是否偏好其他球类游戏</t>
  </si>
  <si>
    <t>是否偏好回合制游戏</t>
  </si>
  <si>
    <t>是否偏好即时战斗游戏</t>
  </si>
  <si>
    <t>是否偏好ARPG游戏</t>
  </si>
  <si>
    <t>是否偏好战棋游戏</t>
  </si>
  <si>
    <t>是否偏好经营游戏</t>
  </si>
  <si>
    <t>是否偏好农场家园游戏</t>
  </si>
  <si>
    <t>是否偏好宠物养成类游戏</t>
  </si>
  <si>
    <t>是否偏好恋爱养成游戏</t>
  </si>
  <si>
    <t>兴趣爱好/线下行为偏好信息</t>
  </si>
  <si>
    <t>兴趣爱好/线下行为偏好信息/近6个月饮酒场所偏好</t>
  </si>
  <si>
    <t>6~12次</t>
  </si>
  <si>
    <t>12次及以上</t>
  </si>
  <si>
    <t>4次以下</t>
  </si>
  <si>
    <t>4~12次</t>
  </si>
  <si>
    <t>兴趣爱好/线下行为偏好信息/近6个月KTV偏好</t>
  </si>
  <si>
    <t>兴趣爱好/线下行为偏好信息/近6个月按摩、保健、美容SPA偏好</t>
  </si>
  <si>
    <t>兴趣爱好/线下行为偏好信息/近6个与奢侈品偏好</t>
  </si>
  <si>
    <t>兴趣爱好/线下行为偏好信息/近6个与奢侈品偏好/高</t>
  </si>
  <si>
    <t>兴趣爱好/线下行为偏好信息/近6个与奢侈品偏好/中</t>
  </si>
  <si>
    <t>兴趣爱好/线下行为偏好信息/近6个与奢侈品偏好/低</t>
  </si>
  <si>
    <t>汽车改装偏好</t>
  </si>
  <si>
    <t>兴趣爱好/线下行为偏好信息/汽车改装偏好</t>
  </si>
  <si>
    <t>兴趣爱好/线下行为偏好信息/汽车改装偏好/高</t>
  </si>
  <si>
    <t>兴趣爱好/线下行为偏好信息/汽车改装偏好/中</t>
  </si>
  <si>
    <t>兴趣爱好/线下行为偏好信息/汽车改装偏好/低</t>
  </si>
  <si>
    <t>旅游路线信息</t>
  </si>
  <si>
    <t>旅游目的地</t>
  </si>
  <si>
    <t>状态</t>
    <phoneticPr fontId="19" type="noConversion"/>
  </si>
</sst>
</file>

<file path=xl/styles.xml><?xml version="1.0" encoding="utf-8"?>
<styleSheet xmlns="http://schemas.openxmlformats.org/spreadsheetml/2006/main">
  <numFmts count="3">
    <numFmt numFmtId="176" formatCode="0_ ;[Red]\-0\ "/>
    <numFmt numFmtId="177" formatCode="[$€]#,##0.00;[Red][$€]\-#,##0.00"/>
    <numFmt numFmtId="178" formatCode="00000000"/>
  </numFmts>
  <fonts count="21">
    <font>
      <sz val="11"/>
      <color theme="1"/>
      <name val="宋体"/>
      <charset val="134"/>
      <scheme val="minor"/>
    </font>
    <font>
      <b/>
      <sz val="11"/>
      <color theme="1"/>
      <name val="微软雅黑"/>
      <charset val="134"/>
    </font>
    <font>
      <strike/>
      <sz val="11"/>
      <color theme="1"/>
      <name val="微软雅黑"/>
      <charset val="134"/>
    </font>
    <font>
      <sz val="11"/>
      <color theme="1"/>
      <name val="微软雅黑"/>
      <charset val="134"/>
    </font>
    <font>
      <b/>
      <sz val="11"/>
      <color theme="0"/>
      <name val="微软雅黑"/>
      <charset val="134"/>
    </font>
    <font>
      <b/>
      <sz val="11"/>
      <color rgb="FFFF0000"/>
      <name val="微软雅黑"/>
      <charset val="134"/>
    </font>
    <font>
      <b/>
      <sz val="14"/>
      <color theme="0"/>
      <name val="微软雅黑"/>
      <charset val="134"/>
    </font>
    <font>
      <sz val="11"/>
      <color rgb="FFFF0000"/>
      <name val="微软雅黑"/>
      <charset val="134"/>
    </font>
    <font>
      <sz val="11"/>
      <name val="微软雅黑"/>
      <charset val="134"/>
    </font>
    <font>
      <sz val="10"/>
      <color rgb="FF000000"/>
      <name val="微软雅黑"/>
      <charset val="134"/>
    </font>
    <font>
      <sz val="11"/>
      <color theme="0"/>
      <name val="微软雅黑"/>
      <charset val="134"/>
    </font>
    <font>
      <sz val="11"/>
      <color rgb="FF000000"/>
      <name val="微软雅黑"/>
      <charset val="134"/>
    </font>
    <font>
      <strike/>
      <sz val="11"/>
      <color theme="1"/>
      <name val="宋体"/>
      <charset val="134"/>
      <scheme val="minor"/>
    </font>
    <font>
      <b/>
      <sz val="12"/>
      <color theme="0"/>
      <name val="微软雅黑"/>
      <charset val="134"/>
    </font>
    <font>
      <sz val="11"/>
      <color theme="1"/>
      <name val="宋体"/>
      <charset val="134"/>
      <scheme val="minor"/>
    </font>
    <font>
      <b/>
      <sz val="9"/>
      <name val="宋体"/>
      <charset val="134"/>
    </font>
    <font>
      <sz val="9"/>
      <name val="宋体"/>
      <charset val="134"/>
    </font>
    <font>
      <sz val="12"/>
      <name val="宋体"/>
      <charset val="134"/>
    </font>
    <font>
      <b/>
      <sz val="12"/>
      <name val="宋体"/>
      <charset val="134"/>
    </font>
    <font>
      <sz val="9"/>
      <name val="宋体"/>
      <charset val="134"/>
      <scheme val="minor"/>
    </font>
    <font>
      <sz val="9"/>
      <name val="宋体"/>
      <family val="3"/>
      <charset val="134"/>
      <scheme val="minor"/>
    </font>
  </fonts>
  <fills count="18">
    <fill>
      <patternFill patternType="none"/>
    </fill>
    <fill>
      <patternFill patternType="gray125"/>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bgColor indexed="64"/>
      </patternFill>
    </fill>
    <fill>
      <patternFill patternType="solid">
        <fgColor theme="1"/>
        <bgColor indexed="64"/>
      </patternFill>
    </fill>
    <fill>
      <patternFill patternType="solid">
        <fgColor theme="8" tint="0.3999145481734672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206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8" tint="-0.249977111117893"/>
        <bgColor indexed="64"/>
      </patternFill>
    </fill>
    <fill>
      <patternFill patternType="solid">
        <fgColor theme="7" tint="0.79992065187536243"/>
        <bgColor indexed="64"/>
      </patternFill>
    </fill>
    <fill>
      <patternFill patternType="solid">
        <fgColor theme="4" tint="-0.499984740745262"/>
        <bgColor indexed="64"/>
      </patternFill>
    </fill>
    <fill>
      <patternFill patternType="solid">
        <fgColor theme="9"/>
        <bgColor indexed="64"/>
      </patternFill>
    </fill>
    <fill>
      <patternFill patternType="solid">
        <fgColor rgb="FF92D050"/>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style="thin">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style="medium">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top/>
      <bottom/>
      <diagonal/>
    </border>
    <border>
      <left/>
      <right style="thin">
        <color auto="1"/>
      </right>
      <top style="medium">
        <color auto="1"/>
      </top>
      <bottom/>
      <diagonal/>
    </border>
    <border>
      <left/>
      <right style="thin">
        <color auto="1"/>
      </right>
      <top style="medium">
        <color auto="1"/>
      </top>
      <bottom style="thin">
        <color auto="1"/>
      </bottom>
      <diagonal/>
    </border>
    <border>
      <left style="thin">
        <color auto="1"/>
      </left>
      <right style="medium">
        <color auto="1"/>
      </right>
      <top/>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style="thin">
        <color auto="1"/>
      </bottom>
      <diagonal/>
    </border>
  </borders>
  <cellStyleXfs count="4">
    <xf numFmtId="177" fontId="0" fillId="0" borderId="0">
      <alignment vertical="center"/>
    </xf>
    <xf numFmtId="177" fontId="14" fillId="0" borderId="0">
      <alignment vertical="center"/>
    </xf>
    <xf numFmtId="177" fontId="14" fillId="0" borderId="0">
      <alignment vertical="center"/>
    </xf>
    <xf numFmtId="177" fontId="14" fillId="0" borderId="0"/>
  </cellStyleXfs>
  <cellXfs count="420">
    <xf numFmtId="177" fontId="0" fillId="0" borderId="0" xfId="0">
      <alignment vertical="center"/>
    </xf>
    <xf numFmtId="177" fontId="1" fillId="0" borderId="0" xfId="0" applyFont="1" applyAlignment="1">
      <alignment horizontal="center" vertical="center"/>
    </xf>
    <xf numFmtId="177" fontId="2" fillId="0" borderId="0" xfId="0" applyFont="1" applyAlignment="1"/>
    <xf numFmtId="177" fontId="3" fillId="0" borderId="0" xfId="0" applyFont="1" applyFill="1" applyAlignment="1"/>
    <xf numFmtId="177" fontId="3" fillId="2" borderId="0" xfId="0" applyFont="1" applyFill="1" applyAlignment="1"/>
    <xf numFmtId="177" fontId="2" fillId="3" borderId="0" xfId="0" applyFont="1" applyFill="1" applyAlignment="1"/>
    <xf numFmtId="177" fontId="2" fillId="4" borderId="0" xfId="0" applyFont="1" applyFill="1" applyAlignment="1"/>
    <xf numFmtId="177" fontId="3" fillId="5" borderId="0" xfId="0" applyFont="1" applyFill="1" applyAlignment="1"/>
    <xf numFmtId="177" fontId="3" fillId="0" borderId="0" xfId="0" applyFont="1" applyAlignment="1"/>
    <xf numFmtId="177" fontId="3" fillId="0" borderId="0" xfId="0" applyNumberFormat="1" applyFont="1" applyAlignment="1"/>
    <xf numFmtId="49" fontId="3" fillId="0" borderId="0" xfId="0" applyNumberFormat="1" applyFont="1" applyAlignment="1"/>
    <xf numFmtId="177" fontId="4" fillId="6" borderId="1" xfId="0" applyFont="1" applyFill="1" applyBorder="1" applyAlignment="1">
      <alignment horizontal="center" vertical="center"/>
    </xf>
    <xf numFmtId="177" fontId="4" fillId="6" borderId="1" xfId="0" applyNumberFormat="1" applyFont="1" applyFill="1" applyBorder="1" applyAlignment="1">
      <alignment horizontal="center" vertical="center"/>
    </xf>
    <xf numFmtId="49" fontId="4" fillId="6" borderId="1" xfId="0" applyNumberFormat="1" applyFont="1" applyFill="1" applyBorder="1" applyAlignment="1">
      <alignment horizontal="center" vertical="center"/>
    </xf>
    <xf numFmtId="49" fontId="4" fillId="6" borderId="1" xfId="0" applyNumberFormat="1" applyFont="1" applyFill="1" applyBorder="1" applyAlignment="1">
      <alignment horizontal="center" vertical="center" wrapText="1"/>
    </xf>
    <xf numFmtId="177" fontId="3" fillId="7" borderId="1" xfId="0" applyFont="1" applyFill="1" applyBorder="1" applyAlignment="1"/>
    <xf numFmtId="177" fontId="3" fillId="7" borderId="1" xfId="0" applyNumberFormat="1" applyFont="1" applyFill="1" applyBorder="1" applyAlignment="1">
      <alignment horizontal="left"/>
    </xf>
    <xf numFmtId="49" fontId="3" fillId="7" borderId="1" xfId="0" applyNumberFormat="1" applyFont="1" applyFill="1" applyBorder="1" applyAlignment="1"/>
    <xf numFmtId="177" fontId="3" fillId="8" borderId="1" xfId="0" applyFont="1" applyFill="1" applyBorder="1" applyAlignment="1"/>
    <xf numFmtId="177" fontId="3" fillId="8" borderId="1" xfId="0" applyNumberFormat="1" applyFont="1" applyFill="1" applyBorder="1" applyAlignment="1">
      <alignment horizontal="left"/>
    </xf>
    <xf numFmtId="49" fontId="3" fillId="8" borderId="1" xfId="0" applyNumberFormat="1" applyFont="1" applyFill="1" applyBorder="1" applyAlignment="1"/>
    <xf numFmtId="177" fontId="3" fillId="4" borderId="1" xfId="0" applyFont="1" applyFill="1" applyBorder="1" applyAlignment="1"/>
    <xf numFmtId="177" fontId="3" fillId="4" borderId="1" xfId="0" applyNumberFormat="1" applyFont="1" applyFill="1" applyBorder="1" applyAlignment="1">
      <alignment horizontal="left"/>
    </xf>
    <xf numFmtId="49" fontId="3" fillId="4" borderId="1" xfId="0" applyNumberFormat="1" applyFont="1" applyFill="1" applyBorder="1" applyAlignment="1"/>
    <xf numFmtId="177" fontId="3" fillId="0" borderId="1" xfId="0" applyFont="1" applyBorder="1" applyAlignment="1"/>
    <xf numFmtId="177" fontId="3" fillId="0" borderId="1" xfId="0" applyNumberFormat="1" applyFont="1" applyBorder="1" applyAlignment="1">
      <alignment horizontal="left"/>
    </xf>
    <xf numFmtId="49" fontId="3" fillId="0" borderId="1" xfId="0" applyNumberFormat="1" applyFont="1" applyBorder="1" applyAlignment="1"/>
    <xf numFmtId="177" fontId="3" fillId="0" borderId="1" xfId="0" applyFont="1" applyFill="1" applyBorder="1" applyAlignment="1"/>
    <xf numFmtId="177" fontId="3" fillId="0" borderId="1" xfId="0" applyNumberFormat="1" applyFont="1" applyFill="1" applyBorder="1" applyAlignment="1">
      <alignment horizontal="left"/>
    </xf>
    <xf numFmtId="177" fontId="2" fillId="4" borderId="1" xfId="0" applyFont="1" applyFill="1" applyBorder="1" applyAlignment="1"/>
    <xf numFmtId="177" fontId="2" fillId="4" borderId="1" xfId="0" applyNumberFormat="1" applyFont="1" applyFill="1" applyBorder="1" applyAlignment="1">
      <alignment horizontal="left"/>
    </xf>
    <xf numFmtId="49" fontId="2" fillId="4" borderId="1" xfId="0" applyNumberFormat="1" applyFont="1" applyFill="1" applyBorder="1" applyAlignment="1"/>
    <xf numFmtId="177" fontId="2" fillId="0" borderId="1" xfId="0" applyFont="1" applyFill="1" applyBorder="1" applyAlignment="1"/>
    <xf numFmtId="177" fontId="2" fillId="0" borderId="1" xfId="0" applyNumberFormat="1" applyFont="1" applyFill="1" applyBorder="1" applyAlignment="1">
      <alignment horizontal="left"/>
    </xf>
    <xf numFmtId="49" fontId="2" fillId="0" borderId="1" xfId="0" applyNumberFormat="1" applyFont="1" applyBorder="1" applyAlignment="1"/>
    <xf numFmtId="49" fontId="3" fillId="0" borderId="1" xfId="0" applyNumberFormat="1" applyFont="1" applyFill="1" applyBorder="1" applyAlignment="1"/>
    <xf numFmtId="177" fontId="3" fillId="2" borderId="1" xfId="0" applyFont="1" applyFill="1" applyBorder="1" applyAlignment="1"/>
    <xf numFmtId="177" fontId="3" fillId="2" borderId="1" xfId="0" applyNumberFormat="1" applyFont="1" applyFill="1" applyBorder="1" applyAlignment="1">
      <alignment horizontal="left"/>
    </xf>
    <xf numFmtId="49" fontId="3" fillId="2" borderId="1" xfId="0" applyNumberFormat="1" applyFont="1" applyFill="1" applyBorder="1" applyAlignment="1"/>
    <xf numFmtId="177" fontId="3" fillId="3" borderId="1" xfId="0" applyFont="1" applyFill="1" applyBorder="1" applyAlignment="1"/>
    <xf numFmtId="177" fontId="3" fillId="3" borderId="1" xfId="0" applyNumberFormat="1" applyFont="1" applyFill="1" applyBorder="1" applyAlignment="1">
      <alignment horizontal="left"/>
    </xf>
    <xf numFmtId="49" fontId="3" fillId="3" borderId="1" xfId="0" applyNumberFormat="1" applyFont="1" applyFill="1" applyBorder="1" applyAlignment="1"/>
    <xf numFmtId="177" fontId="2" fillId="3" borderId="1" xfId="0" applyFont="1" applyFill="1" applyBorder="1" applyAlignment="1"/>
    <xf numFmtId="177" fontId="2" fillId="3" borderId="1" xfId="0" applyNumberFormat="1" applyFont="1" applyFill="1" applyBorder="1" applyAlignment="1">
      <alignment horizontal="left"/>
    </xf>
    <xf numFmtId="49" fontId="2" fillId="3" borderId="1" xfId="0" applyNumberFormat="1" applyFont="1" applyFill="1" applyBorder="1" applyAlignment="1"/>
    <xf numFmtId="177" fontId="3" fillId="9" borderId="0" xfId="0" applyFont="1" applyFill="1" applyAlignment="1"/>
    <xf numFmtId="177" fontId="3" fillId="0" borderId="1" xfId="0" applyNumberFormat="1" applyFont="1" applyBorder="1" applyAlignment="1"/>
    <xf numFmtId="177" fontId="3" fillId="9" borderId="1" xfId="0" applyFont="1" applyFill="1" applyBorder="1" applyAlignment="1"/>
    <xf numFmtId="177" fontId="3" fillId="9" borderId="1" xfId="0" applyNumberFormat="1" applyFont="1" applyFill="1" applyBorder="1" applyAlignment="1">
      <alignment horizontal="left"/>
    </xf>
    <xf numFmtId="49" fontId="3" fillId="9" borderId="1" xfId="0" applyNumberFormat="1" applyFont="1" applyFill="1" applyBorder="1" applyAlignment="1"/>
    <xf numFmtId="49" fontId="2" fillId="0" borderId="1" xfId="0" applyNumberFormat="1" applyFont="1" applyFill="1" applyBorder="1" applyAlignment="1"/>
    <xf numFmtId="177" fontId="3" fillId="4" borderId="1" xfId="0" applyNumberFormat="1" applyFont="1" applyFill="1" applyBorder="1" applyAlignment="1"/>
    <xf numFmtId="177" fontId="3" fillId="0" borderId="0" xfId="0" applyFont="1" applyFill="1" applyBorder="1" applyAlignment="1"/>
    <xf numFmtId="49" fontId="3" fillId="0" borderId="2" xfId="0" applyNumberFormat="1" applyFont="1" applyFill="1" applyBorder="1" applyAlignment="1"/>
    <xf numFmtId="177" fontId="3" fillId="0" borderId="0" xfId="0" applyNumberFormat="1" applyFont="1" applyFill="1" applyBorder="1" applyAlignment="1">
      <alignment horizontal="left"/>
    </xf>
    <xf numFmtId="49" fontId="3" fillId="0" borderId="0" xfId="0" applyNumberFormat="1" applyFont="1" applyFill="1" applyBorder="1" applyAlignment="1"/>
    <xf numFmtId="177" fontId="5" fillId="0" borderId="0" xfId="0" applyFont="1" applyAlignment="1">
      <alignment horizontal="right"/>
    </xf>
    <xf numFmtId="177" fontId="3" fillId="7" borderId="2" xfId="0" applyFont="1" applyFill="1" applyBorder="1" applyAlignment="1"/>
    <xf numFmtId="177" fontId="3" fillId="0" borderId="0" xfId="0" applyFont="1" applyAlignment="1">
      <alignment horizontal="left"/>
    </xf>
    <xf numFmtId="177" fontId="3" fillId="8" borderId="1" xfId="0" applyFont="1" applyFill="1" applyBorder="1" applyAlignment="1">
      <alignment horizontal="left"/>
    </xf>
    <xf numFmtId="177" fontId="3" fillId="4" borderId="1" xfId="0" applyFont="1" applyFill="1" applyBorder="1" applyAlignment="1">
      <alignment horizontal="left"/>
    </xf>
    <xf numFmtId="177" fontId="3" fillId="0" borderId="1" xfId="0" applyFont="1" applyBorder="1" applyAlignment="1">
      <alignment horizontal="left"/>
    </xf>
    <xf numFmtId="177" fontId="3" fillId="0" borderId="0" xfId="0" applyFont="1">
      <alignment vertical="center"/>
    </xf>
    <xf numFmtId="177" fontId="3" fillId="0" borderId="0" xfId="0" applyNumberFormat="1" applyFont="1" applyAlignment="1">
      <alignment horizontal="left" vertical="center"/>
    </xf>
    <xf numFmtId="177" fontId="3" fillId="0" borderId="0" xfId="0" applyNumberFormat="1" applyFont="1">
      <alignment vertical="center"/>
    </xf>
    <xf numFmtId="177" fontId="4" fillId="6" borderId="1" xfId="0" applyNumberFormat="1" applyFont="1" applyFill="1" applyBorder="1" applyAlignment="1">
      <alignment horizontal="left" vertical="center"/>
    </xf>
    <xf numFmtId="177" fontId="3" fillId="0" borderId="1" xfId="0" applyFont="1" applyBorder="1">
      <alignment vertical="center"/>
    </xf>
    <xf numFmtId="177" fontId="3" fillId="0" borderId="1" xfId="0" applyNumberFormat="1" applyFont="1" applyBorder="1" applyAlignment="1">
      <alignment horizontal="left" vertical="center"/>
    </xf>
    <xf numFmtId="177" fontId="4" fillId="6" borderId="1" xfId="0" applyNumberFormat="1" applyFont="1" applyFill="1" applyBorder="1" applyAlignment="1">
      <alignment horizontal="center" vertical="center" wrapText="1"/>
    </xf>
    <xf numFmtId="177" fontId="3" fillId="7" borderId="1" xfId="0" applyNumberFormat="1" applyFont="1" applyFill="1" applyBorder="1" applyAlignment="1"/>
    <xf numFmtId="177" fontId="3" fillId="8" borderId="1" xfId="0" applyNumberFormat="1" applyFont="1" applyFill="1" applyBorder="1" applyAlignment="1"/>
    <xf numFmtId="49" fontId="3" fillId="0" borderId="1" xfId="0" applyNumberFormat="1" applyFont="1" applyBorder="1">
      <alignment vertical="center"/>
    </xf>
    <xf numFmtId="177" fontId="2" fillId="0" borderId="0" xfId="0" applyFont="1" applyFill="1" applyAlignment="1"/>
    <xf numFmtId="177" fontId="4" fillId="6" borderId="1" xfId="0" applyFont="1" applyFill="1" applyBorder="1" applyAlignment="1">
      <alignment horizontal="left" vertical="center"/>
    </xf>
    <xf numFmtId="49" fontId="2" fillId="5" borderId="3" xfId="0" applyNumberFormat="1" applyFont="1" applyFill="1" applyBorder="1" applyAlignment="1">
      <alignment vertical="top"/>
    </xf>
    <xf numFmtId="177" fontId="2" fillId="5" borderId="1" xfId="0" applyFont="1" applyFill="1" applyBorder="1" applyAlignment="1"/>
    <xf numFmtId="177" fontId="2" fillId="5" borderId="1" xfId="0" applyNumberFormat="1" applyFont="1" applyFill="1" applyBorder="1" applyAlignment="1">
      <alignment horizontal="left"/>
    </xf>
    <xf numFmtId="49" fontId="2" fillId="5" borderId="1" xfId="0" applyNumberFormat="1" applyFont="1" applyFill="1" applyBorder="1" applyAlignment="1"/>
    <xf numFmtId="49" fontId="3" fillId="5" borderId="3" xfId="0" applyNumberFormat="1" applyFont="1" applyFill="1" applyBorder="1" applyAlignment="1">
      <alignment vertical="top"/>
    </xf>
    <xf numFmtId="177" fontId="3" fillId="5" borderId="1" xfId="0" applyFont="1" applyFill="1" applyBorder="1" applyAlignment="1"/>
    <xf numFmtId="177" fontId="3" fillId="5" borderId="1" xfId="0" applyNumberFormat="1" applyFont="1" applyFill="1" applyBorder="1" applyAlignment="1">
      <alignment horizontal="left"/>
    </xf>
    <xf numFmtId="49" fontId="3" fillId="5" borderId="1" xfId="0" applyNumberFormat="1" applyFont="1" applyFill="1" applyBorder="1" applyAlignment="1"/>
    <xf numFmtId="177" fontId="2" fillId="0" borderId="1" xfId="0" applyFont="1" applyBorder="1" applyAlignment="1"/>
    <xf numFmtId="177" fontId="2" fillId="0" borderId="1" xfId="0" applyNumberFormat="1" applyFont="1" applyFill="1" applyBorder="1" applyAlignment="1"/>
    <xf numFmtId="177" fontId="3" fillId="0" borderId="1" xfId="0" applyNumberFormat="1" applyFont="1" applyFill="1" applyBorder="1" applyAlignment="1"/>
    <xf numFmtId="177" fontId="3" fillId="0" borderId="0" xfId="0" applyNumberFormat="1" applyFont="1" applyBorder="1" applyAlignment="1"/>
    <xf numFmtId="49" fontId="3" fillId="0" borderId="0" xfId="0" applyNumberFormat="1" applyFont="1" applyBorder="1" applyAlignment="1"/>
    <xf numFmtId="177" fontId="2" fillId="0" borderId="0" xfId="0" applyFont="1" applyFill="1" applyBorder="1" applyAlignment="1"/>
    <xf numFmtId="177" fontId="3" fillId="4" borderId="0" xfId="0" applyFont="1" applyFill="1" applyBorder="1" applyAlignment="1"/>
    <xf numFmtId="177" fontId="3" fillId="0" borderId="0" xfId="0" applyNumberFormat="1" applyFont="1" applyFill="1" applyAlignment="1"/>
    <xf numFmtId="177" fontId="3" fillId="0" borderId="0" xfId="0" applyNumberFormat="1" applyFont="1" applyAlignment="1">
      <alignment horizontal="left"/>
    </xf>
    <xf numFmtId="177" fontId="3" fillId="5" borderId="2" xfId="0" applyFont="1" applyFill="1" applyBorder="1" applyAlignment="1">
      <alignment vertical="center" wrapText="1"/>
    </xf>
    <xf numFmtId="177" fontId="2" fillId="5" borderId="2" xfId="0" applyFont="1" applyFill="1" applyBorder="1" applyAlignment="1">
      <alignment vertical="center" wrapText="1"/>
    </xf>
    <xf numFmtId="177" fontId="2" fillId="4" borderId="1" xfId="0" applyNumberFormat="1" applyFont="1" applyFill="1" applyBorder="1" applyAlignment="1"/>
    <xf numFmtId="177" fontId="3" fillId="2" borderId="1" xfId="0" applyNumberFormat="1" applyFont="1" applyFill="1" applyBorder="1" applyAlignment="1"/>
    <xf numFmtId="177" fontId="2" fillId="3" borderId="1" xfId="0" applyNumberFormat="1" applyFont="1" applyFill="1" applyBorder="1" applyAlignment="1"/>
    <xf numFmtId="49" fontId="3" fillId="4" borderId="1" xfId="0" applyNumberFormat="1" applyFont="1" applyFill="1" applyBorder="1" applyAlignment="1">
      <alignment horizontal="left" vertical="top"/>
    </xf>
    <xf numFmtId="49" fontId="2" fillId="0"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top"/>
    </xf>
    <xf numFmtId="177" fontId="3" fillId="0" borderId="1" xfId="0" applyFont="1" applyFill="1" applyBorder="1" applyAlignment="1">
      <alignment wrapText="1"/>
    </xf>
    <xf numFmtId="177" fontId="3" fillId="0" borderId="1" xfId="0" applyFont="1" applyBorder="1" applyAlignment="1">
      <alignment horizontal="left" vertical="top" wrapText="1"/>
    </xf>
    <xf numFmtId="177" fontId="2" fillId="4" borderId="3" xfId="0" applyFont="1" applyFill="1" applyBorder="1" applyAlignment="1"/>
    <xf numFmtId="177" fontId="2" fillId="4" borderId="3" xfId="0" applyNumberFormat="1" applyFont="1" applyFill="1" applyBorder="1" applyAlignment="1">
      <alignment horizontal="left"/>
    </xf>
    <xf numFmtId="49" fontId="2" fillId="4" borderId="3" xfId="0" applyNumberFormat="1" applyFont="1" applyFill="1" applyBorder="1" applyAlignment="1"/>
    <xf numFmtId="177" fontId="2" fillId="4" borderId="3" xfId="0" applyNumberFormat="1" applyFont="1" applyFill="1" applyBorder="1" applyAlignment="1"/>
    <xf numFmtId="177" fontId="3" fillId="9" borderId="0" xfId="0" applyFont="1" applyFill="1" applyBorder="1" applyAlignment="1"/>
    <xf numFmtId="177" fontId="2" fillId="9" borderId="0" xfId="0" applyFont="1" applyFill="1" applyBorder="1" applyAlignment="1"/>
    <xf numFmtId="177" fontId="3" fillId="0" borderId="3" xfId="0" applyFont="1" applyFill="1" applyBorder="1" applyAlignment="1"/>
    <xf numFmtId="177" fontId="3" fillId="0" borderId="0" xfId="0" applyFont="1" applyAlignment="1">
      <alignment vertical="center"/>
    </xf>
    <xf numFmtId="177" fontId="0" fillId="0" borderId="0" xfId="0" applyAlignment="1"/>
    <xf numFmtId="177" fontId="4" fillId="6" borderId="0" xfId="0" applyFont="1" applyFill="1" applyAlignment="1">
      <alignment vertical="center"/>
    </xf>
    <xf numFmtId="177" fontId="3" fillId="0" borderId="1" xfId="0" applyFont="1" applyBorder="1" applyAlignment="1">
      <alignment vertical="center"/>
    </xf>
    <xf numFmtId="177" fontId="3" fillId="0" borderId="0" xfId="0" applyFont="1" applyFill="1" applyAlignment="1">
      <alignment vertical="center"/>
    </xf>
    <xf numFmtId="177" fontId="0" fillId="5" borderId="0" xfId="0" applyFill="1" applyAlignment="1">
      <alignment vertical="center"/>
    </xf>
    <xf numFmtId="177" fontId="0" fillId="0" borderId="0" xfId="0" applyFill="1" applyAlignment="1">
      <alignment vertical="center"/>
    </xf>
    <xf numFmtId="177" fontId="0" fillId="0" borderId="0" xfId="0" applyNumberFormat="1" applyAlignment="1">
      <alignment vertical="top"/>
    </xf>
    <xf numFmtId="177" fontId="0" fillId="0" borderId="0" xfId="0" applyAlignment="1">
      <alignment vertical="top"/>
    </xf>
    <xf numFmtId="49" fontId="0" fillId="0" borderId="0" xfId="0" applyNumberFormat="1" applyAlignment="1">
      <alignment vertical="top"/>
    </xf>
    <xf numFmtId="177" fontId="0" fillId="0" borderId="0" xfId="0" applyAlignment="1">
      <alignment vertical="center"/>
    </xf>
    <xf numFmtId="177" fontId="4" fillId="10" borderId="1" xfId="2" applyNumberFormat="1" applyFont="1" applyFill="1" applyBorder="1" applyAlignment="1">
      <alignment horizontal="center" vertical="top"/>
    </xf>
    <xf numFmtId="177" fontId="4" fillId="10" borderId="1" xfId="2" applyFont="1" applyFill="1" applyBorder="1" applyAlignment="1">
      <alignment horizontal="center" vertical="top"/>
    </xf>
    <xf numFmtId="49" fontId="4" fillId="10" borderId="0" xfId="2" applyNumberFormat="1" applyFont="1" applyFill="1" applyBorder="1" applyAlignment="1">
      <alignment horizontal="center" vertical="top"/>
    </xf>
    <xf numFmtId="177" fontId="3" fillId="5" borderId="1" xfId="2" applyNumberFormat="1" applyFont="1" applyFill="1" applyBorder="1" applyAlignment="1">
      <alignment horizontal="left" vertical="top"/>
    </xf>
    <xf numFmtId="177" fontId="7" fillId="5" borderId="1" xfId="2" applyFont="1" applyFill="1" applyBorder="1" applyAlignment="1">
      <alignment horizontal="left" vertical="top"/>
    </xf>
    <xf numFmtId="177" fontId="4" fillId="5" borderId="1" xfId="2" applyNumberFormat="1" applyFont="1" applyFill="1" applyBorder="1" applyAlignment="1">
      <alignment horizontal="center" vertical="top"/>
    </xf>
    <xf numFmtId="177" fontId="3" fillId="5" borderId="1" xfId="2" applyFont="1" applyFill="1" applyBorder="1" applyAlignment="1">
      <alignment horizontal="left" vertical="top"/>
    </xf>
    <xf numFmtId="49" fontId="3" fillId="0" borderId="1" xfId="2" applyNumberFormat="1" applyFont="1" applyFill="1" applyBorder="1" applyAlignment="1">
      <alignment horizontal="left" vertical="top"/>
    </xf>
    <xf numFmtId="177" fontId="3" fillId="5" borderId="1" xfId="2" applyNumberFormat="1" applyFont="1" applyFill="1" applyBorder="1" applyAlignment="1">
      <alignment horizontal="left" vertical="top" wrapText="1"/>
    </xf>
    <xf numFmtId="49" fontId="3" fillId="5" borderId="1" xfId="2" applyNumberFormat="1" applyFont="1" applyFill="1" applyBorder="1" applyAlignment="1">
      <alignment horizontal="left" vertical="top"/>
    </xf>
    <xf numFmtId="177" fontId="3" fillId="0" borderId="1" xfId="0" applyNumberFormat="1" applyFont="1" applyBorder="1" applyAlignment="1">
      <alignment vertical="top"/>
    </xf>
    <xf numFmtId="177" fontId="3" fillId="0" borderId="1" xfId="0" applyNumberFormat="1" applyFont="1" applyFill="1" applyBorder="1" applyAlignment="1">
      <alignment horizontal="left" vertical="top"/>
    </xf>
    <xf numFmtId="177" fontId="3" fillId="0" borderId="1" xfId="0" applyNumberFormat="1" applyFont="1" applyFill="1" applyBorder="1" applyAlignment="1">
      <alignment horizontal="left" vertical="top" wrapText="1"/>
    </xf>
    <xf numFmtId="177" fontId="3" fillId="0" borderId="1" xfId="0" applyNumberFormat="1" applyFont="1" applyBorder="1" applyAlignment="1">
      <alignment vertical="top" wrapText="1"/>
    </xf>
    <xf numFmtId="177" fontId="7" fillId="0" borderId="1" xfId="0" applyNumberFormat="1" applyFont="1" applyFill="1" applyBorder="1" applyAlignment="1">
      <alignment horizontal="left" vertical="top"/>
    </xf>
    <xf numFmtId="49" fontId="8" fillId="0" borderId="1" xfId="0" applyNumberFormat="1" applyFont="1" applyFill="1" applyBorder="1" applyAlignment="1">
      <alignment horizontal="left" vertical="top"/>
    </xf>
    <xf numFmtId="177" fontId="3" fillId="5" borderId="1" xfId="0" applyNumberFormat="1" applyFont="1" applyFill="1" applyBorder="1" applyAlignment="1">
      <alignment horizontal="left" vertical="top"/>
    </xf>
    <xf numFmtId="177" fontId="3" fillId="5" borderId="1" xfId="0" applyNumberFormat="1" applyFont="1" applyFill="1" applyBorder="1" applyAlignment="1">
      <alignment vertical="top" wrapText="1"/>
    </xf>
    <xf numFmtId="49" fontId="3" fillId="5" borderId="1" xfId="0" applyNumberFormat="1" applyFont="1" applyFill="1" applyBorder="1" applyAlignment="1">
      <alignment horizontal="left" vertical="top"/>
    </xf>
    <xf numFmtId="177" fontId="3" fillId="0" borderId="1" xfId="0" applyNumberFormat="1" applyFont="1" applyFill="1" applyBorder="1" applyAlignment="1">
      <alignment vertical="top" wrapText="1"/>
    </xf>
    <xf numFmtId="177" fontId="3" fillId="9" borderId="1" xfId="0" applyNumberFormat="1" applyFont="1" applyFill="1" applyBorder="1" applyAlignment="1">
      <alignment vertical="top"/>
    </xf>
    <xf numFmtId="49" fontId="3" fillId="0" borderId="1" xfId="0" applyNumberFormat="1" applyFont="1" applyFill="1" applyBorder="1" applyAlignment="1">
      <alignment vertical="top"/>
    </xf>
    <xf numFmtId="49" fontId="3" fillId="0" borderId="1" xfId="0" applyNumberFormat="1" applyFont="1" applyBorder="1" applyAlignment="1">
      <alignment vertical="top" wrapText="1"/>
    </xf>
    <xf numFmtId="49" fontId="3" fillId="0" borderId="1" xfId="0" applyNumberFormat="1" applyFont="1" applyFill="1" applyBorder="1" applyAlignment="1">
      <alignment vertical="top" wrapText="1"/>
    </xf>
    <xf numFmtId="177" fontId="3" fillId="9" borderId="1" xfId="0" applyNumberFormat="1" applyFont="1" applyFill="1" applyBorder="1" applyAlignment="1">
      <alignment vertical="top" wrapText="1"/>
    </xf>
    <xf numFmtId="49" fontId="3" fillId="0" borderId="1" xfId="0" applyNumberFormat="1" applyFont="1" applyBorder="1" applyAlignment="1">
      <alignment vertical="top"/>
    </xf>
    <xf numFmtId="177" fontId="3" fillId="0" borderId="1" xfId="0" applyFont="1" applyBorder="1" applyAlignment="1">
      <alignment vertical="top"/>
    </xf>
    <xf numFmtId="177" fontId="3" fillId="0" borderId="1" xfId="0" applyNumberFormat="1" applyFont="1" applyFill="1" applyBorder="1" applyAlignment="1">
      <alignment vertical="top"/>
    </xf>
    <xf numFmtId="0" fontId="0" fillId="0" borderId="0" xfId="0" applyNumberFormat="1">
      <alignment vertical="center"/>
    </xf>
    <xf numFmtId="0" fontId="4" fillId="6" borderId="1" xfId="0" applyNumberFormat="1" applyFont="1" applyFill="1" applyBorder="1" applyAlignment="1">
      <alignment horizontal="center" vertical="center"/>
    </xf>
    <xf numFmtId="0" fontId="3" fillId="7" borderId="1" xfId="0" applyNumberFormat="1" applyFont="1" applyFill="1" applyBorder="1" applyAlignment="1">
      <alignment horizontal="left"/>
    </xf>
    <xf numFmtId="0" fontId="3" fillId="8" borderId="1" xfId="0" applyNumberFormat="1" applyFont="1" applyFill="1" applyBorder="1" applyAlignment="1">
      <alignment horizontal="left"/>
    </xf>
    <xf numFmtId="0" fontId="3" fillId="4" borderId="1" xfId="0" applyNumberFormat="1" applyFont="1" applyFill="1" applyBorder="1" applyAlignment="1">
      <alignment horizontal="left"/>
    </xf>
    <xf numFmtId="0" fontId="3" fillId="0" borderId="1" xfId="0" applyNumberFormat="1" applyFont="1" applyFill="1" applyBorder="1" applyAlignment="1">
      <alignment horizontal="left"/>
    </xf>
    <xf numFmtId="177" fontId="0" fillId="4" borderId="1" xfId="0" applyFill="1" applyBorder="1">
      <alignment vertical="center"/>
    </xf>
    <xf numFmtId="0" fontId="3" fillId="0" borderId="1" xfId="0" applyNumberFormat="1" applyFont="1" applyBorder="1" applyAlignment="1">
      <alignment horizontal="left" vertical="center"/>
    </xf>
    <xf numFmtId="177" fontId="3" fillId="4" borderId="1" xfId="0" applyNumberFormat="1" applyFont="1" applyFill="1" applyBorder="1" applyAlignment="1">
      <alignment horizontal="left" vertical="center"/>
    </xf>
    <xf numFmtId="177" fontId="3" fillId="4" borderId="1" xfId="0" applyFont="1" applyFill="1" applyBorder="1">
      <alignment vertical="center"/>
    </xf>
    <xf numFmtId="177" fontId="3" fillId="4" borderId="0" xfId="0" applyFont="1" applyFill="1" applyAlignment="1"/>
    <xf numFmtId="177" fontId="2" fillId="11" borderId="0" xfId="0" applyFont="1" applyFill="1" applyAlignment="1"/>
    <xf numFmtId="177" fontId="2" fillId="9" borderId="0" xfId="0" applyFont="1" applyFill="1" applyAlignment="1"/>
    <xf numFmtId="0" fontId="3" fillId="0" borderId="0" xfId="0" applyNumberFormat="1" applyFont="1" applyAlignment="1">
      <alignment horizontal="left"/>
    </xf>
    <xf numFmtId="0" fontId="3" fillId="0" borderId="0" xfId="0" applyNumberFormat="1" applyFont="1" applyAlignment="1">
      <alignment horizontal="right"/>
    </xf>
    <xf numFmtId="177" fontId="3" fillId="0" borderId="0" xfId="0" applyFont="1" applyAlignment="1">
      <alignment horizontal="right"/>
    </xf>
    <xf numFmtId="49" fontId="3" fillId="0" borderId="0" xfId="0" applyNumberFormat="1" applyFont="1" applyAlignment="1">
      <alignment horizontal="right"/>
    </xf>
    <xf numFmtId="49" fontId="3" fillId="0" borderId="0" xfId="0" applyNumberFormat="1" applyFont="1" applyAlignment="1">
      <alignment horizontal="right" wrapText="1"/>
    </xf>
    <xf numFmtId="177" fontId="3" fillId="7" borderId="1" xfId="0" applyFont="1" applyFill="1" applyBorder="1" applyAlignment="1">
      <alignment horizontal="left"/>
    </xf>
    <xf numFmtId="49" fontId="3" fillId="7" borderId="1" xfId="0" applyNumberFormat="1" applyFont="1" applyFill="1" applyBorder="1" applyAlignment="1">
      <alignment horizontal="left"/>
    </xf>
    <xf numFmtId="49" fontId="3" fillId="8" borderId="1" xfId="0" applyNumberFormat="1" applyFont="1" applyFill="1" applyBorder="1" applyAlignment="1">
      <alignment horizontal="left"/>
    </xf>
    <xf numFmtId="49" fontId="3" fillId="4" borderId="1" xfId="0" applyNumberFormat="1" applyFont="1" applyFill="1" applyBorder="1" applyAlignment="1">
      <alignment horizontal="left"/>
    </xf>
    <xf numFmtId="177" fontId="2" fillId="0" borderId="1" xfId="0" applyFont="1" applyFill="1" applyBorder="1" applyAlignment="1">
      <alignment horizontal="left"/>
    </xf>
    <xf numFmtId="0" fontId="2" fillId="0" borderId="1" xfId="0" applyNumberFormat="1" applyFont="1" applyFill="1" applyBorder="1" applyAlignment="1">
      <alignment horizontal="left"/>
    </xf>
    <xf numFmtId="49" fontId="2" fillId="0" borderId="1" xfId="0" applyNumberFormat="1" applyFont="1" applyFill="1" applyBorder="1" applyAlignment="1">
      <alignment horizontal="left"/>
    </xf>
    <xf numFmtId="177" fontId="2" fillId="0" borderId="1" xfId="0" applyFont="1" applyBorder="1" applyAlignment="1">
      <alignment horizontal="left"/>
    </xf>
    <xf numFmtId="0" fontId="2" fillId="0" borderId="1" xfId="0" applyNumberFormat="1" applyFont="1" applyBorder="1" applyAlignment="1">
      <alignment horizontal="left"/>
    </xf>
    <xf numFmtId="49" fontId="2" fillId="0" borderId="1" xfId="0" applyNumberFormat="1" applyFont="1" applyBorder="1" applyAlignment="1">
      <alignment horizontal="left"/>
    </xf>
    <xf numFmtId="177" fontId="3" fillId="0" borderId="1" xfId="0" applyFont="1" applyFill="1" applyBorder="1" applyAlignment="1">
      <alignment horizontal="left"/>
    </xf>
    <xf numFmtId="49" fontId="3" fillId="0" borderId="1" xfId="0" applyNumberFormat="1" applyFont="1" applyFill="1" applyBorder="1" applyAlignment="1">
      <alignment horizontal="left"/>
    </xf>
    <xf numFmtId="49" fontId="3" fillId="7" borderId="1" xfId="0" applyNumberFormat="1" applyFont="1" applyFill="1" applyBorder="1" applyAlignment="1">
      <alignment horizontal="left" wrapText="1"/>
    </xf>
    <xf numFmtId="49" fontId="3" fillId="8" borderId="1" xfId="0" applyNumberFormat="1" applyFont="1" applyFill="1" applyBorder="1" applyAlignment="1">
      <alignment horizontal="left" wrapText="1"/>
    </xf>
    <xf numFmtId="49" fontId="3" fillId="4" borderId="1" xfId="0" applyNumberFormat="1" applyFont="1" applyFill="1" applyBorder="1" applyAlignment="1">
      <alignment horizontal="left" wrapText="1"/>
    </xf>
    <xf numFmtId="49" fontId="2" fillId="0" borderId="1" xfId="0" applyNumberFormat="1" applyFont="1" applyFill="1" applyBorder="1" applyAlignment="1">
      <alignment horizontal="left" wrapText="1"/>
    </xf>
    <xf numFmtId="49" fontId="2" fillId="0" borderId="1" xfId="0" applyNumberFormat="1" applyFont="1" applyBorder="1" applyAlignment="1">
      <alignment horizontal="left" wrapText="1"/>
    </xf>
    <xf numFmtId="49" fontId="3" fillId="0" borderId="1" xfId="0" applyNumberFormat="1" applyFont="1" applyFill="1" applyBorder="1" applyAlignment="1">
      <alignment horizontal="left" wrapText="1"/>
    </xf>
    <xf numFmtId="177" fontId="3" fillId="9" borderId="1" xfId="0" applyFont="1" applyFill="1" applyBorder="1" applyAlignment="1">
      <alignment horizontal="left"/>
    </xf>
    <xf numFmtId="0" fontId="3" fillId="0" borderId="1" xfId="0" applyNumberFormat="1" applyFont="1" applyBorder="1" applyAlignment="1">
      <alignment horizontal="left"/>
    </xf>
    <xf numFmtId="49" fontId="3" fillId="0" borderId="1" xfId="0" applyNumberFormat="1" applyFont="1" applyBorder="1" applyAlignment="1">
      <alignment horizontal="left"/>
    </xf>
    <xf numFmtId="49" fontId="3" fillId="0" borderId="1" xfId="0" applyNumberFormat="1" applyFont="1" applyBorder="1" applyAlignment="1">
      <alignment horizontal="left" wrapText="1"/>
    </xf>
    <xf numFmtId="177" fontId="3" fillId="2" borderId="1" xfId="0" applyFont="1" applyFill="1" applyBorder="1" applyAlignment="1">
      <alignment horizontal="left"/>
    </xf>
    <xf numFmtId="0" fontId="3" fillId="2" borderId="1" xfId="0" applyNumberFormat="1" applyFont="1" applyFill="1" applyBorder="1" applyAlignment="1">
      <alignment horizontal="left"/>
    </xf>
    <xf numFmtId="49" fontId="3" fillId="2" borderId="1" xfId="0" applyNumberFormat="1" applyFont="1" applyFill="1" applyBorder="1" applyAlignment="1">
      <alignment horizontal="left"/>
    </xf>
    <xf numFmtId="49" fontId="3" fillId="2" borderId="1" xfId="0" applyNumberFormat="1" applyFont="1" applyFill="1" applyBorder="1" applyAlignment="1">
      <alignment horizontal="left" wrapText="1"/>
    </xf>
    <xf numFmtId="177" fontId="2" fillId="11" borderId="1" xfId="0" applyFont="1" applyFill="1" applyBorder="1" applyAlignment="1">
      <alignment horizontal="left"/>
    </xf>
    <xf numFmtId="0" fontId="2" fillId="11" borderId="1" xfId="0" applyNumberFormat="1" applyFont="1" applyFill="1" applyBorder="1" applyAlignment="1">
      <alignment horizontal="left"/>
    </xf>
    <xf numFmtId="49" fontId="2" fillId="11" borderId="1" xfId="0" applyNumberFormat="1" applyFont="1" applyFill="1" applyBorder="1" applyAlignment="1">
      <alignment horizontal="left"/>
    </xf>
    <xf numFmtId="177" fontId="2" fillId="12" borderId="1" xfId="0" applyFont="1" applyFill="1" applyBorder="1" applyAlignment="1">
      <alignment horizontal="left"/>
    </xf>
    <xf numFmtId="0" fontId="2" fillId="12" borderId="1" xfId="0" applyNumberFormat="1" applyFont="1" applyFill="1" applyBorder="1" applyAlignment="1">
      <alignment horizontal="left"/>
    </xf>
    <xf numFmtId="49" fontId="2" fillId="12" borderId="1" xfId="0" applyNumberFormat="1" applyFont="1" applyFill="1" applyBorder="1" applyAlignment="1">
      <alignment horizontal="left"/>
    </xf>
    <xf numFmtId="177" fontId="2" fillId="9" borderId="1" xfId="0" applyFont="1" applyFill="1" applyBorder="1" applyAlignment="1">
      <alignment horizontal="left"/>
    </xf>
    <xf numFmtId="0" fontId="2" fillId="9" borderId="1" xfId="0" applyNumberFormat="1" applyFont="1" applyFill="1" applyBorder="1" applyAlignment="1">
      <alignment horizontal="left"/>
    </xf>
    <xf numFmtId="49" fontId="2" fillId="9" borderId="1" xfId="0" applyNumberFormat="1" applyFont="1" applyFill="1" applyBorder="1" applyAlignment="1">
      <alignment horizontal="left"/>
    </xf>
    <xf numFmtId="49" fontId="2" fillId="11" borderId="1" xfId="0" applyNumberFormat="1" applyFont="1" applyFill="1" applyBorder="1" applyAlignment="1">
      <alignment horizontal="left" wrapText="1"/>
    </xf>
    <xf numFmtId="49" fontId="2" fillId="12" borderId="1" xfId="0" applyNumberFormat="1" applyFont="1" applyFill="1" applyBorder="1" applyAlignment="1">
      <alignment horizontal="left" wrapText="1"/>
    </xf>
    <xf numFmtId="49" fontId="2" fillId="9" borderId="1" xfId="0" applyNumberFormat="1" applyFont="1" applyFill="1" applyBorder="1" applyAlignment="1">
      <alignment horizontal="left" wrapText="1"/>
    </xf>
    <xf numFmtId="177" fontId="4" fillId="13" borderId="1" xfId="0" applyNumberFormat="1" applyFont="1" applyFill="1" applyBorder="1" applyAlignment="1">
      <alignment horizontal="center" vertical="center"/>
    </xf>
    <xf numFmtId="177" fontId="4" fillId="13" borderId="1" xfId="0" applyNumberFormat="1" applyFont="1" applyFill="1" applyBorder="1" applyAlignment="1">
      <alignment horizontal="center" vertical="top"/>
    </xf>
    <xf numFmtId="177" fontId="3" fillId="0" borderId="4" xfId="0" applyNumberFormat="1" applyFont="1" applyFill="1" applyBorder="1" applyAlignment="1">
      <alignment horizontal="left" vertical="center"/>
    </xf>
    <xf numFmtId="177" fontId="3" fillId="0" borderId="1" xfId="0" applyNumberFormat="1" applyFont="1" applyFill="1" applyBorder="1" applyAlignment="1">
      <alignment horizontal="left" vertical="center"/>
    </xf>
    <xf numFmtId="177" fontId="3" fillId="0" borderId="1" xfId="0" applyFont="1" applyFill="1" applyBorder="1" applyAlignment="1">
      <alignment horizontal="left" vertical="center"/>
    </xf>
    <xf numFmtId="177" fontId="3" fillId="0" borderId="1" xfId="0" applyFont="1" applyBorder="1" applyAlignment="1">
      <alignment horizontal="left" vertical="center"/>
    </xf>
    <xf numFmtId="176" fontId="3" fillId="0" borderId="1" xfId="0" applyNumberFormat="1" applyFont="1" applyBorder="1" applyAlignment="1">
      <alignment horizontal="left" vertical="center"/>
    </xf>
    <xf numFmtId="177" fontId="3" fillId="0" borderId="1" xfId="0" applyFont="1" applyFill="1" applyBorder="1">
      <alignment vertical="center"/>
    </xf>
    <xf numFmtId="177" fontId="3" fillId="0" borderId="1" xfId="0" applyFont="1" applyFill="1" applyBorder="1" applyAlignment="1">
      <alignment vertical="center" wrapText="1"/>
    </xf>
    <xf numFmtId="177" fontId="3" fillId="0" borderId="1" xfId="0" applyFont="1" applyBorder="1" applyAlignment="1">
      <alignment horizontal="left" vertical="center" wrapText="1"/>
    </xf>
    <xf numFmtId="177" fontId="3" fillId="0" borderId="5" xfId="0" applyFont="1" applyBorder="1">
      <alignment vertical="center"/>
    </xf>
    <xf numFmtId="177" fontId="3" fillId="0" borderId="0" xfId="0" applyFont="1" applyFill="1">
      <alignment vertical="center"/>
    </xf>
    <xf numFmtId="177" fontId="3" fillId="14" borderId="1" xfId="0" applyNumberFormat="1" applyFont="1" applyFill="1" applyBorder="1">
      <alignment vertical="center"/>
    </xf>
    <xf numFmtId="177" fontId="4" fillId="13" borderId="6" xfId="0" applyNumberFormat="1" applyFont="1" applyFill="1" applyBorder="1" applyAlignment="1">
      <alignment horizontal="left" vertical="top"/>
    </xf>
    <xf numFmtId="177" fontId="4" fillId="13" borderId="1" xfId="0" applyNumberFormat="1" applyFont="1" applyFill="1" applyBorder="1" applyAlignment="1">
      <alignment horizontal="left" vertical="top"/>
    </xf>
    <xf numFmtId="177" fontId="9" fillId="0" borderId="1" xfId="0" applyFont="1" applyBorder="1" applyAlignment="1">
      <alignment vertical="center" wrapText="1"/>
    </xf>
    <xf numFmtId="177" fontId="0" fillId="0" borderId="1" xfId="0" applyBorder="1">
      <alignment vertical="center"/>
    </xf>
    <xf numFmtId="0" fontId="0" fillId="0" borderId="0" xfId="0" applyNumberFormat="1" applyAlignment="1">
      <alignment horizontal="right" vertical="center"/>
    </xf>
    <xf numFmtId="177" fontId="0" fillId="0" borderId="0" xfId="0" applyAlignment="1">
      <alignment horizontal="right" vertical="center"/>
    </xf>
    <xf numFmtId="0" fontId="3" fillId="14" borderId="1" xfId="0" applyNumberFormat="1" applyFont="1" applyFill="1" applyBorder="1" applyAlignment="1">
      <alignment horizontal="right" vertical="center"/>
    </xf>
    <xf numFmtId="177" fontId="3" fillId="14" borderId="1" xfId="0" applyFont="1" applyFill="1" applyBorder="1" applyAlignment="1">
      <alignment horizontal="right" vertical="center"/>
    </xf>
    <xf numFmtId="0" fontId="10" fillId="10" borderId="1" xfId="0" applyNumberFormat="1" applyFont="1" applyFill="1" applyBorder="1" applyAlignment="1">
      <alignment horizontal="right" vertical="center"/>
    </xf>
    <xf numFmtId="177" fontId="10" fillId="10" borderId="1" xfId="0" applyFont="1" applyFill="1" applyBorder="1" applyAlignment="1">
      <alignment horizontal="right" vertical="center"/>
    </xf>
    <xf numFmtId="0" fontId="3" fillId="0" borderId="1" xfId="0" applyNumberFormat="1" applyFont="1" applyBorder="1" applyAlignment="1">
      <alignment horizontal="right" vertical="center"/>
    </xf>
    <xf numFmtId="177" fontId="3" fillId="0" borderId="1" xfId="0" applyFont="1" applyBorder="1" applyAlignment="1">
      <alignment horizontal="right" vertical="center"/>
    </xf>
    <xf numFmtId="10" fontId="3" fillId="0" borderId="1" xfId="0" applyNumberFormat="1" applyFont="1" applyBorder="1" applyAlignment="1">
      <alignment horizontal="right" vertical="center"/>
    </xf>
    <xf numFmtId="9" fontId="3" fillId="0" borderId="1" xfId="0" applyNumberFormat="1" applyFont="1" applyBorder="1" applyAlignment="1">
      <alignment horizontal="right" vertical="center"/>
    </xf>
    <xf numFmtId="49" fontId="3" fillId="0" borderId="1" xfId="0" applyNumberFormat="1" applyFont="1" applyBorder="1" applyAlignment="1">
      <alignment horizontal="right" vertical="center"/>
    </xf>
    <xf numFmtId="177" fontId="4" fillId="13" borderId="3" xfId="0" applyNumberFormat="1" applyFont="1" applyFill="1" applyBorder="1" applyAlignment="1">
      <alignment horizontal="left" vertical="top"/>
    </xf>
    <xf numFmtId="177" fontId="4" fillId="15" borderId="0" xfId="0" applyFont="1" applyFill="1" applyAlignment="1"/>
    <xf numFmtId="0" fontId="3" fillId="0" borderId="0" xfId="0" applyNumberFormat="1" applyFont="1">
      <alignment vertical="center"/>
    </xf>
    <xf numFmtId="49" fontId="3" fillId="0" borderId="0" xfId="0" applyNumberFormat="1" applyFont="1">
      <alignment vertical="center"/>
    </xf>
    <xf numFmtId="0" fontId="4" fillId="6" borderId="1" xfId="0" applyNumberFormat="1" applyFont="1" applyFill="1" applyBorder="1" applyAlignment="1">
      <alignment horizontal="center" vertical="center" wrapText="1"/>
    </xf>
    <xf numFmtId="0" fontId="3" fillId="7" borderId="1" xfId="0" applyNumberFormat="1" applyFont="1" applyFill="1" applyBorder="1" applyAlignment="1"/>
    <xf numFmtId="0" fontId="3" fillId="8" borderId="1" xfId="0" applyNumberFormat="1" applyFont="1" applyFill="1" applyBorder="1" applyAlignment="1"/>
    <xf numFmtId="0" fontId="3" fillId="4" borderId="1" xfId="0" applyNumberFormat="1" applyFont="1" applyFill="1" applyBorder="1" applyAlignment="1">
      <alignment horizontal="left" vertical="center"/>
    </xf>
    <xf numFmtId="49" fontId="3" fillId="4" borderId="1" xfId="0" applyNumberFormat="1" applyFont="1" applyFill="1" applyBorder="1">
      <alignment vertical="center"/>
    </xf>
    <xf numFmtId="177" fontId="3" fillId="9" borderId="0" xfId="0" applyFont="1" applyFill="1">
      <alignment vertical="center"/>
    </xf>
    <xf numFmtId="177" fontId="2" fillId="0" borderId="0" xfId="0" applyFont="1" applyFill="1">
      <alignment vertical="center"/>
    </xf>
    <xf numFmtId="177" fontId="2" fillId="0" borderId="0" xfId="0" applyFont="1" applyFill="1" applyBorder="1">
      <alignment vertical="center"/>
    </xf>
    <xf numFmtId="177" fontId="3" fillId="0" borderId="7" xfId="0" applyNumberFormat="1" applyFont="1" applyBorder="1">
      <alignment vertical="center"/>
    </xf>
    <xf numFmtId="177" fontId="3" fillId="14" borderId="4" xfId="0" applyNumberFormat="1" applyFont="1" applyFill="1" applyBorder="1">
      <alignment vertical="center"/>
    </xf>
    <xf numFmtId="177" fontId="4" fillId="13" borderId="8" xfId="0" applyNumberFormat="1" applyFont="1" applyFill="1" applyBorder="1" applyAlignment="1">
      <alignment horizontal="left" vertical="top"/>
    </xf>
    <xf numFmtId="177" fontId="3" fillId="0" borderId="1" xfId="0" applyNumberFormat="1" applyFont="1" applyFill="1" applyBorder="1">
      <alignment vertical="center"/>
    </xf>
    <xf numFmtId="177" fontId="3" fillId="0" borderId="9" xfId="0" applyNumberFormat="1" applyFont="1" applyFill="1" applyBorder="1">
      <alignment vertical="center"/>
    </xf>
    <xf numFmtId="177" fontId="3" fillId="0" borderId="10" xfId="0" applyNumberFormat="1" applyFont="1" applyFill="1" applyBorder="1">
      <alignment vertical="center"/>
    </xf>
    <xf numFmtId="177" fontId="3" fillId="0" borderId="11" xfId="0" applyFont="1" applyFill="1" applyBorder="1">
      <alignment vertical="center"/>
    </xf>
    <xf numFmtId="177" fontId="3" fillId="0" borderId="4" xfId="0" applyNumberFormat="1" applyFont="1" applyFill="1" applyBorder="1">
      <alignment vertical="center"/>
    </xf>
    <xf numFmtId="177" fontId="3" fillId="0" borderId="12" xfId="0" applyFont="1" applyFill="1" applyBorder="1">
      <alignment vertical="center"/>
    </xf>
    <xf numFmtId="177" fontId="3" fillId="0" borderId="13" xfId="0" applyNumberFormat="1" applyFont="1" applyFill="1" applyBorder="1">
      <alignment vertical="center"/>
    </xf>
    <xf numFmtId="177" fontId="3" fillId="0" borderId="13" xfId="0" applyNumberFormat="1" applyFont="1" applyFill="1" applyBorder="1" applyAlignment="1">
      <alignment horizontal="left" vertical="center"/>
    </xf>
    <xf numFmtId="177" fontId="3" fillId="0" borderId="8" xfId="0" applyNumberFormat="1" applyFont="1" applyFill="1" applyBorder="1">
      <alignment vertical="center"/>
    </xf>
    <xf numFmtId="177" fontId="3" fillId="0" borderId="8" xfId="0" applyFont="1" applyFill="1" applyBorder="1">
      <alignment vertical="center"/>
    </xf>
    <xf numFmtId="177" fontId="3" fillId="0" borderId="14" xfId="0" applyFont="1" applyFill="1" applyBorder="1">
      <alignment vertical="center"/>
    </xf>
    <xf numFmtId="177" fontId="3" fillId="0" borderId="15" xfId="0" applyNumberFormat="1" applyFont="1" applyFill="1" applyBorder="1">
      <alignment vertical="center"/>
    </xf>
    <xf numFmtId="177" fontId="3" fillId="9" borderId="15" xfId="0" applyNumberFormat="1" applyFont="1" applyFill="1" applyBorder="1">
      <alignment vertical="center"/>
    </xf>
    <xf numFmtId="177" fontId="3" fillId="9" borderId="1" xfId="0" applyFont="1" applyFill="1" applyBorder="1">
      <alignment vertical="center"/>
    </xf>
    <xf numFmtId="177" fontId="3" fillId="9" borderId="14" xfId="0" applyFont="1" applyFill="1" applyBorder="1">
      <alignment vertical="center"/>
    </xf>
    <xf numFmtId="177" fontId="3" fillId="0" borderId="16" xfId="0" applyNumberFormat="1" applyFont="1" applyFill="1" applyBorder="1">
      <alignment vertical="center"/>
    </xf>
    <xf numFmtId="177" fontId="3" fillId="0" borderId="12" xfId="0" applyNumberFormat="1" applyFont="1" applyFill="1" applyBorder="1">
      <alignment vertical="center"/>
    </xf>
    <xf numFmtId="177" fontId="3" fillId="0" borderId="5" xfId="0" applyNumberFormat="1" applyFont="1" applyFill="1" applyBorder="1">
      <alignment vertical="center"/>
    </xf>
    <xf numFmtId="49" fontId="3" fillId="0" borderId="1" xfId="0" applyNumberFormat="1" applyFont="1" applyFill="1" applyBorder="1">
      <alignment vertical="center"/>
    </xf>
    <xf numFmtId="177" fontId="3" fillId="0" borderId="12" xfId="0" applyFont="1" applyFill="1" applyBorder="1" applyAlignment="1">
      <alignment vertical="center" wrapText="1"/>
    </xf>
    <xf numFmtId="177" fontId="3" fillId="0" borderId="17" xfId="0" applyFont="1" applyFill="1" applyBorder="1" applyAlignment="1">
      <alignment vertical="center" wrapText="1"/>
    </xf>
    <xf numFmtId="177" fontId="3" fillId="0" borderId="4" xfId="0" applyFont="1" applyFill="1" applyBorder="1">
      <alignment vertical="center"/>
    </xf>
    <xf numFmtId="177" fontId="3" fillId="0" borderId="3" xfId="0" applyFont="1" applyFill="1" applyBorder="1">
      <alignment vertical="center"/>
    </xf>
    <xf numFmtId="177" fontId="3" fillId="0" borderId="18" xfId="0" applyFont="1" applyFill="1" applyBorder="1" applyAlignment="1">
      <alignment vertical="center" wrapText="1"/>
    </xf>
    <xf numFmtId="177" fontId="3" fillId="0" borderId="1" xfId="0" applyNumberFormat="1" applyFont="1" applyFill="1" applyBorder="1" applyAlignment="1">
      <alignment vertical="center" wrapText="1"/>
    </xf>
    <xf numFmtId="177" fontId="3" fillId="0" borderId="3" xfId="0" applyNumberFormat="1" applyFont="1" applyFill="1" applyBorder="1" applyAlignment="1">
      <alignment vertical="center" wrapText="1"/>
    </xf>
    <xf numFmtId="177" fontId="3" fillId="0" borderId="3" xfId="0" applyFont="1" applyFill="1" applyBorder="1" applyAlignment="1">
      <alignment vertical="center" wrapText="1"/>
    </xf>
    <xf numFmtId="177" fontId="3" fillId="0" borderId="19" xfId="0" applyNumberFormat="1" applyFont="1" applyFill="1" applyBorder="1">
      <alignment vertical="center"/>
    </xf>
    <xf numFmtId="177" fontId="3" fillId="0" borderId="20" xfId="0" applyNumberFormat="1" applyFont="1" applyFill="1" applyBorder="1">
      <alignment vertical="center"/>
    </xf>
    <xf numFmtId="177" fontId="3" fillId="0" borderId="17" xfId="0" applyFont="1" applyFill="1" applyBorder="1">
      <alignment vertical="center"/>
    </xf>
    <xf numFmtId="177" fontId="3" fillId="0" borderId="6" xfId="0" applyNumberFormat="1" applyFont="1" applyFill="1" applyBorder="1">
      <alignment vertical="center"/>
    </xf>
    <xf numFmtId="49" fontId="3" fillId="0" borderId="13" xfId="0" applyNumberFormat="1" applyFont="1" applyFill="1" applyBorder="1">
      <alignment vertical="center"/>
    </xf>
    <xf numFmtId="177" fontId="3" fillId="0" borderId="12" xfId="0" applyNumberFormat="1" applyFont="1" applyFill="1" applyBorder="1" applyAlignment="1">
      <alignment horizontal="left" vertical="center"/>
    </xf>
    <xf numFmtId="177" fontId="3" fillId="0" borderId="2" xfId="0" applyNumberFormat="1" applyFont="1" applyFill="1" applyBorder="1">
      <alignment vertical="center"/>
    </xf>
    <xf numFmtId="177" fontId="3" fillId="0" borderId="21" xfId="0" applyNumberFormat="1" applyFont="1" applyFill="1" applyBorder="1">
      <alignment vertical="center"/>
    </xf>
    <xf numFmtId="177" fontId="3" fillId="0" borderId="22" xfId="0" applyNumberFormat="1" applyFont="1" applyFill="1" applyBorder="1">
      <alignment vertical="center"/>
    </xf>
    <xf numFmtId="49" fontId="3" fillId="0" borderId="5" xfId="0" applyNumberFormat="1" applyFont="1" applyFill="1" applyBorder="1">
      <alignment vertical="center"/>
    </xf>
    <xf numFmtId="177" fontId="3" fillId="0" borderId="23" xfId="0" applyNumberFormat="1" applyFont="1" applyFill="1" applyBorder="1">
      <alignment vertical="center"/>
    </xf>
    <xf numFmtId="177" fontId="3" fillId="0" borderId="3" xfId="0" applyNumberFormat="1" applyFont="1" applyFill="1" applyBorder="1">
      <alignment vertical="center"/>
    </xf>
    <xf numFmtId="49" fontId="3" fillId="0" borderId="20" xfId="0" applyNumberFormat="1" applyFont="1" applyFill="1" applyBorder="1">
      <alignment vertical="center"/>
    </xf>
    <xf numFmtId="49" fontId="3" fillId="0" borderId="2" xfId="0" applyNumberFormat="1" applyFont="1" applyFill="1" applyBorder="1">
      <alignment vertical="center"/>
    </xf>
    <xf numFmtId="177" fontId="3" fillId="0" borderId="24" xfId="0" applyNumberFormat="1" applyFont="1" applyFill="1" applyBorder="1">
      <alignment vertical="center"/>
    </xf>
    <xf numFmtId="49" fontId="3" fillId="0" borderId="6" xfId="0" applyNumberFormat="1" applyFont="1" applyFill="1" applyBorder="1">
      <alignment vertical="center"/>
    </xf>
    <xf numFmtId="177" fontId="3" fillId="9" borderId="1" xfId="0" applyNumberFormat="1" applyFont="1" applyFill="1" applyBorder="1">
      <alignment vertical="center"/>
    </xf>
    <xf numFmtId="177" fontId="3" fillId="9" borderId="8" xfId="0" applyNumberFormat="1" applyFont="1" applyFill="1" applyBorder="1">
      <alignment vertical="center"/>
    </xf>
    <xf numFmtId="49" fontId="3" fillId="9" borderId="1" xfId="0" applyNumberFormat="1" applyFont="1" applyFill="1" applyBorder="1">
      <alignment vertical="center"/>
    </xf>
    <xf numFmtId="177" fontId="3" fillId="0" borderId="0" xfId="0" applyNumberFormat="1" applyFont="1" applyFill="1">
      <alignment vertical="center"/>
    </xf>
    <xf numFmtId="177" fontId="3" fillId="0" borderId="7" xfId="0" applyNumberFormat="1" applyFont="1" applyFill="1" applyBorder="1">
      <alignment vertical="center"/>
    </xf>
    <xf numFmtId="177" fontId="3" fillId="16" borderId="0" xfId="0" applyFont="1" applyFill="1">
      <alignment vertical="center"/>
    </xf>
    <xf numFmtId="177" fontId="3" fillId="14" borderId="1" xfId="0" applyFont="1" applyFill="1" applyBorder="1">
      <alignment vertical="center"/>
    </xf>
    <xf numFmtId="49" fontId="3" fillId="14" borderId="1" xfId="0" applyNumberFormat="1" applyFont="1" applyFill="1" applyBorder="1">
      <alignment vertical="center"/>
    </xf>
    <xf numFmtId="49" fontId="4" fillId="13" borderId="6" xfId="0" applyNumberFormat="1" applyFont="1" applyFill="1" applyBorder="1" applyAlignment="1">
      <alignment horizontal="left" vertical="top"/>
    </xf>
    <xf numFmtId="177" fontId="3" fillId="0" borderId="25" xfId="0" applyFont="1" applyFill="1" applyBorder="1">
      <alignment vertical="center"/>
    </xf>
    <xf numFmtId="177" fontId="3" fillId="0" borderId="26" xfId="0" applyFont="1" applyFill="1" applyBorder="1">
      <alignment vertical="center"/>
    </xf>
    <xf numFmtId="177" fontId="3" fillId="0" borderId="22" xfId="0" applyFont="1" applyFill="1" applyBorder="1">
      <alignment vertical="center"/>
    </xf>
    <xf numFmtId="177" fontId="3" fillId="0" borderId="22" xfId="0" applyFont="1" applyFill="1" applyBorder="1" applyAlignment="1">
      <alignment vertical="top"/>
    </xf>
    <xf numFmtId="49" fontId="3" fillId="0" borderId="22" xfId="0" applyNumberFormat="1" applyFont="1" applyFill="1" applyBorder="1" applyAlignment="1">
      <alignment vertical="top"/>
    </xf>
    <xf numFmtId="177" fontId="3" fillId="0" borderId="5" xfId="0" applyFont="1" applyFill="1" applyBorder="1">
      <alignment vertical="center"/>
    </xf>
    <xf numFmtId="177" fontId="3" fillId="0" borderId="1" xfId="0" applyFont="1" applyFill="1" applyBorder="1" applyAlignment="1">
      <alignment vertical="top"/>
    </xf>
    <xf numFmtId="177" fontId="8" fillId="0" borderId="1" xfId="0" applyFont="1" applyFill="1" applyBorder="1">
      <alignment vertical="center"/>
    </xf>
    <xf numFmtId="49" fontId="3" fillId="0" borderId="1" xfId="0" applyNumberFormat="1" applyFont="1" applyFill="1" applyBorder="1" applyAlignment="1">
      <alignment vertical="center"/>
    </xf>
    <xf numFmtId="177" fontId="3" fillId="0" borderId="1" xfId="0" applyFont="1" applyFill="1" applyBorder="1" applyAlignment="1">
      <alignment vertical="center"/>
    </xf>
    <xf numFmtId="49" fontId="3" fillId="0" borderId="11" xfId="0" applyNumberFormat="1" applyFont="1" applyFill="1" applyBorder="1" applyAlignment="1">
      <alignment vertical="top"/>
    </xf>
    <xf numFmtId="49" fontId="3" fillId="0" borderId="12" xfId="0" applyNumberFormat="1" applyFont="1" applyFill="1" applyBorder="1" applyAlignment="1">
      <alignment vertical="top"/>
    </xf>
    <xf numFmtId="177" fontId="3" fillId="0" borderId="6" xfId="0" applyFont="1" applyFill="1" applyBorder="1">
      <alignment vertical="center"/>
    </xf>
    <xf numFmtId="177" fontId="3" fillId="0" borderId="27" xfId="0" applyFont="1" applyFill="1" applyBorder="1">
      <alignment vertical="center"/>
    </xf>
    <xf numFmtId="177" fontId="3" fillId="9" borderId="1" xfId="0" applyNumberFormat="1" applyFont="1" applyFill="1" applyBorder="1" applyAlignment="1">
      <alignment horizontal="left" vertical="center"/>
    </xf>
    <xf numFmtId="177" fontId="3" fillId="9" borderId="28" xfId="0" applyNumberFormat="1" applyFont="1" applyFill="1" applyBorder="1">
      <alignment vertical="center"/>
    </xf>
    <xf numFmtId="177" fontId="3" fillId="9" borderId="2" xfId="0" applyFont="1" applyFill="1" applyBorder="1">
      <alignment vertical="center"/>
    </xf>
    <xf numFmtId="49" fontId="3" fillId="9" borderId="2" xfId="0" applyNumberFormat="1" applyFont="1" applyFill="1" applyBorder="1">
      <alignment vertical="center"/>
    </xf>
    <xf numFmtId="177" fontId="3" fillId="0" borderId="2" xfId="0" applyFont="1" applyFill="1" applyBorder="1">
      <alignment vertical="center"/>
    </xf>
    <xf numFmtId="177" fontId="3" fillId="0" borderId="2" xfId="0" applyFont="1" applyFill="1" applyBorder="1" applyAlignment="1">
      <alignment vertical="center" wrapText="1"/>
    </xf>
    <xf numFmtId="177" fontId="3" fillId="9" borderId="12" xfId="0" applyFont="1" applyFill="1" applyBorder="1">
      <alignment vertical="center"/>
    </xf>
    <xf numFmtId="49" fontId="3" fillId="9" borderId="1" xfId="0" applyNumberFormat="1" applyFont="1" applyFill="1" applyBorder="1" applyAlignment="1">
      <alignment horizontal="left" vertical="center"/>
    </xf>
    <xf numFmtId="177" fontId="3" fillId="9" borderId="15" xfId="0" applyFont="1" applyFill="1" applyBorder="1">
      <alignment vertical="center"/>
    </xf>
    <xf numFmtId="49" fontId="3" fillId="9" borderId="2"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178" fontId="3" fillId="0" borderId="1" xfId="0" applyNumberFormat="1" applyFont="1" applyFill="1" applyBorder="1" applyAlignment="1">
      <alignment horizontal="left" vertical="center"/>
    </xf>
    <xf numFmtId="49" fontId="3" fillId="0" borderId="3" xfId="0" applyNumberFormat="1" applyFont="1" applyFill="1" applyBorder="1">
      <alignment vertical="center"/>
    </xf>
    <xf numFmtId="177" fontId="3" fillId="0" borderId="14" xfId="0" applyFont="1" applyFill="1" applyBorder="1" applyAlignment="1">
      <alignment vertical="center" wrapText="1"/>
    </xf>
    <xf numFmtId="49" fontId="3" fillId="0" borderId="28" xfId="0" applyNumberFormat="1" applyFont="1" applyFill="1" applyBorder="1">
      <alignment vertical="center"/>
    </xf>
    <xf numFmtId="177" fontId="3" fillId="0" borderId="29" xfId="0" applyFont="1" applyFill="1" applyBorder="1">
      <alignment vertical="center"/>
    </xf>
    <xf numFmtId="49" fontId="3" fillId="0" borderId="22" xfId="0" applyNumberFormat="1" applyFont="1" applyFill="1" applyBorder="1">
      <alignment vertical="center"/>
    </xf>
    <xf numFmtId="177" fontId="7" fillId="0" borderId="1" xfId="0" applyFont="1" applyFill="1" applyBorder="1">
      <alignment vertical="center"/>
    </xf>
    <xf numFmtId="177" fontId="3" fillId="16" borderId="13" xfId="0" applyNumberFormat="1" applyFont="1" applyFill="1" applyBorder="1">
      <alignment vertical="center"/>
    </xf>
    <xf numFmtId="177" fontId="3" fillId="16" borderId="1" xfId="0" applyFont="1" applyFill="1" applyBorder="1">
      <alignment vertical="center"/>
    </xf>
    <xf numFmtId="49" fontId="3" fillId="16" borderId="1" xfId="0" applyNumberFormat="1" applyFont="1" applyFill="1" applyBorder="1">
      <alignment vertical="center"/>
    </xf>
    <xf numFmtId="177" fontId="3" fillId="16" borderId="1" xfId="0" applyFont="1" applyFill="1" applyBorder="1" applyAlignment="1">
      <alignment vertical="center" wrapText="1"/>
    </xf>
    <xf numFmtId="177" fontId="3" fillId="16" borderId="12" xfId="0" applyFont="1" applyFill="1" applyBorder="1" applyAlignment="1">
      <alignment vertical="center" wrapText="1"/>
    </xf>
    <xf numFmtId="177" fontId="3" fillId="16" borderId="12" xfId="0" applyFont="1" applyFill="1" applyBorder="1">
      <alignment vertical="center"/>
    </xf>
    <xf numFmtId="177" fontId="3" fillId="0" borderId="29" xfId="0" applyNumberFormat="1" applyFont="1" applyFill="1" applyBorder="1">
      <alignment vertical="center"/>
    </xf>
    <xf numFmtId="177" fontId="3" fillId="0" borderId="13" xfId="0" applyFont="1" applyFill="1" applyBorder="1">
      <alignment vertical="center"/>
    </xf>
    <xf numFmtId="177" fontId="3" fillId="2" borderId="12" xfId="0" applyFont="1" applyFill="1" applyBorder="1">
      <alignment vertical="center"/>
    </xf>
    <xf numFmtId="177" fontId="3" fillId="0" borderId="28" xfId="0" applyNumberFormat="1" applyFont="1" applyFill="1" applyBorder="1">
      <alignment vertical="center"/>
    </xf>
    <xf numFmtId="177" fontId="3" fillId="0" borderId="30" xfId="0" applyNumberFormat="1" applyFont="1" applyFill="1" applyBorder="1">
      <alignment vertical="center"/>
    </xf>
    <xf numFmtId="177" fontId="3" fillId="0" borderId="31" xfId="0" applyNumberFormat="1" applyFont="1" applyFill="1" applyBorder="1">
      <alignment vertical="center"/>
    </xf>
    <xf numFmtId="177" fontId="3" fillId="9" borderId="13" xfId="0" applyNumberFormat="1" applyFont="1" applyFill="1" applyBorder="1">
      <alignment vertical="center"/>
    </xf>
    <xf numFmtId="177" fontId="3" fillId="9" borderId="29" xfId="0" applyNumberFormat="1" applyFont="1" applyFill="1" applyBorder="1">
      <alignment vertical="center"/>
    </xf>
    <xf numFmtId="177" fontId="3" fillId="9" borderId="10" xfId="0" applyFont="1" applyFill="1" applyBorder="1">
      <alignment vertical="center"/>
    </xf>
    <xf numFmtId="177" fontId="3" fillId="9" borderId="22" xfId="0" applyFont="1" applyFill="1" applyBorder="1">
      <alignment vertical="center"/>
    </xf>
    <xf numFmtId="49" fontId="3" fillId="9" borderId="22" xfId="0" applyNumberFormat="1" applyFont="1" applyFill="1" applyBorder="1">
      <alignment vertical="center"/>
    </xf>
    <xf numFmtId="177" fontId="3" fillId="9" borderId="31" xfId="0" applyNumberFormat="1" applyFont="1" applyFill="1" applyBorder="1">
      <alignment vertical="center"/>
    </xf>
    <xf numFmtId="177" fontId="3" fillId="9" borderId="11" xfId="0" applyFont="1" applyFill="1" applyBorder="1">
      <alignment vertical="center"/>
    </xf>
    <xf numFmtId="177" fontId="3" fillId="9" borderId="17" xfId="0" applyFont="1" applyFill="1" applyBorder="1">
      <alignment vertical="center"/>
    </xf>
    <xf numFmtId="177" fontId="3" fillId="9" borderId="0" xfId="0" applyFont="1" applyFill="1" applyBorder="1">
      <alignment vertical="center"/>
    </xf>
    <xf numFmtId="177" fontId="3" fillId="17" borderId="0" xfId="0" applyFont="1" applyFill="1">
      <alignment vertical="center"/>
    </xf>
    <xf numFmtId="177" fontId="3" fillId="17" borderId="0" xfId="0" applyFont="1" applyFill="1" applyAlignment="1">
      <alignment vertical="center"/>
    </xf>
    <xf numFmtId="177" fontId="3" fillId="2" borderId="0" xfId="0" applyFont="1" applyFill="1" applyAlignment="1">
      <alignment vertical="center"/>
    </xf>
    <xf numFmtId="177" fontId="3" fillId="0" borderId="0" xfId="0" applyNumberFormat="1" applyFont="1" applyFill="1" applyAlignment="1">
      <alignment horizontal="left" vertical="center"/>
    </xf>
    <xf numFmtId="177" fontId="3" fillId="9" borderId="0" xfId="0" applyNumberFormat="1" applyFont="1" applyFill="1">
      <alignment vertical="center"/>
    </xf>
    <xf numFmtId="0" fontId="3" fillId="0" borderId="0" xfId="0" applyNumberFormat="1" applyFont="1" applyAlignment="1">
      <alignment horizontal="left" vertical="center"/>
    </xf>
    <xf numFmtId="0" fontId="3" fillId="14" borderId="1" xfId="0" applyNumberFormat="1" applyFont="1" applyFill="1" applyBorder="1" applyAlignment="1">
      <alignment horizontal="left" vertical="center"/>
    </xf>
    <xf numFmtId="0" fontId="4" fillId="13" borderId="1" xfId="0" applyNumberFormat="1" applyFont="1" applyFill="1" applyBorder="1" applyAlignment="1">
      <alignment horizontal="left" vertical="top"/>
    </xf>
    <xf numFmtId="49" fontId="4" fillId="13" borderId="1" xfId="0" applyNumberFormat="1" applyFont="1" applyFill="1" applyBorder="1" applyAlignment="1">
      <alignment horizontal="left" vertical="top"/>
    </xf>
    <xf numFmtId="0" fontId="3" fillId="0" borderId="1" xfId="0" applyNumberFormat="1" applyFont="1" applyFill="1" applyBorder="1" applyAlignment="1">
      <alignment horizontal="left" vertical="center"/>
    </xf>
    <xf numFmtId="177" fontId="11" fillId="0" borderId="1" xfId="0" applyFont="1" applyFill="1" applyBorder="1">
      <alignment vertical="center"/>
    </xf>
    <xf numFmtId="177" fontId="11" fillId="0" borderId="1" xfId="0" applyNumberFormat="1" applyFont="1" applyFill="1" applyBorder="1">
      <alignment vertical="center"/>
    </xf>
    <xf numFmtId="177" fontId="3" fillId="17" borderId="1" xfId="0" applyNumberFormat="1" applyFont="1" applyFill="1" applyBorder="1">
      <alignment vertical="center"/>
    </xf>
    <xf numFmtId="49" fontId="3" fillId="17" borderId="1" xfId="0" applyNumberFormat="1" applyFont="1" applyFill="1" applyBorder="1" applyAlignment="1">
      <alignment horizontal="left" vertical="top"/>
    </xf>
    <xf numFmtId="177" fontId="3" fillId="17" borderId="1" xfId="0" applyNumberFormat="1" applyFont="1" applyFill="1" applyBorder="1" applyAlignment="1">
      <alignment horizontal="left" vertical="top"/>
    </xf>
    <xf numFmtId="177" fontId="11" fillId="17" borderId="1" xfId="0" applyFont="1" applyFill="1" applyBorder="1">
      <alignment vertical="center"/>
    </xf>
    <xf numFmtId="49" fontId="3" fillId="17" borderId="1" xfId="0" applyNumberFormat="1" applyFont="1" applyFill="1" applyBorder="1" applyAlignment="1">
      <alignment vertical="center"/>
    </xf>
    <xf numFmtId="177" fontId="3" fillId="17" borderId="1" xfId="0" applyFont="1" applyFill="1" applyBorder="1" applyAlignment="1">
      <alignment vertical="center" wrapText="1"/>
    </xf>
    <xf numFmtId="49" fontId="3" fillId="17" borderId="1" xfId="0" applyNumberFormat="1" applyFont="1" applyFill="1" applyBorder="1" applyAlignment="1">
      <alignment vertical="center" wrapText="1"/>
    </xf>
    <xf numFmtId="49" fontId="3" fillId="17" borderId="1" xfId="0" applyNumberFormat="1" applyFont="1" applyFill="1" applyBorder="1" applyAlignment="1">
      <alignment horizontal="left" vertical="center"/>
    </xf>
    <xf numFmtId="177" fontId="3" fillId="17" borderId="1" xfId="0" applyNumberFormat="1" applyFont="1" applyFill="1" applyBorder="1" applyAlignment="1">
      <alignment horizontal="left" vertical="center"/>
    </xf>
    <xf numFmtId="177" fontId="3" fillId="0" borderId="1" xfId="0" applyNumberFormat="1" applyFont="1" applyFill="1" applyBorder="1" applyAlignment="1">
      <alignment vertical="center"/>
    </xf>
    <xf numFmtId="177" fontId="11" fillId="0" borderId="1" xfId="0" applyNumberFormat="1" applyFont="1" applyFill="1" applyBorder="1" applyAlignment="1">
      <alignment vertical="center"/>
    </xf>
    <xf numFmtId="177" fontId="3" fillId="17" borderId="1" xfId="0" applyFont="1" applyFill="1" applyBorder="1">
      <alignment vertical="center"/>
    </xf>
    <xf numFmtId="49" fontId="3" fillId="17" borderId="1" xfId="0" applyNumberFormat="1" applyFont="1" applyFill="1" applyBorder="1" applyAlignment="1">
      <alignment horizontal="left" vertical="top" wrapText="1"/>
    </xf>
    <xf numFmtId="177" fontId="3" fillId="17" borderId="1" xfId="0" applyNumberFormat="1" applyFont="1" applyFill="1" applyBorder="1" applyAlignment="1">
      <alignment vertical="center"/>
    </xf>
    <xf numFmtId="177" fontId="3" fillId="17" borderId="1" xfId="0" applyFont="1" applyFill="1" applyBorder="1" applyAlignment="1">
      <alignment vertical="center"/>
    </xf>
    <xf numFmtId="49" fontId="8" fillId="0" borderId="1" xfId="0" applyNumberFormat="1" applyFont="1" applyFill="1" applyBorder="1" applyAlignment="1">
      <alignment horizontal="left" vertical="center"/>
    </xf>
    <xf numFmtId="49" fontId="8" fillId="0" borderId="1" xfId="0" applyNumberFormat="1" applyFont="1" applyFill="1" applyBorder="1" applyAlignment="1">
      <alignment horizontal="left" vertical="center" wrapText="1"/>
    </xf>
    <xf numFmtId="177" fontId="3" fillId="14" borderId="0" xfId="0" applyNumberFormat="1" applyFont="1" applyFill="1">
      <alignment vertical="center"/>
    </xf>
    <xf numFmtId="177" fontId="3" fillId="2" borderId="1" xfId="0" applyNumberFormat="1" applyFont="1" applyFill="1" applyBorder="1" applyAlignment="1">
      <alignment vertical="center"/>
    </xf>
    <xf numFmtId="49" fontId="3" fillId="2" borderId="1" xfId="0" applyNumberFormat="1" applyFont="1" applyFill="1" applyBorder="1" applyAlignment="1">
      <alignment horizontal="left" vertical="center"/>
    </xf>
    <xf numFmtId="177" fontId="3" fillId="2" borderId="1" xfId="0" applyNumberFormat="1" applyFont="1" applyFill="1" applyBorder="1" applyAlignment="1">
      <alignment horizontal="left" vertical="center"/>
    </xf>
    <xf numFmtId="177" fontId="8" fillId="2" borderId="1" xfId="0" applyFont="1" applyFill="1" applyBorder="1" applyAlignment="1">
      <alignment vertical="center"/>
    </xf>
    <xf numFmtId="177" fontId="3" fillId="2" borderId="1" xfId="0" applyFont="1" applyFill="1" applyBorder="1" applyAlignment="1">
      <alignment vertical="center"/>
    </xf>
    <xf numFmtId="177" fontId="3" fillId="2" borderId="1" xfId="0" applyNumberFormat="1" applyFont="1" applyFill="1" applyBorder="1" applyAlignment="1">
      <alignment horizontal="left" vertical="center" wrapText="1"/>
    </xf>
    <xf numFmtId="177" fontId="3" fillId="0" borderId="1" xfId="0" applyFont="1" applyFill="1" applyBorder="1" applyAlignment="1">
      <alignment vertical="top" wrapText="1"/>
    </xf>
    <xf numFmtId="49" fontId="3" fillId="2" borderId="1" xfId="0" applyNumberFormat="1" applyFont="1" applyFill="1" applyBorder="1" applyAlignment="1">
      <alignment vertical="center"/>
    </xf>
    <xf numFmtId="49" fontId="3" fillId="9" borderId="1" xfId="0" applyNumberFormat="1" applyFont="1" applyFill="1" applyBorder="1" applyAlignment="1">
      <alignment vertical="top"/>
    </xf>
    <xf numFmtId="177" fontId="3" fillId="9" borderId="1" xfId="0" applyNumberFormat="1" applyFont="1" applyFill="1" applyBorder="1" applyAlignment="1">
      <alignment horizontal="left" vertical="top"/>
    </xf>
    <xf numFmtId="49" fontId="3" fillId="17" borderId="1" xfId="0" applyNumberFormat="1" applyFont="1" applyFill="1" applyBorder="1">
      <alignment vertical="center"/>
    </xf>
    <xf numFmtId="177" fontId="3" fillId="17" borderId="1" xfId="0" applyFont="1" applyFill="1" applyBorder="1" applyAlignment="1">
      <alignment vertical="top" wrapText="1"/>
    </xf>
    <xf numFmtId="49" fontId="3" fillId="17" borderId="1" xfId="0" applyNumberFormat="1" applyFont="1" applyFill="1" applyBorder="1" applyAlignment="1">
      <alignment vertical="top" wrapText="1"/>
    </xf>
    <xf numFmtId="0" fontId="3" fillId="17" borderId="0" xfId="0" applyNumberFormat="1" applyFont="1" applyFill="1" applyAlignment="1">
      <alignment horizontal="left" vertical="center"/>
    </xf>
    <xf numFmtId="177" fontId="3" fillId="0" borderId="1" xfId="0" applyNumberFormat="1" applyFont="1" applyFill="1" applyBorder="1" applyAlignment="1">
      <alignment horizontal="left" vertical="center" wrapText="1"/>
    </xf>
    <xf numFmtId="177" fontId="3" fillId="17" borderId="1" xfId="0" applyNumberFormat="1" applyFont="1" applyFill="1" applyBorder="1" applyAlignment="1">
      <alignment vertical="top"/>
    </xf>
    <xf numFmtId="177" fontId="12" fillId="3" borderId="0" xfId="0" applyFont="1" applyFill="1">
      <alignment vertical="center"/>
    </xf>
    <xf numFmtId="177" fontId="0" fillId="0" borderId="0" xfId="0" applyFill="1">
      <alignment vertical="center"/>
    </xf>
    <xf numFmtId="177" fontId="0" fillId="0" borderId="0" xfId="0" applyFont="1" applyFill="1">
      <alignment vertical="center"/>
    </xf>
    <xf numFmtId="177" fontId="13" fillId="10" borderId="1" xfId="0" applyFont="1" applyFill="1" applyBorder="1" applyAlignment="1">
      <alignment horizontal="center" vertical="center"/>
    </xf>
    <xf numFmtId="177" fontId="13" fillId="10" borderId="1" xfId="0" applyFont="1" applyFill="1" applyBorder="1" applyAlignment="1">
      <alignment vertical="center"/>
    </xf>
    <xf numFmtId="177" fontId="13" fillId="10" borderId="1" xfId="0" applyFont="1" applyFill="1" applyBorder="1" applyAlignment="1">
      <alignment horizontal="left" vertical="center"/>
    </xf>
    <xf numFmtId="14" fontId="3" fillId="0" borderId="1" xfId="0" applyNumberFormat="1" applyFont="1" applyBorder="1" applyAlignment="1">
      <alignment horizontal="left" vertical="center"/>
    </xf>
    <xf numFmtId="177" fontId="3" fillId="0" borderId="1" xfId="0" applyFont="1" applyFill="1" applyBorder="1" applyAlignment="1">
      <alignment horizontal="left" vertical="center" wrapText="1"/>
    </xf>
    <xf numFmtId="14" fontId="3" fillId="0" borderId="1" xfId="0" applyNumberFormat="1" applyFont="1" applyBorder="1" applyAlignment="1">
      <alignment horizontal="left" vertical="center" wrapText="1"/>
    </xf>
    <xf numFmtId="14" fontId="3" fillId="0" borderId="1" xfId="0" applyNumberFormat="1" applyFont="1" applyFill="1" applyBorder="1" applyAlignment="1">
      <alignment horizontal="left" vertical="center"/>
    </xf>
    <xf numFmtId="177" fontId="3" fillId="0" borderId="1" xfId="0" applyFont="1" applyBorder="1" applyAlignment="1">
      <alignment vertical="center" wrapText="1"/>
    </xf>
    <xf numFmtId="177" fontId="3" fillId="0" borderId="3" xfId="0" applyFont="1" applyFill="1" applyBorder="1" applyAlignment="1">
      <alignment horizontal="left" vertical="center"/>
    </xf>
    <xf numFmtId="177" fontId="3" fillId="0" borderId="3" xfId="0" applyFont="1" applyFill="1" applyBorder="1" applyAlignment="1">
      <alignment horizontal="left" vertical="center" wrapText="1"/>
    </xf>
    <xf numFmtId="14" fontId="3" fillId="0" borderId="3" xfId="0" applyNumberFormat="1" applyFont="1" applyFill="1" applyBorder="1" applyAlignment="1">
      <alignment horizontal="left" vertical="center"/>
    </xf>
    <xf numFmtId="177" fontId="0" fillId="0" borderId="3" xfId="0" applyBorder="1">
      <alignment vertical="center"/>
    </xf>
    <xf numFmtId="177" fontId="2" fillId="3" borderId="1" xfId="0" applyFont="1" applyFill="1" applyBorder="1" applyAlignment="1">
      <alignment horizontal="left" vertical="center"/>
    </xf>
    <xf numFmtId="177" fontId="2" fillId="3" borderId="1" xfId="0" applyFont="1" applyFill="1" applyBorder="1" applyAlignment="1">
      <alignment horizontal="left" vertical="center" wrapText="1"/>
    </xf>
    <xf numFmtId="14" fontId="2" fillId="3" borderId="1" xfId="0" applyNumberFormat="1" applyFont="1" applyFill="1" applyBorder="1" applyAlignment="1">
      <alignment horizontal="left" vertical="center"/>
    </xf>
    <xf numFmtId="177" fontId="12" fillId="3" borderId="1" xfId="0" applyFont="1" applyFill="1" applyBorder="1">
      <alignment vertical="center"/>
    </xf>
    <xf numFmtId="177" fontId="0" fillId="0" borderId="1" xfId="0" applyFill="1" applyBorder="1">
      <alignment vertical="center"/>
    </xf>
    <xf numFmtId="177" fontId="0" fillId="0" borderId="1" xfId="0" applyFont="1" applyFill="1" applyBorder="1">
      <alignment vertical="center"/>
    </xf>
    <xf numFmtId="177" fontId="6" fillId="6" borderId="0" xfId="0" applyFont="1" applyFill="1" applyAlignment="1">
      <alignment horizontal="center" vertical="center"/>
    </xf>
  </cellXfs>
  <cellStyles count="4">
    <cellStyle name="常规" xfId="0" builtinId="0"/>
    <cellStyle name="常规 12 2" xfId="2"/>
    <cellStyle name="常规 3 2" xfId="1"/>
    <cellStyle name="常规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thartsys/Desktop/&#31532;19&#27425;&#36845;&#20195;/&#38134;&#32852;&#26234;&#24800;&#26032;&#25509;&#21475;&#38656;&#27714;%20&#25968;&#25454;&#28304;&#31471;/5.&#24320;&#21457;&#29256;mapping20170823_V5_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thartsys/Desktop/&#24674;&#22797;&#24037;&#31243;/mapping20161129_V0.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9038;&#20339;&#29840;&#24037;&#20316;\&#25968;&#25454;&#20132;&#25442;&#24179;&#21488;\&#9734;&#19981;&#26029;&#26356;&#26032;&#9734;\5.&#24320;&#21457;&#29256;mapping20161223_V2.5(external_updat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athartsys/Desktop/&#31532;15&#27425;&#36845;&#20195;/mapping20170417_V3_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数策标签"/>
      <sheetName val="供应商Mapping"/>
      <sheetName val="数策三四级标签对应"/>
      <sheetName val="city"/>
      <sheetName val="数据源匹配率"/>
      <sheetName val="time"/>
      <sheetName val="amount"/>
      <sheetName val="percent"/>
      <sheetName val="基本属性编码"/>
      <sheetName val="数据字典"/>
      <sheetName val="常住城市"/>
      <sheetName val="手机号归属地"/>
      <sheetName val="消费支付编码"/>
      <sheetName val="资产收入编码"/>
      <sheetName val="通信编码"/>
      <sheetName val="验真"/>
      <sheetName val="兴趣爱好编码"/>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K2" t="str">
            <v>000100002</v>
          </cell>
        </row>
      </sheetData>
      <sheetData sheetId="14"/>
      <sheetData sheetId="15"/>
      <sheetData sheetId="16"/>
      <sheetData sheetId="1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mary"/>
      <sheetName val="数策标签"/>
      <sheetName val="供应商Mapping"/>
      <sheetName val="数策三四级标签对应"/>
      <sheetName val="数据源匹配率"/>
      <sheetName val="基本属性"/>
      <sheetName val="消费支付"/>
      <sheetName val="资产收入"/>
      <sheetName val="通信"/>
      <sheetName val="兴趣爱好"/>
      <sheetName val="基本属性编码"/>
      <sheetName val="消费支付编码"/>
      <sheetName val="资产收入编码"/>
      <sheetName val="通信编码"/>
      <sheetName val="兴趣爱好编码"/>
    </sheetNames>
    <sheetDataSet>
      <sheetData sheetId="0" refreshError="1"/>
      <sheetData sheetId="1" refreshError="1">
        <row r="1">
          <cell r="H1" t="str">
            <v>Code_3rd</v>
          </cell>
          <cell r="I1" t="str">
            <v>Tag_3rd</v>
          </cell>
          <cell r="J1" t="str">
            <v>Tag_3rd_EN</v>
          </cell>
        </row>
        <row r="2">
          <cell r="H2" t="str">
            <v>MAS三级标签编码</v>
          </cell>
          <cell r="I2" t="str">
            <v>MAS三级标签</v>
          </cell>
          <cell r="J2" t="str">
            <v>MAS三级标签英文名</v>
          </cell>
        </row>
        <row r="3">
          <cell r="H3" t="str">
            <v>000100001001001</v>
          </cell>
          <cell r="I3" t="str">
            <v>年龄段</v>
          </cell>
          <cell r="J3" t="str">
            <v>DID_CURRENT_AGE_RANGE</v>
          </cell>
        </row>
        <row r="4">
          <cell r="H4" t="str">
            <v>000100001001002</v>
          </cell>
          <cell r="I4" t="str">
            <v>手机号归属地</v>
          </cell>
          <cell r="J4" t="str">
            <v>DID_CITY</v>
          </cell>
        </row>
        <row r="5">
          <cell r="H5" t="str">
            <v>000100001001003</v>
          </cell>
          <cell r="I5" t="str">
            <v>性别</v>
          </cell>
          <cell r="J5" t="str">
            <v>DID_SEX</v>
          </cell>
        </row>
        <row r="6">
          <cell r="H6" t="str">
            <v>000100001001004</v>
          </cell>
          <cell r="I6" t="str">
            <v>常住城市</v>
          </cell>
          <cell r="J6" t="str">
            <v>DID_PERMANENT_CITY</v>
          </cell>
        </row>
        <row r="7">
          <cell r="H7" t="str">
            <v>000100001001006</v>
          </cell>
          <cell r="I7" t="str">
            <v>婚姻状况</v>
          </cell>
          <cell r="J7" t="str">
            <v>DID_MARITAL_STATUS</v>
          </cell>
        </row>
        <row r="8">
          <cell r="H8" t="str">
            <v>000100001003001</v>
          </cell>
          <cell r="I8" t="str">
            <v>是否有子女</v>
          </cell>
          <cell r="J8" t="str">
            <v>DID_IF_CHILDREN</v>
          </cell>
        </row>
        <row r="9">
          <cell r="H9" t="str">
            <v>000100001003002</v>
          </cell>
          <cell r="I9" t="str">
            <v>子女成长阶段</v>
          </cell>
          <cell r="J9" t="str">
            <v>DID_NUMBER_CHILDREN</v>
          </cell>
        </row>
        <row r="10">
          <cell r="H10" t="str">
            <v>000100001002001</v>
          </cell>
          <cell r="I10" t="str">
            <v>出差目的地</v>
          </cell>
          <cell r="J10" t="str">
            <v>DID_BUSINESS_CITY</v>
          </cell>
        </row>
        <row r="11">
          <cell r="H11" t="str">
            <v>000100001002002</v>
          </cell>
          <cell r="I11" t="str">
            <v>身份职业</v>
          </cell>
          <cell r="J11" t="str">
            <v>DID_CAREER</v>
          </cell>
        </row>
        <row r="12">
          <cell r="H12" t="str">
            <v>000100002001001</v>
          </cell>
          <cell r="I12" t="str">
            <v>常用交易渠道</v>
          </cell>
          <cell r="J12" t="str">
            <v>DID_CHANNEL</v>
          </cell>
        </row>
        <row r="13">
          <cell r="H13" t="str">
            <v>000100002001002</v>
          </cell>
          <cell r="I13" t="str">
            <v>消费笔数品类分布</v>
          </cell>
          <cell r="J13" t="str">
            <v>DID_TIME_TYPE</v>
          </cell>
        </row>
        <row r="14">
          <cell r="H14" t="str">
            <v>000100002001003</v>
          </cell>
          <cell r="I14" t="str">
            <v>消费档次</v>
          </cell>
          <cell r="J14" t="str">
            <v>DID_PAYMENT_LEVEL</v>
          </cell>
        </row>
        <row r="15">
          <cell r="H15" t="str">
            <v>000100002001004</v>
          </cell>
          <cell r="I15" t="str">
            <v>近6个月消费金额的TOP5商户</v>
          </cell>
          <cell r="J15" t="str">
            <v>DID_TOTAL_STORE_T5</v>
          </cell>
        </row>
        <row r="16">
          <cell r="H16" t="str">
            <v>000100002001005</v>
          </cell>
          <cell r="I16" t="str">
            <v>近6个月消费次数的TOP5商户</v>
          </cell>
          <cell r="J16" t="str">
            <v>DID_TIME_STORE_T5</v>
          </cell>
        </row>
        <row r="17">
          <cell r="H17" t="str">
            <v>000100002001006</v>
          </cell>
          <cell r="I17" t="str">
            <v>近6个月车辆交易笔数</v>
          </cell>
          <cell r="J17" t="str">
            <v>DID_TIME_CAR</v>
          </cell>
        </row>
        <row r="18">
          <cell r="H18" t="str">
            <v>000100002001007</v>
          </cell>
          <cell r="I18" t="str">
            <v>近6个月车辆交易金额</v>
          </cell>
          <cell r="J18" t="str">
            <v>DID_TOTAL_CAR</v>
          </cell>
        </row>
        <row r="19">
          <cell r="H19" t="str">
            <v>000100002001008</v>
          </cell>
          <cell r="I19" t="str">
            <v>年消费金额</v>
          </cell>
          <cell r="J19" t="str">
            <v>DID_TOTAL_YEAR</v>
          </cell>
        </row>
        <row r="20">
          <cell r="H20" t="str">
            <v>000100002001009</v>
          </cell>
          <cell r="I20" t="str">
            <v>近12个月网购交易笔数占比</v>
          </cell>
          <cell r="J20" t="str">
            <v>DID_TIME_ONLINE</v>
          </cell>
        </row>
        <row r="21">
          <cell r="H21" t="str">
            <v>000100002001010</v>
          </cell>
          <cell r="I21" t="str">
            <v>近12个月午夜交易笔数占比</v>
          </cell>
          <cell r="J21" t="str">
            <v>DID_TIME_MIDNIGHT</v>
          </cell>
        </row>
        <row r="22">
          <cell r="H22" t="str">
            <v>000100002001011</v>
          </cell>
          <cell r="I22" t="str">
            <v>近12个月境外交易笔数占比</v>
          </cell>
          <cell r="J22" t="str">
            <v>DID_TIME_OVERSEAS</v>
          </cell>
        </row>
        <row r="23">
          <cell r="H23" t="str">
            <v>000100002001012</v>
          </cell>
          <cell r="I23" t="str">
            <v>消费金额品类分布</v>
          </cell>
          <cell r="J23" t="str">
            <v>DID_TOTAL_TYPE</v>
          </cell>
        </row>
        <row r="24">
          <cell r="H24" t="str">
            <v>000100002001013</v>
          </cell>
          <cell r="I24" t="str">
            <v>消费金额品牌分布</v>
          </cell>
          <cell r="J24" t="str">
            <v>DID_TOTAL_BRAND</v>
          </cell>
        </row>
        <row r="25">
          <cell r="H25" t="str">
            <v>000100002001014</v>
          </cell>
          <cell r="I25" t="str">
            <v>消费笔数品牌分布</v>
          </cell>
          <cell r="J25" t="str">
            <v>DID_TIME_BRAND</v>
          </cell>
        </row>
        <row r="26">
          <cell r="H26" t="str">
            <v>000100003001001</v>
          </cell>
          <cell r="I26" t="str">
            <v>是否有房</v>
          </cell>
          <cell r="J26" t="str">
            <v>DID_IF_HOUSE</v>
          </cell>
        </row>
        <row r="27">
          <cell r="H27" t="str">
            <v>000100003001003</v>
          </cell>
          <cell r="I27" t="str">
            <v>房产估值</v>
          </cell>
          <cell r="J27" t="str">
            <v>DID_VALUE_HOUSE</v>
          </cell>
        </row>
        <row r="28">
          <cell r="H28" t="str">
            <v>000100003001004</v>
          </cell>
          <cell r="I28" t="str">
            <v>卡等级</v>
          </cell>
          <cell r="J28" t="str">
            <v>DID_LEVEL_CARD</v>
          </cell>
        </row>
        <row r="29">
          <cell r="H29" t="str">
            <v>000100003001002</v>
          </cell>
          <cell r="I29" t="str">
            <v>是否有车</v>
          </cell>
          <cell r="J29" t="str">
            <v>DID_IF_VEHICLE</v>
          </cell>
        </row>
        <row r="30">
          <cell r="H30" t="str">
            <v>000100003001005</v>
          </cell>
          <cell r="I30" t="str">
            <v>车辆估值</v>
          </cell>
          <cell r="J30" t="str">
            <v>DID_VALUE_VEHICLE</v>
          </cell>
        </row>
        <row r="31">
          <cell r="H31" t="str">
            <v>000100003001006</v>
          </cell>
          <cell r="I31" t="str">
            <v>购房时间</v>
          </cell>
          <cell r="J31" t="str">
            <v>DID_YEAR_HOUSE</v>
          </cell>
        </row>
        <row r="32">
          <cell r="H32" t="str">
            <v>000100003001007</v>
          </cell>
          <cell r="I32" t="str">
            <v>购车时间</v>
          </cell>
          <cell r="J32" t="str">
            <v>DID_YEAR_CAR</v>
          </cell>
        </row>
        <row r="33">
          <cell r="H33" t="str">
            <v>000100003001008</v>
          </cell>
          <cell r="I33" t="str">
            <v>资产规模</v>
          </cell>
          <cell r="J33" t="str">
            <v>DID_SIZE</v>
          </cell>
        </row>
        <row r="34">
          <cell r="H34" t="str">
            <v>000100004001001</v>
          </cell>
          <cell r="I34" t="str">
            <v>移动端设备系统</v>
          </cell>
          <cell r="J34" t="str">
            <v>DID_SYSTEM</v>
          </cell>
        </row>
        <row r="35">
          <cell r="H35" t="str">
            <v>000100004001007</v>
          </cell>
          <cell r="I35" t="str">
            <v>移动端设备型号</v>
          </cell>
          <cell r="J35" t="str">
            <v>DID_MODEL</v>
          </cell>
        </row>
        <row r="36">
          <cell r="H36" t="str">
            <v>000100004001002</v>
          </cell>
          <cell r="I36" t="str">
            <v>移动端设备品牌</v>
          </cell>
          <cell r="J36" t="str">
            <v>DID_BRAND</v>
          </cell>
        </row>
        <row r="37">
          <cell r="H37" t="str">
            <v>000100004001003</v>
          </cell>
          <cell r="I37" t="str">
            <v>设备品类</v>
          </cell>
          <cell r="J37" t="str">
            <v>DID_TYPE</v>
          </cell>
        </row>
        <row r="38">
          <cell r="H38" t="str">
            <v>000100004001004</v>
          </cell>
          <cell r="I38" t="str">
            <v>联网类型</v>
          </cell>
          <cell r="J38" t="str">
            <v>DID_INTERNET_TYPE</v>
          </cell>
        </row>
        <row r="39">
          <cell r="H39" t="str">
            <v>000100004001005</v>
          </cell>
          <cell r="I39" t="str">
            <v>上市价格</v>
          </cell>
          <cell r="J39" t="str">
            <v>DID_PRICE</v>
          </cell>
        </row>
        <row r="40">
          <cell r="H40" t="str">
            <v>000100004001006</v>
          </cell>
          <cell r="I40" t="str">
            <v>移动运营商</v>
          </cell>
          <cell r="J40" t="str">
            <v>DID_OPERATOR</v>
          </cell>
        </row>
        <row r="41">
          <cell r="H41" t="str">
            <v>000100004001008</v>
          </cell>
          <cell r="I41" t="str">
            <v>设备MAC</v>
          </cell>
          <cell r="J41" t="str">
            <v>DID_MAC</v>
          </cell>
        </row>
        <row r="42">
          <cell r="H42" t="str">
            <v>000100004001009</v>
          </cell>
          <cell r="I42" t="str">
            <v>设备IMEI</v>
          </cell>
          <cell r="J42" t="str">
            <v>DID_IMEI</v>
          </cell>
        </row>
        <row r="43">
          <cell r="H43" t="str">
            <v>000100004001010</v>
          </cell>
          <cell r="I43" t="str">
            <v>设备IDFA</v>
          </cell>
          <cell r="J43" t="str">
            <v>DID_IDFA</v>
          </cell>
        </row>
        <row r="44">
          <cell r="H44" t="str">
            <v>000100004001011</v>
          </cell>
          <cell r="I44" t="str">
            <v>设备AndroidID</v>
          </cell>
          <cell r="J44" t="str">
            <v>DID_ADID</v>
          </cell>
        </row>
        <row r="45">
          <cell r="H45" t="str">
            <v>000100005001001</v>
          </cell>
          <cell r="I45" t="str">
            <v>汽车垂直类访问偏好</v>
          </cell>
          <cell r="J45" t="str">
            <v>DID_WEB_VEHICLE</v>
          </cell>
        </row>
        <row r="46">
          <cell r="H46" t="str">
            <v>000100005001002</v>
          </cell>
          <cell r="I46" t="str">
            <v>电商类网站偏好</v>
          </cell>
          <cell r="J46" t="str">
            <v>DID_WEB_ECOMMERCE</v>
          </cell>
        </row>
        <row r="47">
          <cell r="H47" t="str">
            <v>000100005001003</v>
          </cell>
          <cell r="I47" t="str">
            <v>读书类网站偏好</v>
          </cell>
          <cell r="J47" t="str">
            <v>DID_WEB_READING</v>
          </cell>
        </row>
        <row r="48">
          <cell r="H48" t="str">
            <v>000100005001004</v>
          </cell>
          <cell r="I48" t="str">
            <v>社交类网站偏好</v>
          </cell>
          <cell r="J48" t="str">
            <v>DID_WEB_SOCIAL</v>
          </cell>
        </row>
        <row r="49">
          <cell r="H49" t="str">
            <v>000100005001005</v>
          </cell>
          <cell r="I49" t="str">
            <v>影音类网站偏好</v>
          </cell>
          <cell r="J49" t="str">
            <v>DID_WEB_MEDIA</v>
          </cell>
        </row>
        <row r="50">
          <cell r="H50" t="str">
            <v>000100005001006</v>
          </cell>
          <cell r="I50" t="str">
            <v>新闻类网站偏好</v>
          </cell>
          <cell r="J50" t="str">
            <v>DID_WEB_NEWS</v>
          </cell>
        </row>
        <row r="51">
          <cell r="H51" t="str">
            <v>000100005002001</v>
          </cell>
          <cell r="I51" t="str">
            <v>APP应用偏好</v>
          </cell>
          <cell r="J51" t="str">
            <v>DID_APP_TYPE</v>
          </cell>
        </row>
        <row r="52">
          <cell r="H52" t="str">
            <v>000100005002002</v>
          </cell>
          <cell r="I52" t="str">
            <v>汽车类APP偏好</v>
          </cell>
          <cell r="J52" t="str">
            <v>DID_APP_VEHICLE</v>
          </cell>
        </row>
        <row r="53">
          <cell r="H53" t="str">
            <v>000100005002003</v>
          </cell>
          <cell r="I53" t="str">
            <v>电商类APP偏好</v>
          </cell>
          <cell r="J53" t="str">
            <v>DID_APP_ECOMMERCE</v>
          </cell>
        </row>
        <row r="54">
          <cell r="H54" t="str">
            <v>000100005002004</v>
          </cell>
          <cell r="I54" t="str">
            <v>读书类APP偏好</v>
          </cell>
          <cell r="J54" t="str">
            <v>DID_APP_READING</v>
          </cell>
        </row>
        <row r="55">
          <cell r="H55" t="str">
            <v>000100005002005</v>
          </cell>
          <cell r="I55" t="str">
            <v>社交类APP偏好</v>
          </cell>
          <cell r="J55" t="str">
            <v>DID_APP_SOCIAL</v>
          </cell>
        </row>
        <row r="56">
          <cell r="H56" t="str">
            <v>000100005002006</v>
          </cell>
          <cell r="I56" t="str">
            <v>影音类APP偏好</v>
          </cell>
          <cell r="J56" t="str">
            <v>DID_APP_MEDIA</v>
          </cell>
        </row>
        <row r="57">
          <cell r="H57" t="str">
            <v>000100005002007</v>
          </cell>
          <cell r="I57" t="str">
            <v>游戏类APP偏好</v>
          </cell>
          <cell r="J57" t="str">
            <v>DID_APP_GAMES</v>
          </cell>
        </row>
        <row r="58">
          <cell r="H58" t="str">
            <v>000100005003001</v>
          </cell>
          <cell r="I58" t="str">
            <v>近6个月饮酒场所偏好</v>
          </cell>
          <cell r="J58" t="str">
            <v>DID_TIME_DRINK</v>
          </cell>
        </row>
        <row r="59">
          <cell r="H59" t="str">
            <v>000100005003002</v>
          </cell>
          <cell r="I59" t="str">
            <v>近6个月KTV偏好</v>
          </cell>
          <cell r="J59" t="str">
            <v>DID_TIME_KTV</v>
          </cell>
        </row>
        <row r="60">
          <cell r="H60" t="str">
            <v>000100005003003</v>
          </cell>
          <cell r="I60" t="str">
            <v>近6个月按摩、保健、美容SPA偏好</v>
          </cell>
          <cell r="J60" t="str">
            <v>DID_TIME_SPA</v>
          </cell>
        </row>
        <row r="61">
          <cell r="H61" t="str">
            <v>000100005002008</v>
          </cell>
          <cell r="I61" t="str">
            <v>微信</v>
          </cell>
          <cell r="J61" t="str">
            <v>DID_WECHAT</v>
          </cell>
        </row>
        <row r="62">
          <cell r="H62" t="str">
            <v>000100005003004</v>
          </cell>
          <cell r="I62" t="str">
            <v>近6个月奢侈品偏好</v>
          </cell>
          <cell r="J62" t="str">
            <v>DID_TIME_LUXURY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ummary"/>
      <sheetName val="数策标签"/>
      <sheetName val="供应商Mapping"/>
      <sheetName val="数策三四级标签对应"/>
      <sheetName val="数据源匹配率"/>
      <sheetName val="基本属性编码"/>
      <sheetName val="数据字典"/>
      <sheetName val="常住城市"/>
      <sheetName val="手机号归属地"/>
      <sheetName val="消费支付编码"/>
      <sheetName val="资产收入编码"/>
      <sheetName val="通信编码"/>
      <sheetName val="兴趣爱好编码"/>
    </sheetNames>
    <sheetDataSet>
      <sheetData sheetId="0"/>
      <sheetData sheetId="1">
        <row r="1">
          <cell r="I1" t="str">
            <v>Tag_3rd</v>
          </cell>
        </row>
        <row r="2">
          <cell r="I2" t="str">
            <v>MAS三级标签</v>
          </cell>
        </row>
      </sheetData>
      <sheetData sheetId="2"/>
      <sheetData sheetId="3"/>
      <sheetData sheetId="4"/>
      <sheetData sheetId="5">
        <row r="747">
          <cell r="K747" t="str">
            <v>000100001003002001</v>
          </cell>
        </row>
      </sheetData>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ummary"/>
      <sheetName val="数策标签"/>
      <sheetName val="供应商Mapping"/>
      <sheetName val="数策三四级标签对应"/>
      <sheetName val="city"/>
      <sheetName val="数据源匹配率"/>
      <sheetName val="基本属性编码"/>
      <sheetName val="数据字典"/>
      <sheetName val="常住城市"/>
      <sheetName val="手机号归属地"/>
      <sheetName val="消费支付编码"/>
      <sheetName val="资产收入编码"/>
      <sheetName val="通信编码"/>
      <sheetName val="兴趣爱好编码"/>
    </sheetNames>
    <sheetDataSet>
      <sheetData sheetId="0"/>
      <sheetData sheetId="1">
        <row r="1">
          <cell r="H1" t="str">
            <v>Code_3rd</v>
          </cell>
          <cell r="I1" t="str">
            <v>Tag_3rd</v>
          </cell>
          <cell r="J1" t="str">
            <v>Tag_3rd_EN</v>
          </cell>
        </row>
        <row r="2">
          <cell r="H2" t="str">
            <v>MAS三级标签编码</v>
          </cell>
          <cell r="I2" t="str">
            <v>MAS三级标签</v>
          </cell>
          <cell r="J2" t="str">
            <v>MAS三级标签英文名</v>
          </cell>
        </row>
        <row r="3">
          <cell r="H3" t="str">
            <v>000100001001001</v>
          </cell>
          <cell r="I3" t="str">
            <v>年龄段</v>
          </cell>
          <cell r="J3" t="str">
            <v>DID_CURRENT_AGE_RANGE</v>
          </cell>
        </row>
        <row r="4">
          <cell r="H4" t="str">
            <v>000100001001002</v>
          </cell>
          <cell r="I4" t="str">
            <v>手机号归属地</v>
          </cell>
          <cell r="J4" t="str">
            <v>DID_CITY</v>
          </cell>
        </row>
        <row r="5">
          <cell r="H5" t="str">
            <v>000100001001003</v>
          </cell>
          <cell r="I5" t="str">
            <v>性别</v>
          </cell>
          <cell r="J5" t="str">
            <v>DID_SEX</v>
          </cell>
        </row>
        <row r="6">
          <cell r="H6" t="str">
            <v>000100001001004</v>
          </cell>
          <cell r="I6" t="str">
            <v>常住城市</v>
          </cell>
          <cell r="J6" t="str">
            <v>DID_PERMANENT_CITY</v>
          </cell>
        </row>
        <row r="7">
          <cell r="H7" t="str">
            <v>000100001001006</v>
          </cell>
          <cell r="I7" t="str">
            <v>婚姻状况</v>
          </cell>
          <cell r="J7" t="str">
            <v>DID_MARITAL_STATUS</v>
          </cell>
        </row>
        <row r="8">
          <cell r="H8" t="str">
            <v>000100001001007</v>
          </cell>
          <cell r="I8" t="str">
            <v>地理位置信息</v>
          </cell>
          <cell r="J8" t="str">
            <v>DID_LOCATION</v>
          </cell>
        </row>
        <row r="9">
          <cell r="H9" t="str">
            <v>000100001003001</v>
          </cell>
          <cell r="I9" t="str">
            <v>是否有子女</v>
          </cell>
          <cell r="J9" t="str">
            <v>DID_IF_CHILDREN</v>
          </cell>
        </row>
        <row r="10">
          <cell r="H10" t="str">
            <v>000100001003002</v>
          </cell>
          <cell r="I10" t="str">
            <v>子女成长阶段</v>
          </cell>
          <cell r="J10" t="str">
            <v>DID_NUMBER_CHILDREN</v>
          </cell>
        </row>
        <row r="11">
          <cell r="H11" t="str">
            <v>000100001002001</v>
          </cell>
          <cell r="I11" t="str">
            <v>出差目的地</v>
          </cell>
          <cell r="J11" t="str">
            <v>DID_BUSINESS_CITY</v>
          </cell>
        </row>
        <row r="12">
          <cell r="H12" t="str">
            <v>000100001002002</v>
          </cell>
          <cell r="I12" t="str">
            <v>身份职业</v>
          </cell>
          <cell r="J12" t="str">
            <v>DID_CAREER</v>
          </cell>
        </row>
        <row r="13">
          <cell r="H13" t="str">
            <v>000100002001001</v>
          </cell>
          <cell r="I13" t="str">
            <v>常用交易渠道</v>
          </cell>
          <cell r="J13" t="str">
            <v>DID_CHANNEL</v>
          </cell>
        </row>
        <row r="14">
          <cell r="H14" t="str">
            <v>000100002001002</v>
          </cell>
          <cell r="I14" t="str">
            <v>消费笔数品类TOP5分布</v>
          </cell>
          <cell r="J14" t="str">
            <v>DID_TIME_TYPE</v>
          </cell>
        </row>
        <row r="15">
          <cell r="H15" t="str">
            <v>000100002001003</v>
          </cell>
          <cell r="I15" t="str">
            <v>消费档次</v>
          </cell>
          <cell r="J15" t="str">
            <v>DID_PAYMENT_LEVEL</v>
          </cell>
        </row>
        <row r="16">
          <cell r="H16" t="str">
            <v>000100002001005</v>
          </cell>
          <cell r="I16" t="str">
            <v>近6个月消费笔数的TOP5商户</v>
          </cell>
          <cell r="J16" t="str">
            <v>DID_TIME_STORE_T5</v>
          </cell>
        </row>
        <row r="17">
          <cell r="H17" t="str">
            <v>000100002001006</v>
          </cell>
          <cell r="I17" t="str">
            <v>近6个月车辆交易笔数</v>
          </cell>
          <cell r="J17" t="str">
            <v>DID_TIME_CAR</v>
          </cell>
        </row>
        <row r="18">
          <cell r="H18" t="str">
            <v>000100002001007</v>
          </cell>
          <cell r="I18" t="str">
            <v>近6个月车辆交易金额</v>
          </cell>
          <cell r="J18" t="str">
            <v>DID_TOTAL_CAR</v>
          </cell>
        </row>
        <row r="19">
          <cell r="H19" t="str">
            <v>000100002001008</v>
          </cell>
          <cell r="I19" t="str">
            <v>年消费金额</v>
          </cell>
          <cell r="J19" t="str">
            <v>DID_TOTAL_YEAR</v>
          </cell>
        </row>
        <row r="20">
          <cell r="H20" t="str">
            <v>000100002001010</v>
          </cell>
          <cell r="I20" t="str">
            <v>近12个月午夜交易笔数占比</v>
          </cell>
          <cell r="J20" t="str">
            <v>DID_TIME_MIDNIGHT</v>
          </cell>
        </row>
        <row r="21">
          <cell r="H21" t="str">
            <v>000100002001011</v>
          </cell>
          <cell r="I21" t="str">
            <v>近12个月境外交易笔数占比</v>
          </cell>
          <cell r="J21" t="str">
            <v>DID_TIME_OVERSEAS</v>
          </cell>
        </row>
        <row r="22">
          <cell r="H22" t="str">
            <v>000100002001012</v>
          </cell>
          <cell r="I22" t="str">
            <v>消费金额品类TOP5分布</v>
          </cell>
          <cell r="J22" t="str">
            <v>DID_TOTAL_TYPE</v>
          </cell>
        </row>
        <row r="23">
          <cell r="H23" t="str">
            <v>000100002001015</v>
          </cell>
          <cell r="I23" t="str">
            <v>购车需求</v>
          </cell>
          <cell r="J23" t="str">
            <v>DID_NEEDS_CAR</v>
          </cell>
        </row>
        <row r="24">
          <cell r="H24" t="str">
            <v>000100002001016</v>
          </cell>
          <cell r="I24" t="str">
            <v>保养维修需求</v>
          </cell>
          <cell r="J24" t="str">
            <v>DID_NEEDS_MAINTENANCE</v>
          </cell>
        </row>
        <row r="25">
          <cell r="H25" t="str">
            <v>000100003001001</v>
          </cell>
          <cell r="I25" t="str">
            <v>是否有房</v>
          </cell>
          <cell r="J25" t="str">
            <v>DID_IF_HOUSE</v>
          </cell>
        </row>
        <row r="26">
          <cell r="H26" t="str">
            <v>000100003001003</v>
          </cell>
          <cell r="I26" t="str">
            <v>房产估值</v>
          </cell>
          <cell r="J26" t="str">
            <v>DID_VALUE_HOUSE</v>
          </cell>
        </row>
        <row r="27">
          <cell r="H27" t="str">
            <v>000100003001004</v>
          </cell>
          <cell r="I27" t="str">
            <v>最高卡等级</v>
          </cell>
          <cell r="J27" t="str">
            <v>DID_LEVEL_CARD</v>
          </cell>
        </row>
        <row r="28">
          <cell r="H28" t="str">
            <v>000100003001002</v>
          </cell>
          <cell r="I28" t="str">
            <v>是否有车</v>
          </cell>
          <cell r="J28" t="str">
            <v>DID_IF_VEHICLE</v>
          </cell>
        </row>
        <row r="29">
          <cell r="H29" t="str">
            <v>000100003001005</v>
          </cell>
          <cell r="I29" t="str">
            <v>车辆估值</v>
          </cell>
          <cell r="J29" t="str">
            <v>DID_VALUE_VEHICLE</v>
          </cell>
        </row>
        <row r="30">
          <cell r="H30" t="str">
            <v>000100003001006</v>
          </cell>
          <cell r="I30" t="str">
            <v>购房时间</v>
          </cell>
          <cell r="J30" t="str">
            <v>DID_YEAR_HOUSE</v>
          </cell>
        </row>
        <row r="31">
          <cell r="H31" t="str">
            <v>000100003001007</v>
          </cell>
          <cell r="I31" t="str">
            <v>购车时间</v>
          </cell>
          <cell r="J31" t="str">
            <v>DID_YEAR_CAR</v>
          </cell>
        </row>
        <row r="32">
          <cell r="H32" t="str">
            <v>000100004001001</v>
          </cell>
          <cell r="I32" t="str">
            <v>移动端设备系统</v>
          </cell>
          <cell r="J32" t="str">
            <v>DID_SYSTEM</v>
          </cell>
        </row>
        <row r="33">
          <cell r="H33" t="str">
            <v>000100004001007</v>
          </cell>
          <cell r="I33" t="str">
            <v>移动端设备型号</v>
          </cell>
          <cell r="J33" t="str">
            <v>DID_MODEL</v>
          </cell>
        </row>
        <row r="34">
          <cell r="H34" t="str">
            <v>000100004001002</v>
          </cell>
          <cell r="I34" t="str">
            <v>移动端设备品牌</v>
          </cell>
          <cell r="J34" t="str">
            <v>DID_BRAND</v>
          </cell>
        </row>
        <row r="35">
          <cell r="H35" t="str">
            <v>000100004001003</v>
          </cell>
          <cell r="I35" t="str">
            <v>设备品类</v>
          </cell>
          <cell r="J35" t="str">
            <v>DID_TYPE</v>
          </cell>
        </row>
        <row r="36">
          <cell r="H36" t="str">
            <v>000100004001004</v>
          </cell>
          <cell r="I36" t="str">
            <v>联网类型</v>
          </cell>
          <cell r="J36" t="str">
            <v>DID_INTERNET_TYPE</v>
          </cell>
        </row>
        <row r="37">
          <cell r="H37" t="str">
            <v>000100004001005</v>
          </cell>
          <cell r="I37" t="str">
            <v>上市价格</v>
          </cell>
          <cell r="J37" t="str">
            <v>DID_PRICE</v>
          </cell>
        </row>
        <row r="38">
          <cell r="H38" t="str">
            <v>000100004001006</v>
          </cell>
          <cell r="I38" t="str">
            <v>移动运营商</v>
          </cell>
          <cell r="J38" t="str">
            <v>DID_OPERATOR</v>
          </cell>
        </row>
        <row r="39">
          <cell r="H39" t="str">
            <v>000100004001008</v>
          </cell>
          <cell r="I39" t="str">
            <v>设备MAC</v>
          </cell>
          <cell r="J39" t="str">
            <v>DID_MAC</v>
          </cell>
        </row>
        <row r="40">
          <cell r="H40" t="str">
            <v>000100004001009</v>
          </cell>
          <cell r="I40" t="str">
            <v>设备IMEI</v>
          </cell>
          <cell r="J40" t="str">
            <v>DID_IMEI</v>
          </cell>
        </row>
        <row r="41">
          <cell r="H41" t="str">
            <v>000100004001010</v>
          </cell>
          <cell r="I41" t="str">
            <v>设备IDFA</v>
          </cell>
          <cell r="J41" t="str">
            <v>DID_IDFA</v>
          </cell>
        </row>
        <row r="42">
          <cell r="H42" t="str">
            <v>000100004001011</v>
          </cell>
          <cell r="I42" t="str">
            <v>设备AndroidID</v>
          </cell>
          <cell r="J42" t="str">
            <v>DID_ADID</v>
          </cell>
        </row>
        <row r="43">
          <cell r="H43" t="str">
            <v>000100004001012</v>
          </cell>
          <cell r="I43" t="str">
            <v>设备MAC_MD5</v>
          </cell>
          <cell r="J43" t="str">
            <v>DID_MAC_MD5</v>
          </cell>
        </row>
        <row r="44">
          <cell r="H44" t="str">
            <v>000100004001013</v>
          </cell>
          <cell r="I44" t="str">
            <v>设备IMEI_MD5</v>
          </cell>
          <cell r="J44" t="str">
            <v>DID_IMEI_MD5</v>
          </cell>
        </row>
        <row r="45">
          <cell r="H45" t="str">
            <v>000100004001014</v>
          </cell>
          <cell r="I45" t="str">
            <v>设备IDFA_MD5</v>
          </cell>
          <cell r="J45" t="str">
            <v>DID_IDFA_MD5</v>
          </cell>
        </row>
        <row r="46">
          <cell r="H46" t="str">
            <v>000100004001015</v>
          </cell>
          <cell r="I46" t="str">
            <v>设备AndroidID_MD5</v>
          </cell>
          <cell r="J46" t="str">
            <v>DID_ADID_MD5</v>
          </cell>
        </row>
        <row r="47">
          <cell r="H47" t="str">
            <v>000100005001001</v>
          </cell>
          <cell r="I47" t="str">
            <v>汽车资讯偏好</v>
          </cell>
          <cell r="J47" t="str">
            <v>DID_WEB_VEHICLE</v>
          </cell>
        </row>
        <row r="48">
          <cell r="H48" t="str">
            <v>000100005001002</v>
          </cell>
          <cell r="I48" t="str">
            <v>电商购物偏好</v>
          </cell>
          <cell r="J48" t="str">
            <v>DID_WEB_ECOMMERCE</v>
          </cell>
        </row>
        <row r="49">
          <cell r="H49" t="str">
            <v>000100005001003</v>
          </cell>
          <cell r="I49" t="str">
            <v>读书偏好</v>
          </cell>
          <cell r="J49" t="str">
            <v>DID_WEB_READING</v>
          </cell>
        </row>
        <row r="50">
          <cell r="H50" t="str">
            <v>000100005001005</v>
          </cell>
          <cell r="I50" t="str">
            <v>影音娱乐偏好</v>
          </cell>
          <cell r="J50" t="str">
            <v>DID_WEB_MEDIA</v>
          </cell>
        </row>
        <row r="51">
          <cell r="H51" t="str">
            <v>000100005001006</v>
          </cell>
          <cell r="I51" t="str">
            <v>新闻类资讯偏好</v>
          </cell>
          <cell r="J51" t="str">
            <v>DID_WEB_NEWS</v>
          </cell>
        </row>
        <row r="52">
          <cell r="H52" t="str">
            <v>000100005002001</v>
          </cell>
          <cell r="I52" t="str">
            <v>APP应用偏好TOP5</v>
          </cell>
          <cell r="J52" t="str">
            <v>DID_APP_TYPE</v>
          </cell>
        </row>
        <row r="53">
          <cell r="H53" t="str">
            <v>000100005002002</v>
          </cell>
          <cell r="I53" t="str">
            <v>汽车类APP偏好</v>
          </cell>
          <cell r="J53" t="str">
            <v>DID_APP_VEHICLE</v>
          </cell>
        </row>
        <row r="54">
          <cell r="H54" t="str">
            <v>000100005002003</v>
          </cell>
          <cell r="I54" t="str">
            <v>电商类APP偏好</v>
          </cell>
          <cell r="J54" t="str">
            <v>DID_APP_ECOMMERCE</v>
          </cell>
        </row>
        <row r="55">
          <cell r="H55" t="str">
            <v>000100005002004</v>
          </cell>
          <cell r="I55" t="str">
            <v>读书类APP偏好</v>
          </cell>
          <cell r="J55" t="str">
            <v>DID_APP_READING</v>
          </cell>
        </row>
        <row r="56">
          <cell r="H56" t="str">
            <v>000100005002005</v>
          </cell>
          <cell r="I56" t="str">
            <v>社交类APP偏好</v>
          </cell>
          <cell r="J56" t="str">
            <v>DID_APP_SOCIAL</v>
          </cell>
        </row>
        <row r="57">
          <cell r="H57" t="str">
            <v>000100005002006</v>
          </cell>
          <cell r="I57" t="str">
            <v>影音娱乐类APP偏好</v>
          </cell>
          <cell r="J57" t="str">
            <v>DID_APP_MEDIA</v>
          </cell>
        </row>
        <row r="58">
          <cell r="H58" t="str">
            <v>000100005002007</v>
          </cell>
          <cell r="I58" t="str">
            <v>游戏类APP偏好</v>
          </cell>
          <cell r="J58" t="str">
            <v>DID_APP_GAMES</v>
          </cell>
        </row>
        <row r="59">
          <cell r="H59" t="str">
            <v>000100005003001</v>
          </cell>
          <cell r="I59" t="str">
            <v>近6个月饮酒场所偏好</v>
          </cell>
          <cell r="J59" t="str">
            <v>DID_TIME_DRINK</v>
          </cell>
        </row>
        <row r="60">
          <cell r="H60" t="str">
            <v>000100005003002</v>
          </cell>
          <cell r="I60" t="str">
            <v>近6个月KTV偏好</v>
          </cell>
          <cell r="J60" t="str">
            <v>DID_TIME_KTV</v>
          </cell>
        </row>
        <row r="61">
          <cell r="H61" t="str">
            <v>000100005003003</v>
          </cell>
          <cell r="I61" t="str">
            <v>近6个月按摩、保健、美容SPA偏好</v>
          </cell>
          <cell r="J61" t="str">
            <v>DID_TIME_SPA</v>
          </cell>
        </row>
        <row r="62">
          <cell r="H62" t="str">
            <v>000100005002011</v>
          </cell>
          <cell r="I62" t="str">
            <v>微信</v>
          </cell>
          <cell r="J62" t="str">
            <v>DID_WECHAT</v>
          </cell>
        </row>
        <row r="63">
          <cell r="H63" t="str">
            <v>000100005003004</v>
          </cell>
          <cell r="I63" t="str">
            <v>近6个月奢侈品偏好</v>
          </cell>
          <cell r="J63" t="str">
            <v>DID_TIME_LUXURY</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E83"/>
  <sheetViews>
    <sheetView workbookViewId="0">
      <selection activeCell="B11" sqref="B11"/>
    </sheetView>
  </sheetViews>
  <sheetFormatPr defaultColWidth="9" defaultRowHeight="13.5"/>
  <cols>
    <col min="1" max="1" width="7.25" customWidth="1"/>
    <col min="2" max="2" width="71.25" customWidth="1"/>
    <col min="3" max="3" width="61.875" customWidth="1"/>
    <col min="4" max="4" width="12.5" customWidth="1"/>
  </cols>
  <sheetData>
    <row r="1" spans="1:5" ht="18">
      <c r="A1" s="401" t="s">
        <v>0</v>
      </c>
      <c r="B1" s="402" t="s">
        <v>1</v>
      </c>
      <c r="C1" s="402" t="s">
        <v>2</v>
      </c>
      <c r="D1" s="403" t="s">
        <v>3</v>
      </c>
      <c r="E1" s="402" t="s">
        <v>4</v>
      </c>
    </row>
    <row r="2" spans="1:5" ht="16.5">
      <c r="A2" s="209" t="s">
        <v>5</v>
      </c>
      <c r="B2" s="209" t="s">
        <v>6</v>
      </c>
      <c r="C2" s="209" t="s">
        <v>7</v>
      </c>
      <c r="D2" s="404">
        <v>42692</v>
      </c>
      <c r="E2" s="209"/>
    </row>
    <row r="3" spans="1:5" ht="16.5">
      <c r="A3" s="209" t="s">
        <v>8</v>
      </c>
      <c r="B3" s="209" t="s">
        <v>9</v>
      </c>
      <c r="C3" s="209" t="s">
        <v>10</v>
      </c>
      <c r="D3" s="404">
        <v>42695</v>
      </c>
      <c r="E3" s="209"/>
    </row>
    <row r="4" spans="1:5" ht="16.5">
      <c r="A4" s="209" t="s">
        <v>11</v>
      </c>
      <c r="B4" s="209" t="s">
        <v>12</v>
      </c>
      <c r="C4" s="209" t="s">
        <v>13</v>
      </c>
      <c r="D4" s="404">
        <v>42696</v>
      </c>
      <c r="E4" s="209"/>
    </row>
    <row r="5" spans="1:5" ht="16.5">
      <c r="A5" s="209" t="s">
        <v>14</v>
      </c>
      <c r="B5" s="209" t="s">
        <v>15</v>
      </c>
      <c r="C5" s="209" t="s">
        <v>16</v>
      </c>
      <c r="D5" s="404">
        <v>42696</v>
      </c>
      <c r="E5" s="209"/>
    </row>
    <row r="6" spans="1:5" ht="16.5">
      <c r="A6" s="209" t="s">
        <v>17</v>
      </c>
      <c r="B6" s="209" t="s">
        <v>18</v>
      </c>
      <c r="C6" s="209" t="s">
        <v>19</v>
      </c>
      <c r="D6" s="404">
        <v>42699</v>
      </c>
      <c r="E6" s="209"/>
    </row>
    <row r="7" spans="1:5" ht="16.5">
      <c r="A7" s="209" t="s">
        <v>20</v>
      </c>
      <c r="B7" s="213" t="s">
        <v>21</v>
      </c>
      <c r="C7" s="209" t="s">
        <v>22</v>
      </c>
      <c r="D7" s="404">
        <v>42702</v>
      </c>
      <c r="E7" s="209"/>
    </row>
    <row r="8" spans="1:5" ht="50.25" customHeight="1">
      <c r="A8" s="209" t="s">
        <v>23</v>
      </c>
      <c r="B8" s="213" t="s">
        <v>24</v>
      </c>
      <c r="C8" s="213" t="s">
        <v>25</v>
      </c>
      <c r="D8" s="404">
        <v>42703</v>
      </c>
      <c r="E8" s="209"/>
    </row>
    <row r="9" spans="1:5" ht="16.5">
      <c r="A9" s="208" t="s">
        <v>26</v>
      </c>
      <c r="B9" s="208" t="s">
        <v>27</v>
      </c>
      <c r="C9" s="208" t="s">
        <v>19</v>
      </c>
      <c r="D9" s="404">
        <v>42704</v>
      </c>
      <c r="E9" s="220"/>
    </row>
    <row r="10" spans="1:5" ht="33">
      <c r="A10" s="208" t="s">
        <v>28</v>
      </c>
      <c r="B10" s="405" t="s">
        <v>29</v>
      </c>
      <c r="C10" s="208" t="s">
        <v>30</v>
      </c>
      <c r="D10" s="404">
        <v>42704</v>
      </c>
      <c r="E10" s="220"/>
    </row>
    <row r="11" spans="1:5" ht="148.5">
      <c r="A11" s="208" t="s">
        <v>31</v>
      </c>
      <c r="B11" s="405" t="s">
        <v>32</v>
      </c>
      <c r="C11" s="208" t="s">
        <v>7</v>
      </c>
      <c r="D11" s="404">
        <v>42705</v>
      </c>
      <c r="E11" s="208"/>
    </row>
    <row r="12" spans="1:5" ht="99">
      <c r="A12" s="208" t="s">
        <v>33</v>
      </c>
      <c r="B12" s="405" t="s">
        <v>34</v>
      </c>
      <c r="C12" s="208" t="s">
        <v>35</v>
      </c>
      <c r="D12" s="404">
        <v>42706</v>
      </c>
      <c r="E12" s="220"/>
    </row>
    <row r="13" spans="1:5" ht="33">
      <c r="A13" s="208" t="s">
        <v>36</v>
      </c>
      <c r="B13" s="405" t="s">
        <v>37</v>
      </c>
      <c r="C13" s="208" t="s">
        <v>38</v>
      </c>
      <c r="D13" s="404">
        <v>42709</v>
      </c>
      <c r="E13" s="220"/>
    </row>
    <row r="14" spans="1:5" ht="16.5">
      <c r="A14" s="208" t="s">
        <v>39</v>
      </c>
      <c r="B14" s="405" t="s">
        <v>40</v>
      </c>
      <c r="C14" s="208" t="s">
        <v>41</v>
      </c>
      <c r="D14" s="404">
        <v>42710</v>
      </c>
      <c r="E14" s="220"/>
    </row>
    <row r="15" spans="1:5" ht="66">
      <c r="A15" s="208" t="s">
        <v>42</v>
      </c>
      <c r="B15" s="405" t="s">
        <v>43</v>
      </c>
      <c r="C15" s="405" t="s">
        <v>44</v>
      </c>
      <c r="D15" s="404">
        <v>42711</v>
      </c>
      <c r="E15" s="220"/>
    </row>
    <row r="16" spans="1:5" ht="33">
      <c r="A16" s="208" t="s">
        <v>45</v>
      </c>
      <c r="B16" s="405" t="s">
        <v>46</v>
      </c>
      <c r="C16" s="208" t="s">
        <v>47</v>
      </c>
      <c r="D16" s="404">
        <v>42712</v>
      </c>
      <c r="E16" s="220"/>
    </row>
    <row r="17" spans="1:5" ht="82.5">
      <c r="A17" s="208" t="s">
        <v>48</v>
      </c>
      <c r="B17" s="405" t="s">
        <v>49</v>
      </c>
      <c r="C17" s="405" t="s">
        <v>50</v>
      </c>
      <c r="D17" s="404">
        <v>42713</v>
      </c>
      <c r="E17" s="406" t="s">
        <v>51</v>
      </c>
    </row>
    <row r="18" spans="1:5" ht="33">
      <c r="A18" s="208" t="s">
        <v>52</v>
      </c>
      <c r="B18" s="405" t="s">
        <v>53</v>
      </c>
      <c r="C18" s="405" t="s">
        <v>35</v>
      </c>
      <c r="D18" s="404">
        <v>42715</v>
      </c>
      <c r="E18" s="220"/>
    </row>
    <row r="19" spans="1:5" ht="16.5">
      <c r="A19" s="208" t="s">
        <v>54</v>
      </c>
      <c r="B19" s="405" t="s">
        <v>55</v>
      </c>
      <c r="C19" s="405" t="s">
        <v>35</v>
      </c>
      <c r="D19" s="404">
        <v>42715</v>
      </c>
      <c r="E19" s="220"/>
    </row>
    <row r="20" spans="1:5" ht="132">
      <c r="A20" s="208" t="s">
        <v>56</v>
      </c>
      <c r="B20" s="405" t="s">
        <v>57</v>
      </c>
      <c r="C20" s="405" t="s">
        <v>7</v>
      </c>
      <c r="D20" s="404">
        <v>42715</v>
      </c>
      <c r="E20" s="220"/>
    </row>
    <row r="21" spans="1:5" ht="49.5">
      <c r="A21" s="208" t="s">
        <v>58</v>
      </c>
      <c r="B21" s="405" t="s">
        <v>59</v>
      </c>
      <c r="C21" s="405" t="s">
        <v>7</v>
      </c>
      <c r="D21" s="404">
        <v>42716</v>
      </c>
      <c r="E21" s="220"/>
    </row>
    <row r="22" spans="1:5" ht="33">
      <c r="A22" s="208" t="s">
        <v>60</v>
      </c>
      <c r="B22" s="405" t="s">
        <v>61</v>
      </c>
      <c r="C22" s="405" t="s">
        <v>62</v>
      </c>
      <c r="D22" s="404">
        <v>42717</v>
      </c>
      <c r="E22" s="220"/>
    </row>
    <row r="23" spans="1:5" ht="49.5">
      <c r="A23" s="208" t="s">
        <v>63</v>
      </c>
      <c r="B23" s="405" t="s">
        <v>64</v>
      </c>
      <c r="C23" s="405" t="s">
        <v>62</v>
      </c>
      <c r="D23" s="404">
        <v>42720</v>
      </c>
      <c r="E23" s="220"/>
    </row>
    <row r="24" spans="1:5" ht="16.5">
      <c r="A24" s="208" t="s">
        <v>65</v>
      </c>
      <c r="B24" s="405" t="s">
        <v>66</v>
      </c>
      <c r="C24" s="405" t="s">
        <v>62</v>
      </c>
      <c r="D24" s="404">
        <v>42724</v>
      </c>
      <c r="E24" s="220"/>
    </row>
    <row r="25" spans="1:5" ht="66">
      <c r="A25" s="208" t="s">
        <v>67</v>
      </c>
      <c r="B25" s="405" t="s">
        <v>68</v>
      </c>
      <c r="C25" s="405" t="s">
        <v>38</v>
      </c>
      <c r="D25" s="404">
        <v>42726</v>
      </c>
      <c r="E25" s="220"/>
    </row>
    <row r="26" spans="1:5" ht="115.5">
      <c r="A26" s="208" t="s">
        <v>69</v>
      </c>
      <c r="B26" s="405" t="s">
        <v>70</v>
      </c>
      <c r="C26" s="405" t="s">
        <v>19</v>
      </c>
      <c r="D26" s="404">
        <v>42731</v>
      </c>
      <c r="E26" s="220"/>
    </row>
    <row r="27" spans="1:5" ht="99">
      <c r="A27" s="208" t="s">
        <v>71</v>
      </c>
      <c r="B27" s="405" t="s">
        <v>72</v>
      </c>
      <c r="C27" s="405" t="s">
        <v>73</v>
      </c>
      <c r="D27" s="404">
        <v>42734</v>
      </c>
      <c r="E27" s="220"/>
    </row>
    <row r="28" spans="1:5" ht="33">
      <c r="A28" s="208" t="s">
        <v>74</v>
      </c>
      <c r="B28" s="405" t="s">
        <v>75</v>
      </c>
      <c r="C28" s="405" t="s">
        <v>76</v>
      </c>
      <c r="D28" s="404">
        <v>42752</v>
      </c>
      <c r="E28" s="220"/>
    </row>
    <row r="29" spans="1:5" ht="49.5">
      <c r="A29" s="208" t="s">
        <v>77</v>
      </c>
      <c r="B29" s="405" t="s">
        <v>78</v>
      </c>
      <c r="C29" s="405" t="s">
        <v>79</v>
      </c>
      <c r="D29" s="407">
        <v>42773</v>
      </c>
      <c r="E29" s="220"/>
    </row>
    <row r="30" spans="1:5" ht="49.5">
      <c r="A30" s="208" t="s">
        <v>80</v>
      </c>
      <c r="B30" s="405" t="s">
        <v>81</v>
      </c>
      <c r="C30" s="405" t="s">
        <v>79</v>
      </c>
      <c r="D30" s="407">
        <v>42786</v>
      </c>
      <c r="E30" s="220"/>
    </row>
    <row r="31" spans="1:5" ht="16.5">
      <c r="A31" s="208" t="s">
        <v>82</v>
      </c>
      <c r="B31" s="408" t="s">
        <v>83</v>
      </c>
      <c r="C31" s="405" t="s">
        <v>79</v>
      </c>
      <c r="D31" s="407">
        <v>42789</v>
      </c>
      <c r="E31" s="220"/>
    </row>
    <row r="32" spans="1:5" ht="181.5">
      <c r="A32" s="208" t="s">
        <v>84</v>
      </c>
      <c r="B32" s="408" t="s">
        <v>85</v>
      </c>
      <c r="C32" s="405" t="s">
        <v>79</v>
      </c>
      <c r="D32" s="407">
        <v>42790</v>
      </c>
      <c r="E32" s="220"/>
    </row>
    <row r="33" spans="1:5" ht="33">
      <c r="A33" s="208" t="s">
        <v>86</v>
      </c>
      <c r="B33" s="408" t="s">
        <v>87</v>
      </c>
      <c r="C33" s="405" t="s">
        <v>79</v>
      </c>
      <c r="D33" s="407">
        <v>42797</v>
      </c>
      <c r="E33" s="220"/>
    </row>
    <row r="34" spans="1:5" ht="33">
      <c r="A34" s="208" t="s">
        <v>88</v>
      </c>
      <c r="B34" s="408" t="s">
        <v>89</v>
      </c>
      <c r="C34" s="405" t="s">
        <v>79</v>
      </c>
      <c r="D34" s="407">
        <v>42800</v>
      </c>
      <c r="E34" s="220"/>
    </row>
    <row r="35" spans="1:5" ht="16.5">
      <c r="A35" s="208" t="s">
        <v>90</v>
      </c>
      <c r="B35" s="408" t="s">
        <v>91</v>
      </c>
      <c r="C35" s="405" t="s">
        <v>79</v>
      </c>
      <c r="D35" s="407">
        <v>42801</v>
      </c>
      <c r="E35" s="220"/>
    </row>
    <row r="36" spans="1:5" ht="82.5">
      <c r="A36" s="208" t="s">
        <v>92</v>
      </c>
      <c r="B36" s="408" t="s">
        <v>93</v>
      </c>
      <c r="C36" s="405" t="s">
        <v>79</v>
      </c>
      <c r="D36" s="407">
        <v>42802</v>
      </c>
      <c r="E36" s="220"/>
    </row>
    <row r="37" spans="1:5" ht="280.5">
      <c r="A37" s="208" t="s">
        <v>94</v>
      </c>
      <c r="B37" s="408" t="s">
        <v>95</v>
      </c>
      <c r="C37" s="405" t="s">
        <v>79</v>
      </c>
      <c r="D37" s="407">
        <v>42803</v>
      </c>
      <c r="E37" s="220"/>
    </row>
    <row r="38" spans="1:5" ht="16.5">
      <c r="A38" s="208" t="s">
        <v>96</v>
      </c>
      <c r="B38" s="208" t="s">
        <v>97</v>
      </c>
      <c r="C38" s="405" t="s">
        <v>35</v>
      </c>
      <c r="D38" s="407">
        <v>42815</v>
      </c>
      <c r="E38" s="208"/>
    </row>
    <row r="39" spans="1:5" ht="66">
      <c r="A39" s="208" t="s">
        <v>98</v>
      </c>
      <c r="B39" s="405" t="s">
        <v>99</v>
      </c>
      <c r="C39" s="405" t="s">
        <v>79</v>
      </c>
      <c r="D39" s="407">
        <v>42815</v>
      </c>
      <c r="E39" s="208"/>
    </row>
    <row r="40" spans="1:5" ht="115.5">
      <c r="A40" s="208" t="s">
        <v>100</v>
      </c>
      <c r="B40" s="405" t="s">
        <v>101</v>
      </c>
      <c r="C40" s="405" t="s">
        <v>79</v>
      </c>
      <c r="D40" s="407">
        <v>42823</v>
      </c>
      <c r="E40" s="220"/>
    </row>
    <row r="41" spans="1:5" ht="16.5">
      <c r="A41" s="208" t="s">
        <v>102</v>
      </c>
      <c r="B41" s="405" t="s">
        <v>103</v>
      </c>
      <c r="C41" s="405" t="s">
        <v>79</v>
      </c>
      <c r="D41" s="407">
        <v>42839</v>
      </c>
      <c r="E41" s="220"/>
    </row>
    <row r="42" spans="1:5" ht="99">
      <c r="A42" s="208" t="s">
        <v>104</v>
      </c>
      <c r="B42" s="405" t="s">
        <v>105</v>
      </c>
      <c r="C42" s="405" t="s">
        <v>79</v>
      </c>
      <c r="D42" s="407">
        <v>42858</v>
      </c>
      <c r="E42" s="220"/>
    </row>
    <row r="43" spans="1:5" ht="49.5">
      <c r="A43" s="208" t="s">
        <v>106</v>
      </c>
      <c r="B43" s="405" t="s">
        <v>107</v>
      </c>
      <c r="C43" s="405" t="s">
        <v>79</v>
      </c>
      <c r="D43" s="407">
        <v>42859</v>
      </c>
      <c r="E43" s="220"/>
    </row>
    <row r="44" spans="1:5" ht="99">
      <c r="A44" s="208" t="s">
        <v>108</v>
      </c>
      <c r="B44" s="405" t="s">
        <v>109</v>
      </c>
      <c r="C44" s="405" t="s">
        <v>79</v>
      </c>
      <c r="D44" s="407">
        <v>42863</v>
      </c>
      <c r="E44" s="220"/>
    </row>
    <row r="45" spans="1:5" ht="16.5">
      <c r="A45" s="208" t="s">
        <v>110</v>
      </c>
      <c r="B45" s="405" t="s">
        <v>111</v>
      </c>
      <c r="C45" s="405" t="s">
        <v>79</v>
      </c>
      <c r="D45" s="407">
        <v>42870</v>
      </c>
      <c r="E45" s="220"/>
    </row>
    <row r="46" spans="1:5" ht="49.5">
      <c r="A46" s="208" t="s">
        <v>112</v>
      </c>
      <c r="B46" s="405" t="s">
        <v>113</v>
      </c>
      <c r="C46" s="405" t="s">
        <v>79</v>
      </c>
      <c r="D46" s="407">
        <v>42871</v>
      </c>
      <c r="E46" s="220"/>
    </row>
    <row r="47" spans="1:5" ht="16.5">
      <c r="A47" s="208" t="s">
        <v>114</v>
      </c>
      <c r="B47" s="405" t="s">
        <v>115</v>
      </c>
      <c r="C47" s="405" t="s">
        <v>79</v>
      </c>
      <c r="D47" s="407">
        <v>42926</v>
      </c>
      <c r="E47" s="220"/>
    </row>
    <row r="48" spans="1:5" ht="49.5">
      <c r="A48" s="208" t="s">
        <v>116</v>
      </c>
      <c r="B48" s="405" t="s">
        <v>117</v>
      </c>
      <c r="C48" s="405" t="s">
        <v>79</v>
      </c>
      <c r="D48" s="407">
        <v>42927</v>
      </c>
      <c r="E48" s="220"/>
    </row>
    <row r="49" spans="1:5" ht="33">
      <c r="A49" s="208" t="s">
        <v>118</v>
      </c>
      <c r="B49" s="405" t="s">
        <v>119</v>
      </c>
      <c r="C49" s="405" t="s">
        <v>79</v>
      </c>
      <c r="D49" s="407">
        <v>42928</v>
      </c>
      <c r="E49" s="220"/>
    </row>
    <row r="50" spans="1:5" ht="33">
      <c r="A50" s="208" t="s">
        <v>120</v>
      </c>
      <c r="B50" s="405" t="s">
        <v>121</v>
      </c>
      <c r="C50" s="405" t="s">
        <v>79</v>
      </c>
      <c r="D50" s="407">
        <v>42929</v>
      </c>
      <c r="E50" s="220"/>
    </row>
    <row r="51" spans="1:5" ht="49.5">
      <c r="A51" s="208" t="s">
        <v>122</v>
      </c>
      <c r="B51" s="405" t="s">
        <v>123</v>
      </c>
      <c r="C51" s="405" t="s">
        <v>79</v>
      </c>
      <c r="D51" s="407">
        <v>42930</v>
      </c>
      <c r="E51" s="220"/>
    </row>
    <row r="52" spans="1:5" ht="49.5">
      <c r="A52" s="208" t="s">
        <v>124</v>
      </c>
      <c r="B52" s="405" t="s">
        <v>125</v>
      </c>
      <c r="C52" s="405" t="s">
        <v>79</v>
      </c>
      <c r="D52" s="407">
        <v>42947</v>
      </c>
      <c r="E52" s="407"/>
    </row>
    <row r="53" spans="1:5" ht="49.5">
      <c r="A53" s="208" t="s">
        <v>126</v>
      </c>
      <c r="B53" s="405" t="s">
        <v>127</v>
      </c>
      <c r="C53" s="405" t="s">
        <v>79</v>
      </c>
      <c r="D53" s="407">
        <v>42948</v>
      </c>
      <c r="E53" s="407"/>
    </row>
    <row r="54" spans="1:5" ht="33">
      <c r="A54" s="208" t="s">
        <v>128</v>
      </c>
      <c r="B54" s="405" t="s">
        <v>129</v>
      </c>
      <c r="C54" s="405" t="s">
        <v>79</v>
      </c>
      <c r="D54" s="407">
        <v>42949</v>
      </c>
      <c r="E54" s="407"/>
    </row>
    <row r="55" spans="1:5" ht="115.5">
      <c r="A55" s="208" t="s">
        <v>130</v>
      </c>
      <c r="B55" s="405" t="s">
        <v>131</v>
      </c>
      <c r="C55" s="405" t="s">
        <v>79</v>
      </c>
      <c r="D55" s="407">
        <v>42950</v>
      </c>
      <c r="E55" s="407"/>
    </row>
    <row r="56" spans="1:5" ht="33">
      <c r="A56" s="208" t="s">
        <v>132</v>
      </c>
      <c r="B56" s="405" t="s">
        <v>133</v>
      </c>
      <c r="C56" s="405" t="s">
        <v>35</v>
      </c>
      <c r="D56" s="407">
        <v>42956</v>
      </c>
      <c r="E56" s="407"/>
    </row>
    <row r="57" spans="1:5" ht="16.5">
      <c r="A57" s="208" t="s">
        <v>134</v>
      </c>
      <c r="B57" s="405" t="s">
        <v>135</v>
      </c>
      <c r="C57" s="405" t="s">
        <v>79</v>
      </c>
      <c r="D57" s="407">
        <v>42957</v>
      </c>
      <c r="E57" s="407"/>
    </row>
    <row r="58" spans="1:5" ht="99">
      <c r="A58" s="208" t="s">
        <v>136</v>
      </c>
      <c r="B58" s="405" t="s">
        <v>137</v>
      </c>
      <c r="C58" s="405" t="s">
        <v>35</v>
      </c>
      <c r="D58" s="407">
        <v>42970</v>
      </c>
      <c r="E58" s="407"/>
    </row>
    <row r="59" spans="1:5" ht="49.5">
      <c r="A59" s="208" t="s">
        <v>138</v>
      </c>
      <c r="B59" s="405" t="s">
        <v>139</v>
      </c>
      <c r="C59" s="405" t="s">
        <v>35</v>
      </c>
      <c r="D59" s="407">
        <v>42970</v>
      </c>
      <c r="E59" s="220"/>
    </row>
    <row r="60" spans="1:5" ht="49.5">
      <c r="A60" s="208" t="s">
        <v>140</v>
      </c>
      <c r="B60" s="405" t="s">
        <v>141</v>
      </c>
      <c r="C60" s="405" t="s">
        <v>79</v>
      </c>
      <c r="D60" s="407">
        <v>42984</v>
      </c>
      <c r="E60" s="220"/>
    </row>
    <row r="61" spans="1:5" ht="181.5">
      <c r="A61" s="409" t="s">
        <v>142</v>
      </c>
      <c r="B61" s="410" t="s">
        <v>143</v>
      </c>
      <c r="C61" s="410" t="s">
        <v>79</v>
      </c>
      <c r="D61" s="411">
        <v>42991</v>
      </c>
      <c r="E61" s="412"/>
    </row>
    <row r="62" spans="1:5" ht="82.5">
      <c r="A62" s="208" t="s">
        <v>144</v>
      </c>
      <c r="B62" s="405" t="s">
        <v>145</v>
      </c>
      <c r="C62" s="405" t="s">
        <v>146</v>
      </c>
      <c r="D62" s="407">
        <v>42993</v>
      </c>
      <c r="E62" s="220"/>
    </row>
    <row r="63" spans="1:5" ht="49.5">
      <c r="A63" s="208" t="s">
        <v>147</v>
      </c>
      <c r="B63" s="405" t="s">
        <v>148</v>
      </c>
      <c r="C63" s="405" t="s">
        <v>146</v>
      </c>
      <c r="D63" s="407">
        <v>42997</v>
      </c>
      <c r="E63" s="220"/>
    </row>
    <row r="64" spans="1:5" ht="33">
      <c r="A64" s="208" t="s">
        <v>149</v>
      </c>
      <c r="B64" s="405" t="s">
        <v>150</v>
      </c>
      <c r="C64" s="405" t="s">
        <v>146</v>
      </c>
      <c r="D64" s="407">
        <v>43000</v>
      </c>
      <c r="E64" s="220"/>
    </row>
    <row r="65" spans="1:5" ht="33">
      <c r="A65" s="208" t="s">
        <v>151</v>
      </c>
      <c r="B65" s="405" t="s">
        <v>152</v>
      </c>
      <c r="C65" s="405" t="s">
        <v>153</v>
      </c>
      <c r="D65" s="407">
        <v>43003</v>
      </c>
      <c r="E65" s="220"/>
    </row>
    <row r="66" spans="1:5" s="398" customFormat="1" ht="16.5">
      <c r="A66" s="413" t="s">
        <v>154</v>
      </c>
      <c r="B66" s="414" t="s">
        <v>155</v>
      </c>
      <c r="C66" s="414" t="s">
        <v>146</v>
      </c>
      <c r="D66" s="415">
        <v>43005</v>
      </c>
      <c r="E66" s="416"/>
    </row>
    <row r="67" spans="1:5" s="398" customFormat="1" ht="16.5">
      <c r="A67" s="413" t="s">
        <v>156</v>
      </c>
      <c r="B67" s="414" t="s">
        <v>157</v>
      </c>
      <c r="C67" s="414" t="s">
        <v>146</v>
      </c>
      <c r="D67" s="415">
        <v>43006</v>
      </c>
      <c r="E67" s="416"/>
    </row>
    <row r="68" spans="1:5" s="398" customFormat="1" ht="16.5">
      <c r="A68" s="413" t="s">
        <v>158</v>
      </c>
      <c r="B68" s="414" t="s">
        <v>159</v>
      </c>
      <c r="C68" s="414" t="s">
        <v>146</v>
      </c>
      <c r="D68" s="415">
        <v>43006</v>
      </c>
      <c r="E68" s="416"/>
    </row>
    <row r="69" spans="1:5" s="398" customFormat="1" ht="16.5">
      <c r="A69" s="413" t="s">
        <v>160</v>
      </c>
      <c r="B69" s="414" t="s">
        <v>161</v>
      </c>
      <c r="C69" s="414" t="s">
        <v>146</v>
      </c>
      <c r="D69" s="415">
        <v>43006</v>
      </c>
      <c r="E69" s="416"/>
    </row>
    <row r="70" spans="1:5" s="398" customFormat="1" ht="16.5">
      <c r="A70" s="413" t="s">
        <v>162</v>
      </c>
      <c r="B70" s="414" t="s">
        <v>163</v>
      </c>
      <c r="C70" s="414" t="s">
        <v>146</v>
      </c>
      <c r="D70" s="415">
        <v>43008</v>
      </c>
      <c r="E70" s="416"/>
    </row>
    <row r="71" spans="1:5" s="398" customFormat="1" ht="16.5">
      <c r="A71" s="413" t="s">
        <v>164</v>
      </c>
      <c r="B71" s="414" t="s">
        <v>165</v>
      </c>
      <c r="C71" s="414" t="s">
        <v>166</v>
      </c>
      <c r="D71" s="415">
        <v>43008</v>
      </c>
      <c r="E71" s="416"/>
    </row>
    <row r="72" spans="1:5" s="399" customFormat="1" ht="33">
      <c r="A72" s="208" t="s">
        <v>167</v>
      </c>
      <c r="B72" s="405" t="s">
        <v>168</v>
      </c>
      <c r="C72" s="405" t="s">
        <v>146</v>
      </c>
      <c r="D72" s="407">
        <v>43008</v>
      </c>
      <c r="E72" s="417"/>
    </row>
    <row r="73" spans="1:5" s="400" customFormat="1" ht="33">
      <c r="A73" s="208" t="s">
        <v>169</v>
      </c>
      <c r="B73" s="405" t="s">
        <v>170</v>
      </c>
      <c r="C73" s="405" t="s">
        <v>79</v>
      </c>
      <c r="D73" s="407">
        <v>43021</v>
      </c>
      <c r="E73" s="418"/>
    </row>
    <row r="74" spans="1:5" ht="16.5">
      <c r="A74" s="208" t="s">
        <v>171</v>
      </c>
      <c r="B74" s="405" t="s">
        <v>172</v>
      </c>
      <c r="C74" s="405" t="s">
        <v>79</v>
      </c>
      <c r="D74" s="407">
        <v>43025</v>
      </c>
      <c r="E74" s="220"/>
    </row>
    <row r="75" spans="1:5" ht="16.5">
      <c r="A75" s="208" t="s">
        <v>173</v>
      </c>
      <c r="B75" s="405" t="s">
        <v>174</v>
      </c>
      <c r="C75" s="405" t="s">
        <v>79</v>
      </c>
      <c r="D75" s="407">
        <v>43028</v>
      </c>
      <c r="E75" s="220"/>
    </row>
    <row r="76" spans="1:5" ht="16.5">
      <c r="A76" s="208" t="s">
        <v>175</v>
      </c>
      <c r="B76" s="405" t="s">
        <v>176</v>
      </c>
      <c r="C76" s="405" t="s">
        <v>166</v>
      </c>
      <c r="D76" s="407">
        <v>43028</v>
      </c>
      <c r="E76" s="220"/>
    </row>
    <row r="77" spans="1:5" ht="33">
      <c r="A77" s="208" t="s">
        <v>177</v>
      </c>
      <c r="B77" s="405" t="s">
        <v>178</v>
      </c>
      <c r="C77" s="405" t="s">
        <v>79</v>
      </c>
      <c r="D77" s="407">
        <v>43034</v>
      </c>
      <c r="E77" s="220"/>
    </row>
    <row r="78" spans="1:5" ht="49.5">
      <c r="A78" s="208" t="s">
        <v>179</v>
      </c>
      <c r="B78" s="405" t="s">
        <v>180</v>
      </c>
      <c r="C78" s="405" t="s">
        <v>79</v>
      </c>
      <c r="D78" s="407">
        <v>43034</v>
      </c>
      <c r="E78" s="220"/>
    </row>
    <row r="79" spans="1:5" ht="16.5">
      <c r="A79" s="208" t="s">
        <v>181</v>
      </c>
      <c r="B79" s="405" t="s">
        <v>182</v>
      </c>
      <c r="C79" s="405" t="s">
        <v>79</v>
      </c>
      <c r="D79" s="407">
        <v>43035</v>
      </c>
      <c r="E79" s="220"/>
    </row>
    <row r="80" spans="1:5" ht="33">
      <c r="A80" s="208" t="s">
        <v>183</v>
      </c>
      <c r="B80" s="405" t="s">
        <v>184</v>
      </c>
      <c r="C80" s="405" t="s">
        <v>79</v>
      </c>
      <c r="D80" s="407">
        <v>43047</v>
      </c>
      <c r="E80" s="220"/>
    </row>
    <row r="81" spans="1:5" ht="33">
      <c r="A81" s="208" t="s">
        <v>185</v>
      </c>
      <c r="B81" s="405" t="s">
        <v>186</v>
      </c>
      <c r="C81" s="405" t="s">
        <v>79</v>
      </c>
      <c r="D81" s="407">
        <v>43049</v>
      </c>
      <c r="E81" s="220"/>
    </row>
    <row r="82" spans="1:5" ht="33">
      <c r="A82" s="208" t="s">
        <v>187</v>
      </c>
      <c r="B82" s="405" t="s">
        <v>188</v>
      </c>
      <c r="C82" s="405" t="s">
        <v>79</v>
      </c>
      <c r="D82" s="407">
        <v>43052</v>
      </c>
      <c r="E82" s="220"/>
    </row>
    <row r="83" spans="1:5" ht="16.5">
      <c r="A83" s="208" t="s">
        <v>189</v>
      </c>
      <c r="B83" s="405" t="s">
        <v>190</v>
      </c>
      <c r="C83" s="405" t="s">
        <v>166</v>
      </c>
      <c r="D83" s="407">
        <v>43077</v>
      </c>
      <c r="E83" s="220"/>
    </row>
  </sheetData>
  <phoneticPr fontId="20"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dimension ref="A1:S252"/>
  <sheetViews>
    <sheetView topLeftCell="E1" zoomScale="70" zoomScaleNormal="70" workbookViewId="0">
      <pane ySplit="2" topLeftCell="A146" activePane="bottomLeft" state="frozen"/>
      <selection pane="bottomLeft" activeCell="F195" sqref="F195"/>
    </sheetView>
  </sheetViews>
  <sheetFormatPr defaultColWidth="9" defaultRowHeight="16.5"/>
  <cols>
    <col min="1" max="1" width="20.375" style="357" customWidth="1"/>
    <col min="2" max="2" width="18.125" style="64" customWidth="1"/>
    <col min="3" max="3" width="16.125" style="62" customWidth="1"/>
    <col min="4" max="4" width="20.25" style="62" customWidth="1"/>
    <col min="5" max="5" width="21.375" style="64" customWidth="1"/>
    <col min="6" max="6" width="19.5" style="62" customWidth="1"/>
    <col min="7" max="7" width="20.25" style="62" customWidth="1"/>
    <col min="8" max="8" width="27" style="64" customWidth="1"/>
    <col min="9" max="9" width="42.125" style="64" customWidth="1"/>
    <col min="10" max="10" width="37.625" style="64" customWidth="1"/>
    <col min="11" max="11" width="33.625" style="64" customWidth="1"/>
    <col min="12" max="12" width="15.375" style="215" customWidth="1"/>
    <col min="13" max="13" width="22.75" style="215" customWidth="1"/>
    <col min="14" max="14" width="49.125" style="64" customWidth="1"/>
    <col min="15" max="15" width="22.75" style="64" customWidth="1"/>
    <col min="16" max="16" width="9" style="62"/>
    <col min="17" max="17" width="12.625" style="62" customWidth="1"/>
    <col min="18" max="18" width="13.625" style="62" customWidth="1"/>
    <col min="19" max="19" width="12.875" style="62" customWidth="1"/>
    <col min="20" max="16384" width="9" style="62"/>
  </cols>
  <sheetData>
    <row r="1" spans="1:19">
      <c r="A1" s="358" t="s">
        <v>191</v>
      </c>
      <c r="B1" s="216" t="s">
        <v>192</v>
      </c>
      <c r="C1" s="296" t="s">
        <v>193</v>
      </c>
      <c r="D1" s="296" t="s">
        <v>194</v>
      </c>
      <c r="E1" s="216" t="s">
        <v>195</v>
      </c>
      <c r="F1" s="296" t="s">
        <v>196</v>
      </c>
      <c r="G1" s="296" t="s">
        <v>197</v>
      </c>
      <c r="H1" s="216" t="s">
        <v>198</v>
      </c>
      <c r="I1" s="216" t="s">
        <v>199</v>
      </c>
      <c r="J1" s="216" t="s">
        <v>200</v>
      </c>
      <c r="K1" s="216" t="s">
        <v>201</v>
      </c>
      <c r="L1" s="216" t="s">
        <v>202</v>
      </c>
      <c r="M1" s="216" t="s">
        <v>203</v>
      </c>
      <c r="N1" s="216" t="s">
        <v>204</v>
      </c>
      <c r="O1" s="216" t="s">
        <v>205</v>
      </c>
      <c r="P1" s="216" t="s">
        <v>206</v>
      </c>
      <c r="Q1" s="381" t="s">
        <v>207</v>
      </c>
      <c r="R1" s="381" t="s">
        <v>208</v>
      </c>
      <c r="S1" s="216" t="s">
        <v>209</v>
      </c>
    </row>
    <row r="2" spans="1:19">
      <c r="A2" s="359" t="s">
        <v>210</v>
      </c>
      <c r="B2" s="218" t="s">
        <v>211</v>
      </c>
      <c r="C2" s="360" t="s">
        <v>212</v>
      </c>
      <c r="D2" s="360" t="s">
        <v>213</v>
      </c>
      <c r="E2" s="218" t="s">
        <v>214</v>
      </c>
      <c r="F2" s="360" t="s">
        <v>215</v>
      </c>
      <c r="G2" s="360" t="s">
        <v>216</v>
      </c>
      <c r="H2" s="218" t="s">
        <v>217</v>
      </c>
      <c r="I2" s="218" t="s">
        <v>218</v>
      </c>
      <c r="J2" s="218" t="s">
        <v>219</v>
      </c>
      <c r="K2" s="218" t="s">
        <v>220</v>
      </c>
      <c r="L2" s="218" t="s">
        <v>221</v>
      </c>
      <c r="M2" s="218" t="s">
        <v>222</v>
      </c>
      <c r="N2" s="218" t="s">
        <v>223</v>
      </c>
      <c r="O2" s="218" t="s">
        <v>4</v>
      </c>
      <c r="P2" s="218" t="s">
        <v>224</v>
      </c>
      <c r="Q2" s="218" t="s">
        <v>225</v>
      </c>
      <c r="R2" s="218" t="s">
        <v>226</v>
      </c>
      <c r="S2" s="218" t="s">
        <v>227</v>
      </c>
    </row>
    <row r="3" spans="1:19" s="215" customFormat="1">
      <c r="A3" s="361">
        <v>1</v>
      </c>
      <c r="B3" s="247" t="str">
        <f>基本属性编码!K2</f>
        <v>000100001</v>
      </c>
      <c r="C3" s="99" t="s">
        <v>228</v>
      </c>
      <c r="D3" s="99" t="s">
        <v>229</v>
      </c>
      <c r="E3" s="131" t="str">
        <f>基本属性编码!K3</f>
        <v>000100001001</v>
      </c>
      <c r="F3" s="99" t="s">
        <v>230</v>
      </c>
      <c r="G3" s="362" t="s">
        <v>231</v>
      </c>
      <c r="H3" s="363" t="str">
        <f>基本属性编码!K4</f>
        <v>000100001001001</v>
      </c>
      <c r="I3" s="99" t="s">
        <v>232</v>
      </c>
      <c r="J3" s="99" t="s">
        <v>233</v>
      </c>
      <c r="K3" s="131" t="s">
        <v>234</v>
      </c>
      <c r="L3" s="211" t="s">
        <v>235</v>
      </c>
      <c r="M3" s="211" t="s">
        <v>236</v>
      </c>
      <c r="N3" s="99" t="s">
        <v>237</v>
      </c>
      <c r="O3" s="99"/>
      <c r="P3" s="211" t="s">
        <v>238</v>
      </c>
    </row>
    <row r="4" spans="1:19" s="215" customFormat="1">
      <c r="A4" s="361">
        <v>2</v>
      </c>
      <c r="B4" s="247" t="str">
        <f>基本属性编码!K2</f>
        <v>000100001</v>
      </c>
      <c r="C4" s="99" t="s">
        <v>228</v>
      </c>
      <c r="D4" s="99" t="s">
        <v>229</v>
      </c>
      <c r="E4" s="131" t="str">
        <f>基本属性编码!K3</f>
        <v>000100001001</v>
      </c>
      <c r="F4" s="99" t="s">
        <v>230</v>
      </c>
      <c r="G4" s="362" t="s">
        <v>231</v>
      </c>
      <c r="H4" s="363" t="str">
        <f>基本属性编码!K29</f>
        <v>000100001001002</v>
      </c>
      <c r="I4" s="99" t="s">
        <v>239</v>
      </c>
      <c r="J4" s="99" t="s">
        <v>233</v>
      </c>
      <c r="K4" s="131" t="s">
        <v>240</v>
      </c>
      <c r="L4" s="211" t="s">
        <v>235</v>
      </c>
      <c r="M4" s="211" t="s">
        <v>236</v>
      </c>
      <c r="N4" s="99" t="s">
        <v>241</v>
      </c>
      <c r="O4" s="99"/>
      <c r="P4" s="211" t="s">
        <v>238</v>
      </c>
    </row>
    <row r="5" spans="1:19" s="215" customFormat="1">
      <c r="A5" s="361">
        <v>3</v>
      </c>
      <c r="B5" s="247" t="str">
        <f>基本属性编码!K2</f>
        <v>000100001</v>
      </c>
      <c r="C5" s="99" t="s">
        <v>228</v>
      </c>
      <c r="D5" s="99" t="s">
        <v>229</v>
      </c>
      <c r="E5" s="131" t="str">
        <f>基本属性编码!K3</f>
        <v>000100001001</v>
      </c>
      <c r="F5" s="99" t="s">
        <v>230</v>
      </c>
      <c r="G5" s="99" t="s">
        <v>231</v>
      </c>
      <c r="H5" s="131" t="str">
        <f>基本属性编码!K375</f>
        <v>000100001001003</v>
      </c>
      <c r="I5" s="99" t="s">
        <v>242</v>
      </c>
      <c r="J5" s="99" t="s">
        <v>233</v>
      </c>
      <c r="K5" s="131" t="s">
        <v>243</v>
      </c>
      <c r="L5" s="211" t="s">
        <v>235</v>
      </c>
      <c r="M5" s="211" t="s">
        <v>236</v>
      </c>
      <c r="N5" s="99" t="s">
        <v>244</v>
      </c>
      <c r="O5" s="99"/>
      <c r="P5" s="211" t="s">
        <v>238</v>
      </c>
    </row>
    <row r="6" spans="1:19" s="215" customFormat="1" ht="15.75" customHeight="1">
      <c r="A6" s="361">
        <v>4</v>
      </c>
      <c r="B6" s="247" t="str">
        <f>基本属性编码!K2</f>
        <v>000100001</v>
      </c>
      <c r="C6" s="99" t="s">
        <v>228</v>
      </c>
      <c r="D6" s="99" t="s">
        <v>229</v>
      </c>
      <c r="E6" s="131" t="str">
        <f>基本属性编码!K3</f>
        <v>000100001001</v>
      </c>
      <c r="F6" s="99" t="s">
        <v>230</v>
      </c>
      <c r="G6" s="362" t="s">
        <v>231</v>
      </c>
      <c r="H6" s="363" t="str">
        <f>基本属性编码!K378</f>
        <v>000100001001004</v>
      </c>
      <c r="I6" s="135" t="s">
        <v>245</v>
      </c>
      <c r="J6" s="135" t="s">
        <v>233</v>
      </c>
      <c r="K6" s="131" t="s">
        <v>246</v>
      </c>
      <c r="L6" s="211" t="s">
        <v>235</v>
      </c>
      <c r="M6" s="211" t="s">
        <v>236</v>
      </c>
      <c r="N6" s="135" t="s">
        <v>247</v>
      </c>
      <c r="O6" s="135"/>
      <c r="P6" s="211" t="s">
        <v>238</v>
      </c>
    </row>
    <row r="7" spans="1:19" s="215" customFormat="1">
      <c r="A7" s="361">
        <v>5</v>
      </c>
      <c r="B7" s="247" t="str">
        <f>基本属性编码!K2</f>
        <v>000100001</v>
      </c>
      <c r="C7" s="99" t="s">
        <v>228</v>
      </c>
      <c r="D7" s="99" t="s">
        <v>229</v>
      </c>
      <c r="E7" s="131" t="str">
        <f>基本属性编码!K3</f>
        <v>000100001001</v>
      </c>
      <c r="F7" s="99" t="s">
        <v>230</v>
      </c>
      <c r="G7" s="362" t="s">
        <v>231</v>
      </c>
      <c r="H7" s="131" t="str">
        <f>基本属性编码!K724</f>
        <v>000100001001006</v>
      </c>
      <c r="I7" s="99" t="s">
        <v>248</v>
      </c>
      <c r="J7" s="99" t="s">
        <v>233</v>
      </c>
      <c r="K7" s="131" t="s">
        <v>249</v>
      </c>
      <c r="L7" s="211" t="s">
        <v>235</v>
      </c>
      <c r="M7" s="211" t="s">
        <v>236</v>
      </c>
      <c r="N7" s="99" t="s">
        <v>250</v>
      </c>
      <c r="O7" s="99"/>
      <c r="P7" s="211" t="s">
        <v>238</v>
      </c>
    </row>
    <row r="8" spans="1:19" s="215" customFormat="1">
      <c r="A8" s="361">
        <v>6</v>
      </c>
      <c r="B8" s="247" t="str">
        <f>基本属性编码!$K$2</f>
        <v>000100001</v>
      </c>
      <c r="C8" s="99" t="s">
        <v>228</v>
      </c>
      <c r="D8" s="99" t="s">
        <v>229</v>
      </c>
      <c r="E8" s="131" t="str">
        <f>基本属性编码!$K$3</f>
        <v>000100001001</v>
      </c>
      <c r="F8" s="99" t="s">
        <v>230</v>
      </c>
      <c r="G8" s="362" t="s">
        <v>231</v>
      </c>
      <c r="H8" s="131" t="str">
        <f>基本属性编码!K3921</f>
        <v>000100001001012</v>
      </c>
      <c r="I8" s="99" t="s">
        <v>251</v>
      </c>
      <c r="J8" s="99" t="s">
        <v>233</v>
      </c>
      <c r="K8" s="131" t="s">
        <v>252</v>
      </c>
      <c r="L8" s="211" t="s">
        <v>235</v>
      </c>
      <c r="M8" s="211" t="s">
        <v>253</v>
      </c>
      <c r="N8" s="99" t="s">
        <v>254</v>
      </c>
      <c r="O8" s="99"/>
      <c r="P8" s="211" t="s">
        <v>238</v>
      </c>
      <c r="S8" s="215" t="s">
        <v>255</v>
      </c>
    </row>
    <row r="9" spans="1:19" s="215" customFormat="1">
      <c r="A9" s="361">
        <v>7</v>
      </c>
      <c r="B9" s="247" t="str">
        <f>基本属性编码!$K$2</f>
        <v>000100001</v>
      </c>
      <c r="C9" s="99" t="s">
        <v>228</v>
      </c>
      <c r="D9" s="99" t="s">
        <v>229</v>
      </c>
      <c r="E9" s="131" t="str">
        <f>基本属性编码!$K$3</f>
        <v>000100001001</v>
      </c>
      <c r="F9" s="99" t="s">
        <v>230</v>
      </c>
      <c r="G9" s="362" t="s">
        <v>231</v>
      </c>
      <c r="H9" s="131" t="str">
        <f>基本属性编码!K3930</f>
        <v>000100001001014</v>
      </c>
      <c r="I9" s="99" t="s">
        <v>256</v>
      </c>
      <c r="J9" s="99" t="s">
        <v>233</v>
      </c>
      <c r="K9" s="131" t="s">
        <v>257</v>
      </c>
      <c r="L9" s="211" t="s">
        <v>235</v>
      </c>
      <c r="M9" s="211" t="s">
        <v>253</v>
      </c>
      <c r="N9" s="99" t="s">
        <v>258</v>
      </c>
      <c r="O9" s="99"/>
      <c r="P9" s="211" t="s">
        <v>238</v>
      </c>
    </row>
    <row r="10" spans="1:19" s="352" customFormat="1">
      <c r="A10" s="361"/>
      <c r="B10" s="364" t="str">
        <f>基本属性编码!$K$2</f>
        <v>000100001</v>
      </c>
      <c r="C10" s="365" t="s">
        <v>228</v>
      </c>
      <c r="D10" s="365" t="s">
        <v>229</v>
      </c>
      <c r="E10" s="366" t="str">
        <f>基本属性编码!$K$3</f>
        <v>000100001001</v>
      </c>
      <c r="F10" s="365" t="s">
        <v>230</v>
      </c>
      <c r="G10" s="367" t="s">
        <v>231</v>
      </c>
      <c r="H10" s="366" t="str">
        <f>基本属性编码!K3948</f>
        <v>000100001001016</v>
      </c>
      <c r="I10" s="365" t="s">
        <v>259</v>
      </c>
      <c r="J10" s="365" t="s">
        <v>233</v>
      </c>
      <c r="K10" s="366" t="s">
        <v>260</v>
      </c>
      <c r="L10" s="375" t="s">
        <v>261</v>
      </c>
      <c r="M10" s="375" t="s">
        <v>262</v>
      </c>
      <c r="N10" s="365" t="s">
        <v>263</v>
      </c>
      <c r="O10" s="365"/>
      <c r="P10" s="375" t="s">
        <v>238</v>
      </c>
    </row>
    <row r="11" spans="1:19" s="352" customFormat="1">
      <c r="A11" s="361"/>
      <c r="B11" s="364" t="str">
        <f>基本属性编码!$K$2</f>
        <v>000100001</v>
      </c>
      <c r="C11" s="365" t="s">
        <v>228</v>
      </c>
      <c r="D11" s="365" t="s">
        <v>229</v>
      </c>
      <c r="E11" s="366" t="str">
        <f>基本属性编码!$K$3</f>
        <v>000100001001</v>
      </c>
      <c r="F11" s="365" t="s">
        <v>230</v>
      </c>
      <c r="G11" s="367" t="s">
        <v>231</v>
      </c>
      <c r="H11" s="366" t="str">
        <f>基本属性编码!K3949</f>
        <v>000100001001017</v>
      </c>
      <c r="I11" s="365" t="s">
        <v>264</v>
      </c>
      <c r="J11" s="365" t="s">
        <v>233</v>
      </c>
      <c r="K11" s="366" t="s">
        <v>265</v>
      </c>
      <c r="L11" s="375" t="s">
        <v>261</v>
      </c>
      <c r="M11" s="375" t="s">
        <v>262</v>
      </c>
      <c r="N11" s="365" t="s">
        <v>263</v>
      </c>
      <c r="O11" s="365"/>
      <c r="P11" s="375" t="s">
        <v>238</v>
      </c>
    </row>
    <row r="12" spans="1:19" s="352" customFormat="1">
      <c r="A12" s="361"/>
      <c r="B12" s="364" t="str">
        <f>基本属性编码!$K$2</f>
        <v>000100001</v>
      </c>
      <c r="C12" s="365" t="s">
        <v>228</v>
      </c>
      <c r="D12" s="365" t="s">
        <v>229</v>
      </c>
      <c r="E12" s="366" t="str">
        <f>基本属性编码!$K$3</f>
        <v>000100001001</v>
      </c>
      <c r="F12" s="365" t="s">
        <v>230</v>
      </c>
      <c r="G12" s="367" t="s">
        <v>231</v>
      </c>
      <c r="H12" s="366" t="str">
        <f>基本属性编码!K3950</f>
        <v>000100001001018</v>
      </c>
      <c r="I12" s="365" t="s">
        <v>266</v>
      </c>
      <c r="J12" s="365" t="s">
        <v>233</v>
      </c>
      <c r="K12" s="366" t="s">
        <v>267</v>
      </c>
      <c r="L12" s="375" t="s">
        <v>261</v>
      </c>
      <c r="M12" s="375" t="s">
        <v>262</v>
      </c>
      <c r="N12" s="365" t="s">
        <v>263</v>
      </c>
      <c r="O12" s="365"/>
      <c r="P12" s="375" t="s">
        <v>238</v>
      </c>
    </row>
    <row r="13" spans="1:19" s="352" customFormat="1">
      <c r="A13" s="361"/>
      <c r="B13" s="364" t="str">
        <f>基本属性编码!$K$2</f>
        <v>000100001</v>
      </c>
      <c r="C13" s="365" t="s">
        <v>228</v>
      </c>
      <c r="D13" s="365" t="s">
        <v>229</v>
      </c>
      <c r="E13" s="366" t="str">
        <f>基本属性编码!$K$3</f>
        <v>000100001001</v>
      </c>
      <c r="F13" s="365" t="s">
        <v>230</v>
      </c>
      <c r="G13" s="367" t="s">
        <v>231</v>
      </c>
      <c r="H13" s="366" t="str">
        <f>基本属性编码!K3951</f>
        <v>000100001001019</v>
      </c>
      <c r="I13" s="365" t="s">
        <v>268</v>
      </c>
      <c r="J13" s="365" t="s">
        <v>233</v>
      </c>
      <c r="K13" s="366" t="s">
        <v>269</v>
      </c>
      <c r="L13" s="375" t="s">
        <v>235</v>
      </c>
      <c r="M13" s="375" t="s">
        <v>262</v>
      </c>
      <c r="N13" s="376" t="s">
        <v>270</v>
      </c>
      <c r="O13" s="365"/>
      <c r="P13" s="375" t="s">
        <v>238</v>
      </c>
    </row>
    <row r="14" spans="1:19" s="352" customFormat="1">
      <c r="A14" s="361"/>
      <c r="B14" s="364" t="str">
        <f>基本属性编码!$K$2</f>
        <v>000100001</v>
      </c>
      <c r="C14" s="365" t="s">
        <v>228</v>
      </c>
      <c r="D14" s="365" t="s">
        <v>229</v>
      </c>
      <c r="E14" s="366" t="str">
        <f>基本属性编码!$K$3</f>
        <v>000100001001</v>
      </c>
      <c r="F14" s="365" t="s">
        <v>230</v>
      </c>
      <c r="G14" s="367" t="s">
        <v>231</v>
      </c>
      <c r="H14" s="366" t="str">
        <f>基本属性编码!K3956</f>
        <v>000100001001020</v>
      </c>
      <c r="I14" s="365" t="s">
        <v>271</v>
      </c>
      <c r="J14" s="365" t="s">
        <v>233</v>
      </c>
      <c r="K14" s="366" t="s">
        <v>272</v>
      </c>
      <c r="L14" s="375" t="s">
        <v>235</v>
      </c>
      <c r="M14" s="375" t="s">
        <v>262</v>
      </c>
      <c r="N14" s="376" t="s">
        <v>270</v>
      </c>
      <c r="O14" s="365"/>
      <c r="P14" s="375" t="s">
        <v>238</v>
      </c>
    </row>
    <row r="15" spans="1:19" s="352" customFormat="1">
      <c r="A15" s="361"/>
      <c r="B15" s="364" t="str">
        <f>基本属性编码!$K$2</f>
        <v>000100001</v>
      </c>
      <c r="C15" s="365" t="s">
        <v>228</v>
      </c>
      <c r="D15" s="365" t="s">
        <v>229</v>
      </c>
      <c r="E15" s="366" t="str">
        <f>基本属性编码!$K$3</f>
        <v>000100001001</v>
      </c>
      <c r="F15" s="365" t="s">
        <v>230</v>
      </c>
      <c r="G15" s="367" t="s">
        <v>231</v>
      </c>
      <c r="H15" s="366" t="str">
        <f>基本属性编码!K3961</f>
        <v>000100001001021</v>
      </c>
      <c r="I15" s="365" t="s">
        <v>273</v>
      </c>
      <c r="J15" s="365" t="s">
        <v>233</v>
      </c>
      <c r="K15" s="366" t="s">
        <v>274</v>
      </c>
      <c r="L15" s="375" t="s">
        <v>235</v>
      </c>
      <c r="M15" s="375" t="s">
        <v>262</v>
      </c>
      <c r="N15" s="376" t="s">
        <v>270</v>
      </c>
      <c r="O15" s="365"/>
      <c r="P15" s="375" t="s">
        <v>238</v>
      </c>
    </row>
    <row r="16" spans="1:19" s="352" customFormat="1">
      <c r="A16" s="361"/>
      <c r="B16" s="364" t="str">
        <f>基本属性编码!$K$2</f>
        <v>000100001</v>
      </c>
      <c r="C16" s="365" t="s">
        <v>228</v>
      </c>
      <c r="D16" s="365" t="s">
        <v>229</v>
      </c>
      <c r="E16" s="366" t="str">
        <f>基本属性编码!$K$3</f>
        <v>000100001001</v>
      </c>
      <c r="F16" s="365" t="s">
        <v>230</v>
      </c>
      <c r="G16" s="367" t="s">
        <v>231</v>
      </c>
      <c r="H16" s="366" t="str">
        <f>基本属性编码!K3966</f>
        <v>000100001001022</v>
      </c>
      <c r="I16" s="365" t="s">
        <v>275</v>
      </c>
      <c r="J16" s="365" t="s">
        <v>233</v>
      </c>
      <c r="K16" s="366" t="s">
        <v>276</v>
      </c>
      <c r="L16" s="375" t="s">
        <v>261</v>
      </c>
      <c r="M16" s="375" t="s">
        <v>262</v>
      </c>
      <c r="N16" s="365" t="s">
        <v>277</v>
      </c>
      <c r="O16" s="365"/>
      <c r="P16" s="375" t="s">
        <v>238</v>
      </c>
    </row>
    <row r="17" spans="1:18" s="352" customFormat="1">
      <c r="A17" s="361"/>
      <c r="B17" s="364" t="s">
        <v>278</v>
      </c>
      <c r="C17" s="365" t="s">
        <v>228</v>
      </c>
      <c r="D17" s="365" t="s">
        <v>229</v>
      </c>
      <c r="E17" s="366" t="s">
        <v>279</v>
      </c>
      <c r="F17" s="365" t="s">
        <v>230</v>
      </c>
      <c r="G17" s="365" t="s">
        <v>231</v>
      </c>
      <c r="H17" s="366" t="str">
        <f>基本属性编码!K3967</f>
        <v>000100001001023</v>
      </c>
      <c r="I17" s="365" t="s">
        <v>280</v>
      </c>
      <c r="J17" s="365" t="s">
        <v>233</v>
      </c>
      <c r="K17" s="366" t="s">
        <v>281</v>
      </c>
      <c r="L17" s="375" t="s">
        <v>261</v>
      </c>
      <c r="M17" s="375" t="s">
        <v>262</v>
      </c>
      <c r="N17" s="365" t="s">
        <v>282</v>
      </c>
      <c r="O17" s="365"/>
      <c r="P17" s="375" t="s">
        <v>238</v>
      </c>
    </row>
    <row r="18" spans="1:18" s="352" customFormat="1">
      <c r="A18" s="361"/>
      <c r="B18" s="364" t="s">
        <v>278</v>
      </c>
      <c r="C18" s="365" t="s">
        <v>228</v>
      </c>
      <c r="D18" s="365" t="s">
        <v>229</v>
      </c>
      <c r="E18" s="366" t="s">
        <v>279</v>
      </c>
      <c r="F18" s="365" t="s">
        <v>230</v>
      </c>
      <c r="G18" s="367" t="s">
        <v>231</v>
      </c>
      <c r="H18" s="366" t="str">
        <f>基本属性编码!K3976</f>
        <v>000100001001028</v>
      </c>
      <c r="I18" s="365" t="s">
        <v>283</v>
      </c>
      <c r="J18" s="365" t="s">
        <v>233</v>
      </c>
      <c r="K18" s="366" t="s">
        <v>284</v>
      </c>
      <c r="L18" s="375" t="s">
        <v>261</v>
      </c>
      <c r="M18" s="375" t="s">
        <v>285</v>
      </c>
      <c r="N18" s="365" t="s">
        <v>286</v>
      </c>
      <c r="O18" s="365"/>
      <c r="P18" s="375" t="s">
        <v>238</v>
      </c>
    </row>
    <row r="19" spans="1:18" s="352" customFormat="1">
      <c r="A19" s="361"/>
      <c r="B19" s="364" t="s">
        <v>287</v>
      </c>
      <c r="C19" s="365" t="s">
        <v>228</v>
      </c>
      <c r="D19" s="365" t="s">
        <v>229</v>
      </c>
      <c r="E19" s="366" t="s">
        <v>279</v>
      </c>
      <c r="F19" s="365" t="s">
        <v>230</v>
      </c>
      <c r="G19" s="367" t="s">
        <v>231</v>
      </c>
      <c r="H19" s="366" t="str">
        <f>基本属性编码!K3977</f>
        <v>000100001001029</v>
      </c>
      <c r="I19" s="365" t="s">
        <v>288</v>
      </c>
      <c r="J19" s="365" t="s">
        <v>233</v>
      </c>
      <c r="K19" s="366" t="s">
        <v>289</v>
      </c>
      <c r="L19" s="375" t="s">
        <v>261</v>
      </c>
      <c r="M19" s="375" t="s">
        <v>285</v>
      </c>
      <c r="N19" s="365" t="s">
        <v>290</v>
      </c>
      <c r="O19" s="365"/>
      <c r="P19" s="375" t="s">
        <v>238</v>
      </c>
    </row>
    <row r="20" spans="1:18" s="352" customFormat="1">
      <c r="A20" s="361"/>
      <c r="B20" s="364" t="s">
        <v>291</v>
      </c>
      <c r="C20" s="365" t="s">
        <v>228</v>
      </c>
      <c r="D20" s="365" t="s">
        <v>229</v>
      </c>
      <c r="E20" s="366" t="s">
        <v>279</v>
      </c>
      <c r="F20" s="365" t="s">
        <v>230</v>
      </c>
      <c r="G20" s="367" t="s">
        <v>231</v>
      </c>
      <c r="H20" s="366" t="str">
        <f>基本属性编码!K3978</f>
        <v>000100001001030</v>
      </c>
      <c r="I20" s="365" t="s">
        <v>292</v>
      </c>
      <c r="J20" s="365" t="s">
        <v>233</v>
      </c>
      <c r="K20" s="366" t="s">
        <v>293</v>
      </c>
      <c r="L20" s="375" t="s">
        <v>261</v>
      </c>
      <c r="M20" s="375" t="s">
        <v>285</v>
      </c>
      <c r="N20" s="365" t="s">
        <v>294</v>
      </c>
      <c r="O20" s="365"/>
      <c r="P20" s="375" t="s">
        <v>238</v>
      </c>
    </row>
    <row r="21" spans="1:18" s="352" customFormat="1">
      <c r="A21" s="361"/>
      <c r="B21" s="364" t="s">
        <v>295</v>
      </c>
      <c r="C21" s="365" t="s">
        <v>228</v>
      </c>
      <c r="D21" s="365" t="s">
        <v>229</v>
      </c>
      <c r="E21" s="366" t="s">
        <v>279</v>
      </c>
      <c r="F21" s="365" t="s">
        <v>230</v>
      </c>
      <c r="G21" s="367" t="s">
        <v>231</v>
      </c>
      <c r="H21" s="366" t="str">
        <f>基本属性编码!K3979</f>
        <v>000100001001031</v>
      </c>
      <c r="I21" s="365" t="s">
        <v>296</v>
      </c>
      <c r="J21" s="365" t="s">
        <v>233</v>
      </c>
      <c r="K21" s="366" t="s">
        <v>297</v>
      </c>
      <c r="L21" s="375" t="s">
        <v>235</v>
      </c>
      <c r="M21" s="375" t="s">
        <v>285</v>
      </c>
      <c r="N21" s="365" t="s">
        <v>298</v>
      </c>
      <c r="O21" s="365"/>
      <c r="P21" s="375" t="s">
        <v>238</v>
      </c>
    </row>
    <row r="22" spans="1:18" s="353" customFormat="1">
      <c r="A22" s="361"/>
      <c r="B22" s="368" t="s">
        <v>295</v>
      </c>
      <c r="C22" s="369" t="s">
        <v>228</v>
      </c>
      <c r="D22" s="369" t="s">
        <v>229</v>
      </c>
      <c r="E22" s="370" t="s">
        <v>279</v>
      </c>
      <c r="F22" s="371" t="s">
        <v>230</v>
      </c>
      <c r="G22" s="371" t="s">
        <v>231</v>
      </c>
      <c r="H22" s="372" t="str">
        <f>基本属性编码!K3982</f>
        <v>000100001001032</v>
      </c>
      <c r="I22" s="377" t="s">
        <v>299</v>
      </c>
      <c r="J22" s="377" t="s">
        <v>233</v>
      </c>
      <c r="K22" s="372" t="s">
        <v>300</v>
      </c>
      <c r="L22" s="378" t="s">
        <v>261</v>
      </c>
      <c r="M22" s="378" t="s">
        <v>285</v>
      </c>
      <c r="N22" s="377" t="s">
        <v>301</v>
      </c>
      <c r="O22" s="377"/>
      <c r="P22" s="378" t="s">
        <v>238</v>
      </c>
    </row>
    <row r="23" spans="1:18" s="353" customFormat="1">
      <c r="A23" s="361"/>
      <c r="B23" s="368" t="s">
        <v>295</v>
      </c>
      <c r="C23" s="369" t="s">
        <v>228</v>
      </c>
      <c r="D23" s="369" t="s">
        <v>229</v>
      </c>
      <c r="E23" s="370" t="s">
        <v>279</v>
      </c>
      <c r="F23" s="371" t="s">
        <v>230</v>
      </c>
      <c r="G23" s="371" t="s">
        <v>231</v>
      </c>
      <c r="H23" s="372" t="str">
        <f>基本属性编码!K3985</f>
        <v>000100001001033</v>
      </c>
      <c r="I23" s="377" t="s">
        <v>302</v>
      </c>
      <c r="J23" s="377" t="s">
        <v>233</v>
      </c>
      <c r="K23" s="372" t="s">
        <v>303</v>
      </c>
      <c r="L23" s="378" t="s">
        <v>261</v>
      </c>
      <c r="M23" s="378" t="s">
        <v>285</v>
      </c>
      <c r="N23" s="377" t="s">
        <v>304</v>
      </c>
      <c r="O23" s="377"/>
      <c r="P23" s="378" t="s">
        <v>238</v>
      </c>
    </row>
    <row r="24" spans="1:18" s="215" customFormat="1">
      <c r="A24" s="361">
        <v>8</v>
      </c>
      <c r="B24" s="247" t="str">
        <f>基本属性编码!$K$2</f>
        <v>000100001</v>
      </c>
      <c r="C24" s="99" t="s">
        <v>228</v>
      </c>
      <c r="D24" s="99" t="s">
        <v>229</v>
      </c>
      <c r="E24" s="131" t="str">
        <f>基本属性编码!K4393</f>
        <v>000100001003</v>
      </c>
      <c r="F24" s="99" t="s">
        <v>305</v>
      </c>
      <c r="G24" s="99" t="s">
        <v>306</v>
      </c>
      <c r="H24" s="131" t="str">
        <f>基本属性编码!K4394</f>
        <v>000100001003001</v>
      </c>
      <c r="I24" s="99" t="s">
        <v>307</v>
      </c>
      <c r="J24" s="99" t="s">
        <v>233</v>
      </c>
      <c r="K24" s="131" t="s">
        <v>308</v>
      </c>
      <c r="L24" s="211" t="s">
        <v>235</v>
      </c>
      <c r="M24" s="211" t="s">
        <v>236</v>
      </c>
      <c r="N24" s="99" t="s">
        <v>309</v>
      </c>
      <c r="O24" s="99"/>
      <c r="P24" s="211" t="s">
        <v>238</v>
      </c>
    </row>
    <row r="25" spans="1:18" s="215" customFormat="1">
      <c r="A25" s="361">
        <v>9</v>
      </c>
      <c r="B25" s="247" t="str">
        <f>基本属性编码!K2</f>
        <v>000100001</v>
      </c>
      <c r="C25" s="99" t="s">
        <v>228</v>
      </c>
      <c r="D25" s="99" t="s">
        <v>229</v>
      </c>
      <c r="E25" s="131" t="str">
        <f>基本属性编码!K4393</f>
        <v>000100001003</v>
      </c>
      <c r="F25" s="99" t="s">
        <v>305</v>
      </c>
      <c r="G25" s="99" t="s">
        <v>306</v>
      </c>
      <c r="H25" s="131" t="str">
        <f>基本属性编码!K4397</f>
        <v>000100001003002</v>
      </c>
      <c r="I25" s="99" t="s">
        <v>310</v>
      </c>
      <c r="J25" s="99" t="s">
        <v>233</v>
      </c>
      <c r="K25" s="131" t="s">
        <v>311</v>
      </c>
      <c r="L25" s="211" t="s">
        <v>235</v>
      </c>
      <c r="M25" s="211" t="s">
        <v>236</v>
      </c>
      <c r="N25" s="99" t="s">
        <v>312</v>
      </c>
      <c r="O25" s="99"/>
      <c r="P25" s="211" t="s">
        <v>238</v>
      </c>
    </row>
    <row r="26" spans="1:18" s="113" customFormat="1" ht="33">
      <c r="A26" s="361">
        <v>10</v>
      </c>
      <c r="B26" s="373" t="str">
        <f>基本属性编码!K2</f>
        <v>000100001</v>
      </c>
      <c r="C26" s="323" t="s">
        <v>228</v>
      </c>
      <c r="D26" s="323" t="s">
        <v>229</v>
      </c>
      <c r="E26" s="207" t="str">
        <f>基本属性编码!K3990</f>
        <v>000100001002</v>
      </c>
      <c r="F26" s="323" t="s">
        <v>313</v>
      </c>
      <c r="G26" s="323" t="s">
        <v>314</v>
      </c>
      <c r="H26" s="374" t="str">
        <f>基本属性编码!K3991</f>
        <v>000100001002001</v>
      </c>
      <c r="I26" s="379" t="s">
        <v>315</v>
      </c>
      <c r="J26" s="379" t="s">
        <v>316</v>
      </c>
      <c r="K26" s="207" t="s">
        <v>317</v>
      </c>
      <c r="L26" s="308" t="s">
        <v>235</v>
      </c>
      <c r="M26" s="308" t="s">
        <v>236</v>
      </c>
      <c r="N26" s="380" t="s">
        <v>318</v>
      </c>
      <c r="O26" s="379"/>
      <c r="P26" s="211" t="s">
        <v>238</v>
      </c>
      <c r="Q26" s="215"/>
      <c r="R26" s="215"/>
    </row>
    <row r="27" spans="1:18" s="215" customFormat="1">
      <c r="A27" s="361">
        <v>11</v>
      </c>
      <c r="B27" s="247" t="str">
        <f>基本属性编码!K2</f>
        <v>000100001</v>
      </c>
      <c r="C27" s="99" t="s">
        <v>228</v>
      </c>
      <c r="D27" s="99" t="s">
        <v>229</v>
      </c>
      <c r="E27" s="131" t="str">
        <f>基本属性编码!K3990</f>
        <v>000100001002</v>
      </c>
      <c r="F27" s="99" t="s">
        <v>313</v>
      </c>
      <c r="G27" s="99" t="s">
        <v>314</v>
      </c>
      <c r="H27" s="131" t="str">
        <f>基本属性编码!K4337</f>
        <v>000100001002002</v>
      </c>
      <c r="I27" s="99" t="s">
        <v>319</v>
      </c>
      <c r="J27" s="99" t="s">
        <v>233</v>
      </c>
      <c r="K27" s="131" t="s">
        <v>320</v>
      </c>
      <c r="L27" s="211" t="s">
        <v>235</v>
      </c>
      <c r="M27" s="211" t="s">
        <v>236</v>
      </c>
      <c r="N27" s="99" t="s">
        <v>321</v>
      </c>
      <c r="O27" s="99"/>
      <c r="P27" s="211" t="s">
        <v>238</v>
      </c>
    </row>
    <row r="28" spans="1:18" s="352" customFormat="1">
      <c r="A28" s="361"/>
      <c r="B28" s="364" t="str">
        <f>基本属性编码!$K$2</f>
        <v>000100001</v>
      </c>
      <c r="C28" s="365" t="s">
        <v>228</v>
      </c>
      <c r="D28" s="365" t="s">
        <v>229</v>
      </c>
      <c r="E28" s="366" t="str">
        <f>基本属性编码!$K$3990</f>
        <v>000100001002</v>
      </c>
      <c r="F28" s="365" t="s">
        <v>313</v>
      </c>
      <c r="G28" s="365" t="s">
        <v>314</v>
      </c>
      <c r="H28" s="366" t="str">
        <f>基本属性编码!K4374</f>
        <v>000100001002004</v>
      </c>
      <c r="I28" s="365" t="s">
        <v>322</v>
      </c>
      <c r="J28" s="365" t="s">
        <v>233</v>
      </c>
      <c r="K28" s="366" t="s">
        <v>323</v>
      </c>
      <c r="L28" s="375" t="s">
        <v>261</v>
      </c>
      <c r="M28" s="375" t="s">
        <v>324</v>
      </c>
      <c r="N28" s="365" t="s">
        <v>263</v>
      </c>
      <c r="O28" s="365"/>
      <c r="P28" s="375" t="s">
        <v>238</v>
      </c>
    </row>
    <row r="29" spans="1:18" s="352" customFormat="1">
      <c r="A29" s="361"/>
      <c r="B29" s="364" t="str">
        <f>基本属性编码!$K$2</f>
        <v>000100001</v>
      </c>
      <c r="C29" s="365" t="s">
        <v>228</v>
      </c>
      <c r="D29" s="365" t="s">
        <v>229</v>
      </c>
      <c r="E29" s="366" t="str">
        <f>基本属性编码!$K$3990</f>
        <v>000100001002</v>
      </c>
      <c r="F29" s="365" t="s">
        <v>313</v>
      </c>
      <c r="G29" s="365" t="s">
        <v>314</v>
      </c>
      <c r="H29" s="366" t="str">
        <f>基本属性编码!K4375</f>
        <v>000100001002005</v>
      </c>
      <c r="I29" s="365" t="s">
        <v>325</v>
      </c>
      <c r="J29" s="365" t="s">
        <v>233</v>
      </c>
      <c r="K29" s="366" t="s">
        <v>326</v>
      </c>
      <c r="L29" s="375" t="s">
        <v>261</v>
      </c>
      <c r="M29" s="375" t="s">
        <v>324</v>
      </c>
      <c r="N29" s="365" t="s">
        <v>263</v>
      </c>
      <c r="O29" s="365"/>
      <c r="P29" s="375" t="s">
        <v>238</v>
      </c>
    </row>
    <row r="30" spans="1:18" s="352" customFormat="1">
      <c r="A30" s="361"/>
      <c r="B30" s="364" t="str">
        <f>基本属性编码!$K$2</f>
        <v>000100001</v>
      </c>
      <c r="C30" s="365" t="s">
        <v>228</v>
      </c>
      <c r="D30" s="365" t="s">
        <v>229</v>
      </c>
      <c r="E30" s="366" t="str">
        <f>基本属性编码!$K$3990</f>
        <v>000100001002</v>
      </c>
      <c r="F30" s="365" t="s">
        <v>313</v>
      </c>
      <c r="G30" s="367" t="s">
        <v>314</v>
      </c>
      <c r="H30" s="366" t="str">
        <f>基本属性编码!K4376</f>
        <v>000100001002006</v>
      </c>
      <c r="I30" s="365" t="s">
        <v>327</v>
      </c>
      <c r="J30" s="365" t="s">
        <v>233</v>
      </c>
      <c r="K30" s="366" t="s">
        <v>328</v>
      </c>
      <c r="L30" s="375" t="s">
        <v>261</v>
      </c>
      <c r="M30" s="375" t="s">
        <v>324</v>
      </c>
      <c r="N30" s="365" t="s">
        <v>263</v>
      </c>
      <c r="O30" s="365"/>
      <c r="P30" s="375" t="s">
        <v>238</v>
      </c>
    </row>
    <row r="31" spans="1:18" s="352" customFormat="1">
      <c r="A31" s="361"/>
      <c r="B31" s="364" t="str">
        <f>基本属性编码!$K$2</f>
        <v>000100001</v>
      </c>
      <c r="C31" s="365" t="s">
        <v>228</v>
      </c>
      <c r="D31" s="365" t="s">
        <v>229</v>
      </c>
      <c r="E31" s="366" t="str">
        <f>基本属性编码!$K$3990</f>
        <v>000100001002</v>
      </c>
      <c r="F31" s="365" t="s">
        <v>313</v>
      </c>
      <c r="G31" s="365" t="s">
        <v>314</v>
      </c>
      <c r="H31" s="366" t="str">
        <f>基本属性编码!K4377</f>
        <v>000100001002007</v>
      </c>
      <c r="I31" s="365" t="s">
        <v>329</v>
      </c>
      <c r="J31" s="365" t="s">
        <v>233</v>
      </c>
      <c r="K31" s="366" t="s">
        <v>330</v>
      </c>
      <c r="L31" s="375" t="s">
        <v>235</v>
      </c>
      <c r="M31" s="375" t="s">
        <v>324</v>
      </c>
      <c r="N31" s="365" t="s">
        <v>270</v>
      </c>
      <c r="O31" s="365"/>
      <c r="P31" s="375" t="s">
        <v>238</v>
      </c>
    </row>
    <row r="32" spans="1:18" s="352" customFormat="1">
      <c r="A32" s="361"/>
      <c r="B32" s="364" t="str">
        <f>基本属性编码!$K$2</f>
        <v>000100001</v>
      </c>
      <c r="C32" s="365" t="s">
        <v>228</v>
      </c>
      <c r="D32" s="365" t="s">
        <v>229</v>
      </c>
      <c r="E32" s="366" t="str">
        <f>基本属性编码!$K$3990</f>
        <v>000100001002</v>
      </c>
      <c r="F32" s="365" t="s">
        <v>313</v>
      </c>
      <c r="G32" s="365" t="s">
        <v>314</v>
      </c>
      <c r="H32" s="366" t="str">
        <f>基本属性编码!K4382</f>
        <v>000100001002008</v>
      </c>
      <c r="I32" s="365" t="s">
        <v>331</v>
      </c>
      <c r="J32" s="365" t="s">
        <v>233</v>
      </c>
      <c r="K32" s="366" t="s">
        <v>332</v>
      </c>
      <c r="L32" s="375" t="s">
        <v>235</v>
      </c>
      <c r="M32" s="375" t="s">
        <v>324</v>
      </c>
      <c r="N32" s="365" t="s">
        <v>270</v>
      </c>
      <c r="O32" s="365"/>
      <c r="P32" s="375" t="s">
        <v>238</v>
      </c>
    </row>
    <row r="33" spans="1:18" s="352" customFormat="1">
      <c r="A33" s="361"/>
      <c r="B33" s="364" t="str">
        <f>基本属性编码!$K$2</f>
        <v>000100001</v>
      </c>
      <c r="C33" s="365" t="s">
        <v>228</v>
      </c>
      <c r="D33" s="365" t="s">
        <v>229</v>
      </c>
      <c r="E33" s="366" t="str">
        <f>基本属性编码!$K$3990</f>
        <v>000100001002</v>
      </c>
      <c r="F33" s="365" t="s">
        <v>313</v>
      </c>
      <c r="G33" s="367" t="s">
        <v>314</v>
      </c>
      <c r="H33" s="366" t="str">
        <f>基本属性编码!K4387</f>
        <v>000100001002009</v>
      </c>
      <c r="I33" s="365" t="s">
        <v>333</v>
      </c>
      <c r="J33" s="365" t="s">
        <v>233</v>
      </c>
      <c r="K33" s="366" t="s">
        <v>334</v>
      </c>
      <c r="L33" s="375" t="s">
        <v>235</v>
      </c>
      <c r="M33" s="375" t="s">
        <v>324</v>
      </c>
      <c r="N33" s="365" t="s">
        <v>270</v>
      </c>
      <c r="O33" s="365"/>
      <c r="P33" s="375" t="s">
        <v>238</v>
      </c>
    </row>
    <row r="34" spans="1:18" s="352" customFormat="1">
      <c r="A34" s="361"/>
      <c r="B34" s="364" t="s">
        <v>278</v>
      </c>
      <c r="C34" s="365" t="s">
        <v>228</v>
      </c>
      <c r="D34" s="365" t="s">
        <v>229</v>
      </c>
      <c r="E34" s="366" t="s">
        <v>335</v>
      </c>
      <c r="F34" s="365" t="s">
        <v>313</v>
      </c>
      <c r="G34" s="367" t="s">
        <v>314</v>
      </c>
      <c r="H34" s="366" t="str">
        <f>基本属性编码!K4392</f>
        <v>000100001002010</v>
      </c>
      <c r="I34" s="365" t="s">
        <v>336</v>
      </c>
      <c r="J34" s="365" t="s">
        <v>233</v>
      </c>
      <c r="K34" s="366" t="s">
        <v>337</v>
      </c>
      <c r="L34" s="375" t="s">
        <v>261</v>
      </c>
      <c r="M34" s="375" t="s">
        <v>262</v>
      </c>
      <c r="N34" s="365" t="s">
        <v>338</v>
      </c>
      <c r="O34" s="365"/>
      <c r="P34" s="211" t="s">
        <v>238</v>
      </c>
      <c r="Q34" s="215"/>
      <c r="R34" s="215"/>
    </row>
    <row r="35" spans="1:18" s="215" customFormat="1">
      <c r="A35" s="361">
        <v>12</v>
      </c>
      <c r="B35" s="247" t="s">
        <v>287</v>
      </c>
      <c r="C35" s="99" t="s">
        <v>339</v>
      </c>
      <c r="D35" s="99" t="s">
        <v>340</v>
      </c>
      <c r="E35" s="131" t="str">
        <f>消费支付编码!$K$3</f>
        <v>000100002001</v>
      </c>
      <c r="F35" s="99" t="s">
        <v>341</v>
      </c>
      <c r="G35" s="99" t="s">
        <v>342</v>
      </c>
      <c r="H35" s="131" t="str">
        <f>消费支付编码!K4</f>
        <v>000100002001001</v>
      </c>
      <c r="I35" s="99" t="s">
        <v>343</v>
      </c>
      <c r="J35" s="99" t="s">
        <v>316</v>
      </c>
      <c r="K35" s="131" t="s">
        <v>344</v>
      </c>
      <c r="L35" s="211" t="s">
        <v>235</v>
      </c>
      <c r="M35" s="211" t="s">
        <v>236</v>
      </c>
      <c r="N35" s="99" t="s">
        <v>345</v>
      </c>
      <c r="O35" s="99"/>
      <c r="P35" s="211" t="s">
        <v>238</v>
      </c>
    </row>
    <row r="36" spans="1:18" s="215" customFormat="1">
      <c r="A36" s="361">
        <v>13</v>
      </c>
      <c r="B36" s="247" t="str">
        <f>消费支付编码!$K$2</f>
        <v>000100002</v>
      </c>
      <c r="C36" s="99" t="s">
        <v>339</v>
      </c>
      <c r="D36" s="99" t="s">
        <v>340</v>
      </c>
      <c r="E36" s="131" t="str">
        <f>消费支付编码!$K$3</f>
        <v>000100002001</v>
      </c>
      <c r="F36" s="99" t="s">
        <v>341</v>
      </c>
      <c r="G36" s="99" t="s">
        <v>342</v>
      </c>
      <c r="H36" s="131" t="str">
        <f>消费支付编码!K38</f>
        <v>000100002001002</v>
      </c>
      <c r="I36" s="99" t="s">
        <v>346</v>
      </c>
      <c r="J36" s="99" t="s">
        <v>316</v>
      </c>
      <c r="K36" s="131" t="s">
        <v>347</v>
      </c>
      <c r="L36" s="211" t="s">
        <v>261</v>
      </c>
      <c r="M36" s="211" t="s">
        <v>236</v>
      </c>
      <c r="N36" s="323" t="s">
        <v>348</v>
      </c>
      <c r="O36" s="99"/>
      <c r="P36" s="211" t="s">
        <v>238</v>
      </c>
    </row>
    <row r="37" spans="1:18" s="215" customFormat="1">
      <c r="A37" s="361">
        <v>14</v>
      </c>
      <c r="B37" s="247" t="str">
        <f>消费支付编码!$K$2</f>
        <v>000100002</v>
      </c>
      <c r="C37" s="99" t="s">
        <v>339</v>
      </c>
      <c r="D37" s="99" t="s">
        <v>340</v>
      </c>
      <c r="E37" s="131" t="str">
        <f>消费支付编码!$K$3</f>
        <v>000100002001</v>
      </c>
      <c r="F37" s="99" t="s">
        <v>341</v>
      </c>
      <c r="G37" s="99" t="s">
        <v>342</v>
      </c>
      <c r="H37" s="131" t="str">
        <f>消费支付编码!K818</f>
        <v>000100002001021</v>
      </c>
      <c r="I37" s="131" t="s">
        <v>349</v>
      </c>
      <c r="J37" s="131" t="s">
        <v>233</v>
      </c>
      <c r="K37" s="131" t="s">
        <v>350</v>
      </c>
      <c r="L37" s="211" t="s">
        <v>235</v>
      </c>
      <c r="M37" s="211" t="s">
        <v>236</v>
      </c>
      <c r="N37" s="131" t="s">
        <v>351</v>
      </c>
      <c r="O37" s="131"/>
      <c r="P37" s="211" t="s">
        <v>238</v>
      </c>
    </row>
    <row r="38" spans="1:18" s="215" customFormat="1">
      <c r="A38" s="361">
        <v>15</v>
      </c>
      <c r="B38" s="247" t="str">
        <f>消费支付编码!$K$2</f>
        <v>000100002</v>
      </c>
      <c r="C38" s="99" t="s">
        <v>339</v>
      </c>
      <c r="D38" s="99" t="s">
        <v>340</v>
      </c>
      <c r="E38" s="131" t="str">
        <f>消费支付编码!$K$3</f>
        <v>000100002001</v>
      </c>
      <c r="F38" s="99" t="s">
        <v>341</v>
      </c>
      <c r="G38" s="99" t="s">
        <v>342</v>
      </c>
      <c r="H38" s="131" t="str">
        <f>消费支付编码!K822</f>
        <v>000100002001022</v>
      </c>
      <c r="I38" s="131" t="s">
        <v>352</v>
      </c>
      <c r="J38" s="131" t="s">
        <v>233</v>
      </c>
      <c r="K38" s="131" t="s">
        <v>353</v>
      </c>
      <c r="L38" s="211" t="s">
        <v>235</v>
      </c>
      <c r="M38" s="211" t="s">
        <v>236</v>
      </c>
      <c r="N38" s="131" t="s">
        <v>354</v>
      </c>
      <c r="O38" s="131"/>
      <c r="P38" s="211" t="s">
        <v>238</v>
      </c>
    </row>
    <row r="39" spans="1:18" s="215" customFormat="1">
      <c r="A39" s="361">
        <v>16</v>
      </c>
      <c r="B39" s="247" t="str">
        <f>消费支付编码!$K$2</f>
        <v>000100002</v>
      </c>
      <c r="C39" s="99" t="s">
        <v>339</v>
      </c>
      <c r="D39" s="99" t="s">
        <v>340</v>
      </c>
      <c r="E39" s="131" t="str">
        <f>消费支付编码!$K$3</f>
        <v>000100002001</v>
      </c>
      <c r="F39" s="99" t="s">
        <v>341</v>
      </c>
      <c r="G39" s="99" t="s">
        <v>342</v>
      </c>
      <c r="H39" s="131" t="str">
        <f>消费支付编码!K826</f>
        <v>000100002001023</v>
      </c>
      <c r="I39" s="131" t="s">
        <v>355</v>
      </c>
      <c r="J39" s="131" t="s">
        <v>233</v>
      </c>
      <c r="K39" s="131" t="s">
        <v>356</v>
      </c>
      <c r="L39" s="211" t="s">
        <v>235</v>
      </c>
      <c r="M39" s="211" t="s">
        <v>236</v>
      </c>
      <c r="N39" s="131" t="s">
        <v>357</v>
      </c>
      <c r="O39" s="131"/>
      <c r="P39" s="211" t="s">
        <v>238</v>
      </c>
    </row>
    <row r="40" spans="1:18" s="215" customFormat="1">
      <c r="A40" s="361">
        <v>17</v>
      </c>
      <c r="B40" s="247" t="str">
        <f>消费支付编码!$K$2</f>
        <v>000100002</v>
      </c>
      <c r="C40" s="99" t="s">
        <v>339</v>
      </c>
      <c r="D40" s="99" t="s">
        <v>340</v>
      </c>
      <c r="E40" s="131" t="str">
        <f>消费支付编码!$K$3</f>
        <v>000100002001</v>
      </c>
      <c r="F40" s="99" t="s">
        <v>341</v>
      </c>
      <c r="G40" s="99" t="s">
        <v>342</v>
      </c>
      <c r="H40" s="131" t="str">
        <f>消费支付编码!K830</f>
        <v>000100002001024</v>
      </c>
      <c r="I40" s="131" t="s">
        <v>358</v>
      </c>
      <c r="J40" s="131" t="s">
        <v>233</v>
      </c>
      <c r="K40" s="131" t="s">
        <v>359</v>
      </c>
      <c r="L40" s="211" t="s">
        <v>235</v>
      </c>
      <c r="M40" s="211" t="s">
        <v>236</v>
      </c>
      <c r="N40" s="131" t="s">
        <v>360</v>
      </c>
      <c r="O40" s="131"/>
      <c r="P40" s="211" t="s">
        <v>238</v>
      </c>
    </row>
    <row r="41" spans="1:18" s="215" customFormat="1">
      <c r="A41" s="361">
        <v>18</v>
      </c>
      <c r="B41" s="247" t="str">
        <f>消费支付编码!$K$2</f>
        <v>000100002</v>
      </c>
      <c r="C41" s="99" t="s">
        <v>339</v>
      </c>
      <c r="D41" s="99" t="s">
        <v>340</v>
      </c>
      <c r="E41" s="131" t="str">
        <f>消费支付编码!$K$3</f>
        <v>000100002001</v>
      </c>
      <c r="F41" s="99" t="s">
        <v>341</v>
      </c>
      <c r="G41" s="99" t="s">
        <v>342</v>
      </c>
      <c r="H41" s="131" t="str">
        <f>消费支付编码!K834</f>
        <v>000100002001025</v>
      </c>
      <c r="I41" s="131" t="s">
        <v>361</v>
      </c>
      <c r="J41" s="131" t="s">
        <v>233</v>
      </c>
      <c r="K41" s="131" t="s">
        <v>362</v>
      </c>
      <c r="L41" s="211" t="s">
        <v>235</v>
      </c>
      <c r="M41" s="211" t="s">
        <v>236</v>
      </c>
      <c r="N41" s="131" t="s">
        <v>363</v>
      </c>
      <c r="O41" s="131"/>
      <c r="P41" s="211" t="s">
        <v>238</v>
      </c>
    </row>
    <row r="42" spans="1:18" s="215" customFormat="1">
      <c r="A42" s="361">
        <v>19</v>
      </c>
      <c r="B42" s="247" t="str">
        <f>消费支付编码!$K$2</f>
        <v>000100002</v>
      </c>
      <c r="C42" s="99" t="s">
        <v>339</v>
      </c>
      <c r="D42" s="99" t="s">
        <v>340</v>
      </c>
      <c r="E42" s="131" t="str">
        <f>消费支付编码!$K$3</f>
        <v>000100002001</v>
      </c>
      <c r="F42" s="99" t="s">
        <v>341</v>
      </c>
      <c r="G42" s="99" t="s">
        <v>342</v>
      </c>
      <c r="H42" s="131" t="str">
        <f>消费支付编码!K838</f>
        <v>000100002001026</v>
      </c>
      <c r="I42" s="131" t="s">
        <v>364</v>
      </c>
      <c r="J42" s="131" t="s">
        <v>233</v>
      </c>
      <c r="K42" s="131" t="s">
        <v>365</v>
      </c>
      <c r="L42" s="211" t="s">
        <v>235</v>
      </c>
      <c r="M42" s="211" t="s">
        <v>236</v>
      </c>
      <c r="N42" s="131" t="s">
        <v>366</v>
      </c>
      <c r="O42" s="131"/>
      <c r="P42" s="211" t="s">
        <v>238</v>
      </c>
    </row>
    <row r="43" spans="1:18" s="215" customFormat="1">
      <c r="A43" s="361">
        <v>20</v>
      </c>
      <c r="B43" s="247" t="str">
        <f>消费支付编码!$K$2</f>
        <v>000100002</v>
      </c>
      <c r="C43" s="99" t="s">
        <v>339</v>
      </c>
      <c r="D43" s="99" t="s">
        <v>340</v>
      </c>
      <c r="E43" s="131" t="str">
        <f>消费支付编码!$K$3</f>
        <v>000100002001</v>
      </c>
      <c r="F43" s="99" t="s">
        <v>341</v>
      </c>
      <c r="G43" s="99" t="s">
        <v>342</v>
      </c>
      <c r="H43" s="131" t="str">
        <f>消费支付编码!K842</f>
        <v>000100002001027</v>
      </c>
      <c r="I43" s="131" t="s">
        <v>367</v>
      </c>
      <c r="J43" s="131" t="s">
        <v>233</v>
      </c>
      <c r="K43" s="131" t="s">
        <v>368</v>
      </c>
      <c r="L43" s="211" t="s">
        <v>235</v>
      </c>
      <c r="M43" s="211" t="s">
        <v>236</v>
      </c>
      <c r="N43" s="131" t="s">
        <v>369</v>
      </c>
      <c r="O43" s="131"/>
      <c r="P43" s="211" t="s">
        <v>238</v>
      </c>
    </row>
    <row r="44" spans="1:18" s="215" customFormat="1">
      <c r="A44" s="361">
        <v>21</v>
      </c>
      <c r="B44" s="247" t="str">
        <f>消费支付编码!$K$2</f>
        <v>000100002</v>
      </c>
      <c r="C44" s="99" t="s">
        <v>339</v>
      </c>
      <c r="D44" s="99" t="s">
        <v>340</v>
      </c>
      <c r="E44" s="131" t="str">
        <f>消费支付编码!$K$3</f>
        <v>000100002001</v>
      </c>
      <c r="F44" s="99" t="s">
        <v>341</v>
      </c>
      <c r="G44" s="99" t="s">
        <v>342</v>
      </c>
      <c r="H44" s="131" t="str">
        <f>消费支付编码!K846</f>
        <v>000100002001028</v>
      </c>
      <c r="I44" s="131" t="s">
        <v>370</v>
      </c>
      <c r="J44" s="131" t="s">
        <v>233</v>
      </c>
      <c r="K44" s="131" t="s">
        <v>371</v>
      </c>
      <c r="L44" s="211" t="s">
        <v>235</v>
      </c>
      <c r="M44" s="211" t="s">
        <v>236</v>
      </c>
      <c r="N44" s="131" t="s">
        <v>372</v>
      </c>
      <c r="O44" s="131"/>
      <c r="P44" s="211" t="s">
        <v>238</v>
      </c>
    </row>
    <row r="45" spans="1:18" s="215" customFormat="1">
      <c r="A45" s="361">
        <v>22</v>
      </c>
      <c r="B45" s="247" t="str">
        <f>消费支付编码!$K$2</f>
        <v>000100002</v>
      </c>
      <c r="C45" s="99" t="s">
        <v>339</v>
      </c>
      <c r="D45" s="99" t="s">
        <v>340</v>
      </c>
      <c r="E45" s="131" t="str">
        <f>消费支付编码!$K$3</f>
        <v>000100002001</v>
      </c>
      <c r="F45" s="99" t="s">
        <v>341</v>
      </c>
      <c r="G45" s="99" t="s">
        <v>342</v>
      </c>
      <c r="H45" s="131" t="str">
        <f>消费支付编码!K850</f>
        <v>000100002001029</v>
      </c>
      <c r="I45" s="131" t="s">
        <v>373</v>
      </c>
      <c r="J45" s="131" t="s">
        <v>233</v>
      </c>
      <c r="K45" s="131" t="s">
        <v>374</v>
      </c>
      <c r="L45" s="211" t="s">
        <v>235</v>
      </c>
      <c r="M45" s="211" t="s">
        <v>236</v>
      </c>
      <c r="N45" s="131" t="s">
        <v>375</v>
      </c>
      <c r="O45" s="131"/>
      <c r="P45" s="211" t="s">
        <v>238</v>
      </c>
    </row>
    <row r="46" spans="1:18" s="215" customFormat="1">
      <c r="A46" s="361">
        <v>23</v>
      </c>
      <c r="B46" s="247" t="str">
        <f>消费支付编码!$K$2</f>
        <v>000100002</v>
      </c>
      <c r="C46" s="99" t="s">
        <v>339</v>
      </c>
      <c r="D46" s="99" t="s">
        <v>340</v>
      </c>
      <c r="E46" s="131" t="str">
        <f>消费支付编码!$K$3</f>
        <v>000100002001</v>
      </c>
      <c r="F46" s="99" t="s">
        <v>341</v>
      </c>
      <c r="G46" s="99" t="s">
        <v>342</v>
      </c>
      <c r="H46" s="131" t="str">
        <f>消费支付编码!K854</f>
        <v>000100002001030</v>
      </c>
      <c r="I46" s="131" t="s">
        <v>376</v>
      </c>
      <c r="J46" s="131" t="s">
        <v>233</v>
      </c>
      <c r="K46" s="131" t="s">
        <v>377</v>
      </c>
      <c r="L46" s="211" t="s">
        <v>235</v>
      </c>
      <c r="M46" s="211" t="s">
        <v>236</v>
      </c>
      <c r="N46" s="131" t="s">
        <v>378</v>
      </c>
      <c r="O46" s="131"/>
      <c r="P46" s="211" t="s">
        <v>238</v>
      </c>
    </row>
    <row r="47" spans="1:18" s="215" customFormat="1">
      <c r="A47" s="361">
        <v>24</v>
      </c>
      <c r="B47" s="247" t="str">
        <f>消费支付编码!$K$2</f>
        <v>000100002</v>
      </c>
      <c r="C47" s="99" t="s">
        <v>339</v>
      </c>
      <c r="D47" s="99" t="s">
        <v>340</v>
      </c>
      <c r="E47" s="131" t="str">
        <f>消费支付编码!$K$3</f>
        <v>000100002001</v>
      </c>
      <c r="F47" s="99" t="s">
        <v>341</v>
      </c>
      <c r="G47" s="99" t="s">
        <v>342</v>
      </c>
      <c r="H47" s="131" t="str">
        <f>消费支付编码!K858</f>
        <v>000100002001031</v>
      </c>
      <c r="I47" s="131" t="s">
        <v>379</v>
      </c>
      <c r="J47" s="131" t="s">
        <v>233</v>
      </c>
      <c r="K47" s="131" t="s">
        <v>380</v>
      </c>
      <c r="L47" s="211" t="s">
        <v>235</v>
      </c>
      <c r="M47" s="211" t="s">
        <v>236</v>
      </c>
      <c r="N47" s="131" t="s">
        <v>381</v>
      </c>
      <c r="O47" s="131"/>
      <c r="P47" s="211" t="s">
        <v>238</v>
      </c>
    </row>
    <row r="48" spans="1:18" s="215" customFormat="1">
      <c r="A48" s="361">
        <v>25</v>
      </c>
      <c r="B48" s="247" t="str">
        <f>消费支付编码!$K$2</f>
        <v>000100002</v>
      </c>
      <c r="C48" s="99" t="s">
        <v>339</v>
      </c>
      <c r="D48" s="99" t="s">
        <v>340</v>
      </c>
      <c r="E48" s="131" t="str">
        <f>消费支付编码!$K$3</f>
        <v>000100002001</v>
      </c>
      <c r="F48" s="99" t="s">
        <v>341</v>
      </c>
      <c r="G48" s="99" t="s">
        <v>342</v>
      </c>
      <c r="H48" s="131" t="str">
        <f>消费支付编码!K862</f>
        <v>000100002001032</v>
      </c>
      <c r="I48" s="131" t="s">
        <v>382</v>
      </c>
      <c r="J48" s="131" t="s">
        <v>233</v>
      </c>
      <c r="K48" s="131" t="s">
        <v>383</v>
      </c>
      <c r="L48" s="211" t="s">
        <v>235</v>
      </c>
      <c r="M48" s="211" t="s">
        <v>236</v>
      </c>
      <c r="N48" s="131" t="s">
        <v>384</v>
      </c>
      <c r="O48" s="131"/>
      <c r="P48" s="211" t="s">
        <v>238</v>
      </c>
    </row>
    <row r="49" spans="1:16" s="215" customFormat="1">
      <c r="A49" s="361">
        <v>26</v>
      </c>
      <c r="B49" s="247" t="str">
        <f>消费支付编码!$K$2</f>
        <v>000100002</v>
      </c>
      <c r="C49" s="99" t="s">
        <v>339</v>
      </c>
      <c r="D49" s="99" t="s">
        <v>340</v>
      </c>
      <c r="E49" s="131" t="str">
        <f>消费支付编码!$K$3</f>
        <v>000100002001</v>
      </c>
      <c r="F49" s="99" t="s">
        <v>341</v>
      </c>
      <c r="G49" s="99" t="s">
        <v>342</v>
      </c>
      <c r="H49" s="131" t="str">
        <f>消费支付编码!K866</f>
        <v>000100002001033</v>
      </c>
      <c r="I49" s="131" t="s">
        <v>385</v>
      </c>
      <c r="J49" s="131" t="s">
        <v>233</v>
      </c>
      <c r="K49" s="131" t="s">
        <v>386</v>
      </c>
      <c r="L49" s="211" t="s">
        <v>235</v>
      </c>
      <c r="M49" s="211" t="s">
        <v>236</v>
      </c>
      <c r="N49" s="131" t="s">
        <v>387</v>
      </c>
      <c r="O49" s="131"/>
      <c r="P49" s="211" t="s">
        <v>238</v>
      </c>
    </row>
    <row r="50" spans="1:16" s="215" customFormat="1">
      <c r="A50" s="361">
        <v>27</v>
      </c>
      <c r="B50" s="247" t="str">
        <f>消费支付编码!$K$2</f>
        <v>000100002</v>
      </c>
      <c r="C50" s="99" t="s">
        <v>339</v>
      </c>
      <c r="D50" s="99" t="s">
        <v>340</v>
      </c>
      <c r="E50" s="131" t="str">
        <f>消费支付编码!$K$3</f>
        <v>000100002001</v>
      </c>
      <c r="F50" s="99" t="s">
        <v>341</v>
      </c>
      <c r="G50" s="99" t="s">
        <v>342</v>
      </c>
      <c r="H50" s="131" t="str">
        <f>消费支付编码!K870</f>
        <v>000100002001034</v>
      </c>
      <c r="I50" s="131" t="s">
        <v>388</v>
      </c>
      <c r="J50" s="131" t="s">
        <v>233</v>
      </c>
      <c r="K50" s="131" t="s">
        <v>389</v>
      </c>
      <c r="L50" s="211" t="s">
        <v>235</v>
      </c>
      <c r="M50" s="211" t="s">
        <v>236</v>
      </c>
      <c r="N50" s="131" t="s">
        <v>390</v>
      </c>
      <c r="O50" s="131"/>
      <c r="P50" s="211" t="s">
        <v>238</v>
      </c>
    </row>
    <row r="51" spans="1:16" s="215" customFormat="1">
      <c r="A51" s="361">
        <v>28</v>
      </c>
      <c r="B51" s="247" t="str">
        <f>消费支付编码!$K$2</f>
        <v>000100002</v>
      </c>
      <c r="C51" s="99" t="s">
        <v>339</v>
      </c>
      <c r="D51" s="99" t="s">
        <v>340</v>
      </c>
      <c r="E51" s="131" t="str">
        <f>消费支付编码!$K$3</f>
        <v>000100002001</v>
      </c>
      <c r="F51" s="99" t="s">
        <v>341</v>
      </c>
      <c r="G51" s="99" t="s">
        <v>342</v>
      </c>
      <c r="H51" s="131" t="str">
        <f>消费支付编码!K874</f>
        <v>000100002001035</v>
      </c>
      <c r="I51" s="131" t="s">
        <v>391</v>
      </c>
      <c r="J51" s="131" t="s">
        <v>233</v>
      </c>
      <c r="K51" s="131" t="s">
        <v>392</v>
      </c>
      <c r="L51" s="211" t="s">
        <v>235</v>
      </c>
      <c r="M51" s="211" t="s">
        <v>236</v>
      </c>
      <c r="N51" s="131" t="s">
        <v>393</v>
      </c>
      <c r="O51" s="131"/>
      <c r="P51" s="211" t="s">
        <v>238</v>
      </c>
    </row>
    <row r="52" spans="1:16" s="215" customFormat="1">
      <c r="A52" s="361">
        <v>29</v>
      </c>
      <c r="B52" s="247" t="str">
        <f>消费支付编码!$K$2</f>
        <v>000100002</v>
      </c>
      <c r="C52" s="99" t="s">
        <v>339</v>
      </c>
      <c r="D52" s="99" t="s">
        <v>340</v>
      </c>
      <c r="E52" s="131" t="str">
        <f>消费支付编码!$K$3</f>
        <v>000100002001</v>
      </c>
      <c r="F52" s="99" t="s">
        <v>341</v>
      </c>
      <c r="G52" s="99" t="s">
        <v>342</v>
      </c>
      <c r="H52" s="131" t="str">
        <f>消费支付编码!K878</f>
        <v>000100002001036</v>
      </c>
      <c r="I52" s="131" t="s">
        <v>394</v>
      </c>
      <c r="J52" s="131" t="s">
        <v>233</v>
      </c>
      <c r="K52" s="131" t="s">
        <v>395</v>
      </c>
      <c r="L52" s="211" t="s">
        <v>235</v>
      </c>
      <c r="M52" s="211" t="s">
        <v>236</v>
      </c>
      <c r="N52" s="131" t="s">
        <v>396</v>
      </c>
      <c r="O52" s="131"/>
      <c r="P52" s="211" t="s">
        <v>238</v>
      </c>
    </row>
    <row r="53" spans="1:16" s="215" customFormat="1">
      <c r="A53" s="361">
        <v>30</v>
      </c>
      <c r="B53" s="247" t="str">
        <f>消费支付编码!$K$2</f>
        <v>000100002</v>
      </c>
      <c r="C53" s="99" t="s">
        <v>339</v>
      </c>
      <c r="D53" s="99" t="s">
        <v>340</v>
      </c>
      <c r="E53" s="131" t="str">
        <f>消费支付编码!$K$3</f>
        <v>000100002001</v>
      </c>
      <c r="F53" s="99" t="s">
        <v>341</v>
      </c>
      <c r="G53" s="99" t="s">
        <v>342</v>
      </c>
      <c r="H53" s="131" t="str">
        <f>消费支付编码!K882</f>
        <v>000100002001037</v>
      </c>
      <c r="I53" s="131" t="s">
        <v>397</v>
      </c>
      <c r="J53" s="131" t="s">
        <v>233</v>
      </c>
      <c r="K53" s="131" t="s">
        <v>398</v>
      </c>
      <c r="L53" s="211" t="s">
        <v>235</v>
      </c>
      <c r="M53" s="211" t="s">
        <v>236</v>
      </c>
      <c r="N53" s="131" t="s">
        <v>399</v>
      </c>
      <c r="O53" s="131"/>
      <c r="P53" s="211" t="s">
        <v>238</v>
      </c>
    </row>
    <row r="54" spans="1:16" s="215" customFormat="1">
      <c r="A54" s="361">
        <v>31</v>
      </c>
      <c r="B54" s="247" t="str">
        <f>消费支付编码!$K$2</f>
        <v>000100002</v>
      </c>
      <c r="C54" s="99" t="s">
        <v>339</v>
      </c>
      <c r="D54" s="99" t="s">
        <v>340</v>
      </c>
      <c r="E54" s="131" t="str">
        <f>消费支付编码!$K$3</f>
        <v>000100002001</v>
      </c>
      <c r="F54" s="99" t="s">
        <v>341</v>
      </c>
      <c r="G54" s="99" t="s">
        <v>342</v>
      </c>
      <c r="H54" s="131" t="str">
        <f>消费支付编码!K886</f>
        <v>000100002001038</v>
      </c>
      <c r="I54" s="131" t="s">
        <v>400</v>
      </c>
      <c r="J54" s="131" t="s">
        <v>233</v>
      </c>
      <c r="K54" s="131" t="s">
        <v>401</v>
      </c>
      <c r="L54" s="211" t="s">
        <v>235</v>
      </c>
      <c r="M54" s="211" t="s">
        <v>236</v>
      </c>
      <c r="N54" s="131" t="s">
        <v>402</v>
      </c>
      <c r="O54" s="131"/>
      <c r="P54" s="211" t="s">
        <v>238</v>
      </c>
    </row>
    <row r="55" spans="1:16" s="215" customFormat="1">
      <c r="A55" s="361">
        <v>32</v>
      </c>
      <c r="B55" s="247" t="str">
        <f>消费支付编码!$K$2</f>
        <v>000100002</v>
      </c>
      <c r="C55" s="99" t="s">
        <v>339</v>
      </c>
      <c r="D55" s="99" t="s">
        <v>340</v>
      </c>
      <c r="E55" s="131" t="str">
        <f>消费支付编码!$K$3</f>
        <v>000100002001</v>
      </c>
      <c r="F55" s="99" t="s">
        <v>341</v>
      </c>
      <c r="G55" s="99" t="s">
        <v>342</v>
      </c>
      <c r="H55" s="131" t="str">
        <f>消费支付编码!K890</f>
        <v>000100002001039</v>
      </c>
      <c r="I55" s="131" t="s">
        <v>403</v>
      </c>
      <c r="J55" s="131" t="s">
        <v>233</v>
      </c>
      <c r="K55" s="131" t="s">
        <v>404</v>
      </c>
      <c r="L55" s="211" t="s">
        <v>235</v>
      </c>
      <c r="M55" s="211" t="s">
        <v>236</v>
      </c>
      <c r="N55" s="131" t="s">
        <v>405</v>
      </c>
      <c r="O55" s="131"/>
      <c r="P55" s="211" t="s">
        <v>238</v>
      </c>
    </row>
    <row r="56" spans="1:16" s="215" customFormat="1">
      <c r="A56" s="361">
        <v>33</v>
      </c>
      <c r="B56" s="247" t="str">
        <f>消费支付编码!K2</f>
        <v>000100002</v>
      </c>
      <c r="C56" s="99" t="s">
        <v>339</v>
      </c>
      <c r="D56" s="99" t="s">
        <v>340</v>
      </c>
      <c r="E56" s="131" t="str">
        <f>消费支付编码!K3</f>
        <v>000100002001</v>
      </c>
      <c r="F56" s="99" t="s">
        <v>341</v>
      </c>
      <c r="G56" s="99" t="s">
        <v>342</v>
      </c>
      <c r="H56" s="131" t="str">
        <f>消费支付编码!K391</f>
        <v>000100002001003</v>
      </c>
      <c r="I56" s="99" t="s">
        <v>406</v>
      </c>
      <c r="J56" s="99" t="s">
        <v>233</v>
      </c>
      <c r="K56" s="131" t="s">
        <v>407</v>
      </c>
      <c r="L56" s="211" t="s">
        <v>235</v>
      </c>
      <c r="M56" s="211" t="s">
        <v>236</v>
      </c>
      <c r="N56" s="99" t="s">
        <v>408</v>
      </c>
      <c r="O56" s="99"/>
      <c r="P56" s="211" t="s">
        <v>238</v>
      </c>
    </row>
    <row r="57" spans="1:16" s="215" customFormat="1" ht="94.5" customHeight="1">
      <c r="A57" s="361">
        <v>34</v>
      </c>
      <c r="B57" s="247" t="str">
        <f>消费支付编码!K2</f>
        <v>000100002</v>
      </c>
      <c r="C57" s="99" t="s">
        <v>339</v>
      </c>
      <c r="D57" s="99" t="s">
        <v>340</v>
      </c>
      <c r="E57" s="131" t="str">
        <f>消费支付编码!K3</f>
        <v>000100002001</v>
      </c>
      <c r="F57" s="99" t="s">
        <v>341</v>
      </c>
      <c r="G57" s="99" t="s">
        <v>342</v>
      </c>
      <c r="H57" s="131" t="str">
        <f>消费支付编码!K403</f>
        <v>000100002001005</v>
      </c>
      <c r="I57" s="99" t="s">
        <v>409</v>
      </c>
      <c r="J57" s="99" t="s">
        <v>316</v>
      </c>
      <c r="K57" s="131" t="s">
        <v>410</v>
      </c>
      <c r="L57" s="211" t="s">
        <v>261</v>
      </c>
      <c r="M57" s="211" t="s">
        <v>253</v>
      </c>
      <c r="N57" s="98" t="s">
        <v>411</v>
      </c>
      <c r="O57" s="99"/>
      <c r="P57" s="211" t="s">
        <v>238</v>
      </c>
    </row>
    <row r="58" spans="1:16" s="215" customFormat="1">
      <c r="A58" s="361">
        <v>35</v>
      </c>
      <c r="B58" s="247" t="s">
        <v>287</v>
      </c>
      <c r="C58" s="99" t="s">
        <v>339</v>
      </c>
      <c r="D58" s="99" t="s">
        <v>340</v>
      </c>
      <c r="E58" s="131" t="s">
        <v>412</v>
      </c>
      <c r="F58" s="99" t="s">
        <v>341</v>
      </c>
      <c r="G58" s="99" t="s">
        <v>342</v>
      </c>
      <c r="H58" s="99" t="str">
        <f>消费支付编码!K418</f>
        <v>000100002001006</v>
      </c>
      <c r="I58" s="99" t="s">
        <v>413</v>
      </c>
      <c r="J58" s="99" t="s">
        <v>233</v>
      </c>
      <c r="K58" s="131" t="s">
        <v>414</v>
      </c>
      <c r="L58" s="211" t="s">
        <v>235</v>
      </c>
      <c r="M58" s="211" t="s">
        <v>253</v>
      </c>
      <c r="N58" s="99" t="s">
        <v>415</v>
      </c>
      <c r="O58" s="99"/>
      <c r="P58" s="211" t="s">
        <v>238</v>
      </c>
    </row>
    <row r="59" spans="1:16" s="215" customFormat="1">
      <c r="A59" s="361">
        <v>36</v>
      </c>
      <c r="B59" s="247" t="s">
        <v>287</v>
      </c>
      <c r="C59" s="99" t="s">
        <v>339</v>
      </c>
      <c r="D59" s="99" t="s">
        <v>340</v>
      </c>
      <c r="E59" s="131" t="s">
        <v>412</v>
      </c>
      <c r="F59" s="99" t="s">
        <v>341</v>
      </c>
      <c r="G59" s="99" t="s">
        <v>342</v>
      </c>
      <c r="H59" s="99" t="str">
        <f>消费支付编码!K426</f>
        <v>000100002001007</v>
      </c>
      <c r="I59" s="99" t="s">
        <v>416</v>
      </c>
      <c r="J59" s="99" t="s">
        <v>233</v>
      </c>
      <c r="K59" s="131" t="s">
        <v>417</v>
      </c>
      <c r="L59" s="211" t="s">
        <v>235</v>
      </c>
      <c r="M59" s="211" t="s">
        <v>253</v>
      </c>
      <c r="N59" s="99" t="s">
        <v>418</v>
      </c>
      <c r="O59" s="99"/>
      <c r="P59" s="211" t="s">
        <v>238</v>
      </c>
    </row>
    <row r="60" spans="1:16" s="215" customFormat="1" ht="18" customHeight="1">
      <c r="A60" s="361">
        <v>37</v>
      </c>
      <c r="B60" s="247" t="str">
        <f>消费支付编码!K2</f>
        <v>000100002</v>
      </c>
      <c r="C60" s="99" t="s">
        <v>339</v>
      </c>
      <c r="D60" s="99" t="s">
        <v>340</v>
      </c>
      <c r="E60" s="131" t="str">
        <f>消费支付编码!K3</f>
        <v>000100002001</v>
      </c>
      <c r="F60" s="99" t="s">
        <v>341</v>
      </c>
      <c r="G60" s="99" t="s">
        <v>342</v>
      </c>
      <c r="H60" s="131" t="str">
        <f>消费支付编码!K442</f>
        <v>000100002001008</v>
      </c>
      <c r="I60" s="99" t="s">
        <v>419</v>
      </c>
      <c r="J60" s="99" t="s">
        <v>233</v>
      </c>
      <c r="K60" s="131" t="s">
        <v>420</v>
      </c>
      <c r="L60" s="211" t="s">
        <v>235</v>
      </c>
      <c r="M60" s="211" t="s">
        <v>236</v>
      </c>
      <c r="N60" s="99" t="s">
        <v>421</v>
      </c>
      <c r="O60" s="99"/>
      <c r="P60" s="211" t="s">
        <v>238</v>
      </c>
    </row>
    <row r="61" spans="1:16" s="215" customFormat="1">
      <c r="A61" s="361">
        <v>38</v>
      </c>
      <c r="B61" s="247" t="str">
        <f>消费支付编码!K2</f>
        <v>000100002</v>
      </c>
      <c r="C61" s="99" t="s">
        <v>339</v>
      </c>
      <c r="D61" s="99" t="s">
        <v>340</v>
      </c>
      <c r="E61" s="131" t="str">
        <f>消费支付编码!K3</f>
        <v>000100002001</v>
      </c>
      <c r="F61" s="99" t="s">
        <v>341</v>
      </c>
      <c r="G61" s="99" t="s">
        <v>342</v>
      </c>
      <c r="H61" s="131" t="str">
        <f>消费支付编码!K461</f>
        <v>000100002001010</v>
      </c>
      <c r="I61" s="99" t="s">
        <v>422</v>
      </c>
      <c r="J61" s="99" t="s">
        <v>233</v>
      </c>
      <c r="K61" s="131" t="s">
        <v>423</v>
      </c>
      <c r="L61" s="211" t="s">
        <v>235</v>
      </c>
      <c r="M61" s="211" t="s">
        <v>253</v>
      </c>
      <c r="N61" s="99" t="s">
        <v>424</v>
      </c>
      <c r="O61" s="99"/>
      <c r="P61" s="211" t="s">
        <v>238</v>
      </c>
    </row>
    <row r="62" spans="1:16" s="215" customFormat="1">
      <c r="A62" s="361">
        <v>39</v>
      </c>
      <c r="B62" s="247" t="str">
        <f>消费支付编码!K2</f>
        <v>000100002</v>
      </c>
      <c r="C62" s="99" t="s">
        <v>339</v>
      </c>
      <c r="D62" s="99" t="s">
        <v>340</v>
      </c>
      <c r="E62" s="131" t="str">
        <f>消费支付编码!K3</f>
        <v>000100002001</v>
      </c>
      <c r="F62" s="99" t="s">
        <v>341</v>
      </c>
      <c r="G62" s="99" t="s">
        <v>342</v>
      </c>
      <c r="H62" s="131" t="str">
        <f>消费支付编码!K470</f>
        <v>000100002001011</v>
      </c>
      <c r="I62" s="99" t="s">
        <v>425</v>
      </c>
      <c r="J62" s="99" t="s">
        <v>233</v>
      </c>
      <c r="K62" s="131" t="s">
        <v>426</v>
      </c>
      <c r="L62" s="211" t="s">
        <v>235</v>
      </c>
      <c r="M62" s="211" t="s">
        <v>253</v>
      </c>
      <c r="N62" s="99" t="s">
        <v>427</v>
      </c>
      <c r="O62" s="99"/>
      <c r="P62" s="211" t="s">
        <v>238</v>
      </c>
    </row>
    <row r="63" spans="1:16" s="215" customFormat="1">
      <c r="A63" s="361">
        <v>40</v>
      </c>
      <c r="B63" s="247" t="str">
        <f>消费支付编码!K2</f>
        <v>000100002</v>
      </c>
      <c r="C63" s="99" t="s">
        <v>339</v>
      </c>
      <c r="D63" s="99" t="s">
        <v>340</v>
      </c>
      <c r="E63" s="131" t="str">
        <f>消费支付编码!K3</f>
        <v>000100002001</v>
      </c>
      <c r="F63" s="99" t="s">
        <v>341</v>
      </c>
      <c r="G63" s="99" t="s">
        <v>342</v>
      </c>
      <c r="H63" s="131" t="str">
        <f>消费支付编码!K479</f>
        <v>000100002001012</v>
      </c>
      <c r="I63" s="99" t="s">
        <v>428</v>
      </c>
      <c r="J63" s="99" t="s">
        <v>316</v>
      </c>
      <c r="K63" s="131" t="s">
        <v>429</v>
      </c>
      <c r="L63" s="211" t="s">
        <v>261</v>
      </c>
      <c r="M63" s="211" t="s">
        <v>236</v>
      </c>
      <c r="N63" s="323" t="s">
        <v>348</v>
      </c>
      <c r="O63" s="99"/>
      <c r="P63" s="211" t="s">
        <v>238</v>
      </c>
    </row>
    <row r="64" spans="1:16" s="215" customFormat="1">
      <c r="A64" s="361">
        <v>41</v>
      </c>
      <c r="B64" s="247" t="str">
        <f>消费支付编码!$K$2</f>
        <v>000100002</v>
      </c>
      <c r="C64" s="99" t="s">
        <v>339</v>
      </c>
      <c r="D64" s="99" t="s">
        <v>340</v>
      </c>
      <c r="E64" s="131" t="str">
        <f>消费支付编码!$K$3</f>
        <v>000100002001</v>
      </c>
      <c r="F64" s="99" t="s">
        <v>341</v>
      </c>
      <c r="G64" s="99" t="s">
        <v>342</v>
      </c>
      <c r="H64" s="131" t="str">
        <f>消费支付编码!K894</f>
        <v>000100002001040</v>
      </c>
      <c r="I64" s="99" t="s">
        <v>430</v>
      </c>
      <c r="J64" s="99" t="s">
        <v>233</v>
      </c>
      <c r="K64" s="131" t="s">
        <v>431</v>
      </c>
      <c r="L64" s="211" t="s">
        <v>235</v>
      </c>
      <c r="M64" s="211" t="s">
        <v>236</v>
      </c>
      <c r="N64" s="99" t="s">
        <v>432</v>
      </c>
      <c r="O64" s="99"/>
      <c r="P64" s="211" t="s">
        <v>238</v>
      </c>
    </row>
    <row r="65" spans="1:16" s="215" customFormat="1">
      <c r="A65" s="361">
        <v>42</v>
      </c>
      <c r="B65" s="247" t="str">
        <f>消费支付编码!$K$2</f>
        <v>000100002</v>
      </c>
      <c r="C65" s="99" t="s">
        <v>339</v>
      </c>
      <c r="D65" s="99" t="s">
        <v>340</v>
      </c>
      <c r="E65" s="131" t="str">
        <f>消费支付编码!$K$3</f>
        <v>000100002001</v>
      </c>
      <c r="F65" s="99" t="s">
        <v>341</v>
      </c>
      <c r="G65" s="99" t="s">
        <v>342</v>
      </c>
      <c r="H65" s="131" t="str">
        <f>消费支付编码!K898</f>
        <v>000100002001041</v>
      </c>
      <c r="I65" s="99" t="s">
        <v>433</v>
      </c>
      <c r="J65" s="99" t="s">
        <v>233</v>
      </c>
      <c r="K65" s="131" t="s">
        <v>434</v>
      </c>
      <c r="L65" s="211" t="s">
        <v>235</v>
      </c>
      <c r="M65" s="211" t="s">
        <v>236</v>
      </c>
      <c r="N65" s="99" t="s">
        <v>435</v>
      </c>
      <c r="O65" s="99"/>
      <c r="P65" s="211" t="s">
        <v>238</v>
      </c>
    </row>
    <row r="66" spans="1:16" s="215" customFormat="1">
      <c r="A66" s="361">
        <v>43</v>
      </c>
      <c r="B66" s="247" t="str">
        <f>消费支付编码!$K$2</f>
        <v>000100002</v>
      </c>
      <c r="C66" s="99" t="s">
        <v>339</v>
      </c>
      <c r="D66" s="99" t="s">
        <v>340</v>
      </c>
      <c r="E66" s="131" t="str">
        <f>消费支付编码!$K$3</f>
        <v>000100002001</v>
      </c>
      <c r="F66" s="99" t="s">
        <v>341</v>
      </c>
      <c r="G66" s="99" t="s">
        <v>342</v>
      </c>
      <c r="H66" s="131" t="str">
        <f>消费支付编码!K902</f>
        <v>000100002001042</v>
      </c>
      <c r="I66" s="99" t="s">
        <v>436</v>
      </c>
      <c r="J66" s="99" t="s">
        <v>233</v>
      </c>
      <c r="K66" s="131" t="s">
        <v>437</v>
      </c>
      <c r="L66" s="211" t="s">
        <v>235</v>
      </c>
      <c r="M66" s="211" t="s">
        <v>236</v>
      </c>
      <c r="N66" s="99" t="s">
        <v>438</v>
      </c>
      <c r="O66" s="99"/>
      <c r="P66" s="211" t="s">
        <v>238</v>
      </c>
    </row>
    <row r="67" spans="1:16" s="215" customFormat="1">
      <c r="A67" s="361">
        <v>44</v>
      </c>
      <c r="B67" s="247" t="str">
        <f>消费支付编码!$K$2</f>
        <v>000100002</v>
      </c>
      <c r="C67" s="99" t="s">
        <v>339</v>
      </c>
      <c r="D67" s="99" t="s">
        <v>340</v>
      </c>
      <c r="E67" s="131" t="str">
        <f>消费支付编码!$K$3</f>
        <v>000100002001</v>
      </c>
      <c r="F67" s="99" t="s">
        <v>341</v>
      </c>
      <c r="G67" s="99" t="s">
        <v>342</v>
      </c>
      <c r="H67" s="131" t="str">
        <f>消费支付编码!K906</f>
        <v>000100002001043</v>
      </c>
      <c r="I67" s="99" t="s">
        <v>439</v>
      </c>
      <c r="J67" s="99" t="s">
        <v>233</v>
      </c>
      <c r="K67" s="131" t="s">
        <v>440</v>
      </c>
      <c r="L67" s="211" t="s">
        <v>235</v>
      </c>
      <c r="M67" s="211" t="s">
        <v>236</v>
      </c>
      <c r="N67" s="99" t="s">
        <v>441</v>
      </c>
      <c r="O67" s="99"/>
      <c r="P67" s="211" t="s">
        <v>238</v>
      </c>
    </row>
    <row r="68" spans="1:16" s="215" customFormat="1">
      <c r="A68" s="361">
        <v>45</v>
      </c>
      <c r="B68" s="247" t="str">
        <f>消费支付编码!$K$2</f>
        <v>000100002</v>
      </c>
      <c r="C68" s="99" t="s">
        <v>339</v>
      </c>
      <c r="D68" s="99" t="s">
        <v>340</v>
      </c>
      <c r="E68" s="131" t="str">
        <f>消费支付编码!$K$3</f>
        <v>000100002001</v>
      </c>
      <c r="F68" s="99" t="s">
        <v>341</v>
      </c>
      <c r="G68" s="99" t="s">
        <v>342</v>
      </c>
      <c r="H68" s="131" t="str">
        <f>消费支付编码!K910</f>
        <v>000100002001044</v>
      </c>
      <c r="I68" s="99" t="s">
        <v>442</v>
      </c>
      <c r="J68" s="99" t="s">
        <v>233</v>
      </c>
      <c r="K68" s="131" t="s">
        <v>443</v>
      </c>
      <c r="L68" s="211" t="s">
        <v>235</v>
      </c>
      <c r="M68" s="211" t="s">
        <v>236</v>
      </c>
      <c r="N68" s="99" t="s">
        <v>444</v>
      </c>
      <c r="O68" s="99"/>
      <c r="P68" s="211" t="s">
        <v>238</v>
      </c>
    </row>
    <row r="69" spans="1:16" s="215" customFormat="1">
      <c r="A69" s="361">
        <v>46</v>
      </c>
      <c r="B69" s="247" t="str">
        <f>消费支付编码!$K$2</f>
        <v>000100002</v>
      </c>
      <c r="C69" s="99" t="s">
        <v>339</v>
      </c>
      <c r="D69" s="99" t="s">
        <v>340</v>
      </c>
      <c r="E69" s="131" t="str">
        <f>消费支付编码!$K$3</f>
        <v>000100002001</v>
      </c>
      <c r="F69" s="99" t="s">
        <v>341</v>
      </c>
      <c r="G69" s="99" t="s">
        <v>342</v>
      </c>
      <c r="H69" s="131" t="str">
        <f>消费支付编码!K914</f>
        <v>000100002001045</v>
      </c>
      <c r="I69" s="99" t="s">
        <v>445</v>
      </c>
      <c r="J69" s="99" t="s">
        <v>233</v>
      </c>
      <c r="K69" s="131" t="s">
        <v>446</v>
      </c>
      <c r="L69" s="211" t="s">
        <v>235</v>
      </c>
      <c r="M69" s="211" t="s">
        <v>236</v>
      </c>
      <c r="N69" s="99" t="s">
        <v>447</v>
      </c>
      <c r="O69" s="99"/>
      <c r="P69" s="211" t="s">
        <v>238</v>
      </c>
    </row>
    <row r="70" spans="1:16" s="215" customFormat="1">
      <c r="A70" s="361">
        <v>47</v>
      </c>
      <c r="B70" s="247" t="str">
        <f>消费支付编码!$K$2</f>
        <v>000100002</v>
      </c>
      <c r="C70" s="99" t="s">
        <v>339</v>
      </c>
      <c r="D70" s="99" t="s">
        <v>340</v>
      </c>
      <c r="E70" s="131" t="str">
        <f>消费支付编码!$K$3</f>
        <v>000100002001</v>
      </c>
      <c r="F70" s="99" t="s">
        <v>341</v>
      </c>
      <c r="G70" s="99" t="s">
        <v>342</v>
      </c>
      <c r="H70" s="131" t="str">
        <f>消费支付编码!K918</f>
        <v>000100002001046</v>
      </c>
      <c r="I70" s="99" t="s">
        <v>448</v>
      </c>
      <c r="J70" s="99" t="s">
        <v>233</v>
      </c>
      <c r="K70" s="131" t="s">
        <v>449</v>
      </c>
      <c r="L70" s="211" t="s">
        <v>235</v>
      </c>
      <c r="M70" s="211" t="s">
        <v>236</v>
      </c>
      <c r="N70" s="99" t="s">
        <v>450</v>
      </c>
      <c r="O70" s="99"/>
      <c r="P70" s="211" t="s">
        <v>238</v>
      </c>
    </row>
    <row r="71" spans="1:16" s="215" customFormat="1">
      <c r="A71" s="361">
        <v>48</v>
      </c>
      <c r="B71" s="247" t="str">
        <f>消费支付编码!$K$2</f>
        <v>000100002</v>
      </c>
      <c r="C71" s="99" t="s">
        <v>339</v>
      </c>
      <c r="D71" s="99" t="s">
        <v>340</v>
      </c>
      <c r="E71" s="131" t="str">
        <f>消费支付编码!$K$3</f>
        <v>000100002001</v>
      </c>
      <c r="F71" s="99" t="s">
        <v>341</v>
      </c>
      <c r="G71" s="99" t="s">
        <v>342</v>
      </c>
      <c r="H71" s="131" t="str">
        <f>消费支付编码!K922</f>
        <v>000100002001047</v>
      </c>
      <c r="I71" s="99" t="s">
        <v>451</v>
      </c>
      <c r="J71" s="99" t="s">
        <v>233</v>
      </c>
      <c r="K71" s="131" t="s">
        <v>452</v>
      </c>
      <c r="L71" s="211" t="s">
        <v>235</v>
      </c>
      <c r="M71" s="211" t="s">
        <v>236</v>
      </c>
      <c r="N71" s="99" t="s">
        <v>453</v>
      </c>
      <c r="O71" s="99"/>
      <c r="P71" s="211" t="s">
        <v>238</v>
      </c>
    </row>
    <row r="72" spans="1:16" s="215" customFormat="1">
      <c r="A72" s="361">
        <v>49</v>
      </c>
      <c r="B72" s="247" t="str">
        <f>消费支付编码!$K$2</f>
        <v>000100002</v>
      </c>
      <c r="C72" s="99" t="s">
        <v>339</v>
      </c>
      <c r="D72" s="99" t="s">
        <v>340</v>
      </c>
      <c r="E72" s="131" t="str">
        <f>消费支付编码!$K$3</f>
        <v>000100002001</v>
      </c>
      <c r="F72" s="99" t="s">
        <v>341</v>
      </c>
      <c r="G72" s="99" t="s">
        <v>342</v>
      </c>
      <c r="H72" s="131" t="str">
        <f>消费支付编码!K926</f>
        <v>000100002001048</v>
      </c>
      <c r="I72" s="99" t="s">
        <v>454</v>
      </c>
      <c r="J72" s="99" t="s">
        <v>233</v>
      </c>
      <c r="K72" s="131" t="s">
        <v>455</v>
      </c>
      <c r="L72" s="211" t="s">
        <v>235</v>
      </c>
      <c r="M72" s="211" t="s">
        <v>236</v>
      </c>
      <c r="N72" s="99" t="s">
        <v>456</v>
      </c>
      <c r="O72" s="99"/>
      <c r="P72" s="211" t="s">
        <v>238</v>
      </c>
    </row>
    <row r="73" spans="1:16" s="215" customFormat="1">
      <c r="A73" s="361">
        <v>50</v>
      </c>
      <c r="B73" s="247" t="str">
        <f>消费支付编码!$K$2</f>
        <v>000100002</v>
      </c>
      <c r="C73" s="99" t="s">
        <v>339</v>
      </c>
      <c r="D73" s="99" t="s">
        <v>340</v>
      </c>
      <c r="E73" s="131" t="str">
        <f>消费支付编码!$K$3</f>
        <v>000100002001</v>
      </c>
      <c r="F73" s="99" t="s">
        <v>341</v>
      </c>
      <c r="G73" s="99" t="s">
        <v>342</v>
      </c>
      <c r="H73" s="131" t="str">
        <f>消费支付编码!K930</f>
        <v>000100002001049</v>
      </c>
      <c r="I73" s="99" t="s">
        <v>457</v>
      </c>
      <c r="J73" s="99" t="s">
        <v>233</v>
      </c>
      <c r="K73" s="131" t="s">
        <v>458</v>
      </c>
      <c r="L73" s="211" t="s">
        <v>235</v>
      </c>
      <c r="M73" s="211" t="s">
        <v>236</v>
      </c>
      <c r="N73" s="99" t="s">
        <v>459</v>
      </c>
      <c r="O73" s="99"/>
      <c r="P73" s="211" t="s">
        <v>238</v>
      </c>
    </row>
    <row r="74" spans="1:16" s="215" customFormat="1">
      <c r="A74" s="361">
        <v>51</v>
      </c>
      <c r="B74" s="247" t="str">
        <f>消费支付编码!$K$2</f>
        <v>000100002</v>
      </c>
      <c r="C74" s="99" t="s">
        <v>339</v>
      </c>
      <c r="D74" s="99" t="s">
        <v>340</v>
      </c>
      <c r="E74" s="131" t="str">
        <f>消费支付编码!$K$3</f>
        <v>000100002001</v>
      </c>
      <c r="F74" s="99" t="s">
        <v>341</v>
      </c>
      <c r="G74" s="99" t="s">
        <v>342</v>
      </c>
      <c r="H74" s="131" t="str">
        <f>消费支付编码!K934</f>
        <v>000100002001050</v>
      </c>
      <c r="I74" s="99" t="s">
        <v>460</v>
      </c>
      <c r="J74" s="99" t="s">
        <v>233</v>
      </c>
      <c r="K74" s="131" t="s">
        <v>461</v>
      </c>
      <c r="L74" s="211" t="s">
        <v>235</v>
      </c>
      <c r="M74" s="211" t="s">
        <v>236</v>
      </c>
      <c r="N74" s="99" t="s">
        <v>462</v>
      </c>
      <c r="O74" s="99"/>
      <c r="P74" s="211" t="s">
        <v>238</v>
      </c>
    </row>
    <row r="75" spans="1:16" s="215" customFormat="1">
      <c r="A75" s="361">
        <v>52</v>
      </c>
      <c r="B75" s="247" t="str">
        <f>消费支付编码!$K$2</f>
        <v>000100002</v>
      </c>
      <c r="C75" s="99" t="s">
        <v>339</v>
      </c>
      <c r="D75" s="99" t="s">
        <v>340</v>
      </c>
      <c r="E75" s="131" t="str">
        <f>消费支付编码!$K$3</f>
        <v>000100002001</v>
      </c>
      <c r="F75" s="99" t="s">
        <v>341</v>
      </c>
      <c r="G75" s="99" t="s">
        <v>342</v>
      </c>
      <c r="H75" s="131" t="str">
        <f>消费支付编码!K938</f>
        <v>000100002001051</v>
      </c>
      <c r="I75" s="99" t="s">
        <v>463</v>
      </c>
      <c r="J75" s="99" t="s">
        <v>233</v>
      </c>
      <c r="K75" s="131" t="s">
        <v>464</v>
      </c>
      <c r="L75" s="211" t="s">
        <v>235</v>
      </c>
      <c r="M75" s="211" t="s">
        <v>236</v>
      </c>
      <c r="N75" s="99" t="s">
        <v>465</v>
      </c>
      <c r="O75" s="99"/>
      <c r="P75" s="211" t="s">
        <v>238</v>
      </c>
    </row>
    <row r="76" spans="1:16" s="215" customFormat="1">
      <c r="A76" s="361">
        <v>53</v>
      </c>
      <c r="B76" s="247" t="str">
        <f>消费支付编码!$K$2</f>
        <v>000100002</v>
      </c>
      <c r="C76" s="99" t="s">
        <v>339</v>
      </c>
      <c r="D76" s="99" t="s">
        <v>340</v>
      </c>
      <c r="E76" s="131" t="str">
        <f>消费支付编码!$K$3</f>
        <v>000100002001</v>
      </c>
      <c r="F76" s="99" t="s">
        <v>341</v>
      </c>
      <c r="G76" s="99" t="s">
        <v>342</v>
      </c>
      <c r="H76" s="131" t="str">
        <f>消费支付编码!K942</f>
        <v>000100002001052</v>
      </c>
      <c r="I76" s="99" t="s">
        <v>466</v>
      </c>
      <c r="J76" s="99" t="s">
        <v>233</v>
      </c>
      <c r="K76" s="131" t="s">
        <v>467</v>
      </c>
      <c r="L76" s="211" t="s">
        <v>235</v>
      </c>
      <c r="M76" s="211" t="s">
        <v>236</v>
      </c>
      <c r="N76" s="99" t="s">
        <v>468</v>
      </c>
      <c r="O76" s="99"/>
      <c r="P76" s="211" t="s">
        <v>238</v>
      </c>
    </row>
    <row r="77" spans="1:16" s="215" customFormat="1">
      <c r="A77" s="361">
        <v>54</v>
      </c>
      <c r="B77" s="247" t="str">
        <f>消费支付编码!$K$2</f>
        <v>000100002</v>
      </c>
      <c r="C77" s="99" t="s">
        <v>339</v>
      </c>
      <c r="D77" s="99" t="s">
        <v>340</v>
      </c>
      <c r="E77" s="131" t="str">
        <f>消费支付编码!$K$3</f>
        <v>000100002001</v>
      </c>
      <c r="F77" s="99" t="s">
        <v>341</v>
      </c>
      <c r="G77" s="99" t="s">
        <v>342</v>
      </c>
      <c r="H77" s="131" t="str">
        <f>消费支付编码!K946</f>
        <v>000100002001053</v>
      </c>
      <c r="I77" s="99" t="s">
        <v>469</v>
      </c>
      <c r="J77" s="99" t="s">
        <v>233</v>
      </c>
      <c r="K77" s="131" t="s">
        <v>470</v>
      </c>
      <c r="L77" s="211" t="s">
        <v>235</v>
      </c>
      <c r="M77" s="211" t="s">
        <v>236</v>
      </c>
      <c r="N77" s="99" t="s">
        <v>471</v>
      </c>
      <c r="O77" s="99"/>
      <c r="P77" s="211" t="s">
        <v>238</v>
      </c>
    </row>
    <row r="78" spans="1:16" s="215" customFormat="1">
      <c r="A78" s="361">
        <v>55</v>
      </c>
      <c r="B78" s="247" t="str">
        <f>消费支付编码!$K$2</f>
        <v>000100002</v>
      </c>
      <c r="C78" s="99" t="s">
        <v>339</v>
      </c>
      <c r="D78" s="99" t="s">
        <v>340</v>
      </c>
      <c r="E78" s="131" t="str">
        <f>消费支付编码!$K$3</f>
        <v>000100002001</v>
      </c>
      <c r="F78" s="99" t="s">
        <v>341</v>
      </c>
      <c r="G78" s="99" t="s">
        <v>342</v>
      </c>
      <c r="H78" s="131" t="str">
        <f>消费支付编码!K952</f>
        <v>000100002001054</v>
      </c>
      <c r="I78" s="99" t="s">
        <v>472</v>
      </c>
      <c r="J78" s="99" t="s">
        <v>233</v>
      </c>
      <c r="K78" s="131" t="s">
        <v>473</v>
      </c>
      <c r="L78" s="211" t="s">
        <v>235</v>
      </c>
      <c r="M78" s="211" t="s">
        <v>236</v>
      </c>
      <c r="N78" s="99" t="s">
        <v>474</v>
      </c>
      <c r="O78" s="99"/>
      <c r="P78" s="211" t="s">
        <v>238</v>
      </c>
    </row>
    <row r="79" spans="1:16" s="215" customFormat="1">
      <c r="A79" s="361">
        <v>56</v>
      </c>
      <c r="B79" s="247" t="str">
        <f>消费支付编码!$K$2</f>
        <v>000100002</v>
      </c>
      <c r="C79" s="99" t="s">
        <v>339</v>
      </c>
      <c r="D79" s="99" t="s">
        <v>340</v>
      </c>
      <c r="E79" s="131" t="str">
        <f>消费支付编码!$K$3</f>
        <v>000100002001</v>
      </c>
      <c r="F79" s="99" t="s">
        <v>341</v>
      </c>
      <c r="G79" s="99" t="s">
        <v>342</v>
      </c>
      <c r="H79" s="131" t="str">
        <f>消费支付编码!K956</f>
        <v>000100002001055</v>
      </c>
      <c r="I79" s="99" t="s">
        <v>475</v>
      </c>
      <c r="J79" s="99" t="s">
        <v>233</v>
      </c>
      <c r="K79" s="131" t="s">
        <v>476</v>
      </c>
      <c r="L79" s="211" t="s">
        <v>235</v>
      </c>
      <c r="M79" s="211" t="s">
        <v>236</v>
      </c>
      <c r="N79" s="99" t="s">
        <v>477</v>
      </c>
      <c r="O79" s="99"/>
      <c r="P79" s="211" t="s">
        <v>238</v>
      </c>
    </row>
    <row r="80" spans="1:16" s="215" customFormat="1">
      <c r="A80" s="361">
        <v>57</v>
      </c>
      <c r="B80" s="247" t="str">
        <f>消费支付编码!$K$2</f>
        <v>000100002</v>
      </c>
      <c r="C80" s="99" t="s">
        <v>339</v>
      </c>
      <c r="D80" s="99" t="s">
        <v>340</v>
      </c>
      <c r="E80" s="131" t="str">
        <f>消费支付编码!$K$3</f>
        <v>000100002001</v>
      </c>
      <c r="F80" s="99" t="s">
        <v>341</v>
      </c>
      <c r="G80" s="99" t="s">
        <v>342</v>
      </c>
      <c r="H80" s="131" t="str">
        <f>消费支付编码!K960</f>
        <v>000100002001056</v>
      </c>
      <c r="I80" s="99" t="s">
        <v>478</v>
      </c>
      <c r="J80" s="99" t="s">
        <v>233</v>
      </c>
      <c r="K80" s="131" t="s">
        <v>479</v>
      </c>
      <c r="L80" s="211" t="s">
        <v>235</v>
      </c>
      <c r="M80" s="211" t="s">
        <v>236</v>
      </c>
      <c r="N80" s="99" t="s">
        <v>480</v>
      </c>
      <c r="O80" s="99"/>
      <c r="P80" s="211" t="s">
        <v>238</v>
      </c>
    </row>
    <row r="81" spans="1:16" s="215" customFormat="1">
      <c r="A81" s="361">
        <v>58</v>
      </c>
      <c r="B81" s="247" t="str">
        <f>消费支付编码!$K$2</f>
        <v>000100002</v>
      </c>
      <c r="C81" s="99" t="s">
        <v>339</v>
      </c>
      <c r="D81" s="99" t="s">
        <v>340</v>
      </c>
      <c r="E81" s="131" t="str">
        <f>消费支付编码!$K$3</f>
        <v>000100002001</v>
      </c>
      <c r="F81" s="99" t="s">
        <v>341</v>
      </c>
      <c r="G81" s="99" t="s">
        <v>342</v>
      </c>
      <c r="H81" s="131" t="str">
        <f>消费支付编码!K964</f>
        <v>000100002001057</v>
      </c>
      <c r="I81" s="99" t="s">
        <v>481</v>
      </c>
      <c r="J81" s="99" t="s">
        <v>233</v>
      </c>
      <c r="K81" s="131" t="s">
        <v>482</v>
      </c>
      <c r="L81" s="211" t="s">
        <v>235</v>
      </c>
      <c r="M81" s="211" t="s">
        <v>236</v>
      </c>
      <c r="N81" s="99" t="s">
        <v>483</v>
      </c>
      <c r="O81" s="99"/>
      <c r="P81" s="211" t="s">
        <v>238</v>
      </c>
    </row>
    <row r="82" spans="1:16" s="215" customFormat="1">
      <c r="A82" s="361">
        <v>59</v>
      </c>
      <c r="B82" s="247" t="str">
        <f>消费支付编码!$K$2</f>
        <v>000100002</v>
      </c>
      <c r="C82" s="99" t="s">
        <v>339</v>
      </c>
      <c r="D82" s="99" t="s">
        <v>340</v>
      </c>
      <c r="E82" s="131" t="str">
        <f>消费支付编码!$K$3</f>
        <v>000100002001</v>
      </c>
      <c r="F82" s="99" t="s">
        <v>341</v>
      </c>
      <c r="G82" s="99" t="s">
        <v>342</v>
      </c>
      <c r="H82" s="131" t="str">
        <f>消费支付编码!K968</f>
        <v>000100002001058</v>
      </c>
      <c r="I82" s="99" t="s">
        <v>484</v>
      </c>
      <c r="J82" s="99" t="s">
        <v>233</v>
      </c>
      <c r="K82" s="131" t="s">
        <v>485</v>
      </c>
      <c r="L82" s="211" t="s">
        <v>235</v>
      </c>
      <c r="M82" s="211" t="s">
        <v>236</v>
      </c>
      <c r="N82" s="99" t="s">
        <v>486</v>
      </c>
      <c r="O82" s="99"/>
      <c r="P82" s="211" t="s">
        <v>238</v>
      </c>
    </row>
    <row r="83" spans="1:16" s="215" customFormat="1">
      <c r="A83" s="361">
        <v>60</v>
      </c>
      <c r="B83" s="247" t="str">
        <f>消费支付编码!$K$2</f>
        <v>000100002</v>
      </c>
      <c r="C83" s="99" t="s">
        <v>339</v>
      </c>
      <c r="D83" s="99" t="s">
        <v>340</v>
      </c>
      <c r="E83" s="131" t="str">
        <f>消费支付编码!$K$3</f>
        <v>000100002001</v>
      </c>
      <c r="F83" s="99" t="s">
        <v>341</v>
      </c>
      <c r="G83" s="99" t="s">
        <v>342</v>
      </c>
      <c r="H83" s="131" t="str">
        <f>消费支付编码!K972</f>
        <v>000100002001059</v>
      </c>
      <c r="I83" s="99" t="s">
        <v>487</v>
      </c>
      <c r="J83" s="99" t="s">
        <v>233</v>
      </c>
      <c r="K83" s="131" t="s">
        <v>488</v>
      </c>
      <c r="L83" s="211" t="s">
        <v>235</v>
      </c>
      <c r="M83" s="211" t="s">
        <v>253</v>
      </c>
      <c r="N83" s="99" t="s">
        <v>489</v>
      </c>
      <c r="O83" s="99"/>
      <c r="P83" s="211" t="s">
        <v>238</v>
      </c>
    </row>
    <row r="84" spans="1:16" s="215" customFormat="1">
      <c r="A84" s="361">
        <v>61</v>
      </c>
      <c r="B84" s="247" t="str">
        <f>消费支付编码!$K$2</f>
        <v>000100002</v>
      </c>
      <c r="C84" s="99" t="s">
        <v>339</v>
      </c>
      <c r="D84" s="99" t="s">
        <v>340</v>
      </c>
      <c r="E84" s="131" t="str">
        <f>消费支付编码!$K$3</f>
        <v>000100002001</v>
      </c>
      <c r="F84" s="99" t="s">
        <v>341</v>
      </c>
      <c r="G84" s="99" t="s">
        <v>342</v>
      </c>
      <c r="H84" s="131" t="str">
        <f>消费支付编码!K974</f>
        <v>000100002001060</v>
      </c>
      <c r="I84" s="99" t="s">
        <v>490</v>
      </c>
      <c r="J84" s="99" t="s">
        <v>233</v>
      </c>
      <c r="K84" s="131" t="s">
        <v>491</v>
      </c>
      <c r="L84" s="211" t="s">
        <v>235</v>
      </c>
      <c r="M84" s="211" t="s">
        <v>253</v>
      </c>
      <c r="N84" s="99" t="s">
        <v>492</v>
      </c>
      <c r="O84" s="99"/>
      <c r="P84" s="211" t="s">
        <v>238</v>
      </c>
    </row>
    <row r="85" spans="1:16" s="215" customFormat="1">
      <c r="A85" s="361">
        <v>62</v>
      </c>
      <c r="B85" s="247" t="str">
        <f>消费支付编码!$K$2</f>
        <v>000100002</v>
      </c>
      <c r="C85" s="99" t="s">
        <v>339</v>
      </c>
      <c r="D85" s="99" t="s">
        <v>340</v>
      </c>
      <c r="E85" s="131" t="str">
        <f>消费支付编码!$K$3</f>
        <v>000100002001</v>
      </c>
      <c r="F85" s="99" t="s">
        <v>341</v>
      </c>
      <c r="G85" s="99" t="s">
        <v>342</v>
      </c>
      <c r="H85" s="131" t="str">
        <f>消费支付编码!K978</f>
        <v>000100002001063</v>
      </c>
      <c r="I85" s="99" t="s">
        <v>493</v>
      </c>
      <c r="J85" s="99" t="s">
        <v>233</v>
      </c>
      <c r="K85" s="131" t="s">
        <v>494</v>
      </c>
      <c r="L85" s="211" t="s">
        <v>235</v>
      </c>
      <c r="M85" s="211" t="s">
        <v>253</v>
      </c>
      <c r="N85" s="99" t="s">
        <v>495</v>
      </c>
      <c r="O85" s="99"/>
      <c r="P85" s="211" t="s">
        <v>238</v>
      </c>
    </row>
    <row r="86" spans="1:16" s="215" customFormat="1">
      <c r="A86" s="361">
        <v>63</v>
      </c>
      <c r="B86" s="247" t="str">
        <f>消费支付编码!$K$2</f>
        <v>000100002</v>
      </c>
      <c r="C86" s="99" t="s">
        <v>339</v>
      </c>
      <c r="D86" s="99" t="s">
        <v>340</v>
      </c>
      <c r="E86" s="131" t="str">
        <f>消费支付编码!$K$3</f>
        <v>000100002001</v>
      </c>
      <c r="F86" s="99" t="s">
        <v>341</v>
      </c>
      <c r="G86" s="99" t="s">
        <v>342</v>
      </c>
      <c r="H86" s="131" t="str">
        <f>消费支付编码!K980</f>
        <v>000100002001064</v>
      </c>
      <c r="I86" s="99" t="s">
        <v>496</v>
      </c>
      <c r="J86" s="99" t="s">
        <v>233</v>
      </c>
      <c r="K86" s="131" t="s">
        <v>497</v>
      </c>
      <c r="L86" s="211" t="s">
        <v>235</v>
      </c>
      <c r="M86" s="211" t="s">
        <v>253</v>
      </c>
      <c r="N86" s="99" t="s">
        <v>498</v>
      </c>
      <c r="O86" s="99"/>
      <c r="P86" s="211" t="s">
        <v>238</v>
      </c>
    </row>
    <row r="87" spans="1:16" s="215" customFormat="1">
      <c r="A87" s="361">
        <v>64</v>
      </c>
      <c r="B87" s="247" t="str">
        <f>消费支付编码!$K$2</f>
        <v>000100002</v>
      </c>
      <c r="C87" s="99" t="s">
        <v>339</v>
      </c>
      <c r="D87" s="99" t="s">
        <v>340</v>
      </c>
      <c r="E87" s="131" t="str">
        <f>消费支付编码!$K$3</f>
        <v>000100002001</v>
      </c>
      <c r="F87" s="99" t="s">
        <v>341</v>
      </c>
      <c r="G87" s="99" t="s">
        <v>342</v>
      </c>
      <c r="H87" s="131" t="str">
        <f>消费支付编码!K982</f>
        <v>000100002001065</v>
      </c>
      <c r="I87" s="99" t="s">
        <v>499</v>
      </c>
      <c r="J87" s="99" t="s">
        <v>233</v>
      </c>
      <c r="K87" s="131" t="s">
        <v>500</v>
      </c>
      <c r="L87" s="211" t="s">
        <v>235</v>
      </c>
      <c r="M87" s="211" t="s">
        <v>253</v>
      </c>
      <c r="N87" s="99" t="s">
        <v>501</v>
      </c>
      <c r="O87" s="99"/>
      <c r="P87" s="211" t="s">
        <v>238</v>
      </c>
    </row>
    <row r="88" spans="1:16" s="215" customFormat="1">
      <c r="A88" s="361">
        <v>65</v>
      </c>
      <c r="B88" s="247" t="str">
        <f>消费支付编码!$K$2</f>
        <v>000100002</v>
      </c>
      <c r="C88" s="99" t="s">
        <v>339</v>
      </c>
      <c r="D88" s="99" t="s">
        <v>340</v>
      </c>
      <c r="E88" s="131" t="str">
        <f>消费支付编码!$K$3</f>
        <v>000100002001</v>
      </c>
      <c r="F88" s="99" t="s">
        <v>341</v>
      </c>
      <c r="G88" s="99" t="s">
        <v>342</v>
      </c>
      <c r="H88" s="131" t="str">
        <f>消费支付编码!K984</f>
        <v>000100002001066</v>
      </c>
      <c r="I88" s="99" t="s">
        <v>502</v>
      </c>
      <c r="J88" s="99" t="s">
        <v>233</v>
      </c>
      <c r="K88" s="131" t="s">
        <v>503</v>
      </c>
      <c r="L88" s="211" t="s">
        <v>235</v>
      </c>
      <c r="M88" s="211" t="s">
        <v>253</v>
      </c>
      <c r="N88" s="99" t="s">
        <v>504</v>
      </c>
      <c r="O88" s="99"/>
      <c r="P88" s="211" t="s">
        <v>238</v>
      </c>
    </row>
    <row r="89" spans="1:16" s="215" customFormat="1">
      <c r="A89" s="361">
        <v>66</v>
      </c>
      <c r="B89" s="247" t="str">
        <f>消费支付编码!$K$2</f>
        <v>000100002</v>
      </c>
      <c r="C89" s="99" t="s">
        <v>339</v>
      </c>
      <c r="D89" s="99" t="s">
        <v>340</v>
      </c>
      <c r="E89" s="131" t="str">
        <f>消费支付编码!$K$3</f>
        <v>000100002001</v>
      </c>
      <c r="F89" s="99" t="s">
        <v>341</v>
      </c>
      <c r="G89" s="99" t="s">
        <v>342</v>
      </c>
      <c r="H89" s="131" t="str">
        <f>消费支付编码!K986</f>
        <v>000100002001067</v>
      </c>
      <c r="I89" s="99" t="s">
        <v>505</v>
      </c>
      <c r="J89" s="99" t="s">
        <v>233</v>
      </c>
      <c r="K89" s="131" t="s">
        <v>506</v>
      </c>
      <c r="L89" s="211" t="s">
        <v>235</v>
      </c>
      <c r="M89" s="211" t="s">
        <v>253</v>
      </c>
      <c r="N89" s="99" t="s">
        <v>507</v>
      </c>
      <c r="O89" s="99"/>
      <c r="P89" s="211" t="s">
        <v>238</v>
      </c>
    </row>
    <row r="90" spans="1:16" s="215" customFormat="1">
      <c r="A90" s="361">
        <v>67</v>
      </c>
      <c r="B90" s="247" t="str">
        <f>消费支付编码!$K$2</f>
        <v>000100002</v>
      </c>
      <c r="C90" s="99" t="s">
        <v>339</v>
      </c>
      <c r="D90" s="99" t="s">
        <v>340</v>
      </c>
      <c r="E90" s="131" t="str">
        <f>消费支付编码!$K$3</f>
        <v>000100002001</v>
      </c>
      <c r="F90" s="99" t="s">
        <v>341</v>
      </c>
      <c r="G90" s="99" t="s">
        <v>342</v>
      </c>
      <c r="H90" s="131" t="str">
        <f>消费支付编码!K988</f>
        <v>000100002001068</v>
      </c>
      <c r="I90" s="99" t="s">
        <v>508</v>
      </c>
      <c r="J90" s="99" t="s">
        <v>233</v>
      </c>
      <c r="K90" s="131" t="s">
        <v>509</v>
      </c>
      <c r="L90" s="211" t="s">
        <v>235</v>
      </c>
      <c r="M90" s="211" t="s">
        <v>253</v>
      </c>
      <c r="N90" s="99" t="s">
        <v>510</v>
      </c>
      <c r="O90" s="99"/>
      <c r="P90" s="211" t="s">
        <v>238</v>
      </c>
    </row>
    <row r="91" spans="1:16" s="215" customFormat="1">
      <c r="A91" s="361">
        <v>68</v>
      </c>
      <c r="B91" s="247" t="str">
        <f>消费支付编码!$K$2</f>
        <v>000100002</v>
      </c>
      <c r="C91" s="99" t="s">
        <v>339</v>
      </c>
      <c r="D91" s="99" t="s">
        <v>340</v>
      </c>
      <c r="E91" s="131" t="str">
        <f>消费支付编码!$K$3</f>
        <v>000100002001</v>
      </c>
      <c r="F91" s="99" t="s">
        <v>341</v>
      </c>
      <c r="G91" s="99" t="s">
        <v>342</v>
      </c>
      <c r="H91" s="131" t="str">
        <f>消费支付编码!K992</f>
        <v>000100002001071</v>
      </c>
      <c r="I91" s="99" t="s">
        <v>511</v>
      </c>
      <c r="J91" s="99" t="s">
        <v>233</v>
      </c>
      <c r="K91" s="131" t="s">
        <v>512</v>
      </c>
      <c r="L91" s="211" t="s">
        <v>235</v>
      </c>
      <c r="M91" s="211" t="s">
        <v>253</v>
      </c>
      <c r="N91" s="99" t="s">
        <v>513</v>
      </c>
      <c r="O91" s="99"/>
      <c r="P91" s="211" t="s">
        <v>238</v>
      </c>
    </row>
    <row r="92" spans="1:16" s="215" customFormat="1">
      <c r="A92" s="361">
        <v>69</v>
      </c>
      <c r="B92" s="247" t="str">
        <f>消费支付编码!$K$2</f>
        <v>000100002</v>
      </c>
      <c r="C92" s="99" t="s">
        <v>339</v>
      </c>
      <c r="D92" s="99" t="s">
        <v>340</v>
      </c>
      <c r="E92" s="131" t="str">
        <f>消费支付编码!$K$3</f>
        <v>000100002001</v>
      </c>
      <c r="F92" s="99" t="s">
        <v>341</v>
      </c>
      <c r="G92" s="99" t="s">
        <v>342</v>
      </c>
      <c r="H92" s="131" t="str">
        <f>消费支付编码!K994</f>
        <v>000100002001072</v>
      </c>
      <c r="I92" s="99" t="s">
        <v>514</v>
      </c>
      <c r="J92" s="99" t="s">
        <v>233</v>
      </c>
      <c r="K92" s="131" t="s">
        <v>515</v>
      </c>
      <c r="L92" s="211" t="s">
        <v>235</v>
      </c>
      <c r="M92" s="211" t="s">
        <v>253</v>
      </c>
      <c r="N92" s="99" t="s">
        <v>516</v>
      </c>
      <c r="O92" s="99"/>
      <c r="P92" s="211" t="s">
        <v>238</v>
      </c>
    </row>
    <row r="93" spans="1:16" s="215" customFormat="1">
      <c r="A93" s="361">
        <v>70</v>
      </c>
      <c r="B93" s="247" t="str">
        <f>消费支付编码!$K$2</f>
        <v>000100002</v>
      </c>
      <c r="C93" s="99" t="s">
        <v>339</v>
      </c>
      <c r="D93" s="99" t="s">
        <v>340</v>
      </c>
      <c r="E93" s="131" t="str">
        <f>消费支付编码!$K$3</f>
        <v>000100002001</v>
      </c>
      <c r="F93" s="99" t="s">
        <v>341</v>
      </c>
      <c r="G93" s="99" t="s">
        <v>342</v>
      </c>
      <c r="H93" s="131" t="str">
        <f>消费支付编码!K997</f>
        <v>000100002001074</v>
      </c>
      <c r="I93" s="99" t="s">
        <v>517</v>
      </c>
      <c r="J93" s="99" t="s">
        <v>233</v>
      </c>
      <c r="K93" s="131" t="s">
        <v>518</v>
      </c>
      <c r="L93" s="211" t="s">
        <v>235</v>
      </c>
      <c r="M93" s="211" t="s">
        <v>253</v>
      </c>
      <c r="N93" s="99" t="s">
        <v>519</v>
      </c>
      <c r="O93" s="99"/>
      <c r="P93" s="211" t="s">
        <v>238</v>
      </c>
    </row>
    <row r="94" spans="1:16" s="215" customFormat="1">
      <c r="A94" s="361">
        <v>71</v>
      </c>
      <c r="B94" s="247" t="str">
        <f>消费支付编码!$K$2</f>
        <v>000100002</v>
      </c>
      <c r="C94" s="99" t="s">
        <v>339</v>
      </c>
      <c r="D94" s="99" t="s">
        <v>340</v>
      </c>
      <c r="E94" s="131" t="str">
        <f>消费支付编码!$K$3</f>
        <v>000100002001</v>
      </c>
      <c r="F94" s="99" t="s">
        <v>341</v>
      </c>
      <c r="G94" s="99" t="s">
        <v>342</v>
      </c>
      <c r="H94" s="131" t="str">
        <f>消费支付编码!K999</f>
        <v>000100002001075</v>
      </c>
      <c r="I94" s="99" t="s">
        <v>520</v>
      </c>
      <c r="J94" s="99" t="s">
        <v>233</v>
      </c>
      <c r="K94" s="131" t="s">
        <v>521</v>
      </c>
      <c r="L94" s="211" t="s">
        <v>235</v>
      </c>
      <c r="M94" s="211" t="s">
        <v>253</v>
      </c>
      <c r="N94" s="99" t="s">
        <v>522</v>
      </c>
      <c r="O94" s="99"/>
      <c r="P94" s="211" t="s">
        <v>238</v>
      </c>
    </row>
    <row r="95" spans="1:16" s="215" customFormat="1">
      <c r="A95" s="361">
        <v>72</v>
      </c>
      <c r="B95" s="247" t="s">
        <v>287</v>
      </c>
      <c r="C95" s="99" t="s">
        <v>339</v>
      </c>
      <c r="D95" s="99" t="s">
        <v>340</v>
      </c>
      <c r="E95" s="131" t="s">
        <v>412</v>
      </c>
      <c r="F95" s="99" t="s">
        <v>341</v>
      </c>
      <c r="G95" s="99" t="s">
        <v>342</v>
      </c>
      <c r="H95" s="131" t="str">
        <f>消费支付编码!K810</f>
        <v>000100002001015</v>
      </c>
      <c r="I95" s="99" t="s">
        <v>523</v>
      </c>
      <c r="J95" s="99" t="s">
        <v>233</v>
      </c>
      <c r="K95" s="131" t="s">
        <v>524</v>
      </c>
      <c r="L95" s="211" t="s">
        <v>235</v>
      </c>
      <c r="M95" s="211" t="s">
        <v>253</v>
      </c>
      <c r="N95" s="99" t="s">
        <v>525</v>
      </c>
      <c r="O95" s="99"/>
      <c r="P95" s="211" t="s">
        <v>238</v>
      </c>
    </row>
    <row r="96" spans="1:16" s="215" customFormat="1">
      <c r="A96" s="361">
        <v>73</v>
      </c>
      <c r="B96" s="247" t="s">
        <v>287</v>
      </c>
      <c r="C96" s="99" t="s">
        <v>339</v>
      </c>
      <c r="D96" s="99" t="s">
        <v>340</v>
      </c>
      <c r="E96" s="131" t="s">
        <v>412</v>
      </c>
      <c r="F96" s="99" t="s">
        <v>341</v>
      </c>
      <c r="G96" s="99" t="s">
        <v>342</v>
      </c>
      <c r="H96" s="99" t="str">
        <f>消费支付编码!K814</f>
        <v>000100002001016</v>
      </c>
      <c r="I96" s="99" t="s">
        <v>526</v>
      </c>
      <c r="J96" s="99" t="s">
        <v>233</v>
      </c>
      <c r="K96" s="131" t="s">
        <v>527</v>
      </c>
      <c r="L96" s="211" t="s">
        <v>235</v>
      </c>
      <c r="M96" s="211" t="s">
        <v>253</v>
      </c>
      <c r="N96" s="99" t="s">
        <v>528</v>
      </c>
      <c r="O96" s="99"/>
      <c r="P96" s="211" t="s">
        <v>238</v>
      </c>
    </row>
    <row r="97" spans="1:16" s="215" customFormat="1">
      <c r="A97" s="361">
        <v>74</v>
      </c>
      <c r="B97" s="247" t="str">
        <f>[1]消费支付编码!$K$2</f>
        <v>000100002</v>
      </c>
      <c r="C97" s="99" t="s">
        <v>339</v>
      </c>
      <c r="D97" s="99" t="s">
        <v>340</v>
      </c>
      <c r="E97" s="131" t="s">
        <v>412</v>
      </c>
      <c r="F97" s="99" t="s">
        <v>341</v>
      </c>
      <c r="G97" s="99" t="s">
        <v>342</v>
      </c>
      <c r="H97" s="131" t="str">
        <f>消费支付编码!K1003</f>
        <v>000100002001078</v>
      </c>
      <c r="I97" s="99" t="s">
        <v>529</v>
      </c>
      <c r="J97" s="99" t="s">
        <v>233</v>
      </c>
      <c r="K97" s="131" t="s">
        <v>530</v>
      </c>
      <c r="L97" s="211" t="s">
        <v>261</v>
      </c>
      <c r="M97" s="211" t="s">
        <v>253</v>
      </c>
      <c r="N97" s="99" t="s">
        <v>531</v>
      </c>
      <c r="O97" s="99"/>
      <c r="P97" s="211" t="s">
        <v>238</v>
      </c>
    </row>
    <row r="98" spans="1:16" s="215" customFormat="1">
      <c r="A98" s="361">
        <v>75</v>
      </c>
      <c r="B98" s="247" t="str">
        <f>[1]消费支付编码!$K$2</f>
        <v>000100002</v>
      </c>
      <c r="C98" s="99" t="s">
        <v>339</v>
      </c>
      <c r="D98" s="99" t="s">
        <v>340</v>
      </c>
      <c r="E98" s="131" t="s">
        <v>412</v>
      </c>
      <c r="F98" s="99" t="s">
        <v>341</v>
      </c>
      <c r="G98" s="99" t="s">
        <v>342</v>
      </c>
      <c r="H98" s="131" t="str">
        <f>消费支付编码!K1004</f>
        <v>000100002001079</v>
      </c>
      <c r="I98" s="99" t="s">
        <v>532</v>
      </c>
      <c r="J98" s="99" t="s">
        <v>233</v>
      </c>
      <c r="K98" s="131" t="s">
        <v>533</v>
      </c>
      <c r="L98" s="211" t="s">
        <v>261</v>
      </c>
      <c r="M98" s="211" t="s">
        <v>253</v>
      </c>
      <c r="N98" s="99" t="s">
        <v>531</v>
      </c>
      <c r="O98" s="99"/>
      <c r="P98" s="211" t="s">
        <v>238</v>
      </c>
    </row>
    <row r="99" spans="1:16" s="215" customFormat="1">
      <c r="A99" s="361">
        <v>76</v>
      </c>
      <c r="B99" s="247" t="str">
        <f>[1]消费支付编码!$K$2</f>
        <v>000100002</v>
      </c>
      <c r="C99" s="99" t="s">
        <v>339</v>
      </c>
      <c r="D99" s="99" t="s">
        <v>340</v>
      </c>
      <c r="E99" s="131" t="s">
        <v>412</v>
      </c>
      <c r="F99" s="99" t="s">
        <v>341</v>
      </c>
      <c r="G99" s="99" t="s">
        <v>342</v>
      </c>
      <c r="H99" s="131" t="str">
        <f>消费支付编码!K1005</f>
        <v>000100002001080</v>
      </c>
      <c r="I99" s="99" t="s">
        <v>534</v>
      </c>
      <c r="J99" s="99" t="s">
        <v>233</v>
      </c>
      <c r="K99" s="131" t="s">
        <v>535</v>
      </c>
      <c r="L99" s="211" t="s">
        <v>261</v>
      </c>
      <c r="M99" s="211" t="s">
        <v>253</v>
      </c>
      <c r="N99" s="99" t="s">
        <v>531</v>
      </c>
      <c r="O99" s="99"/>
      <c r="P99" s="211" t="s">
        <v>238</v>
      </c>
    </row>
    <row r="100" spans="1:16" s="215" customFormat="1">
      <c r="A100" s="361">
        <v>77</v>
      </c>
      <c r="B100" s="247" t="str">
        <f>[1]消费支付编码!$K$2</f>
        <v>000100002</v>
      </c>
      <c r="C100" s="99" t="s">
        <v>339</v>
      </c>
      <c r="D100" s="99" t="s">
        <v>340</v>
      </c>
      <c r="E100" s="131" t="s">
        <v>412</v>
      </c>
      <c r="F100" s="99" t="s">
        <v>341</v>
      </c>
      <c r="G100" s="99" t="s">
        <v>342</v>
      </c>
      <c r="H100" s="131" t="str">
        <f>消费支付编码!K1006</f>
        <v>000100002001081</v>
      </c>
      <c r="I100" s="99" t="s">
        <v>536</v>
      </c>
      <c r="J100" s="99" t="s">
        <v>233</v>
      </c>
      <c r="K100" s="131" t="s">
        <v>537</v>
      </c>
      <c r="L100" s="211" t="s">
        <v>261</v>
      </c>
      <c r="M100" s="211" t="s">
        <v>253</v>
      </c>
      <c r="N100" s="99" t="s">
        <v>531</v>
      </c>
      <c r="O100" s="99"/>
      <c r="P100" s="211" t="s">
        <v>238</v>
      </c>
    </row>
    <row r="101" spans="1:16" s="215" customFormat="1">
      <c r="A101" s="361">
        <v>78</v>
      </c>
      <c r="B101" s="247" t="str">
        <f>[1]消费支付编码!$K$2</f>
        <v>000100002</v>
      </c>
      <c r="C101" s="99" t="s">
        <v>339</v>
      </c>
      <c r="D101" s="99" t="s">
        <v>340</v>
      </c>
      <c r="E101" s="131" t="s">
        <v>412</v>
      </c>
      <c r="F101" s="99" t="s">
        <v>341</v>
      </c>
      <c r="G101" s="99" t="s">
        <v>342</v>
      </c>
      <c r="H101" s="131" t="str">
        <f>消费支付编码!K1007</f>
        <v>000100002001082</v>
      </c>
      <c r="I101" s="99" t="s">
        <v>538</v>
      </c>
      <c r="J101" s="99" t="s">
        <v>233</v>
      </c>
      <c r="K101" s="131" t="s">
        <v>539</v>
      </c>
      <c r="L101" s="211" t="s">
        <v>261</v>
      </c>
      <c r="M101" s="211" t="s">
        <v>253</v>
      </c>
      <c r="N101" s="99" t="s">
        <v>531</v>
      </c>
      <c r="O101" s="99"/>
      <c r="P101" s="211" t="s">
        <v>238</v>
      </c>
    </row>
    <row r="102" spans="1:16" s="215" customFormat="1">
      <c r="A102" s="361">
        <v>79</v>
      </c>
      <c r="B102" s="247" t="str">
        <f>[1]消费支付编码!$K$2</f>
        <v>000100002</v>
      </c>
      <c r="C102" s="99" t="s">
        <v>339</v>
      </c>
      <c r="D102" s="99" t="s">
        <v>340</v>
      </c>
      <c r="E102" s="131" t="s">
        <v>412</v>
      </c>
      <c r="F102" s="99" t="s">
        <v>341</v>
      </c>
      <c r="G102" s="99" t="s">
        <v>342</v>
      </c>
      <c r="H102" s="131" t="str">
        <f>消费支付编码!K1008</f>
        <v>000100002001083</v>
      </c>
      <c r="I102" s="99" t="s">
        <v>540</v>
      </c>
      <c r="J102" s="99" t="s">
        <v>233</v>
      </c>
      <c r="K102" s="131" t="s">
        <v>541</v>
      </c>
      <c r="L102" s="211" t="s">
        <v>261</v>
      </c>
      <c r="M102" s="211" t="s">
        <v>253</v>
      </c>
      <c r="N102" s="99" t="s">
        <v>531</v>
      </c>
      <c r="O102" s="99"/>
      <c r="P102" s="211" t="s">
        <v>238</v>
      </c>
    </row>
    <row r="103" spans="1:16" s="215" customFormat="1">
      <c r="A103" s="361">
        <v>80</v>
      </c>
      <c r="B103" s="247" t="str">
        <f>[1]消费支付编码!$K$2</f>
        <v>000100002</v>
      </c>
      <c r="C103" s="99" t="s">
        <v>339</v>
      </c>
      <c r="D103" s="99" t="s">
        <v>340</v>
      </c>
      <c r="E103" s="131" t="s">
        <v>412</v>
      </c>
      <c r="F103" s="99" t="s">
        <v>341</v>
      </c>
      <c r="G103" s="99" t="s">
        <v>342</v>
      </c>
      <c r="H103" s="131" t="str">
        <f>消费支付编码!K1009</f>
        <v>000100002001084</v>
      </c>
      <c r="I103" s="99" t="s">
        <v>542</v>
      </c>
      <c r="J103" s="99" t="s">
        <v>233</v>
      </c>
      <c r="K103" s="131" t="s">
        <v>543</v>
      </c>
      <c r="L103" s="211" t="s">
        <v>261</v>
      </c>
      <c r="M103" s="211" t="s">
        <v>253</v>
      </c>
      <c r="N103" s="99" t="s">
        <v>531</v>
      </c>
      <c r="O103" s="99"/>
      <c r="P103" s="211" t="s">
        <v>238</v>
      </c>
    </row>
    <row r="104" spans="1:16" s="215" customFormat="1">
      <c r="A104" s="361">
        <v>81</v>
      </c>
      <c r="B104" s="247" t="str">
        <f>[1]消费支付编码!$K$2</f>
        <v>000100002</v>
      </c>
      <c r="C104" s="99" t="s">
        <v>339</v>
      </c>
      <c r="D104" s="99" t="s">
        <v>340</v>
      </c>
      <c r="E104" s="131" t="s">
        <v>412</v>
      </c>
      <c r="F104" s="99" t="s">
        <v>341</v>
      </c>
      <c r="G104" s="99" t="s">
        <v>342</v>
      </c>
      <c r="H104" s="131" t="str">
        <f>消费支付编码!K1010</f>
        <v>000100002001085</v>
      </c>
      <c r="I104" s="99" t="s">
        <v>544</v>
      </c>
      <c r="J104" s="99" t="s">
        <v>233</v>
      </c>
      <c r="K104" s="131" t="s">
        <v>545</v>
      </c>
      <c r="L104" s="211" t="s">
        <v>261</v>
      </c>
      <c r="M104" s="211" t="s">
        <v>253</v>
      </c>
      <c r="N104" s="99" t="s">
        <v>531</v>
      </c>
      <c r="O104" s="99"/>
      <c r="P104" s="211" t="s">
        <v>238</v>
      </c>
    </row>
    <row r="105" spans="1:16" s="215" customFormat="1">
      <c r="A105" s="361">
        <v>82</v>
      </c>
      <c r="B105" s="247" t="str">
        <f>[1]消费支付编码!$K$2</f>
        <v>000100002</v>
      </c>
      <c r="C105" s="99" t="s">
        <v>339</v>
      </c>
      <c r="D105" s="99" t="s">
        <v>340</v>
      </c>
      <c r="E105" s="131" t="s">
        <v>412</v>
      </c>
      <c r="F105" s="99" t="s">
        <v>341</v>
      </c>
      <c r="G105" s="99" t="s">
        <v>342</v>
      </c>
      <c r="H105" s="131" t="str">
        <f>消费支付编码!K1011</f>
        <v>000100002001086</v>
      </c>
      <c r="I105" s="99" t="s">
        <v>546</v>
      </c>
      <c r="J105" s="99" t="s">
        <v>233</v>
      </c>
      <c r="K105" s="131" t="s">
        <v>547</v>
      </c>
      <c r="L105" s="211" t="s">
        <v>261</v>
      </c>
      <c r="M105" s="211" t="s">
        <v>253</v>
      </c>
      <c r="N105" s="99" t="s">
        <v>531</v>
      </c>
      <c r="O105" s="99"/>
      <c r="P105" s="211" t="s">
        <v>238</v>
      </c>
    </row>
    <row r="106" spans="1:16" s="215" customFormat="1">
      <c r="A106" s="361">
        <v>83</v>
      </c>
      <c r="B106" s="247" t="str">
        <f>[1]消费支付编码!$K$2</f>
        <v>000100002</v>
      </c>
      <c r="C106" s="99" t="s">
        <v>339</v>
      </c>
      <c r="D106" s="99" t="s">
        <v>340</v>
      </c>
      <c r="E106" s="131" t="s">
        <v>412</v>
      </c>
      <c r="F106" s="99" t="s">
        <v>341</v>
      </c>
      <c r="G106" s="99" t="s">
        <v>342</v>
      </c>
      <c r="H106" s="131" t="str">
        <f>消费支付编码!K1012</f>
        <v>000100002001087</v>
      </c>
      <c r="I106" s="99" t="s">
        <v>548</v>
      </c>
      <c r="J106" s="99" t="s">
        <v>233</v>
      </c>
      <c r="K106" s="131" t="s">
        <v>549</v>
      </c>
      <c r="L106" s="211" t="s">
        <v>261</v>
      </c>
      <c r="M106" s="211" t="s">
        <v>253</v>
      </c>
      <c r="N106" s="99" t="s">
        <v>531</v>
      </c>
      <c r="O106" s="99"/>
      <c r="P106" s="211" t="s">
        <v>238</v>
      </c>
    </row>
    <row r="107" spans="1:16" s="215" customFormat="1">
      <c r="A107" s="361">
        <v>84</v>
      </c>
      <c r="B107" s="247" t="str">
        <f>[1]消费支付编码!$K$2</f>
        <v>000100002</v>
      </c>
      <c r="C107" s="99" t="s">
        <v>339</v>
      </c>
      <c r="D107" s="99" t="s">
        <v>340</v>
      </c>
      <c r="E107" s="131" t="s">
        <v>412</v>
      </c>
      <c r="F107" s="99" t="s">
        <v>341</v>
      </c>
      <c r="G107" s="99" t="s">
        <v>342</v>
      </c>
      <c r="H107" s="131" t="str">
        <f>消费支付编码!K1013</f>
        <v>000100002001088</v>
      </c>
      <c r="I107" s="99" t="s">
        <v>550</v>
      </c>
      <c r="J107" s="99" t="s">
        <v>233</v>
      </c>
      <c r="K107" s="131" t="s">
        <v>551</v>
      </c>
      <c r="L107" s="211" t="s">
        <v>235</v>
      </c>
      <c r="M107" s="211" t="s">
        <v>253</v>
      </c>
      <c r="N107" s="99" t="s">
        <v>552</v>
      </c>
      <c r="O107" s="99"/>
      <c r="P107" s="211" t="s">
        <v>238</v>
      </c>
    </row>
    <row r="108" spans="1:16" s="215" customFormat="1">
      <c r="A108" s="361">
        <v>85</v>
      </c>
      <c r="B108" s="247" t="str">
        <f>[1]消费支付编码!$K$2</f>
        <v>000100002</v>
      </c>
      <c r="C108" s="99" t="s">
        <v>339</v>
      </c>
      <c r="D108" s="99" t="s">
        <v>340</v>
      </c>
      <c r="E108" s="131" t="s">
        <v>412</v>
      </c>
      <c r="F108" s="99" t="s">
        <v>341</v>
      </c>
      <c r="G108" s="99" t="s">
        <v>342</v>
      </c>
      <c r="H108" s="131" t="str">
        <f>消费支付编码!K1017</f>
        <v>000100002001089</v>
      </c>
      <c r="I108" s="99" t="s">
        <v>553</v>
      </c>
      <c r="J108" s="99" t="s">
        <v>233</v>
      </c>
      <c r="K108" s="131" t="s">
        <v>554</v>
      </c>
      <c r="L108" s="211" t="s">
        <v>235</v>
      </c>
      <c r="M108" s="211" t="s">
        <v>253</v>
      </c>
      <c r="N108" s="99" t="s">
        <v>555</v>
      </c>
      <c r="O108" s="99"/>
      <c r="P108" s="211" t="s">
        <v>238</v>
      </c>
    </row>
    <row r="109" spans="1:16" s="215" customFormat="1">
      <c r="A109" s="361">
        <v>86</v>
      </c>
      <c r="B109" s="247" t="str">
        <f>[1]消费支付编码!$K$2</f>
        <v>000100002</v>
      </c>
      <c r="C109" s="99" t="s">
        <v>339</v>
      </c>
      <c r="D109" s="99" t="s">
        <v>340</v>
      </c>
      <c r="E109" s="131" t="s">
        <v>412</v>
      </c>
      <c r="F109" s="99" t="s">
        <v>341</v>
      </c>
      <c r="G109" s="99" t="s">
        <v>342</v>
      </c>
      <c r="H109" s="131" t="str">
        <f>消费支付编码!K1021</f>
        <v>000100002001090</v>
      </c>
      <c r="I109" s="99" t="s">
        <v>556</v>
      </c>
      <c r="J109" s="99" t="s">
        <v>233</v>
      </c>
      <c r="K109" s="131" t="s">
        <v>557</v>
      </c>
      <c r="L109" s="211" t="s">
        <v>235</v>
      </c>
      <c r="M109" s="211" t="s">
        <v>253</v>
      </c>
      <c r="N109" s="99" t="s">
        <v>558</v>
      </c>
      <c r="O109" s="99"/>
      <c r="P109" s="211" t="s">
        <v>238</v>
      </c>
    </row>
    <row r="110" spans="1:16" s="215" customFormat="1">
      <c r="A110" s="361">
        <v>87</v>
      </c>
      <c r="B110" s="247" t="str">
        <f>[1]消费支付编码!$K$2</f>
        <v>000100002</v>
      </c>
      <c r="C110" s="99" t="s">
        <v>339</v>
      </c>
      <c r="D110" s="99" t="s">
        <v>340</v>
      </c>
      <c r="E110" s="131" t="s">
        <v>412</v>
      </c>
      <c r="F110" s="99" t="s">
        <v>341</v>
      </c>
      <c r="G110" s="99" t="s">
        <v>342</v>
      </c>
      <c r="H110" s="131" t="str">
        <f>消费支付编码!K1025</f>
        <v>000100002001091</v>
      </c>
      <c r="I110" s="99" t="s">
        <v>559</v>
      </c>
      <c r="J110" s="99" t="s">
        <v>233</v>
      </c>
      <c r="K110" s="131" t="s">
        <v>560</v>
      </c>
      <c r="L110" s="211" t="s">
        <v>235</v>
      </c>
      <c r="M110" s="211" t="s">
        <v>253</v>
      </c>
      <c r="N110" s="99" t="s">
        <v>561</v>
      </c>
      <c r="O110" s="99"/>
      <c r="P110" s="211" t="s">
        <v>238</v>
      </c>
    </row>
    <row r="111" spans="1:16" s="215" customFormat="1">
      <c r="A111" s="361">
        <v>88</v>
      </c>
      <c r="B111" s="247" t="str">
        <f>[1]消费支付编码!$K$2</f>
        <v>000100002</v>
      </c>
      <c r="C111" s="99" t="s">
        <v>339</v>
      </c>
      <c r="D111" s="99" t="s">
        <v>340</v>
      </c>
      <c r="E111" s="131" t="s">
        <v>412</v>
      </c>
      <c r="F111" s="99" t="s">
        <v>341</v>
      </c>
      <c r="G111" s="99" t="s">
        <v>342</v>
      </c>
      <c r="H111" s="131" t="str">
        <f>消费支付编码!K1029</f>
        <v>000100002001092</v>
      </c>
      <c r="I111" s="99" t="s">
        <v>562</v>
      </c>
      <c r="J111" s="99" t="s">
        <v>233</v>
      </c>
      <c r="K111" s="131" t="s">
        <v>563</v>
      </c>
      <c r="L111" s="211" t="s">
        <v>235</v>
      </c>
      <c r="M111" s="211" t="s">
        <v>253</v>
      </c>
      <c r="N111" s="99" t="s">
        <v>564</v>
      </c>
      <c r="O111" s="99"/>
      <c r="P111" s="211" t="s">
        <v>238</v>
      </c>
    </row>
    <row r="112" spans="1:16" s="215" customFormat="1">
      <c r="A112" s="361">
        <v>89</v>
      </c>
      <c r="B112" s="247" t="str">
        <f>[1]消费支付编码!$K$2</f>
        <v>000100002</v>
      </c>
      <c r="C112" s="99" t="s">
        <v>339</v>
      </c>
      <c r="D112" s="99" t="s">
        <v>340</v>
      </c>
      <c r="E112" s="131" t="s">
        <v>412</v>
      </c>
      <c r="F112" s="99" t="s">
        <v>341</v>
      </c>
      <c r="G112" s="99" t="s">
        <v>342</v>
      </c>
      <c r="H112" s="131" t="str">
        <f>消费支付编码!K1033</f>
        <v>000100002001093</v>
      </c>
      <c r="I112" s="99" t="s">
        <v>565</v>
      </c>
      <c r="J112" s="99" t="s">
        <v>233</v>
      </c>
      <c r="K112" s="131" t="s">
        <v>566</v>
      </c>
      <c r="L112" s="211" t="s">
        <v>235</v>
      </c>
      <c r="M112" s="211" t="s">
        <v>253</v>
      </c>
      <c r="N112" s="99" t="s">
        <v>567</v>
      </c>
      <c r="O112" s="99"/>
      <c r="P112" s="211" t="s">
        <v>238</v>
      </c>
    </row>
    <row r="113" spans="1:18" s="215" customFormat="1">
      <c r="A113" s="361">
        <v>90</v>
      </c>
      <c r="B113" s="247" t="str">
        <f>[1]消费支付编码!$K$2</f>
        <v>000100002</v>
      </c>
      <c r="C113" s="99" t="s">
        <v>339</v>
      </c>
      <c r="D113" s="99" t="s">
        <v>340</v>
      </c>
      <c r="E113" s="131" t="s">
        <v>412</v>
      </c>
      <c r="F113" s="99" t="s">
        <v>341</v>
      </c>
      <c r="G113" s="99" t="s">
        <v>342</v>
      </c>
      <c r="H113" s="131" t="str">
        <f>消费支付编码!K1037</f>
        <v>000100002001094</v>
      </c>
      <c r="I113" s="99" t="s">
        <v>568</v>
      </c>
      <c r="J113" s="99" t="s">
        <v>233</v>
      </c>
      <c r="K113" s="131" t="s">
        <v>569</v>
      </c>
      <c r="L113" s="211" t="s">
        <v>235</v>
      </c>
      <c r="M113" s="211" t="s">
        <v>253</v>
      </c>
      <c r="N113" s="99" t="s">
        <v>570</v>
      </c>
      <c r="O113" s="99"/>
      <c r="P113" s="211" t="s">
        <v>238</v>
      </c>
    </row>
    <row r="114" spans="1:18" s="215" customFormat="1">
      <c r="A114" s="361">
        <v>91</v>
      </c>
      <c r="B114" s="247" t="str">
        <f>[1]消费支付编码!$K$2</f>
        <v>000100002</v>
      </c>
      <c r="C114" s="99" t="s">
        <v>339</v>
      </c>
      <c r="D114" s="99" t="s">
        <v>340</v>
      </c>
      <c r="E114" s="131" t="s">
        <v>412</v>
      </c>
      <c r="F114" s="99" t="s">
        <v>341</v>
      </c>
      <c r="G114" s="99" t="s">
        <v>342</v>
      </c>
      <c r="H114" s="131" t="str">
        <f>消费支付编码!K1041</f>
        <v>000100002001095</v>
      </c>
      <c r="I114" s="99" t="s">
        <v>571</v>
      </c>
      <c r="J114" s="99" t="s">
        <v>233</v>
      </c>
      <c r="K114" s="131" t="s">
        <v>572</v>
      </c>
      <c r="L114" s="211" t="s">
        <v>235</v>
      </c>
      <c r="M114" s="211" t="s">
        <v>253</v>
      </c>
      <c r="N114" s="99" t="s">
        <v>573</v>
      </c>
      <c r="O114" s="99"/>
      <c r="P114" s="211" t="s">
        <v>238</v>
      </c>
    </row>
    <row r="115" spans="1:18" s="215" customFormat="1">
      <c r="A115" s="361">
        <v>92</v>
      </c>
      <c r="B115" s="247" t="str">
        <f>[1]消费支付编码!$K$2</f>
        <v>000100002</v>
      </c>
      <c r="C115" s="99" t="s">
        <v>339</v>
      </c>
      <c r="D115" s="99" t="s">
        <v>340</v>
      </c>
      <c r="E115" s="131" t="s">
        <v>412</v>
      </c>
      <c r="F115" s="99" t="s">
        <v>341</v>
      </c>
      <c r="G115" s="99" t="s">
        <v>342</v>
      </c>
      <c r="H115" s="131" t="str">
        <f>消费支付编码!K1045</f>
        <v>000100002001096</v>
      </c>
      <c r="I115" s="99" t="s">
        <v>574</v>
      </c>
      <c r="J115" s="99" t="s">
        <v>233</v>
      </c>
      <c r="K115" s="131" t="s">
        <v>575</v>
      </c>
      <c r="L115" s="211" t="s">
        <v>235</v>
      </c>
      <c r="M115" s="211" t="s">
        <v>253</v>
      </c>
      <c r="N115" s="99" t="s">
        <v>576</v>
      </c>
      <c r="O115" s="99"/>
      <c r="P115" s="211" t="s">
        <v>238</v>
      </c>
    </row>
    <row r="116" spans="1:18" s="215" customFormat="1">
      <c r="A116" s="361">
        <v>93</v>
      </c>
      <c r="B116" s="247" t="str">
        <f>[1]消费支付编码!$K$2</f>
        <v>000100002</v>
      </c>
      <c r="C116" s="99" t="s">
        <v>339</v>
      </c>
      <c r="D116" s="99" t="s">
        <v>340</v>
      </c>
      <c r="E116" s="131" t="s">
        <v>412</v>
      </c>
      <c r="F116" s="99" t="s">
        <v>341</v>
      </c>
      <c r="G116" s="99" t="s">
        <v>342</v>
      </c>
      <c r="H116" s="131" t="str">
        <f>消费支付编码!K1049</f>
        <v>000100002001097</v>
      </c>
      <c r="I116" s="99" t="s">
        <v>577</v>
      </c>
      <c r="J116" s="99" t="s">
        <v>233</v>
      </c>
      <c r="K116" s="131" t="s">
        <v>578</v>
      </c>
      <c r="L116" s="211" t="s">
        <v>235</v>
      </c>
      <c r="M116" s="211" t="s">
        <v>253</v>
      </c>
      <c r="N116" s="99" t="s">
        <v>579</v>
      </c>
      <c r="O116" s="99"/>
      <c r="P116" s="211" t="s">
        <v>238</v>
      </c>
    </row>
    <row r="117" spans="1:18" s="215" customFormat="1">
      <c r="A117" s="361">
        <v>94</v>
      </c>
      <c r="B117" s="247" t="str">
        <f>[1]消费支付编码!$K$2</f>
        <v>000100002</v>
      </c>
      <c r="C117" s="99" t="s">
        <v>339</v>
      </c>
      <c r="D117" s="99" t="s">
        <v>340</v>
      </c>
      <c r="E117" s="131" t="s">
        <v>412</v>
      </c>
      <c r="F117" s="99" t="s">
        <v>341</v>
      </c>
      <c r="G117" s="99" t="s">
        <v>342</v>
      </c>
      <c r="H117" s="131" t="str">
        <f>消费支付编码!K1053</f>
        <v>000100002001098</v>
      </c>
      <c r="I117" s="99" t="s">
        <v>580</v>
      </c>
      <c r="J117" s="99" t="s">
        <v>233</v>
      </c>
      <c r="K117" s="131" t="s">
        <v>581</v>
      </c>
      <c r="L117" s="211" t="s">
        <v>235</v>
      </c>
      <c r="M117" s="211" t="s">
        <v>253</v>
      </c>
      <c r="N117" s="99" t="s">
        <v>582</v>
      </c>
      <c r="O117" s="99"/>
      <c r="P117" s="211" t="s">
        <v>238</v>
      </c>
    </row>
    <row r="118" spans="1:18" s="215" customFormat="1">
      <c r="A118" s="361">
        <v>95</v>
      </c>
      <c r="B118" s="247" t="str">
        <f>[1]消费支付编码!$K$2</f>
        <v>000100002</v>
      </c>
      <c r="C118" s="99" t="s">
        <v>339</v>
      </c>
      <c r="D118" s="99" t="s">
        <v>340</v>
      </c>
      <c r="E118" s="131" t="s">
        <v>412</v>
      </c>
      <c r="F118" s="99" t="s">
        <v>341</v>
      </c>
      <c r="G118" s="99" t="s">
        <v>342</v>
      </c>
      <c r="H118" s="131" t="str">
        <f>消费支付编码!K1057</f>
        <v>000100002001099</v>
      </c>
      <c r="I118" s="99" t="s">
        <v>583</v>
      </c>
      <c r="J118" s="99" t="s">
        <v>233</v>
      </c>
      <c r="K118" s="131" t="s">
        <v>584</v>
      </c>
      <c r="L118" s="211" t="s">
        <v>235</v>
      </c>
      <c r="M118" s="211" t="s">
        <v>253</v>
      </c>
      <c r="N118" s="99" t="s">
        <v>585</v>
      </c>
      <c r="O118" s="99"/>
      <c r="P118" s="211" t="s">
        <v>238</v>
      </c>
    </row>
    <row r="119" spans="1:18" s="215" customFormat="1">
      <c r="A119" s="361">
        <v>96</v>
      </c>
      <c r="B119" s="247" t="str">
        <f>资产收入编码!K2</f>
        <v>000100003</v>
      </c>
      <c r="C119" s="99" t="s">
        <v>586</v>
      </c>
      <c r="D119" s="99" t="s">
        <v>587</v>
      </c>
      <c r="E119" s="131" t="s">
        <v>588</v>
      </c>
      <c r="F119" s="99" t="s">
        <v>589</v>
      </c>
      <c r="G119" s="99" t="s">
        <v>590</v>
      </c>
      <c r="H119" s="131" t="str">
        <f>资产收入编码!K4</f>
        <v>000100003001001</v>
      </c>
      <c r="I119" s="131" t="s">
        <v>591</v>
      </c>
      <c r="J119" s="131" t="s">
        <v>233</v>
      </c>
      <c r="K119" s="131" t="s">
        <v>592</v>
      </c>
      <c r="L119" s="211" t="s">
        <v>235</v>
      </c>
      <c r="M119" s="211" t="s">
        <v>236</v>
      </c>
      <c r="N119" s="131" t="s">
        <v>593</v>
      </c>
      <c r="O119" s="131"/>
      <c r="P119" s="211" t="s">
        <v>238</v>
      </c>
    </row>
    <row r="120" spans="1:18" s="215" customFormat="1">
      <c r="A120" s="361">
        <v>97</v>
      </c>
      <c r="B120" s="247" t="str">
        <f>资产收入编码!K2</f>
        <v>000100003</v>
      </c>
      <c r="C120" s="99" t="s">
        <v>586</v>
      </c>
      <c r="D120" s="99" t="s">
        <v>587</v>
      </c>
      <c r="E120" s="131" t="s">
        <v>588</v>
      </c>
      <c r="F120" s="99" t="s">
        <v>589</v>
      </c>
      <c r="G120" s="99" t="s">
        <v>590</v>
      </c>
      <c r="H120" s="131" t="str">
        <f>资产收入编码!K16</f>
        <v>000100003001003</v>
      </c>
      <c r="I120" s="131" t="s">
        <v>594</v>
      </c>
      <c r="J120" s="131" t="s">
        <v>233</v>
      </c>
      <c r="K120" s="131" t="s">
        <v>595</v>
      </c>
      <c r="L120" s="211" t="s">
        <v>235</v>
      </c>
      <c r="M120" s="211" t="s">
        <v>236</v>
      </c>
      <c r="N120" s="131" t="s">
        <v>596</v>
      </c>
      <c r="O120" s="131"/>
      <c r="P120" s="211" t="s">
        <v>238</v>
      </c>
    </row>
    <row r="121" spans="1:18" s="354" customFormat="1" ht="33">
      <c r="A121" s="361">
        <v>98</v>
      </c>
      <c r="B121" s="382" t="str">
        <f>资产收入编码!K2</f>
        <v>000100003</v>
      </c>
      <c r="C121" s="383" t="s">
        <v>586</v>
      </c>
      <c r="D121" s="383" t="s">
        <v>587</v>
      </c>
      <c r="E121" s="384" t="s">
        <v>588</v>
      </c>
      <c r="F121" s="383" t="s">
        <v>589</v>
      </c>
      <c r="G121" s="383" t="s">
        <v>590</v>
      </c>
      <c r="H121" s="384" t="str">
        <f>资产收入编码!K23</f>
        <v>000100003001004</v>
      </c>
      <c r="I121" s="384" t="s">
        <v>597</v>
      </c>
      <c r="J121" s="384" t="s">
        <v>233</v>
      </c>
      <c r="K121" s="384" t="s">
        <v>598</v>
      </c>
      <c r="L121" s="385" t="s">
        <v>261</v>
      </c>
      <c r="M121" s="386" t="s">
        <v>236</v>
      </c>
      <c r="N121" s="384" t="s">
        <v>599</v>
      </c>
      <c r="O121" s="387" t="s">
        <v>600</v>
      </c>
      <c r="P121" s="386" t="s">
        <v>238</v>
      </c>
    </row>
    <row r="122" spans="1:18" s="215" customFormat="1">
      <c r="A122" s="361">
        <v>99</v>
      </c>
      <c r="B122" s="247" t="str">
        <f>资产收入编码!K2</f>
        <v>000100003</v>
      </c>
      <c r="C122" s="99" t="s">
        <v>586</v>
      </c>
      <c r="D122" s="99" t="s">
        <v>587</v>
      </c>
      <c r="E122" s="131" t="s">
        <v>588</v>
      </c>
      <c r="F122" s="99" t="s">
        <v>589</v>
      </c>
      <c r="G122" s="99" t="s">
        <v>590</v>
      </c>
      <c r="H122" s="131" t="str">
        <f>资产收入编码!K10</f>
        <v>000100003001002</v>
      </c>
      <c r="I122" s="131" t="s">
        <v>601</v>
      </c>
      <c r="J122" s="131" t="s">
        <v>233</v>
      </c>
      <c r="K122" s="131" t="s">
        <v>602</v>
      </c>
      <c r="L122" s="211" t="s">
        <v>235</v>
      </c>
      <c r="M122" s="211" t="s">
        <v>253</v>
      </c>
      <c r="N122" s="131" t="s">
        <v>603</v>
      </c>
      <c r="O122" s="131"/>
      <c r="P122" s="211" t="s">
        <v>238</v>
      </c>
    </row>
    <row r="123" spans="1:18" s="215" customFormat="1">
      <c r="A123" s="361">
        <v>100</v>
      </c>
      <c r="B123" s="247" t="str">
        <f>资产收入编码!K2</f>
        <v>000100003</v>
      </c>
      <c r="C123" s="99" t="s">
        <v>586</v>
      </c>
      <c r="D123" s="99" t="s">
        <v>587</v>
      </c>
      <c r="E123" s="131" t="s">
        <v>588</v>
      </c>
      <c r="F123" s="99" t="s">
        <v>589</v>
      </c>
      <c r="G123" s="99" t="s">
        <v>590</v>
      </c>
      <c r="H123" s="131" t="str">
        <f>资产收入编码!K35</f>
        <v>000100003001005</v>
      </c>
      <c r="I123" s="131" t="s">
        <v>604</v>
      </c>
      <c r="J123" s="131" t="s">
        <v>233</v>
      </c>
      <c r="K123" s="131" t="s">
        <v>605</v>
      </c>
      <c r="L123" s="211" t="s">
        <v>235</v>
      </c>
      <c r="M123" s="211" t="s">
        <v>253</v>
      </c>
      <c r="N123" s="131" t="s">
        <v>606</v>
      </c>
      <c r="O123" s="131"/>
      <c r="P123" s="211" t="s">
        <v>238</v>
      </c>
    </row>
    <row r="124" spans="1:18" s="215" customFormat="1">
      <c r="A124" s="361">
        <v>101</v>
      </c>
      <c r="B124" s="247" t="str">
        <f>资产收入编码!K2</f>
        <v>000100003</v>
      </c>
      <c r="C124" s="99" t="s">
        <v>586</v>
      </c>
      <c r="D124" s="99" t="s">
        <v>587</v>
      </c>
      <c r="E124" s="131" t="s">
        <v>588</v>
      </c>
      <c r="F124" s="99" t="s">
        <v>589</v>
      </c>
      <c r="G124" s="99" t="s">
        <v>590</v>
      </c>
      <c r="H124" s="131" t="str">
        <f>资产收入编码!K45</f>
        <v>000100003001006</v>
      </c>
      <c r="I124" s="131" t="s">
        <v>607</v>
      </c>
      <c r="J124" s="131" t="s">
        <v>233</v>
      </c>
      <c r="K124" s="131" t="s">
        <v>608</v>
      </c>
      <c r="L124" s="211" t="s">
        <v>261</v>
      </c>
      <c r="M124" s="211" t="s">
        <v>236</v>
      </c>
      <c r="N124" s="131" t="s">
        <v>609</v>
      </c>
      <c r="O124" s="131"/>
      <c r="P124" s="211" t="s">
        <v>238</v>
      </c>
    </row>
    <row r="125" spans="1:18" s="215" customFormat="1">
      <c r="A125" s="361">
        <v>102</v>
      </c>
      <c r="B125" s="247" t="str">
        <f>资产收入编码!K2</f>
        <v>000100003</v>
      </c>
      <c r="C125" s="99" t="s">
        <v>586</v>
      </c>
      <c r="D125" s="99" t="s">
        <v>587</v>
      </c>
      <c r="E125" s="131" t="s">
        <v>588</v>
      </c>
      <c r="F125" s="99" t="s">
        <v>589</v>
      </c>
      <c r="G125" s="99" t="s">
        <v>590</v>
      </c>
      <c r="H125" s="247" t="str">
        <f>资产收入编码!K46</f>
        <v>000100003001007</v>
      </c>
      <c r="I125" s="247" t="s">
        <v>610</v>
      </c>
      <c r="J125" s="247" t="s">
        <v>233</v>
      </c>
      <c r="K125" s="247" t="s">
        <v>611</v>
      </c>
      <c r="L125" s="211" t="s">
        <v>261</v>
      </c>
      <c r="M125" s="211" t="s">
        <v>253</v>
      </c>
      <c r="N125" s="247" t="s">
        <v>609</v>
      </c>
      <c r="O125" s="247"/>
      <c r="P125" s="211" t="s">
        <v>238</v>
      </c>
    </row>
    <row r="126" spans="1:18" s="215" customFormat="1">
      <c r="A126" s="361">
        <v>103</v>
      </c>
      <c r="B126" s="247" t="str">
        <f>资产收入编码!K2</f>
        <v>000100003</v>
      </c>
      <c r="C126" s="99" t="s">
        <v>586</v>
      </c>
      <c r="D126" s="99" t="s">
        <v>587</v>
      </c>
      <c r="E126" s="131" t="s">
        <v>588</v>
      </c>
      <c r="F126" s="99" t="s">
        <v>589</v>
      </c>
      <c r="G126" s="99" t="s">
        <v>590</v>
      </c>
      <c r="H126" s="247" t="str">
        <f>资产收入编码!K52</f>
        <v>000100003001010</v>
      </c>
      <c r="I126" s="247" t="s">
        <v>612</v>
      </c>
      <c r="J126" s="247" t="s">
        <v>233</v>
      </c>
      <c r="K126" s="247" t="s">
        <v>613</v>
      </c>
      <c r="L126" s="211" t="s">
        <v>235</v>
      </c>
      <c r="M126" s="211" t="s">
        <v>253</v>
      </c>
      <c r="N126" s="247" t="s">
        <v>614</v>
      </c>
      <c r="O126" s="247"/>
      <c r="P126" s="211" t="s">
        <v>238</v>
      </c>
    </row>
    <row r="127" spans="1:18" s="215" customFormat="1">
      <c r="A127" s="361">
        <v>104</v>
      </c>
      <c r="B127" s="247" t="str">
        <f>资产收入编码!K2</f>
        <v>000100003</v>
      </c>
      <c r="C127" s="99" t="s">
        <v>586</v>
      </c>
      <c r="D127" s="99" t="s">
        <v>587</v>
      </c>
      <c r="E127" s="131" t="s">
        <v>588</v>
      </c>
      <c r="F127" s="99" t="s">
        <v>589</v>
      </c>
      <c r="G127" s="99" t="s">
        <v>590</v>
      </c>
      <c r="H127" s="247" t="str">
        <f>资产收入编码!K56</f>
        <v>000100003001011</v>
      </c>
      <c r="I127" s="247" t="s">
        <v>615</v>
      </c>
      <c r="J127" s="247" t="s">
        <v>233</v>
      </c>
      <c r="K127" s="247" t="s">
        <v>616</v>
      </c>
      <c r="L127" s="211" t="s">
        <v>235</v>
      </c>
      <c r="M127" s="211" t="s">
        <v>253</v>
      </c>
      <c r="N127" s="247" t="s">
        <v>617</v>
      </c>
      <c r="O127" s="247"/>
      <c r="P127" s="211" t="s">
        <v>238</v>
      </c>
    </row>
    <row r="128" spans="1:18" s="113" customFormat="1" ht="33">
      <c r="A128" s="361">
        <v>105</v>
      </c>
      <c r="B128" s="373" t="str">
        <f>资产收入编码!K2</f>
        <v>000100003</v>
      </c>
      <c r="C128" s="307" t="s">
        <v>586</v>
      </c>
      <c r="D128" s="307" t="s">
        <v>587</v>
      </c>
      <c r="E128" s="373" t="s">
        <v>618</v>
      </c>
      <c r="F128" s="307" t="s">
        <v>589</v>
      </c>
      <c r="G128" s="307" t="s">
        <v>590</v>
      </c>
      <c r="H128" s="373" t="str">
        <f>资产收入编码!K60</f>
        <v>000100003001012</v>
      </c>
      <c r="I128" s="373" t="s">
        <v>619</v>
      </c>
      <c r="J128" s="373" t="s">
        <v>316</v>
      </c>
      <c r="K128" s="373" t="s">
        <v>620</v>
      </c>
      <c r="L128" s="308" t="s">
        <v>235</v>
      </c>
      <c r="M128" s="308" t="s">
        <v>253</v>
      </c>
      <c r="N128" s="271" t="s">
        <v>621</v>
      </c>
      <c r="O128" s="373"/>
      <c r="P128" s="211" t="s">
        <v>238</v>
      </c>
      <c r="Q128" s="215"/>
      <c r="R128" s="215"/>
    </row>
    <row r="129" spans="1:16" s="352" customFormat="1">
      <c r="A129" s="361"/>
      <c r="B129" s="364" t="str">
        <f>资产收入编码!K3</f>
        <v>000100003001</v>
      </c>
      <c r="C129" s="365" t="s">
        <v>586</v>
      </c>
      <c r="D129" s="365" t="s">
        <v>587</v>
      </c>
      <c r="E129" s="366" t="s">
        <v>622</v>
      </c>
      <c r="F129" s="365" t="s">
        <v>589</v>
      </c>
      <c r="G129" s="365" t="s">
        <v>590</v>
      </c>
      <c r="H129" s="364" t="str">
        <f>资产收入编码!K85</f>
        <v>000100003001013</v>
      </c>
      <c r="I129" s="364" t="s">
        <v>623</v>
      </c>
      <c r="J129" s="364" t="s">
        <v>233</v>
      </c>
      <c r="K129" s="364" t="s">
        <v>624</v>
      </c>
      <c r="L129" s="375" t="s">
        <v>261</v>
      </c>
      <c r="M129" s="375" t="s">
        <v>625</v>
      </c>
      <c r="N129" s="364" t="s">
        <v>626</v>
      </c>
      <c r="O129" s="364"/>
      <c r="P129" s="375" t="s">
        <v>238</v>
      </c>
    </row>
    <row r="130" spans="1:16" s="352" customFormat="1">
      <c r="A130" s="361"/>
      <c r="B130" s="364" t="str">
        <f>资产收入编码!K4</f>
        <v>000100003001001</v>
      </c>
      <c r="C130" s="365" t="s">
        <v>586</v>
      </c>
      <c r="D130" s="365" t="s">
        <v>587</v>
      </c>
      <c r="E130" s="366" t="s">
        <v>627</v>
      </c>
      <c r="F130" s="365" t="s">
        <v>589</v>
      </c>
      <c r="G130" s="365" t="s">
        <v>590</v>
      </c>
      <c r="H130" s="364" t="str">
        <f>资产收入编码!K179</f>
        <v>000100003001038</v>
      </c>
      <c r="I130" s="364" t="s">
        <v>628</v>
      </c>
      <c r="J130" s="364" t="s">
        <v>233</v>
      </c>
      <c r="K130" s="364" t="s">
        <v>629</v>
      </c>
      <c r="L130" s="375" t="s">
        <v>261</v>
      </c>
      <c r="M130" s="375" t="s">
        <v>625</v>
      </c>
      <c r="N130" s="364" t="s">
        <v>630</v>
      </c>
      <c r="O130" s="364"/>
      <c r="P130" s="375" t="s">
        <v>238</v>
      </c>
    </row>
    <row r="131" spans="1:16" s="352" customFormat="1">
      <c r="A131" s="361"/>
      <c r="B131" s="364" t="str">
        <f>资产收入编码!K5</f>
        <v>000100003001001001</v>
      </c>
      <c r="C131" s="365" t="s">
        <v>586</v>
      </c>
      <c r="D131" s="365" t="s">
        <v>587</v>
      </c>
      <c r="E131" s="366" t="s">
        <v>631</v>
      </c>
      <c r="F131" s="365" t="s">
        <v>589</v>
      </c>
      <c r="G131" s="365" t="s">
        <v>590</v>
      </c>
      <c r="H131" s="364" t="str">
        <f>资产收入编码!K180</f>
        <v>000100003001039</v>
      </c>
      <c r="I131" s="364" t="s">
        <v>632</v>
      </c>
      <c r="J131" s="364" t="s">
        <v>233</v>
      </c>
      <c r="K131" s="364" t="s">
        <v>633</v>
      </c>
      <c r="L131" s="375" t="s">
        <v>261</v>
      </c>
      <c r="M131" s="375" t="s">
        <v>625</v>
      </c>
      <c r="N131" s="364" t="s">
        <v>634</v>
      </c>
      <c r="O131" s="364"/>
      <c r="P131" s="375" t="s">
        <v>238</v>
      </c>
    </row>
    <row r="132" spans="1:16" s="215" customFormat="1">
      <c r="A132" s="361">
        <v>106</v>
      </c>
      <c r="B132" s="247" t="str">
        <f>通信编码!K2</f>
        <v>000100004</v>
      </c>
      <c r="C132" s="388" t="s">
        <v>635</v>
      </c>
      <c r="D132" s="388" t="s">
        <v>636</v>
      </c>
      <c r="E132" s="139" t="s">
        <v>637</v>
      </c>
      <c r="F132" s="99" t="s">
        <v>638</v>
      </c>
      <c r="G132" s="99" t="s">
        <v>639</v>
      </c>
      <c r="H132" s="131" t="str">
        <f>通信编码!K4</f>
        <v>000100004001001</v>
      </c>
      <c r="I132" s="139" t="s">
        <v>640</v>
      </c>
      <c r="J132" s="139" t="s">
        <v>233</v>
      </c>
      <c r="K132" s="131" t="s">
        <v>641</v>
      </c>
      <c r="L132" s="211" t="s">
        <v>235</v>
      </c>
      <c r="M132" s="211" t="s">
        <v>236</v>
      </c>
      <c r="N132" s="139" t="s">
        <v>642</v>
      </c>
      <c r="O132" s="139"/>
      <c r="P132" s="211" t="s">
        <v>238</v>
      </c>
    </row>
    <row r="133" spans="1:16" s="215" customFormat="1">
      <c r="A133" s="361">
        <v>107</v>
      </c>
      <c r="B133" s="247" t="s">
        <v>295</v>
      </c>
      <c r="C133" s="388" t="s">
        <v>635</v>
      </c>
      <c r="D133" s="388" t="s">
        <v>636</v>
      </c>
      <c r="E133" s="139" t="s">
        <v>637</v>
      </c>
      <c r="F133" s="99" t="s">
        <v>638</v>
      </c>
      <c r="G133" s="99" t="s">
        <v>639</v>
      </c>
      <c r="H133" s="99" t="str">
        <f>通信编码!K33</f>
        <v>000100004001007</v>
      </c>
      <c r="I133" s="139" t="s">
        <v>643</v>
      </c>
      <c r="J133" s="139" t="s">
        <v>233</v>
      </c>
      <c r="K133" s="131" t="s">
        <v>644</v>
      </c>
      <c r="L133" s="211" t="s">
        <v>261</v>
      </c>
      <c r="M133" s="211" t="s">
        <v>236</v>
      </c>
      <c r="N133" s="139" t="s">
        <v>645</v>
      </c>
      <c r="O133" s="139"/>
      <c r="P133" s="211" t="s">
        <v>238</v>
      </c>
    </row>
    <row r="134" spans="1:16" s="215" customFormat="1">
      <c r="A134" s="361">
        <v>108</v>
      </c>
      <c r="B134" s="247" t="s">
        <v>295</v>
      </c>
      <c r="C134" s="388" t="s">
        <v>635</v>
      </c>
      <c r="D134" s="388" t="s">
        <v>636</v>
      </c>
      <c r="E134" s="139" t="s">
        <v>637</v>
      </c>
      <c r="F134" s="99" t="s">
        <v>638</v>
      </c>
      <c r="G134" s="99" t="s">
        <v>639</v>
      </c>
      <c r="H134" s="99" t="str">
        <f>通信编码!K34</f>
        <v>000100004001002</v>
      </c>
      <c r="I134" s="139" t="s">
        <v>646</v>
      </c>
      <c r="J134" s="139" t="s">
        <v>233</v>
      </c>
      <c r="K134" s="131" t="s">
        <v>647</v>
      </c>
      <c r="L134" s="211" t="s">
        <v>235</v>
      </c>
      <c r="M134" s="211" t="s">
        <v>236</v>
      </c>
      <c r="N134" s="139" t="s">
        <v>648</v>
      </c>
      <c r="O134" s="139"/>
      <c r="P134" s="211" t="s">
        <v>238</v>
      </c>
    </row>
    <row r="135" spans="1:16" s="215" customFormat="1">
      <c r="A135" s="361">
        <v>109</v>
      </c>
      <c r="B135" s="247" t="str">
        <f>通信编码!K2</f>
        <v>000100004</v>
      </c>
      <c r="C135" s="388" t="s">
        <v>635</v>
      </c>
      <c r="D135" s="388" t="s">
        <v>636</v>
      </c>
      <c r="E135" s="139" t="s">
        <v>637</v>
      </c>
      <c r="F135" s="99" t="s">
        <v>638</v>
      </c>
      <c r="G135" s="99" t="s">
        <v>639</v>
      </c>
      <c r="H135" s="131" t="str">
        <f>通信编码!K8</f>
        <v>000100004001003</v>
      </c>
      <c r="I135" s="139" t="s">
        <v>649</v>
      </c>
      <c r="J135" s="139" t="s">
        <v>233</v>
      </c>
      <c r="K135" s="131" t="s">
        <v>650</v>
      </c>
      <c r="L135" s="211" t="s">
        <v>235</v>
      </c>
      <c r="M135" s="211" t="s">
        <v>236</v>
      </c>
      <c r="N135" s="139" t="s">
        <v>651</v>
      </c>
      <c r="O135" s="139"/>
      <c r="P135" s="211" t="s">
        <v>238</v>
      </c>
    </row>
    <row r="136" spans="1:16" s="215" customFormat="1">
      <c r="A136" s="361">
        <v>110</v>
      </c>
      <c r="B136" s="247" t="str">
        <f>通信编码!K2</f>
        <v>000100004</v>
      </c>
      <c r="C136" s="388" t="s">
        <v>635</v>
      </c>
      <c r="D136" s="388" t="s">
        <v>636</v>
      </c>
      <c r="E136" s="139" t="s">
        <v>637</v>
      </c>
      <c r="F136" s="99" t="s">
        <v>638</v>
      </c>
      <c r="G136" s="99" t="s">
        <v>639</v>
      </c>
      <c r="H136" s="131" t="str">
        <f>通信编码!K16</f>
        <v>000100004001004</v>
      </c>
      <c r="I136" s="147" t="s">
        <v>652</v>
      </c>
      <c r="J136" s="147" t="s">
        <v>233</v>
      </c>
      <c r="K136" s="131" t="s">
        <v>653</v>
      </c>
      <c r="L136" s="211" t="s">
        <v>235</v>
      </c>
      <c r="M136" s="211" t="s">
        <v>236</v>
      </c>
      <c r="N136" s="147" t="s">
        <v>654</v>
      </c>
      <c r="O136" s="147"/>
      <c r="P136" s="211" t="s">
        <v>238</v>
      </c>
    </row>
    <row r="137" spans="1:16" s="215" customFormat="1">
      <c r="A137" s="361">
        <v>111</v>
      </c>
      <c r="B137" s="247" t="str">
        <f>通信编码!K2</f>
        <v>000100004</v>
      </c>
      <c r="C137" s="388" t="s">
        <v>635</v>
      </c>
      <c r="D137" s="388" t="s">
        <v>636</v>
      </c>
      <c r="E137" s="139" t="str">
        <f>通信编码!K3</f>
        <v>000100004001</v>
      </c>
      <c r="F137" s="99" t="s">
        <v>638</v>
      </c>
      <c r="G137" s="99" t="s">
        <v>639</v>
      </c>
      <c r="H137" s="131" t="str">
        <f>通信编码!K21</f>
        <v>000100004001005</v>
      </c>
      <c r="I137" s="147" t="s">
        <v>655</v>
      </c>
      <c r="J137" s="147" t="s">
        <v>233</v>
      </c>
      <c r="K137" s="131" t="s">
        <v>656</v>
      </c>
      <c r="L137" s="211" t="s">
        <v>235</v>
      </c>
      <c r="M137" s="211" t="s">
        <v>236</v>
      </c>
      <c r="N137" s="147" t="s">
        <v>657</v>
      </c>
      <c r="O137" s="147"/>
      <c r="P137" s="211" t="s">
        <v>238</v>
      </c>
    </row>
    <row r="138" spans="1:16" s="215" customFormat="1">
      <c r="A138" s="361">
        <v>112</v>
      </c>
      <c r="B138" s="247" t="str">
        <f>通信编码!K2</f>
        <v>000100004</v>
      </c>
      <c r="C138" s="388" t="s">
        <v>635</v>
      </c>
      <c r="D138" s="388" t="s">
        <v>636</v>
      </c>
      <c r="E138" s="139" t="str">
        <f>通信编码!K3</f>
        <v>000100004001</v>
      </c>
      <c r="F138" s="99" t="s">
        <v>638</v>
      </c>
      <c r="G138" s="99" t="s">
        <v>639</v>
      </c>
      <c r="H138" s="131" t="str">
        <f>通信编码!K27</f>
        <v>000100004001006</v>
      </c>
      <c r="I138" s="147" t="s">
        <v>658</v>
      </c>
      <c r="J138" s="147" t="s">
        <v>233</v>
      </c>
      <c r="K138" s="131" t="s">
        <v>659</v>
      </c>
      <c r="L138" s="211" t="s">
        <v>235</v>
      </c>
      <c r="M138" s="211" t="s">
        <v>236</v>
      </c>
      <c r="N138" s="147" t="s">
        <v>660</v>
      </c>
      <c r="O138" s="147"/>
      <c r="P138" s="211" t="s">
        <v>238</v>
      </c>
    </row>
    <row r="139" spans="1:16" s="215" customFormat="1">
      <c r="A139" s="361">
        <v>113</v>
      </c>
      <c r="B139" s="247" t="str">
        <f>通信编码!K2</f>
        <v>000100004</v>
      </c>
      <c r="C139" s="388" t="s">
        <v>635</v>
      </c>
      <c r="D139" s="388" t="s">
        <v>636</v>
      </c>
      <c r="E139" s="139" t="str">
        <f>通信编码!K3</f>
        <v>000100004001</v>
      </c>
      <c r="F139" s="99" t="s">
        <v>638</v>
      </c>
      <c r="G139" s="99" t="s">
        <v>639</v>
      </c>
      <c r="H139" s="131" t="str">
        <f>通信编码!K449</f>
        <v>000100004001008</v>
      </c>
      <c r="I139" s="147" t="s">
        <v>661</v>
      </c>
      <c r="J139" s="147" t="s">
        <v>233</v>
      </c>
      <c r="K139" s="131" t="s">
        <v>662</v>
      </c>
      <c r="L139" s="211" t="s">
        <v>261</v>
      </c>
      <c r="M139" s="211" t="s">
        <v>236</v>
      </c>
      <c r="N139" s="147" t="s">
        <v>663</v>
      </c>
      <c r="O139" s="147"/>
      <c r="P139" s="211" t="s">
        <v>238</v>
      </c>
    </row>
    <row r="140" spans="1:16" s="215" customFormat="1">
      <c r="A140" s="361">
        <v>114</v>
      </c>
      <c r="B140" s="247" t="str">
        <f>通信编码!K2</f>
        <v>000100004</v>
      </c>
      <c r="C140" s="388" t="s">
        <v>635</v>
      </c>
      <c r="D140" s="388" t="s">
        <v>636</v>
      </c>
      <c r="E140" s="139" t="str">
        <f>通信编码!K3</f>
        <v>000100004001</v>
      </c>
      <c r="F140" s="99" t="s">
        <v>638</v>
      </c>
      <c r="G140" s="99" t="s">
        <v>639</v>
      </c>
      <c r="H140" s="131" t="str">
        <f>通信编码!K450</f>
        <v>000100004001009</v>
      </c>
      <c r="I140" s="147" t="s">
        <v>664</v>
      </c>
      <c r="J140" s="147" t="s">
        <v>233</v>
      </c>
      <c r="K140" s="131" t="s">
        <v>665</v>
      </c>
      <c r="L140" s="211" t="s">
        <v>261</v>
      </c>
      <c r="M140" s="211" t="s">
        <v>236</v>
      </c>
      <c r="N140" s="147" t="s">
        <v>666</v>
      </c>
      <c r="O140" s="147"/>
      <c r="P140" s="211" t="s">
        <v>238</v>
      </c>
    </row>
    <row r="141" spans="1:16" s="215" customFormat="1">
      <c r="A141" s="361">
        <v>115</v>
      </c>
      <c r="B141" s="247" t="str">
        <f>通信编码!K2</f>
        <v>000100004</v>
      </c>
      <c r="C141" s="388" t="s">
        <v>635</v>
      </c>
      <c r="D141" s="388" t="s">
        <v>636</v>
      </c>
      <c r="E141" s="139" t="str">
        <f>通信编码!K3</f>
        <v>000100004001</v>
      </c>
      <c r="F141" s="99" t="s">
        <v>638</v>
      </c>
      <c r="G141" s="99" t="s">
        <v>639</v>
      </c>
      <c r="H141" s="131" t="str">
        <f>通信编码!K451</f>
        <v>000100004001010</v>
      </c>
      <c r="I141" s="147" t="s">
        <v>667</v>
      </c>
      <c r="J141" s="147" t="s">
        <v>233</v>
      </c>
      <c r="K141" s="131" t="s">
        <v>668</v>
      </c>
      <c r="L141" s="211" t="s">
        <v>261</v>
      </c>
      <c r="M141" s="211" t="s">
        <v>236</v>
      </c>
      <c r="N141" s="147" t="s">
        <v>669</v>
      </c>
      <c r="O141" s="147"/>
      <c r="P141" s="211" t="s">
        <v>238</v>
      </c>
    </row>
    <row r="142" spans="1:16" s="215" customFormat="1">
      <c r="A142" s="361">
        <v>116</v>
      </c>
      <c r="B142" s="265" t="str">
        <f>通信编码!K2</f>
        <v>000100004</v>
      </c>
      <c r="C142" s="388" t="s">
        <v>635</v>
      </c>
      <c r="D142" s="388" t="s">
        <v>636</v>
      </c>
      <c r="E142" s="143" t="str">
        <f>通信编码!K3</f>
        <v>000100004001</v>
      </c>
      <c r="F142" s="99" t="s">
        <v>638</v>
      </c>
      <c r="G142" s="99" t="s">
        <v>639</v>
      </c>
      <c r="H142" s="131" t="str">
        <f>通信编码!K452</f>
        <v>000100004001011</v>
      </c>
      <c r="I142" s="147" t="s">
        <v>670</v>
      </c>
      <c r="J142" s="147" t="s">
        <v>233</v>
      </c>
      <c r="K142" s="131" t="s">
        <v>671</v>
      </c>
      <c r="L142" s="211" t="s">
        <v>261</v>
      </c>
      <c r="M142" s="211" t="s">
        <v>236</v>
      </c>
      <c r="N142" s="147" t="s">
        <v>672</v>
      </c>
      <c r="O142" s="147"/>
      <c r="P142" s="211" t="s">
        <v>238</v>
      </c>
    </row>
    <row r="143" spans="1:16" s="215" customFormat="1" ht="16.5" customHeight="1">
      <c r="A143" s="361">
        <v>117</v>
      </c>
      <c r="B143" s="265" t="str">
        <f>通信编码!K2</f>
        <v>000100004</v>
      </c>
      <c r="C143" s="388" t="s">
        <v>635</v>
      </c>
      <c r="D143" s="388" t="s">
        <v>636</v>
      </c>
      <c r="E143" s="143" t="str">
        <f>通信编码!K3</f>
        <v>000100004001</v>
      </c>
      <c r="F143" s="99" t="s">
        <v>638</v>
      </c>
      <c r="G143" s="99" t="s">
        <v>639</v>
      </c>
      <c r="H143" s="131" t="str">
        <f>通信编码!K453</f>
        <v>000100004001012</v>
      </c>
      <c r="I143" s="147" t="s">
        <v>673</v>
      </c>
      <c r="J143" s="147" t="s">
        <v>233</v>
      </c>
      <c r="K143" s="131" t="s">
        <v>674</v>
      </c>
      <c r="L143" s="211" t="s">
        <v>261</v>
      </c>
      <c r="M143" s="211" t="s">
        <v>236</v>
      </c>
      <c r="N143" s="147" t="s">
        <v>675</v>
      </c>
      <c r="O143" s="147"/>
      <c r="P143" s="211" t="s">
        <v>238</v>
      </c>
    </row>
    <row r="144" spans="1:16" s="215" customFormat="1">
      <c r="A144" s="361">
        <v>118</v>
      </c>
      <c r="B144" s="265" t="str">
        <f>通信编码!K2</f>
        <v>000100004</v>
      </c>
      <c r="C144" s="388" t="s">
        <v>635</v>
      </c>
      <c r="D144" s="388" t="s">
        <v>636</v>
      </c>
      <c r="E144" s="143" t="str">
        <f>通信编码!K3</f>
        <v>000100004001</v>
      </c>
      <c r="F144" s="99" t="s">
        <v>638</v>
      </c>
      <c r="G144" s="99" t="s">
        <v>639</v>
      </c>
      <c r="H144" s="131" t="str">
        <f>通信编码!K454</f>
        <v>000100004001013</v>
      </c>
      <c r="I144" s="147" t="s">
        <v>676</v>
      </c>
      <c r="J144" s="147" t="s">
        <v>233</v>
      </c>
      <c r="K144" s="131" t="s">
        <v>677</v>
      </c>
      <c r="L144" s="211" t="s">
        <v>261</v>
      </c>
      <c r="M144" s="211" t="s">
        <v>236</v>
      </c>
      <c r="N144" s="147" t="s">
        <v>678</v>
      </c>
      <c r="O144" s="147"/>
      <c r="P144" s="211" t="s">
        <v>238</v>
      </c>
    </row>
    <row r="145" spans="1:16" s="215" customFormat="1">
      <c r="A145" s="361">
        <v>119</v>
      </c>
      <c r="B145" s="265" t="str">
        <f>通信编码!K2</f>
        <v>000100004</v>
      </c>
      <c r="C145" s="388" t="s">
        <v>635</v>
      </c>
      <c r="D145" s="388" t="s">
        <v>636</v>
      </c>
      <c r="E145" s="143" t="str">
        <f>通信编码!K3</f>
        <v>000100004001</v>
      </c>
      <c r="F145" s="99" t="s">
        <v>638</v>
      </c>
      <c r="G145" s="99" t="s">
        <v>639</v>
      </c>
      <c r="H145" s="131" t="str">
        <f>通信编码!K455</f>
        <v>000100004001014</v>
      </c>
      <c r="I145" s="147" t="s">
        <v>679</v>
      </c>
      <c r="J145" s="147" t="s">
        <v>233</v>
      </c>
      <c r="K145" s="131" t="s">
        <v>680</v>
      </c>
      <c r="L145" s="211" t="s">
        <v>261</v>
      </c>
      <c r="M145" s="211" t="s">
        <v>236</v>
      </c>
      <c r="N145" s="147" t="s">
        <v>681</v>
      </c>
      <c r="O145" s="147"/>
      <c r="P145" s="211" t="s">
        <v>238</v>
      </c>
    </row>
    <row r="146" spans="1:16" s="215" customFormat="1">
      <c r="A146" s="361">
        <v>120</v>
      </c>
      <c r="B146" s="265" t="str">
        <f>通信编码!K2</f>
        <v>000100004</v>
      </c>
      <c r="C146" s="388" t="s">
        <v>635</v>
      </c>
      <c r="D146" s="388" t="s">
        <v>636</v>
      </c>
      <c r="E146" s="143" t="str">
        <f>通信编码!K3</f>
        <v>000100004001</v>
      </c>
      <c r="F146" s="99" t="s">
        <v>638</v>
      </c>
      <c r="G146" s="99" t="s">
        <v>639</v>
      </c>
      <c r="H146" s="131" t="str">
        <f>通信编码!K456</f>
        <v>000100004001015</v>
      </c>
      <c r="I146" s="147" t="s">
        <v>682</v>
      </c>
      <c r="J146" s="147" t="s">
        <v>233</v>
      </c>
      <c r="K146" s="131" t="s">
        <v>683</v>
      </c>
      <c r="L146" s="211" t="s">
        <v>261</v>
      </c>
      <c r="M146" s="211" t="s">
        <v>236</v>
      </c>
      <c r="N146" s="147" t="s">
        <v>684</v>
      </c>
      <c r="O146" s="147"/>
      <c r="P146" s="211" t="s">
        <v>238</v>
      </c>
    </row>
    <row r="147" spans="1:16" s="215" customFormat="1">
      <c r="A147" s="361">
        <v>121</v>
      </c>
      <c r="B147" s="247" t="str">
        <f>兴趣爱好编码!K2</f>
        <v>000100005</v>
      </c>
      <c r="C147" s="305" t="s">
        <v>685</v>
      </c>
      <c r="D147" s="305" t="s">
        <v>686</v>
      </c>
      <c r="E147" s="147" t="str">
        <f>兴趣爱好编码!K3</f>
        <v>000100005001</v>
      </c>
      <c r="F147" s="99" t="s">
        <v>687</v>
      </c>
      <c r="G147" s="99" t="s">
        <v>688</v>
      </c>
      <c r="H147" s="131" t="str">
        <f>兴趣爱好编码!K4</f>
        <v>000100005001001</v>
      </c>
      <c r="I147" s="131" t="s">
        <v>689</v>
      </c>
      <c r="J147" s="131" t="s">
        <v>233</v>
      </c>
      <c r="K147" s="131" t="s">
        <v>690</v>
      </c>
      <c r="L147" s="211" t="s">
        <v>235</v>
      </c>
      <c r="M147" s="211" t="s">
        <v>236</v>
      </c>
      <c r="N147" s="131" t="s">
        <v>691</v>
      </c>
      <c r="O147" s="131"/>
      <c r="P147" s="211" t="s">
        <v>238</v>
      </c>
    </row>
    <row r="148" spans="1:16" s="215" customFormat="1">
      <c r="A148" s="361">
        <v>122</v>
      </c>
      <c r="B148" s="265" t="str">
        <f>兴趣爱好编码!K2</f>
        <v>000100005</v>
      </c>
      <c r="C148" s="305" t="s">
        <v>685</v>
      </c>
      <c r="D148" s="305" t="s">
        <v>686</v>
      </c>
      <c r="E148" s="147" t="str">
        <f>兴趣爱好编码!K3</f>
        <v>000100005001</v>
      </c>
      <c r="F148" s="99" t="s">
        <v>687</v>
      </c>
      <c r="G148" s="99" t="s">
        <v>688</v>
      </c>
      <c r="H148" s="131" t="str">
        <f>兴趣爱好编码!K8</f>
        <v>000100005001002</v>
      </c>
      <c r="I148" s="131" t="s">
        <v>692</v>
      </c>
      <c r="J148" s="131" t="s">
        <v>233</v>
      </c>
      <c r="K148" s="131" t="s">
        <v>693</v>
      </c>
      <c r="L148" s="211" t="s">
        <v>235</v>
      </c>
      <c r="M148" s="211" t="s">
        <v>236</v>
      </c>
      <c r="N148" s="131" t="s">
        <v>694</v>
      </c>
      <c r="O148" s="131"/>
      <c r="P148" s="211" t="s">
        <v>238</v>
      </c>
    </row>
    <row r="149" spans="1:16" s="215" customFormat="1">
      <c r="A149" s="361">
        <v>123</v>
      </c>
      <c r="B149" s="265" t="str">
        <f>兴趣爱好编码!K2</f>
        <v>000100005</v>
      </c>
      <c r="C149" s="305" t="s">
        <v>685</v>
      </c>
      <c r="D149" s="305" t="s">
        <v>686</v>
      </c>
      <c r="E149" s="147" t="str">
        <f>兴趣爱好编码!K3</f>
        <v>000100005001</v>
      </c>
      <c r="F149" s="99" t="s">
        <v>687</v>
      </c>
      <c r="G149" s="99" t="s">
        <v>688</v>
      </c>
      <c r="H149" s="131" t="str">
        <f>兴趣爱好编码!K12</f>
        <v>000100005001003</v>
      </c>
      <c r="I149" s="131" t="s">
        <v>695</v>
      </c>
      <c r="J149" s="131" t="s">
        <v>233</v>
      </c>
      <c r="K149" s="131" t="s">
        <v>696</v>
      </c>
      <c r="L149" s="211" t="s">
        <v>235</v>
      </c>
      <c r="M149" s="211" t="s">
        <v>236</v>
      </c>
      <c r="N149" s="131" t="s">
        <v>697</v>
      </c>
      <c r="O149" s="131"/>
      <c r="P149" s="211" t="s">
        <v>238</v>
      </c>
    </row>
    <row r="150" spans="1:16" s="215" customFormat="1">
      <c r="A150" s="361">
        <v>124</v>
      </c>
      <c r="B150" s="265" t="str">
        <f>兴趣爱好编码!K2</f>
        <v>000100005</v>
      </c>
      <c r="C150" s="305" t="s">
        <v>685</v>
      </c>
      <c r="D150" s="305" t="s">
        <v>686</v>
      </c>
      <c r="E150" s="147" t="str">
        <f>兴趣爱好编码!K3</f>
        <v>000100005001</v>
      </c>
      <c r="F150" s="99" t="s">
        <v>687</v>
      </c>
      <c r="G150" s="99" t="s">
        <v>688</v>
      </c>
      <c r="H150" s="131" t="str">
        <f>兴趣爱好编码!K20</f>
        <v>000100005001005</v>
      </c>
      <c r="I150" s="131" t="s">
        <v>698</v>
      </c>
      <c r="J150" s="131" t="s">
        <v>233</v>
      </c>
      <c r="K150" s="131" t="s">
        <v>699</v>
      </c>
      <c r="L150" s="211" t="s">
        <v>235</v>
      </c>
      <c r="M150" s="211" t="s">
        <v>236</v>
      </c>
      <c r="N150" s="131" t="s">
        <v>700</v>
      </c>
      <c r="O150" s="131"/>
      <c r="P150" s="211" t="s">
        <v>238</v>
      </c>
    </row>
    <row r="151" spans="1:16" s="215" customFormat="1">
      <c r="A151" s="361">
        <v>125</v>
      </c>
      <c r="B151" s="265" t="str">
        <f>兴趣爱好编码!K2</f>
        <v>000100005</v>
      </c>
      <c r="C151" s="305" t="s">
        <v>685</v>
      </c>
      <c r="D151" s="305" t="s">
        <v>686</v>
      </c>
      <c r="E151" s="147" t="str">
        <f>兴趣爱好编码!K3</f>
        <v>000100005001</v>
      </c>
      <c r="F151" s="99" t="s">
        <v>687</v>
      </c>
      <c r="G151" s="99" t="s">
        <v>688</v>
      </c>
      <c r="H151" s="131" t="str">
        <f>兴趣爱好编码!K24</f>
        <v>000100005001006</v>
      </c>
      <c r="I151" s="131" t="s">
        <v>701</v>
      </c>
      <c r="J151" s="131" t="s">
        <v>233</v>
      </c>
      <c r="K151" s="131" t="s">
        <v>702</v>
      </c>
      <c r="L151" s="211" t="s">
        <v>235</v>
      </c>
      <c r="M151" s="211" t="s">
        <v>236</v>
      </c>
      <c r="N151" s="131" t="s">
        <v>703</v>
      </c>
      <c r="O151" s="131"/>
      <c r="P151" s="211" t="s">
        <v>238</v>
      </c>
    </row>
    <row r="152" spans="1:16" s="215" customFormat="1">
      <c r="A152" s="361">
        <v>126</v>
      </c>
      <c r="B152" s="265" t="str">
        <f>兴趣爱好编码!$K$2</f>
        <v>000100005</v>
      </c>
      <c r="C152" s="305" t="s">
        <v>685</v>
      </c>
      <c r="D152" s="305" t="s">
        <v>686</v>
      </c>
      <c r="E152" s="147" t="str">
        <f>兴趣爱好编码!K104</f>
        <v>000100005002</v>
      </c>
      <c r="F152" s="99" t="s">
        <v>704</v>
      </c>
      <c r="G152" s="99" t="s">
        <v>705</v>
      </c>
      <c r="H152" s="131" t="str">
        <f>兴趣爱好编码!K105</f>
        <v>000100005002001</v>
      </c>
      <c r="I152" s="131" t="s">
        <v>706</v>
      </c>
      <c r="J152" s="131" t="s">
        <v>316</v>
      </c>
      <c r="K152" s="131" t="s">
        <v>707</v>
      </c>
      <c r="L152" s="211" t="s">
        <v>261</v>
      </c>
      <c r="M152" s="211" t="s">
        <v>236</v>
      </c>
      <c r="N152" s="131" t="s">
        <v>708</v>
      </c>
      <c r="O152" s="131"/>
      <c r="P152" s="211" t="s">
        <v>238</v>
      </c>
    </row>
    <row r="153" spans="1:16" s="215" customFormat="1">
      <c r="A153" s="361">
        <v>127</v>
      </c>
      <c r="B153" s="265" t="str">
        <f>兴趣爱好编码!$K$2</f>
        <v>000100005</v>
      </c>
      <c r="C153" s="305" t="s">
        <v>685</v>
      </c>
      <c r="D153" s="305" t="s">
        <v>686</v>
      </c>
      <c r="E153" s="147" t="s">
        <v>709</v>
      </c>
      <c r="F153" s="99" t="s">
        <v>704</v>
      </c>
      <c r="G153" s="99" t="s">
        <v>705</v>
      </c>
      <c r="H153" s="131" t="str">
        <f>兴趣爱好编码!K106</f>
        <v>000100005002002</v>
      </c>
      <c r="I153" s="131" t="s">
        <v>710</v>
      </c>
      <c r="J153" s="131" t="s">
        <v>316</v>
      </c>
      <c r="K153" s="131" t="s">
        <v>711</v>
      </c>
      <c r="L153" s="211" t="s">
        <v>235</v>
      </c>
      <c r="M153" s="211" t="s">
        <v>236</v>
      </c>
      <c r="N153" s="132" t="s">
        <v>712</v>
      </c>
      <c r="O153" s="211"/>
      <c r="P153" s="211" t="s">
        <v>238</v>
      </c>
    </row>
    <row r="154" spans="1:16" s="215" customFormat="1">
      <c r="A154" s="361">
        <v>128</v>
      </c>
      <c r="B154" s="265" t="str">
        <f>兴趣爱好编码!$K$2</f>
        <v>000100005</v>
      </c>
      <c r="C154" s="305" t="s">
        <v>685</v>
      </c>
      <c r="D154" s="305" t="s">
        <v>686</v>
      </c>
      <c r="E154" s="147" t="s">
        <v>709</v>
      </c>
      <c r="F154" s="99" t="s">
        <v>704</v>
      </c>
      <c r="G154" s="99" t="s">
        <v>705</v>
      </c>
      <c r="H154" s="131" t="str">
        <f>兴趣爱好编码!K109</f>
        <v>000100005002003</v>
      </c>
      <c r="I154" s="131" t="s">
        <v>713</v>
      </c>
      <c r="J154" s="131" t="s">
        <v>316</v>
      </c>
      <c r="K154" s="131" t="s">
        <v>714</v>
      </c>
      <c r="L154" s="211" t="s">
        <v>235</v>
      </c>
      <c r="M154" s="211" t="s">
        <v>236</v>
      </c>
      <c r="N154" s="132" t="s">
        <v>715</v>
      </c>
      <c r="O154" s="211"/>
      <c r="P154" s="211" t="s">
        <v>238</v>
      </c>
    </row>
    <row r="155" spans="1:16" s="215" customFormat="1">
      <c r="A155" s="361">
        <v>129</v>
      </c>
      <c r="B155" s="265" t="str">
        <f>兴趣爱好编码!$K$2</f>
        <v>000100005</v>
      </c>
      <c r="C155" s="305" t="s">
        <v>685</v>
      </c>
      <c r="D155" s="305" t="s">
        <v>686</v>
      </c>
      <c r="E155" s="147" t="s">
        <v>709</v>
      </c>
      <c r="F155" s="99" t="s">
        <v>704</v>
      </c>
      <c r="G155" s="99" t="s">
        <v>705</v>
      </c>
      <c r="H155" s="131" t="str">
        <f>兴趣爱好编码!K116</f>
        <v>000100005002004</v>
      </c>
      <c r="I155" s="131" t="s">
        <v>716</v>
      </c>
      <c r="J155" s="131" t="s">
        <v>316</v>
      </c>
      <c r="K155" s="131" t="s">
        <v>717</v>
      </c>
      <c r="L155" s="211" t="s">
        <v>235</v>
      </c>
      <c r="M155" s="211" t="s">
        <v>236</v>
      </c>
      <c r="N155" s="132" t="s">
        <v>718</v>
      </c>
      <c r="O155" s="211"/>
      <c r="P155" s="211" t="s">
        <v>238</v>
      </c>
    </row>
    <row r="156" spans="1:16" s="215" customFormat="1">
      <c r="A156" s="361">
        <v>130</v>
      </c>
      <c r="B156" s="265" t="str">
        <f>兴趣爱好编码!$K$2</f>
        <v>000100005</v>
      </c>
      <c r="C156" s="305" t="s">
        <v>685</v>
      </c>
      <c r="D156" s="305" t="s">
        <v>686</v>
      </c>
      <c r="E156" s="147" t="s">
        <v>709</v>
      </c>
      <c r="F156" s="99" t="s">
        <v>704</v>
      </c>
      <c r="G156" s="99" t="s">
        <v>705</v>
      </c>
      <c r="H156" s="131" t="str">
        <f>兴趣爱好编码!K128</f>
        <v>000100005002005</v>
      </c>
      <c r="I156" s="131" t="s">
        <v>719</v>
      </c>
      <c r="J156" s="131" t="s">
        <v>316</v>
      </c>
      <c r="K156" s="131" t="s">
        <v>720</v>
      </c>
      <c r="L156" s="211" t="s">
        <v>235</v>
      </c>
      <c r="M156" s="211" t="s">
        <v>236</v>
      </c>
      <c r="N156" s="132" t="s">
        <v>721</v>
      </c>
      <c r="O156" s="211"/>
      <c r="P156" s="211" t="s">
        <v>238</v>
      </c>
    </row>
    <row r="157" spans="1:16" s="215" customFormat="1">
      <c r="A157" s="361">
        <v>131</v>
      </c>
      <c r="B157" s="265" t="str">
        <f>兴趣爱好编码!$K$2</f>
        <v>000100005</v>
      </c>
      <c r="C157" s="305" t="s">
        <v>685</v>
      </c>
      <c r="D157" s="305" t="s">
        <v>686</v>
      </c>
      <c r="E157" s="147" t="s">
        <v>709</v>
      </c>
      <c r="F157" s="99" t="s">
        <v>704</v>
      </c>
      <c r="G157" s="99" t="s">
        <v>705</v>
      </c>
      <c r="H157" s="131" t="str">
        <f>兴趣爱好编码!K134</f>
        <v>000100005002006</v>
      </c>
      <c r="I157" s="131" t="s">
        <v>722</v>
      </c>
      <c r="J157" s="131" t="s">
        <v>316</v>
      </c>
      <c r="K157" s="131" t="s">
        <v>723</v>
      </c>
      <c r="L157" s="211" t="s">
        <v>235</v>
      </c>
      <c r="M157" s="211" t="s">
        <v>236</v>
      </c>
      <c r="N157" s="132" t="s">
        <v>724</v>
      </c>
      <c r="O157" s="211"/>
      <c r="P157" s="211" t="s">
        <v>238</v>
      </c>
    </row>
    <row r="158" spans="1:16" s="215" customFormat="1">
      <c r="A158" s="361">
        <v>132</v>
      </c>
      <c r="B158" s="265" t="str">
        <f>兴趣爱好编码!$K$2</f>
        <v>000100005</v>
      </c>
      <c r="C158" s="305" t="s">
        <v>685</v>
      </c>
      <c r="D158" s="305" t="s">
        <v>686</v>
      </c>
      <c r="E158" s="147" t="s">
        <v>709</v>
      </c>
      <c r="F158" s="99" t="s">
        <v>704</v>
      </c>
      <c r="G158" s="99" t="s">
        <v>705</v>
      </c>
      <c r="H158" s="131" t="str">
        <f>兴趣爱好编码!K140</f>
        <v>000100005002007</v>
      </c>
      <c r="I158" s="131" t="s">
        <v>725</v>
      </c>
      <c r="J158" s="131" t="s">
        <v>316</v>
      </c>
      <c r="K158" s="131" t="s">
        <v>726</v>
      </c>
      <c r="L158" s="211" t="s">
        <v>235</v>
      </c>
      <c r="M158" s="211" t="s">
        <v>236</v>
      </c>
      <c r="N158" s="132" t="s">
        <v>727</v>
      </c>
      <c r="O158" s="211"/>
      <c r="P158" s="211" t="s">
        <v>238</v>
      </c>
    </row>
    <row r="159" spans="1:16" s="215" customFormat="1">
      <c r="A159" s="361">
        <v>133</v>
      </c>
      <c r="B159" s="265" t="str">
        <f>兴趣爱好编码!$K$2</f>
        <v>000100005</v>
      </c>
      <c r="C159" s="305" t="s">
        <v>685</v>
      </c>
      <c r="D159" s="305" t="s">
        <v>686</v>
      </c>
      <c r="E159" s="147" t="str">
        <f>兴趣爱好编码!K104</f>
        <v>000100005002</v>
      </c>
      <c r="F159" s="99" t="s">
        <v>704</v>
      </c>
      <c r="G159" s="99" t="s">
        <v>705</v>
      </c>
      <c r="H159" s="131" t="str">
        <f>兴趣爱好编码!K163</f>
        <v>000100005002012</v>
      </c>
      <c r="I159" s="131" t="s">
        <v>728</v>
      </c>
      <c r="J159" s="131" t="s">
        <v>233</v>
      </c>
      <c r="K159" s="131" t="s">
        <v>729</v>
      </c>
      <c r="L159" s="211" t="s">
        <v>235</v>
      </c>
      <c r="M159" s="211" t="s">
        <v>236</v>
      </c>
      <c r="N159" s="131" t="s">
        <v>730</v>
      </c>
      <c r="O159" s="131"/>
      <c r="P159" s="211" t="s">
        <v>238</v>
      </c>
    </row>
    <row r="160" spans="1:16" s="215" customFormat="1">
      <c r="A160" s="361">
        <v>134</v>
      </c>
      <c r="B160" s="265" t="str">
        <f>兴趣爱好编码!$K$2</f>
        <v>000100005</v>
      </c>
      <c r="C160" s="305" t="s">
        <v>685</v>
      </c>
      <c r="D160" s="305" t="s">
        <v>686</v>
      </c>
      <c r="E160" s="147" t="str">
        <f>兴趣爱好编码!K104</f>
        <v>000100005002</v>
      </c>
      <c r="F160" s="99" t="s">
        <v>704</v>
      </c>
      <c r="G160" s="99" t="s">
        <v>705</v>
      </c>
      <c r="H160" s="131" t="str">
        <f>兴趣爱好编码!K165</f>
        <v>000100005002013</v>
      </c>
      <c r="I160" s="131" t="s">
        <v>731</v>
      </c>
      <c r="J160" s="131" t="s">
        <v>233</v>
      </c>
      <c r="K160" s="131" t="s">
        <v>732</v>
      </c>
      <c r="L160" s="211" t="s">
        <v>235</v>
      </c>
      <c r="M160" s="211" t="s">
        <v>236</v>
      </c>
      <c r="N160" s="131" t="s">
        <v>733</v>
      </c>
      <c r="O160" s="131"/>
      <c r="P160" s="211" t="s">
        <v>238</v>
      </c>
    </row>
    <row r="161" spans="1:16" s="215" customFormat="1">
      <c r="A161" s="361">
        <v>135</v>
      </c>
      <c r="B161" s="265" t="str">
        <f>兴趣爱好编码!$K$2</f>
        <v>000100005</v>
      </c>
      <c r="C161" s="305" t="s">
        <v>685</v>
      </c>
      <c r="D161" s="305" t="s">
        <v>686</v>
      </c>
      <c r="E161" s="147" t="str">
        <f>兴趣爱好编码!K104</f>
        <v>000100005002</v>
      </c>
      <c r="F161" s="99" t="s">
        <v>704</v>
      </c>
      <c r="G161" s="99" t="s">
        <v>705</v>
      </c>
      <c r="H161" s="131" t="str">
        <f>兴趣爱好编码!K167</f>
        <v>000100005002014</v>
      </c>
      <c r="I161" s="131" t="s">
        <v>734</v>
      </c>
      <c r="J161" s="131" t="s">
        <v>233</v>
      </c>
      <c r="K161" s="131" t="s">
        <v>735</v>
      </c>
      <c r="L161" s="211" t="s">
        <v>235</v>
      </c>
      <c r="M161" s="211" t="s">
        <v>236</v>
      </c>
      <c r="N161" s="131" t="s">
        <v>736</v>
      </c>
      <c r="O161" s="131"/>
      <c r="P161" s="211" t="s">
        <v>238</v>
      </c>
    </row>
    <row r="162" spans="1:16" s="215" customFormat="1">
      <c r="A162" s="361">
        <v>136</v>
      </c>
      <c r="B162" s="265" t="str">
        <f>兴趣爱好编码!$K$2</f>
        <v>000100005</v>
      </c>
      <c r="C162" s="305" t="s">
        <v>685</v>
      </c>
      <c r="D162" s="305" t="s">
        <v>686</v>
      </c>
      <c r="E162" s="147" t="str">
        <f>兴趣爱好编码!K104</f>
        <v>000100005002</v>
      </c>
      <c r="F162" s="99" t="s">
        <v>704</v>
      </c>
      <c r="G162" s="99" t="s">
        <v>705</v>
      </c>
      <c r="H162" s="131" t="str">
        <f>兴趣爱好编码!K169</f>
        <v>000100005002015</v>
      </c>
      <c r="I162" s="131" t="s">
        <v>737</v>
      </c>
      <c r="J162" s="131" t="s">
        <v>233</v>
      </c>
      <c r="K162" s="131" t="s">
        <v>738</v>
      </c>
      <c r="L162" s="211" t="s">
        <v>235</v>
      </c>
      <c r="M162" s="211" t="s">
        <v>236</v>
      </c>
      <c r="N162" s="131" t="s">
        <v>739</v>
      </c>
      <c r="O162" s="131"/>
      <c r="P162" s="211" t="s">
        <v>238</v>
      </c>
    </row>
    <row r="163" spans="1:16" s="215" customFormat="1">
      <c r="A163" s="361">
        <v>137</v>
      </c>
      <c r="B163" s="265" t="str">
        <f>兴趣爱好编码!$K$2</f>
        <v>000100005</v>
      </c>
      <c r="C163" s="305" t="s">
        <v>685</v>
      </c>
      <c r="D163" s="305" t="s">
        <v>686</v>
      </c>
      <c r="E163" s="147" t="str">
        <f>兴趣爱好编码!K104</f>
        <v>000100005002</v>
      </c>
      <c r="F163" s="99" t="s">
        <v>704</v>
      </c>
      <c r="G163" s="99" t="s">
        <v>705</v>
      </c>
      <c r="H163" s="131" t="str">
        <f>兴趣爱好编码!K171</f>
        <v>000100005002016</v>
      </c>
      <c r="I163" s="131" t="s">
        <v>740</v>
      </c>
      <c r="J163" s="131" t="s">
        <v>233</v>
      </c>
      <c r="K163" s="131" t="s">
        <v>741</v>
      </c>
      <c r="L163" s="211" t="s">
        <v>235</v>
      </c>
      <c r="M163" s="211" t="s">
        <v>236</v>
      </c>
      <c r="N163" s="131" t="s">
        <v>742</v>
      </c>
      <c r="O163" s="131"/>
      <c r="P163" s="211" t="s">
        <v>238</v>
      </c>
    </row>
    <row r="164" spans="1:16" s="215" customFormat="1">
      <c r="A164" s="361">
        <v>138</v>
      </c>
      <c r="B164" s="265" t="str">
        <f>兴趣爱好编码!$K$2</f>
        <v>000100005</v>
      </c>
      <c r="C164" s="305" t="s">
        <v>685</v>
      </c>
      <c r="D164" s="305" t="s">
        <v>686</v>
      </c>
      <c r="E164" s="147" t="str">
        <f>兴趣爱好编码!K104</f>
        <v>000100005002</v>
      </c>
      <c r="F164" s="99" t="s">
        <v>704</v>
      </c>
      <c r="G164" s="99" t="s">
        <v>705</v>
      </c>
      <c r="H164" s="131" t="str">
        <f>兴趣爱好编码!K173</f>
        <v>000100005002017</v>
      </c>
      <c r="I164" s="131" t="s">
        <v>743</v>
      </c>
      <c r="J164" s="131" t="s">
        <v>233</v>
      </c>
      <c r="K164" s="131" t="s">
        <v>744</v>
      </c>
      <c r="L164" s="211" t="s">
        <v>235</v>
      </c>
      <c r="M164" s="211" t="s">
        <v>236</v>
      </c>
      <c r="N164" s="131" t="s">
        <v>745</v>
      </c>
      <c r="O164" s="131"/>
      <c r="P164" s="211" t="s">
        <v>238</v>
      </c>
    </row>
    <row r="165" spans="1:16" s="215" customFormat="1">
      <c r="A165" s="361">
        <v>139</v>
      </c>
      <c r="B165" s="265" t="str">
        <f>兴趣爱好编码!$K$2</f>
        <v>000100005</v>
      </c>
      <c r="C165" s="305" t="s">
        <v>685</v>
      </c>
      <c r="D165" s="305" t="s">
        <v>686</v>
      </c>
      <c r="E165" s="147" t="str">
        <f>兴趣爱好编码!K104</f>
        <v>000100005002</v>
      </c>
      <c r="F165" s="99" t="s">
        <v>704</v>
      </c>
      <c r="G165" s="99" t="s">
        <v>705</v>
      </c>
      <c r="H165" s="131" t="str">
        <f>兴趣爱好编码!K175</f>
        <v>000100005002018</v>
      </c>
      <c r="I165" s="131" t="s">
        <v>746</v>
      </c>
      <c r="J165" s="131" t="s">
        <v>233</v>
      </c>
      <c r="K165" s="131" t="s">
        <v>747</v>
      </c>
      <c r="L165" s="211" t="s">
        <v>235</v>
      </c>
      <c r="M165" s="211" t="s">
        <v>236</v>
      </c>
      <c r="N165" s="131" t="s">
        <v>748</v>
      </c>
      <c r="O165" s="131"/>
      <c r="P165" s="211" t="s">
        <v>238</v>
      </c>
    </row>
    <row r="166" spans="1:16" s="215" customFormat="1">
      <c r="A166" s="361">
        <v>140</v>
      </c>
      <c r="B166" s="265" t="str">
        <f>兴趣爱好编码!$K$2</f>
        <v>000100005</v>
      </c>
      <c r="C166" s="305" t="s">
        <v>685</v>
      </c>
      <c r="D166" s="305" t="s">
        <v>686</v>
      </c>
      <c r="E166" s="147" t="str">
        <f>兴趣爱好编码!K104</f>
        <v>000100005002</v>
      </c>
      <c r="F166" s="99" t="s">
        <v>704</v>
      </c>
      <c r="G166" s="99" t="s">
        <v>705</v>
      </c>
      <c r="H166" s="131" t="str">
        <f>兴趣爱好编码!K177</f>
        <v>000100005002019</v>
      </c>
      <c r="I166" s="131" t="s">
        <v>749</v>
      </c>
      <c r="J166" s="131" t="s">
        <v>233</v>
      </c>
      <c r="K166" s="131" t="s">
        <v>750</v>
      </c>
      <c r="L166" s="211" t="s">
        <v>235</v>
      </c>
      <c r="M166" s="211" t="s">
        <v>236</v>
      </c>
      <c r="N166" s="131" t="s">
        <v>751</v>
      </c>
      <c r="O166" s="131"/>
      <c r="P166" s="211" t="s">
        <v>238</v>
      </c>
    </row>
    <row r="167" spans="1:16" s="215" customFormat="1">
      <c r="A167" s="361">
        <v>141</v>
      </c>
      <c r="B167" s="265" t="str">
        <f>兴趣爱好编码!$K$2</f>
        <v>000100005</v>
      </c>
      <c r="C167" s="305" t="s">
        <v>685</v>
      </c>
      <c r="D167" s="305" t="s">
        <v>686</v>
      </c>
      <c r="E167" s="147" t="str">
        <f>兴趣爱好编码!$K$104</f>
        <v>000100005002</v>
      </c>
      <c r="F167" s="99" t="s">
        <v>704</v>
      </c>
      <c r="G167" s="99" t="s">
        <v>705</v>
      </c>
      <c r="H167" s="131" t="str">
        <f>兴趣爱好编码!K179</f>
        <v>000100005002020</v>
      </c>
      <c r="I167" s="27" t="s">
        <v>752</v>
      </c>
      <c r="J167" s="27" t="s">
        <v>233</v>
      </c>
      <c r="K167" s="131" t="s">
        <v>753</v>
      </c>
      <c r="L167" s="211" t="s">
        <v>235</v>
      </c>
      <c r="M167" s="211" t="s">
        <v>236</v>
      </c>
      <c r="N167" s="27" t="s">
        <v>754</v>
      </c>
      <c r="O167" s="131"/>
      <c r="P167" s="211" t="s">
        <v>238</v>
      </c>
    </row>
    <row r="168" spans="1:16" s="215" customFormat="1">
      <c r="A168" s="361">
        <v>142</v>
      </c>
      <c r="B168" s="265" t="str">
        <f>兴趣爱好编码!$K$2</f>
        <v>000100005</v>
      </c>
      <c r="C168" s="305" t="s">
        <v>685</v>
      </c>
      <c r="D168" s="305" t="s">
        <v>686</v>
      </c>
      <c r="E168" s="147" t="str">
        <f>兴趣爱好编码!$K$104</f>
        <v>000100005002</v>
      </c>
      <c r="F168" s="99" t="s">
        <v>704</v>
      </c>
      <c r="G168" s="99" t="s">
        <v>705</v>
      </c>
      <c r="H168" s="131" t="str">
        <f>兴趣爱好编码!K181</f>
        <v>000100005002021</v>
      </c>
      <c r="I168" s="27" t="s">
        <v>755</v>
      </c>
      <c r="J168" s="27" t="s">
        <v>233</v>
      </c>
      <c r="K168" s="131" t="s">
        <v>756</v>
      </c>
      <c r="L168" s="211" t="s">
        <v>235</v>
      </c>
      <c r="M168" s="211" t="s">
        <v>236</v>
      </c>
      <c r="N168" s="27" t="s">
        <v>757</v>
      </c>
      <c r="O168" s="131"/>
      <c r="P168" s="211" t="s">
        <v>238</v>
      </c>
    </row>
    <row r="169" spans="1:16" s="215" customFormat="1">
      <c r="A169" s="361">
        <v>143</v>
      </c>
      <c r="B169" s="265" t="str">
        <f>兴趣爱好编码!$K$2</f>
        <v>000100005</v>
      </c>
      <c r="C169" s="305" t="s">
        <v>685</v>
      </c>
      <c r="D169" s="305" t="s">
        <v>686</v>
      </c>
      <c r="E169" s="147" t="str">
        <f>兴趣爱好编码!$K$104</f>
        <v>000100005002</v>
      </c>
      <c r="F169" s="99" t="s">
        <v>704</v>
      </c>
      <c r="G169" s="99" t="s">
        <v>705</v>
      </c>
      <c r="H169" s="131" t="str">
        <f>兴趣爱好编码!K183</f>
        <v>000100005002022</v>
      </c>
      <c r="I169" s="27" t="s">
        <v>758</v>
      </c>
      <c r="J169" s="27" t="s">
        <v>233</v>
      </c>
      <c r="K169" s="131" t="s">
        <v>759</v>
      </c>
      <c r="L169" s="211" t="s">
        <v>235</v>
      </c>
      <c r="M169" s="211" t="s">
        <v>236</v>
      </c>
      <c r="N169" s="27" t="s">
        <v>760</v>
      </c>
      <c r="O169" s="131"/>
      <c r="P169" s="211" t="s">
        <v>238</v>
      </c>
    </row>
    <row r="170" spans="1:16" s="215" customFormat="1">
      <c r="A170" s="361">
        <v>144</v>
      </c>
      <c r="B170" s="265" t="str">
        <f>兴趣爱好编码!$K$2</f>
        <v>000100005</v>
      </c>
      <c r="C170" s="305" t="s">
        <v>685</v>
      </c>
      <c r="D170" s="305" t="s">
        <v>686</v>
      </c>
      <c r="E170" s="147" t="str">
        <f>兴趣爱好编码!$K$104</f>
        <v>000100005002</v>
      </c>
      <c r="F170" s="99" t="s">
        <v>704</v>
      </c>
      <c r="G170" s="99" t="s">
        <v>705</v>
      </c>
      <c r="H170" s="131" t="str">
        <f>兴趣爱好编码!K185</f>
        <v>000100005002023</v>
      </c>
      <c r="I170" s="27" t="s">
        <v>761</v>
      </c>
      <c r="J170" s="27" t="s">
        <v>233</v>
      </c>
      <c r="K170" s="131" t="s">
        <v>762</v>
      </c>
      <c r="L170" s="211" t="s">
        <v>235</v>
      </c>
      <c r="M170" s="211" t="s">
        <v>236</v>
      </c>
      <c r="N170" s="27" t="s">
        <v>763</v>
      </c>
      <c r="O170" s="131"/>
      <c r="P170" s="211" t="s">
        <v>238</v>
      </c>
    </row>
    <row r="171" spans="1:16" s="215" customFormat="1">
      <c r="A171" s="361">
        <v>145</v>
      </c>
      <c r="B171" s="265" t="str">
        <f>兴趣爱好编码!$K$2</f>
        <v>000100005</v>
      </c>
      <c r="C171" s="305" t="s">
        <v>685</v>
      </c>
      <c r="D171" s="305" t="s">
        <v>686</v>
      </c>
      <c r="E171" s="147" t="str">
        <f>兴趣爱好编码!$K$104</f>
        <v>000100005002</v>
      </c>
      <c r="F171" s="99" t="s">
        <v>704</v>
      </c>
      <c r="G171" s="99" t="s">
        <v>705</v>
      </c>
      <c r="H171" s="131" t="str">
        <f>兴趣爱好编码!K187</f>
        <v>000100005002024</v>
      </c>
      <c r="I171" s="27" t="s">
        <v>764</v>
      </c>
      <c r="J171" s="27" t="s">
        <v>233</v>
      </c>
      <c r="K171" s="131" t="s">
        <v>765</v>
      </c>
      <c r="L171" s="211" t="s">
        <v>235</v>
      </c>
      <c r="M171" s="211" t="s">
        <v>236</v>
      </c>
      <c r="N171" s="27" t="s">
        <v>766</v>
      </c>
      <c r="O171" s="131"/>
      <c r="P171" s="211" t="s">
        <v>238</v>
      </c>
    </row>
    <row r="172" spans="1:16" s="215" customFormat="1">
      <c r="A172" s="361">
        <v>146</v>
      </c>
      <c r="B172" s="265" t="str">
        <f>兴趣爱好编码!$K$2</f>
        <v>000100005</v>
      </c>
      <c r="C172" s="305" t="s">
        <v>685</v>
      </c>
      <c r="D172" s="305" t="s">
        <v>686</v>
      </c>
      <c r="E172" s="147" t="str">
        <f>兴趣爱好编码!$K$104</f>
        <v>000100005002</v>
      </c>
      <c r="F172" s="99" t="s">
        <v>704</v>
      </c>
      <c r="G172" s="99" t="s">
        <v>705</v>
      </c>
      <c r="H172" s="131" t="str">
        <f>兴趣爱好编码!K189</f>
        <v>000100005002025</v>
      </c>
      <c r="I172" s="27" t="s">
        <v>767</v>
      </c>
      <c r="J172" s="27" t="s">
        <v>233</v>
      </c>
      <c r="K172" s="131" t="s">
        <v>768</v>
      </c>
      <c r="L172" s="211" t="s">
        <v>235</v>
      </c>
      <c r="M172" s="211" t="s">
        <v>236</v>
      </c>
      <c r="N172" s="27" t="s">
        <v>769</v>
      </c>
      <c r="O172" s="131"/>
      <c r="P172" s="211" t="s">
        <v>238</v>
      </c>
    </row>
    <row r="173" spans="1:16" s="215" customFormat="1">
      <c r="A173" s="361">
        <v>147</v>
      </c>
      <c r="B173" s="265" t="str">
        <f>兴趣爱好编码!$K$2</f>
        <v>000100005</v>
      </c>
      <c r="C173" s="305" t="s">
        <v>685</v>
      </c>
      <c r="D173" s="305" t="s">
        <v>686</v>
      </c>
      <c r="E173" s="147" t="str">
        <f>兴趣爱好编码!$K$104</f>
        <v>000100005002</v>
      </c>
      <c r="F173" s="99" t="s">
        <v>704</v>
      </c>
      <c r="G173" s="99" t="s">
        <v>705</v>
      </c>
      <c r="H173" s="131" t="str">
        <f>兴趣爱好编码!K191</f>
        <v>000100005002026</v>
      </c>
      <c r="I173" s="27" t="s">
        <v>770</v>
      </c>
      <c r="J173" s="27" t="s">
        <v>233</v>
      </c>
      <c r="K173" s="131" t="s">
        <v>771</v>
      </c>
      <c r="L173" s="211" t="s">
        <v>235</v>
      </c>
      <c r="M173" s="211" t="s">
        <v>236</v>
      </c>
      <c r="N173" s="27" t="s">
        <v>772</v>
      </c>
      <c r="O173" s="27"/>
      <c r="P173" s="211" t="s">
        <v>238</v>
      </c>
    </row>
    <row r="174" spans="1:16" s="215" customFormat="1">
      <c r="A174" s="361">
        <v>148</v>
      </c>
      <c r="B174" s="265" t="str">
        <f>兴趣爱好编码!$K$2</f>
        <v>000100005</v>
      </c>
      <c r="C174" s="305" t="s">
        <v>685</v>
      </c>
      <c r="D174" s="305" t="s">
        <v>686</v>
      </c>
      <c r="E174" s="147" t="str">
        <f>兴趣爱好编码!$K$104</f>
        <v>000100005002</v>
      </c>
      <c r="F174" s="99" t="s">
        <v>704</v>
      </c>
      <c r="G174" s="99" t="s">
        <v>705</v>
      </c>
      <c r="H174" s="131" t="str">
        <f>兴趣爱好编码!K193</f>
        <v>000100005002027</v>
      </c>
      <c r="I174" s="27" t="s">
        <v>773</v>
      </c>
      <c r="J174" s="27" t="s">
        <v>233</v>
      </c>
      <c r="K174" s="131" t="s">
        <v>774</v>
      </c>
      <c r="L174" s="211" t="s">
        <v>235</v>
      </c>
      <c r="M174" s="211" t="s">
        <v>236</v>
      </c>
      <c r="N174" s="27" t="s">
        <v>775</v>
      </c>
      <c r="O174" s="27"/>
      <c r="P174" s="211" t="s">
        <v>238</v>
      </c>
    </row>
    <row r="175" spans="1:16" s="215" customFormat="1">
      <c r="A175" s="361">
        <v>149</v>
      </c>
      <c r="B175" s="265" t="str">
        <f>兴趣爱好编码!$K$2</f>
        <v>000100005</v>
      </c>
      <c r="C175" s="305" t="s">
        <v>685</v>
      </c>
      <c r="D175" s="305" t="s">
        <v>686</v>
      </c>
      <c r="E175" s="147" t="str">
        <f>兴趣爱好编码!$K$104</f>
        <v>000100005002</v>
      </c>
      <c r="F175" s="99" t="s">
        <v>704</v>
      </c>
      <c r="G175" s="99" t="s">
        <v>705</v>
      </c>
      <c r="H175" s="131" t="str">
        <f>兴趣爱好编码!K195</f>
        <v>000100005002028</v>
      </c>
      <c r="I175" s="27" t="s">
        <v>776</v>
      </c>
      <c r="J175" s="27" t="s">
        <v>233</v>
      </c>
      <c r="K175" s="131" t="s">
        <v>777</v>
      </c>
      <c r="L175" s="211" t="s">
        <v>235</v>
      </c>
      <c r="M175" s="211" t="s">
        <v>236</v>
      </c>
      <c r="N175" s="27" t="s">
        <v>778</v>
      </c>
      <c r="O175" s="27"/>
      <c r="P175" s="211" t="s">
        <v>238</v>
      </c>
    </row>
    <row r="176" spans="1:16" s="215" customFormat="1">
      <c r="A176" s="361">
        <v>150</v>
      </c>
      <c r="B176" s="265" t="str">
        <f>兴趣爱好编码!$K$2</f>
        <v>000100005</v>
      </c>
      <c r="C176" s="305" t="s">
        <v>685</v>
      </c>
      <c r="D176" s="305" t="s">
        <v>686</v>
      </c>
      <c r="E176" s="147" t="str">
        <f>兴趣爱好编码!$K$104</f>
        <v>000100005002</v>
      </c>
      <c r="F176" s="99" t="s">
        <v>704</v>
      </c>
      <c r="G176" s="99" t="s">
        <v>705</v>
      </c>
      <c r="H176" s="131" t="str">
        <f>兴趣爱好编码!K197</f>
        <v>000100005002029</v>
      </c>
      <c r="I176" s="27" t="s">
        <v>779</v>
      </c>
      <c r="J176" s="27" t="s">
        <v>233</v>
      </c>
      <c r="K176" s="131" t="s">
        <v>780</v>
      </c>
      <c r="L176" s="211" t="s">
        <v>235</v>
      </c>
      <c r="M176" s="211" t="s">
        <v>236</v>
      </c>
      <c r="N176" s="27" t="s">
        <v>781</v>
      </c>
      <c r="O176" s="27"/>
      <c r="P176" s="211" t="s">
        <v>238</v>
      </c>
    </row>
    <row r="177" spans="1:16" s="215" customFormat="1">
      <c r="A177" s="361">
        <v>151</v>
      </c>
      <c r="B177" s="265" t="str">
        <f>兴趣爱好编码!$K$2</f>
        <v>000100005</v>
      </c>
      <c r="C177" s="305" t="s">
        <v>685</v>
      </c>
      <c r="D177" s="305" t="s">
        <v>686</v>
      </c>
      <c r="E177" s="147" t="str">
        <f>兴趣爱好编码!$K$104</f>
        <v>000100005002</v>
      </c>
      <c r="F177" s="99" t="s">
        <v>704</v>
      </c>
      <c r="G177" s="99" t="s">
        <v>705</v>
      </c>
      <c r="H177" s="131" t="str">
        <f>兴趣爱好编码!K199</f>
        <v>000100005002030</v>
      </c>
      <c r="I177" s="27" t="s">
        <v>782</v>
      </c>
      <c r="J177" s="27" t="s">
        <v>233</v>
      </c>
      <c r="K177" s="131" t="s">
        <v>783</v>
      </c>
      <c r="L177" s="211" t="s">
        <v>235</v>
      </c>
      <c r="M177" s="211" t="s">
        <v>236</v>
      </c>
      <c r="N177" s="27" t="s">
        <v>784</v>
      </c>
      <c r="O177" s="27"/>
      <c r="P177" s="211" t="s">
        <v>238</v>
      </c>
    </row>
    <row r="178" spans="1:16" s="215" customFormat="1">
      <c r="A178" s="361">
        <v>152</v>
      </c>
      <c r="B178" s="265" t="str">
        <f>兴趣爱好编码!$K$2</f>
        <v>000100005</v>
      </c>
      <c r="C178" s="305" t="s">
        <v>685</v>
      </c>
      <c r="D178" s="305" t="s">
        <v>686</v>
      </c>
      <c r="E178" s="147" t="str">
        <f>兴趣爱好编码!$K$104</f>
        <v>000100005002</v>
      </c>
      <c r="F178" s="99" t="s">
        <v>704</v>
      </c>
      <c r="G178" s="99" t="s">
        <v>705</v>
      </c>
      <c r="H178" s="131" t="str">
        <f>兴趣爱好编码!K201</f>
        <v>000100005002031</v>
      </c>
      <c r="I178" s="131" t="s">
        <v>785</v>
      </c>
      <c r="J178" s="131" t="s">
        <v>233</v>
      </c>
      <c r="K178" s="131" t="s">
        <v>786</v>
      </c>
      <c r="L178" s="211" t="s">
        <v>235</v>
      </c>
      <c r="M178" s="211" t="s">
        <v>236</v>
      </c>
      <c r="N178" s="131" t="s">
        <v>787</v>
      </c>
      <c r="O178" s="27"/>
      <c r="P178" s="211" t="s">
        <v>238</v>
      </c>
    </row>
    <row r="179" spans="1:16" s="215" customFormat="1">
      <c r="A179" s="361">
        <v>153</v>
      </c>
      <c r="B179" s="265" t="str">
        <f>兴趣爱好编码!$K$2</f>
        <v>000100005</v>
      </c>
      <c r="C179" s="305" t="s">
        <v>685</v>
      </c>
      <c r="D179" s="305" t="s">
        <v>686</v>
      </c>
      <c r="E179" s="147" t="str">
        <f>兴趣爱好编码!$K$104</f>
        <v>000100005002</v>
      </c>
      <c r="F179" s="99" t="s">
        <v>704</v>
      </c>
      <c r="G179" s="99" t="s">
        <v>705</v>
      </c>
      <c r="H179" s="131" t="str">
        <f>兴趣爱好编码!K203</f>
        <v>000100005002032</v>
      </c>
      <c r="I179" s="131" t="s">
        <v>788</v>
      </c>
      <c r="J179" s="131" t="s">
        <v>233</v>
      </c>
      <c r="K179" s="131" t="s">
        <v>789</v>
      </c>
      <c r="L179" s="211" t="s">
        <v>235</v>
      </c>
      <c r="M179" s="211" t="s">
        <v>236</v>
      </c>
      <c r="N179" s="131" t="s">
        <v>790</v>
      </c>
      <c r="O179" s="27"/>
      <c r="P179" s="211" t="s">
        <v>238</v>
      </c>
    </row>
    <row r="180" spans="1:16" s="215" customFormat="1">
      <c r="A180" s="361">
        <v>154</v>
      </c>
      <c r="B180" s="265" t="str">
        <f>兴趣爱好编码!$K$2</f>
        <v>000100005</v>
      </c>
      <c r="C180" s="305" t="s">
        <v>685</v>
      </c>
      <c r="D180" s="305" t="s">
        <v>686</v>
      </c>
      <c r="E180" s="147" t="str">
        <f>兴趣爱好编码!$K$104</f>
        <v>000100005002</v>
      </c>
      <c r="F180" s="99" t="s">
        <v>704</v>
      </c>
      <c r="G180" s="99" t="s">
        <v>705</v>
      </c>
      <c r="H180" s="131" t="str">
        <f>兴趣爱好编码!K205</f>
        <v>000100005002033</v>
      </c>
      <c r="I180" s="131" t="s">
        <v>791</v>
      </c>
      <c r="J180" s="131" t="s">
        <v>233</v>
      </c>
      <c r="K180" s="131" t="s">
        <v>792</v>
      </c>
      <c r="L180" s="211" t="s">
        <v>235</v>
      </c>
      <c r="M180" s="211" t="s">
        <v>236</v>
      </c>
      <c r="N180" s="131" t="s">
        <v>793</v>
      </c>
      <c r="O180" s="27"/>
      <c r="P180" s="211" t="s">
        <v>238</v>
      </c>
    </row>
    <row r="181" spans="1:16" s="215" customFormat="1">
      <c r="A181" s="361">
        <v>155</v>
      </c>
      <c r="B181" s="265" t="str">
        <f>兴趣爱好编码!$K$2</f>
        <v>000100005</v>
      </c>
      <c r="C181" s="305" t="s">
        <v>685</v>
      </c>
      <c r="D181" s="305" t="s">
        <v>686</v>
      </c>
      <c r="E181" s="147" t="str">
        <f>兴趣爱好编码!$K$104</f>
        <v>000100005002</v>
      </c>
      <c r="F181" s="99" t="s">
        <v>704</v>
      </c>
      <c r="G181" s="99" t="s">
        <v>705</v>
      </c>
      <c r="H181" s="131" t="str">
        <f>兴趣爱好编码!K207</f>
        <v>000100005002034</v>
      </c>
      <c r="I181" s="131" t="s">
        <v>794</v>
      </c>
      <c r="J181" s="131" t="s">
        <v>233</v>
      </c>
      <c r="K181" s="131" t="s">
        <v>795</v>
      </c>
      <c r="L181" s="211" t="s">
        <v>235</v>
      </c>
      <c r="M181" s="211" t="s">
        <v>236</v>
      </c>
      <c r="N181" s="131" t="s">
        <v>796</v>
      </c>
      <c r="O181" s="27"/>
      <c r="P181" s="211" t="s">
        <v>238</v>
      </c>
    </row>
    <row r="182" spans="1:16" s="215" customFormat="1">
      <c r="A182" s="361">
        <v>156</v>
      </c>
      <c r="B182" s="265" t="str">
        <f>兴趣爱好编码!$K$2</f>
        <v>000100005</v>
      </c>
      <c r="C182" s="305" t="s">
        <v>685</v>
      </c>
      <c r="D182" s="305" t="s">
        <v>686</v>
      </c>
      <c r="E182" s="147" t="str">
        <f>兴趣爱好编码!$K$104</f>
        <v>000100005002</v>
      </c>
      <c r="F182" s="99" t="s">
        <v>704</v>
      </c>
      <c r="G182" s="99" t="s">
        <v>705</v>
      </c>
      <c r="H182" s="131" t="str">
        <f>兴趣爱好编码!K209</f>
        <v>000100005002035</v>
      </c>
      <c r="I182" s="131" t="s">
        <v>797</v>
      </c>
      <c r="J182" s="131" t="s">
        <v>233</v>
      </c>
      <c r="K182" s="131" t="s">
        <v>798</v>
      </c>
      <c r="L182" s="211" t="s">
        <v>235</v>
      </c>
      <c r="M182" s="211" t="s">
        <v>236</v>
      </c>
      <c r="N182" s="131" t="s">
        <v>799</v>
      </c>
      <c r="O182" s="27"/>
      <c r="P182" s="211" t="s">
        <v>238</v>
      </c>
    </row>
    <row r="183" spans="1:16" s="215" customFormat="1">
      <c r="A183" s="361">
        <v>157</v>
      </c>
      <c r="B183" s="265" t="str">
        <f>兴趣爱好编码!$K$2</f>
        <v>000100005</v>
      </c>
      <c r="C183" s="305" t="s">
        <v>685</v>
      </c>
      <c r="D183" s="305" t="s">
        <v>686</v>
      </c>
      <c r="E183" s="147" t="str">
        <f>兴趣爱好编码!$K$104</f>
        <v>000100005002</v>
      </c>
      <c r="F183" s="99" t="s">
        <v>704</v>
      </c>
      <c r="G183" s="99" t="s">
        <v>705</v>
      </c>
      <c r="H183" s="131" t="str">
        <f>兴趣爱好编码!K211</f>
        <v>000100005002036</v>
      </c>
      <c r="I183" s="131" t="s">
        <v>800</v>
      </c>
      <c r="J183" s="131" t="s">
        <v>233</v>
      </c>
      <c r="K183" s="131" t="s">
        <v>801</v>
      </c>
      <c r="L183" s="211" t="s">
        <v>235</v>
      </c>
      <c r="M183" s="211" t="s">
        <v>236</v>
      </c>
      <c r="N183" s="131" t="s">
        <v>802</v>
      </c>
      <c r="O183" s="27"/>
      <c r="P183" s="211" t="s">
        <v>238</v>
      </c>
    </row>
    <row r="184" spans="1:16" s="215" customFormat="1">
      <c r="A184" s="361">
        <v>158</v>
      </c>
      <c r="B184" s="265" t="str">
        <f>兴趣爱好编码!$K$2</f>
        <v>000100005</v>
      </c>
      <c r="C184" s="305" t="s">
        <v>685</v>
      </c>
      <c r="D184" s="305" t="s">
        <v>686</v>
      </c>
      <c r="E184" s="147" t="str">
        <f>兴趣爱好编码!$K$104</f>
        <v>000100005002</v>
      </c>
      <c r="F184" s="99" t="s">
        <v>704</v>
      </c>
      <c r="G184" s="99" t="s">
        <v>705</v>
      </c>
      <c r="H184" s="131" t="str">
        <f>兴趣爱好编码!K213</f>
        <v>000100005002037</v>
      </c>
      <c r="I184" s="131" t="s">
        <v>803</v>
      </c>
      <c r="J184" s="131" t="s">
        <v>233</v>
      </c>
      <c r="K184" s="131" t="s">
        <v>804</v>
      </c>
      <c r="L184" s="211" t="s">
        <v>235</v>
      </c>
      <c r="M184" s="211" t="s">
        <v>236</v>
      </c>
      <c r="N184" s="131" t="s">
        <v>805</v>
      </c>
      <c r="O184" s="131"/>
      <c r="P184" s="211" t="s">
        <v>238</v>
      </c>
    </row>
    <row r="185" spans="1:16" s="215" customFormat="1">
      <c r="A185" s="361">
        <v>159</v>
      </c>
      <c r="B185" s="265" t="str">
        <f>兴趣爱好编码!$K$2</f>
        <v>000100005</v>
      </c>
      <c r="C185" s="305" t="s">
        <v>685</v>
      </c>
      <c r="D185" s="305" t="s">
        <v>686</v>
      </c>
      <c r="E185" s="147" t="str">
        <f>兴趣爱好编码!$K$104</f>
        <v>000100005002</v>
      </c>
      <c r="F185" s="99" t="s">
        <v>704</v>
      </c>
      <c r="G185" s="99" t="s">
        <v>705</v>
      </c>
      <c r="H185" s="131" t="str">
        <f>兴趣爱好编码!K215</f>
        <v>000100005002038</v>
      </c>
      <c r="I185" s="131" t="s">
        <v>806</v>
      </c>
      <c r="J185" s="131" t="s">
        <v>233</v>
      </c>
      <c r="K185" s="131" t="s">
        <v>807</v>
      </c>
      <c r="L185" s="211" t="s">
        <v>235</v>
      </c>
      <c r="M185" s="211" t="s">
        <v>236</v>
      </c>
      <c r="N185" s="131" t="s">
        <v>808</v>
      </c>
      <c r="O185" s="131"/>
      <c r="P185" s="211" t="s">
        <v>238</v>
      </c>
    </row>
    <row r="186" spans="1:16" s="215" customFormat="1">
      <c r="A186" s="361">
        <v>160</v>
      </c>
      <c r="B186" s="265" t="str">
        <f>兴趣爱好编码!$K$2</f>
        <v>000100005</v>
      </c>
      <c r="C186" s="305" t="s">
        <v>685</v>
      </c>
      <c r="D186" s="305" t="s">
        <v>686</v>
      </c>
      <c r="E186" s="147" t="str">
        <f>兴趣爱好编码!$K$104</f>
        <v>000100005002</v>
      </c>
      <c r="F186" s="99" t="s">
        <v>704</v>
      </c>
      <c r="G186" s="99" t="s">
        <v>705</v>
      </c>
      <c r="H186" s="131" t="str">
        <f>兴趣爱好编码!K217</f>
        <v>000100005002039</v>
      </c>
      <c r="I186" s="131" t="s">
        <v>809</v>
      </c>
      <c r="J186" s="131" t="s">
        <v>233</v>
      </c>
      <c r="K186" s="131" t="s">
        <v>810</v>
      </c>
      <c r="L186" s="211" t="s">
        <v>235</v>
      </c>
      <c r="M186" s="211" t="s">
        <v>236</v>
      </c>
      <c r="N186" s="131" t="s">
        <v>811</v>
      </c>
      <c r="O186" s="131"/>
      <c r="P186" s="211" t="s">
        <v>238</v>
      </c>
    </row>
    <row r="187" spans="1:16" s="215" customFormat="1">
      <c r="A187" s="361">
        <v>161</v>
      </c>
      <c r="B187" s="265" t="str">
        <f>兴趣爱好编码!$K$2</f>
        <v>000100005</v>
      </c>
      <c r="C187" s="305" t="s">
        <v>685</v>
      </c>
      <c r="D187" s="305" t="s">
        <v>686</v>
      </c>
      <c r="E187" s="147" t="str">
        <f>兴趣爱好编码!$K$104</f>
        <v>000100005002</v>
      </c>
      <c r="F187" s="99" t="s">
        <v>704</v>
      </c>
      <c r="G187" s="99" t="s">
        <v>705</v>
      </c>
      <c r="H187" s="131" t="str">
        <f>兴趣爱好编码!K219</f>
        <v>000100005002040</v>
      </c>
      <c r="I187" s="131" t="s">
        <v>812</v>
      </c>
      <c r="J187" s="131" t="s">
        <v>233</v>
      </c>
      <c r="K187" s="131" t="s">
        <v>813</v>
      </c>
      <c r="L187" s="211" t="s">
        <v>235</v>
      </c>
      <c r="M187" s="211" t="s">
        <v>236</v>
      </c>
      <c r="N187" s="131" t="s">
        <v>814</v>
      </c>
      <c r="O187" s="131"/>
      <c r="P187" s="211" t="s">
        <v>238</v>
      </c>
    </row>
    <row r="188" spans="1:16" s="215" customFormat="1">
      <c r="A188" s="361">
        <v>162</v>
      </c>
      <c r="B188" s="265" t="str">
        <f>兴趣爱好编码!$K$2</f>
        <v>000100005</v>
      </c>
      <c r="C188" s="305" t="s">
        <v>685</v>
      </c>
      <c r="D188" s="305" t="s">
        <v>686</v>
      </c>
      <c r="E188" s="147" t="str">
        <f>兴趣爱好编码!$K$104</f>
        <v>000100005002</v>
      </c>
      <c r="F188" s="99" t="s">
        <v>704</v>
      </c>
      <c r="G188" s="99" t="s">
        <v>705</v>
      </c>
      <c r="H188" s="131" t="str">
        <f>兴趣爱好编码!K251</f>
        <v>000100005002056</v>
      </c>
      <c r="I188" s="131" t="s">
        <v>815</v>
      </c>
      <c r="J188" s="131" t="s">
        <v>233</v>
      </c>
      <c r="K188" s="131" t="s">
        <v>816</v>
      </c>
      <c r="L188" s="211" t="s">
        <v>235</v>
      </c>
      <c r="M188" s="211" t="s">
        <v>253</v>
      </c>
      <c r="N188" s="131" t="s">
        <v>817</v>
      </c>
      <c r="O188" s="131"/>
      <c r="P188" s="211" t="s">
        <v>238</v>
      </c>
    </row>
    <row r="189" spans="1:16" s="215" customFormat="1">
      <c r="A189" s="361">
        <v>163</v>
      </c>
      <c r="B189" s="265" t="str">
        <f>兴趣爱好编码!$K$2</f>
        <v>000100005</v>
      </c>
      <c r="C189" s="305" t="s">
        <v>685</v>
      </c>
      <c r="D189" s="305" t="s">
        <v>686</v>
      </c>
      <c r="E189" s="147" t="str">
        <f>兴趣爱好编码!$K$104</f>
        <v>000100005002</v>
      </c>
      <c r="F189" s="99" t="s">
        <v>704</v>
      </c>
      <c r="G189" s="99" t="s">
        <v>705</v>
      </c>
      <c r="H189" s="131" t="str">
        <f>兴趣爱好编码!K221</f>
        <v>000100005002041</v>
      </c>
      <c r="I189" s="131" t="s">
        <v>818</v>
      </c>
      <c r="J189" s="131" t="s">
        <v>233</v>
      </c>
      <c r="K189" s="131" t="s">
        <v>819</v>
      </c>
      <c r="L189" s="211" t="s">
        <v>235</v>
      </c>
      <c r="M189" s="211" t="s">
        <v>236</v>
      </c>
      <c r="N189" s="131" t="s">
        <v>820</v>
      </c>
      <c r="O189" s="131"/>
      <c r="P189" s="211" t="s">
        <v>238</v>
      </c>
    </row>
    <row r="190" spans="1:16" s="215" customFormat="1">
      <c r="A190" s="361">
        <v>164</v>
      </c>
      <c r="B190" s="265" t="str">
        <f>兴趣爱好编码!$K$2</f>
        <v>000100005</v>
      </c>
      <c r="C190" s="305" t="s">
        <v>685</v>
      </c>
      <c r="D190" s="305" t="s">
        <v>686</v>
      </c>
      <c r="E190" s="147" t="str">
        <f>兴趣爱好编码!$K$104</f>
        <v>000100005002</v>
      </c>
      <c r="F190" s="99" t="s">
        <v>704</v>
      </c>
      <c r="G190" s="99" t="s">
        <v>705</v>
      </c>
      <c r="H190" s="131" t="str">
        <f>兴趣爱好编码!K223</f>
        <v>000100005002042</v>
      </c>
      <c r="I190" s="131" t="s">
        <v>821</v>
      </c>
      <c r="J190" s="131" t="s">
        <v>233</v>
      </c>
      <c r="K190" s="131" t="s">
        <v>822</v>
      </c>
      <c r="L190" s="211" t="s">
        <v>235</v>
      </c>
      <c r="M190" s="211" t="s">
        <v>236</v>
      </c>
      <c r="N190" s="131" t="s">
        <v>823</v>
      </c>
      <c r="O190" s="131"/>
      <c r="P190" s="211" t="s">
        <v>238</v>
      </c>
    </row>
    <row r="191" spans="1:16" s="215" customFormat="1">
      <c r="A191" s="361">
        <v>165</v>
      </c>
      <c r="B191" s="265" t="str">
        <f>兴趣爱好编码!$K$2</f>
        <v>000100005</v>
      </c>
      <c r="C191" s="305" t="s">
        <v>685</v>
      </c>
      <c r="D191" s="305" t="s">
        <v>686</v>
      </c>
      <c r="E191" s="147" t="str">
        <f>兴趣爱好编码!$K$104</f>
        <v>000100005002</v>
      </c>
      <c r="F191" s="99" t="s">
        <v>704</v>
      </c>
      <c r="G191" s="99" t="s">
        <v>705</v>
      </c>
      <c r="H191" s="131" t="str">
        <f>兴趣爱好编码!K225</f>
        <v>000100005002043</v>
      </c>
      <c r="I191" s="131" t="s">
        <v>824</v>
      </c>
      <c r="J191" s="131" t="s">
        <v>233</v>
      </c>
      <c r="K191" s="131" t="s">
        <v>825</v>
      </c>
      <c r="L191" s="211" t="s">
        <v>235</v>
      </c>
      <c r="M191" s="211" t="s">
        <v>236</v>
      </c>
      <c r="N191" s="131" t="s">
        <v>826</v>
      </c>
      <c r="O191" s="131"/>
      <c r="P191" s="211" t="s">
        <v>238</v>
      </c>
    </row>
    <row r="192" spans="1:16" s="215" customFormat="1">
      <c r="A192" s="361">
        <v>166</v>
      </c>
      <c r="B192" s="265" t="str">
        <f>兴趣爱好编码!$K$2</f>
        <v>000100005</v>
      </c>
      <c r="C192" s="305" t="s">
        <v>685</v>
      </c>
      <c r="D192" s="305" t="s">
        <v>686</v>
      </c>
      <c r="E192" s="147" t="str">
        <f>兴趣爱好编码!$K$104</f>
        <v>000100005002</v>
      </c>
      <c r="F192" s="99" t="s">
        <v>704</v>
      </c>
      <c r="G192" s="99" t="s">
        <v>705</v>
      </c>
      <c r="H192" s="131" t="str">
        <f>兴趣爱好编码!K227</f>
        <v>000100005002044</v>
      </c>
      <c r="I192" s="131" t="s">
        <v>827</v>
      </c>
      <c r="J192" s="131" t="s">
        <v>233</v>
      </c>
      <c r="K192" s="131" t="s">
        <v>828</v>
      </c>
      <c r="L192" s="211" t="s">
        <v>235</v>
      </c>
      <c r="M192" s="211" t="s">
        <v>236</v>
      </c>
      <c r="N192" s="131" t="s">
        <v>829</v>
      </c>
      <c r="O192" s="131"/>
      <c r="P192" s="211" t="s">
        <v>238</v>
      </c>
    </row>
    <row r="193" spans="1:16" s="215" customFormat="1">
      <c r="A193" s="361">
        <v>167</v>
      </c>
      <c r="B193" s="265" t="str">
        <f>兴趣爱好编码!$K$2</f>
        <v>000100005</v>
      </c>
      <c r="C193" s="305" t="s">
        <v>685</v>
      </c>
      <c r="D193" s="305" t="s">
        <v>686</v>
      </c>
      <c r="E193" s="147" t="str">
        <f>兴趣爱好编码!$K$104</f>
        <v>000100005002</v>
      </c>
      <c r="F193" s="99" t="s">
        <v>704</v>
      </c>
      <c r="G193" s="99" t="s">
        <v>705</v>
      </c>
      <c r="H193" s="131" t="str">
        <f>兴趣爱好编码!K229</f>
        <v>000100005002045</v>
      </c>
      <c r="I193" s="131" t="s">
        <v>830</v>
      </c>
      <c r="J193" s="131" t="s">
        <v>233</v>
      </c>
      <c r="K193" s="131" t="s">
        <v>831</v>
      </c>
      <c r="L193" s="211" t="s">
        <v>235</v>
      </c>
      <c r="M193" s="211" t="s">
        <v>236</v>
      </c>
      <c r="N193" s="131" t="s">
        <v>832</v>
      </c>
      <c r="O193" s="131"/>
      <c r="P193" s="211" t="s">
        <v>238</v>
      </c>
    </row>
    <row r="194" spans="1:16" s="215" customFormat="1">
      <c r="A194" s="361">
        <v>168</v>
      </c>
      <c r="B194" s="265" t="str">
        <f>兴趣爱好编码!$K$2</f>
        <v>000100005</v>
      </c>
      <c r="C194" s="305" t="s">
        <v>685</v>
      </c>
      <c r="D194" s="305" t="s">
        <v>686</v>
      </c>
      <c r="E194" s="147" t="str">
        <f>兴趣爱好编码!$K$104</f>
        <v>000100005002</v>
      </c>
      <c r="F194" s="99" t="s">
        <v>704</v>
      </c>
      <c r="G194" s="99" t="s">
        <v>705</v>
      </c>
      <c r="H194" s="131" t="str">
        <f>兴趣爱好编码!K231</f>
        <v>000100005002046</v>
      </c>
      <c r="I194" s="131" t="s">
        <v>833</v>
      </c>
      <c r="J194" s="131" t="s">
        <v>233</v>
      </c>
      <c r="K194" s="131" t="s">
        <v>834</v>
      </c>
      <c r="L194" s="211" t="s">
        <v>235</v>
      </c>
      <c r="M194" s="211" t="s">
        <v>236</v>
      </c>
      <c r="N194" s="131" t="s">
        <v>835</v>
      </c>
      <c r="O194" s="131"/>
      <c r="P194" s="211" t="s">
        <v>238</v>
      </c>
    </row>
    <row r="195" spans="1:16" s="215" customFormat="1">
      <c r="A195" s="361">
        <v>169</v>
      </c>
      <c r="B195" s="265" t="str">
        <f>兴趣爱好编码!$K$2</f>
        <v>000100005</v>
      </c>
      <c r="C195" s="305" t="s">
        <v>685</v>
      </c>
      <c r="D195" s="305" t="s">
        <v>686</v>
      </c>
      <c r="E195" s="147" t="str">
        <f>兴趣爱好编码!$K$104</f>
        <v>000100005002</v>
      </c>
      <c r="F195" s="99" t="s">
        <v>704</v>
      </c>
      <c r="G195" s="99" t="s">
        <v>705</v>
      </c>
      <c r="H195" s="131" t="str">
        <f>兴趣爱好编码!K233</f>
        <v>000100005002047</v>
      </c>
      <c r="I195" s="131" t="s">
        <v>836</v>
      </c>
      <c r="J195" s="131" t="s">
        <v>233</v>
      </c>
      <c r="K195" s="131" t="s">
        <v>837</v>
      </c>
      <c r="L195" s="211" t="s">
        <v>235</v>
      </c>
      <c r="M195" s="211" t="s">
        <v>236</v>
      </c>
      <c r="N195" s="131" t="s">
        <v>838</v>
      </c>
      <c r="O195" s="131"/>
      <c r="P195" s="211" t="s">
        <v>238</v>
      </c>
    </row>
    <row r="196" spans="1:16" s="215" customFormat="1">
      <c r="A196" s="361">
        <v>170</v>
      </c>
      <c r="B196" s="265" t="str">
        <f>兴趣爱好编码!$K$2</f>
        <v>000100005</v>
      </c>
      <c r="C196" s="305" t="s">
        <v>685</v>
      </c>
      <c r="D196" s="305" t="s">
        <v>686</v>
      </c>
      <c r="E196" s="147" t="str">
        <f>兴趣爱好编码!$K$104</f>
        <v>000100005002</v>
      </c>
      <c r="F196" s="99" t="s">
        <v>704</v>
      </c>
      <c r="G196" s="99" t="s">
        <v>705</v>
      </c>
      <c r="H196" s="131" t="str">
        <f>兴趣爱好编码!K235</f>
        <v>000100005002048</v>
      </c>
      <c r="I196" s="131" t="s">
        <v>839</v>
      </c>
      <c r="J196" s="131" t="s">
        <v>233</v>
      </c>
      <c r="K196" s="131" t="s">
        <v>840</v>
      </c>
      <c r="L196" s="211" t="s">
        <v>235</v>
      </c>
      <c r="M196" s="211" t="s">
        <v>236</v>
      </c>
      <c r="N196" s="131" t="s">
        <v>841</v>
      </c>
      <c r="O196" s="131"/>
      <c r="P196" s="211" t="s">
        <v>238</v>
      </c>
    </row>
    <row r="197" spans="1:16" s="215" customFormat="1">
      <c r="A197" s="361">
        <v>171</v>
      </c>
      <c r="B197" s="265" t="str">
        <f>兴趣爱好编码!$K$2</f>
        <v>000100005</v>
      </c>
      <c r="C197" s="305" t="s">
        <v>685</v>
      </c>
      <c r="D197" s="305" t="s">
        <v>686</v>
      </c>
      <c r="E197" s="147" t="str">
        <f>兴趣爱好编码!$K$104</f>
        <v>000100005002</v>
      </c>
      <c r="F197" s="99" t="s">
        <v>704</v>
      </c>
      <c r="G197" s="99" t="s">
        <v>705</v>
      </c>
      <c r="H197" s="131" t="str">
        <f>兴趣爱好编码!K237</f>
        <v>000100005002049</v>
      </c>
      <c r="I197" s="131" t="s">
        <v>842</v>
      </c>
      <c r="J197" s="131" t="s">
        <v>233</v>
      </c>
      <c r="K197" s="131" t="s">
        <v>843</v>
      </c>
      <c r="L197" s="211" t="s">
        <v>235</v>
      </c>
      <c r="M197" s="211" t="s">
        <v>236</v>
      </c>
      <c r="N197" s="131" t="s">
        <v>844</v>
      </c>
      <c r="O197" s="131"/>
      <c r="P197" s="211" t="s">
        <v>238</v>
      </c>
    </row>
    <row r="198" spans="1:16" s="215" customFormat="1">
      <c r="A198" s="361">
        <v>172</v>
      </c>
      <c r="B198" s="265" t="str">
        <f>兴趣爱好编码!$K$2</f>
        <v>000100005</v>
      </c>
      <c r="C198" s="305" t="s">
        <v>685</v>
      </c>
      <c r="D198" s="305" t="s">
        <v>686</v>
      </c>
      <c r="E198" s="147" t="str">
        <f>兴趣爱好编码!$K$104</f>
        <v>000100005002</v>
      </c>
      <c r="F198" s="99" t="s">
        <v>704</v>
      </c>
      <c r="G198" s="99" t="s">
        <v>705</v>
      </c>
      <c r="H198" s="131" t="str">
        <f>兴趣爱好编码!K239</f>
        <v>000100005002050</v>
      </c>
      <c r="I198" s="131" t="s">
        <v>845</v>
      </c>
      <c r="J198" s="131" t="s">
        <v>233</v>
      </c>
      <c r="K198" s="131" t="s">
        <v>846</v>
      </c>
      <c r="L198" s="211" t="s">
        <v>235</v>
      </c>
      <c r="M198" s="211" t="s">
        <v>236</v>
      </c>
      <c r="N198" s="131" t="s">
        <v>847</v>
      </c>
      <c r="O198" s="131"/>
      <c r="P198" s="211" t="s">
        <v>238</v>
      </c>
    </row>
    <row r="199" spans="1:16" s="215" customFormat="1">
      <c r="A199" s="361">
        <v>173</v>
      </c>
      <c r="B199" s="265" t="str">
        <f>兴趣爱好编码!$K$2</f>
        <v>000100005</v>
      </c>
      <c r="C199" s="305" t="s">
        <v>685</v>
      </c>
      <c r="D199" s="305" t="s">
        <v>686</v>
      </c>
      <c r="E199" s="147" t="str">
        <f>兴趣爱好编码!$K$104</f>
        <v>000100005002</v>
      </c>
      <c r="F199" s="99" t="s">
        <v>704</v>
      </c>
      <c r="G199" s="99" t="s">
        <v>705</v>
      </c>
      <c r="H199" s="131" t="str">
        <f>兴趣爱好编码!K241</f>
        <v>000100005002051</v>
      </c>
      <c r="I199" s="131" t="s">
        <v>848</v>
      </c>
      <c r="J199" s="131" t="s">
        <v>233</v>
      </c>
      <c r="K199" s="131" t="s">
        <v>849</v>
      </c>
      <c r="L199" s="211" t="s">
        <v>235</v>
      </c>
      <c r="M199" s="211" t="s">
        <v>236</v>
      </c>
      <c r="N199" s="131" t="s">
        <v>850</v>
      </c>
      <c r="O199" s="131"/>
      <c r="P199" s="211" t="s">
        <v>238</v>
      </c>
    </row>
    <row r="200" spans="1:16" s="215" customFormat="1">
      <c r="A200" s="361">
        <v>174</v>
      </c>
      <c r="B200" s="265" t="str">
        <f>兴趣爱好编码!$K$2</f>
        <v>000100005</v>
      </c>
      <c r="C200" s="305" t="s">
        <v>685</v>
      </c>
      <c r="D200" s="305" t="s">
        <v>686</v>
      </c>
      <c r="E200" s="147" t="str">
        <f>兴趣爱好编码!$K$104</f>
        <v>000100005002</v>
      </c>
      <c r="F200" s="99" t="s">
        <v>704</v>
      </c>
      <c r="G200" s="99" t="s">
        <v>705</v>
      </c>
      <c r="H200" s="131" t="str">
        <f>兴趣爱好编码!K243</f>
        <v>000100005002052</v>
      </c>
      <c r="I200" s="131" t="s">
        <v>851</v>
      </c>
      <c r="J200" s="131" t="s">
        <v>233</v>
      </c>
      <c r="K200" s="131" t="s">
        <v>852</v>
      </c>
      <c r="L200" s="211" t="s">
        <v>235</v>
      </c>
      <c r="M200" s="211" t="s">
        <v>236</v>
      </c>
      <c r="N200" s="131" t="s">
        <v>853</v>
      </c>
      <c r="O200" s="131"/>
      <c r="P200" s="211" t="s">
        <v>238</v>
      </c>
    </row>
    <row r="201" spans="1:16" s="215" customFormat="1">
      <c r="A201" s="361">
        <v>175</v>
      </c>
      <c r="B201" s="265" t="str">
        <f>兴趣爱好编码!$K$2</f>
        <v>000100005</v>
      </c>
      <c r="C201" s="305" t="s">
        <v>685</v>
      </c>
      <c r="D201" s="305" t="s">
        <v>686</v>
      </c>
      <c r="E201" s="147" t="str">
        <f>兴趣爱好编码!$K$104</f>
        <v>000100005002</v>
      </c>
      <c r="F201" s="99" t="s">
        <v>704</v>
      </c>
      <c r="G201" s="99" t="s">
        <v>705</v>
      </c>
      <c r="H201" s="131" t="str">
        <f>兴趣爱好编码!K245</f>
        <v>000100005002053</v>
      </c>
      <c r="I201" s="131" t="s">
        <v>854</v>
      </c>
      <c r="J201" s="131" t="s">
        <v>233</v>
      </c>
      <c r="K201" s="131" t="s">
        <v>855</v>
      </c>
      <c r="L201" s="211" t="s">
        <v>235</v>
      </c>
      <c r="M201" s="211" t="s">
        <v>236</v>
      </c>
      <c r="N201" s="131" t="s">
        <v>856</v>
      </c>
      <c r="O201" s="131"/>
      <c r="P201" s="211" t="s">
        <v>238</v>
      </c>
    </row>
    <row r="202" spans="1:16" s="215" customFormat="1">
      <c r="A202" s="361">
        <v>176</v>
      </c>
      <c r="B202" s="265" t="str">
        <f>兴趣爱好编码!$K$2</f>
        <v>000100005</v>
      </c>
      <c r="C202" s="305" t="s">
        <v>685</v>
      </c>
      <c r="D202" s="305" t="s">
        <v>686</v>
      </c>
      <c r="E202" s="147" t="str">
        <f>兴趣爱好编码!$K$104</f>
        <v>000100005002</v>
      </c>
      <c r="F202" s="99" t="s">
        <v>704</v>
      </c>
      <c r="G202" s="99" t="s">
        <v>705</v>
      </c>
      <c r="H202" s="131" t="str">
        <f>兴趣爱好编码!K247</f>
        <v>000100005002054</v>
      </c>
      <c r="I202" s="131" t="s">
        <v>857</v>
      </c>
      <c r="J202" s="131" t="s">
        <v>233</v>
      </c>
      <c r="K202" s="131" t="s">
        <v>858</v>
      </c>
      <c r="L202" s="211" t="s">
        <v>235</v>
      </c>
      <c r="M202" s="211" t="s">
        <v>236</v>
      </c>
      <c r="N202" s="131" t="s">
        <v>859</v>
      </c>
      <c r="O202" s="131"/>
      <c r="P202" s="211" t="s">
        <v>238</v>
      </c>
    </row>
    <row r="203" spans="1:16" s="215" customFormat="1">
      <c r="A203" s="361">
        <v>177</v>
      </c>
      <c r="B203" s="265" t="str">
        <f>兴趣爱好编码!$K$2</f>
        <v>000100005</v>
      </c>
      <c r="C203" s="305" t="s">
        <v>685</v>
      </c>
      <c r="D203" s="305" t="s">
        <v>686</v>
      </c>
      <c r="E203" s="147" t="str">
        <f>兴趣爱好编码!$K$104</f>
        <v>000100005002</v>
      </c>
      <c r="F203" s="99" t="s">
        <v>704</v>
      </c>
      <c r="G203" s="99" t="s">
        <v>705</v>
      </c>
      <c r="H203" s="131" t="str">
        <f>兴趣爱好编码!K249</f>
        <v>000100005002055</v>
      </c>
      <c r="I203" s="131" t="s">
        <v>860</v>
      </c>
      <c r="J203" s="131" t="s">
        <v>233</v>
      </c>
      <c r="K203" s="131" t="s">
        <v>861</v>
      </c>
      <c r="L203" s="211" t="s">
        <v>235</v>
      </c>
      <c r="M203" s="211" t="s">
        <v>236</v>
      </c>
      <c r="N203" s="131" t="s">
        <v>862</v>
      </c>
      <c r="O203" s="131"/>
      <c r="P203" s="211" t="s">
        <v>238</v>
      </c>
    </row>
    <row r="204" spans="1:16" s="215" customFormat="1">
      <c r="A204" s="361">
        <v>178</v>
      </c>
      <c r="B204" s="265" t="str">
        <f>兴趣爱好编码!$K$2</f>
        <v>000100005</v>
      </c>
      <c r="C204" s="305" t="s">
        <v>685</v>
      </c>
      <c r="D204" s="305" t="s">
        <v>686</v>
      </c>
      <c r="E204" s="147" t="str">
        <f>兴趣爱好编码!$K$104</f>
        <v>000100005002</v>
      </c>
      <c r="F204" s="99" t="s">
        <v>704</v>
      </c>
      <c r="G204" s="99" t="s">
        <v>705</v>
      </c>
      <c r="H204" s="247" t="str">
        <f>兴趣爱好编码!K254</f>
        <v>000100005002058</v>
      </c>
      <c r="I204" s="247" t="s">
        <v>863</v>
      </c>
      <c r="J204" s="247" t="s">
        <v>316</v>
      </c>
      <c r="K204" s="247" t="s">
        <v>864</v>
      </c>
      <c r="L204" s="211" t="s">
        <v>261</v>
      </c>
      <c r="M204" s="211" t="s">
        <v>253</v>
      </c>
      <c r="N204" s="247" t="s">
        <v>865</v>
      </c>
      <c r="O204" s="131"/>
      <c r="P204" s="211" t="s">
        <v>238</v>
      </c>
    </row>
    <row r="205" spans="1:16" s="215" customFormat="1">
      <c r="A205" s="361">
        <v>179</v>
      </c>
      <c r="B205" s="265" t="str">
        <f>兴趣爱好编码!$K$2</f>
        <v>000100005</v>
      </c>
      <c r="C205" s="305" t="s">
        <v>685</v>
      </c>
      <c r="D205" s="305" t="s">
        <v>686</v>
      </c>
      <c r="E205" s="147" t="str">
        <f>兴趣爱好编码!$K$104</f>
        <v>000100005002</v>
      </c>
      <c r="F205" s="99" t="s">
        <v>704</v>
      </c>
      <c r="G205" s="99" t="s">
        <v>705</v>
      </c>
      <c r="H205" s="247" t="str">
        <f>兴趣爱好编码!K255</f>
        <v>000100005002059</v>
      </c>
      <c r="I205" s="247" t="s">
        <v>866</v>
      </c>
      <c r="J205" s="247" t="s">
        <v>316</v>
      </c>
      <c r="K205" s="247" t="s">
        <v>867</v>
      </c>
      <c r="L205" s="211" t="s">
        <v>261</v>
      </c>
      <c r="M205" s="211" t="s">
        <v>253</v>
      </c>
      <c r="N205" s="247" t="s">
        <v>865</v>
      </c>
      <c r="O205" s="131"/>
      <c r="P205" s="211" t="s">
        <v>238</v>
      </c>
    </row>
    <row r="206" spans="1:16" s="215" customFormat="1" ht="33">
      <c r="A206" s="361">
        <v>180</v>
      </c>
      <c r="B206" s="265" t="str">
        <f>兴趣爱好编码!$K$2</f>
        <v>000100005</v>
      </c>
      <c r="C206" s="305" t="s">
        <v>685</v>
      </c>
      <c r="D206" s="305" t="s">
        <v>686</v>
      </c>
      <c r="E206" s="147" t="str">
        <f>兴趣爱好编码!$K$104</f>
        <v>000100005002</v>
      </c>
      <c r="F206" s="99" t="s">
        <v>704</v>
      </c>
      <c r="G206" s="99" t="s">
        <v>705</v>
      </c>
      <c r="H206" s="247" t="str">
        <f>兴趣爱好编码!K257</f>
        <v>000100005002061</v>
      </c>
      <c r="I206" s="247" t="s">
        <v>868</v>
      </c>
      <c r="J206" s="247" t="s">
        <v>316</v>
      </c>
      <c r="K206" s="247" t="s">
        <v>869</v>
      </c>
      <c r="L206" s="211" t="s">
        <v>235</v>
      </c>
      <c r="M206" s="211" t="s">
        <v>253</v>
      </c>
      <c r="N206" s="271" t="s">
        <v>870</v>
      </c>
      <c r="O206" s="131"/>
      <c r="P206" s="211" t="s">
        <v>238</v>
      </c>
    </row>
    <row r="207" spans="1:16" s="215" customFormat="1" ht="33">
      <c r="A207" s="361">
        <v>181</v>
      </c>
      <c r="B207" s="265" t="str">
        <f>兴趣爱好编码!$K$2</f>
        <v>000100005</v>
      </c>
      <c r="C207" s="305" t="s">
        <v>685</v>
      </c>
      <c r="D207" s="305" t="s">
        <v>686</v>
      </c>
      <c r="E207" s="147" t="str">
        <f>兴趣爱好编码!$K$104</f>
        <v>000100005002</v>
      </c>
      <c r="F207" s="99" t="s">
        <v>704</v>
      </c>
      <c r="G207" s="99" t="s">
        <v>705</v>
      </c>
      <c r="H207" s="247" t="str">
        <f>兴趣爱好编码!K291</f>
        <v>000100005002062</v>
      </c>
      <c r="I207" s="247" t="s">
        <v>871</v>
      </c>
      <c r="J207" s="247" t="s">
        <v>316</v>
      </c>
      <c r="K207" s="247" t="s">
        <v>872</v>
      </c>
      <c r="L207" s="211" t="s">
        <v>235</v>
      </c>
      <c r="M207" s="211" t="s">
        <v>253</v>
      </c>
      <c r="N207" s="271" t="s">
        <v>873</v>
      </c>
      <c r="O207" s="131"/>
      <c r="P207" s="211" t="s">
        <v>238</v>
      </c>
    </row>
    <row r="208" spans="1:16" s="215" customFormat="1" ht="165">
      <c r="A208" s="361">
        <v>182</v>
      </c>
      <c r="B208" s="265" t="str">
        <f>兴趣爱好编码!$K$2</f>
        <v>000100005</v>
      </c>
      <c r="C208" s="305" t="s">
        <v>685</v>
      </c>
      <c r="D208" s="305" t="s">
        <v>686</v>
      </c>
      <c r="E208" s="147" t="str">
        <f>兴趣爱好编码!$K$104</f>
        <v>000100005002</v>
      </c>
      <c r="F208" s="99" t="s">
        <v>704</v>
      </c>
      <c r="G208" s="99" t="s">
        <v>705</v>
      </c>
      <c r="H208" s="131" t="str">
        <f>兴趣爱好编码!K159</f>
        <v>000100005002011</v>
      </c>
      <c r="I208" s="131" t="s">
        <v>874</v>
      </c>
      <c r="J208" s="131" t="s">
        <v>875</v>
      </c>
      <c r="K208" s="131" t="s">
        <v>876</v>
      </c>
      <c r="L208" s="211" t="s">
        <v>261</v>
      </c>
      <c r="M208" s="211" t="s">
        <v>236</v>
      </c>
      <c r="N208" s="132" t="s">
        <v>877</v>
      </c>
      <c r="O208" s="131"/>
      <c r="P208" s="211" t="s">
        <v>238</v>
      </c>
    </row>
    <row r="209" spans="1:18" s="215" customFormat="1">
      <c r="A209" s="361">
        <v>183</v>
      </c>
      <c r="B209" s="265" t="str">
        <f>兴趣爱好编码!$K$2</f>
        <v>000100005</v>
      </c>
      <c r="C209" s="305" t="s">
        <v>685</v>
      </c>
      <c r="D209" s="305" t="s">
        <v>686</v>
      </c>
      <c r="E209" s="147" t="str">
        <f>兴趣爱好编码!$K$104</f>
        <v>000100005002</v>
      </c>
      <c r="F209" s="99" t="s">
        <v>704</v>
      </c>
      <c r="G209" s="99" t="s">
        <v>705</v>
      </c>
      <c r="H209" s="131" t="str">
        <f>兴趣爱好编码!K253</f>
        <v>000100005002057</v>
      </c>
      <c r="I209" s="131" t="s">
        <v>878</v>
      </c>
      <c r="J209" s="131" t="s">
        <v>316</v>
      </c>
      <c r="K209" s="131" t="s">
        <v>879</v>
      </c>
      <c r="L209" s="211" t="s">
        <v>261</v>
      </c>
      <c r="M209" s="211" t="s">
        <v>253</v>
      </c>
      <c r="N209" s="131" t="s">
        <v>880</v>
      </c>
      <c r="O209" s="131"/>
      <c r="P209" s="211" t="s">
        <v>238</v>
      </c>
    </row>
    <row r="210" spans="1:18" s="215" customFormat="1">
      <c r="A210" s="361">
        <v>184</v>
      </c>
      <c r="B210" s="265" t="str">
        <f>兴趣爱好编码!$K$2</f>
        <v>000100005</v>
      </c>
      <c r="C210" s="305" t="s">
        <v>685</v>
      </c>
      <c r="D210" s="305" t="s">
        <v>686</v>
      </c>
      <c r="E210" s="147" t="str">
        <f>兴趣爱好编码!$K$104</f>
        <v>000100005002</v>
      </c>
      <c r="F210" s="99" t="s">
        <v>704</v>
      </c>
      <c r="G210" s="99" t="s">
        <v>705</v>
      </c>
      <c r="H210" s="247" t="str">
        <f>兴趣爱好编码!K256</f>
        <v>000100005002060</v>
      </c>
      <c r="I210" s="247" t="s">
        <v>881</v>
      </c>
      <c r="J210" s="247" t="s">
        <v>316</v>
      </c>
      <c r="K210" s="247" t="s">
        <v>882</v>
      </c>
      <c r="L210" s="211" t="s">
        <v>261</v>
      </c>
      <c r="M210" s="211" t="s">
        <v>253</v>
      </c>
      <c r="N210" s="247" t="s">
        <v>883</v>
      </c>
      <c r="O210" s="247"/>
      <c r="P210" s="211" t="s">
        <v>238</v>
      </c>
    </row>
    <row r="211" spans="1:18" s="215" customFormat="1">
      <c r="A211" s="361">
        <v>185</v>
      </c>
      <c r="B211" s="265" t="str">
        <f>兴趣爱好编码!K2</f>
        <v>000100005</v>
      </c>
      <c r="C211" s="305" t="s">
        <v>685</v>
      </c>
      <c r="D211" s="305" t="s">
        <v>686</v>
      </c>
      <c r="E211" s="141" t="str">
        <f>兴趣爱好编码!K804</f>
        <v>000100005003</v>
      </c>
      <c r="F211" s="99" t="s">
        <v>884</v>
      </c>
      <c r="G211" s="99" t="s">
        <v>885</v>
      </c>
      <c r="H211" s="131" t="str">
        <f>兴趣爱好编码!K805</f>
        <v>000100005003001</v>
      </c>
      <c r="I211" s="211" t="s">
        <v>886</v>
      </c>
      <c r="J211" s="211" t="s">
        <v>233</v>
      </c>
      <c r="K211" s="131" t="s">
        <v>887</v>
      </c>
      <c r="L211" s="211" t="s">
        <v>235</v>
      </c>
      <c r="M211" s="211" t="s">
        <v>253</v>
      </c>
      <c r="N211" s="211" t="s">
        <v>888</v>
      </c>
      <c r="O211" s="247"/>
      <c r="P211" s="211" t="s">
        <v>238</v>
      </c>
    </row>
    <row r="212" spans="1:18" s="215" customFormat="1">
      <c r="A212" s="361">
        <v>186</v>
      </c>
      <c r="B212" s="265" t="str">
        <f>兴趣爱好编码!K2</f>
        <v>000100005</v>
      </c>
      <c r="C212" s="305" t="s">
        <v>685</v>
      </c>
      <c r="D212" s="305" t="s">
        <v>686</v>
      </c>
      <c r="E212" s="141" t="str">
        <f>兴趣爱好编码!K804</f>
        <v>000100005003</v>
      </c>
      <c r="F212" s="99" t="s">
        <v>884</v>
      </c>
      <c r="G212" s="99" t="s">
        <v>885</v>
      </c>
      <c r="H212" s="131" t="str">
        <f>兴趣爱好编码!K817</f>
        <v>000100005003002</v>
      </c>
      <c r="I212" s="211" t="s">
        <v>889</v>
      </c>
      <c r="J212" s="211" t="s">
        <v>233</v>
      </c>
      <c r="K212" s="131" t="s">
        <v>890</v>
      </c>
      <c r="L212" s="211" t="s">
        <v>235</v>
      </c>
      <c r="M212" s="211" t="s">
        <v>253</v>
      </c>
      <c r="N212" s="211" t="s">
        <v>891</v>
      </c>
      <c r="O212" s="247"/>
      <c r="P212" s="211" t="s">
        <v>238</v>
      </c>
    </row>
    <row r="213" spans="1:18" s="215" customFormat="1">
      <c r="A213" s="361">
        <v>187</v>
      </c>
      <c r="B213" s="265" t="str">
        <f>兴趣爱好编码!K2</f>
        <v>000100005</v>
      </c>
      <c r="C213" s="305" t="s">
        <v>685</v>
      </c>
      <c r="D213" s="305" t="s">
        <v>686</v>
      </c>
      <c r="E213" s="141" t="str">
        <f>兴趣爱好编码!K804</f>
        <v>000100005003</v>
      </c>
      <c r="F213" s="99" t="s">
        <v>884</v>
      </c>
      <c r="G213" s="99" t="s">
        <v>885</v>
      </c>
      <c r="H213" s="131" t="str">
        <f>兴趣爱好编码!K829</f>
        <v>000100005003003</v>
      </c>
      <c r="I213" s="211" t="s">
        <v>892</v>
      </c>
      <c r="J213" s="211" t="s">
        <v>233</v>
      </c>
      <c r="K213" s="131" t="s">
        <v>893</v>
      </c>
      <c r="L213" s="211" t="s">
        <v>235</v>
      </c>
      <c r="M213" s="211" t="s">
        <v>253</v>
      </c>
      <c r="N213" s="211" t="s">
        <v>894</v>
      </c>
      <c r="O213" s="247"/>
      <c r="P213" s="211" t="s">
        <v>238</v>
      </c>
    </row>
    <row r="214" spans="1:18" s="354" customFormat="1" ht="33">
      <c r="A214" s="361">
        <v>188</v>
      </c>
      <c r="B214" s="389" t="str">
        <f>兴趣爱好编码!K2</f>
        <v>000100005</v>
      </c>
      <c r="C214" s="386" t="s">
        <v>685</v>
      </c>
      <c r="D214" s="386" t="s">
        <v>686</v>
      </c>
      <c r="E214" s="389" t="str">
        <f>兴趣爱好编码!K804</f>
        <v>000100005003</v>
      </c>
      <c r="F214" s="383" t="s">
        <v>884</v>
      </c>
      <c r="G214" s="383" t="s">
        <v>885</v>
      </c>
      <c r="H214" s="384" t="str">
        <f>兴趣爱好编码!K841</f>
        <v>000100005003004</v>
      </c>
      <c r="I214" s="384" t="s">
        <v>895</v>
      </c>
      <c r="J214" s="384" t="s">
        <v>233</v>
      </c>
      <c r="K214" s="383" t="s">
        <v>896</v>
      </c>
      <c r="L214" s="386" t="s">
        <v>261</v>
      </c>
      <c r="M214" s="386" t="s">
        <v>253</v>
      </c>
      <c r="N214" s="384" t="s">
        <v>897</v>
      </c>
      <c r="O214" s="387" t="s">
        <v>600</v>
      </c>
      <c r="P214" s="386" t="s">
        <v>238</v>
      </c>
    </row>
    <row r="215" spans="1:18" s="355" customFormat="1" ht="33">
      <c r="A215" s="361">
        <v>189</v>
      </c>
      <c r="B215" s="207" t="str">
        <f>兴趣爱好编码!K2</f>
        <v>000100005</v>
      </c>
      <c r="C215" s="207" t="s">
        <v>685</v>
      </c>
      <c r="D215" s="207" t="s">
        <v>686</v>
      </c>
      <c r="E215" s="207" t="str">
        <f>兴趣爱好编码!K804</f>
        <v>000100005003</v>
      </c>
      <c r="F215" s="207" t="s">
        <v>884</v>
      </c>
      <c r="G215" s="207" t="s">
        <v>885</v>
      </c>
      <c r="H215" s="207" t="str">
        <f>兴趣爱好编码!K849</f>
        <v>000100005003006</v>
      </c>
      <c r="I215" s="207" t="s">
        <v>685</v>
      </c>
      <c r="J215" s="207" t="s">
        <v>316</v>
      </c>
      <c r="K215" s="207" t="s">
        <v>898</v>
      </c>
      <c r="L215" s="207" t="s">
        <v>235</v>
      </c>
      <c r="M215" s="207" t="s">
        <v>253</v>
      </c>
      <c r="N215" s="396" t="s">
        <v>899</v>
      </c>
      <c r="O215" s="207"/>
      <c r="P215" s="211" t="s">
        <v>238</v>
      </c>
      <c r="Q215" s="215"/>
      <c r="R215" s="215"/>
    </row>
    <row r="216" spans="1:18" s="293" customFormat="1">
      <c r="A216" s="361">
        <v>190</v>
      </c>
      <c r="B216" s="247" t="s">
        <v>900</v>
      </c>
      <c r="C216" s="147" t="s">
        <v>685</v>
      </c>
      <c r="D216" s="147" t="s">
        <v>686</v>
      </c>
      <c r="E216" s="141" t="str">
        <f>兴趣爱好编码!K804</f>
        <v>000100005003</v>
      </c>
      <c r="F216" s="131" t="s">
        <v>884</v>
      </c>
      <c r="G216" s="131" t="s">
        <v>885</v>
      </c>
      <c r="H216" s="131" t="str">
        <f>兴趣爱好编码!K874</f>
        <v>000100005003007</v>
      </c>
      <c r="I216" s="247" t="s">
        <v>901</v>
      </c>
      <c r="J216" s="247" t="s">
        <v>233</v>
      </c>
      <c r="K216" s="131" t="s">
        <v>902</v>
      </c>
      <c r="L216" s="247" t="s">
        <v>235</v>
      </c>
      <c r="M216" s="247" t="s">
        <v>253</v>
      </c>
      <c r="N216" s="247" t="s">
        <v>903</v>
      </c>
      <c r="O216" s="247"/>
      <c r="P216" s="211" t="s">
        <v>238</v>
      </c>
      <c r="Q216" s="215"/>
      <c r="R216" s="215"/>
    </row>
    <row r="217" spans="1:18" s="293" customFormat="1">
      <c r="A217" s="361">
        <v>191</v>
      </c>
      <c r="B217" s="247" t="s">
        <v>900</v>
      </c>
      <c r="C217" s="147" t="s">
        <v>685</v>
      </c>
      <c r="D217" s="147" t="s">
        <v>686</v>
      </c>
      <c r="E217" s="141" t="str">
        <f>兴趣爱好编码!K804</f>
        <v>000100005003</v>
      </c>
      <c r="F217" s="131" t="s">
        <v>884</v>
      </c>
      <c r="G217" s="131" t="s">
        <v>885</v>
      </c>
      <c r="H217" s="131" t="str">
        <f>兴趣爱好编码!K877</f>
        <v>000100005003008</v>
      </c>
      <c r="I217" s="247" t="s">
        <v>904</v>
      </c>
      <c r="J217" s="247" t="s">
        <v>233</v>
      </c>
      <c r="K217" s="131" t="s">
        <v>905</v>
      </c>
      <c r="L217" s="247" t="s">
        <v>235</v>
      </c>
      <c r="M217" s="247" t="s">
        <v>253</v>
      </c>
      <c r="N217" s="247" t="s">
        <v>906</v>
      </c>
      <c r="O217" s="211"/>
      <c r="P217" s="211" t="s">
        <v>238</v>
      </c>
      <c r="Q217" s="215"/>
      <c r="R217" s="215"/>
    </row>
    <row r="218" spans="1:18" s="356" customFormat="1">
      <c r="A218" s="361">
        <v>192</v>
      </c>
      <c r="B218" s="290" t="s">
        <v>907</v>
      </c>
      <c r="C218" s="140" t="s">
        <v>908</v>
      </c>
      <c r="D218" s="140" t="s">
        <v>909</v>
      </c>
      <c r="E218" s="390" t="str">
        <f>地理位置信息!$K$3</f>
        <v>000100008001</v>
      </c>
      <c r="F218" s="391" t="s">
        <v>910</v>
      </c>
      <c r="G218" s="391" t="s">
        <v>911</v>
      </c>
      <c r="H218" s="391" t="str">
        <f>地理位置信息!K4</f>
        <v>000100008001001</v>
      </c>
      <c r="I218" s="290" t="s">
        <v>912</v>
      </c>
      <c r="J218" s="290" t="s">
        <v>233</v>
      </c>
      <c r="K218" s="391" t="s">
        <v>913</v>
      </c>
      <c r="L218" s="290" t="s">
        <v>261</v>
      </c>
      <c r="M218" s="290"/>
      <c r="N218" s="290" t="s">
        <v>914</v>
      </c>
      <c r="O218" s="260"/>
      <c r="P218" s="260" t="s">
        <v>238</v>
      </c>
      <c r="Q218" s="241"/>
      <c r="R218" s="241"/>
    </row>
    <row r="219" spans="1:18" s="356" customFormat="1">
      <c r="A219" s="361">
        <v>193</v>
      </c>
      <c r="B219" s="290" t="s">
        <v>907</v>
      </c>
      <c r="C219" s="140" t="s">
        <v>908</v>
      </c>
      <c r="D219" s="140" t="s">
        <v>909</v>
      </c>
      <c r="E219" s="390" t="str">
        <f>地理位置信息!$K$3</f>
        <v>000100008001</v>
      </c>
      <c r="F219" s="391" t="s">
        <v>910</v>
      </c>
      <c r="G219" s="391" t="s">
        <v>911</v>
      </c>
      <c r="H219" s="391" t="str">
        <f>地理位置信息!K5</f>
        <v>000100008001002</v>
      </c>
      <c r="I219" s="290" t="s">
        <v>915</v>
      </c>
      <c r="J219" s="290" t="s">
        <v>233</v>
      </c>
      <c r="K219" s="391" t="s">
        <v>916</v>
      </c>
      <c r="L219" s="290" t="s">
        <v>261</v>
      </c>
      <c r="M219" s="290"/>
      <c r="N219" s="290" t="s">
        <v>914</v>
      </c>
      <c r="O219" s="260"/>
      <c r="P219" s="260" t="s">
        <v>238</v>
      </c>
      <c r="Q219" s="241"/>
      <c r="R219" s="241"/>
    </row>
    <row r="220" spans="1:18" s="356" customFormat="1">
      <c r="A220" s="361">
        <v>194</v>
      </c>
      <c r="B220" s="290" t="s">
        <v>907</v>
      </c>
      <c r="C220" s="140" t="s">
        <v>908</v>
      </c>
      <c r="D220" s="140" t="s">
        <v>909</v>
      </c>
      <c r="E220" s="390" t="str">
        <f>地理位置信息!$K$3</f>
        <v>000100008001</v>
      </c>
      <c r="F220" s="391" t="s">
        <v>910</v>
      </c>
      <c r="G220" s="391" t="s">
        <v>911</v>
      </c>
      <c r="H220" s="391" t="str">
        <f>地理位置信息!K6</f>
        <v>000100008001003</v>
      </c>
      <c r="I220" s="290" t="s">
        <v>917</v>
      </c>
      <c r="J220" s="290" t="s">
        <v>233</v>
      </c>
      <c r="K220" s="391" t="s">
        <v>918</v>
      </c>
      <c r="L220" s="290" t="s">
        <v>261</v>
      </c>
      <c r="M220" s="290"/>
      <c r="N220" s="290" t="s">
        <v>914</v>
      </c>
      <c r="O220" s="260"/>
      <c r="P220" s="260" t="s">
        <v>238</v>
      </c>
      <c r="Q220" s="241"/>
      <c r="R220" s="241"/>
    </row>
    <row r="221" spans="1:18" s="356" customFormat="1">
      <c r="A221" s="361">
        <v>195</v>
      </c>
      <c r="B221" s="290" t="s">
        <v>907</v>
      </c>
      <c r="C221" s="140" t="s">
        <v>908</v>
      </c>
      <c r="D221" s="140" t="s">
        <v>909</v>
      </c>
      <c r="E221" s="390" t="str">
        <f>地理位置信息!$K$7</f>
        <v>000100008002</v>
      </c>
      <c r="F221" s="391" t="s">
        <v>919</v>
      </c>
      <c r="G221" s="391" t="s">
        <v>920</v>
      </c>
      <c r="H221" s="391" t="str">
        <f>地理位置信息!K8</f>
        <v>000100008002001</v>
      </c>
      <c r="I221" s="290" t="s">
        <v>921</v>
      </c>
      <c r="J221" s="290" t="s">
        <v>233</v>
      </c>
      <c r="K221" s="391" t="s">
        <v>922</v>
      </c>
      <c r="L221" s="290" t="s">
        <v>261</v>
      </c>
      <c r="M221" s="290"/>
      <c r="N221" s="290" t="s">
        <v>923</v>
      </c>
      <c r="O221" s="260"/>
      <c r="P221" s="260" t="s">
        <v>238</v>
      </c>
      <c r="Q221" s="241"/>
      <c r="R221" s="241"/>
    </row>
    <row r="222" spans="1:18" s="356" customFormat="1">
      <c r="A222" s="361">
        <v>196</v>
      </c>
      <c r="B222" s="290" t="s">
        <v>907</v>
      </c>
      <c r="C222" s="140" t="s">
        <v>908</v>
      </c>
      <c r="D222" s="140" t="s">
        <v>909</v>
      </c>
      <c r="E222" s="390" t="str">
        <f>地理位置信息!$K$7</f>
        <v>000100008002</v>
      </c>
      <c r="F222" s="391" t="s">
        <v>919</v>
      </c>
      <c r="G222" s="391" t="s">
        <v>920</v>
      </c>
      <c r="H222" s="391" t="str">
        <f>地理位置信息!K9</f>
        <v>000100008002002</v>
      </c>
      <c r="I222" s="290" t="s">
        <v>924</v>
      </c>
      <c r="J222" s="290" t="s">
        <v>233</v>
      </c>
      <c r="K222" s="391" t="s">
        <v>925</v>
      </c>
      <c r="L222" s="290" t="s">
        <v>261</v>
      </c>
      <c r="M222" s="290"/>
      <c r="N222" s="290" t="s">
        <v>923</v>
      </c>
      <c r="O222" s="260"/>
      <c r="P222" s="260" t="s">
        <v>238</v>
      </c>
      <c r="Q222" s="241"/>
      <c r="R222" s="241"/>
    </row>
    <row r="223" spans="1:18" s="356" customFormat="1">
      <c r="A223" s="361">
        <v>197</v>
      </c>
      <c r="B223" s="290" t="s">
        <v>907</v>
      </c>
      <c r="C223" s="140" t="s">
        <v>908</v>
      </c>
      <c r="D223" s="140" t="s">
        <v>909</v>
      </c>
      <c r="E223" s="390" t="str">
        <f>地理位置信息!$K$7</f>
        <v>000100008002</v>
      </c>
      <c r="F223" s="391" t="s">
        <v>919</v>
      </c>
      <c r="G223" s="391" t="s">
        <v>920</v>
      </c>
      <c r="H223" s="391" t="str">
        <f>地理位置信息!K10</f>
        <v>000100008002003</v>
      </c>
      <c r="I223" s="290" t="s">
        <v>926</v>
      </c>
      <c r="J223" s="290" t="s">
        <v>233</v>
      </c>
      <c r="K223" s="391" t="s">
        <v>927</v>
      </c>
      <c r="L223" s="290" t="s">
        <v>261</v>
      </c>
      <c r="M223" s="290"/>
      <c r="N223" s="290" t="s">
        <v>923</v>
      </c>
      <c r="O223" s="260"/>
      <c r="P223" s="260" t="s">
        <v>238</v>
      </c>
      <c r="Q223" s="241"/>
      <c r="R223" s="241"/>
    </row>
    <row r="224" spans="1:18" s="352" customFormat="1">
      <c r="A224" s="361"/>
      <c r="B224" s="392" t="str">
        <f>验真!K2</f>
        <v>000100006</v>
      </c>
      <c r="C224" s="393" t="s">
        <v>928</v>
      </c>
      <c r="D224" s="393" t="s">
        <v>929</v>
      </c>
      <c r="E224" s="394" t="str">
        <f>验真!$K$3</f>
        <v>000100006001</v>
      </c>
      <c r="F224" s="371" t="s">
        <v>930</v>
      </c>
      <c r="G224" s="365" t="s">
        <v>931</v>
      </c>
      <c r="H224" s="366" t="str">
        <f>验真!K4</f>
        <v>000100006001001</v>
      </c>
      <c r="I224" s="397" t="s">
        <v>932</v>
      </c>
      <c r="J224" s="397" t="s">
        <v>233</v>
      </c>
      <c r="K224" s="366" t="s">
        <v>933</v>
      </c>
      <c r="L224" s="375" t="s">
        <v>235</v>
      </c>
      <c r="M224" s="375" t="s">
        <v>928</v>
      </c>
      <c r="N224" s="397" t="s">
        <v>301</v>
      </c>
      <c r="O224" s="397"/>
      <c r="P224" s="375" t="s">
        <v>238</v>
      </c>
    </row>
    <row r="225" spans="1:16" s="352" customFormat="1">
      <c r="A225" s="361"/>
      <c r="B225" s="392" t="str">
        <f>验真!K2</f>
        <v>000100006</v>
      </c>
      <c r="C225" s="393" t="s">
        <v>928</v>
      </c>
      <c r="D225" s="393" t="s">
        <v>929</v>
      </c>
      <c r="E225" s="394" t="str">
        <f>验真!$K$3</f>
        <v>000100006001</v>
      </c>
      <c r="F225" s="365" t="s">
        <v>930</v>
      </c>
      <c r="G225" s="365" t="s">
        <v>931</v>
      </c>
      <c r="H225" s="366" t="str">
        <f>验真!K8</f>
        <v>000100006001002</v>
      </c>
      <c r="I225" s="397" t="s">
        <v>934</v>
      </c>
      <c r="J225" s="397" t="s">
        <v>233</v>
      </c>
      <c r="K225" s="366" t="s">
        <v>935</v>
      </c>
      <c r="L225" s="375" t="s">
        <v>235</v>
      </c>
      <c r="M225" s="375" t="s">
        <v>928</v>
      </c>
      <c r="N225" s="397" t="s">
        <v>936</v>
      </c>
      <c r="O225" s="397"/>
      <c r="P225" s="375" t="s">
        <v>238</v>
      </c>
    </row>
    <row r="226" spans="1:16" s="352" customFormat="1">
      <c r="A226" s="361"/>
      <c r="B226" s="392" t="str">
        <f>验真!K2</f>
        <v>000100006</v>
      </c>
      <c r="C226" s="393" t="s">
        <v>928</v>
      </c>
      <c r="D226" s="393" t="s">
        <v>929</v>
      </c>
      <c r="E226" s="394" t="str">
        <f>验真!$K$3</f>
        <v>000100006001</v>
      </c>
      <c r="F226" s="365" t="s">
        <v>930</v>
      </c>
      <c r="G226" s="365" t="s">
        <v>931</v>
      </c>
      <c r="H226" s="366" t="str">
        <f>验真!K15</f>
        <v>000100006001003</v>
      </c>
      <c r="I226" s="397" t="s">
        <v>937</v>
      </c>
      <c r="J226" s="397" t="s">
        <v>233</v>
      </c>
      <c r="K226" s="366" t="s">
        <v>938</v>
      </c>
      <c r="L226" s="375" t="s">
        <v>235</v>
      </c>
      <c r="M226" s="375" t="s">
        <v>928</v>
      </c>
      <c r="N226" s="397" t="s">
        <v>939</v>
      </c>
      <c r="O226" s="397"/>
      <c r="P226" s="375" t="s">
        <v>238</v>
      </c>
    </row>
    <row r="227" spans="1:16" s="352" customFormat="1">
      <c r="A227" s="361"/>
      <c r="B227" s="392" t="s">
        <v>940</v>
      </c>
      <c r="C227" s="393" t="s">
        <v>928</v>
      </c>
      <c r="D227" s="393" t="s">
        <v>929</v>
      </c>
      <c r="E227" s="394" t="s">
        <v>941</v>
      </c>
      <c r="F227" s="365" t="s">
        <v>930</v>
      </c>
      <c r="G227" s="365" t="s">
        <v>931</v>
      </c>
      <c r="H227" s="366" t="str">
        <f>验真!K21</f>
        <v>000100006001004</v>
      </c>
      <c r="I227" s="397" t="s">
        <v>942</v>
      </c>
      <c r="J227" s="397" t="s">
        <v>233</v>
      </c>
      <c r="K227" s="366" t="s">
        <v>943</v>
      </c>
      <c r="L227" s="375" t="s">
        <v>235</v>
      </c>
      <c r="M227" s="375" t="s">
        <v>942</v>
      </c>
      <c r="N227" s="397" t="s">
        <v>944</v>
      </c>
      <c r="O227" s="397"/>
      <c r="P227" s="375" t="s">
        <v>238</v>
      </c>
    </row>
    <row r="228" spans="1:16" s="352" customFormat="1">
      <c r="A228" s="361"/>
      <c r="B228" s="392" t="s">
        <v>940</v>
      </c>
      <c r="C228" s="393" t="s">
        <v>928</v>
      </c>
      <c r="D228" s="393" t="s">
        <v>929</v>
      </c>
      <c r="E228" s="394" t="s">
        <v>941</v>
      </c>
      <c r="F228" s="365" t="s">
        <v>930</v>
      </c>
      <c r="G228" s="365" t="s">
        <v>931</v>
      </c>
      <c r="H228" s="366" t="str">
        <f>验真!K26</f>
        <v>000100006001005</v>
      </c>
      <c r="I228" s="397" t="s">
        <v>945</v>
      </c>
      <c r="J228" s="397" t="s">
        <v>233</v>
      </c>
      <c r="K228" s="366" t="s">
        <v>946</v>
      </c>
      <c r="L228" s="375" t="s">
        <v>261</v>
      </c>
      <c r="M228" s="375" t="s">
        <v>942</v>
      </c>
      <c r="N228" s="397" t="s">
        <v>947</v>
      </c>
      <c r="O228" s="397"/>
      <c r="P228" s="375" t="s">
        <v>238</v>
      </c>
    </row>
    <row r="229" spans="1:16" s="352" customFormat="1">
      <c r="A229" s="361"/>
      <c r="B229" s="392" t="s">
        <v>940</v>
      </c>
      <c r="C229" s="393" t="s">
        <v>928</v>
      </c>
      <c r="D229" s="393" t="s">
        <v>929</v>
      </c>
      <c r="E229" s="394" t="s">
        <v>941</v>
      </c>
      <c r="F229" s="365" t="s">
        <v>930</v>
      </c>
      <c r="G229" s="365" t="s">
        <v>931</v>
      </c>
      <c r="H229" s="366" t="str">
        <f>验真!K27</f>
        <v>000100006001006</v>
      </c>
      <c r="I229" s="397" t="s">
        <v>948</v>
      </c>
      <c r="J229" s="397" t="s">
        <v>233</v>
      </c>
      <c r="K229" s="366" t="s">
        <v>949</v>
      </c>
      <c r="L229" s="375" t="s">
        <v>261</v>
      </c>
      <c r="M229" s="375" t="s">
        <v>942</v>
      </c>
      <c r="N229" s="397" t="s">
        <v>947</v>
      </c>
      <c r="O229" s="397"/>
      <c r="P229" s="375" t="s">
        <v>238</v>
      </c>
    </row>
    <row r="230" spans="1:16" s="352" customFormat="1">
      <c r="A230" s="361"/>
      <c r="B230" s="392" t="s">
        <v>940</v>
      </c>
      <c r="C230" s="393" t="s">
        <v>928</v>
      </c>
      <c r="D230" s="393" t="s">
        <v>929</v>
      </c>
      <c r="E230" s="394" t="s">
        <v>941</v>
      </c>
      <c r="F230" s="365" t="s">
        <v>930</v>
      </c>
      <c r="G230" s="365" t="s">
        <v>931</v>
      </c>
      <c r="H230" s="366" t="str">
        <f>验真!K28</f>
        <v>000100006001007</v>
      </c>
      <c r="I230" s="397" t="s">
        <v>950</v>
      </c>
      <c r="J230" s="397" t="s">
        <v>233</v>
      </c>
      <c r="K230" s="366" t="s">
        <v>951</v>
      </c>
      <c r="L230" s="375" t="s">
        <v>261</v>
      </c>
      <c r="M230" s="375" t="s">
        <v>942</v>
      </c>
      <c r="N230" s="397" t="s">
        <v>952</v>
      </c>
      <c r="O230" s="397"/>
      <c r="P230" s="375" t="s">
        <v>238</v>
      </c>
    </row>
    <row r="231" spans="1:16" s="353" customFormat="1">
      <c r="A231" s="361"/>
      <c r="B231" s="368" t="s">
        <v>940</v>
      </c>
      <c r="C231" s="369" t="s">
        <v>928</v>
      </c>
      <c r="D231" s="369" t="s">
        <v>929</v>
      </c>
      <c r="E231" s="370" t="s">
        <v>941</v>
      </c>
      <c r="F231" s="371" t="s">
        <v>930</v>
      </c>
      <c r="G231" s="371" t="s">
        <v>931</v>
      </c>
      <c r="H231" s="372" t="str">
        <f>验真!K29</f>
        <v>000100006001008</v>
      </c>
      <c r="I231" s="377" t="s">
        <v>953</v>
      </c>
      <c r="J231" s="377" t="s">
        <v>233</v>
      </c>
      <c r="K231" s="372" t="s">
        <v>954</v>
      </c>
      <c r="L231" s="378" t="s">
        <v>261</v>
      </c>
      <c r="M231" s="378" t="s">
        <v>928</v>
      </c>
      <c r="N231" s="377" t="s">
        <v>955</v>
      </c>
      <c r="O231" s="377"/>
      <c r="P231" s="378" t="s">
        <v>238</v>
      </c>
    </row>
    <row r="232" spans="1:16" s="352" customFormat="1">
      <c r="A232" s="361"/>
      <c r="B232" s="364" t="str">
        <f>企业!$K$2</f>
        <v>000100007</v>
      </c>
      <c r="C232" s="375" t="s">
        <v>956</v>
      </c>
      <c r="D232" s="375" t="s">
        <v>957</v>
      </c>
      <c r="E232" s="364" t="str">
        <f>企业!$K$3</f>
        <v>000100007001</v>
      </c>
      <c r="F232" s="375" t="s">
        <v>958</v>
      </c>
      <c r="G232" s="375" t="s">
        <v>959</v>
      </c>
      <c r="H232" s="364" t="str">
        <f>企业!K4</f>
        <v>000100007001001</v>
      </c>
      <c r="I232" s="364" t="s">
        <v>960</v>
      </c>
      <c r="J232" s="364" t="s">
        <v>233</v>
      </c>
      <c r="K232" s="364" t="s">
        <v>961</v>
      </c>
      <c r="L232" s="375" t="s">
        <v>261</v>
      </c>
      <c r="M232" s="375" t="s">
        <v>958</v>
      </c>
      <c r="N232" s="364" t="s">
        <v>962</v>
      </c>
      <c r="O232" s="364"/>
      <c r="P232" s="375" t="s">
        <v>238</v>
      </c>
    </row>
    <row r="233" spans="1:16" s="352" customFormat="1">
      <c r="A233" s="361"/>
      <c r="B233" s="364" t="str">
        <f>企业!$K$2</f>
        <v>000100007</v>
      </c>
      <c r="C233" s="375" t="s">
        <v>956</v>
      </c>
      <c r="D233" s="375" t="s">
        <v>957</v>
      </c>
      <c r="E233" s="364" t="str">
        <f>企业!$K$3</f>
        <v>000100007001</v>
      </c>
      <c r="F233" s="375" t="s">
        <v>958</v>
      </c>
      <c r="G233" s="375" t="s">
        <v>959</v>
      </c>
      <c r="H233" s="364" t="str">
        <f>企业!K5</f>
        <v>000100007001002</v>
      </c>
      <c r="I233" s="364" t="s">
        <v>963</v>
      </c>
      <c r="J233" s="364" t="s">
        <v>233</v>
      </c>
      <c r="K233" s="364" t="s">
        <v>964</v>
      </c>
      <c r="L233" s="375" t="s">
        <v>261</v>
      </c>
      <c r="M233" s="375" t="s">
        <v>958</v>
      </c>
      <c r="N233" s="364" t="s">
        <v>965</v>
      </c>
      <c r="O233" s="364"/>
      <c r="P233" s="375" t="s">
        <v>238</v>
      </c>
    </row>
    <row r="234" spans="1:16" s="352" customFormat="1">
      <c r="A234" s="361"/>
      <c r="B234" s="364" t="str">
        <f>企业!$K$2</f>
        <v>000100007</v>
      </c>
      <c r="C234" s="375" t="s">
        <v>956</v>
      </c>
      <c r="D234" s="375" t="s">
        <v>957</v>
      </c>
      <c r="E234" s="364" t="str">
        <f>企业!$K$3</f>
        <v>000100007001</v>
      </c>
      <c r="F234" s="375" t="s">
        <v>958</v>
      </c>
      <c r="G234" s="375" t="s">
        <v>959</v>
      </c>
      <c r="H234" s="364" t="str">
        <f>企业!K6</f>
        <v>000100007001003</v>
      </c>
      <c r="I234" s="364" t="s">
        <v>966</v>
      </c>
      <c r="J234" s="364" t="s">
        <v>233</v>
      </c>
      <c r="K234" s="364" t="s">
        <v>967</v>
      </c>
      <c r="L234" s="375" t="s">
        <v>261</v>
      </c>
      <c r="M234" s="375" t="s">
        <v>958</v>
      </c>
      <c r="N234" s="364" t="s">
        <v>968</v>
      </c>
      <c r="O234" s="364"/>
      <c r="P234" s="375" t="s">
        <v>238</v>
      </c>
    </row>
    <row r="235" spans="1:16" s="352" customFormat="1">
      <c r="A235" s="361"/>
      <c r="B235" s="364" t="str">
        <f>企业!$K$2</f>
        <v>000100007</v>
      </c>
      <c r="C235" s="375" t="s">
        <v>956</v>
      </c>
      <c r="D235" s="375" t="s">
        <v>957</v>
      </c>
      <c r="E235" s="364" t="str">
        <f>企业!$K$3</f>
        <v>000100007001</v>
      </c>
      <c r="F235" s="375" t="s">
        <v>958</v>
      </c>
      <c r="G235" s="375" t="s">
        <v>959</v>
      </c>
      <c r="H235" s="364" t="str">
        <f>企业!K7</f>
        <v>000100007001004</v>
      </c>
      <c r="I235" s="364" t="s">
        <v>969</v>
      </c>
      <c r="J235" s="364" t="s">
        <v>233</v>
      </c>
      <c r="K235" s="364" t="s">
        <v>970</v>
      </c>
      <c r="L235" s="375" t="s">
        <v>261</v>
      </c>
      <c r="M235" s="375" t="s">
        <v>958</v>
      </c>
      <c r="N235" s="364" t="s">
        <v>971</v>
      </c>
      <c r="O235" s="364"/>
      <c r="P235" s="375" t="s">
        <v>238</v>
      </c>
    </row>
    <row r="236" spans="1:16" s="352" customFormat="1">
      <c r="A236" s="361"/>
      <c r="B236" s="364" t="str">
        <f>企业!$K$2</f>
        <v>000100007</v>
      </c>
      <c r="C236" s="375" t="s">
        <v>956</v>
      </c>
      <c r="D236" s="375" t="s">
        <v>957</v>
      </c>
      <c r="E236" s="364" t="str">
        <f>企业!$K$3</f>
        <v>000100007001</v>
      </c>
      <c r="F236" s="375" t="s">
        <v>958</v>
      </c>
      <c r="G236" s="375" t="s">
        <v>959</v>
      </c>
      <c r="H236" s="364" t="str">
        <f>企业!K8</f>
        <v>000100007001005</v>
      </c>
      <c r="I236" s="364" t="s">
        <v>972</v>
      </c>
      <c r="J236" s="364" t="s">
        <v>233</v>
      </c>
      <c r="K236" s="364" t="s">
        <v>973</v>
      </c>
      <c r="L236" s="375" t="s">
        <v>261</v>
      </c>
      <c r="M236" s="375" t="s">
        <v>958</v>
      </c>
      <c r="N236" s="364" t="s">
        <v>974</v>
      </c>
      <c r="O236" s="364"/>
      <c r="P236" s="375" t="s">
        <v>238</v>
      </c>
    </row>
    <row r="237" spans="1:16" s="352" customFormat="1">
      <c r="A237" s="361"/>
      <c r="B237" s="364" t="str">
        <f>企业!$K$2</f>
        <v>000100007</v>
      </c>
      <c r="C237" s="375" t="s">
        <v>956</v>
      </c>
      <c r="D237" s="375" t="s">
        <v>957</v>
      </c>
      <c r="E237" s="364" t="str">
        <f>企业!$K$3</f>
        <v>000100007001</v>
      </c>
      <c r="F237" s="375" t="s">
        <v>958</v>
      </c>
      <c r="G237" s="375" t="s">
        <v>959</v>
      </c>
      <c r="H237" s="364" t="str">
        <f>企业!K9</f>
        <v>000100007001006</v>
      </c>
      <c r="I237" s="364" t="s">
        <v>975</v>
      </c>
      <c r="J237" s="364" t="s">
        <v>233</v>
      </c>
      <c r="K237" s="364" t="s">
        <v>976</v>
      </c>
      <c r="L237" s="375" t="s">
        <v>261</v>
      </c>
      <c r="M237" s="375" t="s">
        <v>958</v>
      </c>
      <c r="N237" s="364" t="s">
        <v>977</v>
      </c>
      <c r="O237" s="364"/>
      <c r="P237" s="375" t="s">
        <v>238</v>
      </c>
    </row>
    <row r="238" spans="1:16" s="352" customFormat="1">
      <c r="A238" s="361"/>
      <c r="B238" s="364" t="str">
        <f>企业!$K$2</f>
        <v>000100007</v>
      </c>
      <c r="C238" s="375" t="s">
        <v>956</v>
      </c>
      <c r="D238" s="375" t="s">
        <v>957</v>
      </c>
      <c r="E238" s="364" t="str">
        <f>企业!$K$3</f>
        <v>000100007001</v>
      </c>
      <c r="F238" s="375" t="s">
        <v>958</v>
      </c>
      <c r="G238" s="375" t="s">
        <v>959</v>
      </c>
      <c r="H238" s="364" t="str">
        <f>企业!K10</f>
        <v>000100007001007</v>
      </c>
      <c r="I238" s="364" t="s">
        <v>978</v>
      </c>
      <c r="J238" s="364" t="s">
        <v>233</v>
      </c>
      <c r="K238" s="364" t="s">
        <v>979</v>
      </c>
      <c r="L238" s="375" t="s">
        <v>261</v>
      </c>
      <c r="M238" s="375" t="s">
        <v>958</v>
      </c>
      <c r="N238" s="364" t="s">
        <v>980</v>
      </c>
      <c r="O238" s="364"/>
      <c r="P238" s="375" t="s">
        <v>238</v>
      </c>
    </row>
    <row r="239" spans="1:16" s="352" customFormat="1">
      <c r="A239" s="361"/>
      <c r="B239" s="364" t="str">
        <f>企业!$K$2</f>
        <v>000100007</v>
      </c>
      <c r="C239" s="375" t="s">
        <v>956</v>
      </c>
      <c r="D239" s="375" t="s">
        <v>957</v>
      </c>
      <c r="E239" s="364" t="str">
        <f>企业!$K$3</f>
        <v>000100007001</v>
      </c>
      <c r="F239" s="375" t="s">
        <v>958</v>
      </c>
      <c r="G239" s="375" t="s">
        <v>959</v>
      </c>
      <c r="H239" s="364" t="str">
        <f>企业!K11</f>
        <v>000100007001008</v>
      </c>
      <c r="I239" s="364" t="s">
        <v>981</v>
      </c>
      <c r="J239" s="364" t="s">
        <v>233</v>
      </c>
      <c r="K239" s="364" t="s">
        <v>982</v>
      </c>
      <c r="L239" s="375" t="s">
        <v>261</v>
      </c>
      <c r="M239" s="375" t="s">
        <v>958</v>
      </c>
      <c r="N239" s="364" t="s">
        <v>980</v>
      </c>
      <c r="O239" s="364"/>
      <c r="P239" s="375" t="s">
        <v>238</v>
      </c>
    </row>
    <row r="240" spans="1:16" s="352" customFormat="1">
      <c r="A240" s="361"/>
      <c r="B240" s="364" t="str">
        <f>企业!$K$2</f>
        <v>000100007</v>
      </c>
      <c r="C240" s="375" t="s">
        <v>956</v>
      </c>
      <c r="D240" s="375" t="s">
        <v>957</v>
      </c>
      <c r="E240" s="364" t="str">
        <f>企业!$K$3</f>
        <v>000100007001</v>
      </c>
      <c r="F240" s="375" t="s">
        <v>958</v>
      </c>
      <c r="G240" s="375" t="s">
        <v>959</v>
      </c>
      <c r="H240" s="364" t="str">
        <f>企业!K12</f>
        <v>000100007001009</v>
      </c>
      <c r="I240" s="364" t="s">
        <v>983</v>
      </c>
      <c r="J240" s="364" t="s">
        <v>233</v>
      </c>
      <c r="K240" s="364" t="s">
        <v>984</v>
      </c>
      <c r="L240" s="375" t="s">
        <v>261</v>
      </c>
      <c r="M240" s="375" t="s">
        <v>958</v>
      </c>
      <c r="N240" s="364" t="s">
        <v>985</v>
      </c>
      <c r="O240" s="364"/>
      <c r="P240" s="375" t="s">
        <v>238</v>
      </c>
    </row>
    <row r="241" spans="1:16" s="352" customFormat="1">
      <c r="A241" s="361"/>
      <c r="B241" s="364" t="str">
        <f>企业!$K$2</f>
        <v>000100007</v>
      </c>
      <c r="C241" s="375" t="s">
        <v>956</v>
      </c>
      <c r="D241" s="375" t="s">
        <v>957</v>
      </c>
      <c r="E241" s="364" t="str">
        <f>企业!$K$3</f>
        <v>000100007001</v>
      </c>
      <c r="F241" s="375" t="s">
        <v>958</v>
      </c>
      <c r="G241" s="375" t="s">
        <v>959</v>
      </c>
      <c r="H241" s="364" t="str">
        <f>企业!K13</f>
        <v>000100007001010</v>
      </c>
      <c r="I241" s="364" t="s">
        <v>986</v>
      </c>
      <c r="J241" s="364" t="s">
        <v>233</v>
      </c>
      <c r="K241" s="364" t="s">
        <v>987</v>
      </c>
      <c r="L241" s="375" t="s">
        <v>261</v>
      </c>
      <c r="M241" s="375" t="s">
        <v>958</v>
      </c>
      <c r="N241" s="364" t="s">
        <v>988</v>
      </c>
      <c r="O241" s="364"/>
      <c r="P241" s="375" t="s">
        <v>238</v>
      </c>
    </row>
    <row r="242" spans="1:16" s="352" customFormat="1">
      <c r="A242" s="361"/>
      <c r="B242" s="364" t="str">
        <f>企业!$K$2</f>
        <v>000100007</v>
      </c>
      <c r="C242" s="375" t="s">
        <v>956</v>
      </c>
      <c r="D242" s="375" t="s">
        <v>957</v>
      </c>
      <c r="E242" s="364" t="str">
        <f>企业!$K$3</f>
        <v>000100007001</v>
      </c>
      <c r="F242" s="375" t="s">
        <v>958</v>
      </c>
      <c r="G242" s="375" t="s">
        <v>959</v>
      </c>
      <c r="H242" s="364" t="str">
        <f>企业!K14</f>
        <v>000100007001011</v>
      </c>
      <c r="I242" s="364" t="s">
        <v>989</v>
      </c>
      <c r="J242" s="364" t="s">
        <v>233</v>
      </c>
      <c r="K242" s="364" t="s">
        <v>990</v>
      </c>
      <c r="L242" s="375" t="s">
        <v>261</v>
      </c>
      <c r="M242" s="375" t="s">
        <v>958</v>
      </c>
      <c r="N242" s="364" t="s">
        <v>991</v>
      </c>
      <c r="O242" s="364"/>
      <c r="P242" s="375" t="s">
        <v>238</v>
      </c>
    </row>
    <row r="243" spans="1:16" s="352" customFormat="1">
      <c r="A243" s="361"/>
      <c r="B243" s="364" t="str">
        <f>企业!$K$2</f>
        <v>000100007</v>
      </c>
      <c r="C243" s="375" t="s">
        <v>956</v>
      </c>
      <c r="D243" s="375" t="s">
        <v>957</v>
      </c>
      <c r="E243" s="364" t="str">
        <f>企业!$K$3</f>
        <v>000100007001</v>
      </c>
      <c r="F243" s="375" t="s">
        <v>958</v>
      </c>
      <c r="G243" s="375" t="s">
        <v>959</v>
      </c>
      <c r="H243" s="364" t="str">
        <f>企业!K15</f>
        <v>000100007001012</v>
      </c>
      <c r="I243" s="364" t="s">
        <v>992</v>
      </c>
      <c r="J243" s="364" t="s">
        <v>233</v>
      </c>
      <c r="K243" s="364" t="s">
        <v>993</v>
      </c>
      <c r="L243" s="375" t="s">
        <v>261</v>
      </c>
      <c r="M243" s="375" t="s">
        <v>958</v>
      </c>
      <c r="N243" s="364" t="s">
        <v>994</v>
      </c>
      <c r="O243" s="364"/>
      <c r="P243" s="375" t="s">
        <v>238</v>
      </c>
    </row>
    <row r="244" spans="1:16" s="352" customFormat="1">
      <c r="A244" s="361"/>
      <c r="B244" s="364" t="str">
        <f>企业!$K$2</f>
        <v>000100007</v>
      </c>
      <c r="C244" s="375" t="s">
        <v>956</v>
      </c>
      <c r="D244" s="375" t="s">
        <v>957</v>
      </c>
      <c r="E244" s="364" t="str">
        <f>企业!$K$3</f>
        <v>000100007001</v>
      </c>
      <c r="F244" s="375" t="s">
        <v>958</v>
      </c>
      <c r="G244" s="375" t="s">
        <v>959</v>
      </c>
      <c r="H244" s="364" t="str">
        <f>企业!K16</f>
        <v>000100007001013</v>
      </c>
      <c r="I244" s="364" t="s">
        <v>995</v>
      </c>
      <c r="J244" s="364" t="s">
        <v>233</v>
      </c>
      <c r="K244" s="364" t="s">
        <v>996</v>
      </c>
      <c r="L244" s="375" t="s">
        <v>261</v>
      </c>
      <c r="M244" s="375" t="s">
        <v>958</v>
      </c>
      <c r="N244" s="364" t="s">
        <v>994</v>
      </c>
      <c r="O244" s="364"/>
      <c r="P244" s="375" t="s">
        <v>238</v>
      </c>
    </row>
    <row r="245" spans="1:16" s="352" customFormat="1">
      <c r="A245" s="361"/>
      <c r="B245" s="364" t="str">
        <f>企业!$K$2</f>
        <v>000100007</v>
      </c>
      <c r="C245" s="375" t="s">
        <v>956</v>
      </c>
      <c r="D245" s="375" t="s">
        <v>957</v>
      </c>
      <c r="E245" s="364" t="str">
        <f>企业!$K$3</f>
        <v>000100007001</v>
      </c>
      <c r="F245" s="375" t="s">
        <v>958</v>
      </c>
      <c r="G245" s="375" t="s">
        <v>959</v>
      </c>
      <c r="H245" s="364" t="str">
        <f>企业!K17</f>
        <v>000100007001014</v>
      </c>
      <c r="I245" s="364" t="s">
        <v>997</v>
      </c>
      <c r="J245" s="364" t="s">
        <v>233</v>
      </c>
      <c r="K245" s="364" t="s">
        <v>998</v>
      </c>
      <c r="L245" s="375" t="s">
        <v>261</v>
      </c>
      <c r="M245" s="375" t="s">
        <v>958</v>
      </c>
      <c r="N245" s="364" t="s">
        <v>999</v>
      </c>
      <c r="O245" s="364"/>
      <c r="P245" s="375" t="s">
        <v>238</v>
      </c>
    </row>
    <row r="246" spans="1:16" s="352" customFormat="1">
      <c r="A246" s="361"/>
      <c r="B246" s="364" t="str">
        <f>企业!$K$2</f>
        <v>000100007</v>
      </c>
      <c r="C246" s="375" t="s">
        <v>956</v>
      </c>
      <c r="D246" s="375" t="s">
        <v>957</v>
      </c>
      <c r="E246" s="364" t="str">
        <f>企业!$K$3</f>
        <v>000100007001</v>
      </c>
      <c r="F246" s="375" t="s">
        <v>958</v>
      </c>
      <c r="G246" s="375" t="s">
        <v>959</v>
      </c>
      <c r="H246" s="364" t="str">
        <f>企业!K18</f>
        <v>000100007001015</v>
      </c>
      <c r="I246" s="364" t="s">
        <v>1000</v>
      </c>
      <c r="J246" s="364" t="s">
        <v>233</v>
      </c>
      <c r="K246" s="364" t="s">
        <v>1001</v>
      </c>
      <c r="L246" s="375" t="s">
        <v>261</v>
      </c>
      <c r="M246" s="375" t="s">
        <v>958</v>
      </c>
      <c r="N246" s="364" t="s">
        <v>1002</v>
      </c>
      <c r="O246" s="364"/>
      <c r="P246" s="375" t="s">
        <v>238</v>
      </c>
    </row>
    <row r="247" spans="1:16" s="352" customFormat="1">
      <c r="A247" s="361"/>
      <c r="B247" s="364" t="str">
        <f>企业!$K$2</f>
        <v>000100007</v>
      </c>
      <c r="C247" s="375" t="s">
        <v>956</v>
      </c>
      <c r="D247" s="375" t="s">
        <v>957</v>
      </c>
      <c r="E247" s="364" t="str">
        <f>企业!$K$3</f>
        <v>000100007001</v>
      </c>
      <c r="F247" s="375" t="s">
        <v>958</v>
      </c>
      <c r="G247" s="375" t="s">
        <v>959</v>
      </c>
      <c r="H247" s="364" t="str">
        <f>企业!K19</f>
        <v>000100007001016</v>
      </c>
      <c r="I247" s="364" t="s">
        <v>1003</v>
      </c>
      <c r="J247" s="364" t="s">
        <v>233</v>
      </c>
      <c r="K247" s="364" t="s">
        <v>1004</v>
      </c>
      <c r="L247" s="375" t="s">
        <v>261</v>
      </c>
      <c r="M247" s="375" t="s">
        <v>958</v>
      </c>
      <c r="N247" s="364" t="s">
        <v>1002</v>
      </c>
      <c r="O247" s="364"/>
      <c r="P247" s="375" t="s">
        <v>238</v>
      </c>
    </row>
    <row r="248" spans="1:16" s="352" customFormat="1">
      <c r="A248" s="361"/>
      <c r="B248" s="364" t="str">
        <f>企业!$K$2</f>
        <v>000100007</v>
      </c>
      <c r="C248" s="375" t="s">
        <v>956</v>
      </c>
      <c r="D248" s="375" t="s">
        <v>957</v>
      </c>
      <c r="E248" s="364" t="str">
        <f>企业!$K$3</f>
        <v>000100007001</v>
      </c>
      <c r="F248" s="375" t="s">
        <v>958</v>
      </c>
      <c r="G248" s="375" t="s">
        <v>959</v>
      </c>
      <c r="H248" s="364" t="str">
        <f>企业!K20</f>
        <v>000100007001017</v>
      </c>
      <c r="I248" s="364" t="s">
        <v>1005</v>
      </c>
      <c r="J248" s="364" t="s">
        <v>233</v>
      </c>
      <c r="K248" s="364" t="s">
        <v>1006</v>
      </c>
      <c r="L248" s="375" t="s">
        <v>261</v>
      </c>
      <c r="M248" s="375" t="s">
        <v>958</v>
      </c>
      <c r="N248" s="364" t="s">
        <v>1007</v>
      </c>
      <c r="O248" s="364"/>
      <c r="P248" s="375" t="s">
        <v>238</v>
      </c>
    </row>
    <row r="249" spans="1:16" s="352" customFormat="1">
      <c r="A249" s="155"/>
      <c r="B249" s="364" t="str">
        <f>企业!$K$2</f>
        <v>000100007</v>
      </c>
      <c r="C249" s="375" t="s">
        <v>956</v>
      </c>
      <c r="D249" s="375" t="s">
        <v>957</v>
      </c>
      <c r="E249" s="364" t="str">
        <f>企业!$K$3</f>
        <v>000100007001</v>
      </c>
      <c r="F249" s="375" t="s">
        <v>958</v>
      </c>
      <c r="G249" s="375" t="s">
        <v>959</v>
      </c>
      <c r="H249" s="364" t="str">
        <f>企业!K21</f>
        <v>000100007001018</v>
      </c>
      <c r="I249" s="364" t="s">
        <v>1008</v>
      </c>
      <c r="J249" s="364" t="s">
        <v>233</v>
      </c>
      <c r="K249" s="364" t="s">
        <v>1009</v>
      </c>
      <c r="L249" s="375" t="s">
        <v>261</v>
      </c>
      <c r="M249" s="375" t="s">
        <v>958</v>
      </c>
      <c r="N249" s="364" t="s">
        <v>1007</v>
      </c>
      <c r="O249" s="364"/>
      <c r="P249" s="375" t="s">
        <v>238</v>
      </c>
    </row>
    <row r="250" spans="1:16" s="352" customFormat="1">
      <c r="A250" s="155"/>
      <c r="B250" s="364" t="s">
        <v>1010</v>
      </c>
      <c r="C250" s="364" t="s">
        <v>1010</v>
      </c>
      <c r="D250" s="364" t="s">
        <v>1010</v>
      </c>
      <c r="E250" s="364" t="s">
        <v>1010</v>
      </c>
      <c r="F250" s="364" t="s">
        <v>1010</v>
      </c>
      <c r="G250" s="364" t="s">
        <v>1010</v>
      </c>
      <c r="H250" s="364" t="s">
        <v>1010</v>
      </c>
      <c r="I250" s="364" t="s">
        <v>324</v>
      </c>
      <c r="J250" s="364" t="s">
        <v>233</v>
      </c>
      <c r="K250" s="364" t="s">
        <v>1011</v>
      </c>
      <c r="L250" s="375" t="s">
        <v>261</v>
      </c>
      <c r="M250" s="375" t="s">
        <v>324</v>
      </c>
      <c r="N250" s="364"/>
      <c r="O250" s="364"/>
      <c r="P250" s="375" t="s">
        <v>238</v>
      </c>
    </row>
    <row r="251" spans="1:16" s="352" customFormat="1">
      <c r="A251" s="155"/>
      <c r="B251" s="364" t="s">
        <v>1010</v>
      </c>
      <c r="C251" s="364" t="s">
        <v>1010</v>
      </c>
      <c r="D251" s="364" t="s">
        <v>1010</v>
      </c>
      <c r="E251" s="364" t="s">
        <v>1010</v>
      </c>
      <c r="F251" s="364" t="s">
        <v>1010</v>
      </c>
      <c r="G251" s="364" t="s">
        <v>1010</v>
      </c>
      <c r="H251" s="364" t="s">
        <v>1010</v>
      </c>
      <c r="I251" s="364" t="s">
        <v>1012</v>
      </c>
      <c r="J251" s="364" t="s">
        <v>233</v>
      </c>
      <c r="K251" s="364" t="s">
        <v>1013</v>
      </c>
      <c r="L251" s="375" t="s">
        <v>261</v>
      </c>
      <c r="M251" s="375" t="s">
        <v>1012</v>
      </c>
      <c r="N251" s="364"/>
      <c r="O251" s="364"/>
      <c r="P251" s="375" t="s">
        <v>238</v>
      </c>
    </row>
    <row r="252" spans="1:16" s="352" customFormat="1">
      <c r="A252" s="395"/>
      <c r="B252" s="364" t="s">
        <v>1010</v>
      </c>
      <c r="C252" s="364" t="s">
        <v>1010</v>
      </c>
      <c r="D252" s="364" t="s">
        <v>1010</v>
      </c>
      <c r="E252" s="364" t="s">
        <v>1010</v>
      </c>
      <c r="F252" s="364" t="s">
        <v>1010</v>
      </c>
      <c r="G252" s="364" t="s">
        <v>1010</v>
      </c>
      <c r="H252" s="364" t="s">
        <v>1010</v>
      </c>
      <c r="I252" s="364" t="s">
        <v>1014</v>
      </c>
      <c r="J252" s="364" t="s">
        <v>233</v>
      </c>
      <c r="K252" s="364" t="s">
        <v>1015</v>
      </c>
      <c r="L252" s="375" t="s">
        <v>261</v>
      </c>
      <c r="M252" s="375" t="s">
        <v>1014</v>
      </c>
      <c r="N252" s="364"/>
      <c r="O252" s="364"/>
      <c r="P252" s="375" t="s">
        <v>238</v>
      </c>
    </row>
  </sheetData>
  <autoFilter ref="A1:L252"/>
  <phoneticPr fontId="20"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sheetPr filterMode="1"/>
  <dimension ref="A1:K2618"/>
  <sheetViews>
    <sheetView zoomScale="60" zoomScaleNormal="60" workbookViewId="0">
      <pane ySplit="2" topLeftCell="A767" activePane="bottomLeft" state="frozen"/>
      <selection pane="bottomLeft" activeCell="D837" sqref="D837"/>
    </sheetView>
  </sheetViews>
  <sheetFormatPr defaultColWidth="9" defaultRowHeight="16.5"/>
  <cols>
    <col min="1" max="1" width="21.875" style="64" customWidth="1"/>
    <col min="2" max="2" width="26.375" style="62" customWidth="1"/>
    <col min="3" max="3" width="15.125" style="62" customWidth="1"/>
    <col min="4" max="4" width="23.125" style="62" customWidth="1"/>
    <col min="5" max="5" width="28.5" style="62" customWidth="1"/>
    <col min="6" max="6" width="33.375" style="235" customWidth="1"/>
    <col min="7" max="7" width="44.625" style="62" customWidth="1"/>
    <col min="8" max="8" width="18.625" style="235" customWidth="1"/>
    <col min="9" max="9" width="40.75" style="62" customWidth="1"/>
    <col min="10" max="10" width="41.5" style="62" customWidth="1"/>
    <col min="11" max="11" width="25" style="62" customWidth="1"/>
    <col min="12" max="16384" width="9" style="62"/>
  </cols>
  <sheetData>
    <row r="1" spans="1:11">
      <c r="A1" s="216" t="s">
        <v>198</v>
      </c>
      <c r="B1" s="296" t="s">
        <v>199</v>
      </c>
      <c r="C1" s="296" t="s">
        <v>1016</v>
      </c>
      <c r="D1" s="296" t="s">
        <v>1017</v>
      </c>
      <c r="E1" s="296" t="s">
        <v>1018</v>
      </c>
      <c r="F1" s="297" t="s">
        <v>1019</v>
      </c>
      <c r="G1" s="296" t="s">
        <v>1020</v>
      </c>
      <c r="H1" s="297" t="s">
        <v>1021</v>
      </c>
      <c r="I1" s="296" t="s">
        <v>1022</v>
      </c>
      <c r="J1" s="296" t="s">
        <v>1023</v>
      </c>
      <c r="K1" s="296" t="s">
        <v>206</v>
      </c>
    </row>
    <row r="2" spans="1:11" hidden="1">
      <c r="A2" s="217" t="s">
        <v>217</v>
      </c>
      <c r="B2" s="298" t="s">
        <v>218</v>
      </c>
      <c r="C2" s="298" t="s">
        <v>1024</v>
      </c>
      <c r="D2" s="298" t="s">
        <v>1025</v>
      </c>
      <c r="E2" s="298" t="s">
        <v>1026</v>
      </c>
      <c r="F2" s="298" t="s">
        <v>1027</v>
      </c>
      <c r="G2" s="298" t="s">
        <v>1028</v>
      </c>
      <c r="H2" s="298" t="s">
        <v>1029</v>
      </c>
      <c r="I2" s="298" t="s">
        <v>1030</v>
      </c>
      <c r="J2" s="298" t="s">
        <v>1031</v>
      </c>
      <c r="K2" s="298" t="s">
        <v>224</v>
      </c>
    </row>
    <row r="3" spans="1:11" s="215" customFormat="1" hidden="1">
      <c r="A3" s="253" t="s">
        <v>1032</v>
      </c>
      <c r="B3" s="299" t="str">
        <f>VLOOKUP(A3,数策标签!H:K,2,FALSE)</f>
        <v>年龄段</v>
      </c>
      <c r="C3" s="300" t="s">
        <v>235</v>
      </c>
      <c r="D3" s="301" t="s">
        <v>1033</v>
      </c>
      <c r="E3" s="302" t="s">
        <v>1034</v>
      </c>
      <c r="F3" s="303" t="s">
        <v>1035</v>
      </c>
      <c r="G3" s="302" t="s">
        <v>1036</v>
      </c>
      <c r="H3" s="303" t="s">
        <v>1037</v>
      </c>
      <c r="I3" s="303" t="s">
        <v>1038</v>
      </c>
      <c r="J3" s="309" t="s">
        <v>1039</v>
      </c>
      <c r="K3" s="215" t="s">
        <v>238</v>
      </c>
    </row>
    <row r="4" spans="1:11" s="215" customFormat="1" hidden="1">
      <c r="A4" s="253" t="s">
        <v>1032</v>
      </c>
      <c r="B4" s="211" t="str">
        <f>VLOOKUP(A4,数策标签!H:K,2,FALSE)</f>
        <v>年龄段</v>
      </c>
      <c r="C4" s="304" t="s">
        <v>235</v>
      </c>
      <c r="D4" s="211" t="s">
        <v>1033</v>
      </c>
      <c r="E4" s="305" t="s">
        <v>1034</v>
      </c>
      <c r="F4" s="141" t="s">
        <v>1035</v>
      </c>
      <c r="G4" s="305" t="s">
        <v>1036</v>
      </c>
      <c r="H4" s="141" t="s">
        <v>1040</v>
      </c>
      <c r="I4" s="141" t="s">
        <v>1041</v>
      </c>
      <c r="J4" s="310" t="s">
        <v>1039</v>
      </c>
      <c r="K4" s="215" t="s">
        <v>238</v>
      </c>
    </row>
    <row r="5" spans="1:11" s="215" customFormat="1" hidden="1">
      <c r="A5" s="253" t="s">
        <v>1032</v>
      </c>
      <c r="B5" s="211" t="str">
        <f>VLOOKUP(A5,数策标签!H:K,2,FALSE)</f>
        <v>年龄段</v>
      </c>
      <c r="C5" s="304" t="s">
        <v>235</v>
      </c>
      <c r="D5" s="211" t="s">
        <v>1033</v>
      </c>
      <c r="E5" s="305" t="s">
        <v>1034</v>
      </c>
      <c r="F5" s="141" t="s">
        <v>1035</v>
      </c>
      <c r="G5" s="305" t="s">
        <v>1036</v>
      </c>
      <c r="H5" s="141" t="s">
        <v>1042</v>
      </c>
      <c r="I5" s="141" t="s">
        <v>1043</v>
      </c>
      <c r="J5" s="310" t="s">
        <v>1044</v>
      </c>
      <c r="K5" s="215" t="s">
        <v>238</v>
      </c>
    </row>
    <row r="6" spans="1:11" s="215" customFormat="1" hidden="1">
      <c r="A6" s="253" t="s">
        <v>1032</v>
      </c>
      <c r="B6" s="211" t="str">
        <f>VLOOKUP(A6,数策标签!H:K,2,FALSE)</f>
        <v>年龄段</v>
      </c>
      <c r="C6" s="304" t="s">
        <v>235</v>
      </c>
      <c r="D6" s="211" t="s">
        <v>1033</v>
      </c>
      <c r="E6" s="305" t="s">
        <v>1034</v>
      </c>
      <c r="F6" s="141" t="s">
        <v>1035</v>
      </c>
      <c r="G6" s="305" t="s">
        <v>1036</v>
      </c>
      <c r="H6" s="141" t="s">
        <v>1045</v>
      </c>
      <c r="I6" s="141" t="s">
        <v>1046</v>
      </c>
      <c r="J6" s="310" t="s">
        <v>1047</v>
      </c>
      <c r="K6" s="215" t="s">
        <v>238</v>
      </c>
    </row>
    <row r="7" spans="1:11" s="215" customFormat="1" hidden="1">
      <c r="A7" s="253" t="s">
        <v>1032</v>
      </c>
      <c r="B7" s="211" t="str">
        <f>VLOOKUP(A7,数策标签!H:K,2,FALSE)</f>
        <v>年龄段</v>
      </c>
      <c r="C7" s="304" t="s">
        <v>235</v>
      </c>
      <c r="D7" s="211" t="s">
        <v>1033</v>
      </c>
      <c r="E7" s="305" t="s">
        <v>1034</v>
      </c>
      <c r="F7" s="141" t="s">
        <v>1035</v>
      </c>
      <c r="G7" s="305" t="s">
        <v>1036</v>
      </c>
      <c r="H7" s="141" t="s">
        <v>1048</v>
      </c>
      <c r="I7" s="141" t="s">
        <v>1049</v>
      </c>
      <c r="J7" s="310" t="s">
        <v>1050</v>
      </c>
      <c r="K7" s="215" t="s">
        <v>238</v>
      </c>
    </row>
    <row r="8" spans="1:11" s="215" customFormat="1" hidden="1">
      <c r="A8" s="253" t="s">
        <v>1032</v>
      </c>
      <c r="B8" s="211" t="str">
        <f>VLOOKUP(A8,数策标签!H:K,2,FALSE)</f>
        <v>年龄段</v>
      </c>
      <c r="C8" s="304" t="s">
        <v>235</v>
      </c>
      <c r="D8" s="211" t="s">
        <v>1033</v>
      </c>
      <c r="E8" s="211" t="s">
        <v>1051</v>
      </c>
      <c r="F8" s="265" t="s">
        <v>1052</v>
      </c>
      <c r="G8" s="211" t="s">
        <v>256</v>
      </c>
      <c r="H8" s="265" t="s">
        <v>1053</v>
      </c>
      <c r="I8" s="211" t="s">
        <v>1054</v>
      </c>
      <c r="J8" s="252" t="s">
        <v>1039</v>
      </c>
      <c r="K8" s="215" t="s">
        <v>238</v>
      </c>
    </row>
    <row r="9" spans="1:11" s="215" customFormat="1" hidden="1">
      <c r="A9" s="253" t="s">
        <v>1032</v>
      </c>
      <c r="B9" s="211" t="str">
        <f>VLOOKUP(A9,数策标签!H:K,2,FALSE)</f>
        <v>年龄段</v>
      </c>
      <c r="C9" s="304" t="s">
        <v>235</v>
      </c>
      <c r="D9" s="211" t="s">
        <v>1033</v>
      </c>
      <c r="E9" s="211" t="s">
        <v>1051</v>
      </c>
      <c r="F9" s="265" t="s">
        <v>1052</v>
      </c>
      <c r="G9" s="211" t="s">
        <v>256</v>
      </c>
      <c r="H9" s="265" t="s">
        <v>1055</v>
      </c>
      <c r="I9" s="211" t="s">
        <v>1056</v>
      </c>
      <c r="J9" s="252" t="s">
        <v>1044</v>
      </c>
      <c r="K9" s="215" t="s">
        <v>238</v>
      </c>
    </row>
    <row r="10" spans="1:11" s="215" customFormat="1" hidden="1">
      <c r="A10" s="253" t="s">
        <v>1032</v>
      </c>
      <c r="B10" s="211" t="str">
        <f>VLOOKUP(A10,数策标签!H:K,2,FALSE)</f>
        <v>年龄段</v>
      </c>
      <c r="C10" s="304" t="s">
        <v>235</v>
      </c>
      <c r="D10" s="211" t="s">
        <v>1033</v>
      </c>
      <c r="E10" s="211" t="s">
        <v>1051</v>
      </c>
      <c r="F10" s="265" t="s">
        <v>1052</v>
      </c>
      <c r="G10" s="211" t="s">
        <v>256</v>
      </c>
      <c r="H10" s="265" t="s">
        <v>1057</v>
      </c>
      <c r="I10" s="211" t="s">
        <v>1058</v>
      </c>
      <c r="J10" s="310" t="s">
        <v>1047</v>
      </c>
      <c r="K10" s="215" t="s">
        <v>238</v>
      </c>
    </row>
    <row r="11" spans="1:11" s="215" customFormat="1" hidden="1">
      <c r="A11" s="253" t="s">
        <v>1032</v>
      </c>
      <c r="B11" s="211" t="str">
        <f>VLOOKUP(A11,数策标签!H:K,2,FALSE)</f>
        <v>年龄段</v>
      </c>
      <c r="C11" s="304" t="s">
        <v>235</v>
      </c>
      <c r="D11" s="211" t="s">
        <v>1033</v>
      </c>
      <c r="E11" s="211" t="s">
        <v>1051</v>
      </c>
      <c r="F11" s="265" t="s">
        <v>1052</v>
      </c>
      <c r="G11" s="211" t="s">
        <v>256</v>
      </c>
      <c r="H11" s="265" t="s">
        <v>1059</v>
      </c>
      <c r="I11" s="211" t="s">
        <v>1060</v>
      </c>
      <c r="J11" s="310" t="s">
        <v>1047</v>
      </c>
      <c r="K11" s="215" t="s">
        <v>238</v>
      </c>
    </row>
    <row r="12" spans="1:11" s="215" customFormat="1" hidden="1">
      <c r="A12" s="253" t="s">
        <v>1032</v>
      </c>
      <c r="B12" s="211" t="str">
        <f>VLOOKUP(A12,数策标签!H:K,2,FALSE)</f>
        <v>年龄段</v>
      </c>
      <c r="C12" s="304" t="s">
        <v>235</v>
      </c>
      <c r="D12" s="211" t="s">
        <v>1033</v>
      </c>
      <c r="E12" s="211" t="s">
        <v>1051</v>
      </c>
      <c r="F12" s="265" t="s">
        <v>1052</v>
      </c>
      <c r="G12" s="211" t="s">
        <v>256</v>
      </c>
      <c r="H12" s="265" t="s">
        <v>1061</v>
      </c>
      <c r="I12" s="211" t="s">
        <v>1062</v>
      </c>
      <c r="J12" s="252" t="s">
        <v>1050</v>
      </c>
      <c r="K12" s="215" t="s">
        <v>238</v>
      </c>
    </row>
    <row r="13" spans="1:11" s="215" customFormat="1" hidden="1">
      <c r="A13" s="253" t="s">
        <v>1032</v>
      </c>
      <c r="B13" s="211" t="str">
        <f>VLOOKUP(A13,数策标签!H:K,2,FALSE)</f>
        <v>年龄段</v>
      </c>
      <c r="C13" s="304" t="s">
        <v>235</v>
      </c>
      <c r="D13" s="211" t="s">
        <v>1033</v>
      </c>
      <c r="E13" s="211" t="s">
        <v>1051</v>
      </c>
      <c r="F13" s="265" t="s">
        <v>1052</v>
      </c>
      <c r="G13" s="211" t="s">
        <v>256</v>
      </c>
      <c r="H13" s="265" t="s">
        <v>1063</v>
      </c>
      <c r="I13" s="211" t="s">
        <v>1064</v>
      </c>
      <c r="J13" s="252" t="s">
        <v>1039</v>
      </c>
      <c r="K13" s="215" t="s">
        <v>238</v>
      </c>
    </row>
    <row r="14" spans="1:11" s="215" customFormat="1" hidden="1">
      <c r="A14" s="253" t="s">
        <v>1032</v>
      </c>
      <c r="B14" s="211" t="str">
        <f>VLOOKUP(A14,数策标签!H:K,2,FALSE)</f>
        <v>年龄段</v>
      </c>
      <c r="C14" s="304" t="s">
        <v>235</v>
      </c>
      <c r="D14" s="211" t="s">
        <v>1033</v>
      </c>
      <c r="E14" s="211" t="s">
        <v>1065</v>
      </c>
      <c r="F14" s="265" t="s">
        <v>1035</v>
      </c>
      <c r="G14" s="211" t="s">
        <v>232</v>
      </c>
      <c r="H14" s="265"/>
      <c r="I14" s="211" t="s">
        <v>1066</v>
      </c>
      <c r="J14" s="252" t="s">
        <v>1039</v>
      </c>
      <c r="K14" s="215" t="s">
        <v>238</v>
      </c>
    </row>
    <row r="15" spans="1:11" s="215" customFormat="1" hidden="1">
      <c r="A15" s="253" t="s">
        <v>1032</v>
      </c>
      <c r="B15" s="211" t="str">
        <f>VLOOKUP(A15,数策标签!H:K,2,FALSE)</f>
        <v>年龄段</v>
      </c>
      <c r="C15" s="304" t="s">
        <v>235</v>
      </c>
      <c r="D15" s="211" t="s">
        <v>1033</v>
      </c>
      <c r="E15" s="211" t="s">
        <v>1065</v>
      </c>
      <c r="F15" s="265" t="s">
        <v>1035</v>
      </c>
      <c r="G15" s="211" t="s">
        <v>232</v>
      </c>
      <c r="H15" s="265"/>
      <c r="I15" s="211" t="s">
        <v>1067</v>
      </c>
      <c r="J15" s="252" t="s">
        <v>1039</v>
      </c>
      <c r="K15" s="215" t="s">
        <v>238</v>
      </c>
    </row>
    <row r="16" spans="1:11" s="215" customFormat="1" hidden="1">
      <c r="A16" s="253" t="s">
        <v>1032</v>
      </c>
      <c r="B16" s="211" t="str">
        <f>VLOOKUP(A16,数策标签!H:K,2,FALSE)</f>
        <v>年龄段</v>
      </c>
      <c r="C16" s="304" t="s">
        <v>235</v>
      </c>
      <c r="D16" s="211" t="s">
        <v>1033</v>
      </c>
      <c r="E16" s="211" t="s">
        <v>1065</v>
      </c>
      <c r="F16" s="265" t="s">
        <v>1035</v>
      </c>
      <c r="G16" s="211" t="s">
        <v>232</v>
      </c>
      <c r="H16" s="265"/>
      <c r="I16" s="211" t="s">
        <v>1068</v>
      </c>
      <c r="J16" s="252" t="s">
        <v>1044</v>
      </c>
      <c r="K16" s="215" t="s">
        <v>238</v>
      </c>
    </row>
    <row r="17" spans="1:11" s="215" customFormat="1" hidden="1">
      <c r="A17" s="253" t="s">
        <v>1032</v>
      </c>
      <c r="B17" s="211" t="str">
        <f>VLOOKUP(A17,数策标签!H:K,2,FALSE)</f>
        <v>年龄段</v>
      </c>
      <c r="C17" s="304" t="s">
        <v>235</v>
      </c>
      <c r="D17" s="211" t="s">
        <v>1033</v>
      </c>
      <c r="E17" s="211" t="s">
        <v>1065</v>
      </c>
      <c r="F17" s="265" t="s">
        <v>1035</v>
      </c>
      <c r="G17" s="211" t="s">
        <v>232</v>
      </c>
      <c r="H17" s="265"/>
      <c r="I17" s="211" t="s">
        <v>1069</v>
      </c>
      <c r="J17" s="252" t="s">
        <v>1047</v>
      </c>
      <c r="K17" s="215" t="s">
        <v>238</v>
      </c>
    </row>
    <row r="18" spans="1:11" s="215" customFormat="1" hidden="1">
      <c r="A18" s="253" t="s">
        <v>1032</v>
      </c>
      <c r="B18" s="211" t="str">
        <f>VLOOKUP(A18,数策标签!H:K,2,FALSE)</f>
        <v>年龄段</v>
      </c>
      <c r="C18" s="304" t="s">
        <v>235</v>
      </c>
      <c r="D18" s="211" t="s">
        <v>1033</v>
      </c>
      <c r="E18" s="211" t="s">
        <v>1065</v>
      </c>
      <c r="F18" s="265" t="s">
        <v>1035</v>
      </c>
      <c r="G18" s="211" t="s">
        <v>232</v>
      </c>
      <c r="H18" s="265"/>
      <c r="I18" s="211" t="s">
        <v>1070</v>
      </c>
      <c r="J18" s="252" t="s">
        <v>1047</v>
      </c>
      <c r="K18" s="215" t="s">
        <v>238</v>
      </c>
    </row>
    <row r="19" spans="1:11" s="215" customFormat="1" hidden="1">
      <c r="A19" s="253" t="s">
        <v>1032</v>
      </c>
      <c r="B19" s="211" t="str">
        <f>VLOOKUP(A19,数策标签!H:K,2,FALSE)</f>
        <v>年龄段</v>
      </c>
      <c r="C19" s="304" t="s">
        <v>235</v>
      </c>
      <c r="D19" s="211" t="s">
        <v>1033</v>
      </c>
      <c r="E19" s="211" t="s">
        <v>1065</v>
      </c>
      <c r="F19" s="265" t="s">
        <v>1035</v>
      </c>
      <c r="G19" s="211" t="s">
        <v>232</v>
      </c>
      <c r="H19" s="265"/>
      <c r="I19" s="211" t="s">
        <v>1071</v>
      </c>
      <c r="J19" s="252" t="s">
        <v>1050</v>
      </c>
      <c r="K19" s="215" t="s">
        <v>238</v>
      </c>
    </row>
    <row r="20" spans="1:11" s="215" customFormat="1" hidden="1">
      <c r="A20" s="253" t="s">
        <v>1032</v>
      </c>
      <c r="B20" s="211" t="str">
        <f>VLOOKUP(A20,数策标签!H:K,2,FALSE)</f>
        <v>年龄段</v>
      </c>
      <c r="C20" s="304" t="s">
        <v>235</v>
      </c>
      <c r="D20" s="211" t="s">
        <v>1033</v>
      </c>
      <c r="E20" s="211" t="s">
        <v>1072</v>
      </c>
      <c r="F20" s="265"/>
      <c r="G20" s="211" t="s">
        <v>1036</v>
      </c>
      <c r="H20" s="265" t="s">
        <v>1073</v>
      </c>
      <c r="I20" s="211" t="s">
        <v>1074</v>
      </c>
      <c r="J20" s="252" t="s">
        <v>1039</v>
      </c>
      <c r="K20" s="215" t="s">
        <v>238</v>
      </c>
    </row>
    <row r="21" spans="1:11" s="215" customFormat="1" hidden="1">
      <c r="A21" s="253" t="s">
        <v>1032</v>
      </c>
      <c r="B21" s="211" t="str">
        <f>VLOOKUP(A21,数策标签!H:K,2,FALSE)</f>
        <v>年龄段</v>
      </c>
      <c r="C21" s="304" t="s">
        <v>235</v>
      </c>
      <c r="D21" s="211" t="s">
        <v>1033</v>
      </c>
      <c r="E21" s="211" t="s">
        <v>1072</v>
      </c>
      <c r="F21" s="265"/>
      <c r="G21" s="211" t="s">
        <v>1036</v>
      </c>
      <c r="H21" s="265" t="s">
        <v>1075</v>
      </c>
      <c r="I21" s="211" t="s">
        <v>1076</v>
      </c>
      <c r="J21" s="252" t="s">
        <v>1039</v>
      </c>
      <c r="K21" s="215" t="s">
        <v>238</v>
      </c>
    </row>
    <row r="22" spans="1:11" s="215" customFormat="1" hidden="1">
      <c r="A22" s="253" t="s">
        <v>1032</v>
      </c>
      <c r="B22" s="211" t="str">
        <f>VLOOKUP(A22,数策标签!H:K,2,FALSE)</f>
        <v>年龄段</v>
      </c>
      <c r="C22" s="304" t="s">
        <v>235</v>
      </c>
      <c r="D22" s="211" t="s">
        <v>1033</v>
      </c>
      <c r="E22" s="211" t="s">
        <v>1072</v>
      </c>
      <c r="F22" s="265"/>
      <c r="G22" s="211" t="s">
        <v>1036</v>
      </c>
      <c r="H22" s="265" t="s">
        <v>1077</v>
      </c>
      <c r="I22" s="211" t="s">
        <v>1078</v>
      </c>
      <c r="J22" s="252" t="s">
        <v>1044</v>
      </c>
      <c r="K22" s="215" t="s">
        <v>238</v>
      </c>
    </row>
    <row r="23" spans="1:11" s="215" customFormat="1" hidden="1">
      <c r="A23" s="253" t="s">
        <v>1032</v>
      </c>
      <c r="B23" s="211" t="str">
        <f>VLOOKUP(A23,数策标签!H:K,2,FALSE)</f>
        <v>年龄段</v>
      </c>
      <c r="C23" s="304" t="s">
        <v>235</v>
      </c>
      <c r="D23" s="211" t="s">
        <v>1033</v>
      </c>
      <c r="E23" s="211" t="s">
        <v>1072</v>
      </c>
      <c r="F23" s="265"/>
      <c r="G23" s="211" t="s">
        <v>1036</v>
      </c>
      <c r="H23" s="265" t="s">
        <v>1079</v>
      </c>
      <c r="I23" s="211" t="s">
        <v>1080</v>
      </c>
      <c r="J23" s="252" t="s">
        <v>1047</v>
      </c>
      <c r="K23" s="215" t="s">
        <v>238</v>
      </c>
    </row>
    <row r="24" spans="1:11" s="215" customFormat="1" hidden="1">
      <c r="A24" s="253" t="s">
        <v>1032</v>
      </c>
      <c r="B24" s="211" t="str">
        <f>VLOOKUP(A24,数策标签!H:K,2,FALSE)</f>
        <v>年龄段</v>
      </c>
      <c r="C24" s="304" t="s">
        <v>235</v>
      </c>
      <c r="D24" s="211" t="s">
        <v>1033</v>
      </c>
      <c r="E24" s="211" t="s">
        <v>1072</v>
      </c>
      <c r="F24" s="265"/>
      <c r="G24" s="211" t="s">
        <v>1036</v>
      </c>
      <c r="H24" s="265" t="s">
        <v>1081</v>
      </c>
      <c r="I24" s="211" t="s">
        <v>1082</v>
      </c>
      <c r="J24" s="252" t="s">
        <v>1050</v>
      </c>
      <c r="K24" s="215" t="s">
        <v>238</v>
      </c>
    </row>
    <row r="25" spans="1:11" s="215" customFormat="1">
      <c r="A25" s="253" t="s">
        <v>1032</v>
      </c>
      <c r="B25" s="211" t="str">
        <f>VLOOKUP(A25,数策标签!H:K,2,FALSE)</f>
        <v>年龄段</v>
      </c>
      <c r="C25" s="304" t="s">
        <v>235</v>
      </c>
      <c r="D25" s="211" t="s">
        <v>1033</v>
      </c>
      <c r="E25" s="211" t="s">
        <v>1083</v>
      </c>
      <c r="F25" s="283" t="s">
        <v>1084</v>
      </c>
      <c r="G25" s="211" t="s">
        <v>1085</v>
      </c>
      <c r="H25" s="265" t="s">
        <v>1042</v>
      </c>
      <c r="I25" s="211" t="s">
        <v>1086</v>
      </c>
      <c r="J25" s="252" t="s">
        <v>1039</v>
      </c>
      <c r="K25" s="215" t="s">
        <v>238</v>
      </c>
    </row>
    <row r="26" spans="1:11" s="215" customFormat="1">
      <c r="A26" s="253" t="s">
        <v>1032</v>
      </c>
      <c r="B26" s="211" t="str">
        <f>VLOOKUP(A26,数策标签!H:K,2,FALSE)</f>
        <v>年龄段</v>
      </c>
      <c r="C26" s="304" t="s">
        <v>235</v>
      </c>
      <c r="D26" s="211" t="s">
        <v>1033</v>
      </c>
      <c r="E26" s="211" t="s">
        <v>1083</v>
      </c>
      <c r="F26" s="283" t="s">
        <v>1084</v>
      </c>
      <c r="G26" s="211" t="s">
        <v>1085</v>
      </c>
      <c r="H26" s="265" t="s">
        <v>1045</v>
      </c>
      <c r="I26" s="211" t="s">
        <v>1087</v>
      </c>
      <c r="J26" s="252" t="s">
        <v>1039</v>
      </c>
      <c r="K26" s="215" t="s">
        <v>238</v>
      </c>
    </row>
    <row r="27" spans="1:11" s="215" customFormat="1">
      <c r="A27" s="253" t="s">
        <v>1032</v>
      </c>
      <c r="B27" s="211" t="str">
        <f>VLOOKUP(A27,数策标签!H:K,2,FALSE)</f>
        <v>年龄段</v>
      </c>
      <c r="C27" s="304" t="s">
        <v>235</v>
      </c>
      <c r="D27" s="211" t="s">
        <v>1033</v>
      </c>
      <c r="E27" s="211" t="s">
        <v>1083</v>
      </c>
      <c r="F27" s="283" t="s">
        <v>1084</v>
      </c>
      <c r="G27" s="211" t="s">
        <v>1085</v>
      </c>
      <c r="H27" s="265" t="s">
        <v>1048</v>
      </c>
      <c r="I27" s="211" t="s">
        <v>1088</v>
      </c>
      <c r="J27" s="252" t="s">
        <v>1039</v>
      </c>
      <c r="K27" s="215" t="s">
        <v>238</v>
      </c>
    </row>
    <row r="28" spans="1:11" s="215" customFormat="1">
      <c r="A28" s="253" t="s">
        <v>1032</v>
      </c>
      <c r="B28" s="211" t="str">
        <f>VLOOKUP(A28,数策标签!H:K,2,FALSE)</f>
        <v>年龄段</v>
      </c>
      <c r="C28" s="304" t="s">
        <v>235</v>
      </c>
      <c r="D28" s="211" t="s">
        <v>1033</v>
      </c>
      <c r="E28" s="211" t="s">
        <v>1083</v>
      </c>
      <c r="F28" s="283" t="s">
        <v>1084</v>
      </c>
      <c r="G28" s="211" t="s">
        <v>1085</v>
      </c>
      <c r="H28" s="265" t="s">
        <v>1089</v>
      </c>
      <c r="I28" s="211" t="s">
        <v>1090</v>
      </c>
      <c r="J28" s="252" t="s">
        <v>1044</v>
      </c>
      <c r="K28" s="215" t="s">
        <v>238</v>
      </c>
    </row>
    <row r="29" spans="1:11" s="215" customFormat="1">
      <c r="A29" s="253" t="s">
        <v>1032</v>
      </c>
      <c r="B29" s="211" t="str">
        <f>VLOOKUP(A29,数策标签!H:K,2,FALSE)</f>
        <v>年龄段</v>
      </c>
      <c r="C29" s="304" t="s">
        <v>235</v>
      </c>
      <c r="D29" s="211" t="s">
        <v>1033</v>
      </c>
      <c r="E29" s="211" t="s">
        <v>1083</v>
      </c>
      <c r="F29" s="283" t="s">
        <v>1084</v>
      </c>
      <c r="G29" s="211" t="s">
        <v>1085</v>
      </c>
      <c r="H29" s="265" t="s">
        <v>1091</v>
      </c>
      <c r="I29" s="211" t="s">
        <v>1092</v>
      </c>
      <c r="J29" s="252" t="s">
        <v>1044</v>
      </c>
      <c r="K29" s="215" t="s">
        <v>238</v>
      </c>
    </row>
    <row r="30" spans="1:11" s="215" customFormat="1">
      <c r="A30" s="253" t="s">
        <v>1032</v>
      </c>
      <c r="B30" s="211" t="str">
        <f>VLOOKUP(A30,数策标签!H:K,2,FALSE)</f>
        <v>年龄段</v>
      </c>
      <c r="C30" s="304" t="s">
        <v>235</v>
      </c>
      <c r="D30" s="211" t="s">
        <v>1033</v>
      </c>
      <c r="E30" s="211" t="s">
        <v>1083</v>
      </c>
      <c r="F30" s="283" t="s">
        <v>1084</v>
      </c>
      <c r="G30" s="211" t="s">
        <v>1085</v>
      </c>
      <c r="H30" s="265" t="s">
        <v>1093</v>
      </c>
      <c r="I30" s="211" t="s">
        <v>1094</v>
      </c>
      <c r="J30" s="252" t="s">
        <v>1047</v>
      </c>
      <c r="K30" s="215" t="s">
        <v>238</v>
      </c>
    </row>
    <row r="31" spans="1:11" s="215" customFormat="1">
      <c r="A31" s="253" t="s">
        <v>1032</v>
      </c>
      <c r="B31" s="211" t="str">
        <f>VLOOKUP(A31,数策标签!H:K,2,FALSE)</f>
        <v>年龄段</v>
      </c>
      <c r="C31" s="304" t="s">
        <v>235</v>
      </c>
      <c r="D31" s="211" t="s">
        <v>1033</v>
      </c>
      <c r="E31" s="211" t="s">
        <v>1083</v>
      </c>
      <c r="F31" s="283" t="s">
        <v>1084</v>
      </c>
      <c r="G31" s="211" t="s">
        <v>1085</v>
      </c>
      <c r="H31" s="265" t="s">
        <v>1095</v>
      </c>
      <c r="I31" s="211" t="s">
        <v>1096</v>
      </c>
      <c r="J31" s="252" t="s">
        <v>1047</v>
      </c>
      <c r="K31" s="215" t="s">
        <v>238</v>
      </c>
    </row>
    <row r="32" spans="1:11" s="215" customFormat="1">
      <c r="A32" s="253" t="s">
        <v>1032</v>
      </c>
      <c r="B32" s="211" t="str">
        <f>VLOOKUP(A32,数策标签!H:K,2,FALSE)</f>
        <v>年龄段</v>
      </c>
      <c r="C32" s="304" t="s">
        <v>235</v>
      </c>
      <c r="D32" s="211" t="s">
        <v>1033</v>
      </c>
      <c r="E32" s="211" t="s">
        <v>1083</v>
      </c>
      <c r="F32" s="283" t="s">
        <v>1084</v>
      </c>
      <c r="G32" s="211" t="s">
        <v>1085</v>
      </c>
      <c r="H32" s="265" t="s">
        <v>1097</v>
      </c>
      <c r="I32" s="211" t="s">
        <v>1098</v>
      </c>
      <c r="J32" s="252" t="s">
        <v>1047</v>
      </c>
      <c r="K32" s="215" t="s">
        <v>238</v>
      </c>
    </row>
    <row r="33" spans="1:11" s="215" customFormat="1">
      <c r="A33" s="253" t="s">
        <v>1032</v>
      </c>
      <c r="B33" s="211" t="str">
        <f>VLOOKUP(A33,数策标签!H:K,2,FALSE)</f>
        <v>年龄段</v>
      </c>
      <c r="C33" s="304" t="s">
        <v>235</v>
      </c>
      <c r="D33" s="211" t="s">
        <v>1033</v>
      </c>
      <c r="E33" s="211" t="s">
        <v>1083</v>
      </c>
      <c r="F33" s="283" t="s">
        <v>1084</v>
      </c>
      <c r="G33" s="211" t="s">
        <v>1085</v>
      </c>
      <c r="H33" s="265" t="s">
        <v>1099</v>
      </c>
      <c r="I33" s="211" t="s">
        <v>1100</v>
      </c>
      <c r="J33" s="252" t="s">
        <v>1050</v>
      </c>
      <c r="K33" s="215" t="s">
        <v>238</v>
      </c>
    </row>
    <row r="34" spans="1:11" s="215" customFormat="1" hidden="1">
      <c r="A34" s="253" t="s">
        <v>1032</v>
      </c>
      <c r="B34" s="211" t="str">
        <f>VLOOKUP(A34,数策标签!H:K,2,FALSE)</f>
        <v>年龄段</v>
      </c>
      <c r="C34" s="304" t="s">
        <v>235</v>
      </c>
      <c r="D34" s="211" t="s">
        <v>1033</v>
      </c>
      <c r="E34" s="211" t="s">
        <v>1101</v>
      </c>
      <c r="F34" s="283"/>
      <c r="G34" s="211" t="s">
        <v>1036</v>
      </c>
      <c r="H34" s="265"/>
      <c r="I34" s="211" t="s">
        <v>1102</v>
      </c>
      <c r="J34" s="252" t="s">
        <v>1039</v>
      </c>
      <c r="K34" s="215" t="s">
        <v>1103</v>
      </c>
    </row>
    <row r="35" spans="1:11" s="215" customFormat="1" hidden="1">
      <c r="A35" s="253" t="s">
        <v>1032</v>
      </c>
      <c r="B35" s="211" t="str">
        <f>VLOOKUP(A35,数策标签!H:K,2,FALSE)</f>
        <v>年龄段</v>
      </c>
      <c r="C35" s="304" t="s">
        <v>235</v>
      </c>
      <c r="D35" s="211" t="s">
        <v>1033</v>
      </c>
      <c r="E35" s="211" t="s">
        <v>1101</v>
      </c>
      <c r="F35" s="283"/>
      <c r="G35" s="211" t="s">
        <v>1036</v>
      </c>
      <c r="H35" s="265"/>
      <c r="I35" s="211" t="s">
        <v>1104</v>
      </c>
      <c r="J35" s="252" t="s">
        <v>1044</v>
      </c>
      <c r="K35" s="215" t="s">
        <v>1103</v>
      </c>
    </row>
    <row r="36" spans="1:11" s="215" customFormat="1" hidden="1">
      <c r="A36" s="253" t="s">
        <v>1032</v>
      </c>
      <c r="B36" s="211" t="str">
        <f>VLOOKUP(A36,数策标签!H:K,2,FALSE)</f>
        <v>年龄段</v>
      </c>
      <c r="C36" s="304" t="s">
        <v>235</v>
      </c>
      <c r="D36" s="211" t="s">
        <v>1033</v>
      </c>
      <c r="E36" s="211" t="s">
        <v>1101</v>
      </c>
      <c r="F36" s="283"/>
      <c r="G36" s="211" t="s">
        <v>1036</v>
      </c>
      <c r="H36" s="265"/>
      <c r="I36" s="211" t="s">
        <v>1105</v>
      </c>
      <c r="J36" s="252" t="s">
        <v>1044</v>
      </c>
      <c r="K36" s="215" t="s">
        <v>1103</v>
      </c>
    </row>
    <row r="37" spans="1:11" s="215" customFormat="1" hidden="1">
      <c r="A37" s="253" t="s">
        <v>1032</v>
      </c>
      <c r="B37" s="211" t="str">
        <f>VLOOKUP(A37,数策标签!H:K,2,FALSE)</f>
        <v>年龄段</v>
      </c>
      <c r="C37" s="304" t="s">
        <v>235</v>
      </c>
      <c r="D37" s="211" t="s">
        <v>1033</v>
      </c>
      <c r="E37" s="211" t="s">
        <v>1101</v>
      </c>
      <c r="F37" s="283"/>
      <c r="G37" s="211" t="s">
        <v>1036</v>
      </c>
      <c r="H37" s="265"/>
      <c r="I37" s="211" t="s">
        <v>1106</v>
      </c>
      <c r="J37" s="252" t="s">
        <v>1047</v>
      </c>
      <c r="K37" s="215" t="s">
        <v>1103</v>
      </c>
    </row>
    <row r="38" spans="1:11" s="215" customFormat="1" hidden="1">
      <c r="A38" s="253" t="s">
        <v>1032</v>
      </c>
      <c r="B38" s="211" t="str">
        <f>VLOOKUP(A38,数策标签!H:K,2,FALSE)</f>
        <v>年龄段</v>
      </c>
      <c r="C38" s="304" t="s">
        <v>235</v>
      </c>
      <c r="D38" s="211" t="s">
        <v>1033</v>
      </c>
      <c r="E38" s="211" t="s">
        <v>1101</v>
      </c>
      <c r="F38" s="283"/>
      <c r="G38" s="211" t="s">
        <v>1036</v>
      </c>
      <c r="H38" s="265"/>
      <c r="I38" s="211" t="s">
        <v>1107</v>
      </c>
      <c r="J38" s="252" t="s">
        <v>1047</v>
      </c>
      <c r="K38" s="215" t="s">
        <v>1103</v>
      </c>
    </row>
    <row r="39" spans="1:11" s="215" customFormat="1" hidden="1">
      <c r="A39" s="253" t="s">
        <v>1108</v>
      </c>
      <c r="B39" s="211" t="str">
        <f>VLOOKUP(A39,数策标签!H:K,2,FALSE)</f>
        <v>手机号归属地</v>
      </c>
      <c r="C39" s="304" t="s">
        <v>261</v>
      </c>
      <c r="D39" s="211" t="s">
        <v>1109</v>
      </c>
      <c r="E39" s="211" t="s">
        <v>1109</v>
      </c>
      <c r="F39" s="264" t="s">
        <v>1108</v>
      </c>
      <c r="G39" s="211" t="s">
        <v>239</v>
      </c>
      <c r="H39" s="265"/>
      <c r="I39" s="211"/>
      <c r="J39" s="252"/>
      <c r="K39" s="215" t="s">
        <v>1103</v>
      </c>
    </row>
    <row r="40" spans="1:11" s="215" customFormat="1" hidden="1">
      <c r="A40" s="253" t="s">
        <v>1110</v>
      </c>
      <c r="B40" s="211" t="str">
        <f>VLOOKUP(A40,数策标签!H:K,2,FALSE)</f>
        <v>性别</v>
      </c>
      <c r="C40" s="304" t="s">
        <v>235</v>
      </c>
      <c r="D40" s="306" t="s">
        <v>1111</v>
      </c>
      <c r="E40" s="211" t="s">
        <v>1034</v>
      </c>
      <c r="F40" s="283" t="s">
        <v>1112</v>
      </c>
      <c r="G40" s="211" t="s">
        <v>242</v>
      </c>
      <c r="H40" s="265" t="s">
        <v>1037</v>
      </c>
      <c r="I40" s="211" t="s">
        <v>1113</v>
      </c>
      <c r="J40" s="252" t="s">
        <v>1113</v>
      </c>
      <c r="K40" s="215" t="s">
        <v>238</v>
      </c>
    </row>
    <row r="41" spans="1:11" s="215" customFormat="1" hidden="1">
      <c r="A41" s="253" t="s">
        <v>1110</v>
      </c>
      <c r="B41" s="211" t="str">
        <f>VLOOKUP(A41,数策标签!H:K,2,FALSE)</f>
        <v>性别</v>
      </c>
      <c r="C41" s="304" t="s">
        <v>235</v>
      </c>
      <c r="D41" s="306" t="s">
        <v>1111</v>
      </c>
      <c r="E41" s="211" t="s">
        <v>1034</v>
      </c>
      <c r="F41" s="283" t="s">
        <v>1112</v>
      </c>
      <c r="G41" s="211" t="s">
        <v>242</v>
      </c>
      <c r="H41" s="265" t="s">
        <v>1040</v>
      </c>
      <c r="I41" s="211" t="s">
        <v>1114</v>
      </c>
      <c r="J41" s="252" t="s">
        <v>1114</v>
      </c>
      <c r="K41" s="215" t="s">
        <v>238</v>
      </c>
    </row>
    <row r="42" spans="1:11" s="215" customFormat="1" hidden="1">
      <c r="A42" s="253" t="s">
        <v>1110</v>
      </c>
      <c r="B42" s="211" t="str">
        <f>VLOOKUP(A42,数策标签!H:K,2,FALSE)</f>
        <v>性别</v>
      </c>
      <c r="C42" s="304" t="s">
        <v>235</v>
      </c>
      <c r="D42" s="306" t="s">
        <v>1111</v>
      </c>
      <c r="E42" s="211" t="s">
        <v>1051</v>
      </c>
      <c r="F42" s="283" t="s">
        <v>1115</v>
      </c>
      <c r="G42" s="211" t="s">
        <v>242</v>
      </c>
      <c r="H42" s="265" t="s">
        <v>1116</v>
      </c>
      <c r="I42" s="211" t="s">
        <v>1113</v>
      </c>
      <c r="J42" s="252" t="s">
        <v>1113</v>
      </c>
      <c r="K42" s="215" t="s">
        <v>238</v>
      </c>
    </row>
    <row r="43" spans="1:11" s="215" customFormat="1" hidden="1">
      <c r="A43" s="253" t="s">
        <v>1110</v>
      </c>
      <c r="B43" s="211" t="str">
        <f>VLOOKUP(A43,数策标签!H:K,2,FALSE)</f>
        <v>性别</v>
      </c>
      <c r="C43" s="304" t="s">
        <v>235</v>
      </c>
      <c r="D43" s="306" t="s">
        <v>1111</v>
      </c>
      <c r="E43" s="211" t="s">
        <v>1051</v>
      </c>
      <c r="F43" s="283" t="s">
        <v>1115</v>
      </c>
      <c r="G43" s="211" t="s">
        <v>242</v>
      </c>
      <c r="H43" s="265" t="s">
        <v>1117</v>
      </c>
      <c r="I43" s="211" t="s">
        <v>1114</v>
      </c>
      <c r="J43" s="252" t="s">
        <v>1114</v>
      </c>
      <c r="K43" s="215" t="s">
        <v>238</v>
      </c>
    </row>
    <row r="44" spans="1:11" s="215" customFormat="1" hidden="1">
      <c r="A44" s="253" t="s">
        <v>1110</v>
      </c>
      <c r="B44" s="211" t="str">
        <f>VLOOKUP(A44,数策标签!H:K,2,FALSE)</f>
        <v>性别</v>
      </c>
      <c r="C44" s="304" t="s">
        <v>235</v>
      </c>
      <c r="D44" s="306" t="s">
        <v>1111</v>
      </c>
      <c r="E44" s="211" t="s">
        <v>1072</v>
      </c>
      <c r="F44" s="283"/>
      <c r="G44" s="211" t="s">
        <v>242</v>
      </c>
      <c r="H44" s="265" t="s">
        <v>1118</v>
      </c>
      <c r="I44" s="211" t="s">
        <v>1113</v>
      </c>
      <c r="J44" s="252" t="s">
        <v>1113</v>
      </c>
      <c r="K44" s="215" t="s">
        <v>238</v>
      </c>
    </row>
    <row r="45" spans="1:11" s="215" customFormat="1" hidden="1">
      <c r="A45" s="253" t="s">
        <v>1110</v>
      </c>
      <c r="B45" s="211" t="str">
        <f>VLOOKUP(A45,数策标签!H:K,2,FALSE)</f>
        <v>性别</v>
      </c>
      <c r="C45" s="304" t="s">
        <v>235</v>
      </c>
      <c r="D45" s="306" t="s">
        <v>1111</v>
      </c>
      <c r="E45" s="211" t="s">
        <v>1072</v>
      </c>
      <c r="F45" s="283"/>
      <c r="G45" s="211" t="s">
        <v>242</v>
      </c>
      <c r="H45" s="265" t="s">
        <v>1119</v>
      </c>
      <c r="I45" s="211" t="s">
        <v>1114</v>
      </c>
      <c r="J45" s="252" t="s">
        <v>1114</v>
      </c>
      <c r="K45" s="215" t="s">
        <v>238</v>
      </c>
    </row>
    <row r="46" spans="1:11" s="215" customFormat="1" hidden="1">
      <c r="A46" s="253" t="s">
        <v>1110</v>
      </c>
      <c r="B46" s="211" t="str">
        <f>VLOOKUP(A46,数策标签!H:K,2,FALSE)</f>
        <v>性别</v>
      </c>
      <c r="C46" s="304" t="s">
        <v>235</v>
      </c>
      <c r="D46" s="306" t="s">
        <v>1111</v>
      </c>
      <c r="E46" s="211" t="s">
        <v>1065</v>
      </c>
      <c r="F46" s="211" t="s">
        <v>1112</v>
      </c>
      <c r="G46" s="211" t="s">
        <v>242</v>
      </c>
      <c r="H46" s="265"/>
      <c r="I46" s="211" t="s">
        <v>1113</v>
      </c>
      <c r="J46" s="252" t="s">
        <v>1113</v>
      </c>
      <c r="K46" s="215" t="s">
        <v>238</v>
      </c>
    </row>
    <row r="47" spans="1:11" s="215" customFormat="1" ht="29.25" hidden="1" customHeight="1">
      <c r="A47" s="253" t="s">
        <v>1110</v>
      </c>
      <c r="B47" s="211" t="str">
        <f>VLOOKUP(A47,数策标签!H:K,2,FALSE)</f>
        <v>性别</v>
      </c>
      <c r="C47" s="304" t="s">
        <v>235</v>
      </c>
      <c r="D47" s="306" t="s">
        <v>1111</v>
      </c>
      <c r="E47" s="211" t="s">
        <v>1065</v>
      </c>
      <c r="F47" s="265" t="s">
        <v>1112</v>
      </c>
      <c r="G47" s="211" t="s">
        <v>242</v>
      </c>
      <c r="H47" s="265"/>
      <c r="I47" s="211" t="s">
        <v>1114</v>
      </c>
      <c r="J47" s="252" t="s">
        <v>1114</v>
      </c>
      <c r="K47" s="215" t="s">
        <v>238</v>
      </c>
    </row>
    <row r="48" spans="1:11" s="215" customFormat="1">
      <c r="A48" s="253" t="s">
        <v>1110</v>
      </c>
      <c r="B48" s="211" t="str">
        <f>VLOOKUP(A48,数策标签!H:K,2,FALSE)</f>
        <v>性别</v>
      </c>
      <c r="C48" s="304" t="s">
        <v>235</v>
      </c>
      <c r="D48" s="306" t="s">
        <v>1111</v>
      </c>
      <c r="E48" s="211" t="s">
        <v>1083</v>
      </c>
      <c r="F48" s="265" t="s">
        <v>1120</v>
      </c>
      <c r="G48" s="211" t="s">
        <v>1121</v>
      </c>
      <c r="H48" s="265" t="s">
        <v>1122</v>
      </c>
      <c r="I48" s="211" t="s">
        <v>1113</v>
      </c>
      <c r="J48" s="252" t="s">
        <v>1113</v>
      </c>
      <c r="K48" s="215" t="s">
        <v>238</v>
      </c>
    </row>
    <row r="49" spans="1:11" s="215" customFormat="1">
      <c r="A49" s="253" t="s">
        <v>1110</v>
      </c>
      <c r="B49" s="211" t="str">
        <f>VLOOKUP(A49,数策标签!H:K,2,FALSE)</f>
        <v>性别</v>
      </c>
      <c r="C49" s="304" t="s">
        <v>235</v>
      </c>
      <c r="D49" s="306" t="s">
        <v>1111</v>
      </c>
      <c r="E49" s="211" t="s">
        <v>1083</v>
      </c>
      <c r="F49" s="265" t="s">
        <v>1120</v>
      </c>
      <c r="G49" s="211" t="s">
        <v>1121</v>
      </c>
      <c r="H49" s="265" t="s">
        <v>1123</v>
      </c>
      <c r="I49" s="211" t="s">
        <v>1114</v>
      </c>
      <c r="J49" s="252" t="s">
        <v>1114</v>
      </c>
      <c r="K49" s="215" t="s">
        <v>238</v>
      </c>
    </row>
    <row r="50" spans="1:11" s="215" customFormat="1" hidden="1">
      <c r="A50" s="253" t="s">
        <v>1110</v>
      </c>
      <c r="B50" s="211" t="str">
        <f>VLOOKUP(A50,数策标签!H:K,2,FALSE)</f>
        <v>性别</v>
      </c>
      <c r="C50" s="304" t="s">
        <v>235</v>
      </c>
      <c r="D50" s="306" t="s">
        <v>1111</v>
      </c>
      <c r="E50" s="211" t="s">
        <v>1101</v>
      </c>
      <c r="F50" s="265"/>
      <c r="G50" s="211" t="s">
        <v>242</v>
      </c>
      <c r="H50" s="265"/>
      <c r="I50" s="211" t="s">
        <v>1113</v>
      </c>
      <c r="J50" s="252" t="s">
        <v>1113</v>
      </c>
      <c r="K50" s="215" t="s">
        <v>1103</v>
      </c>
    </row>
    <row r="51" spans="1:11" s="215" customFormat="1" hidden="1">
      <c r="A51" s="253" t="s">
        <v>1110</v>
      </c>
      <c r="B51" s="211" t="str">
        <f>VLOOKUP(A51,数策标签!H:K,2,FALSE)</f>
        <v>性别</v>
      </c>
      <c r="C51" s="304" t="s">
        <v>235</v>
      </c>
      <c r="D51" s="306" t="s">
        <v>1111</v>
      </c>
      <c r="E51" s="211" t="s">
        <v>1101</v>
      </c>
      <c r="F51" s="265"/>
      <c r="G51" s="211" t="s">
        <v>242</v>
      </c>
      <c r="H51" s="265"/>
      <c r="I51" s="211" t="s">
        <v>1114</v>
      </c>
      <c r="J51" s="252" t="s">
        <v>1114</v>
      </c>
      <c r="K51" s="215" t="s">
        <v>1103</v>
      </c>
    </row>
    <row r="52" spans="1:11" s="215" customFormat="1" hidden="1">
      <c r="A52" s="253" t="s">
        <v>1124</v>
      </c>
      <c r="B52" s="211" t="str">
        <f>VLOOKUP(A52,数策标签!H:K,2,FALSE)</f>
        <v>常住城市</v>
      </c>
      <c r="C52" s="304" t="s">
        <v>261</v>
      </c>
      <c r="D52" s="211" t="s">
        <v>1125</v>
      </c>
      <c r="E52" s="211" t="s">
        <v>1051</v>
      </c>
      <c r="F52" s="265" t="s">
        <v>1126</v>
      </c>
      <c r="G52" s="211" t="s">
        <v>1127</v>
      </c>
      <c r="H52" s="265"/>
      <c r="I52" s="211"/>
      <c r="J52" s="252"/>
      <c r="K52" s="215" t="s">
        <v>238</v>
      </c>
    </row>
    <row r="53" spans="1:11" s="215" customFormat="1" hidden="1">
      <c r="A53" s="253" t="s">
        <v>1124</v>
      </c>
      <c r="B53" s="211" t="str">
        <f>VLOOKUP(A53,数策标签!H:K,2,FALSE)</f>
        <v>常住城市</v>
      </c>
      <c r="C53" s="304" t="s">
        <v>235</v>
      </c>
      <c r="D53" s="211" t="s">
        <v>1125</v>
      </c>
      <c r="E53" s="211" t="s">
        <v>1065</v>
      </c>
      <c r="F53" s="307" t="s">
        <v>1128</v>
      </c>
      <c r="G53" s="308" t="s">
        <v>1129</v>
      </c>
      <c r="H53" s="265"/>
      <c r="I53" s="211" t="s">
        <v>1130</v>
      </c>
      <c r="J53" s="252" t="s">
        <v>1130</v>
      </c>
      <c r="K53" s="215" t="s">
        <v>238</v>
      </c>
    </row>
    <row r="54" spans="1:11" s="215" customFormat="1" hidden="1">
      <c r="A54" s="253" t="s">
        <v>1124</v>
      </c>
      <c r="B54" s="211" t="str">
        <f>VLOOKUP(A54,数策标签!H:K,2,FALSE)</f>
        <v>常住城市</v>
      </c>
      <c r="C54" s="304" t="s">
        <v>235</v>
      </c>
      <c r="D54" s="211" t="s">
        <v>1125</v>
      </c>
      <c r="E54" s="211" t="s">
        <v>1065</v>
      </c>
      <c r="F54" s="265" t="s">
        <v>1128</v>
      </c>
      <c r="G54" s="211" t="s">
        <v>1129</v>
      </c>
      <c r="H54" s="265"/>
      <c r="I54" s="211" t="s">
        <v>1131</v>
      </c>
      <c r="J54" s="252" t="s">
        <v>1131</v>
      </c>
      <c r="K54" s="215" t="s">
        <v>238</v>
      </c>
    </row>
    <row r="55" spans="1:11" s="215" customFormat="1" hidden="1">
      <c r="A55" s="253" t="s">
        <v>1124</v>
      </c>
      <c r="B55" s="211" t="str">
        <f>VLOOKUP(A55,数策标签!H:K,2,FALSE)</f>
        <v>常住城市</v>
      </c>
      <c r="C55" s="304" t="s">
        <v>235</v>
      </c>
      <c r="D55" s="211" t="s">
        <v>1125</v>
      </c>
      <c r="E55" s="211" t="s">
        <v>1065</v>
      </c>
      <c r="F55" s="265" t="s">
        <v>1128</v>
      </c>
      <c r="G55" s="211" t="s">
        <v>1129</v>
      </c>
      <c r="H55" s="265"/>
      <c r="I55" s="211" t="s">
        <v>1132</v>
      </c>
      <c r="J55" s="252" t="s">
        <v>1132</v>
      </c>
      <c r="K55" s="215" t="s">
        <v>238</v>
      </c>
    </row>
    <row r="56" spans="1:11" s="215" customFormat="1" hidden="1">
      <c r="A56" s="253" t="s">
        <v>1124</v>
      </c>
      <c r="B56" s="211" t="str">
        <f>VLOOKUP(A56,数策标签!H:K,2,FALSE)</f>
        <v>常住城市</v>
      </c>
      <c r="C56" s="304" t="s">
        <v>235</v>
      </c>
      <c r="D56" s="211" t="s">
        <v>1125</v>
      </c>
      <c r="E56" s="211" t="s">
        <v>1065</v>
      </c>
      <c r="F56" s="265" t="s">
        <v>1128</v>
      </c>
      <c r="G56" s="211" t="s">
        <v>1129</v>
      </c>
      <c r="H56" s="265"/>
      <c r="I56" s="211" t="s">
        <v>1133</v>
      </c>
      <c r="J56" s="252" t="s">
        <v>1133</v>
      </c>
      <c r="K56" s="215" t="s">
        <v>238</v>
      </c>
    </row>
    <row r="57" spans="1:11" s="215" customFormat="1" hidden="1">
      <c r="A57" s="253" t="s">
        <v>1124</v>
      </c>
      <c r="B57" s="211" t="str">
        <f>VLOOKUP(A57,数策标签!H:K,2,FALSE)</f>
        <v>常住城市</v>
      </c>
      <c r="C57" s="304" t="s">
        <v>235</v>
      </c>
      <c r="D57" s="211" t="s">
        <v>1125</v>
      </c>
      <c r="E57" s="211" t="s">
        <v>1065</v>
      </c>
      <c r="F57" s="265" t="s">
        <v>1128</v>
      </c>
      <c r="G57" s="211" t="s">
        <v>1129</v>
      </c>
      <c r="H57" s="265"/>
      <c r="I57" s="211" t="s">
        <v>1134</v>
      </c>
      <c r="J57" s="252" t="s">
        <v>1134</v>
      </c>
      <c r="K57" s="215" t="s">
        <v>238</v>
      </c>
    </row>
    <row r="58" spans="1:11" s="215" customFormat="1" hidden="1">
      <c r="A58" s="253" t="s">
        <v>1124</v>
      </c>
      <c r="B58" s="211" t="str">
        <f>VLOOKUP(A58,数策标签!H:K,2,FALSE)</f>
        <v>常住城市</v>
      </c>
      <c r="C58" s="304" t="s">
        <v>235</v>
      </c>
      <c r="D58" s="211" t="s">
        <v>1125</v>
      </c>
      <c r="E58" s="211" t="s">
        <v>1065</v>
      </c>
      <c r="F58" s="265" t="s">
        <v>1128</v>
      </c>
      <c r="G58" s="211" t="s">
        <v>1129</v>
      </c>
      <c r="H58" s="265"/>
      <c r="I58" s="211" t="s">
        <v>1135</v>
      </c>
      <c r="J58" s="252" t="s">
        <v>1135</v>
      </c>
      <c r="K58" s="215" t="s">
        <v>238</v>
      </c>
    </row>
    <row r="59" spans="1:11" s="215" customFormat="1" hidden="1">
      <c r="A59" s="253" t="s">
        <v>1124</v>
      </c>
      <c r="B59" s="211" t="str">
        <f>VLOOKUP(A59,数策标签!H:K,2,FALSE)</f>
        <v>常住城市</v>
      </c>
      <c r="C59" s="304" t="s">
        <v>235</v>
      </c>
      <c r="D59" s="211" t="s">
        <v>1125</v>
      </c>
      <c r="E59" s="211" t="s">
        <v>1065</v>
      </c>
      <c r="F59" s="265" t="s">
        <v>1128</v>
      </c>
      <c r="G59" s="211" t="s">
        <v>1129</v>
      </c>
      <c r="H59" s="265"/>
      <c r="I59" s="211" t="s">
        <v>1136</v>
      </c>
      <c r="J59" s="252" t="s">
        <v>1136</v>
      </c>
      <c r="K59" s="215" t="s">
        <v>238</v>
      </c>
    </row>
    <row r="60" spans="1:11" s="215" customFormat="1" hidden="1">
      <c r="A60" s="253" t="s">
        <v>1124</v>
      </c>
      <c r="B60" s="211" t="str">
        <f>VLOOKUP(A60,数策标签!H:K,2,FALSE)</f>
        <v>常住城市</v>
      </c>
      <c r="C60" s="304" t="s">
        <v>235</v>
      </c>
      <c r="D60" s="211" t="s">
        <v>1125</v>
      </c>
      <c r="E60" s="211" t="s">
        <v>1065</v>
      </c>
      <c r="F60" s="265" t="s">
        <v>1128</v>
      </c>
      <c r="G60" s="211" t="s">
        <v>1129</v>
      </c>
      <c r="H60" s="265"/>
      <c r="I60" s="211" t="s">
        <v>1137</v>
      </c>
      <c r="J60" s="252" t="s">
        <v>1137</v>
      </c>
      <c r="K60" s="215" t="s">
        <v>238</v>
      </c>
    </row>
    <row r="61" spans="1:11" s="215" customFormat="1" hidden="1">
      <c r="A61" s="253" t="s">
        <v>1124</v>
      </c>
      <c r="B61" s="211" t="str">
        <f>VLOOKUP(A61,数策标签!H:K,2,FALSE)</f>
        <v>常住城市</v>
      </c>
      <c r="C61" s="304" t="s">
        <v>235</v>
      </c>
      <c r="D61" s="211" t="s">
        <v>1125</v>
      </c>
      <c r="E61" s="211" t="s">
        <v>1065</v>
      </c>
      <c r="F61" s="265" t="s">
        <v>1128</v>
      </c>
      <c r="G61" s="211" t="s">
        <v>1129</v>
      </c>
      <c r="H61" s="265"/>
      <c r="I61" s="211" t="s">
        <v>1138</v>
      </c>
      <c r="J61" s="252" t="s">
        <v>1138</v>
      </c>
      <c r="K61" s="215" t="s">
        <v>238</v>
      </c>
    </row>
    <row r="62" spans="1:11" s="215" customFormat="1" hidden="1">
      <c r="A62" s="253" t="s">
        <v>1124</v>
      </c>
      <c r="B62" s="211" t="str">
        <f>VLOOKUP(A62,数策标签!H:K,2,FALSE)</f>
        <v>常住城市</v>
      </c>
      <c r="C62" s="304" t="s">
        <v>235</v>
      </c>
      <c r="D62" s="211" t="s">
        <v>1125</v>
      </c>
      <c r="E62" s="211" t="s">
        <v>1065</v>
      </c>
      <c r="F62" s="265" t="s">
        <v>1128</v>
      </c>
      <c r="G62" s="211" t="s">
        <v>1129</v>
      </c>
      <c r="H62" s="265"/>
      <c r="I62" s="211" t="s">
        <v>1139</v>
      </c>
      <c r="J62" s="252" t="s">
        <v>1139</v>
      </c>
      <c r="K62" s="215" t="s">
        <v>238</v>
      </c>
    </row>
    <row r="63" spans="1:11" s="215" customFormat="1" hidden="1">
      <c r="A63" s="253" t="s">
        <v>1124</v>
      </c>
      <c r="B63" s="211" t="str">
        <f>VLOOKUP(A63,数策标签!H:K,2,FALSE)</f>
        <v>常住城市</v>
      </c>
      <c r="C63" s="304" t="s">
        <v>235</v>
      </c>
      <c r="D63" s="211" t="s">
        <v>1125</v>
      </c>
      <c r="E63" s="211" t="s">
        <v>1065</v>
      </c>
      <c r="F63" s="265" t="s">
        <v>1128</v>
      </c>
      <c r="G63" s="211" t="s">
        <v>1129</v>
      </c>
      <c r="H63" s="265"/>
      <c r="I63" s="211" t="s">
        <v>1140</v>
      </c>
      <c r="J63" s="252" t="s">
        <v>1140</v>
      </c>
      <c r="K63" s="215" t="s">
        <v>238</v>
      </c>
    </row>
    <row r="64" spans="1:11" s="215" customFormat="1" hidden="1">
      <c r="A64" s="253" t="s">
        <v>1124</v>
      </c>
      <c r="B64" s="211" t="str">
        <f>VLOOKUP(A64,数策标签!H:K,2,FALSE)</f>
        <v>常住城市</v>
      </c>
      <c r="C64" s="304" t="s">
        <v>235</v>
      </c>
      <c r="D64" s="211" t="s">
        <v>1125</v>
      </c>
      <c r="E64" s="211" t="s">
        <v>1065</v>
      </c>
      <c r="F64" s="265" t="s">
        <v>1128</v>
      </c>
      <c r="G64" s="211" t="s">
        <v>1129</v>
      </c>
      <c r="H64" s="265"/>
      <c r="I64" s="211" t="s">
        <v>1141</v>
      </c>
      <c r="J64" s="252" t="s">
        <v>1141</v>
      </c>
      <c r="K64" s="215" t="s">
        <v>238</v>
      </c>
    </row>
    <row r="65" spans="1:11" s="215" customFormat="1" hidden="1">
      <c r="A65" s="253" t="s">
        <v>1124</v>
      </c>
      <c r="B65" s="211" t="str">
        <f>VLOOKUP(A65,数策标签!H:K,2,FALSE)</f>
        <v>常住城市</v>
      </c>
      <c r="C65" s="304" t="s">
        <v>235</v>
      </c>
      <c r="D65" s="211" t="s">
        <v>1125</v>
      </c>
      <c r="E65" s="211" t="s">
        <v>1065</v>
      </c>
      <c r="F65" s="265" t="s">
        <v>1128</v>
      </c>
      <c r="G65" s="211" t="s">
        <v>1129</v>
      </c>
      <c r="H65" s="265"/>
      <c r="I65" s="211" t="s">
        <v>1142</v>
      </c>
      <c r="J65" s="252" t="s">
        <v>1142</v>
      </c>
      <c r="K65" s="215" t="s">
        <v>238</v>
      </c>
    </row>
    <row r="66" spans="1:11" s="215" customFormat="1" hidden="1">
      <c r="A66" s="253" t="s">
        <v>1124</v>
      </c>
      <c r="B66" s="211" t="str">
        <f>VLOOKUP(A66,数策标签!H:K,2,FALSE)</f>
        <v>常住城市</v>
      </c>
      <c r="C66" s="304" t="s">
        <v>235</v>
      </c>
      <c r="D66" s="211" t="s">
        <v>1125</v>
      </c>
      <c r="E66" s="211" t="s">
        <v>1065</v>
      </c>
      <c r="F66" s="265" t="s">
        <v>1128</v>
      </c>
      <c r="G66" s="211" t="s">
        <v>1129</v>
      </c>
      <c r="H66" s="265"/>
      <c r="I66" s="211" t="s">
        <v>1143</v>
      </c>
      <c r="J66" s="252" t="s">
        <v>1143</v>
      </c>
      <c r="K66" s="215" t="s">
        <v>238</v>
      </c>
    </row>
    <row r="67" spans="1:11" s="215" customFormat="1" hidden="1">
      <c r="A67" s="253" t="s">
        <v>1124</v>
      </c>
      <c r="B67" s="211" t="str">
        <f>VLOOKUP(A67,数策标签!H:K,2,FALSE)</f>
        <v>常住城市</v>
      </c>
      <c r="C67" s="304" t="s">
        <v>235</v>
      </c>
      <c r="D67" s="211" t="s">
        <v>1125</v>
      </c>
      <c r="E67" s="211" t="s">
        <v>1065</v>
      </c>
      <c r="F67" s="265" t="s">
        <v>1128</v>
      </c>
      <c r="G67" s="211" t="s">
        <v>1129</v>
      </c>
      <c r="H67" s="265"/>
      <c r="I67" s="211" t="s">
        <v>1144</v>
      </c>
      <c r="J67" s="252" t="s">
        <v>1144</v>
      </c>
      <c r="K67" s="215" t="s">
        <v>238</v>
      </c>
    </row>
    <row r="68" spans="1:11" s="215" customFormat="1" hidden="1">
      <c r="A68" s="253" t="s">
        <v>1124</v>
      </c>
      <c r="B68" s="211" t="str">
        <f>VLOOKUP(A68,数策标签!H:K,2,FALSE)</f>
        <v>常住城市</v>
      </c>
      <c r="C68" s="304" t="s">
        <v>235</v>
      </c>
      <c r="D68" s="211" t="s">
        <v>1125</v>
      </c>
      <c r="E68" s="211" t="s">
        <v>1065</v>
      </c>
      <c r="F68" s="265" t="s">
        <v>1128</v>
      </c>
      <c r="G68" s="211" t="s">
        <v>1129</v>
      </c>
      <c r="H68" s="265"/>
      <c r="I68" s="211" t="s">
        <v>1145</v>
      </c>
      <c r="J68" s="252" t="s">
        <v>1145</v>
      </c>
      <c r="K68" s="215" t="s">
        <v>238</v>
      </c>
    </row>
    <row r="69" spans="1:11" s="215" customFormat="1" hidden="1">
      <c r="A69" s="253" t="s">
        <v>1124</v>
      </c>
      <c r="B69" s="211" t="str">
        <f>VLOOKUP(A69,数策标签!H:K,2,FALSE)</f>
        <v>常住城市</v>
      </c>
      <c r="C69" s="304" t="s">
        <v>235</v>
      </c>
      <c r="D69" s="211" t="s">
        <v>1125</v>
      </c>
      <c r="E69" s="211" t="s">
        <v>1065</v>
      </c>
      <c r="F69" s="265" t="s">
        <v>1128</v>
      </c>
      <c r="G69" s="211" t="s">
        <v>1129</v>
      </c>
      <c r="H69" s="265"/>
      <c r="I69" s="211" t="s">
        <v>1146</v>
      </c>
      <c r="J69" s="252" t="s">
        <v>1146</v>
      </c>
      <c r="K69" s="215" t="s">
        <v>238</v>
      </c>
    </row>
    <row r="70" spans="1:11" s="215" customFormat="1" hidden="1">
      <c r="A70" s="253" t="s">
        <v>1124</v>
      </c>
      <c r="B70" s="211" t="str">
        <f>VLOOKUP(A70,数策标签!H:K,2,FALSE)</f>
        <v>常住城市</v>
      </c>
      <c r="C70" s="304" t="s">
        <v>235</v>
      </c>
      <c r="D70" s="211" t="s">
        <v>1125</v>
      </c>
      <c r="E70" s="211" t="s">
        <v>1065</v>
      </c>
      <c r="F70" s="265" t="s">
        <v>1128</v>
      </c>
      <c r="G70" s="211" t="s">
        <v>1129</v>
      </c>
      <c r="H70" s="265"/>
      <c r="I70" s="211" t="s">
        <v>1147</v>
      </c>
      <c r="J70" s="252" t="s">
        <v>1147</v>
      </c>
      <c r="K70" s="215" t="s">
        <v>238</v>
      </c>
    </row>
    <row r="71" spans="1:11" s="215" customFormat="1" hidden="1">
      <c r="A71" s="253" t="s">
        <v>1124</v>
      </c>
      <c r="B71" s="211" t="str">
        <f>VLOOKUP(A71,数策标签!H:K,2,FALSE)</f>
        <v>常住城市</v>
      </c>
      <c r="C71" s="304" t="s">
        <v>235</v>
      </c>
      <c r="D71" s="211" t="s">
        <v>1125</v>
      </c>
      <c r="E71" s="211" t="s">
        <v>1065</v>
      </c>
      <c r="F71" s="265" t="s">
        <v>1128</v>
      </c>
      <c r="G71" s="211" t="s">
        <v>1129</v>
      </c>
      <c r="H71" s="265"/>
      <c r="I71" s="211" t="s">
        <v>1148</v>
      </c>
      <c r="J71" s="252" t="s">
        <v>1148</v>
      </c>
      <c r="K71" s="215" t="s">
        <v>238</v>
      </c>
    </row>
    <row r="72" spans="1:11" s="215" customFormat="1" hidden="1">
      <c r="A72" s="253" t="s">
        <v>1124</v>
      </c>
      <c r="B72" s="211" t="str">
        <f>VLOOKUP(A72,数策标签!H:K,2,FALSE)</f>
        <v>常住城市</v>
      </c>
      <c r="C72" s="304" t="s">
        <v>235</v>
      </c>
      <c r="D72" s="211" t="s">
        <v>1125</v>
      </c>
      <c r="E72" s="211" t="s">
        <v>1065</v>
      </c>
      <c r="F72" s="265" t="s">
        <v>1128</v>
      </c>
      <c r="G72" s="211" t="s">
        <v>1129</v>
      </c>
      <c r="H72" s="265"/>
      <c r="I72" s="211" t="s">
        <v>1149</v>
      </c>
      <c r="J72" s="252" t="s">
        <v>1149</v>
      </c>
      <c r="K72" s="215" t="s">
        <v>238</v>
      </c>
    </row>
    <row r="73" spans="1:11" s="215" customFormat="1" hidden="1">
      <c r="A73" s="253" t="s">
        <v>1124</v>
      </c>
      <c r="B73" s="211" t="str">
        <f>VLOOKUP(A73,数策标签!H:K,2,FALSE)</f>
        <v>常住城市</v>
      </c>
      <c r="C73" s="304" t="s">
        <v>235</v>
      </c>
      <c r="D73" s="211" t="s">
        <v>1125</v>
      </c>
      <c r="E73" s="211" t="s">
        <v>1065</v>
      </c>
      <c r="F73" s="265" t="s">
        <v>1128</v>
      </c>
      <c r="G73" s="211" t="s">
        <v>1129</v>
      </c>
      <c r="H73" s="265"/>
      <c r="I73" s="211" t="s">
        <v>1150</v>
      </c>
      <c r="J73" s="252" t="s">
        <v>1150</v>
      </c>
      <c r="K73" s="215" t="s">
        <v>238</v>
      </c>
    </row>
    <row r="74" spans="1:11" s="215" customFormat="1" hidden="1">
      <c r="A74" s="253" t="s">
        <v>1124</v>
      </c>
      <c r="B74" s="211" t="str">
        <f>VLOOKUP(A74,数策标签!H:K,2,FALSE)</f>
        <v>常住城市</v>
      </c>
      <c r="C74" s="304" t="s">
        <v>235</v>
      </c>
      <c r="D74" s="211" t="s">
        <v>1125</v>
      </c>
      <c r="E74" s="211" t="s">
        <v>1065</v>
      </c>
      <c r="F74" s="265" t="s">
        <v>1128</v>
      </c>
      <c r="G74" s="211" t="s">
        <v>1129</v>
      </c>
      <c r="H74" s="265"/>
      <c r="I74" s="211" t="s">
        <v>1151</v>
      </c>
      <c r="J74" s="252" t="s">
        <v>1151</v>
      </c>
      <c r="K74" s="215" t="s">
        <v>238</v>
      </c>
    </row>
    <row r="75" spans="1:11" s="215" customFormat="1" hidden="1">
      <c r="A75" s="253" t="s">
        <v>1124</v>
      </c>
      <c r="B75" s="211" t="str">
        <f>VLOOKUP(A75,数策标签!H:K,2,FALSE)</f>
        <v>常住城市</v>
      </c>
      <c r="C75" s="304" t="s">
        <v>235</v>
      </c>
      <c r="D75" s="211" t="s">
        <v>1125</v>
      </c>
      <c r="E75" s="211" t="s">
        <v>1065</v>
      </c>
      <c r="F75" s="265" t="s">
        <v>1128</v>
      </c>
      <c r="G75" s="211" t="s">
        <v>1129</v>
      </c>
      <c r="H75" s="265"/>
      <c r="I75" s="211" t="s">
        <v>1152</v>
      </c>
      <c r="J75" s="252" t="s">
        <v>1152</v>
      </c>
      <c r="K75" s="215" t="s">
        <v>238</v>
      </c>
    </row>
    <row r="76" spans="1:11" s="215" customFormat="1" hidden="1">
      <c r="A76" s="253" t="s">
        <v>1124</v>
      </c>
      <c r="B76" s="211" t="str">
        <f>VLOOKUP(A76,数策标签!H:K,2,FALSE)</f>
        <v>常住城市</v>
      </c>
      <c r="C76" s="304" t="s">
        <v>235</v>
      </c>
      <c r="D76" s="211" t="s">
        <v>1125</v>
      </c>
      <c r="E76" s="211" t="s">
        <v>1065</v>
      </c>
      <c r="F76" s="265" t="s">
        <v>1128</v>
      </c>
      <c r="G76" s="211" t="s">
        <v>1129</v>
      </c>
      <c r="H76" s="265"/>
      <c r="I76" s="211" t="s">
        <v>1153</v>
      </c>
      <c r="J76" s="252" t="s">
        <v>1153</v>
      </c>
      <c r="K76" s="215" t="s">
        <v>238</v>
      </c>
    </row>
    <row r="77" spans="1:11" s="215" customFormat="1" hidden="1">
      <c r="A77" s="253" t="s">
        <v>1124</v>
      </c>
      <c r="B77" s="211" t="str">
        <f>VLOOKUP(A77,数策标签!H:K,2,FALSE)</f>
        <v>常住城市</v>
      </c>
      <c r="C77" s="304" t="s">
        <v>235</v>
      </c>
      <c r="D77" s="211" t="s">
        <v>1125</v>
      </c>
      <c r="E77" s="211" t="s">
        <v>1065</v>
      </c>
      <c r="F77" s="265" t="s">
        <v>1128</v>
      </c>
      <c r="G77" s="211" t="s">
        <v>1129</v>
      </c>
      <c r="H77" s="265"/>
      <c r="I77" s="211" t="s">
        <v>1154</v>
      </c>
      <c r="J77" s="252" t="s">
        <v>1154</v>
      </c>
      <c r="K77" s="215" t="s">
        <v>238</v>
      </c>
    </row>
    <row r="78" spans="1:11" s="215" customFormat="1" hidden="1">
      <c r="A78" s="253" t="s">
        <v>1124</v>
      </c>
      <c r="B78" s="211" t="str">
        <f>VLOOKUP(A78,数策标签!H:K,2,FALSE)</f>
        <v>常住城市</v>
      </c>
      <c r="C78" s="304" t="s">
        <v>235</v>
      </c>
      <c r="D78" s="211" t="s">
        <v>1125</v>
      </c>
      <c r="E78" s="211" t="s">
        <v>1065</v>
      </c>
      <c r="F78" s="265" t="s">
        <v>1128</v>
      </c>
      <c r="G78" s="211" t="s">
        <v>1129</v>
      </c>
      <c r="H78" s="265"/>
      <c r="I78" s="211" t="s">
        <v>1155</v>
      </c>
      <c r="J78" s="252" t="s">
        <v>1155</v>
      </c>
      <c r="K78" s="215" t="s">
        <v>238</v>
      </c>
    </row>
    <row r="79" spans="1:11" s="215" customFormat="1" hidden="1">
      <c r="A79" s="253" t="s">
        <v>1124</v>
      </c>
      <c r="B79" s="211" t="str">
        <f>VLOOKUP(A79,数策标签!H:K,2,FALSE)</f>
        <v>常住城市</v>
      </c>
      <c r="C79" s="304" t="s">
        <v>235</v>
      </c>
      <c r="D79" s="211" t="s">
        <v>1125</v>
      </c>
      <c r="E79" s="211" t="s">
        <v>1065</v>
      </c>
      <c r="F79" s="265" t="s">
        <v>1128</v>
      </c>
      <c r="G79" s="211" t="s">
        <v>1129</v>
      </c>
      <c r="H79" s="265"/>
      <c r="I79" s="211" t="s">
        <v>1156</v>
      </c>
      <c r="J79" s="252" t="s">
        <v>1156</v>
      </c>
      <c r="K79" s="215" t="s">
        <v>238</v>
      </c>
    </row>
    <row r="80" spans="1:11" s="215" customFormat="1" hidden="1">
      <c r="A80" s="253" t="s">
        <v>1124</v>
      </c>
      <c r="B80" s="211" t="str">
        <f>VLOOKUP(A80,数策标签!H:K,2,FALSE)</f>
        <v>常住城市</v>
      </c>
      <c r="C80" s="304" t="s">
        <v>235</v>
      </c>
      <c r="D80" s="211" t="s">
        <v>1125</v>
      </c>
      <c r="E80" s="211" t="s">
        <v>1065</v>
      </c>
      <c r="F80" s="265" t="s">
        <v>1128</v>
      </c>
      <c r="G80" s="211" t="s">
        <v>1129</v>
      </c>
      <c r="H80" s="265"/>
      <c r="I80" s="211" t="s">
        <v>1157</v>
      </c>
      <c r="J80" s="252" t="s">
        <v>1157</v>
      </c>
      <c r="K80" s="215" t="s">
        <v>238</v>
      </c>
    </row>
    <row r="81" spans="1:11" s="215" customFormat="1" hidden="1">
      <c r="A81" s="253" t="s">
        <v>1124</v>
      </c>
      <c r="B81" s="211" t="str">
        <f>VLOOKUP(A81,数策标签!H:K,2,FALSE)</f>
        <v>常住城市</v>
      </c>
      <c r="C81" s="304" t="s">
        <v>235</v>
      </c>
      <c r="D81" s="211" t="s">
        <v>1125</v>
      </c>
      <c r="E81" s="211" t="s">
        <v>1065</v>
      </c>
      <c r="F81" s="265" t="s">
        <v>1128</v>
      </c>
      <c r="G81" s="211" t="s">
        <v>1129</v>
      </c>
      <c r="H81" s="265"/>
      <c r="I81" s="211" t="s">
        <v>1158</v>
      </c>
      <c r="J81" s="252" t="s">
        <v>1158</v>
      </c>
      <c r="K81" s="215" t="s">
        <v>238</v>
      </c>
    </row>
    <row r="82" spans="1:11" s="215" customFormat="1" hidden="1">
      <c r="A82" s="253" t="s">
        <v>1124</v>
      </c>
      <c r="B82" s="211" t="str">
        <f>VLOOKUP(A82,数策标签!H:K,2,FALSE)</f>
        <v>常住城市</v>
      </c>
      <c r="C82" s="304" t="s">
        <v>235</v>
      </c>
      <c r="D82" s="211" t="s">
        <v>1125</v>
      </c>
      <c r="E82" s="211" t="s">
        <v>1065</v>
      </c>
      <c r="F82" s="265" t="s">
        <v>1128</v>
      </c>
      <c r="G82" s="211" t="s">
        <v>1129</v>
      </c>
      <c r="H82" s="265"/>
      <c r="I82" s="211" t="s">
        <v>1159</v>
      </c>
      <c r="J82" s="252" t="s">
        <v>1159</v>
      </c>
      <c r="K82" s="215" t="s">
        <v>238</v>
      </c>
    </row>
    <row r="83" spans="1:11" s="215" customFormat="1" hidden="1">
      <c r="A83" s="253" t="s">
        <v>1124</v>
      </c>
      <c r="B83" s="211" t="str">
        <f>VLOOKUP(A83,数策标签!H:K,2,FALSE)</f>
        <v>常住城市</v>
      </c>
      <c r="C83" s="304" t="s">
        <v>235</v>
      </c>
      <c r="D83" s="211" t="s">
        <v>1125</v>
      </c>
      <c r="E83" s="211" t="s">
        <v>1065</v>
      </c>
      <c r="F83" s="265" t="s">
        <v>1128</v>
      </c>
      <c r="G83" s="211" t="s">
        <v>1129</v>
      </c>
      <c r="H83" s="265"/>
      <c r="I83" s="211" t="s">
        <v>1160</v>
      </c>
      <c r="J83" s="252" t="s">
        <v>1160</v>
      </c>
      <c r="K83" s="215" t="s">
        <v>238</v>
      </c>
    </row>
    <row r="84" spans="1:11" s="215" customFormat="1" hidden="1">
      <c r="A84" s="253" t="s">
        <v>1124</v>
      </c>
      <c r="B84" s="211" t="str">
        <f>VLOOKUP(A84,数策标签!H:K,2,FALSE)</f>
        <v>常住城市</v>
      </c>
      <c r="C84" s="304" t="s">
        <v>235</v>
      </c>
      <c r="D84" s="211" t="s">
        <v>1125</v>
      </c>
      <c r="E84" s="211" t="s">
        <v>1065</v>
      </c>
      <c r="F84" s="265" t="s">
        <v>1128</v>
      </c>
      <c r="G84" s="211" t="s">
        <v>1129</v>
      </c>
      <c r="H84" s="265"/>
      <c r="I84" s="211" t="s">
        <v>1161</v>
      </c>
      <c r="J84" s="252" t="s">
        <v>1161</v>
      </c>
      <c r="K84" s="215" t="s">
        <v>238</v>
      </c>
    </row>
    <row r="85" spans="1:11" s="215" customFormat="1" hidden="1">
      <c r="A85" s="253" t="s">
        <v>1124</v>
      </c>
      <c r="B85" s="211" t="str">
        <f>VLOOKUP(A85,数策标签!H:K,2,FALSE)</f>
        <v>常住城市</v>
      </c>
      <c r="C85" s="304" t="s">
        <v>235</v>
      </c>
      <c r="D85" s="211" t="s">
        <v>1125</v>
      </c>
      <c r="E85" s="211" t="s">
        <v>1065</v>
      </c>
      <c r="F85" s="265" t="s">
        <v>1128</v>
      </c>
      <c r="G85" s="211" t="s">
        <v>1129</v>
      </c>
      <c r="H85" s="265"/>
      <c r="I85" s="211" t="s">
        <v>1162</v>
      </c>
      <c r="J85" s="252" t="s">
        <v>1162</v>
      </c>
      <c r="K85" s="215" t="s">
        <v>238</v>
      </c>
    </row>
    <row r="86" spans="1:11" s="215" customFormat="1" hidden="1">
      <c r="A86" s="253" t="s">
        <v>1124</v>
      </c>
      <c r="B86" s="211" t="str">
        <f>VLOOKUP(A86,数策标签!H:K,2,FALSE)</f>
        <v>常住城市</v>
      </c>
      <c r="C86" s="304" t="s">
        <v>235</v>
      </c>
      <c r="D86" s="211" t="s">
        <v>1125</v>
      </c>
      <c r="E86" s="211" t="s">
        <v>1065</v>
      </c>
      <c r="F86" s="265" t="s">
        <v>1128</v>
      </c>
      <c r="G86" s="211" t="s">
        <v>1129</v>
      </c>
      <c r="H86" s="265"/>
      <c r="I86" s="211" t="s">
        <v>1163</v>
      </c>
      <c r="J86" s="252" t="s">
        <v>1163</v>
      </c>
      <c r="K86" s="215" t="s">
        <v>238</v>
      </c>
    </row>
    <row r="87" spans="1:11" s="215" customFormat="1" hidden="1">
      <c r="A87" s="253" t="s">
        <v>1124</v>
      </c>
      <c r="B87" s="211" t="str">
        <f>VLOOKUP(A87,数策标签!H:K,2,FALSE)</f>
        <v>常住城市</v>
      </c>
      <c r="C87" s="304" t="s">
        <v>235</v>
      </c>
      <c r="D87" s="211" t="s">
        <v>1125</v>
      </c>
      <c r="E87" s="211" t="s">
        <v>1065</v>
      </c>
      <c r="F87" s="265" t="s">
        <v>1128</v>
      </c>
      <c r="G87" s="211" t="s">
        <v>1129</v>
      </c>
      <c r="H87" s="265"/>
      <c r="I87" s="211" t="s">
        <v>1164</v>
      </c>
      <c r="J87" s="252" t="s">
        <v>1164</v>
      </c>
      <c r="K87" s="215" t="s">
        <v>238</v>
      </c>
    </row>
    <row r="88" spans="1:11" s="215" customFormat="1" hidden="1">
      <c r="A88" s="253" t="s">
        <v>1124</v>
      </c>
      <c r="B88" s="211" t="str">
        <f>VLOOKUP(A88,数策标签!H:K,2,FALSE)</f>
        <v>常住城市</v>
      </c>
      <c r="C88" s="304" t="s">
        <v>235</v>
      </c>
      <c r="D88" s="211" t="s">
        <v>1125</v>
      </c>
      <c r="E88" s="211" t="s">
        <v>1065</v>
      </c>
      <c r="F88" s="265" t="s">
        <v>1128</v>
      </c>
      <c r="G88" s="211" t="s">
        <v>1129</v>
      </c>
      <c r="H88" s="265"/>
      <c r="I88" s="211" t="s">
        <v>1165</v>
      </c>
      <c r="J88" s="252" t="s">
        <v>1165</v>
      </c>
      <c r="K88" s="215" t="s">
        <v>238</v>
      </c>
    </row>
    <row r="89" spans="1:11" s="215" customFormat="1" hidden="1">
      <c r="A89" s="253" t="s">
        <v>1124</v>
      </c>
      <c r="B89" s="211" t="str">
        <f>VLOOKUP(A89,数策标签!H:K,2,FALSE)</f>
        <v>常住城市</v>
      </c>
      <c r="C89" s="304" t="s">
        <v>235</v>
      </c>
      <c r="D89" s="211" t="s">
        <v>1125</v>
      </c>
      <c r="E89" s="211" t="s">
        <v>1065</v>
      </c>
      <c r="F89" s="265" t="s">
        <v>1128</v>
      </c>
      <c r="G89" s="211" t="s">
        <v>1129</v>
      </c>
      <c r="H89" s="265"/>
      <c r="I89" s="211" t="s">
        <v>1166</v>
      </c>
      <c r="J89" s="252" t="s">
        <v>1166</v>
      </c>
      <c r="K89" s="215" t="s">
        <v>238</v>
      </c>
    </row>
    <row r="90" spans="1:11" s="215" customFormat="1" hidden="1">
      <c r="A90" s="253" t="s">
        <v>1124</v>
      </c>
      <c r="B90" s="211" t="str">
        <f>VLOOKUP(A90,数策标签!H:K,2,FALSE)</f>
        <v>常住城市</v>
      </c>
      <c r="C90" s="304" t="s">
        <v>235</v>
      </c>
      <c r="D90" s="211" t="s">
        <v>1125</v>
      </c>
      <c r="E90" s="211" t="s">
        <v>1065</v>
      </c>
      <c r="F90" s="265" t="s">
        <v>1128</v>
      </c>
      <c r="G90" s="211" t="s">
        <v>1129</v>
      </c>
      <c r="H90" s="265"/>
      <c r="I90" s="211" t="s">
        <v>1167</v>
      </c>
      <c r="J90" s="252" t="s">
        <v>1167</v>
      </c>
      <c r="K90" s="215" t="s">
        <v>238</v>
      </c>
    </row>
    <row r="91" spans="1:11" s="215" customFormat="1" hidden="1">
      <c r="A91" s="253" t="s">
        <v>1124</v>
      </c>
      <c r="B91" s="211" t="str">
        <f>VLOOKUP(A91,数策标签!H:K,2,FALSE)</f>
        <v>常住城市</v>
      </c>
      <c r="C91" s="304" t="s">
        <v>235</v>
      </c>
      <c r="D91" s="211" t="s">
        <v>1125</v>
      </c>
      <c r="E91" s="211" t="s">
        <v>1065</v>
      </c>
      <c r="F91" s="265" t="s">
        <v>1128</v>
      </c>
      <c r="G91" s="211" t="s">
        <v>1129</v>
      </c>
      <c r="H91" s="265"/>
      <c r="I91" s="211" t="s">
        <v>1168</v>
      </c>
      <c r="J91" s="252" t="s">
        <v>1168</v>
      </c>
      <c r="K91" s="215" t="s">
        <v>238</v>
      </c>
    </row>
    <row r="92" spans="1:11" s="215" customFormat="1" hidden="1">
      <c r="A92" s="253" t="s">
        <v>1124</v>
      </c>
      <c r="B92" s="211" t="str">
        <f>VLOOKUP(A92,数策标签!H:K,2,FALSE)</f>
        <v>常住城市</v>
      </c>
      <c r="C92" s="304" t="s">
        <v>235</v>
      </c>
      <c r="D92" s="211" t="s">
        <v>1125</v>
      </c>
      <c r="E92" s="211" t="s">
        <v>1065</v>
      </c>
      <c r="F92" s="265" t="s">
        <v>1128</v>
      </c>
      <c r="G92" s="211" t="s">
        <v>1129</v>
      </c>
      <c r="H92" s="265"/>
      <c r="I92" s="211" t="s">
        <v>1169</v>
      </c>
      <c r="J92" s="252" t="s">
        <v>1169</v>
      </c>
      <c r="K92" s="215" t="s">
        <v>238</v>
      </c>
    </row>
    <row r="93" spans="1:11" s="215" customFormat="1" hidden="1">
      <c r="A93" s="253" t="s">
        <v>1124</v>
      </c>
      <c r="B93" s="211" t="str">
        <f>VLOOKUP(A93,数策标签!H:K,2,FALSE)</f>
        <v>常住城市</v>
      </c>
      <c r="C93" s="304" t="s">
        <v>235</v>
      </c>
      <c r="D93" s="211" t="s">
        <v>1125</v>
      </c>
      <c r="E93" s="211" t="s">
        <v>1065</v>
      </c>
      <c r="F93" s="265" t="s">
        <v>1128</v>
      </c>
      <c r="G93" s="211" t="s">
        <v>1129</v>
      </c>
      <c r="H93" s="265"/>
      <c r="I93" s="211" t="s">
        <v>1170</v>
      </c>
      <c r="J93" s="252" t="s">
        <v>1170</v>
      </c>
      <c r="K93" s="215" t="s">
        <v>238</v>
      </c>
    </row>
    <row r="94" spans="1:11" s="215" customFormat="1" hidden="1">
      <c r="A94" s="253" t="s">
        <v>1124</v>
      </c>
      <c r="B94" s="211" t="str">
        <f>VLOOKUP(A94,数策标签!H:K,2,FALSE)</f>
        <v>常住城市</v>
      </c>
      <c r="C94" s="304" t="s">
        <v>235</v>
      </c>
      <c r="D94" s="211" t="s">
        <v>1125</v>
      </c>
      <c r="E94" s="211" t="s">
        <v>1065</v>
      </c>
      <c r="F94" s="265" t="s">
        <v>1128</v>
      </c>
      <c r="G94" s="211" t="s">
        <v>1129</v>
      </c>
      <c r="H94" s="265"/>
      <c r="I94" s="211" t="s">
        <v>1171</v>
      </c>
      <c r="J94" s="252" t="s">
        <v>1171</v>
      </c>
      <c r="K94" s="215" t="s">
        <v>238</v>
      </c>
    </row>
    <row r="95" spans="1:11" s="215" customFormat="1" hidden="1">
      <c r="A95" s="253" t="s">
        <v>1124</v>
      </c>
      <c r="B95" s="211" t="str">
        <f>VLOOKUP(A95,数策标签!H:K,2,FALSE)</f>
        <v>常住城市</v>
      </c>
      <c r="C95" s="304" t="s">
        <v>235</v>
      </c>
      <c r="D95" s="211" t="s">
        <v>1125</v>
      </c>
      <c r="E95" s="211" t="s">
        <v>1065</v>
      </c>
      <c r="F95" s="265" t="s">
        <v>1128</v>
      </c>
      <c r="G95" s="211" t="s">
        <v>1129</v>
      </c>
      <c r="H95" s="265"/>
      <c r="I95" s="211" t="s">
        <v>1172</v>
      </c>
      <c r="J95" s="252" t="s">
        <v>1172</v>
      </c>
      <c r="K95" s="215" t="s">
        <v>238</v>
      </c>
    </row>
    <row r="96" spans="1:11" s="215" customFormat="1" hidden="1">
      <c r="A96" s="253" t="s">
        <v>1124</v>
      </c>
      <c r="B96" s="211" t="str">
        <f>VLOOKUP(A96,数策标签!H:K,2,FALSE)</f>
        <v>常住城市</v>
      </c>
      <c r="C96" s="304" t="s">
        <v>235</v>
      </c>
      <c r="D96" s="211" t="s">
        <v>1125</v>
      </c>
      <c r="E96" s="211" t="s">
        <v>1065</v>
      </c>
      <c r="F96" s="265" t="s">
        <v>1128</v>
      </c>
      <c r="G96" s="211" t="s">
        <v>1129</v>
      </c>
      <c r="H96" s="265"/>
      <c r="I96" s="211" t="s">
        <v>1173</v>
      </c>
      <c r="J96" s="252" t="s">
        <v>1173</v>
      </c>
      <c r="K96" s="215" t="s">
        <v>238</v>
      </c>
    </row>
    <row r="97" spans="1:11" s="215" customFormat="1" hidden="1">
      <c r="A97" s="253" t="s">
        <v>1124</v>
      </c>
      <c r="B97" s="211" t="str">
        <f>VLOOKUP(A97,数策标签!H:K,2,FALSE)</f>
        <v>常住城市</v>
      </c>
      <c r="C97" s="304" t="s">
        <v>235</v>
      </c>
      <c r="D97" s="211" t="s">
        <v>1125</v>
      </c>
      <c r="E97" s="211" t="s">
        <v>1065</v>
      </c>
      <c r="F97" s="265" t="s">
        <v>1128</v>
      </c>
      <c r="G97" s="211" t="s">
        <v>1129</v>
      </c>
      <c r="H97" s="265"/>
      <c r="I97" s="211" t="s">
        <v>1174</v>
      </c>
      <c r="J97" s="252" t="s">
        <v>1174</v>
      </c>
      <c r="K97" s="215" t="s">
        <v>238</v>
      </c>
    </row>
    <row r="98" spans="1:11" s="215" customFormat="1" hidden="1">
      <c r="A98" s="253" t="s">
        <v>1124</v>
      </c>
      <c r="B98" s="211" t="str">
        <f>VLOOKUP(A98,数策标签!H:K,2,FALSE)</f>
        <v>常住城市</v>
      </c>
      <c r="C98" s="304" t="s">
        <v>235</v>
      </c>
      <c r="D98" s="211" t="s">
        <v>1125</v>
      </c>
      <c r="E98" s="211" t="s">
        <v>1065</v>
      </c>
      <c r="F98" s="265" t="s">
        <v>1128</v>
      </c>
      <c r="G98" s="211" t="s">
        <v>1129</v>
      </c>
      <c r="H98" s="265"/>
      <c r="I98" s="211" t="s">
        <v>1175</v>
      </c>
      <c r="J98" s="252" t="s">
        <v>1175</v>
      </c>
      <c r="K98" s="215" t="s">
        <v>238</v>
      </c>
    </row>
    <row r="99" spans="1:11" s="215" customFormat="1" hidden="1">
      <c r="A99" s="253" t="s">
        <v>1124</v>
      </c>
      <c r="B99" s="211" t="str">
        <f>VLOOKUP(A99,数策标签!H:K,2,FALSE)</f>
        <v>常住城市</v>
      </c>
      <c r="C99" s="304" t="s">
        <v>235</v>
      </c>
      <c r="D99" s="211" t="s">
        <v>1125</v>
      </c>
      <c r="E99" s="211" t="s">
        <v>1065</v>
      </c>
      <c r="F99" s="265" t="s">
        <v>1128</v>
      </c>
      <c r="G99" s="211" t="s">
        <v>1129</v>
      </c>
      <c r="H99" s="265"/>
      <c r="I99" s="211" t="s">
        <v>1176</v>
      </c>
      <c r="J99" s="252" t="s">
        <v>1176</v>
      </c>
      <c r="K99" s="215" t="s">
        <v>238</v>
      </c>
    </row>
    <row r="100" spans="1:11" s="215" customFormat="1" hidden="1">
      <c r="A100" s="253" t="s">
        <v>1124</v>
      </c>
      <c r="B100" s="211" t="str">
        <f>VLOOKUP(A100,数策标签!H:K,2,FALSE)</f>
        <v>常住城市</v>
      </c>
      <c r="C100" s="304" t="s">
        <v>235</v>
      </c>
      <c r="D100" s="211" t="s">
        <v>1125</v>
      </c>
      <c r="E100" s="211" t="s">
        <v>1065</v>
      </c>
      <c r="F100" s="265" t="s">
        <v>1128</v>
      </c>
      <c r="G100" s="211" t="s">
        <v>1129</v>
      </c>
      <c r="H100" s="265"/>
      <c r="I100" s="211" t="s">
        <v>1177</v>
      </c>
      <c r="J100" s="252" t="s">
        <v>1177</v>
      </c>
      <c r="K100" s="215" t="s">
        <v>238</v>
      </c>
    </row>
    <row r="101" spans="1:11" s="215" customFormat="1" hidden="1">
      <c r="A101" s="253" t="s">
        <v>1124</v>
      </c>
      <c r="B101" s="211" t="str">
        <f>VLOOKUP(A101,数策标签!H:K,2,FALSE)</f>
        <v>常住城市</v>
      </c>
      <c r="C101" s="304" t="s">
        <v>235</v>
      </c>
      <c r="D101" s="211" t="s">
        <v>1125</v>
      </c>
      <c r="E101" s="211" t="s">
        <v>1065</v>
      </c>
      <c r="F101" s="265" t="s">
        <v>1128</v>
      </c>
      <c r="G101" s="211" t="s">
        <v>1129</v>
      </c>
      <c r="H101" s="265"/>
      <c r="I101" s="211" t="s">
        <v>1178</v>
      </c>
      <c r="J101" s="252" t="s">
        <v>1178</v>
      </c>
      <c r="K101" s="215" t="s">
        <v>238</v>
      </c>
    </row>
    <row r="102" spans="1:11" s="215" customFormat="1" hidden="1">
      <c r="A102" s="253" t="s">
        <v>1124</v>
      </c>
      <c r="B102" s="211" t="str">
        <f>VLOOKUP(A102,数策标签!H:K,2,FALSE)</f>
        <v>常住城市</v>
      </c>
      <c r="C102" s="304" t="s">
        <v>235</v>
      </c>
      <c r="D102" s="211" t="s">
        <v>1125</v>
      </c>
      <c r="E102" s="211" t="s">
        <v>1065</v>
      </c>
      <c r="F102" s="265" t="s">
        <v>1128</v>
      </c>
      <c r="G102" s="211" t="s">
        <v>1129</v>
      </c>
      <c r="H102" s="265"/>
      <c r="I102" s="211" t="s">
        <v>1179</v>
      </c>
      <c r="J102" s="252" t="s">
        <v>1179</v>
      </c>
      <c r="K102" s="215" t="s">
        <v>238</v>
      </c>
    </row>
    <row r="103" spans="1:11" s="215" customFormat="1" hidden="1">
      <c r="A103" s="253" t="s">
        <v>1124</v>
      </c>
      <c r="B103" s="211" t="str">
        <f>VLOOKUP(A103,数策标签!H:K,2,FALSE)</f>
        <v>常住城市</v>
      </c>
      <c r="C103" s="304" t="s">
        <v>235</v>
      </c>
      <c r="D103" s="211" t="s">
        <v>1125</v>
      </c>
      <c r="E103" s="211" t="s">
        <v>1065</v>
      </c>
      <c r="F103" s="265" t="s">
        <v>1128</v>
      </c>
      <c r="G103" s="211" t="s">
        <v>1129</v>
      </c>
      <c r="H103" s="265"/>
      <c r="I103" s="211" t="s">
        <v>1180</v>
      </c>
      <c r="J103" s="252" t="s">
        <v>1180</v>
      </c>
      <c r="K103" s="215" t="s">
        <v>238</v>
      </c>
    </row>
    <row r="104" spans="1:11" s="215" customFormat="1" hidden="1">
      <c r="A104" s="253" t="s">
        <v>1124</v>
      </c>
      <c r="B104" s="211" t="str">
        <f>VLOOKUP(A104,数策标签!H:K,2,FALSE)</f>
        <v>常住城市</v>
      </c>
      <c r="C104" s="304" t="s">
        <v>235</v>
      </c>
      <c r="D104" s="211" t="s">
        <v>1125</v>
      </c>
      <c r="E104" s="211" t="s">
        <v>1065</v>
      </c>
      <c r="F104" s="265" t="s">
        <v>1128</v>
      </c>
      <c r="G104" s="211" t="s">
        <v>1129</v>
      </c>
      <c r="H104" s="265"/>
      <c r="I104" s="211" t="s">
        <v>1181</v>
      </c>
      <c r="J104" s="252" t="s">
        <v>1181</v>
      </c>
      <c r="K104" s="215" t="s">
        <v>238</v>
      </c>
    </row>
    <row r="105" spans="1:11" s="215" customFormat="1" hidden="1">
      <c r="A105" s="253" t="s">
        <v>1124</v>
      </c>
      <c r="B105" s="211" t="str">
        <f>VLOOKUP(A105,数策标签!H:K,2,FALSE)</f>
        <v>常住城市</v>
      </c>
      <c r="C105" s="304" t="s">
        <v>235</v>
      </c>
      <c r="D105" s="211" t="s">
        <v>1125</v>
      </c>
      <c r="E105" s="211" t="s">
        <v>1065</v>
      </c>
      <c r="F105" s="265" t="s">
        <v>1128</v>
      </c>
      <c r="G105" s="211" t="s">
        <v>1129</v>
      </c>
      <c r="H105" s="265"/>
      <c r="I105" s="211" t="s">
        <v>1182</v>
      </c>
      <c r="J105" s="252" t="s">
        <v>1182</v>
      </c>
      <c r="K105" s="215" t="s">
        <v>238</v>
      </c>
    </row>
    <row r="106" spans="1:11" s="215" customFormat="1" hidden="1">
      <c r="A106" s="253" t="s">
        <v>1124</v>
      </c>
      <c r="B106" s="211" t="str">
        <f>VLOOKUP(A106,数策标签!H:K,2,FALSE)</f>
        <v>常住城市</v>
      </c>
      <c r="C106" s="304" t="s">
        <v>235</v>
      </c>
      <c r="D106" s="211" t="s">
        <v>1125</v>
      </c>
      <c r="E106" s="211" t="s">
        <v>1065</v>
      </c>
      <c r="F106" s="265" t="s">
        <v>1128</v>
      </c>
      <c r="G106" s="211" t="s">
        <v>1129</v>
      </c>
      <c r="H106" s="265"/>
      <c r="I106" s="211" t="s">
        <v>1183</v>
      </c>
      <c r="J106" s="252" t="s">
        <v>1183</v>
      </c>
      <c r="K106" s="215" t="s">
        <v>238</v>
      </c>
    </row>
    <row r="107" spans="1:11" s="215" customFormat="1" hidden="1">
      <c r="A107" s="253" t="s">
        <v>1124</v>
      </c>
      <c r="B107" s="211" t="str">
        <f>VLOOKUP(A107,数策标签!H:K,2,FALSE)</f>
        <v>常住城市</v>
      </c>
      <c r="C107" s="304" t="s">
        <v>235</v>
      </c>
      <c r="D107" s="211" t="s">
        <v>1125</v>
      </c>
      <c r="E107" s="211" t="s">
        <v>1065</v>
      </c>
      <c r="F107" s="265" t="s">
        <v>1128</v>
      </c>
      <c r="G107" s="211" t="s">
        <v>1129</v>
      </c>
      <c r="H107" s="265"/>
      <c r="I107" s="211" t="s">
        <v>1184</v>
      </c>
      <c r="J107" s="252" t="s">
        <v>1184</v>
      </c>
      <c r="K107" s="215" t="s">
        <v>238</v>
      </c>
    </row>
    <row r="108" spans="1:11" s="215" customFormat="1" hidden="1">
      <c r="A108" s="253" t="s">
        <v>1124</v>
      </c>
      <c r="B108" s="211" t="str">
        <f>VLOOKUP(A108,数策标签!H:K,2,FALSE)</f>
        <v>常住城市</v>
      </c>
      <c r="C108" s="304" t="s">
        <v>235</v>
      </c>
      <c r="D108" s="211" t="s">
        <v>1125</v>
      </c>
      <c r="E108" s="211" t="s">
        <v>1065</v>
      </c>
      <c r="F108" s="265" t="s">
        <v>1128</v>
      </c>
      <c r="G108" s="211" t="s">
        <v>1129</v>
      </c>
      <c r="H108" s="265"/>
      <c r="I108" s="211" t="s">
        <v>1185</v>
      </c>
      <c r="J108" s="252" t="s">
        <v>1185</v>
      </c>
      <c r="K108" s="215" t="s">
        <v>238</v>
      </c>
    </row>
    <row r="109" spans="1:11" s="215" customFormat="1" hidden="1">
      <c r="A109" s="253" t="s">
        <v>1124</v>
      </c>
      <c r="B109" s="211" t="str">
        <f>VLOOKUP(A109,数策标签!H:K,2,FALSE)</f>
        <v>常住城市</v>
      </c>
      <c r="C109" s="304" t="s">
        <v>235</v>
      </c>
      <c r="D109" s="211" t="s">
        <v>1125</v>
      </c>
      <c r="E109" s="211" t="s">
        <v>1065</v>
      </c>
      <c r="F109" s="265" t="s">
        <v>1128</v>
      </c>
      <c r="G109" s="211" t="s">
        <v>1129</v>
      </c>
      <c r="H109" s="265"/>
      <c r="I109" s="211" t="s">
        <v>1186</v>
      </c>
      <c r="J109" s="252" t="s">
        <v>1186</v>
      </c>
      <c r="K109" s="215" t="s">
        <v>238</v>
      </c>
    </row>
    <row r="110" spans="1:11" s="215" customFormat="1" hidden="1">
      <c r="A110" s="253" t="s">
        <v>1124</v>
      </c>
      <c r="B110" s="211" t="str">
        <f>VLOOKUP(A110,数策标签!H:K,2,FALSE)</f>
        <v>常住城市</v>
      </c>
      <c r="C110" s="304" t="s">
        <v>235</v>
      </c>
      <c r="D110" s="211" t="s">
        <v>1125</v>
      </c>
      <c r="E110" s="211" t="s">
        <v>1065</v>
      </c>
      <c r="F110" s="265" t="s">
        <v>1128</v>
      </c>
      <c r="G110" s="211" t="s">
        <v>1129</v>
      </c>
      <c r="H110" s="265"/>
      <c r="I110" s="211" t="s">
        <v>1187</v>
      </c>
      <c r="J110" s="252" t="s">
        <v>1187</v>
      </c>
      <c r="K110" s="215" t="s">
        <v>238</v>
      </c>
    </row>
    <row r="111" spans="1:11" s="215" customFormat="1" hidden="1">
      <c r="A111" s="253" t="s">
        <v>1124</v>
      </c>
      <c r="B111" s="211" t="str">
        <f>VLOOKUP(A111,数策标签!H:K,2,FALSE)</f>
        <v>常住城市</v>
      </c>
      <c r="C111" s="304" t="s">
        <v>235</v>
      </c>
      <c r="D111" s="211" t="s">
        <v>1125</v>
      </c>
      <c r="E111" s="211" t="s">
        <v>1065</v>
      </c>
      <c r="F111" s="265" t="s">
        <v>1128</v>
      </c>
      <c r="G111" s="211" t="s">
        <v>1129</v>
      </c>
      <c r="H111" s="265"/>
      <c r="I111" s="211" t="s">
        <v>1188</v>
      </c>
      <c r="J111" s="252" t="s">
        <v>1188</v>
      </c>
      <c r="K111" s="215" t="s">
        <v>238</v>
      </c>
    </row>
    <row r="112" spans="1:11" s="215" customFormat="1" hidden="1">
      <c r="A112" s="253" t="s">
        <v>1124</v>
      </c>
      <c r="B112" s="211" t="str">
        <f>VLOOKUP(A112,数策标签!H:K,2,FALSE)</f>
        <v>常住城市</v>
      </c>
      <c r="C112" s="304" t="s">
        <v>235</v>
      </c>
      <c r="D112" s="211" t="s">
        <v>1125</v>
      </c>
      <c r="E112" s="211" t="s">
        <v>1065</v>
      </c>
      <c r="F112" s="265" t="s">
        <v>1128</v>
      </c>
      <c r="G112" s="211" t="s">
        <v>1129</v>
      </c>
      <c r="H112" s="265"/>
      <c r="I112" s="211" t="s">
        <v>1189</v>
      </c>
      <c r="J112" s="252" t="s">
        <v>1189</v>
      </c>
      <c r="K112" s="215" t="s">
        <v>238</v>
      </c>
    </row>
    <row r="113" spans="1:11" s="215" customFormat="1" hidden="1">
      <c r="A113" s="253" t="s">
        <v>1124</v>
      </c>
      <c r="B113" s="211" t="str">
        <f>VLOOKUP(A113,数策标签!H:K,2,FALSE)</f>
        <v>常住城市</v>
      </c>
      <c r="C113" s="304" t="s">
        <v>235</v>
      </c>
      <c r="D113" s="211" t="s">
        <v>1125</v>
      </c>
      <c r="E113" s="211" t="s">
        <v>1065</v>
      </c>
      <c r="F113" s="265" t="s">
        <v>1128</v>
      </c>
      <c r="G113" s="211" t="s">
        <v>1129</v>
      </c>
      <c r="H113" s="265"/>
      <c r="I113" s="211" t="s">
        <v>1190</v>
      </c>
      <c r="J113" s="252" t="s">
        <v>1190</v>
      </c>
      <c r="K113" s="215" t="s">
        <v>238</v>
      </c>
    </row>
    <row r="114" spans="1:11" s="215" customFormat="1" hidden="1">
      <c r="A114" s="253" t="s">
        <v>1124</v>
      </c>
      <c r="B114" s="211" t="str">
        <f>VLOOKUP(A114,数策标签!H:K,2,FALSE)</f>
        <v>常住城市</v>
      </c>
      <c r="C114" s="304" t="s">
        <v>235</v>
      </c>
      <c r="D114" s="211" t="s">
        <v>1125</v>
      </c>
      <c r="E114" s="211" t="s">
        <v>1065</v>
      </c>
      <c r="F114" s="265" t="s">
        <v>1128</v>
      </c>
      <c r="G114" s="211" t="s">
        <v>1129</v>
      </c>
      <c r="H114" s="265"/>
      <c r="I114" s="211" t="s">
        <v>1191</v>
      </c>
      <c r="J114" s="252" t="s">
        <v>1191</v>
      </c>
      <c r="K114" s="215" t="s">
        <v>238</v>
      </c>
    </row>
    <row r="115" spans="1:11" s="215" customFormat="1" hidden="1">
      <c r="A115" s="253" t="s">
        <v>1124</v>
      </c>
      <c r="B115" s="211" t="str">
        <f>VLOOKUP(A115,数策标签!H:K,2,FALSE)</f>
        <v>常住城市</v>
      </c>
      <c r="C115" s="304" t="s">
        <v>235</v>
      </c>
      <c r="D115" s="211" t="s">
        <v>1125</v>
      </c>
      <c r="E115" s="211" t="s">
        <v>1065</v>
      </c>
      <c r="F115" s="265" t="s">
        <v>1128</v>
      </c>
      <c r="G115" s="211" t="s">
        <v>1129</v>
      </c>
      <c r="H115" s="265"/>
      <c r="I115" s="211" t="s">
        <v>1192</v>
      </c>
      <c r="J115" s="252" t="s">
        <v>1192</v>
      </c>
      <c r="K115" s="215" t="s">
        <v>238</v>
      </c>
    </row>
    <row r="116" spans="1:11" s="215" customFormat="1" hidden="1">
      <c r="A116" s="253" t="s">
        <v>1124</v>
      </c>
      <c r="B116" s="211" t="str">
        <f>VLOOKUP(A116,数策标签!H:K,2,FALSE)</f>
        <v>常住城市</v>
      </c>
      <c r="C116" s="304" t="s">
        <v>235</v>
      </c>
      <c r="D116" s="211" t="s">
        <v>1125</v>
      </c>
      <c r="E116" s="211" t="s">
        <v>1065</v>
      </c>
      <c r="F116" s="265" t="s">
        <v>1128</v>
      </c>
      <c r="G116" s="211" t="s">
        <v>1129</v>
      </c>
      <c r="H116" s="265"/>
      <c r="I116" s="211" t="s">
        <v>1193</v>
      </c>
      <c r="J116" s="252" t="s">
        <v>1193</v>
      </c>
      <c r="K116" s="215" t="s">
        <v>238</v>
      </c>
    </row>
    <row r="117" spans="1:11" s="215" customFormat="1" hidden="1">
      <c r="A117" s="253" t="s">
        <v>1124</v>
      </c>
      <c r="B117" s="211" t="str">
        <f>VLOOKUP(A117,数策标签!H:K,2,FALSE)</f>
        <v>常住城市</v>
      </c>
      <c r="C117" s="304" t="s">
        <v>235</v>
      </c>
      <c r="D117" s="211" t="s">
        <v>1125</v>
      </c>
      <c r="E117" s="211" t="s">
        <v>1065</v>
      </c>
      <c r="F117" s="265" t="s">
        <v>1128</v>
      </c>
      <c r="G117" s="211" t="s">
        <v>1129</v>
      </c>
      <c r="H117" s="265"/>
      <c r="I117" s="211" t="s">
        <v>1194</v>
      </c>
      <c r="J117" s="252" t="s">
        <v>1194</v>
      </c>
      <c r="K117" s="215" t="s">
        <v>238</v>
      </c>
    </row>
    <row r="118" spans="1:11" s="215" customFormat="1" hidden="1">
      <c r="A118" s="253" t="s">
        <v>1124</v>
      </c>
      <c r="B118" s="211" t="str">
        <f>VLOOKUP(A118,数策标签!H:K,2,FALSE)</f>
        <v>常住城市</v>
      </c>
      <c r="C118" s="304" t="s">
        <v>235</v>
      </c>
      <c r="D118" s="211" t="s">
        <v>1125</v>
      </c>
      <c r="E118" s="211" t="s">
        <v>1065</v>
      </c>
      <c r="F118" s="265" t="s">
        <v>1128</v>
      </c>
      <c r="G118" s="211" t="s">
        <v>1129</v>
      </c>
      <c r="H118" s="265"/>
      <c r="I118" s="211" t="s">
        <v>1195</v>
      </c>
      <c r="J118" s="252" t="s">
        <v>1195</v>
      </c>
      <c r="K118" s="215" t="s">
        <v>238</v>
      </c>
    </row>
    <row r="119" spans="1:11" s="215" customFormat="1" hidden="1">
      <c r="A119" s="253" t="s">
        <v>1124</v>
      </c>
      <c r="B119" s="211" t="str">
        <f>VLOOKUP(A119,数策标签!H:K,2,FALSE)</f>
        <v>常住城市</v>
      </c>
      <c r="C119" s="304" t="s">
        <v>235</v>
      </c>
      <c r="D119" s="211" t="s">
        <v>1125</v>
      </c>
      <c r="E119" s="211" t="s">
        <v>1065</v>
      </c>
      <c r="F119" s="265" t="s">
        <v>1128</v>
      </c>
      <c r="G119" s="211" t="s">
        <v>1129</v>
      </c>
      <c r="H119" s="265"/>
      <c r="I119" s="211" t="s">
        <v>1196</v>
      </c>
      <c r="J119" s="252" t="s">
        <v>1196</v>
      </c>
      <c r="K119" s="215" t="s">
        <v>238</v>
      </c>
    </row>
    <row r="120" spans="1:11" s="215" customFormat="1" hidden="1">
      <c r="A120" s="253" t="s">
        <v>1124</v>
      </c>
      <c r="B120" s="211" t="str">
        <f>VLOOKUP(A120,数策标签!H:K,2,FALSE)</f>
        <v>常住城市</v>
      </c>
      <c r="C120" s="304" t="s">
        <v>235</v>
      </c>
      <c r="D120" s="211" t="s">
        <v>1125</v>
      </c>
      <c r="E120" s="211" t="s">
        <v>1065</v>
      </c>
      <c r="F120" s="265" t="s">
        <v>1128</v>
      </c>
      <c r="G120" s="211" t="s">
        <v>1129</v>
      </c>
      <c r="H120" s="265"/>
      <c r="I120" s="211" t="s">
        <v>1197</v>
      </c>
      <c r="J120" s="252" t="s">
        <v>1197</v>
      </c>
      <c r="K120" s="215" t="s">
        <v>238</v>
      </c>
    </row>
    <row r="121" spans="1:11" s="215" customFormat="1" hidden="1">
      <c r="A121" s="253" t="s">
        <v>1124</v>
      </c>
      <c r="B121" s="211" t="str">
        <f>VLOOKUP(A121,数策标签!H:K,2,FALSE)</f>
        <v>常住城市</v>
      </c>
      <c r="C121" s="304" t="s">
        <v>235</v>
      </c>
      <c r="D121" s="211" t="s">
        <v>1125</v>
      </c>
      <c r="E121" s="211" t="s">
        <v>1065</v>
      </c>
      <c r="F121" s="265" t="s">
        <v>1128</v>
      </c>
      <c r="G121" s="211" t="s">
        <v>1129</v>
      </c>
      <c r="H121" s="265"/>
      <c r="I121" s="211" t="s">
        <v>1198</v>
      </c>
      <c r="J121" s="252" t="s">
        <v>1198</v>
      </c>
      <c r="K121" s="215" t="s">
        <v>238</v>
      </c>
    </row>
    <row r="122" spans="1:11" s="215" customFormat="1" hidden="1">
      <c r="A122" s="253" t="s">
        <v>1124</v>
      </c>
      <c r="B122" s="211" t="str">
        <f>VLOOKUP(A122,数策标签!H:K,2,FALSE)</f>
        <v>常住城市</v>
      </c>
      <c r="C122" s="304" t="s">
        <v>235</v>
      </c>
      <c r="D122" s="211" t="s">
        <v>1125</v>
      </c>
      <c r="E122" s="211" t="s">
        <v>1065</v>
      </c>
      <c r="F122" s="265" t="s">
        <v>1128</v>
      </c>
      <c r="G122" s="211" t="s">
        <v>1129</v>
      </c>
      <c r="H122" s="265"/>
      <c r="I122" s="211" t="s">
        <v>1199</v>
      </c>
      <c r="J122" s="252" t="s">
        <v>1199</v>
      </c>
      <c r="K122" s="215" t="s">
        <v>238</v>
      </c>
    </row>
    <row r="123" spans="1:11" s="215" customFormat="1" hidden="1">
      <c r="A123" s="253" t="s">
        <v>1124</v>
      </c>
      <c r="B123" s="211" t="str">
        <f>VLOOKUP(A123,数策标签!H:K,2,FALSE)</f>
        <v>常住城市</v>
      </c>
      <c r="C123" s="304" t="s">
        <v>235</v>
      </c>
      <c r="D123" s="211" t="s">
        <v>1125</v>
      </c>
      <c r="E123" s="211" t="s">
        <v>1065</v>
      </c>
      <c r="F123" s="265" t="s">
        <v>1128</v>
      </c>
      <c r="G123" s="211" t="s">
        <v>1129</v>
      </c>
      <c r="H123" s="265"/>
      <c r="I123" s="211" t="s">
        <v>1200</v>
      </c>
      <c r="J123" s="252" t="s">
        <v>1200</v>
      </c>
      <c r="K123" s="215" t="s">
        <v>238</v>
      </c>
    </row>
    <row r="124" spans="1:11" s="215" customFormat="1" hidden="1">
      <c r="A124" s="253" t="s">
        <v>1124</v>
      </c>
      <c r="B124" s="211" t="str">
        <f>VLOOKUP(A124,数策标签!H:K,2,FALSE)</f>
        <v>常住城市</v>
      </c>
      <c r="C124" s="304" t="s">
        <v>235</v>
      </c>
      <c r="D124" s="211" t="s">
        <v>1125</v>
      </c>
      <c r="E124" s="211" t="s">
        <v>1065</v>
      </c>
      <c r="F124" s="265" t="s">
        <v>1128</v>
      </c>
      <c r="G124" s="211" t="s">
        <v>1129</v>
      </c>
      <c r="H124" s="265"/>
      <c r="I124" s="211" t="s">
        <v>1201</v>
      </c>
      <c r="J124" s="252" t="s">
        <v>1201</v>
      </c>
      <c r="K124" s="215" t="s">
        <v>238</v>
      </c>
    </row>
    <row r="125" spans="1:11" s="215" customFormat="1" hidden="1">
      <c r="A125" s="253" t="s">
        <v>1124</v>
      </c>
      <c r="B125" s="211" t="str">
        <f>VLOOKUP(A125,数策标签!H:K,2,FALSE)</f>
        <v>常住城市</v>
      </c>
      <c r="C125" s="304" t="s">
        <v>235</v>
      </c>
      <c r="D125" s="211" t="s">
        <v>1125</v>
      </c>
      <c r="E125" s="211" t="s">
        <v>1065</v>
      </c>
      <c r="F125" s="265" t="s">
        <v>1128</v>
      </c>
      <c r="G125" s="211" t="s">
        <v>1129</v>
      </c>
      <c r="H125" s="265"/>
      <c r="I125" s="211" t="s">
        <v>1202</v>
      </c>
      <c r="J125" s="252" t="s">
        <v>1202</v>
      </c>
      <c r="K125" s="215" t="s">
        <v>238</v>
      </c>
    </row>
    <row r="126" spans="1:11" s="215" customFormat="1" hidden="1">
      <c r="A126" s="253" t="s">
        <v>1124</v>
      </c>
      <c r="B126" s="211" t="str">
        <f>VLOOKUP(A126,数策标签!H:K,2,FALSE)</f>
        <v>常住城市</v>
      </c>
      <c r="C126" s="304" t="s">
        <v>235</v>
      </c>
      <c r="D126" s="211" t="s">
        <v>1125</v>
      </c>
      <c r="E126" s="211" t="s">
        <v>1065</v>
      </c>
      <c r="F126" s="265" t="s">
        <v>1128</v>
      </c>
      <c r="G126" s="211" t="s">
        <v>1129</v>
      </c>
      <c r="H126" s="265"/>
      <c r="I126" s="211" t="s">
        <v>1203</v>
      </c>
      <c r="J126" s="252" t="s">
        <v>1203</v>
      </c>
      <c r="K126" s="215" t="s">
        <v>238</v>
      </c>
    </row>
    <row r="127" spans="1:11" s="215" customFormat="1" hidden="1">
      <c r="A127" s="253" t="s">
        <v>1124</v>
      </c>
      <c r="B127" s="211" t="str">
        <f>VLOOKUP(A127,数策标签!H:K,2,FALSE)</f>
        <v>常住城市</v>
      </c>
      <c r="C127" s="304" t="s">
        <v>235</v>
      </c>
      <c r="D127" s="211" t="s">
        <v>1125</v>
      </c>
      <c r="E127" s="211" t="s">
        <v>1065</v>
      </c>
      <c r="F127" s="265" t="s">
        <v>1128</v>
      </c>
      <c r="G127" s="211" t="s">
        <v>1129</v>
      </c>
      <c r="H127" s="265"/>
      <c r="I127" s="211" t="s">
        <v>1204</v>
      </c>
      <c r="J127" s="252" t="s">
        <v>1204</v>
      </c>
      <c r="K127" s="215" t="s">
        <v>238</v>
      </c>
    </row>
    <row r="128" spans="1:11" s="215" customFormat="1" hidden="1">
      <c r="A128" s="253" t="s">
        <v>1124</v>
      </c>
      <c r="B128" s="211" t="str">
        <f>VLOOKUP(A128,数策标签!H:K,2,FALSE)</f>
        <v>常住城市</v>
      </c>
      <c r="C128" s="304" t="s">
        <v>235</v>
      </c>
      <c r="D128" s="211" t="s">
        <v>1125</v>
      </c>
      <c r="E128" s="211" t="s">
        <v>1065</v>
      </c>
      <c r="F128" s="265" t="s">
        <v>1128</v>
      </c>
      <c r="G128" s="211" t="s">
        <v>1129</v>
      </c>
      <c r="H128" s="265"/>
      <c r="I128" s="211" t="s">
        <v>1205</v>
      </c>
      <c r="J128" s="252" t="s">
        <v>1205</v>
      </c>
      <c r="K128" s="215" t="s">
        <v>238</v>
      </c>
    </row>
    <row r="129" spans="1:11" s="215" customFormat="1" hidden="1">
      <c r="A129" s="253" t="s">
        <v>1124</v>
      </c>
      <c r="B129" s="211" t="str">
        <f>VLOOKUP(A129,数策标签!H:K,2,FALSE)</f>
        <v>常住城市</v>
      </c>
      <c r="C129" s="304" t="s">
        <v>235</v>
      </c>
      <c r="D129" s="211" t="s">
        <v>1125</v>
      </c>
      <c r="E129" s="211" t="s">
        <v>1065</v>
      </c>
      <c r="F129" s="265" t="s">
        <v>1128</v>
      </c>
      <c r="G129" s="211" t="s">
        <v>1129</v>
      </c>
      <c r="H129" s="265"/>
      <c r="I129" s="211" t="s">
        <v>1206</v>
      </c>
      <c r="J129" s="252" t="s">
        <v>1206</v>
      </c>
      <c r="K129" s="215" t="s">
        <v>238</v>
      </c>
    </row>
    <row r="130" spans="1:11" s="215" customFormat="1" hidden="1">
      <c r="A130" s="253" t="s">
        <v>1124</v>
      </c>
      <c r="B130" s="211" t="str">
        <f>VLOOKUP(A130,数策标签!H:K,2,FALSE)</f>
        <v>常住城市</v>
      </c>
      <c r="C130" s="304" t="s">
        <v>235</v>
      </c>
      <c r="D130" s="211" t="s">
        <v>1125</v>
      </c>
      <c r="E130" s="211" t="s">
        <v>1065</v>
      </c>
      <c r="F130" s="265" t="s">
        <v>1128</v>
      </c>
      <c r="G130" s="211" t="s">
        <v>1129</v>
      </c>
      <c r="H130" s="265"/>
      <c r="I130" s="211" t="s">
        <v>1207</v>
      </c>
      <c r="J130" s="252" t="s">
        <v>1207</v>
      </c>
      <c r="K130" s="215" t="s">
        <v>238</v>
      </c>
    </row>
    <row r="131" spans="1:11" s="215" customFormat="1" hidden="1">
      <c r="A131" s="253" t="s">
        <v>1124</v>
      </c>
      <c r="B131" s="211" t="str">
        <f>VLOOKUP(A131,数策标签!H:K,2,FALSE)</f>
        <v>常住城市</v>
      </c>
      <c r="C131" s="304" t="s">
        <v>235</v>
      </c>
      <c r="D131" s="211" t="s">
        <v>1125</v>
      </c>
      <c r="E131" s="211" t="s">
        <v>1065</v>
      </c>
      <c r="F131" s="265" t="s">
        <v>1128</v>
      </c>
      <c r="G131" s="211" t="s">
        <v>1129</v>
      </c>
      <c r="H131" s="265"/>
      <c r="I131" s="211" t="s">
        <v>1208</v>
      </c>
      <c r="J131" s="252" t="s">
        <v>1208</v>
      </c>
      <c r="K131" s="215" t="s">
        <v>238</v>
      </c>
    </row>
    <row r="132" spans="1:11" s="215" customFormat="1" hidden="1">
      <c r="A132" s="253" t="s">
        <v>1124</v>
      </c>
      <c r="B132" s="211" t="str">
        <f>VLOOKUP(A132,数策标签!H:K,2,FALSE)</f>
        <v>常住城市</v>
      </c>
      <c r="C132" s="304" t="s">
        <v>235</v>
      </c>
      <c r="D132" s="211" t="s">
        <v>1125</v>
      </c>
      <c r="E132" s="211" t="s">
        <v>1065</v>
      </c>
      <c r="F132" s="265" t="s">
        <v>1128</v>
      </c>
      <c r="G132" s="211" t="s">
        <v>1129</v>
      </c>
      <c r="H132" s="265"/>
      <c r="I132" s="211" t="s">
        <v>1209</v>
      </c>
      <c r="J132" s="252" t="s">
        <v>1209</v>
      </c>
      <c r="K132" s="215" t="s">
        <v>238</v>
      </c>
    </row>
    <row r="133" spans="1:11" s="215" customFormat="1" hidden="1">
      <c r="A133" s="253" t="s">
        <v>1124</v>
      </c>
      <c r="B133" s="211" t="str">
        <f>VLOOKUP(A133,数策标签!H:K,2,FALSE)</f>
        <v>常住城市</v>
      </c>
      <c r="C133" s="304" t="s">
        <v>235</v>
      </c>
      <c r="D133" s="211" t="s">
        <v>1125</v>
      </c>
      <c r="E133" s="211" t="s">
        <v>1065</v>
      </c>
      <c r="F133" s="265" t="s">
        <v>1128</v>
      </c>
      <c r="G133" s="211" t="s">
        <v>1129</v>
      </c>
      <c r="H133" s="265"/>
      <c r="I133" s="211" t="s">
        <v>1210</v>
      </c>
      <c r="J133" s="252" t="s">
        <v>1210</v>
      </c>
      <c r="K133" s="215" t="s">
        <v>238</v>
      </c>
    </row>
    <row r="134" spans="1:11" s="215" customFormat="1" hidden="1">
      <c r="A134" s="253" t="s">
        <v>1124</v>
      </c>
      <c r="B134" s="211" t="str">
        <f>VLOOKUP(A134,数策标签!H:K,2,FALSE)</f>
        <v>常住城市</v>
      </c>
      <c r="C134" s="304" t="s">
        <v>235</v>
      </c>
      <c r="D134" s="211" t="s">
        <v>1125</v>
      </c>
      <c r="E134" s="211" t="s">
        <v>1065</v>
      </c>
      <c r="F134" s="265" t="s">
        <v>1128</v>
      </c>
      <c r="G134" s="211" t="s">
        <v>1129</v>
      </c>
      <c r="H134" s="265"/>
      <c r="I134" s="211" t="s">
        <v>1211</v>
      </c>
      <c r="J134" s="252" t="s">
        <v>1211</v>
      </c>
      <c r="K134" s="215" t="s">
        <v>238</v>
      </c>
    </row>
    <row r="135" spans="1:11" s="215" customFormat="1" hidden="1">
      <c r="A135" s="253" t="s">
        <v>1124</v>
      </c>
      <c r="B135" s="211" t="str">
        <f>VLOOKUP(A135,数策标签!H:K,2,FALSE)</f>
        <v>常住城市</v>
      </c>
      <c r="C135" s="304" t="s">
        <v>235</v>
      </c>
      <c r="D135" s="211" t="s">
        <v>1125</v>
      </c>
      <c r="E135" s="211" t="s">
        <v>1065</v>
      </c>
      <c r="F135" s="265" t="s">
        <v>1128</v>
      </c>
      <c r="G135" s="211" t="s">
        <v>1129</v>
      </c>
      <c r="H135" s="265"/>
      <c r="I135" s="211" t="s">
        <v>1212</v>
      </c>
      <c r="J135" s="252" t="s">
        <v>1212</v>
      </c>
      <c r="K135" s="215" t="s">
        <v>238</v>
      </c>
    </row>
    <row r="136" spans="1:11" s="215" customFormat="1" hidden="1">
      <c r="A136" s="253" t="s">
        <v>1124</v>
      </c>
      <c r="B136" s="211" t="str">
        <f>VLOOKUP(A136,数策标签!H:K,2,FALSE)</f>
        <v>常住城市</v>
      </c>
      <c r="C136" s="304" t="s">
        <v>235</v>
      </c>
      <c r="D136" s="211" t="s">
        <v>1125</v>
      </c>
      <c r="E136" s="211" t="s">
        <v>1065</v>
      </c>
      <c r="F136" s="265" t="s">
        <v>1128</v>
      </c>
      <c r="G136" s="211" t="s">
        <v>1129</v>
      </c>
      <c r="H136" s="265"/>
      <c r="I136" s="211" t="s">
        <v>1213</v>
      </c>
      <c r="J136" s="252" t="s">
        <v>1213</v>
      </c>
      <c r="K136" s="215" t="s">
        <v>238</v>
      </c>
    </row>
    <row r="137" spans="1:11" s="215" customFormat="1" hidden="1">
      <c r="A137" s="253" t="s">
        <v>1124</v>
      </c>
      <c r="B137" s="211" t="str">
        <f>VLOOKUP(A137,数策标签!H:K,2,FALSE)</f>
        <v>常住城市</v>
      </c>
      <c r="C137" s="304" t="s">
        <v>235</v>
      </c>
      <c r="D137" s="211" t="s">
        <v>1125</v>
      </c>
      <c r="E137" s="211" t="s">
        <v>1065</v>
      </c>
      <c r="F137" s="265" t="s">
        <v>1128</v>
      </c>
      <c r="G137" s="211" t="s">
        <v>1129</v>
      </c>
      <c r="H137" s="265"/>
      <c r="I137" s="211" t="s">
        <v>1214</v>
      </c>
      <c r="J137" s="252" t="s">
        <v>1214</v>
      </c>
      <c r="K137" s="215" t="s">
        <v>238</v>
      </c>
    </row>
    <row r="138" spans="1:11" s="215" customFormat="1" hidden="1">
      <c r="A138" s="253" t="s">
        <v>1124</v>
      </c>
      <c r="B138" s="211" t="str">
        <f>VLOOKUP(A138,数策标签!H:K,2,FALSE)</f>
        <v>常住城市</v>
      </c>
      <c r="C138" s="304" t="s">
        <v>235</v>
      </c>
      <c r="D138" s="211" t="s">
        <v>1125</v>
      </c>
      <c r="E138" s="211" t="s">
        <v>1065</v>
      </c>
      <c r="F138" s="265" t="s">
        <v>1128</v>
      </c>
      <c r="G138" s="211" t="s">
        <v>1129</v>
      </c>
      <c r="H138" s="265"/>
      <c r="I138" s="211" t="s">
        <v>1215</v>
      </c>
      <c r="J138" s="252" t="s">
        <v>1215</v>
      </c>
      <c r="K138" s="215" t="s">
        <v>238</v>
      </c>
    </row>
    <row r="139" spans="1:11" s="215" customFormat="1" hidden="1">
      <c r="A139" s="253" t="s">
        <v>1124</v>
      </c>
      <c r="B139" s="211" t="str">
        <f>VLOOKUP(A139,数策标签!H:K,2,FALSE)</f>
        <v>常住城市</v>
      </c>
      <c r="C139" s="304" t="s">
        <v>235</v>
      </c>
      <c r="D139" s="211" t="s">
        <v>1125</v>
      </c>
      <c r="E139" s="211" t="s">
        <v>1065</v>
      </c>
      <c r="F139" s="265" t="s">
        <v>1128</v>
      </c>
      <c r="G139" s="211" t="s">
        <v>1129</v>
      </c>
      <c r="H139" s="265"/>
      <c r="I139" s="211" t="s">
        <v>1216</v>
      </c>
      <c r="J139" s="252" t="s">
        <v>1216</v>
      </c>
      <c r="K139" s="215" t="s">
        <v>238</v>
      </c>
    </row>
    <row r="140" spans="1:11" s="215" customFormat="1" hidden="1">
      <c r="A140" s="253" t="s">
        <v>1124</v>
      </c>
      <c r="B140" s="211" t="str">
        <f>VLOOKUP(A140,数策标签!H:K,2,FALSE)</f>
        <v>常住城市</v>
      </c>
      <c r="C140" s="304" t="s">
        <v>235</v>
      </c>
      <c r="D140" s="211" t="s">
        <v>1125</v>
      </c>
      <c r="E140" s="211" t="s">
        <v>1065</v>
      </c>
      <c r="F140" s="265" t="s">
        <v>1128</v>
      </c>
      <c r="G140" s="211" t="s">
        <v>1129</v>
      </c>
      <c r="H140" s="265"/>
      <c r="I140" s="211" t="s">
        <v>1217</v>
      </c>
      <c r="J140" s="252" t="s">
        <v>1217</v>
      </c>
      <c r="K140" s="215" t="s">
        <v>238</v>
      </c>
    </row>
    <row r="141" spans="1:11" s="215" customFormat="1" hidden="1">
      <c r="A141" s="253" t="s">
        <v>1124</v>
      </c>
      <c r="B141" s="211" t="str">
        <f>VLOOKUP(A141,数策标签!H:K,2,FALSE)</f>
        <v>常住城市</v>
      </c>
      <c r="C141" s="304" t="s">
        <v>235</v>
      </c>
      <c r="D141" s="211" t="s">
        <v>1125</v>
      </c>
      <c r="E141" s="211" t="s">
        <v>1065</v>
      </c>
      <c r="F141" s="265" t="s">
        <v>1128</v>
      </c>
      <c r="G141" s="211" t="s">
        <v>1129</v>
      </c>
      <c r="H141" s="265"/>
      <c r="I141" s="211" t="s">
        <v>1218</v>
      </c>
      <c r="J141" s="252" t="s">
        <v>1218</v>
      </c>
      <c r="K141" s="215" t="s">
        <v>238</v>
      </c>
    </row>
    <row r="142" spans="1:11" s="215" customFormat="1" hidden="1">
      <c r="A142" s="253" t="s">
        <v>1124</v>
      </c>
      <c r="B142" s="211" t="str">
        <f>VLOOKUP(A142,数策标签!H:K,2,FALSE)</f>
        <v>常住城市</v>
      </c>
      <c r="C142" s="304" t="s">
        <v>235</v>
      </c>
      <c r="D142" s="211" t="s">
        <v>1125</v>
      </c>
      <c r="E142" s="211" t="s">
        <v>1065</v>
      </c>
      <c r="F142" s="265" t="s">
        <v>1128</v>
      </c>
      <c r="G142" s="211" t="s">
        <v>1129</v>
      </c>
      <c r="H142" s="265"/>
      <c r="I142" s="211" t="s">
        <v>1219</v>
      </c>
      <c r="J142" s="252" t="s">
        <v>1219</v>
      </c>
      <c r="K142" s="215" t="s">
        <v>238</v>
      </c>
    </row>
    <row r="143" spans="1:11" s="215" customFormat="1" hidden="1">
      <c r="A143" s="253" t="s">
        <v>1124</v>
      </c>
      <c r="B143" s="211" t="str">
        <f>VLOOKUP(A143,数策标签!H:K,2,FALSE)</f>
        <v>常住城市</v>
      </c>
      <c r="C143" s="304" t="s">
        <v>235</v>
      </c>
      <c r="D143" s="211" t="s">
        <v>1125</v>
      </c>
      <c r="E143" s="211" t="s">
        <v>1065</v>
      </c>
      <c r="F143" s="265" t="s">
        <v>1128</v>
      </c>
      <c r="G143" s="211" t="s">
        <v>1129</v>
      </c>
      <c r="H143" s="265"/>
      <c r="I143" s="211" t="s">
        <v>1220</v>
      </c>
      <c r="J143" s="252" t="s">
        <v>1220</v>
      </c>
      <c r="K143" s="215" t="s">
        <v>238</v>
      </c>
    </row>
    <row r="144" spans="1:11" s="215" customFormat="1" hidden="1">
      <c r="A144" s="253" t="s">
        <v>1124</v>
      </c>
      <c r="B144" s="211" t="str">
        <f>VLOOKUP(A144,数策标签!H:K,2,FALSE)</f>
        <v>常住城市</v>
      </c>
      <c r="C144" s="304" t="s">
        <v>235</v>
      </c>
      <c r="D144" s="211" t="s">
        <v>1125</v>
      </c>
      <c r="E144" s="211" t="s">
        <v>1065</v>
      </c>
      <c r="F144" s="265" t="s">
        <v>1128</v>
      </c>
      <c r="G144" s="211" t="s">
        <v>1129</v>
      </c>
      <c r="H144" s="265"/>
      <c r="I144" s="211" t="s">
        <v>1221</v>
      </c>
      <c r="J144" s="252" t="s">
        <v>1221</v>
      </c>
      <c r="K144" s="215" t="s">
        <v>238</v>
      </c>
    </row>
    <row r="145" spans="1:11" s="215" customFormat="1" hidden="1">
      <c r="A145" s="253" t="s">
        <v>1124</v>
      </c>
      <c r="B145" s="211" t="str">
        <f>VLOOKUP(A145,数策标签!H:K,2,FALSE)</f>
        <v>常住城市</v>
      </c>
      <c r="C145" s="304" t="s">
        <v>235</v>
      </c>
      <c r="D145" s="211" t="s">
        <v>1125</v>
      </c>
      <c r="E145" s="211" t="s">
        <v>1065</v>
      </c>
      <c r="F145" s="265" t="s">
        <v>1128</v>
      </c>
      <c r="G145" s="211" t="s">
        <v>1129</v>
      </c>
      <c r="H145" s="265"/>
      <c r="I145" s="211" t="s">
        <v>1222</v>
      </c>
      <c r="J145" s="252" t="s">
        <v>1222</v>
      </c>
      <c r="K145" s="215" t="s">
        <v>238</v>
      </c>
    </row>
    <row r="146" spans="1:11" s="215" customFormat="1" hidden="1">
      <c r="A146" s="253" t="s">
        <v>1124</v>
      </c>
      <c r="B146" s="211" t="str">
        <f>VLOOKUP(A146,数策标签!H:K,2,FALSE)</f>
        <v>常住城市</v>
      </c>
      <c r="C146" s="304" t="s">
        <v>235</v>
      </c>
      <c r="D146" s="211" t="s">
        <v>1125</v>
      </c>
      <c r="E146" s="211" t="s">
        <v>1065</v>
      </c>
      <c r="F146" s="265" t="s">
        <v>1128</v>
      </c>
      <c r="G146" s="211" t="s">
        <v>1129</v>
      </c>
      <c r="H146" s="265"/>
      <c r="I146" s="211" t="s">
        <v>1223</v>
      </c>
      <c r="J146" s="252" t="s">
        <v>1223</v>
      </c>
      <c r="K146" s="215" t="s">
        <v>238</v>
      </c>
    </row>
    <row r="147" spans="1:11" s="215" customFormat="1" hidden="1">
      <c r="A147" s="253" t="s">
        <v>1124</v>
      </c>
      <c r="B147" s="211" t="str">
        <f>VLOOKUP(A147,数策标签!H:K,2,FALSE)</f>
        <v>常住城市</v>
      </c>
      <c r="C147" s="304" t="s">
        <v>235</v>
      </c>
      <c r="D147" s="211" t="s">
        <v>1125</v>
      </c>
      <c r="E147" s="211" t="s">
        <v>1065</v>
      </c>
      <c r="F147" s="265" t="s">
        <v>1128</v>
      </c>
      <c r="G147" s="211" t="s">
        <v>1129</v>
      </c>
      <c r="H147" s="265"/>
      <c r="I147" s="211" t="s">
        <v>1224</v>
      </c>
      <c r="J147" s="252" t="s">
        <v>1224</v>
      </c>
      <c r="K147" s="215" t="s">
        <v>238</v>
      </c>
    </row>
    <row r="148" spans="1:11" s="215" customFormat="1" hidden="1">
      <c r="A148" s="253" t="s">
        <v>1124</v>
      </c>
      <c r="B148" s="211" t="str">
        <f>VLOOKUP(A148,数策标签!H:K,2,FALSE)</f>
        <v>常住城市</v>
      </c>
      <c r="C148" s="304" t="s">
        <v>235</v>
      </c>
      <c r="D148" s="211" t="s">
        <v>1125</v>
      </c>
      <c r="E148" s="211" t="s">
        <v>1065</v>
      </c>
      <c r="F148" s="265" t="s">
        <v>1128</v>
      </c>
      <c r="G148" s="211" t="s">
        <v>1129</v>
      </c>
      <c r="H148" s="265"/>
      <c r="I148" s="211" t="s">
        <v>1225</v>
      </c>
      <c r="J148" s="252" t="s">
        <v>1225</v>
      </c>
      <c r="K148" s="215" t="s">
        <v>238</v>
      </c>
    </row>
    <row r="149" spans="1:11" s="215" customFormat="1" hidden="1">
      <c r="A149" s="253" t="s">
        <v>1124</v>
      </c>
      <c r="B149" s="211" t="str">
        <f>VLOOKUP(A149,数策标签!H:K,2,FALSE)</f>
        <v>常住城市</v>
      </c>
      <c r="C149" s="304" t="s">
        <v>235</v>
      </c>
      <c r="D149" s="211" t="s">
        <v>1125</v>
      </c>
      <c r="E149" s="211" t="s">
        <v>1065</v>
      </c>
      <c r="F149" s="265" t="s">
        <v>1128</v>
      </c>
      <c r="G149" s="211" t="s">
        <v>1129</v>
      </c>
      <c r="H149" s="265"/>
      <c r="I149" s="211" t="s">
        <v>1226</v>
      </c>
      <c r="J149" s="252" t="s">
        <v>1226</v>
      </c>
      <c r="K149" s="215" t="s">
        <v>238</v>
      </c>
    </row>
    <row r="150" spans="1:11" s="215" customFormat="1" hidden="1">
      <c r="A150" s="253" t="s">
        <v>1124</v>
      </c>
      <c r="B150" s="211" t="str">
        <f>VLOOKUP(A150,数策标签!H:K,2,FALSE)</f>
        <v>常住城市</v>
      </c>
      <c r="C150" s="304" t="s">
        <v>235</v>
      </c>
      <c r="D150" s="211" t="s">
        <v>1125</v>
      </c>
      <c r="E150" s="211" t="s">
        <v>1065</v>
      </c>
      <c r="F150" s="265" t="s">
        <v>1128</v>
      </c>
      <c r="G150" s="211" t="s">
        <v>1129</v>
      </c>
      <c r="H150" s="265"/>
      <c r="I150" s="211" t="s">
        <v>1227</v>
      </c>
      <c r="J150" s="252" t="s">
        <v>1227</v>
      </c>
      <c r="K150" s="215" t="s">
        <v>238</v>
      </c>
    </row>
    <row r="151" spans="1:11" s="215" customFormat="1" hidden="1">
      <c r="A151" s="253" t="s">
        <v>1124</v>
      </c>
      <c r="B151" s="211" t="str">
        <f>VLOOKUP(A151,数策标签!H:K,2,FALSE)</f>
        <v>常住城市</v>
      </c>
      <c r="C151" s="304" t="s">
        <v>235</v>
      </c>
      <c r="D151" s="211" t="s">
        <v>1125</v>
      </c>
      <c r="E151" s="211" t="s">
        <v>1065</v>
      </c>
      <c r="F151" s="265" t="s">
        <v>1128</v>
      </c>
      <c r="G151" s="211" t="s">
        <v>1129</v>
      </c>
      <c r="H151" s="265"/>
      <c r="I151" s="211" t="s">
        <v>1228</v>
      </c>
      <c r="J151" s="252" t="s">
        <v>1228</v>
      </c>
      <c r="K151" s="215" t="s">
        <v>238</v>
      </c>
    </row>
    <row r="152" spans="1:11" s="215" customFormat="1" hidden="1">
      <c r="A152" s="253" t="s">
        <v>1124</v>
      </c>
      <c r="B152" s="211" t="str">
        <f>VLOOKUP(A152,数策标签!H:K,2,FALSE)</f>
        <v>常住城市</v>
      </c>
      <c r="C152" s="304" t="s">
        <v>235</v>
      </c>
      <c r="D152" s="211" t="s">
        <v>1125</v>
      </c>
      <c r="E152" s="211" t="s">
        <v>1065</v>
      </c>
      <c r="F152" s="265" t="s">
        <v>1128</v>
      </c>
      <c r="G152" s="211" t="s">
        <v>1129</v>
      </c>
      <c r="H152" s="265"/>
      <c r="I152" s="211" t="s">
        <v>1229</v>
      </c>
      <c r="J152" s="252" t="s">
        <v>1229</v>
      </c>
      <c r="K152" s="215" t="s">
        <v>238</v>
      </c>
    </row>
    <row r="153" spans="1:11" s="215" customFormat="1" hidden="1">
      <c r="A153" s="253" t="s">
        <v>1124</v>
      </c>
      <c r="B153" s="211" t="str">
        <f>VLOOKUP(A153,数策标签!H:K,2,FALSE)</f>
        <v>常住城市</v>
      </c>
      <c r="C153" s="304" t="s">
        <v>235</v>
      </c>
      <c r="D153" s="211" t="s">
        <v>1125</v>
      </c>
      <c r="E153" s="211" t="s">
        <v>1065</v>
      </c>
      <c r="F153" s="265" t="s">
        <v>1128</v>
      </c>
      <c r="G153" s="211" t="s">
        <v>1129</v>
      </c>
      <c r="H153" s="265"/>
      <c r="I153" s="211" t="s">
        <v>1230</v>
      </c>
      <c r="J153" s="252" t="s">
        <v>1230</v>
      </c>
      <c r="K153" s="215" t="s">
        <v>238</v>
      </c>
    </row>
    <row r="154" spans="1:11" s="215" customFormat="1" hidden="1">
      <c r="A154" s="253" t="s">
        <v>1124</v>
      </c>
      <c r="B154" s="211" t="str">
        <f>VLOOKUP(A154,数策标签!H:K,2,FALSE)</f>
        <v>常住城市</v>
      </c>
      <c r="C154" s="304" t="s">
        <v>235</v>
      </c>
      <c r="D154" s="211" t="s">
        <v>1125</v>
      </c>
      <c r="E154" s="211" t="s">
        <v>1065</v>
      </c>
      <c r="F154" s="265" t="s">
        <v>1128</v>
      </c>
      <c r="G154" s="211" t="s">
        <v>1129</v>
      </c>
      <c r="H154" s="265"/>
      <c r="I154" s="211" t="s">
        <v>1231</v>
      </c>
      <c r="J154" s="252" t="s">
        <v>1231</v>
      </c>
      <c r="K154" s="215" t="s">
        <v>238</v>
      </c>
    </row>
    <row r="155" spans="1:11" s="215" customFormat="1" hidden="1">
      <c r="A155" s="253" t="s">
        <v>1124</v>
      </c>
      <c r="B155" s="211" t="str">
        <f>VLOOKUP(A155,数策标签!H:K,2,FALSE)</f>
        <v>常住城市</v>
      </c>
      <c r="C155" s="304" t="s">
        <v>235</v>
      </c>
      <c r="D155" s="211" t="s">
        <v>1125</v>
      </c>
      <c r="E155" s="211" t="s">
        <v>1065</v>
      </c>
      <c r="F155" s="265" t="s">
        <v>1128</v>
      </c>
      <c r="G155" s="211" t="s">
        <v>1129</v>
      </c>
      <c r="H155" s="265"/>
      <c r="I155" s="211" t="s">
        <v>1232</v>
      </c>
      <c r="J155" s="252" t="s">
        <v>1232</v>
      </c>
      <c r="K155" s="215" t="s">
        <v>238</v>
      </c>
    </row>
    <row r="156" spans="1:11" s="215" customFormat="1" hidden="1">
      <c r="A156" s="253" t="s">
        <v>1124</v>
      </c>
      <c r="B156" s="211" t="str">
        <f>VLOOKUP(A156,数策标签!H:K,2,FALSE)</f>
        <v>常住城市</v>
      </c>
      <c r="C156" s="304" t="s">
        <v>235</v>
      </c>
      <c r="D156" s="211" t="s">
        <v>1125</v>
      </c>
      <c r="E156" s="211" t="s">
        <v>1065</v>
      </c>
      <c r="F156" s="265" t="s">
        <v>1128</v>
      </c>
      <c r="G156" s="211" t="s">
        <v>1129</v>
      </c>
      <c r="H156" s="265"/>
      <c r="I156" s="211" t="s">
        <v>1233</v>
      </c>
      <c r="J156" s="252" t="s">
        <v>1233</v>
      </c>
      <c r="K156" s="215" t="s">
        <v>238</v>
      </c>
    </row>
    <row r="157" spans="1:11" s="215" customFormat="1" hidden="1">
      <c r="A157" s="253" t="s">
        <v>1124</v>
      </c>
      <c r="B157" s="211" t="str">
        <f>VLOOKUP(A157,数策标签!H:K,2,FALSE)</f>
        <v>常住城市</v>
      </c>
      <c r="C157" s="304" t="s">
        <v>235</v>
      </c>
      <c r="D157" s="211" t="s">
        <v>1125</v>
      </c>
      <c r="E157" s="211" t="s">
        <v>1065</v>
      </c>
      <c r="F157" s="265" t="s">
        <v>1128</v>
      </c>
      <c r="G157" s="211" t="s">
        <v>1129</v>
      </c>
      <c r="H157" s="265"/>
      <c r="I157" s="211" t="s">
        <v>1234</v>
      </c>
      <c r="J157" s="252" t="s">
        <v>1234</v>
      </c>
      <c r="K157" s="215" t="s">
        <v>238</v>
      </c>
    </row>
    <row r="158" spans="1:11" s="215" customFormat="1" hidden="1">
      <c r="A158" s="253" t="s">
        <v>1124</v>
      </c>
      <c r="B158" s="211" t="str">
        <f>VLOOKUP(A158,数策标签!H:K,2,FALSE)</f>
        <v>常住城市</v>
      </c>
      <c r="C158" s="304" t="s">
        <v>235</v>
      </c>
      <c r="D158" s="211" t="s">
        <v>1125</v>
      </c>
      <c r="E158" s="211" t="s">
        <v>1065</v>
      </c>
      <c r="F158" s="265" t="s">
        <v>1128</v>
      </c>
      <c r="G158" s="211" t="s">
        <v>1129</v>
      </c>
      <c r="H158" s="265"/>
      <c r="I158" s="211" t="s">
        <v>1235</v>
      </c>
      <c r="J158" s="252" t="s">
        <v>1235</v>
      </c>
      <c r="K158" s="215" t="s">
        <v>238</v>
      </c>
    </row>
    <row r="159" spans="1:11" s="215" customFormat="1" hidden="1">
      <c r="A159" s="253" t="s">
        <v>1124</v>
      </c>
      <c r="B159" s="211" t="str">
        <f>VLOOKUP(A159,数策标签!H:K,2,FALSE)</f>
        <v>常住城市</v>
      </c>
      <c r="C159" s="304" t="s">
        <v>235</v>
      </c>
      <c r="D159" s="211" t="s">
        <v>1125</v>
      </c>
      <c r="E159" s="211" t="s">
        <v>1065</v>
      </c>
      <c r="F159" s="265" t="s">
        <v>1128</v>
      </c>
      <c r="G159" s="211" t="s">
        <v>1129</v>
      </c>
      <c r="H159" s="265"/>
      <c r="I159" s="211" t="s">
        <v>1236</v>
      </c>
      <c r="J159" s="252" t="s">
        <v>1236</v>
      </c>
      <c r="K159" s="215" t="s">
        <v>238</v>
      </c>
    </row>
    <row r="160" spans="1:11" s="215" customFormat="1" hidden="1">
      <c r="A160" s="253" t="s">
        <v>1124</v>
      </c>
      <c r="B160" s="211" t="str">
        <f>VLOOKUP(A160,数策标签!H:K,2,FALSE)</f>
        <v>常住城市</v>
      </c>
      <c r="C160" s="304" t="s">
        <v>235</v>
      </c>
      <c r="D160" s="211" t="s">
        <v>1125</v>
      </c>
      <c r="E160" s="211" t="s">
        <v>1065</v>
      </c>
      <c r="F160" s="265" t="s">
        <v>1128</v>
      </c>
      <c r="G160" s="211" t="s">
        <v>1129</v>
      </c>
      <c r="H160" s="265"/>
      <c r="I160" s="211" t="s">
        <v>1237</v>
      </c>
      <c r="J160" s="252" t="s">
        <v>1237</v>
      </c>
      <c r="K160" s="215" t="s">
        <v>238</v>
      </c>
    </row>
    <row r="161" spans="1:11" s="215" customFormat="1" hidden="1">
      <c r="A161" s="253" t="s">
        <v>1124</v>
      </c>
      <c r="B161" s="211" t="str">
        <f>VLOOKUP(A161,数策标签!H:K,2,FALSE)</f>
        <v>常住城市</v>
      </c>
      <c r="C161" s="304" t="s">
        <v>235</v>
      </c>
      <c r="D161" s="211" t="s">
        <v>1125</v>
      </c>
      <c r="E161" s="211" t="s">
        <v>1065</v>
      </c>
      <c r="F161" s="265" t="s">
        <v>1128</v>
      </c>
      <c r="G161" s="211" t="s">
        <v>1129</v>
      </c>
      <c r="H161" s="265"/>
      <c r="I161" s="211" t="s">
        <v>1238</v>
      </c>
      <c r="J161" s="252" t="s">
        <v>1238</v>
      </c>
      <c r="K161" s="215" t="s">
        <v>238</v>
      </c>
    </row>
    <row r="162" spans="1:11" s="215" customFormat="1" hidden="1">
      <c r="A162" s="253" t="s">
        <v>1124</v>
      </c>
      <c r="B162" s="211" t="str">
        <f>VLOOKUP(A162,数策标签!H:K,2,FALSE)</f>
        <v>常住城市</v>
      </c>
      <c r="C162" s="304" t="s">
        <v>235</v>
      </c>
      <c r="D162" s="211" t="s">
        <v>1125</v>
      </c>
      <c r="E162" s="211" t="s">
        <v>1065</v>
      </c>
      <c r="F162" s="265" t="s">
        <v>1128</v>
      </c>
      <c r="G162" s="211" t="s">
        <v>1129</v>
      </c>
      <c r="H162" s="265"/>
      <c r="I162" s="211" t="s">
        <v>1239</v>
      </c>
      <c r="J162" s="252" t="s">
        <v>1239</v>
      </c>
      <c r="K162" s="215" t="s">
        <v>238</v>
      </c>
    </row>
    <row r="163" spans="1:11" s="215" customFormat="1" hidden="1">
      <c r="A163" s="253" t="s">
        <v>1124</v>
      </c>
      <c r="B163" s="211" t="str">
        <f>VLOOKUP(A163,数策标签!H:K,2,FALSE)</f>
        <v>常住城市</v>
      </c>
      <c r="C163" s="304" t="s">
        <v>235</v>
      </c>
      <c r="D163" s="211" t="s">
        <v>1125</v>
      </c>
      <c r="E163" s="211" t="s">
        <v>1065</v>
      </c>
      <c r="F163" s="265" t="s">
        <v>1128</v>
      </c>
      <c r="G163" s="211" t="s">
        <v>1129</v>
      </c>
      <c r="H163" s="265"/>
      <c r="I163" s="211" t="s">
        <v>1240</v>
      </c>
      <c r="J163" s="252" t="s">
        <v>1240</v>
      </c>
      <c r="K163" s="215" t="s">
        <v>238</v>
      </c>
    </row>
    <row r="164" spans="1:11" s="215" customFormat="1" hidden="1">
      <c r="A164" s="253" t="s">
        <v>1124</v>
      </c>
      <c r="B164" s="211" t="str">
        <f>VLOOKUP(A164,数策标签!H:K,2,FALSE)</f>
        <v>常住城市</v>
      </c>
      <c r="C164" s="304" t="s">
        <v>235</v>
      </c>
      <c r="D164" s="211" t="s">
        <v>1125</v>
      </c>
      <c r="E164" s="211" t="s">
        <v>1065</v>
      </c>
      <c r="F164" s="265" t="s">
        <v>1128</v>
      </c>
      <c r="G164" s="211" t="s">
        <v>1129</v>
      </c>
      <c r="H164" s="265"/>
      <c r="I164" s="211" t="s">
        <v>1241</v>
      </c>
      <c r="J164" s="252" t="s">
        <v>1241</v>
      </c>
      <c r="K164" s="215" t="s">
        <v>238</v>
      </c>
    </row>
    <row r="165" spans="1:11" s="215" customFormat="1" hidden="1">
      <c r="A165" s="253" t="s">
        <v>1124</v>
      </c>
      <c r="B165" s="211" t="str">
        <f>VLOOKUP(A165,数策标签!H:K,2,FALSE)</f>
        <v>常住城市</v>
      </c>
      <c r="C165" s="304" t="s">
        <v>235</v>
      </c>
      <c r="D165" s="211" t="s">
        <v>1125</v>
      </c>
      <c r="E165" s="211" t="s">
        <v>1065</v>
      </c>
      <c r="F165" s="265" t="s">
        <v>1128</v>
      </c>
      <c r="G165" s="211" t="s">
        <v>1129</v>
      </c>
      <c r="H165" s="265"/>
      <c r="I165" s="211" t="s">
        <v>1242</v>
      </c>
      <c r="J165" s="252" t="s">
        <v>1242</v>
      </c>
      <c r="K165" s="215" t="s">
        <v>238</v>
      </c>
    </row>
    <row r="166" spans="1:11" s="215" customFormat="1" hidden="1">
      <c r="A166" s="253" t="s">
        <v>1124</v>
      </c>
      <c r="B166" s="211" t="str">
        <f>VLOOKUP(A166,数策标签!H:K,2,FALSE)</f>
        <v>常住城市</v>
      </c>
      <c r="C166" s="304" t="s">
        <v>235</v>
      </c>
      <c r="D166" s="211" t="s">
        <v>1125</v>
      </c>
      <c r="E166" s="211" t="s">
        <v>1065</v>
      </c>
      <c r="F166" s="265" t="s">
        <v>1128</v>
      </c>
      <c r="G166" s="211" t="s">
        <v>1129</v>
      </c>
      <c r="H166" s="265"/>
      <c r="I166" s="211" t="s">
        <v>1243</v>
      </c>
      <c r="J166" s="252" t="s">
        <v>1243</v>
      </c>
      <c r="K166" s="215" t="s">
        <v>238</v>
      </c>
    </row>
    <row r="167" spans="1:11" s="215" customFormat="1" hidden="1">
      <c r="A167" s="253" t="s">
        <v>1124</v>
      </c>
      <c r="B167" s="211" t="str">
        <f>VLOOKUP(A167,数策标签!H:K,2,FALSE)</f>
        <v>常住城市</v>
      </c>
      <c r="C167" s="304" t="s">
        <v>235</v>
      </c>
      <c r="D167" s="211" t="s">
        <v>1125</v>
      </c>
      <c r="E167" s="211" t="s">
        <v>1065</v>
      </c>
      <c r="F167" s="265" t="s">
        <v>1128</v>
      </c>
      <c r="G167" s="211" t="s">
        <v>1129</v>
      </c>
      <c r="H167" s="265"/>
      <c r="I167" s="211" t="s">
        <v>1244</v>
      </c>
      <c r="J167" s="252" t="s">
        <v>1244</v>
      </c>
      <c r="K167" s="215" t="s">
        <v>238</v>
      </c>
    </row>
    <row r="168" spans="1:11" s="215" customFormat="1" hidden="1">
      <c r="A168" s="253" t="s">
        <v>1124</v>
      </c>
      <c r="B168" s="211" t="str">
        <f>VLOOKUP(A168,数策标签!H:K,2,FALSE)</f>
        <v>常住城市</v>
      </c>
      <c r="C168" s="304" t="s">
        <v>235</v>
      </c>
      <c r="D168" s="211" t="s">
        <v>1125</v>
      </c>
      <c r="E168" s="211" t="s">
        <v>1065</v>
      </c>
      <c r="F168" s="265" t="s">
        <v>1128</v>
      </c>
      <c r="G168" s="211" t="s">
        <v>1129</v>
      </c>
      <c r="H168" s="265"/>
      <c r="I168" s="211" t="s">
        <v>1245</v>
      </c>
      <c r="J168" s="252" t="s">
        <v>1245</v>
      </c>
      <c r="K168" s="215" t="s">
        <v>238</v>
      </c>
    </row>
    <row r="169" spans="1:11" s="215" customFormat="1" hidden="1">
      <c r="A169" s="253" t="s">
        <v>1124</v>
      </c>
      <c r="B169" s="211" t="str">
        <f>VLOOKUP(A169,数策标签!H:K,2,FALSE)</f>
        <v>常住城市</v>
      </c>
      <c r="C169" s="304" t="s">
        <v>235</v>
      </c>
      <c r="D169" s="211" t="s">
        <v>1125</v>
      </c>
      <c r="E169" s="211" t="s">
        <v>1065</v>
      </c>
      <c r="F169" s="265" t="s">
        <v>1128</v>
      </c>
      <c r="G169" s="211" t="s">
        <v>1129</v>
      </c>
      <c r="H169" s="265"/>
      <c r="I169" s="211" t="s">
        <v>1246</v>
      </c>
      <c r="J169" s="252" t="s">
        <v>1246</v>
      </c>
      <c r="K169" s="215" t="s">
        <v>238</v>
      </c>
    </row>
    <row r="170" spans="1:11" s="215" customFormat="1" hidden="1">
      <c r="A170" s="253" t="s">
        <v>1124</v>
      </c>
      <c r="B170" s="211" t="str">
        <f>VLOOKUP(A170,数策标签!H:K,2,FALSE)</f>
        <v>常住城市</v>
      </c>
      <c r="C170" s="304" t="s">
        <v>235</v>
      </c>
      <c r="D170" s="211" t="s">
        <v>1125</v>
      </c>
      <c r="E170" s="211" t="s">
        <v>1065</v>
      </c>
      <c r="F170" s="265" t="s">
        <v>1128</v>
      </c>
      <c r="G170" s="211" t="s">
        <v>1129</v>
      </c>
      <c r="H170" s="265"/>
      <c r="I170" s="211" t="s">
        <v>1247</v>
      </c>
      <c r="J170" s="252" t="s">
        <v>1247</v>
      </c>
      <c r="K170" s="215" t="s">
        <v>238</v>
      </c>
    </row>
    <row r="171" spans="1:11" s="215" customFormat="1" hidden="1">
      <c r="A171" s="253" t="s">
        <v>1124</v>
      </c>
      <c r="B171" s="211" t="str">
        <f>VLOOKUP(A171,数策标签!H:K,2,FALSE)</f>
        <v>常住城市</v>
      </c>
      <c r="C171" s="304" t="s">
        <v>235</v>
      </c>
      <c r="D171" s="211" t="s">
        <v>1125</v>
      </c>
      <c r="E171" s="211" t="s">
        <v>1065</v>
      </c>
      <c r="F171" s="265" t="s">
        <v>1128</v>
      </c>
      <c r="G171" s="211" t="s">
        <v>1129</v>
      </c>
      <c r="H171" s="265"/>
      <c r="I171" s="211" t="s">
        <v>1248</v>
      </c>
      <c r="J171" s="252" t="s">
        <v>1248</v>
      </c>
      <c r="K171" s="215" t="s">
        <v>238</v>
      </c>
    </row>
    <row r="172" spans="1:11" s="215" customFormat="1" hidden="1">
      <c r="A172" s="253" t="s">
        <v>1124</v>
      </c>
      <c r="B172" s="211" t="str">
        <f>VLOOKUP(A172,数策标签!H:K,2,FALSE)</f>
        <v>常住城市</v>
      </c>
      <c r="C172" s="304" t="s">
        <v>235</v>
      </c>
      <c r="D172" s="211" t="s">
        <v>1125</v>
      </c>
      <c r="E172" s="211" t="s">
        <v>1065</v>
      </c>
      <c r="F172" s="265" t="s">
        <v>1128</v>
      </c>
      <c r="G172" s="211" t="s">
        <v>1129</v>
      </c>
      <c r="H172" s="265"/>
      <c r="I172" s="211" t="s">
        <v>1249</v>
      </c>
      <c r="J172" s="252" t="s">
        <v>1249</v>
      </c>
      <c r="K172" s="215" t="s">
        <v>238</v>
      </c>
    </row>
    <row r="173" spans="1:11" s="215" customFormat="1" hidden="1">
      <c r="A173" s="253" t="s">
        <v>1124</v>
      </c>
      <c r="B173" s="211" t="str">
        <f>VLOOKUP(A173,数策标签!H:K,2,FALSE)</f>
        <v>常住城市</v>
      </c>
      <c r="C173" s="304" t="s">
        <v>235</v>
      </c>
      <c r="D173" s="211" t="s">
        <v>1125</v>
      </c>
      <c r="E173" s="211" t="s">
        <v>1065</v>
      </c>
      <c r="F173" s="265" t="s">
        <v>1128</v>
      </c>
      <c r="G173" s="211" t="s">
        <v>1129</v>
      </c>
      <c r="H173" s="265"/>
      <c r="I173" s="211" t="s">
        <v>1250</v>
      </c>
      <c r="J173" s="252" t="s">
        <v>1250</v>
      </c>
      <c r="K173" s="215" t="s">
        <v>238</v>
      </c>
    </row>
    <row r="174" spans="1:11" s="215" customFormat="1" hidden="1">
      <c r="A174" s="253" t="s">
        <v>1124</v>
      </c>
      <c r="B174" s="211" t="str">
        <f>VLOOKUP(A174,数策标签!H:K,2,FALSE)</f>
        <v>常住城市</v>
      </c>
      <c r="C174" s="304" t="s">
        <v>235</v>
      </c>
      <c r="D174" s="211" t="s">
        <v>1125</v>
      </c>
      <c r="E174" s="211" t="s">
        <v>1065</v>
      </c>
      <c r="F174" s="265" t="s">
        <v>1128</v>
      </c>
      <c r="G174" s="211" t="s">
        <v>1129</v>
      </c>
      <c r="H174" s="265"/>
      <c r="I174" s="211" t="s">
        <v>1251</v>
      </c>
      <c r="J174" s="252" t="s">
        <v>1251</v>
      </c>
      <c r="K174" s="215" t="s">
        <v>238</v>
      </c>
    </row>
    <row r="175" spans="1:11" s="215" customFormat="1" hidden="1">
      <c r="A175" s="253" t="s">
        <v>1124</v>
      </c>
      <c r="B175" s="211" t="str">
        <f>VLOOKUP(A175,数策标签!H:K,2,FALSE)</f>
        <v>常住城市</v>
      </c>
      <c r="C175" s="304" t="s">
        <v>235</v>
      </c>
      <c r="D175" s="211" t="s">
        <v>1125</v>
      </c>
      <c r="E175" s="211" t="s">
        <v>1065</v>
      </c>
      <c r="F175" s="265" t="s">
        <v>1128</v>
      </c>
      <c r="G175" s="211" t="s">
        <v>1129</v>
      </c>
      <c r="H175" s="265"/>
      <c r="I175" s="211" t="s">
        <v>1252</v>
      </c>
      <c r="J175" s="252" t="s">
        <v>1252</v>
      </c>
      <c r="K175" s="215" t="s">
        <v>238</v>
      </c>
    </row>
    <row r="176" spans="1:11" s="215" customFormat="1" hidden="1">
      <c r="A176" s="253" t="s">
        <v>1124</v>
      </c>
      <c r="B176" s="211" t="str">
        <f>VLOOKUP(A176,数策标签!H:K,2,FALSE)</f>
        <v>常住城市</v>
      </c>
      <c r="C176" s="304" t="s">
        <v>235</v>
      </c>
      <c r="D176" s="211" t="s">
        <v>1125</v>
      </c>
      <c r="E176" s="211" t="s">
        <v>1065</v>
      </c>
      <c r="F176" s="265" t="s">
        <v>1128</v>
      </c>
      <c r="G176" s="211" t="s">
        <v>1129</v>
      </c>
      <c r="H176" s="265"/>
      <c r="I176" s="211" t="s">
        <v>1253</v>
      </c>
      <c r="J176" s="252" t="s">
        <v>1253</v>
      </c>
      <c r="K176" s="215" t="s">
        <v>238</v>
      </c>
    </row>
    <row r="177" spans="1:11" s="215" customFormat="1" hidden="1">
      <c r="A177" s="253" t="s">
        <v>1124</v>
      </c>
      <c r="B177" s="211" t="str">
        <f>VLOOKUP(A177,数策标签!H:K,2,FALSE)</f>
        <v>常住城市</v>
      </c>
      <c r="C177" s="304" t="s">
        <v>235</v>
      </c>
      <c r="D177" s="211" t="s">
        <v>1125</v>
      </c>
      <c r="E177" s="211" t="s">
        <v>1065</v>
      </c>
      <c r="F177" s="265" t="s">
        <v>1128</v>
      </c>
      <c r="G177" s="211" t="s">
        <v>1129</v>
      </c>
      <c r="H177" s="265"/>
      <c r="I177" s="211" t="s">
        <v>1254</v>
      </c>
      <c r="J177" s="252" t="s">
        <v>1254</v>
      </c>
      <c r="K177" s="215" t="s">
        <v>238</v>
      </c>
    </row>
    <row r="178" spans="1:11" s="215" customFormat="1" hidden="1">
      <c r="A178" s="253" t="s">
        <v>1124</v>
      </c>
      <c r="B178" s="211" t="str">
        <f>VLOOKUP(A178,数策标签!H:K,2,FALSE)</f>
        <v>常住城市</v>
      </c>
      <c r="C178" s="304" t="s">
        <v>235</v>
      </c>
      <c r="D178" s="211" t="s">
        <v>1125</v>
      </c>
      <c r="E178" s="211" t="s">
        <v>1065</v>
      </c>
      <c r="F178" s="265" t="s">
        <v>1128</v>
      </c>
      <c r="G178" s="211" t="s">
        <v>1129</v>
      </c>
      <c r="H178" s="265"/>
      <c r="I178" s="211" t="s">
        <v>1255</v>
      </c>
      <c r="J178" s="252" t="s">
        <v>1255</v>
      </c>
      <c r="K178" s="215" t="s">
        <v>238</v>
      </c>
    </row>
    <row r="179" spans="1:11" s="215" customFormat="1" hidden="1">
      <c r="A179" s="253" t="s">
        <v>1124</v>
      </c>
      <c r="B179" s="211" t="str">
        <f>VLOOKUP(A179,数策标签!H:K,2,FALSE)</f>
        <v>常住城市</v>
      </c>
      <c r="C179" s="304" t="s">
        <v>235</v>
      </c>
      <c r="D179" s="211" t="s">
        <v>1125</v>
      </c>
      <c r="E179" s="211" t="s">
        <v>1065</v>
      </c>
      <c r="F179" s="265" t="s">
        <v>1128</v>
      </c>
      <c r="G179" s="211" t="s">
        <v>1129</v>
      </c>
      <c r="H179" s="265"/>
      <c r="I179" s="211" t="s">
        <v>1256</v>
      </c>
      <c r="J179" s="252" t="s">
        <v>1256</v>
      </c>
      <c r="K179" s="215" t="s">
        <v>238</v>
      </c>
    </row>
    <row r="180" spans="1:11" s="215" customFormat="1" hidden="1">
      <c r="A180" s="253" t="s">
        <v>1124</v>
      </c>
      <c r="B180" s="211" t="str">
        <f>VLOOKUP(A180,数策标签!H:K,2,FALSE)</f>
        <v>常住城市</v>
      </c>
      <c r="C180" s="304" t="s">
        <v>235</v>
      </c>
      <c r="D180" s="211" t="s">
        <v>1125</v>
      </c>
      <c r="E180" s="211" t="s">
        <v>1065</v>
      </c>
      <c r="F180" s="265" t="s">
        <v>1128</v>
      </c>
      <c r="G180" s="211" t="s">
        <v>1129</v>
      </c>
      <c r="H180" s="265"/>
      <c r="I180" s="211" t="s">
        <v>1257</v>
      </c>
      <c r="J180" s="252" t="s">
        <v>1257</v>
      </c>
      <c r="K180" s="215" t="s">
        <v>238</v>
      </c>
    </row>
    <row r="181" spans="1:11" s="215" customFormat="1" hidden="1">
      <c r="A181" s="253" t="s">
        <v>1124</v>
      </c>
      <c r="B181" s="211" t="str">
        <f>VLOOKUP(A181,数策标签!H:K,2,FALSE)</f>
        <v>常住城市</v>
      </c>
      <c r="C181" s="304" t="s">
        <v>235</v>
      </c>
      <c r="D181" s="211" t="s">
        <v>1125</v>
      </c>
      <c r="E181" s="211" t="s">
        <v>1065</v>
      </c>
      <c r="F181" s="265" t="s">
        <v>1128</v>
      </c>
      <c r="G181" s="211" t="s">
        <v>1129</v>
      </c>
      <c r="H181" s="265"/>
      <c r="I181" s="211" t="s">
        <v>1258</v>
      </c>
      <c r="J181" s="252" t="s">
        <v>1258</v>
      </c>
      <c r="K181" s="215" t="s">
        <v>238</v>
      </c>
    </row>
    <row r="182" spans="1:11" s="215" customFormat="1" hidden="1">
      <c r="A182" s="253" t="s">
        <v>1124</v>
      </c>
      <c r="B182" s="211" t="str">
        <f>VLOOKUP(A182,数策标签!H:K,2,FALSE)</f>
        <v>常住城市</v>
      </c>
      <c r="C182" s="304" t="s">
        <v>235</v>
      </c>
      <c r="D182" s="211" t="s">
        <v>1125</v>
      </c>
      <c r="E182" s="211" t="s">
        <v>1065</v>
      </c>
      <c r="F182" s="265" t="s">
        <v>1128</v>
      </c>
      <c r="G182" s="211" t="s">
        <v>1129</v>
      </c>
      <c r="H182" s="265"/>
      <c r="I182" s="211" t="s">
        <v>1259</v>
      </c>
      <c r="J182" s="252" t="s">
        <v>1259</v>
      </c>
      <c r="K182" s="215" t="s">
        <v>238</v>
      </c>
    </row>
    <row r="183" spans="1:11" s="215" customFormat="1" hidden="1">
      <c r="A183" s="253" t="s">
        <v>1124</v>
      </c>
      <c r="B183" s="211" t="str">
        <f>VLOOKUP(A183,数策标签!H:K,2,FALSE)</f>
        <v>常住城市</v>
      </c>
      <c r="C183" s="304" t="s">
        <v>235</v>
      </c>
      <c r="D183" s="211" t="s">
        <v>1125</v>
      </c>
      <c r="E183" s="211" t="s">
        <v>1065</v>
      </c>
      <c r="F183" s="265" t="s">
        <v>1128</v>
      </c>
      <c r="G183" s="211" t="s">
        <v>1129</v>
      </c>
      <c r="H183" s="265"/>
      <c r="I183" s="211" t="s">
        <v>1260</v>
      </c>
      <c r="J183" s="252" t="s">
        <v>1260</v>
      </c>
      <c r="K183" s="215" t="s">
        <v>238</v>
      </c>
    </row>
    <row r="184" spans="1:11" s="215" customFormat="1" hidden="1">
      <c r="A184" s="253" t="s">
        <v>1124</v>
      </c>
      <c r="B184" s="211" t="str">
        <f>VLOOKUP(A184,数策标签!H:K,2,FALSE)</f>
        <v>常住城市</v>
      </c>
      <c r="C184" s="304" t="s">
        <v>235</v>
      </c>
      <c r="D184" s="211" t="s">
        <v>1125</v>
      </c>
      <c r="E184" s="211" t="s">
        <v>1065</v>
      </c>
      <c r="F184" s="265" t="s">
        <v>1128</v>
      </c>
      <c r="G184" s="211" t="s">
        <v>1129</v>
      </c>
      <c r="H184" s="265"/>
      <c r="I184" s="211" t="s">
        <v>1261</v>
      </c>
      <c r="J184" s="252" t="s">
        <v>1261</v>
      </c>
      <c r="K184" s="215" t="s">
        <v>238</v>
      </c>
    </row>
    <row r="185" spans="1:11" s="215" customFormat="1" hidden="1">
      <c r="A185" s="253" t="s">
        <v>1124</v>
      </c>
      <c r="B185" s="211" t="str">
        <f>VLOOKUP(A185,数策标签!H:K,2,FALSE)</f>
        <v>常住城市</v>
      </c>
      <c r="C185" s="304" t="s">
        <v>235</v>
      </c>
      <c r="D185" s="211" t="s">
        <v>1125</v>
      </c>
      <c r="E185" s="211" t="s">
        <v>1065</v>
      </c>
      <c r="F185" s="265" t="s">
        <v>1128</v>
      </c>
      <c r="G185" s="211" t="s">
        <v>1129</v>
      </c>
      <c r="H185" s="265"/>
      <c r="I185" s="211" t="s">
        <v>1262</v>
      </c>
      <c r="J185" s="252" t="s">
        <v>1262</v>
      </c>
      <c r="K185" s="215" t="s">
        <v>238</v>
      </c>
    </row>
    <row r="186" spans="1:11" s="215" customFormat="1" hidden="1">
      <c r="A186" s="253" t="s">
        <v>1124</v>
      </c>
      <c r="B186" s="211" t="str">
        <f>VLOOKUP(A186,数策标签!H:K,2,FALSE)</f>
        <v>常住城市</v>
      </c>
      <c r="C186" s="304" t="s">
        <v>235</v>
      </c>
      <c r="D186" s="211" t="s">
        <v>1125</v>
      </c>
      <c r="E186" s="211" t="s">
        <v>1065</v>
      </c>
      <c r="F186" s="265" t="s">
        <v>1128</v>
      </c>
      <c r="G186" s="211" t="s">
        <v>1129</v>
      </c>
      <c r="H186" s="265"/>
      <c r="I186" s="211" t="s">
        <v>1263</v>
      </c>
      <c r="J186" s="252" t="s">
        <v>1263</v>
      </c>
      <c r="K186" s="215" t="s">
        <v>238</v>
      </c>
    </row>
    <row r="187" spans="1:11" s="215" customFormat="1" hidden="1">
      <c r="A187" s="253" t="s">
        <v>1124</v>
      </c>
      <c r="B187" s="211" t="str">
        <f>VLOOKUP(A187,数策标签!H:K,2,FALSE)</f>
        <v>常住城市</v>
      </c>
      <c r="C187" s="304" t="s">
        <v>235</v>
      </c>
      <c r="D187" s="211" t="s">
        <v>1125</v>
      </c>
      <c r="E187" s="211" t="s">
        <v>1065</v>
      </c>
      <c r="F187" s="265" t="s">
        <v>1128</v>
      </c>
      <c r="G187" s="211" t="s">
        <v>1129</v>
      </c>
      <c r="H187" s="265"/>
      <c r="I187" s="211" t="s">
        <v>1264</v>
      </c>
      <c r="J187" s="252" t="s">
        <v>1264</v>
      </c>
      <c r="K187" s="215" t="s">
        <v>238</v>
      </c>
    </row>
    <row r="188" spans="1:11" s="215" customFormat="1" hidden="1">
      <c r="A188" s="253" t="s">
        <v>1124</v>
      </c>
      <c r="B188" s="211" t="str">
        <f>VLOOKUP(A188,数策标签!H:K,2,FALSE)</f>
        <v>常住城市</v>
      </c>
      <c r="C188" s="304" t="s">
        <v>235</v>
      </c>
      <c r="D188" s="211" t="s">
        <v>1125</v>
      </c>
      <c r="E188" s="211" t="s">
        <v>1065</v>
      </c>
      <c r="F188" s="265" t="s">
        <v>1128</v>
      </c>
      <c r="G188" s="211" t="s">
        <v>1129</v>
      </c>
      <c r="H188" s="265"/>
      <c r="I188" s="211" t="s">
        <v>1265</v>
      </c>
      <c r="J188" s="252" t="s">
        <v>1265</v>
      </c>
      <c r="K188" s="215" t="s">
        <v>238</v>
      </c>
    </row>
    <row r="189" spans="1:11" s="215" customFormat="1" hidden="1">
      <c r="A189" s="253" t="s">
        <v>1124</v>
      </c>
      <c r="B189" s="211" t="str">
        <f>VLOOKUP(A189,数策标签!H:K,2,FALSE)</f>
        <v>常住城市</v>
      </c>
      <c r="C189" s="304" t="s">
        <v>235</v>
      </c>
      <c r="D189" s="211" t="s">
        <v>1125</v>
      </c>
      <c r="E189" s="211" t="s">
        <v>1065</v>
      </c>
      <c r="F189" s="265" t="s">
        <v>1128</v>
      </c>
      <c r="G189" s="211" t="s">
        <v>1129</v>
      </c>
      <c r="H189" s="265"/>
      <c r="I189" s="211" t="s">
        <v>1266</v>
      </c>
      <c r="J189" s="252" t="s">
        <v>1266</v>
      </c>
      <c r="K189" s="215" t="s">
        <v>238</v>
      </c>
    </row>
    <row r="190" spans="1:11" s="215" customFormat="1" hidden="1">
      <c r="A190" s="253" t="s">
        <v>1124</v>
      </c>
      <c r="B190" s="211" t="str">
        <f>VLOOKUP(A190,数策标签!H:K,2,FALSE)</f>
        <v>常住城市</v>
      </c>
      <c r="C190" s="304" t="s">
        <v>235</v>
      </c>
      <c r="D190" s="211" t="s">
        <v>1125</v>
      </c>
      <c r="E190" s="211" t="s">
        <v>1065</v>
      </c>
      <c r="F190" s="265" t="s">
        <v>1128</v>
      </c>
      <c r="G190" s="211" t="s">
        <v>1129</v>
      </c>
      <c r="H190" s="265"/>
      <c r="I190" s="211" t="s">
        <v>1267</v>
      </c>
      <c r="J190" s="252" t="s">
        <v>1267</v>
      </c>
      <c r="K190" s="215" t="s">
        <v>238</v>
      </c>
    </row>
    <row r="191" spans="1:11" s="215" customFormat="1" hidden="1">
      <c r="A191" s="253" t="s">
        <v>1124</v>
      </c>
      <c r="B191" s="211" t="str">
        <f>VLOOKUP(A191,数策标签!H:K,2,FALSE)</f>
        <v>常住城市</v>
      </c>
      <c r="C191" s="304" t="s">
        <v>235</v>
      </c>
      <c r="D191" s="211" t="s">
        <v>1125</v>
      </c>
      <c r="E191" s="211" t="s">
        <v>1065</v>
      </c>
      <c r="F191" s="265" t="s">
        <v>1128</v>
      </c>
      <c r="G191" s="211" t="s">
        <v>1129</v>
      </c>
      <c r="H191" s="265"/>
      <c r="I191" s="211" t="s">
        <v>1268</v>
      </c>
      <c r="J191" s="252" t="s">
        <v>1268</v>
      </c>
      <c r="K191" s="215" t="s">
        <v>238</v>
      </c>
    </row>
    <row r="192" spans="1:11" s="215" customFormat="1" hidden="1">
      <c r="A192" s="253" t="s">
        <v>1124</v>
      </c>
      <c r="B192" s="211" t="str">
        <f>VLOOKUP(A192,数策标签!H:K,2,FALSE)</f>
        <v>常住城市</v>
      </c>
      <c r="C192" s="304" t="s">
        <v>235</v>
      </c>
      <c r="D192" s="211" t="s">
        <v>1125</v>
      </c>
      <c r="E192" s="211" t="s">
        <v>1065</v>
      </c>
      <c r="F192" s="265" t="s">
        <v>1128</v>
      </c>
      <c r="G192" s="211" t="s">
        <v>1129</v>
      </c>
      <c r="H192" s="265"/>
      <c r="I192" s="211" t="s">
        <v>1269</v>
      </c>
      <c r="J192" s="252" t="s">
        <v>1269</v>
      </c>
      <c r="K192" s="215" t="s">
        <v>238</v>
      </c>
    </row>
    <row r="193" spans="1:11" s="215" customFormat="1" hidden="1">
      <c r="A193" s="253" t="s">
        <v>1124</v>
      </c>
      <c r="B193" s="211" t="str">
        <f>VLOOKUP(A193,数策标签!H:K,2,FALSE)</f>
        <v>常住城市</v>
      </c>
      <c r="C193" s="304" t="s">
        <v>235</v>
      </c>
      <c r="D193" s="211" t="s">
        <v>1125</v>
      </c>
      <c r="E193" s="211" t="s">
        <v>1065</v>
      </c>
      <c r="F193" s="265" t="s">
        <v>1128</v>
      </c>
      <c r="G193" s="211" t="s">
        <v>1129</v>
      </c>
      <c r="H193" s="265"/>
      <c r="I193" s="211" t="s">
        <v>1270</v>
      </c>
      <c r="J193" s="252" t="s">
        <v>1270</v>
      </c>
      <c r="K193" s="215" t="s">
        <v>238</v>
      </c>
    </row>
    <row r="194" spans="1:11" s="215" customFormat="1" hidden="1">
      <c r="A194" s="253" t="s">
        <v>1124</v>
      </c>
      <c r="B194" s="211" t="str">
        <f>VLOOKUP(A194,数策标签!H:K,2,FALSE)</f>
        <v>常住城市</v>
      </c>
      <c r="C194" s="304" t="s">
        <v>235</v>
      </c>
      <c r="D194" s="211" t="s">
        <v>1125</v>
      </c>
      <c r="E194" s="211" t="s">
        <v>1065</v>
      </c>
      <c r="F194" s="265" t="s">
        <v>1128</v>
      </c>
      <c r="G194" s="211" t="s">
        <v>1129</v>
      </c>
      <c r="H194" s="265"/>
      <c r="I194" s="211" t="s">
        <v>1271</v>
      </c>
      <c r="J194" s="252" t="s">
        <v>1271</v>
      </c>
      <c r="K194" s="215" t="s">
        <v>238</v>
      </c>
    </row>
    <row r="195" spans="1:11" s="215" customFormat="1" hidden="1">
      <c r="A195" s="253" t="s">
        <v>1124</v>
      </c>
      <c r="B195" s="211" t="str">
        <f>VLOOKUP(A195,数策标签!H:K,2,FALSE)</f>
        <v>常住城市</v>
      </c>
      <c r="C195" s="304" t="s">
        <v>235</v>
      </c>
      <c r="D195" s="211" t="s">
        <v>1125</v>
      </c>
      <c r="E195" s="211" t="s">
        <v>1065</v>
      </c>
      <c r="F195" s="265" t="s">
        <v>1128</v>
      </c>
      <c r="G195" s="211" t="s">
        <v>1129</v>
      </c>
      <c r="H195" s="265"/>
      <c r="I195" s="211" t="s">
        <v>1272</v>
      </c>
      <c r="J195" s="252" t="s">
        <v>1272</v>
      </c>
      <c r="K195" s="215" t="s">
        <v>238</v>
      </c>
    </row>
    <row r="196" spans="1:11" s="215" customFormat="1" hidden="1">
      <c r="A196" s="253" t="s">
        <v>1124</v>
      </c>
      <c r="B196" s="211" t="str">
        <f>VLOOKUP(A196,数策标签!H:K,2,FALSE)</f>
        <v>常住城市</v>
      </c>
      <c r="C196" s="304" t="s">
        <v>235</v>
      </c>
      <c r="D196" s="211" t="s">
        <v>1125</v>
      </c>
      <c r="E196" s="211" t="s">
        <v>1065</v>
      </c>
      <c r="F196" s="265" t="s">
        <v>1128</v>
      </c>
      <c r="G196" s="211" t="s">
        <v>1129</v>
      </c>
      <c r="H196" s="265"/>
      <c r="I196" s="211" t="s">
        <v>1273</v>
      </c>
      <c r="J196" s="252" t="s">
        <v>1273</v>
      </c>
      <c r="K196" s="215" t="s">
        <v>238</v>
      </c>
    </row>
    <row r="197" spans="1:11" s="215" customFormat="1" hidden="1">
      <c r="A197" s="253" t="s">
        <v>1124</v>
      </c>
      <c r="B197" s="211" t="str">
        <f>VLOOKUP(A197,数策标签!H:K,2,FALSE)</f>
        <v>常住城市</v>
      </c>
      <c r="C197" s="304" t="s">
        <v>235</v>
      </c>
      <c r="D197" s="211" t="s">
        <v>1125</v>
      </c>
      <c r="E197" s="211" t="s">
        <v>1065</v>
      </c>
      <c r="F197" s="265" t="s">
        <v>1128</v>
      </c>
      <c r="G197" s="211" t="s">
        <v>1129</v>
      </c>
      <c r="H197" s="265"/>
      <c r="I197" s="211" t="s">
        <v>1274</v>
      </c>
      <c r="J197" s="252" t="s">
        <v>1274</v>
      </c>
      <c r="K197" s="215" t="s">
        <v>238</v>
      </c>
    </row>
    <row r="198" spans="1:11" s="215" customFormat="1" hidden="1">
      <c r="A198" s="253" t="s">
        <v>1124</v>
      </c>
      <c r="B198" s="211" t="str">
        <f>VLOOKUP(A198,数策标签!H:K,2,FALSE)</f>
        <v>常住城市</v>
      </c>
      <c r="C198" s="304" t="s">
        <v>235</v>
      </c>
      <c r="D198" s="211" t="s">
        <v>1125</v>
      </c>
      <c r="E198" s="211" t="s">
        <v>1065</v>
      </c>
      <c r="F198" s="265" t="s">
        <v>1128</v>
      </c>
      <c r="G198" s="211" t="s">
        <v>1129</v>
      </c>
      <c r="H198" s="265"/>
      <c r="I198" s="211" t="s">
        <v>1275</v>
      </c>
      <c r="J198" s="252" t="s">
        <v>1275</v>
      </c>
      <c r="K198" s="215" t="s">
        <v>238</v>
      </c>
    </row>
    <row r="199" spans="1:11" s="215" customFormat="1" hidden="1">
      <c r="A199" s="253" t="s">
        <v>1124</v>
      </c>
      <c r="B199" s="211" t="str">
        <f>VLOOKUP(A199,数策标签!H:K,2,FALSE)</f>
        <v>常住城市</v>
      </c>
      <c r="C199" s="304" t="s">
        <v>235</v>
      </c>
      <c r="D199" s="211" t="s">
        <v>1125</v>
      </c>
      <c r="E199" s="211" t="s">
        <v>1065</v>
      </c>
      <c r="F199" s="265" t="s">
        <v>1128</v>
      </c>
      <c r="G199" s="211" t="s">
        <v>1129</v>
      </c>
      <c r="H199" s="265"/>
      <c r="I199" s="211" t="s">
        <v>1276</v>
      </c>
      <c r="J199" s="252" t="s">
        <v>1276</v>
      </c>
      <c r="K199" s="215" t="s">
        <v>238</v>
      </c>
    </row>
    <row r="200" spans="1:11" s="215" customFormat="1" hidden="1">
      <c r="A200" s="253" t="s">
        <v>1124</v>
      </c>
      <c r="B200" s="211" t="str">
        <f>VLOOKUP(A200,数策标签!H:K,2,FALSE)</f>
        <v>常住城市</v>
      </c>
      <c r="C200" s="304" t="s">
        <v>235</v>
      </c>
      <c r="D200" s="211" t="s">
        <v>1125</v>
      </c>
      <c r="E200" s="211" t="s">
        <v>1065</v>
      </c>
      <c r="F200" s="265" t="s">
        <v>1128</v>
      </c>
      <c r="G200" s="211" t="s">
        <v>1129</v>
      </c>
      <c r="H200" s="265"/>
      <c r="I200" s="211" t="s">
        <v>1277</v>
      </c>
      <c r="J200" s="252" t="s">
        <v>1277</v>
      </c>
      <c r="K200" s="215" t="s">
        <v>238</v>
      </c>
    </row>
    <row r="201" spans="1:11" s="215" customFormat="1" hidden="1">
      <c r="A201" s="253" t="s">
        <v>1124</v>
      </c>
      <c r="B201" s="211" t="str">
        <f>VLOOKUP(A201,数策标签!H:K,2,FALSE)</f>
        <v>常住城市</v>
      </c>
      <c r="C201" s="304" t="s">
        <v>235</v>
      </c>
      <c r="D201" s="211" t="s">
        <v>1125</v>
      </c>
      <c r="E201" s="211" t="s">
        <v>1065</v>
      </c>
      <c r="F201" s="265" t="s">
        <v>1128</v>
      </c>
      <c r="G201" s="211" t="s">
        <v>1129</v>
      </c>
      <c r="H201" s="265"/>
      <c r="I201" s="211" t="s">
        <v>1278</v>
      </c>
      <c r="J201" s="252" t="s">
        <v>1278</v>
      </c>
      <c r="K201" s="215" t="s">
        <v>238</v>
      </c>
    </row>
    <row r="202" spans="1:11" s="215" customFormat="1" hidden="1">
      <c r="A202" s="253" t="s">
        <v>1124</v>
      </c>
      <c r="B202" s="211" t="str">
        <f>VLOOKUP(A202,数策标签!H:K,2,FALSE)</f>
        <v>常住城市</v>
      </c>
      <c r="C202" s="304" t="s">
        <v>235</v>
      </c>
      <c r="D202" s="211" t="s">
        <v>1125</v>
      </c>
      <c r="E202" s="211" t="s">
        <v>1065</v>
      </c>
      <c r="F202" s="265" t="s">
        <v>1128</v>
      </c>
      <c r="G202" s="211" t="s">
        <v>1129</v>
      </c>
      <c r="H202" s="265"/>
      <c r="I202" s="211" t="s">
        <v>1279</v>
      </c>
      <c r="J202" s="252" t="s">
        <v>1279</v>
      </c>
      <c r="K202" s="215" t="s">
        <v>238</v>
      </c>
    </row>
    <row r="203" spans="1:11" s="215" customFormat="1" hidden="1">
      <c r="A203" s="253" t="s">
        <v>1124</v>
      </c>
      <c r="B203" s="211" t="str">
        <f>VLOOKUP(A203,数策标签!H:K,2,FALSE)</f>
        <v>常住城市</v>
      </c>
      <c r="C203" s="304" t="s">
        <v>235</v>
      </c>
      <c r="D203" s="211" t="s">
        <v>1125</v>
      </c>
      <c r="E203" s="211" t="s">
        <v>1065</v>
      </c>
      <c r="F203" s="265" t="s">
        <v>1128</v>
      </c>
      <c r="G203" s="211" t="s">
        <v>1129</v>
      </c>
      <c r="H203" s="265"/>
      <c r="I203" s="211" t="s">
        <v>1280</v>
      </c>
      <c r="J203" s="252" t="s">
        <v>1280</v>
      </c>
      <c r="K203" s="215" t="s">
        <v>238</v>
      </c>
    </row>
    <row r="204" spans="1:11" s="215" customFormat="1" hidden="1">
      <c r="A204" s="253" t="s">
        <v>1124</v>
      </c>
      <c r="B204" s="211" t="str">
        <f>VLOOKUP(A204,数策标签!H:K,2,FALSE)</f>
        <v>常住城市</v>
      </c>
      <c r="C204" s="304" t="s">
        <v>235</v>
      </c>
      <c r="D204" s="211" t="s">
        <v>1125</v>
      </c>
      <c r="E204" s="211" t="s">
        <v>1065</v>
      </c>
      <c r="F204" s="265" t="s">
        <v>1128</v>
      </c>
      <c r="G204" s="211" t="s">
        <v>1129</v>
      </c>
      <c r="H204" s="265"/>
      <c r="I204" s="211" t="s">
        <v>1281</v>
      </c>
      <c r="J204" s="252" t="s">
        <v>1281</v>
      </c>
      <c r="K204" s="215" t="s">
        <v>238</v>
      </c>
    </row>
    <row r="205" spans="1:11" s="215" customFormat="1" hidden="1">
      <c r="A205" s="253" t="s">
        <v>1124</v>
      </c>
      <c r="B205" s="211" t="str">
        <f>VLOOKUP(A205,数策标签!H:K,2,FALSE)</f>
        <v>常住城市</v>
      </c>
      <c r="C205" s="304" t="s">
        <v>235</v>
      </c>
      <c r="D205" s="211" t="s">
        <v>1125</v>
      </c>
      <c r="E205" s="211" t="s">
        <v>1065</v>
      </c>
      <c r="F205" s="265" t="s">
        <v>1128</v>
      </c>
      <c r="G205" s="211" t="s">
        <v>1129</v>
      </c>
      <c r="H205" s="265"/>
      <c r="I205" s="211" t="s">
        <v>1282</v>
      </c>
      <c r="J205" s="252" t="s">
        <v>1282</v>
      </c>
      <c r="K205" s="215" t="s">
        <v>238</v>
      </c>
    </row>
    <row r="206" spans="1:11" s="215" customFormat="1" hidden="1">
      <c r="A206" s="253" t="s">
        <v>1124</v>
      </c>
      <c r="B206" s="211" t="str">
        <f>VLOOKUP(A206,数策标签!H:K,2,FALSE)</f>
        <v>常住城市</v>
      </c>
      <c r="C206" s="304" t="s">
        <v>235</v>
      </c>
      <c r="D206" s="211" t="s">
        <v>1125</v>
      </c>
      <c r="E206" s="211" t="s">
        <v>1065</v>
      </c>
      <c r="F206" s="265" t="s">
        <v>1128</v>
      </c>
      <c r="G206" s="211" t="s">
        <v>1129</v>
      </c>
      <c r="H206" s="265"/>
      <c r="I206" s="211" t="s">
        <v>1283</v>
      </c>
      <c r="J206" s="252" t="s">
        <v>1283</v>
      </c>
      <c r="K206" s="215" t="s">
        <v>238</v>
      </c>
    </row>
    <row r="207" spans="1:11" s="215" customFormat="1" hidden="1">
      <c r="A207" s="253" t="s">
        <v>1124</v>
      </c>
      <c r="B207" s="211" t="str">
        <f>VLOOKUP(A207,数策标签!H:K,2,FALSE)</f>
        <v>常住城市</v>
      </c>
      <c r="C207" s="304" t="s">
        <v>235</v>
      </c>
      <c r="D207" s="211" t="s">
        <v>1125</v>
      </c>
      <c r="E207" s="211" t="s">
        <v>1065</v>
      </c>
      <c r="F207" s="265" t="s">
        <v>1128</v>
      </c>
      <c r="G207" s="211" t="s">
        <v>1129</v>
      </c>
      <c r="H207" s="265"/>
      <c r="I207" s="211" t="s">
        <v>1284</v>
      </c>
      <c r="J207" s="252" t="s">
        <v>1284</v>
      </c>
      <c r="K207" s="215" t="s">
        <v>238</v>
      </c>
    </row>
    <row r="208" spans="1:11" s="215" customFormat="1" hidden="1">
      <c r="A208" s="253" t="s">
        <v>1124</v>
      </c>
      <c r="B208" s="211" t="str">
        <f>VLOOKUP(A208,数策标签!H:K,2,FALSE)</f>
        <v>常住城市</v>
      </c>
      <c r="C208" s="304" t="s">
        <v>235</v>
      </c>
      <c r="D208" s="211" t="s">
        <v>1125</v>
      </c>
      <c r="E208" s="211" t="s">
        <v>1065</v>
      </c>
      <c r="F208" s="265" t="s">
        <v>1128</v>
      </c>
      <c r="G208" s="211" t="s">
        <v>1129</v>
      </c>
      <c r="H208" s="265"/>
      <c r="I208" s="211" t="s">
        <v>1285</v>
      </c>
      <c r="J208" s="252" t="s">
        <v>1285</v>
      </c>
      <c r="K208" s="215" t="s">
        <v>238</v>
      </c>
    </row>
    <row r="209" spans="1:11" s="215" customFormat="1" hidden="1">
      <c r="A209" s="253" t="s">
        <v>1124</v>
      </c>
      <c r="B209" s="211" t="str">
        <f>VLOOKUP(A209,数策标签!H:K,2,FALSE)</f>
        <v>常住城市</v>
      </c>
      <c r="C209" s="304" t="s">
        <v>235</v>
      </c>
      <c r="D209" s="211" t="s">
        <v>1125</v>
      </c>
      <c r="E209" s="211" t="s">
        <v>1065</v>
      </c>
      <c r="F209" s="265" t="s">
        <v>1128</v>
      </c>
      <c r="G209" s="211" t="s">
        <v>1129</v>
      </c>
      <c r="H209" s="265"/>
      <c r="I209" s="211" t="s">
        <v>1286</v>
      </c>
      <c r="J209" s="252" t="s">
        <v>1286</v>
      </c>
      <c r="K209" s="215" t="s">
        <v>238</v>
      </c>
    </row>
    <row r="210" spans="1:11" s="215" customFormat="1" hidden="1">
      <c r="A210" s="253" t="s">
        <v>1124</v>
      </c>
      <c r="B210" s="211" t="str">
        <f>VLOOKUP(A210,数策标签!H:K,2,FALSE)</f>
        <v>常住城市</v>
      </c>
      <c r="C210" s="304" t="s">
        <v>235</v>
      </c>
      <c r="D210" s="211" t="s">
        <v>1125</v>
      </c>
      <c r="E210" s="211" t="s">
        <v>1065</v>
      </c>
      <c r="F210" s="265" t="s">
        <v>1128</v>
      </c>
      <c r="G210" s="211" t="s">
        <v>1129</v>
      </c>
      <c r="H210" s="265"/>
      <c r="I210" s="211" t="s">
        <v>1287</v>
      </c>
      <c r="J210" s="252" t="s">
        <v>1287</v>
      </c>
      <c r="K210" s="215" t="s">
        <v>238</v>
      </c>
    </row>
    <row r="211" spans="1:11" s="215" customFormat="1" hidden="1">
      <c r="A211" s="253" t="s">
        <v>1124</v>
      </c>
      <c r="B211" s="211" t="str">
        <f>VLOOKUP(A211,数策标签!H:K,2,FALSE)</f>
        <v>常住城市</v>
      </c>
      <c r="C211" s="304" t="s">
        <v>235</v>
      </c>
      <c r="D211" s="211" t="s">
        <v>1125</v>
      </c>
      <c r="E211" s="211" t="s">
        <v>1065</v>
      </c>
      <c r="F211" s="265" t="s">
        <v>1128</v>
      </c>
      <c r="G211" s="211" t="s">
        <v>1129</v>
      </c>
      <c r="H211" s="265"/>
      <c r="I211" s="211" t="s">
        <v>1288</v>
      </c>
      <c r="J211" s="252" t="s">
        <v>1288</v>
      </c>
      <c r="K211" s="215" t="s">
        <v>238</v>
      </c>
    </row>
    <row r="212" spans="1:11" s="215" customFormat="1" hidden="1">
      <c r="A212" s="253" t="s">
        <v>1124</v>
      </c>
      <c r="B212" s="211" t="str">
        <f>VLOOKUP(A212,数策标签!H:K,2,FALSE)</f>
        <v>常住城市</v>
      </c>
      <c r="C212" s="304" t="s">
        <v>235</v>
      </c>
      <c r="D212" s="211" t="s">
        <v>1125</v>
      </c>
      <c r="E212" s="211" t="s">
        <v>1065</v>
      </c>
      <c r="F212" s="265" t="s">
        <v>1128</v>
      </c>
      <c r="G212" s="211" t="s">
        <v>1129</v>
      </c>
      <c r="H212" s="265"/>
      <c r="I212" s="211" t="s">
        <v>1289</v>
      </c>
      <c r="J212" s="252" t="s">
        <v>1289</v>
      </c>
      <c r="K212" s="215" t="s">
        <v>238</v>
      </c>
    </row>
    <row r="213" spans="1:11" s="215" customFormat="1" hidden="1">
      <c r="A213" s="253" t="s">
        <v>1124</v>
      </c>
      <c r="B213" s="211" t="str">
        <f>VLOOKUP(A213,数策标签!H:K,2,FALSE)</f>
        <v>常住城市</v>
      </c>
      <c r="C213" s="304" t="s">
        <v>235</v>
      </c>
      <c r="D213" s="211" t="s">
        <v>1125</v>
      </c>
      <c r="E213" s="211" t="s">
        <v>1065</v>
      </c>
      <c r="F213" s="265" t="s">
        <v>1128</v>
      </c>
      <c r="G213" s="211" t="s">
        <v>1129</v>
      </c>
      <c r="H213" s="265"/>
      <c r="I213" s="211" t="s">
        <v>1290</v>
      </c>
      <c r="J213" s="252" t="s">
        <v>1290</v>
      </c>
      <c r="K213" s="215" t="s">
        <v>238</v>
      </c>
    </row>
    <row r="214" spans="1:11" s="215" customFormat="1" hidden="1">
      <c r="A214" s="253" t="s">
        <v>1124</v>
      </c>
      <c r="B214" s="211" t="str">
        <f>VLOOKUP(A214,数策标签!H:K,2,FALSE)</f>
        <v>常住城市</v>
      </c>
      <c r="C214" s="304" t="s">
        <v>235</v>
      </c>
      <c r="D214" s="211" t="s">
        <v>1125</v>
      </c>
      <c r="E214" s="211" t="s">
        <v>1065</v>
      </c>
      <c r="F214" s="265" t="s">
        <v>1128</v>
      </c>
      <c r="G214" s="211" t="s">
        <v>1129</v>
      </c>
      <c r="H214" s="265"/>
      <c r="I214" s="211" t="s">
        <v>1291</v>
      </c>
      <c r="J214" s="252" t="s">
        <v>1291</v>
      </c>
      <c r="K214" s="215" t="s">
        <v>238</v>
      </c>
    </row>
    <row r="215" spans="1:11" s="215" customFormat="1" hidden="1">
      <c r="A215" s="253" t="s">
        <v>1124</v>
      </c>
      <c r="B215" s="211" t="str">
        <f>VLOOKUP(A215,数策标签!H:K,2,FALSE)</f>
        <v>常住城市</v>
      </c>
      <c r="C215" s="304" t="s">
        <v>235</v>
      </c>
      <c r="D215" s="211" t="s">
        <v>1125</v>
      </c>
      <c r="E215" s="211" t="s">
        <v>1065</v>
      </c>
      <c r="F215" s="265" t="s">
        <v>1128</v>
      </c>
      <c r="G215" s="211" t="s">
        <v>1129</v>
      </c>
      <c r="H215" s="265"/>
      <c r="I215" s="211" t="s">
        <v>1292</v>
      </c>
      <c r="J215" s="252" t="s">
        <v>1292</v>
      </c>
      <c r="K215" s="215" t="s">
        <v>238</v>
      </c>
    </row>
    <row r="216" spans="1:11" s="215" customFormat="1" hidden="1">
      <c r="A216" s="253" t="s">
        <v>1124</v>
      </c>
      <c r="B216" s="211" t="str">
        <f>VLOOKUP(A216,数策标签!H:K,2,FALSE)</f>
        <v>常住城市</v>
      </c>
      <c r="C216" s="304" t="s">
        <v>235</v>
      </c>
      <c r="D216" s="211" t="s">
        <v>1125</v>
      </c>
      <c r="E216" s="211" t="s">
        <v>1065</v>
      </c>
      <c r="F216" s="265" t="s">
        <v>1128</v>
      </c>
      <c r="G216" s="211" t="s">
        <v>1129</v>
      </c>
      <c r="H216" s="265"/>
      <c r="I216" s="211" t="s">
        <v>1293</v>
      </c>
      <c r="J216" s="252" t="s">
        <v>1293</v>
      </c>
      <c r="K216" s="215" t="s">
        <v>238</v>
      </c>
    </row>
    <row r="217" spans="1:11" s="215" customFormat="1" hidden="1">
      <c r="A217" s="253" t="s">
        <v>1124</v>
      </c>
      <c r="B217" s="211" t="str">
        <f>VLOOKUP(A217,数策标签!H:K,2,FALSE)</f>
        <v>常住城市</v>
      </c>
      <c r="C217" s="304" t="s">
        <v>235</v>
      </c>
      <c r="D217" s="211" t="s">
        <v>1125</v>
      </c>
      <c r="E217" s="211" t="s">
        <v>1065</v>
      </c>
      <c r="F217" s="265" t="s">
        <v>1128</v>
      </c>
      <c r="G217" s="211" t="s">
        <v>1129</v>
      </c>
      <c r="H217" s="265"/>
      <c r="I217" s="211" t="s">
        <v>1294</v>
      </c>
      <c r="J217" s="252" t="s">
        <v>1294</v>
      </c>
      <c r="K217" s="215" t="s">
        <v>238</v>
      </c>
    </row>
    <row r="218" spans="1:11" s="215" customFormat="1" hidden="1">
      <c r="A218" s="253" t="s">
        <v>1124</v>
      </c>
      <c r="B218" s="211" t="str">
        <f>VLOOKUP(A218,数策标签!H:K,2,FALSE)</f>
        <v>常住城市</v>
      </c>
      <c r="C218" s="304" t="s">
        <v>235</v>
      </c>
      <c r="D218" s="211" t="s">
        <v>1125</v>
      </c>
      <c r="E218" s="211" t="s">
        <v>1065</v>
      </c>
      <c r="F218" s="265" t="s">
        <v>1128</v>
      </c>
      <c r="G218" s="211" t="s">
        <v>1129</v>
      </c>
      <c r="H218" s="265"/>
      <c r="I218" s="211" t="s">
        <v>1295</v>
      </c>
      <c r="J218" s="252" t="s">
        <v>1295</v>
      </c>
      <c r="K218" s="215" t="s">
        <v>238</v>
      </c>
    </row>
    <row r="219" spans="1:11" s="215" customFormat="1" hidden="1">
      <c r="A219" s="253" t="s">
        <v>1124</v>
      </c>
      <c r="B219" s="211" t="str">
        <f>VLOOKUP(A219,数策标签!H:K,2,FALSE)</f>
        <v>常住城市</v>
      </c>
      <c r="C219" s="304" t="s">
        <v>235</v>
      </c>
      <c r="D219" s="211" t="s">
        <v>1125</v>
      </c>
      <c r="E219" s="211" t="s">
        <v>1065</v>
      </c>
      <c r="F219" s="265" t="s">
        <v>1128</v>
      </c>
      <c r="G219" s="211" t="s">
        <v>1129</v>
      </c>
      <c r="H219" s="265"/>
      <c r="I219" s="211" t="s">
        <v>1296</v>
      </c>
      <c r="J219" s="252" t="s">
        <v>1296</v>
      </c>
      <c r="K219" s="215" t="s">
        <v>238</v>
      </c>
    </row>
    <row r="220" spans="1:11" s="215" customFormat="1" hidden="1">
      <c r="A220" s="253" t="s">
        <v>1124</v>
      </c>
      <c r="B220" s="211" t="str">
        <f>VLOOKUP(A220,数策标签!H:K,2,FALSE)</f>
        <v>常住城市</v>
      </c>
      <c r="C220" s="304" t="s">
        <v>235</v>
      </c>
      <c r="D220" s="211" t="s">
        <v>1125</v>
      </c>
      <c r="E220" s="211" t="s">
        <v>1065</v>
      </c>
      <c r="F220" s="265" t="s">
        <v>1128</v>
      </c>
      <c r="G220" s="211" t="s">
        <v>1129</v>
      </c>
      <c r="H220" s="265"/>
      <c r="I220" s="211" t="s">
        <v>1297</v>
      </c>
      <c r="J220" s="252" t="s">
        <v>1297</v>
      </c>
      <c r="K220" s="215" t="s">
        <v>238</v>
      </c>
    </row>
    <row r="221" spans="1:11" s="215" customFormat="1" hidden="1">
      <c r="A221" s="253" t="s">
        <v>1124</v>
      </c>
      <c r="B221" s="211" t="str">
        <f>VLOOKUP(A221,数策标签!H:K,2,FALSE)</f>
        <v>常住城市</v>
      </c>
      <c r="C221" s="304" t="s">
        <v>235</v>
      </c>
      <c r="D221" s="211" t="s">
        <v>1125</v>
      </c>
      <c r="E221" s="211" t="s">
        <v>1065</v>
      </c>
      <c r="F221" s="265" t="s">
        <v>1128</v>
      </c>
      <c r="G221" s="211" t="s">
        <v>1129</v>
      </c>
      <c r="H221" s="265"/>
      <c r="I221" s="211" t="s">
        <v>1298</v>
      </c>
      <c r="J221" s="252" t="s">
        <v>1298</v>
      </c>
      <c r="K221" s="215" t="s">
        <v>238</v>
      </c>
    </row>
    <row r="222" spans="1:11" s="215" customFormat="1" hidden="1">
      <c r="A222" s="253" t="s">
        <v>1124</v>
      </c>
      <c r="B222" s="211" t="str">
        <f>VLOOKUP(A222,数策标签!H:K,2,FALSE)</f>
        <v>常住城市</v>
      </c>
      <c r="C222" s="304" t="s">
        <v>235</v>
      </c>
      <c r="D222" s="211" t="s">
        <v>1125</v>
      </c>
      <c r="E222" s="211" t="s">
        <v>1065</v>
      </c>
      <c r="F222" s="265" t="s">
        <v>1128</v>
      </c>
      <c r="G222" s="211" t="s">
        <v>1129</v>
      </c>
      <c r="H222" s="265"/>
      <c r="I222" s="211" t="s">
        <v>1299</v>
      </c>
      <c r="J222" s="252" t="s">
        <v>1299</v>
      </c>
      <c r="K222" s="215" t="s">
        <v>238</v>
      </c>
    </row>
    <row r="223" spans="1:11" s="215" customFormat="1" hidden="1">
      <c r="A223" s="253" t="s">
        <v>1124</v>
      </c>
      <c r="B223" s="211" t="str">
        <f>VLOOKUP(A223,数策标签!H:K,2,FALSE)</f>
        <v>常住城市</v>
      </c>
      <c r="C223" s="304" t="s">
        <v>235</v>
      </c>
      <c r="D223" s="211" t="s">
        <v>1125</v>
      </c>
      <c r="E223" s="211" t="s">
        <v>1065</v>
      </c>
      <c r="F223" s="265" t="s">
        <v>1128</v>
      </c>
      <c r="G223" s="211" t="s">
        <v>1129</v>
      </c>
      <c r="H223" s="265"/>
      <c r="I223" s="211" t="s">
        <v>1300</v>
      </c>
      <c r="J223" s="252" t="s">
        <v>1300</v>
      </c>
      <c r="K223" s="215" t="s">
        <v>238</v>
      </c>
    </row>
    <row r="224" spans="1:11" s="215" customFormat="1" hidden="1">
      <c r="A224" s="253" t="s">
        <v>1124</v>
      </c>
      <c r="B224" s="211" t="str">
        <f>VLOOKUP(A224,数策标签!H:K,2,FALSE)</f>
        <v>常住城市</v>
      </c>
      <c r="C224" s="304" t="s">
        <v>235</v>
      </c>
      <c r="D224" s="211" t="s">
        <v>1125</v>
      </c>
      <c r="E224" s="211" t="s">
        <v>1065</v>
      </c>
      <c r="F224" s="265" t="s">
        <v>1128</v>
      </c>
      <c r="G224" s="211" t="s">
        <v>1129</v>
      </c>
      <c r="H224" s="265"/>
      <c r="I224" s="211" t="s">
        <v>1301</v>
      </c>
      <c r="J224" s="252" t="s">
        <v>1301</v>
      </c>
      <c r="K224" s="215" t="s">
        <v>238</v>
      </c>
    </row>
    <row r="225" spans="1:11" s="215" customFormat="1" hidden="1">
      <c r="A225" s="253" t="s">
        <v>1124</v>
      </c>
      <c r="B225" s="211" t="str">
        <f>VLOOKUP(A225,数策标签!H:K,2,FALSE)</f>
        <v>常住城市</v>
      </c>
      <c r="C225" s="304" t="s">
        <v>235</v>
      </c>
      <c r="D225" s="211" t="s">
        <v>1125</v>
      </c>
      <c r="E225" s="211" t="s">
        <v>1065</v>
      </c>
      <c r="F225" s="265" t="s">
        <v>1128</v>
      </c>
      <c r="G225" s="211" t="s">
        <v>1129</v>
      </c>
      <c r="H225" s="265"/>
      <c r="I225" s="211" t="s">
        <v>1302</v>
      </c>
      <c r="J225" s="252" t="s">
        <v>1302</v>
      </c>
      <c r="K225" s="215" t="s">
        <v>238</v>
      </c>
    </row>
    <row r="226" spans="1:11" s="215" customFormat="1" hidden="1">
      <c r="A226" s="253" t="s">
        <v>1124</v>
      </c>
      <c r="B226" s="211" t="str">
        <f>VLOOKUP(A226,数策标签!H:K,2,FALSE)</f>
        <v>常住城市</v>
      </c>
      <c r="C226" s="304" t="s">
        <v>235</v>
      </c>
      <c r="D226" s="211" t="s">
        <v>1125</v>
      </c>
      <c r="E226" s="211" t="s">
        <v>1065</v>
      </c>
      <c r="F226" s="265" t="s">
        <v>1128</v>
      </c>
      <c r="G226" s="211" t="s">
        <v>1129</v>
      </c>
      <c r="H226" s="265"/>
      <c r="I226" s="211" t="s">
        <v>1303</v>
      </c>
      <c r="J226" s="252" t="s">
        <v>1303</v>
      </c>
      <c r="K226" s="215" t="s">
        <v>238</v>
      </c>
    </row>
    <row r="227" spans="1:11" s="215" customFormat="1" hidden="1">
      <c r="A227" s="253" t="s">
        <v>1124</v>
      </c>
      <c r="B227" s="211" t="str">
        <f>VLOOKUP(A227,数策标签!H:K,2,FALSE)</f>
        <v>常住城市</v>
      </c>
      <c r="C227" s="304" t="s">
        <v>235</v>
      </c>
      <c r="D227" s="211" t="s">
        <v>1125</v>
      </c>
      <c r="E227" s="211" t="s">
        <v>1065</v>
      </c>
      <c r="F227" s="265" t="s">
        <v>1128</v>
      </c>
      <c r="G227" s="211" t="s">
        <v>1129</v>
      </c>
      <c r="H227" s="265"/>
      <c r="I227" s="211" t="s">
        <v>1304</v>
      </c>
      <c r="J227" s="252" t="s">
        <v>1304</v>
      </c>
      <c r="K227" s="215" t="s">
        <v>238</v>
      </c>
    </row>
    <row r="228" spans="1:11" s="215" customFormat="1" hidden="1">
      <c r="A228" s="253" t="s">
        <v>1124</v>
      </c>
      <c r="B228" s="211" t="str">
        <f>VLOOKUP(A228,数策标签!H:K,2,FALSE)</f>
        <v>常住城市</v>
      </c>
      <c r="C228" s="304" t="s">
        <v>235</v>
      </c>
      <c r="D228" s="211" t="s">
        <v>1125</v>
      </c>
      <c r="E228" s="211" t="s">
        <v>1065</v>
      </c>
      <c r="F228" s="265" t="s">
        <v>1128</v>
      </c>
      <c r="G228" s="211" t="s">
        <v>1129</v>
      </c>
      <c r="H228" s="265"/>
      <c r="I228" s="211" t="s">
        <v>1305</v>
      </c>
      <c r="J228" s="252" t="s">
        <v>1305</v>
      </c>
      <c r="K228" s="215" t="s">
        <v>238</v>
      </c>
    </row>
    <row r="229" spans="1:11" s="215" customFormat="1" hidden="1">
      <c r="A229" s="253" t="s">
        <v>1124</v>
      </c>
      <c r="B229" s="211" t="str">
        <f>VLOOKUP(A229,数策标签!H:K,2,FALSE)</f>
        <v>常住城市</v>
      </c>
      <c r="C229" s="304" t="s">
        <v>235</v>
      </c>
      <c r="D229" s="211" t="s">
        <v>1125</v>
      </c>
      <c r="E229" s="211" t="s">
        <v>1065</v>
      </c>
      <c r="F229" s="265" t="s">
        <v>1128</v>
      </c>
      <c r="G229" s="211" t="s">
        <v>1129</v>
      </c>
      <c r="H229" s="265"/>
      <c r="I229" s="211" t="s">
        <v>1306</v>
      </c>
      <c r="J229" s="252" t="s">
        <v>1306</v>
      </c>
      <c r="K229" s="215" t="s">
        <v>238</v>
      </c>
    </row>
    <row r="230" spans="1:11" s="215" customFormat="1" hidden="1">
      <c r="A230" s="253" t="s">
        <v>1124</v>
      </c>
      <c r="B230" s="211" t="str">
        <f>VLOOKUP(A230,数策标签!H:K,2,FALSE)</f>
        <v>常住城市</v>
      </c>
      <c r="C230" s="304" t="s">
        <v>235</v>
      </c>
      <c r="D230" s="211" t="s">
        <v>1125</v>
      </c>
      <c r="E230" s="211" t="s">
        <v>1065</v>
      </c>
      <c r="F230" s="265" t="s">
        <v>1128</v>
      </c>
      <c r="G230" s="211" t="s">
        <v>1129</v>
      </c>
      <c r="H230" s="265"/>
      <c r="I230" s="211" t="s">
        <v>1307</v>
      </c>
      <c r="J230" s="252" t="s">
        <v>1307</v>
      </c>
      <c r="K230" s="215" t="s">
        <v>238</v>
      </c>
    </row>
    <row r="231" spans="1:11" s="215" customFormat="1" hidden="1">
      <c r="A231" s="253" t="s">
        <v>1124</v>
      </c>
      <c r="B231" s="211" t="str">
        <f>VLOOKUP(A231,数策标签!H:K,2,FALSE)</f>
        <v>常住城市</v>
      </c>
      <c r="C231" s="304" t="s">
        <v>235</v>
      </c>
      <c r="D231" s="211" t="s">
        <v>1125</v>
      </c>
      <c r="E231" s="211" t="s">
        <v>1065</v>
      </c>
      <c r="F231" s="265" t="s">
        <v>1128</v>
      </c>
      <c r="G231" s="211" t="s">
        <v>1129</v>
      </c>
      <c r="H231" s="265"/>
      <c r="I231" s="211" t="s">
        <v>1308</v>
      </c>
      <c r="J231" s="252" t="s">
        <v>1308</v>
      </c>
      <c r="K231" s="215" t="s">
        <v>238</v>
      </c>
    </row>
    <row r="232" spans="1:11" s="215" customFormat="1" hidden="1">
      <c r="A232" s="253" t="s">
        <v>1124</v>
      </c>
      <c r="B232" s="211" t="str">
        <f>VLOOKUP(A232,数策标签!H:K,2,FALSE)</f>
        <v>常住城市</v>
      </c>
      <c r="C232" s="304" t="s">
        <v>235</v>
      </c>
      <c r="D232" s="211" t="s">
        <v>1125</v>
      </c>
      <c r="E232" s="211" t="s">
        <v>1065</v>
      </c>
      <c r="F232" s="265" t="s">
        <v>1128</v>
      </c>
      <c r="G232" s="211" t="s">
        <v>1129</v>
      </c>
      <c r="H232" s="265"/>
      <c r="I232" s="211" t="s">
        <v>1309</v>
      </c>
      <c r="J232" s="252" t="s">
        <v>1309</v>
      </c>
      <c r="K232" s="215" t="s">
        <v>238</v>
      </c>
    </row>
    <row r="233" spans="1:11" s="215" customFormat="1" hidden="1">
      <c r="A233" s="253" t="s">
        <v>1124</v>
      </c>
      <c r="B233" s="211" t="str">
        <f>VLOOKUP(A233,数策标签!H:K,2,FALSE)</f>
        <v>常住城市</v>
      </c>
      <c r="C233" s="304" t="s">
        <v>235</v>
      </c>
      <c r="D233" s="211" t="s">
        <v>1125</v>
      </c>
      <c r="E233" s="211" t="s">
        <v>1065</v>
      </c>
      <c r="F233" s="265" t="s">
        <v>1128</v>
      </c>
      <c r="G233" s="211" t="s">
        <v>1129</v>
      </c>
      <c r="H233" s="265"/>
      <c r="I233" s="211" t="s">
        <v>1310</v>
      </c>
      <c r="J233" s="252" t="s">
        <v>1310</v>
      </c>
      <c r="K233" s="215" t="s">
        <v>238</v>
      </c>
    </row>
    <row r="234" spans="1:11" s="215" customFormat="1" hidden="1">
      <c r="A234" s="253" t="s">
        <v>1124</v>
      </c>
      <c r="B234" s="211" t="str">
        <f>VLOOKUP(A234,数策标签!H:K,2,FALSE)</f>
        <v>常住城市</v>
      </c>
      <c r="C234" s="304" t="s">
        <v>235</v>
      </c>
      <c r="D234" s="211" t="s">
        <v>1125</v>
      </c>
      <c r="E234" s="211" t="s">
        <v>1065</v>
      </c>
      <c r="F234" s="265" t="s">
        <v>1128</v>
      </c>
      <c r="G234" s="211" t="s">
        <v>1129</v>
      </c>
      <c r="H234" s="265"/>
      <c r="I234" s="211" t="s">
        <v>1311</v>
      </c>
      <c r="J234" s="252" t="s">
        <v>1311</v>
      </c>
      <c r="K234" s="215" t="s">
        <v>238</v>
      </c>
    </row>
    <row r="235" spans="1:11" s="215" customFormat="1" hidden="1">
      <c r="A235" s="253" t="s">
        <v>1124</v>
      </c>
      <c r="B235" s="211" t="str">
        <f>VLOOKUP(A235,数策标签!H:K,2,FALSE)</f>
        <v>常住城市</v>
      </c>
      <c r="C235" s="304" t="s">
        <v>235</v>
      </c>
      <c r="D235" s="211" t="s">
        <v>1125</v>
      </c>
      <c r="E235" s="211" t="s">
        <v>1065</v>
      </c>
      <c r="F235" s="265" t="s">
        <v>1128</v>
      </c>
      <c r="G235" s="211" t="s">
        <v>1129</v>
      </c>
      <c r="H235" s="265"/>
      <c r="I235" s="211" t="s">
        <v>1312</v>
      </c>
      <c r="J235" s="252" t="s">
        <v>1312</v>
      </c>
      <c r="K235" s="215" t="s">
        <v>238</v>
      </c>
    </row>
    <row r="236" spans="1:11" s="215" customFormat="1" hidden="1">
      <c r="A236" s="253" t="s">
        <v>1124</v>
      </c>
      <c r="B236" s="211" t="str">
        <f>VLOOKUP(A236,数策标签!H:K,2,FALSE)</f>
        <v>常住城市</v>
      </c>
      <c r="C236" s="304" t="s">
        <v>235</v>
      </c>
      <c r="D236" s="211" t="s">
        <v>1125</v>
      </c>
      <c r="E236" s="211" t="s">
        <v>1065</v>
      </c>
      <c r="F236" s="265" t="s">
        <v>1128</v>
      </c>
      <c r="G236" s="211" t="s">
        <v>1129</v>
      </c>
      <c r="H236" s="265"/>
      <c r="I236" s="211" t="s">
        <v>1313</v>
      </c>
      <c r="J236" s="252" t="s">
        <v>1313</v>
      </c>
      <c r="K236" s="215" t="s">
        <v>238</v>
      </c>
    </row>
    <row r="237" spans="1:11" s="215" customFormat="1" hidden="1">
      <c r="A237" s="253" t="s">
        <v>1124</v>
      </c>
      <c r="B237" s="211" t="str">
        <f>VLOOKUP(A237,数策标签!H:K,2,FALSE)</f>
        <v>常住城市</v>
      </c>
      <c r="C237" s="304" t="s">
        <v>235</v>
      </c>
      <c r="D237" s="211" t="s">
        <v>1125</v>
      </c>
      <c r="E237" s="211" t="s">
        <v>1065</v>
      </c>
      <c r="F237" s="265" t="s">
        <v>1128</v>
      </c>
      <c r="G237" s="211" t="s">
        <v>1129</v>
      </c>
      <c r="H237" s="265"/>
      <c r="I237" s="211" t="s">
        <v>1314</v>
      </c>
      <c r="J237" s="252" t="s">
        <v>1314</v>
      </c>
      <c r="K237" s="215" t="s">
        <v>238</v>
      </c>
    </row>
    <row r="238" spans="1:11" s="215" customFormat="1" hidden="1">
      <c r="A238" s="253" t="s">
        <v>1124</v>
      </c>
      <c r="B238" s="211" t="str">
        <f>VLOOKUP(A238,数策标签!H:K,2,FALSE)</f>
        <v>常住城市</v>
      </c>
      <c r="C238" s="304" t="s">
        <v>235</v>
      </c>
      <c r="D238" s="211" t="s">
        <v>1125</v>
      </c>
      <c r="E238" s="211" t="s">
        <v>1065</v>
      </c>
      <c r="F238" s="265" t="s">
        <v>1128</v>
      </c>
      <c r="G238" s="211" t="s">
        <v>1129</v>
      </c>
      <c r="H238" s="265"/>
      <c r="I238" s="211" t="s">
        <v>1315</v>
      </c>
      <c r="J238" s="252" t="s">
        <v>1315</v>
      </c>
      <c r="K238" s="215" t="s">
        <v>238</v>
      </c>
    </row>
    <row r="239" spans="1:11" s="215" customFormat="1" hidden="1">
      <c r="A239" s="253" t="s">
        <v>1124</v>
      </c>
      <c r="B239" s="211" t="str">
        <f>VLOOKUP(A239,数策标签!H:K,2,FALSE)</f>
        <v>常住城市</v>
      </c>
      <c r="C239" s="304" t="s">
        <v>235</v>
      </c>
      <c r="D239" s="211" t="s">
        <v>1125</v>
      </c>
      <c r="E239" s="211" t="s">
        <v>1065</v>
      </c>
      <c r="F239" s="265" t="s">
        <v>1128</v>
      </c>
      <c r="G239" s="211" t="s">
        <v>1129</v>
      </c>
      <c r="H239" s="265"/>
      <c r="I239" s="211" t="s">
        <v>1316</v>
      </c>
      <c r="J239" s="252" t="s">
        <v>1316</v>
      </c>
      <c r="K239" s="215" t="s">
        <v>238</v>
      </c>
    </row>
    <row r="240" spans="1:11" s="215" customFormat="1" hidden="1">
      <c r="A240" s="253" t="s">
        <v>1124</v>
      </c>
      <c r="B240" s="211" t="str">
        <f>VLOOKUP(A240,数策标签!H:K,2,FALSE)</f>
        <v>常住城市</v>
      </c>
      <c r="C240" s="304" t="s">
        <v>235</v>
      </c>
      <c r="D240" s="211" t="s">
        <v>1125</v>
      </c>
      <c r="E240" s="211" t="s">
        <v>1065</v>
      </c>
      <c r="F240" s="265" t="s">
        <v>1128</v>
      </c>
      <c r="G240" s="211" t="s">
        <v>1129</v>
      </c>
      <c r="H240" s="265"/>
      <c r="I240" s="211" t="s">
        <v>1317</v>
      </c>
      <c r="J240" s="252" t="s">
        <v>1317</v>
      </c>
      <c r="K240" s="215" t="s">
        <v>238</v>
      </c>
    </row>
    <row r="241" spans="1:11" s="215" customFormat="1" hidden="1">
      <c r="A241" s="253" t="s">
        <v>1124</v>
      </c>
      <c r="B241" s="211" t="str">
        <f>VLOOKUP(A241,数策标签!H:K,2,FALSE)</f>
        <v>常住城市</v>
      </c>
      <c r="C241" s="304" t="s">
        <v>235</v>
      </c>
      <c r="D241" s="211" t="s">
        <v>1125</v>
      </c>
      <c r="E241" s="211" t="s">
        <v>1065</v>
      </c>
      <c r="F241" s="265" t="s">
        <v>1128</v>
      </c>
      <c r="G241" s="211" t="s">
        <v>1129</v>
      </c>
      <c r="H241" s="265"/>
      <c r="I241" s="211" t="s">
        <v>1318</v>
      </c>
      <c r="J241" s="252" t="s">
        <v>1318</v>
      </c>
      <c r="K241" s="215" t="s">
        <v>238</v>
      </c>
    </row>
    <row r="242" spans="1:11" s="215" customFormat="1" hidden="1">
      <c r="A242" s="253" t="s">
        <v>1124</v>
      </c>
      <c r="B242" s="211" t="str">
        <f>VLOOKUP(A242,数策标签!H:K,2,FALSE)</f>
        <v>常住城市</v>
      </c>
      <c r="C242" s="304" t="s">
        <v>235</v>
      </c>
      <c r="D242" s="211" t="s">
        <v>1125</v>
      </c>
      <c r="E242" s="211" t="s">
        <v>1065</v>
      </c>
      <c r="F242" s="265" t="s">
        <v>1128</v>
      </c>
      <c r="G242" s="211" t="s">
        <v>1129</v>
      </c>
      <c r="H242" s="265"/>
      <c r="I242" s="211" t="s">
        <v>1319</v>
      </c>
      <c r="J242" s="252" t="s">
        <v>1319</v>
      </c>
      <c r="K242" s="215" t="s">
        <v>238</v>
      </c>
    </row>
    <row r="243" spans="1:11" s="215" customFormat="1" hidden="1">
      <c r="A243" s="253" t="s">
        <v>1124</v>
      </c>
      <c r="B243" s="211" t="str">
        <f>VLOOKUP(A243,数策标签!H:K,2,FALSE)</f>
        <v>常住城市</v>
      </c>
      <c r="C243" s="304" t="s">
        <v>235</v>
      </c>
      <c r="D243" s="211" t="s">
        <v>1125</v>
      </c>
      <c r="E243" s="211" t="s">
        <v>1065</v>
      </c>
      <c r="F243" s="265" t="s">
        <v>1128</v>
      </c>
      <c r="G243" s="211" t="s">
        <v>1129</v>
      </c>
      <c r="H243" s="265"/>
      <c r="I243" s="211" t="s">
        <v>1320</v>
      </c>
      <c r="J243" s="252" t="s">
        <v>1320</v>
      </c>
      <c r="K243" s="215" t="s">
        <v>238</v>
      </c>
    </row>
    <row r="244" spans="1:11" s="215" customFormat="1" hidden="1">
      <c r="A244" s="253" t="s">
        <v>1124</v>
      </c>
      <c r="B244" s="211" t="str">
        <f>VLOOKUP(A244,数策标签!H:K,2,FALSE)</f>
        <v>常住城市</v>
      </c>
      <c r="C244" s="304" t="s">
        <v>235</v>
      </c>
      <c r="D244" s="211" t="s">
        <v>1125</v>
      </c>
      <c r="E244" s="211" t="s">
        <v>1065</v>
      </c>
      <c r="F244" s="265" t="s">
        <v>1128</v>
      </c>
      <c r="G244" s="211" t="s">
        <v>1129</v>
      </c>
      <c r="H244" s="265"/>
      <c r="I244" s="211" t="s">
        <v>1321</v>
      </c>
      <c r="J244" s="252" t="s">
        <v>1321</v>
      </c>
      <c r="K244" s="215" t="s">
        <v>238</v>
      </c>
    </row>
    <row r="245" spans="1:11" s="215" customFormat="1" hidden="1">
      <c r="A245" s="253" t="s">
        <v>1124</v>
      </c>
      <c r="B245" s="211" t="str">
        <f>VLOOKUP(A245,数策标签!H:K,2,FALSE)</f>
        <v>常住城市</v>
      </c>
      <c r="C245" s="304" t="s">
        <v>235</v>
      </c>
      <c r="D245" s="211" t="s">
        <v>1125</v>
      </c>
      <c r="E245" s="211" t="s">
        <v>1065</v>
      </c>
      <c r="F245" s="265" t="s">
        <v>1128</v>
      </c>
      <c r="G245" s="211" t="s">
        <v>1129</v>
      </c>
      <c r="H245" s="265"/>
      <c r="I245" s="211" t="s">
        <v>1322</v>
      </c>
      <c r="J245" s="252" t="s">
        <v>1322</v>
      </c>
      <c r="K245" s="215" t="s">
        <v>238</v>
      </c>
    </row>
    <row r="246" spans="1:11" s="215" customFormat="1" hidden="1">
      <c r="A246" s="253" t="s">
        <v>1124</v>
      </c>
      <c r="B246" s="211" t="str">
        <f>VLOOKUP(A246,数策标签!H:K,2,FALSE)</f>
        <v>常住城市</v>
      </c>
      <c r="C246" s="304" t="s">
        <v>235</v>
      </c>
      <c r="D246" s="211" t="s">
        <v>1125</v>
      </c>
      <c r="E246" s="211" t="s">
        <v>1065</v>
      </c>
      <c r="F246" s="265" t="s">
        <v>1128</v>
      </c>
      <c r="G246" s="211" t="s">
        <v>1129</v>
      </c>
      <c r="H246" s="265"/>
      <c r="I246" s="211" t="s">
        <v>1323</v>
      </c>
      <c r="J246" s="252" t="s">
        <v>1323</v>
      </c>
      <c r="K246" s="215" t="s">
        <v>238</v>
      </c>
    </row>
    <row r="247" spans="1:11" s="215" customFormat="1" hidden="1">
      <c r="A247" s="253" t="s">
        <v>1124</v>
      </c>
      <c r="B247" s="211" t="str">
        <f>VLOOKUP(A247,数策标签!H:K,2,FALSE)</f>
        <v>常住城市</v>
      </c>
      <c r="C247" s="304" t="s">
        <v>235</v>
      </c>
      <c r="D247" s="211" t="s">
        <v>1125</v>
      </c>
      <c r="E247" s="211" t="s">
        <v>1065</v>
      </c>
      <c r="F247" s="265" t="s">
        <v>1128</v>
      </c>
      <c r="G247" s="211" t="s">
        <v>1129</v>
      </c>
      <c r="H247" s="265"/>
      <c r="I247" s="211" t="s">
        <v>1324</v>
      </c>
      <c r="J247" s="252" t="s">
        <v>1324</v>
      </c>
      <c r="K247" s="215" t="s">
        <v>238</v>
      </c>
    </row>
    <row r="248" spans="1:11" s="215" customFormat="1" hidden="1">
      <c r="A248" s="253" t="s">
        <v>1124</v>
      </c>
      <c r="B248" s="211" t="str">
        <f>VLOOKUP(A248,数策标签!H:K,2,FALSE)</f>
        <v>常住城市</v>
      </c>
      <c r="C248" s="304" t="s">
        <v>235</v>
      </c>
      <c r="D248" s="211" t="s">
        <v>1125</v>
      </c>
      <c r="E248" s="211" t="s">
        <v>1065</v>
      </c>
      <c r="F248" s="265" t="s">
        <v>1128</v>
      </c>
      <c r="G248" s="211" t="s">
        <v>1129</v>
      </c>
      <c r="H248" s="265"/>
      <c r="I248" s="211" t="s">
        <v>1325</v>
      </c>
      <c r="J248" s="252" t="s">
        <v>1325</v>
      </c>
      <c r="K248" s="215" t="s">
        <v>238</v>
      </c>
    </row>
    <row r="249" spans="1:11" s="215" customFormat="1" hidden="1">
      <c r="A249" s="253" t="s">
        <v>1124</v>
      </c>
      <c r="B249" s="211" t="str">
        <f>VLOOKUP(A249,数策标签!H:K,2,FALSE)</f>
        <v>常住城市</v>
      </c>
      <c r="C249" s="304" t="s">
        <v>235</v>
      </c>
      <c r="D249" s="211" t="s">
        <v>1125</v>
      </c>
      <c r="E249" s="211" t="s">
        <v>1065</v>
      </c>
      <c r="F249" s="265" t="s">
        <v>1128</v>
      </c>
      <c r="G249" s="211" t="s">
        <v>1129</v>
      </c>
      <c r="H249" s="265"/>
      <c r="I249" s="211" t="s">
        <v>1326</v>
      </c>
      <c r="J249" s="252" t="s">
        <v>1326</v>
      </c>
      <c r="K249" s="215" t="s">
        <v>238</v>
      </c>
    </row>
    <row r="250" spans="1:11" s="215" customFormat="1" hidden="1">
      <c r="A250" s="253" t="s">
        <v>1124</v>
      </c>
      <c r="B250" s="211" t="str">
        <f>VLOOKUP(A250,数策标签!H:K,2,FALSE)</f>
        <v>常住城市</v>
      </c>
      <c r="C250" s="304" t="s">
        <v>235</v>
      </c>
      <c r="D250" s="211" t="s">
        <v>1125</v>
      </c>
      <c r="E250" s="211" t="s">
        <v>1065</v>
      </c>
      <c r="F250" s="265" t="s">
        <v>1128</v>
      </c>
      <c r="G250" s="211" t="s">
        <v>1129</v>
      </c>
      <c r="H250" s="265"/>
      <c r="I250" s="211" t="s">
        <v>1327</v>
      </c>
      <c r="J250" s="252" t="s">
        <v>1327</v>
      </c>
      <c r="K250" s="215" t="s">
        <v>238</v>
      </c>
    </row>
    <row r="251" spans="1:11" s="215" customFormat="1" hidden="1">
      <c r="A251" s="253" t="s">
        <v>1124</v>
      </c>
      <c r="B251" s="211" t="str">
        <f>VLOOKUP(A251,数策标签!H:K,2,FALSE)</f>
        <v>常住城市</v>
      </c>
      <c r="C251" s="304" t="s">
        <v>235</v>
      </c>
      <c r="D251" s="211" t="s">
        <v>1125</v>
      </c>
      <c r="E251" s="211" t="s">
        <v>1065</v>
      </c>
      <c r="F251" s="265" t="s">
        <v>1128</v>
      </c>
      <c r="G251" s="211" t="s">
        <v>1129</v>
      </c>
      <c r="H251" s="265"/>
      <c r="I251" s="211" t="s">
        <v>1328</v>
      </c>
      <c r="J251" s="252" t="s">
        <v>1328</v>
      </c>
      <c r="K251" s="215" t="s">
        <v>238</v>
      </c>
    </row>
    <row r="252" spans="1:11" s="215" customFormat="1" hidden="1">
      <c r="A252" s="253" t="s">
        <v>1124</v>
      </c>
      <c r="B252" s="211" t="str">
        <f>VLOOKUP(A252,数策标签!H:K,2,FALSE)</f>
        <v>常住城市</v>
      </c>
      <c r="C252" s="304" t="s">
        <v>235</v>
      </c>
      <c r="D252" s="211" t="s">
        <v>1125</v>
      </c>
      <c r="E252" s="211" t="s">
        <v>1065</v>
      </c>
      <c r="F252" s="265" t="s">
        <v>1128</v>
      </c>
      <c r="G252" s="211" t="s">
        <v>1129</v>
      </c>
      <c r="H252" s="265"/>
      <c r="I252" s="211" t="s">
        <v>1329</v>
      </c>
      <c r="J252" s="252" t="s">
        <v>1329</v>
      </c>
      <c r="K252" s="215" t="s">
        <v>238</v>
      </c>
    </row>
    <row r="253" spans="1:11" s="215" customFormat="1" hidden="1">
      <c r="A253" s="253" t="s">
        <v>1124</v>
      </c>
      <c r="B253" s="211" t="str">
        <f>VLOOKUP(A253,数策标签!H:K,2,FALSE)</f>
        <v>常住城市</v>
      </c>
      <c r="C253" s="304" t="s">
        <v>235</v>
      </c>
      <c r="D253" s="211" t="s">
        <v>1125</v>
      </c>
      <c r="E253" s="211" t="s">
        <v>1065</v>
      </c>
      <c r="F253" s="265" t="s">
        <v>1128</v>
      </c>
      <c r="G253" s="211" t="s">
        <v>1129</v>
      </c>
      <c r="H253" s="265"/>
      <c r="I253" s="211" t="s">
        <v>1330</v>
      </c>
      <c r="J253" s="252" t="s">
        <v>1330</v>
      </c>
      <c r="K253" s="215" t="s">
        <v>238</v>
      </c>
    </row>
    <row r="254" spans="1:11" s="215" customFormat="1" hidden="1">
      <c r="A254" s="253" t="s">
        <v>1124</v>
      </c>
      <c r="B254" s="211" t="str">
        <f>VLOOKUP(A254,数策标签!H:K,2,FALSE)</f>
        <v>常住城市</v>
      </c>
      <c r="C254" s="304" t="s">
        <v>235</v>
      </c>
      <c r="D254" s="211" t="s">
        <v>1125</v>
      </c>
      <c r="E254" s="211" t="s">
        <v>1065</v>
      </c>
      <c r="F254" s="265" t="s">
        <v>1128</v>
      </c>
      <c r="G254" s="211" t="s">
        <v>1129</v>
      </c>
      <c r="H254" s="265"/>
      <c r="I254" s="211" t="s">
        <v>1331</v>
      </c>
      <c r="J254" s="252" t="s">
        <v>1331</v>
      </c>
      <c r="K254" s="215" t="s">
        <v>238</v>
      </c>
    </row>
    <row r="255" spans="1:11" s="215" customFormat="1" hidden="1">
      <c r="A255" s="253" t="s">
        <v>1124</v>
      </c>
      <c r="B255" s="211" t="str">
        <f>VLOOKUP(A255,数策标签!H:K,2,FALSE)</f>
        <v>常住城市</v>
      </c>
      <c r="C255" s="304" t="s">
        <v>235</v>
      </c>
      <c r="D255" s="211" t="s">
        <v>1125</v>
      </c>
      <c r="E255" s="211" t="s">
        <v>1065</v>
      </c>
      <c r="F255" s="265" t="s">
        <v>1128</v>
      </c>
      <c r="G255" s="211" t="s">
        <v>1129</v>
      </c>
      <c r="H255" s="265"/>
      <c r="I255" s="211" t="s">
        <v>1332</v>
      </c>
      <c r="J255" s="252" t="s">
        <v>1332</v>
      </c>
      <c r="K255" s="215" t="s">
        <v>238</v>
      </c>
    </row>
    <row r="256" spans="1:11" s="215" customFormat="1" hidden="1">
      <c r="A256" s="253" t="s">
        <v>1124</v>
      </c>
      <c r="B256" s="211" t="str">
        <f>VLOOKUP(A256,数策标签!H:K,2,FALSE)</f>
        <v>常住城市</v>
      </c>
      <c r="C256" s="304" t="s">
        <v>235</v>
      </c>
      <c r="D256" s="211" t="s">
        <v>1125</v>
      </c>
      <c r="E256" s="211" t="s">
        <v>1065</v>
      </c>
      <c r="F256" s="265" t="s">
        <v>1128</v>
      </c>
      <c r="G256" s="211" t="s">
        <v>1129</v>
      </c>
      <c r="H256" s="265"/>
      <c r="I256" s="211" t="s">
        <v>1333</v>
      </c>
      <c r="J256" s="252" t="s">
        <v>1333</v>
      </c>
      <c r="K256" s="215" t="s">
        <v>238</v>
      </c>
    </row>
    <row r="257" spans="1:11" s="215" customFormat="1" hidden="1">
      <c r="A257" s="253" t="s">
        <v>1124</v>
      </c>
      <c r="B257" s="211" t="str">
        <f>VLOOKUP(A257,数策标签!H:K,2,FALSE)</f>
        <v>常住城市</v>
      </c>
      <c r="C257" s="304" t="s">
        <v>235</v>
      </c>
      <c r="D257" s="211" t="s">
        <v>1125</v>
      </c>
      <c r="E257" s="211" t="s">
        <v>1065</v>
      </c>
      <c r="F257" s="265" t="s">
        <v>1128</v>
      </c>
      <c r="G257" s="211" t="s">
        <v>1129</v>
      </c>
      <c r="H257" s="265"/>
      <c r="I257" s="211" t="s">
        <v>1334</v>
      </c>
      <c r="J257" s="252" t="s">
        <v>1334</v>
      </c>
      <c r="K257" s="215" t="s">
        <v>238</v>
      </c>
    </row>
    <row r="258" spans="1:11" s="215" customFormat="1" hidden="1">
      <c r="A258" s="253" t="s">
        <v>1124</v>
      </c>
      <c r="B258" s="211" t="str">
        <f>VLOOKUP(A258,数策标签!H:K,2,FALSE)</f>
        <v>常住城市</v>
      </c>
      <c r="C258" s="304" t="s">
        <v>235</v>
      </c>
      <c r="D258" s="211" t="s">
        <v>1125</v>
      </c>
      <c r="E258" s="211" t="s">
        <v>1065</v>
      </c>
      <c r="F258" s="265" t="s">
        <v>1128</v>
      </c>
      <c r="G258" s="211" t="s">
        <v>1129</v>
      </c>
      <c r="H258" s="265"/>
      <c r="I258" s="211" t="s">
        <v>1335</v>
      </c>
      <c r="J258" s="252" t="s">
        <v>1335</v>
      </c>
      <c r="K258" s="215" t="s">
        <v>238</v>
      </c>
    </row>
    <row r="259" spans="1:11" s="215" customFormat="1" hidden="1">
      <c r="A259" s="253" t="s">
        <v>1124</v>
      </c>
      <c r="B259" s="211" t="str">
        <f>VLOOKUP(A259,数策标签!H:K,2,FALSE)</f>
        <v>常住城市</v>
      </c>
      <c r="C259" s="304" t="s">
        <v>235</v>
      </c>
      <c r="D259" s="211" t="s">
        <v>1125</v>
      </c>
      <c r="E259" s="211" t="s">
        <v>1065</v>
      </c>
      <c r="F259" s="265" t="s">
        <v>1128</v>
      </c>
      <c r="G259" s="211" t="s">
        <v>1129</v>
      </c>
      <c r="H259" s="265"/>
      <c r="I259" s="211" t="s">
        <v>1336</v>
      </c>
      <c r="J259" s="252" t="s">
        <v>1336</v>
      </c>
      <c r="K259" s="215" t="s">
        <v>238</v>
      </c>
    </row>
    <row r="260" spans="1:11" s="215" customFormat="1" hidden="1">
      <c r="A260" s="253" t="s">
        <v>1124</v>
      </c>
      <c r="B260" s="211" t="str">
        <f>VLOOKUP(A260,数策标签!H:K,2,FALSE)</f>
        <v>常住城市</v>
      </c>
      <c r="C260" s="304" t="s">
        <v>235</v>
      </c>
      <c r="D260" s="211" t="s">
        <v>1125</v>
      </c>
      <c r="E260" s="211" t="s">
        <v>1065</v>
      </c>
      <c r="F260" s="265" t="s">
        <v>1128</v>
      </c>
      <c r="G260" s="211" t="s">
        <v>1129</v>
      </c>
      <c r="H260" s="265"/>
      <c r="I260" s="211" t="s">
        <v>1337</v>
      </c>
      <c r="J260" s="252" t="s">
        <v>1337</v>
      </c>
      <c r="K260" s="215" t="s">
        <v>238</v>
      </c>
    </row>
    <row r="261" spans="1:11" s="215" customFormat="1" hidden="1">
      <c r="A261" s="253" t="s">
        <v>1124</v>
      </c>
      <c r="B261" s="211" t="str">
        <f>VLOOKUP(A261,数策标签!H:K,2,FALSE)</f>
        <v>常住城市</v>
      </c>
      <c r="C261" s="304" t="s">
        <v>235</v>
      </c>
      <c r="D261" s="211" t="s">
        <v>1125</v>
      </c>
      <c r="E261" s="211" t="s">
        <v>1065</v>
      </c>
      <c r="F261" s="265" t="s">
        <v>1128</v>
      </c>
      <c r="G261" s="211" t="s">
        <v>1129</v>
      </c>
      <c r="H261" s="265"/>
      <c r="I261" s="211" t="s">
        <v>1338</v>
      </c>
      <c r="J261" s="252" t="s">
        <v>1338</v>
      </c>
      <c r="K261" s="215" t="s">
        <v>238</v>
      </c>
    </row>
    <row r="262" spans="1:11" s="215" customFormat="1" hidden="1">
      <c r="A262" s="253" t="s">
        <v>1124</v>
      </c>
      <c r="B262" s="211" t="str">
        <f>VLOOKUP(A262,数策标签!H:K,2,FALSE)</f>
        <v>常住城市</v>
      </c>
      <c r="C262" s="304" t="s">
        <v>235</v>
      </c>
      <c r="D262" s="211" t="s">
        <v>1125</v>
      </c>
      <c r="E262" s="211" t="s">
        <v>1065</v>
      </c>
      <c r="F262" s="265" t="s">
        <v>1128</v>
      </c>
      <c r="G262" s="211" t="s">
        <v>1129</v>
      </c>
      <c r="H262" s="265"/>
      <c r="I262" s="211" t="s">
        <v>1339</v>
      </c>
      <c r="J262" s="252" t="s">
        <v>1339</v>
      </c>
      <c r="K262" s="215" t="s">
        <v>238</v>
      </c>
    </row>
    <row r="263" spans="1:11" s="215" customFormat="1" hidden="1">
      <c r="A263" s="253" t="s">
        <v>1124</v>
      </c>
      <c r="B263" s="211" t="str">
        <f>VLOOKUP(A263,数策标签!H:K,2,FALSE)</f>
        <v>常住城市</v>
      </c>
      <c r="C263" s="304" t="s">
        <v>235</v>
      </c>
      <c r="D263" s="211" t="s">
        <v>1125</v>
      </c>
      <c r="E263" s="211" t="s">
        <v>1065</v>
      </c>
      <c r="F263" s="265" t="s">
        <v>1128</v>
      </c>
      <c r="G263" s="211" t="s">
        <v>1129</v>
      </c>
      <c r="H263" s="265"/>
      <c r="I263" s="211" t="s">
        <v>1340</v>
      </c>
      <c r="J263" s="252" t="s">
        <v>1340</v>
      </c>
      <c r="K263" s="215" t="s">
        <v>238</v>
      </c>
    </row>
    <row r="264" spans="1:11" s="215" customFormat="1" hidden="1">
      <c r="A264" s="253" t="s">
        <v>1124</v>
      </c>
      <c r="B264" s="211" t="str">
        <f>VLOOKUP(A264,数策标签!H:K,2,FALSE)</f>
        <v>常住城市</v>
      </c>
      <c r="C264" s="304" t="s">
        <v>235</v>
      </c>
      <c r="D264" s="211" t="s">
        <v>1125</v>
      </c>
      <c r="E264" s="211" t="s">
        <v>1065</v>
      </c>
      <c r="F264" s="265" t="s">
        <v>1128</v>
      </c>
      <c r="G264" s="211" t="s">
        <v>1129</v>
      </c>
      <c r="H264" s="265"/>
      <c r="I264" s="211" t="s">
        <v>1341</v>
      </c>
      <c r="J264" s="252" t="s">
        <v>1341</v>
      </c>
      <c r="K264" s="215" t="s">
        <v>238</v>
      </c>
    </row>
    <row r="265" spans="1:11" s="215" customFormat="1" hidden="1">
      <c r="A265" s="253" t="s">
        <v>1124</v>
      </c>
      <c r="B265" s="211" t="str">
        <f>VLOOKUP(A265,数策标签!H:K,2,FALSE)</f>
        <v>常住城市</v>
      </c>
      <c r="C265" s="304" t="s">
        <v>235</v>
      </c>
      <c r="D265" s="211" t="s">
        <v>1125</v>
      </c>
      <c r="E265" s="211" t="s">
        <v>1065</v>
      </c>
      <c r="F265" s="265" t="s">
        <v>1128</v>
      </c>
      <c r="G265" s="211" t="s">
        <v>1129</v>
      </c>
      <c r="H265" s="265"/>
      <c r="I265" s="211" t="s">
        <v>1342</v>
      </c>
      <c r="J265" s="252" t="s">
        <v>1342</v>
      </c>
      <c r="K265" s="215" t="s">
        <v>238</v>
      </c>
    </row>
    <row r="266" spans="1:11" s="215" customFormat="1" hidden="1">
      <c r="A266" s="253" t="s">
        <v>1124</v>
      </c>
      <c r="B266" s="211" t="str">
        <f>VLOOKUP(A266,数策标签!H:K,2,FALSE)</f>
        <v>常住城市</v>
      </c>
      <c r="C266" s="304" t="s">
        <v>235</v>
      </c>
      <c r="D266" s="211" t="s">
        <v>1125</v>
      </c>
      <c r="E266" s="211" t="s">
        <v>1065</v>
      </c>
      <c r="F266" s="265" t="s">
        <v>1128</v>
      </c>
      <c r="G266" s="211" t="s">
        <v>1129</v>
      </c>
      <c r="H266" s="265"/>
      <c r="I266" s="211" t="s">
        <v>1343</v>
      </c>
      <c r="J266" s="252" t="s">
        <v>1343</v>
      </c>
      <c r="K266" s="215" t="s">
        <v>238</v>
      </c>
    </row>
    <row r="267" spans="1:11" s="215" customFormat="1" hidden="1">
      <c r="A267" s="253" t="s">
        <v>1124</v>
      </c>
      <c r="B267" s="211" t="str">
        <f>VLOOKUP(A267,数策标签!H:K,2,FALSE)</f>
        <v>常住城市</v>
      </c>
      <c r="C267" s="304" t="s">
        <v>235</v>
      </c>
      <c r="D267" s="211" t="s">
        <v>1125</v>
      </c>
      <c r="E267" s="211" t="s">
        <v>1065</v>
      </c>
      <c r="F267" s="265" t="s">
        <v>1128</v>
      </c>
      <c r="G267" s="211" t="s">
        <v>1129</v>
      </c>
      <c r="H267" s="265"/>
      <c r="I267" s="211" t="s">
        <v>1344</v>
      </c>
      <c r="J267" s="252" t="s">
        <v>1344</v>
      </c>
      <c r="K267" s="215" t="s">
        <v>238</v>
      </c>
    </row>
    <row r="268" spans="1:11" s="215" customFormat="1" hidden="1">
      <c r="A268" s="253" t="s">
        <v>1124</v>
      </c>
      <c r="B268" s="211" t="str">
        <f>VLOOKUP(A268,数策标签!H:K,2,FALSE)</f>
        <v>常住城市</v>
      </c>
      <c r="C268" s="304" t="s">
        <v>235</v>
      </c>
      <c r="D268" s="211" t="s">
        <v>1125</v>
      </c>
      <c r="E268" s="211" t="s">
        <v>1065</v>
      </c>
      <c r="F268" s="265" t="s">
        <v>1128</v>
      </c>
      <c r="G268" s="211" t="s">
        <v>1129</v>
      </c>
      <c r="H268" s="265"/>
      <c r="I268" s="211" t="s">
        <v>1345</v>
      </c>
      <c r="J268" s="252" t="s">
        <v>1345</v>
      </c>
      <c r="K268" s="215" t="s">
        <v>238</v>
      </c>
    </row>
    <row r="269" spans="1:11" s="215" customFormat="1" hidden="1">
      <c r="A269" s="253" t="s">
        <v>1124</v>
      </c>
      <c r="B269" s="211" t="str">
        <f>VLOOKUP(A269,数策标签!H:K,2,FALSE)</f>
        <v>常住城市</v>
      </c>
      <c r="C269" s="304" t="s">
        <v>235</v>
      </c>
      <c r="D269" s="211" t="s">
        <v>1125</v>
      </c>
      <c r="E269" s="211" t="s">
        <v>1065</v>
      </c>
      <c r="F269" s="265" t="s">
        <v>1128</v>
      </c>
      <c r="G269" s="211" t="s">
        <v>1129</v>
      </c>
      <c r="H269" s="265"/>
      <c r="I269" s="211" t="s">
        <v>1346</v>
      </c>
      <c r="J269" s="252" t="s">
        <v>1346</v>
      </c>
      <c r="K269" s="215" t="s">
        <v>238</v>
      </c>
    </row>
    <row r="270" spans="1:11" s="215" customFormat="1" hidden="1">
      <c r="A270" s="253" t="s">
        <v>1124</v>
      </c>
      <c r="B270" s="211" t="str">
        <f>VLOOKUP(A270,数策标签!H:K,2,FALSE)</f>
        <v>常住城市</v>
      </c>
      <c r="C270" s="304" t="s">
        <v>235</v>
      </c>
      <c r="D270" s="211" t="s">
        <v>1125</v>
      </c>
      <c r="E270" s="211" t="s">
        <v>1065</v>
      </c>
      <c r="F270" s="265" t="s">
        <v>1128</v>
      </c>
      <c r="G270" s="211" t="s">
        <v>1129</v>
      </c>
      <c r="H270" s="265"/>
      <c r="I270" s="211" t="s">
        <v>1347</v>
      </c>
      <c r="J270" s="252" t="s">
        <v>1347</v>
      </c>
      <c r="K270" s="215" t="s">
        <v>238</v>
      </c>
    </row>
    <row r="271" spans="1:11" s="215" customFormat="1" hidden="1">
      <c r="A271" s="253" t="s">
        <v>1124</v>
      </c>
      <c r="B271" s="211" t="str">
        <f>VLOOKUP(A271,数策标签!H:K,2,FALSE)</f>
        <v>常住城市</v>
      </c>
      <c r="C271" s="304" t="s">
        <v>235</v>
      </c>
      <c r="D271" s="211" t="s">
        <v>1125</v>
      </c>
      <c r="E271" s="211" t="s">
        <v>1065</v>
      </c>
      <c r="F271" s="265" t="s">
        <v>1128</v>
      </c>
      <c r="G271" s="211" t="s">
        <v>1129</v>
      </c>
      <c r="H271" s="265"/>
      <c r="I271" s="211" t="s">
        <v>1348</v>
      </c>
      <c r="J271" s="252" t="s">
        <v>1348</v>
      </c>
      <c r="K271" s="215" t="s">
        <v>238</v>
      </c>
    </row>
    <row r="272" spans="1:11" s="215" customFormat="1" hidden="1">
      <c r="A272" s="253" t="s">
        <v>1124</v>
      </c>
      <c r="B272" s="211" t="str">
        <f>VLOOKUP(A272,数策标签!H:K,2,FALSE)</f>
        <v>常住城市</v>
      </c>
      <c r="C272" s="304" t="s">
        <v>235</v>
      </c>
      <c r="D272" s="211" t="s">
        <v>1125</v>
      </c>
      <c r="E272" s="211" t="s">
        <v>1065</v>
      </c>
      <c r="F272" s="265" t="s">
        <v>1128</v>
      </c>
      <c r="G272" s="211" t="s">
        <v>1129</v>
      </c>
      <c r="H272" s="265"/>
      <c r="I272" s="211" t="s">
        <v>1349</v>
      </c>
      <c r="J272" s="252" t="s">
        <v>1349</v>
      </c>
      <c r="K272" s="215" t="s">
        <v>238</v>
      </c>
    </row>
    <row r="273" spans="1:11" s="215" customFormat="1" hidden="1">
      <c r="A273" s="253" t="s">
        <v>1124</v>
      </c>
      <c r="B273" s="211" t="str">
        <f>VLOOKUP(A273,数策标签!H:K,2,FALSE)</f>
        <v>常住城市</v>
      </c>
      <c r="C273" s="304" t="s">
        <v>235</v>
      </c>
      <c r="D273" s="211" t="s">
        <v>1125</v>
      </c>
      <c r="E273" s="211" t="s">
        <v>1065</v>
      </c>
      <c r="F273" s="265" t="s">
        <v>1128</v>
      </c>
      <c r="G273" s="211" t="s">
        <v>1129</v>
      </c>
      <c r="H273" s="265"/>
      <c r="I273" s="211" t="s">
        <v>1350</v>
      </c>
      <c r="J273" s="252" t="s">
        <v>1350</v>
      </c>
      <c r="K273" s="215" t="s">
        <v>238</v>
      </c>
    </row>
    <row r="274" spans="1:11" s="215" customFormat="1" hidden="1">
      <c r="A274" s="253" t="s">
        <v>1124</v>
      </c>
      <c r="B274" s="211" t="str">
        <f>VLOOKUP(A274,数策标签!H:K,2,FALSE)</f>
        <v>常住城市</v>
      </c>
      <c r="C274" s="304" t="s">
        <v>235</v>
      </c>
      <c r="D274" s="211" t="s">
        <v>1125</v>
      </c>
      <c r="E274" s="211" t="s">
        <v>1065</v>
      </c>
      <c r="F274" s="265" t="s">
        <v>1128</v>
      </c>
      <c r="G274" s="211" t="s">
        <v>1129</v>
      </c>
      <c r="H274" s="265"/>
      <c r="I274" s="211" t="s">
        <v>1351</v>
      </c>
      <c r="J274" s="252" t="s">
        <v>1351</v>
      </c>
      <c r="K274" s="215" t="s">
        <v>238</v>
      </c>
    </row>
    <row r="275" spans="1:11" s="215" customFormat="1" hidden="1">
      <c r="A275" s="253" t="s">
        <v>1124</v>
      </c>
      <c r="B275" s="211" t="str">
        <f>VLOOKUP(A275,数策标签!H:K,2,FALSE)</f>
        <v>常住城市</v>
      </c>
      <c r="C275" s="304" t="s">
        <v>235</v>
      </c>
      <c r="D275" s="211" t="s">
        <v>1125</v>
      </c>
      <c r="E275" s="211" t="s">
        <v>1065</v>
      </c>
      <c r="F275" s="265" t="s">
        <v>1128</v>
      </c>
      <c r="G275" s="211" t="s">
        <v>1129</v>
      </c>
      <c r="H275" s="265"/>
      <c r="I275" s="211" t="s">
        <v>1352</v>
      </c>
      <c r="J275" s="252" t="s">
        <v>1352</v>
      </c>
      <c r="K275" s="215" t="s">
        <v>238</v>
      </c>
    </row>
    <row r="276" spans="1:11" s="215" customFormat="1" hidden="1">
      <c r="A276" s="253" t="s">
        <v>1124</v>
      </c>
      <c r="B276" s="211" t="str">
        <f>VLOOKUP(A276,数策标签!H:K,2,FALSE)</f>
        <v>常住城市</v>
      </c>
      <c r="C276" s="304" t="s">
        <v>235</v>
      </c>
      <c r="D276" s="211" t="s">
        <v>1125</v>
      </c>
      <c r="E276" s="211" t="s">
        <v>1065</v>
      </c>
      <c r="F276" s="265" t="s">
        <v>1128</v>
      </c>
      <c r="G276" s="211" t="s">
        <v>1129</v>
      </c>
      <c r="H276" s="265"/>
      <c r="I276" s="211" t="s">
        <v>1353</v>
      </c>
      <c r="J276" s="252" t="s">
        <v>1353</v>
      </c>
      <c r="K276" s="215" t="s">
        <v>238</v>
      </c>
    </row>
    <row r="277" spans="1:11" s="215" customFormat="1" hidden="1">
      <c r="A277" s="253" t="s">
        <v>1124</v>
      </c>
      <c r="B277" s="211" t="str">
        <f>VLOOKUP(A277,数策标签!H:K,2,FALSE)</f>
        <v>常住城市</v>
      </c>
      <c r="C277" s="304" t="s">
        <v>235</v>
      </c>
      <c r="D277" s="211" t="s">
        <v>1125</v>
      </c>
      <c r="E277" s="211" t="s">
        <v>1065</v>
      </c>
      <c r="F277" s="265" t="s">
        <v>1128</v>
      </c>
      <c r="G277" s="211" t="s">
        <v>1129</v>
      </c>
      <c r="H277" s="265"/>
      <c r="I277" s="211" t="s">
        <v>1354</v>
      </c>
      <c r="J277" s="252" t="s">
        <v>1354</v>
      </c>
      <c r="K277" s="215" t="s">
        <v>238</v>
      </c>
    </row>
    <row r="278" spans="1:11" s="215" customFormat="1" hidden="1">
      <c r="A278" s="253" t="s">
        <v>1124</v>
      </c>
      <c r="B278" s="211" t="str">
        <f>VLOOKUP(A278,数策标签!H:K,2,FALSE)</f>
        <v>常住城市</v>
      </c>
      <c r="C278" s="304" t="s">
        <v>235</v>
      </c>
      <c r="D278" s="211" t="s">
        <v>1125</v>
      </c>
      <c r="E278" s="211" t="s">
        <v>1065</v>
      </c>
      <c r="F278" s="265" t="s">
        <v>1128</v>
      </c>
      <c r="G278" s="211" t="s">
        <v>1129</v>
      </c>
      <c r="H278" s="265"/>
      <c r="I278" s="211" t="s">
        <v>1355</v>
      </c>
      <c r="J278" s="252" t="s">
        <v>1355</v>
      </c>
      <c r="K278" s="215" t="s">
        <v>238</v>
      </c>
    </row>
    <row r="279" spans="1:11" s="215" customFormat="1" hidden="1">
      <c r="A279" s="253" t="s">
        <v>1124</v>
      </c>
      <c r="B279" s="211" t="str">
        <f>VLOOKUP(A279,数策标签!H:K,2,FALSE)</f>
        <v>常住城市</v>
      </c>
      <c r="C279" s="304" t="s">
        <v>235</v>
      </c>
      <c r="D279" s="211" t="s">
        <v>1125</v>
      </c>
      <c r="E279" s="211" t="s">
        <v>1065</v>
      </c>
      <c r="F279" s="265" t="s">
        <v>1128</v>
      </c>
      <c r="G279" s="211" t="s">
        <v>1129</v>
      </c>
      <c r="H279" s="265"/>
      <c r="I279" s="211" t="s">
        <v>1356</v>
      </c>
      <c r="J279" s="252" t="s">
        <v>1356</v>
      </c>
      <c r="K279" s="215" t="s">
        <v>238</v>
      </c>
    </row>
    <row r="280" spans="1:11" s="215" customFormat="1" hidden="1">
      <c r="A280" s="253" t="s">
        <v>1124</v>
      </c>
      <c r="B280" s="211" t="str">
        <f>VLOOKUP(A280,数策标签!H:K,2,FALSE)</f>
        <v>常住城市</v>
      </c>
      <c r="C280" s="304" t="s">
        <v>235</v>
      </c>
      <c r="D280" s="211" t="s">
        <v>1125</v>
      </c>
      <c r="E280" s="211" t="s">
        <v>1065</v>
      </c>
      <c r="F280" s="265" t="s">
        <v>1128</v>
      </c>
      <c r="G280" s="211" t="s">
        <v>1129</v>
      </c>
      <c r="H280" s="265"/>
      <c r="I280" s="211" t="s">
        <v>1357</v>
      </c>
      <c r="J280" s="252" t="s">
        <v>1357</v>
      </c>
      <c r="K280" s="215" t="s">
        <v>238</v>
      </c>
    </row>
    <row r="281" spans="1:11" s="215" customFormat="1" hidden="1">
      <c r="A281" s="253" t="s">
        <v>1124</v>
      </c>
      <c r="B281" s="211" t="str">
        <f>VLOOKUP(A281,数策标签!H:K,2,FALSE)</f>
        <v>常住城市</v>
      </c>
      <c r="C281" s="304" t="s">
        <v>235</v>
      </c>
      <c r="D281" s="211" t="s">
        <v>1125</v>
      </c>
      <c r="E281" s="211" t="s">
        <v>1065</v>
      </c>
      <c r="F281" s="265" t="s">
        <v>1128</v>
      </c>
      <c r="G281" s="211" t="s">
        <v>1129</v>
      </c>
      <c r="H281" s="265"/>
      <c r="I281" s="211" t="s">
        <v>1358</v>
      </c>
      <c r="J281" s="252" t="s">
        <v>1358</v>
      </c>
      <c r="K281" s="215" t="s">
        <v>238</v>
      </c>
    </row>
    <row r="282" spans="1:11" s="215" customFormat="1" hidden="1">
      <c r="A282" s="253" t="s">
        <v>1124</v>
      </c>
      <c r="B282" s="211" t="str">
        <f>VLOOKUP(A282,数策标签!H:K,2,FALSE)</f>
        <v>常住城市</v>
      </c>
      <c r="C282" s="304" t="s">
        <v>235</v>
      </c>
      <c r="D282" s="211" t="s">
        <v>1125</v>
      </c>
      <c r="E282" s="211" t="s">
        <v>1065</v>
      </c>
      <c r="F282" s="265" t="s">
        <v>1128</v>
      </c>
      <c r="G282" s="211" t="s">
        <v>1129</v>
      </c>
      <c r="H282" s="265"/>
      <c r="I282" s="211" t="s">
        <v>1359</v>
      </c>
      <c r="J282" s="252" t="s">
        <v>1359</v>
      </c>
      <c r="K282" s="215" t="s">
        <v>238</v>
      </c>
    </row>
    <row r="283" spans="1:11" s="215" customFormat="1" hidden="1">
      <c r="A283" s="253" t="s">
        <v>1124</v>
      </c>
      <c r="B283" s="211" t="str">
        <f>VLOOKUP(A283,数策标签!H:K,2,FALSE)</f>
        <v>常住城市</v>
      </c>
      <c r="C283" s="304" t="s">
        <v>235</v>
      </c>
      <c r="D283" s="211" t="s">
        <v>1125</v>
      </c>
      <c r="E283" s="211" t="s">
        <v>1065</v>
      </c>
      <c r="F283" s="265" t="s">
        <v>1128</v>
      </c>
      <c r="G283" s="211" t="s">
        <v>1129</v>
      </c>
      <c r="H283" s="265"/>
      <c r="I283" s="211" t="s">
        <v>1360</v>
      </c>
      <c r="J283" s="252" t="s">
        <v>1360</v>
      </c>
      <c r="K283" s="215" t="s">
        <v>238</v>
      </c>
    </row>
    <row r="284" spans="1:11" s="215" customFormat="1" hidden="1">
      <c r="A284" s="253" t="s">
        <v>1124</v>
      </c>
      <c r="B284" s="211" t="str">
        <f>VLOOKUP(A284,数策标签!H:K,2,FALSE)</f>
        <v>常住城市</v>
      </c>
      <c r="C284" s="304" t="s">
        <v>235</v>
      </c>
      <c r="D284" s="211" t="s">
        <v>1125</v>
      </c>
      <c r="E284" s="211" t="s">
        <v>1065</v>
      </c>
      <c r="F284" s="265" t="s">
        <v>1128</v>
      </c>
      <c r="G284" s="211" t="s">
        <v>1129</v>
      </c>
      <c r="H284" s="265"/>
      <c r="I284" s="211" t="s">
        <v>1361</v>
      </c>
      <c r="J284" s="252" t="s">
        <v>1361</v>
      </c>
      <c r="K284" s="215" t="s">
        <v>238</v>
      </c>
    </row>
    <row r="285" spans="1:11" s="215" customFormat="1" hidden="1">
      <c r="A285" s="253" t="s">
        <v>1124</v>
      </c>
      <c r="B285" s="211" t="str">
        <f>VLOOKUP(A285,数策标签!H:K,2,FALSE)</f>
        <v>常住城市</v>
      </c>
      <c r="C285" s="304" t="s">
        <v>235</v>
      </c>
      <c r="D285" s="211" t="s">
        <v>1125</v>
      </c>
      <c r="E285" s="211" t="s">
        <v>1065</v>
      </c>
      <c r="F285" s="265" t="s">
        <v>1128</v>
      </c>
      <c r="G285" s="211" t="s">
        <v>1129</v>
      </c>
      <c r="H285" s="265"/>
      <c r="I285" s="211" t="s">
        <v>1362</v>
      </c>
      <c r="J285" s="252" t="s">
        <v>1362</v>
      </c>
      <c r="K285" s="215" t="s">
        <v>238</v>
      </c>
    </row>
    <row r="286" spans="1:11" s="215" customFormat="1" hidden="1">
      <c r="A286" s="253" t="s">
        <v>1124</v>
      </c>
      <c r="B286" s="211" t="str">
        <f>VLOOKUP(A286,数策标签!H:K,2,FALSE)</f>
        <v>常住城市</v>
      </c>
      <c r="C286" s="304" t="s">
        <v>235</v>
      </c>
      <c r="D286" s="211" t="s">
        <v>1125</v>
      </c>
      <c r="E286" s="211" t="s">
        <v>1065</v>
      </c>
      <c r="F286" s="265" t="s">
        <v>1128</v>
      </c>
      <c r="G286" s="211" t="s">
        <v>1129</v>
      </c>
      <c r="H286" s="265"/>
      <c r="I286" s="211" t="s">
        <v>1363</v>
      </c>
      <c r="J286" s="252" t="s">
        <v>1363</v>
      </c>
      <c r="K286" s="215" t="s">
        <v>238</v>
      </c>
    </row>
    <row r="287" spans="1:11" s="215" customFormat="1" hidden="1">
      <c r="A287" s="253" t="s">
        <v>1124</v>
      </c>
      <c r="B287" s="211" t="str">
        <f>VLOOKUP(A287,数策标签!H:K,2,FALSE)</f>
        <v>常住城市</v>
      </c>
      <c r="C287" s="304" t="s">
        <v>235</v>
      </c>
      <c r="D287" s="211" t="s">
        <v>1125</v>
      </c>
      <c r="E287" s="211" t="s">
        <v>1065</v>
      </c>
      <c r="F287" s="265" t="s">
        <v>1128</v>
      </c>
      <c r="G287" s="211" t="s">
        <v>1129</v>
      </c>
      <c r="H287" s="265"/>
      <c r="I287" s="211" t="s">
        <v>1364</v>
      </c>
      <c r="J287" s="252" t="s">
        <v>1364</v>
      </c>
      <c r="K287" s="215" t="s">
        <v>238</v>
      </c>
    </row>
    <row r="288" spans="1:11" s="215" customFormat="1" hidden="1">
      <c r="A288" s="253" t="s">
        <v>1124</v>
      </c>
      <c r="B288" s="211" t="str">
        <f>VLOOKUP(A288,数策标签!H:K,2,FALSE)</f>
        <v>常住城市</v>
      </c>
      <c r="C288" s="304" t="s">
        <v>235</v>
      </c>
      <c r="D288" s="211" t="s">
        <v>1125</v>
      </c>
      <c r="E288" s="211" t="s">
        <v>1065</v>
      </c>
      <c r="F288" s="265" t="s">
        <v>1128</v>
      </c>
      <c r="G288" s="211" t="s">
        <v>1129</v>
      </c>
      <c r="H288" s="265"/>
      <c r="I288" s="211" t="s">
        <v>1365</v>
      </c>
      <c r="J288" s="252" t="s">
        <v>1365</v>
      </c>
      <c r="K288" s="215" t="s">
        <v>238</v>
      </c>
    </row>
    <row r="289" spans="1:11" s="215" customFormat="1" hidden="1">
      <c r="A289" s="253" t="s">
        <v>1124</v>
      </c>
      <c r="B289" s="211" t="str">
        <f>VLOOKUP(A289,数策标签!H:K,2,FALSE)</f>
        <v>常住城市</v>
      </c>
      <c r="C289" s="304" t="s">
        <v>235</v>
      </c>
      <c r="D289" s="211" t="s">
        <v>1125</v>
      </c>
      <c r="E289" s="211" t="s">
        <v>1065</v>
      </c>
      <c r="F289" s="265" t="s">
        <v>1128</v>
      </c>
      <c r="G289" s="211" t="s">
        <v>1129</v>
      </c>
      <c r="H289" s="265"/>
      <c r="I289" s="211" t="s">
        <v>1366</v>
      </c>
      <c r="J289" s="252" t="s">
        <v>1366</v>
      </c>
      <c r="K289" s="215" t="s">
        <v>238</v>
      </c>
    </row>
    <row r="290" spans="1:11" s="215" customFormat="1" hidden="1">
      <c r="A290" s="253" t="s">
        <v>1124</v>
      </c>
      <c r="B290" s="211" t="str">
        <f>VLOOKUP(A290,数策标签!H:K,2,FALSE)</f>
        <v>常住城市</v>
      </c>
      <c r="C290" s="304" t="s">
        <v>235</v>
      </c>
      <c r="D290" s="211" t="s">
        <v>1125</v>
      </c>
      <c r="E290" s="211" t="s">
        <v>1065</v>
      </c>
      <c r="F290" s="265" t="s">
        <v>1128</v>
      </c>
      <c r="G290" s="211" t="s">
        <v>1129</v>
      </c>
      <c r="H290" s="265"/>
      <c r="I290" s="211" t="s">
        <v>1367</v>
      </c>
      <c r="J290" s="252" t="s">
        <v>1367</v>
      </c>
      <c r="K290" s="215" t="s">
        <v>238</v>
      </c>
    </row>
    <row r="291" spans="1:11" s="215" customFormat="1" hidden="1">
      <c r="A291" s="253" t="s">
        <v>1124</v>
      </c>
      <c r="B291" s="211" t="str">
        <f>VLOOKUP(A291,数策标签!H:K,2,FALSE)</f>
        <v>常住城市</v>
      </c>
      <c r="C291" s="304" t="s">
        <v>235</v>
      </c>
      <c r="D291" s="211" t="s">
        <v>1125</v>
      </c>
      <c r="E291" s="211" t="s">
        <v>1065</v>
      </c>
      <c r="F291" s="265" t="s">
        <v>1128</v>
      </c>
      <c r="G291" s="211" t="s">
        <v>1129</v>
      </c>
      <c r="H291" s="265"/>
      <c r="I291" s="211" t="s">
        <v>1368</v>
      </c>
      <c r="J291" s="252" t="s">
        <v>1368</v>
      </c>
      <c r="K291" s="215" t="s">
        <v>238</v>
      </c>
    </row>
    <row r="292" spans="1:11" s="215" customFormat="1" hidden="1">
      <c r="A292" s="253" t="s">
        <v>1124</v>
      </c>
      <c r="B292" s="211" t="str">
        <f>VLOOKUP(A292,数策标签!H:K,2,FALSE)</f>
        <v>常住城市</v>
      </c>
      <c r="C292" s="304" t="s">
        <v>235</v>
      </c>
      <c r="D292" s="211" t="s">
        <v>1125</v>
      </c>
      <c r="E292" s="211" t="s">
        <v>1065</v>
      </c>
      <c r="F292" s="265" t="s">
        <v>1128</v>
      </c>
      <c r="G292" s="211" t="s">
        <v>1129</v>
      </c>
      <c r="H292" s="265"/>
      <c r="I292" s="211" t="s">
        <v>1369</v>
      </c>
      <c r="J292" s="252" t="s">
        <v>1369</v>
      </c>
      <c r="K292" s="215" t="s">
        <v>238</v>
      </c>
    </row>
    <row r="293" spans="1:11" s="215" customFormat="1" hidden="1">
      <c r="A293" s="253" t="s">
        <v>1124</v>
      </c>
      <c r="B293" s="211" t="str">
        <f>VLOOKUP(A293,数策标签!H:K,2,FALSE)</f>
        <v>常住城市</v>
      </c>
      <c r="C293" s="304" t="s">
        <v>235</v>
      </c>
      <c r="D293" s="211" t="s">
        <v>1125</v>
      </c>
      <c r="E293" s="211" t="s">
        <v>1065</v>
      </c>
      <c r="F293" s="265" t="s">
        <v>1128</v>
      </c>
      <c r="G293" s="211" t="s">
        <v>1129</v>
      </c>
      <c r="H293" s="265"/>
      <c r="I293" s="211" t="s">
        <v>1370</v>
      </c>
      <c r="J293" s="252" t="s">
        <v>1370</v>
      </c>
      <c r="K293" s="215" t="s">
        <v>238</v>
      </c>
    </row>
    <row r="294" spans="1:11" s="215" customFormat="1" hidden="1">
      <c r="A294" s="253" t="s">
        <v>1124</v>
      </c>
      <c r="B294" s="211" t="str">
        <f>VLOOKUP(A294,数策标签!H:K,2,FALSE)</f>
        <v>常住城市</v>
      </c>
      <c r="C294" s="304" t="s">
        <v>235</v>
      </c>
      <c r="D294" s="211" t="s">
        <v>1125</v>
      </c>
      <c r="E294" s="211" t="s">
        <v>1065</v>
      </c>
      <c r="F294" s="265" t="s">
        <v>1128</v>
      </c>
      <c r="G294" s="211" t="s">
        <v>1129</v>
      </c>
      <c r="H294" s="265"/>
      <c r="I294" s="211" t="s">
        <v>1371</v>
      </c>
      <c r="J294" s="252" t="s">
        <v>1371</v>
      </c>
      <c r="K294" s="215" t="s">
        <v>238</v>
      </c>
    </row>
    <row r="295" spans="1:11" s="215" customFormat="1" hidden="1">
      <c r="A295" s="253" t="s">
        <v>1124</v>
      </c>
      <c r="B295" s="211" t="str">
        <f>VLOOKUP(A295,数策标签!H:K,2,FALSE)</f>
        <v>常住城市</v>
      </c>
      <c r="C295" s="304" t="s">
        <v>235</v>
      </c>
      <c r="D295" s="211" t="s">
        <v>1125</v>
      </c>
      <c r="E295" s="211" t="s">
        <v>1065</v>
      </c>
      <c r="F295" s="265" t="s">
        <v>1128</v>
      </c>
      <c r="G295" s="211" t="s">
        <v>1129</v>
      </c>
      <c r="H295" s="265"/>
      <c r="I295" s="211" t="s">
        <v>1372</v>
      </c>
      <c r="J295" s="252" t="s">
        <v>1372</v>
      </c>
      <c r="K295" s="215" t="s">
        <v>238</v>
      </c>
    </row>
    <row r="296" spans="1:11" s="215" customFormat="1" hidden="1">
      <c r="A296" s="253" t="s">
        <v>1124</v>
      </c>
      <c r="B296" s="211" t="str">
        <f>VLOOKUP(A296,数策标签!H:K,2,FALSE)</f>
        <v>常住城市</v>
      </c>
      <c r="C296" s="304" t="s">
        <v>235</v>
      </c>
      <c r="D296" s="211" t="s">
        <v>1125</v>
      </c>
      <c r="E296" s="211" t="s">
        <v>1065</v>
      </c>
      <c r="F296" s="265" t="s">
        <v>1128</v>
      </c>
      <c r="G296" s="211" t="s">
        <v>1129</v>
      </c>
      <c r="H296" s="265"/>
      <c r="I296" s="211" t="s">
        <v>1373</v>
      </c>
      <c r="J296" s="252" t="s">
        <v>1373</v>
      </c>
      <c r="K296" s="215" t="s">
        <v>238</v>
      </c>
    </row>
    <row r="297" spans="1:11" s="215" customFormat="1" hidden="1">
      <c r="A297" s="253" t="s">
        <v>1124</v>
      </c>
      <c r="B297" s="211" t="str">
        <f>VLOOKUP(A297,数策标签!H:K,2,FALSE)</f>
        <v>常住城市</v>
      </c>
      <c r="C297" s="304" t="s">
        <v>235</v>
      </c>
      <c r="D297" s="211" t="s">
        <v>1125</v>
      </c>
      <c r="E297" s="211" t="s">
        <v>1065</v>
      </c>
      <c r="F297" s="265" t="s">
        <v>1128</v>
      </c>
      <c r="G297" s="211" t="s">
        <v>1129</v>
      </c>
      <c r="H297" s="265"/>
      <c r="I297" s="211" t="s">
        <v>1374</v>
      </c>
      <c r="J297" s="252" t="s">
        <v>1374</v>
      </c>
      <c r="K297" s="215" t="s">
        <v>238</v>
      </c>
    </row>
    <row r="298" spans="1:11" s="215" customFormat="1" hidden="1">
      <c r="A298" s="253" t="s">
        <v>1124</v>
      </c>
      <c r="B298" s="211" t="str">
        <f>VLOOKUP(A298,数策标签!H:K,2,FALSE)</f>
        <v>常住城市</v>
      </c>
      <c r="C298" s="304" t="s">
        <v>235</v>
      </c>
      <c r="D298" s="211" t="s">
        <v>1125</v>
      </c>
      <c r="E298" s="211" t="s">
        <v>1065</v>
      </c>
      <c r="F298" s="265" t="s">
        <v>1128</v>
      </c>
      <c r="G298" s="211" t="s">
        <v>1129</v>
      </c>
      <c r="H298" s="265"/>
      <c r="I298" s="211" t="s">
        <v>1375</v>
      </c>
      <c r="J298" s="252" t="s">
        <v>1375</v>
      </c>
      <c r="K298" s="215" t="s">
        <v>238</v>
      </c>
    </row>
    <row r="299" spans="1:11" s="215" customFormat="1" hidden="1">
      <c r="A299" s="253" t="s">
        <v>1124</v>
      </c>
      <c r="B299" s="211" t="str">
        <f>VLOOKUP(A299,数策标签!H:K,2,FALSE)</f>
        <v>常住城市</v>
      </c>
      <c r="C299" s="304" t="s">
        <v>235</v>
      </c>
      <c r="D299" s="211" t="s">
        <v>1125</v>
      </c>
      <c r="E299" s="211" t="s">
        <v>1065</v>
      </c>
      <c r="F299" s="265" t="s">
        <v>1128</v>
      </c>
      <c r="G299" s="211" t="s">
        <v>1129</v>
      </c>
      <c r="H299" s="265"/>
      <c r="I299" s="211" t="s">
        <v>1376</v>
      </c>
      <c r="J299" s="252" t="s">
        <v>1376</v>
      </c>
      <c r="K299" s="215" t="s">
        <v>238</v>
      </c>
    </row>
    <row r="300" spans="1:11" s="215" customFormat="1" hidden="1">
      <c r="A300" s="253" t="s">
        <v>1124</v>
      </c>
      <c r="B300" s="211" t="str">
        <f>VLOOKUP(A300,数策标签!H:K,2,FALSE)</f>
        <v>常住城市</v>
      </c>
      <c r="C300" s="304" t="s">
        <v>235</v>
      </c>
      <c r="D300" s="211" t="s">
        <v>1125</v>
      </c>
      <c r="E300" s="211" t="s">
        <v>1065</v>
      </c>
      <c r="F300" s="265" t="s">
        <v>1128</v>
      </c>
      <c r="G300" s="211" t="s">
        <v>1129</v>
      </c>
      <c r="H300" s="265"/>
      <c r="I300" s="211" t="s">
        <v>1377</v>
      </c>
      <c r="J300" s="252" t="s">
        <v>1377</v>
      </c>
      <c r="K300" s="215" t="s">
        <v>238</v>
      </c>
    </row>
    <row r="301" spans="1:11" s="215" customFormat="1" hidden="1">
      <c r="A301" s="253" t="s">
        <v>1124</v>
      </c>
      <c r="B301" s="211" t="str">
        <f>VLOOKUP(A301,数策标签!H:K,2,FALSE)</f>
        <v>常住城市</v>
      </c>
      <c r="C301" s="304" t="s">
        <v>235</v>
      </c>
      <c r="D301" s="211" t="s">
        <v>1125</v>
      </c>
      <c r="E301" s="211" t="s">
        <v>1065</v>
      </c>
      <c r="F301" s="265" t="s">
        <v>1128</v>
      </c>
      <c r="G301" s="211" t="s">
        <v>1129</v>
      </c>
      <c r="H301" s="265"/>
      <c r="I301" s="211" t="s">
        <v>1378</v>
      </c>
      <c r="J301" s="252" t="s">
        <v>1378</v>
      </c>
      <c r="K301" s="215" t="s">
        <v>238</v>
      </c>
    </row>
    <row r="302" spans="1:11" s="215" customFormat="1" hidden="1">
      <c r="A302" s="253" t="s">
        <v>1124</v>
      </c>
      <c r="B302" s="211" t="str">
        <f>VLOOKUP(A302,数策标签!H:K,2,FALSE)</f>
        <v>常住城市</v>
      </c>
      <c r="C302" s="304" t="s">
        <v>235</v>
      </c>
      <c r="D302" s="211" t="s">
        <v>1125</v>
      </c>
      <c r="E302" s="211" t="s">
        <v>1065</v>
      </c>
      <c r="F302" s="265" t="s">
        <v>1128</v>
      </c>
      <c r="G302" s="211" t="s">
        <v>1129</v>
      </c>
      <c r="H302" s="265"/>
      <c r="I302" s="211" t="s">
        <v>1379</v>
      </c>
      <c r="J302" s="252" t="s">
        <v>1379</v>
      </c>
      <c r="K302" s="215" t="s">
        <v>238</v>
      </c>
    </row>
    <row r="303" spans="1:11" s="215" customFormat="1" hidden="1">
      <c r="A303" s="253" t="s">
        <v>1124</v>
      </c>
      <c r="B303" s="211" t="str">
        <f>VLOOKUP(A303,数策标签!H:K,2,FALSE)</f>
        <v>常住城市</v>
      </c>
      <c r="C303" s="304" t="s">
        <v>235</v>
      </c>
      <c r="D303" s="211" t="s">
        <v>1125</v>
      </c>
      <c r="E303" s="211" t="s">
        <v>1065</v>
      </c>
      <c r="F303" s="265" t="s">
        <v>1128</v>
      </c>
      <c r="G303" s="211" t="s">
        <v>1129</v>
      </c>
      <c r="H303" s="265"/>
      <c r="I303" s="211" t="s">
        <v>1380</v>
      </c>
      <c r="J303" s="252" t="s">
        <v>1380</v>
      </c>
      <c r="K303" s="215" t="s">
        <v>238</v>
      </c>
    </row>
    <row r="304" spans="1:11" s="215" customFormat="1" hidden="1">
      <c r="A304" s="253" t="s">
        <v>1124</v>
      </c>
      <c r="B304" s="211" t="str">
        <f>VLOOKUP(A304,数策标签!H:K,2,FALSE)</f>
        <v>常住城市</v>
      </c>
      <c r="C304" s="304" t="s">
        <v>235</v>
      </c>
      <c r="D304" s="211" t="s">
        <v>1125</v>
      </c>
      <c r="E304" s="211" t="s">
        <v>1065</v>
      </c>
      <c r="F304" s="265" t="s">
        <v>1128</v>
      </c>
      <c r="G304" s="211" t="s">
        <v>1129</v>
      </c>
      <c r="H304" s="265"/>
      <c r="I304" s="211" t="s">
        <v>1381</v>
      </c>
      <c r="J304" s="252" t="s">
        <v>1381</v>
      </c>
      <c r="K304" s="215" t="s">
        <v>238</v>
      </c>
    </row>
    <row r="305" spans="1:11" s="215" customFormat="1" hidden="1">
      <c r="A305" s="253" t="s">
        <v>1124</v>
      </c>
      <c r="B305" s="211" t="str">
        <f>VLOOKUP(A305,数策标签!H:K,2,FALSE)</f>
        <v>常住城市</v>
      </c>
      <c r="C305" s="304" t="s">
        <v>235</v>
      </c>
      <c r="D305" s="211" t="s">
        <v>1125</v>
      </c>
      <c r="E305" s="211" t="s">
        <v>1065</v>
      </c>
      <c r="F305" s="265" t="s">
        <v>1128</v>
      </c>
      <c r="G305" s="211" t="s">
        <v>1129</v>
      </c>
      <c r="H305" s="265"/>
      <c r="I305" s="211" t="s">
        <v>1382</v>
      </c>
      <c r="J305" s="252" t="s">
        <v>1382</v>
      </c>
      <c r="K305" s="215" t="s">
        <v>238</v>
      </c>
    </row>
    <row r="306" spans="1:11" s="215" customFormat="1" hidden="1">
      <c r="A306" s="253" t="s">
        <v>1124</v>
      </c>
      <c r="B306" s="211" t="str">
        <f>VLOOKUP(A306,数策标签!H:K,2,FALSE)</f>
        <v>常住城市</v>
      </c>
      <c r="C306" s="304" t="s">
        <v>235</v>
      </c>
      <c r="D306" s="211" t="s">
        <v>1125</v>
      </c>
      <c r="E306" s="211" t="s">
        <v>1065</v>
      </c>
      <c r="F306" s="265" t="s">
        <v>1128</v>
      </c>
      <c r="G306" s="211" t="s">
        <v>1129</v>
      </c>
      <c r="H306" s="265"/>
      <c r="I306" s="211" t="s">
        <v>1383</v>
      </c>
      <c r="J306" s="252" t="s">
        <v>1383</v>
      </c>
      <c r="K306" s="215" t="s">
        <v>238</v>
      </c>
    </row>
    <row r="307" spans="1:11" s="215" customFormat="1" hidden="1">
      <c r="A307" s="253" t="s">
        <v>1124</v>
      </c>
      <c r="B307" s="211" t="str">
        <f>VLOOKUP(A307,数策标签!H:K,2,FALSE)</f>
        <v>常住城市</v>
      </c>
      <c r="C307" s="304" t="s">
        <v>235</v>
      </c>
      <c r="D307" s="211" t="s">
        <v>1125</v>
      </c>
      <c r="E307" s="211" t="s">
        <v>1065</v>
      </c>
      <c r="F307" s="265" t="s">
        <v>1128</v>
      </c>
      <c r="G307" s="211" t="s">
        <v>1129</v>
      </c>
      <c r="H307" s="265"/>
      <c r="I307" s="211" t="s">
        <v>1384</v>
      </c>
      <c r="J307" s="252" t="s">
        <v>1384</v>
      </c>
      <c r="K307" s="215" t="s">
        <v>238</v>
      </c>
    </row>
    <row r="308" spans="1:11" s="215" customFormat="1" hidden="1">
      <c r="A308" s="253" t="s">
        <v>1124</v>
      </c>
      <c r="B308" s="211" t="str">
        <f>VLOOKUP(A308,数策标签!H:K,2,FALSE)</f>
        <v>常住城市</v>
      </c>
      <c r="C308" s="304" t="s">
        <v>235</v>
      </c>
      <c r="D308" s="211" t="s">
        <v>1125</v>
      </c>
      <c r="E308" s="211" t="s">
        <v>1065</v>
      </c>
      <c r="F308" s="265" t="s">
        <v>1128</v>
      </c>
      <c r="G308" s="211" t="s">
        <v>1129</v>
      </c>
      <c r="H308" s="265"/>
      <c r="I308" s="211" t="s">
        <v>1385</v>
      </c>
      <c r="J308" s="252" t="s">
        <v>1385</v>
      </c>
      <c r="K308" s="215" t="s">
        <v>238</v>
      </c>
    </row>
    <row r="309" spans="1:11" s="215" customFormat="1" hidden="1">
      <c r="A309" s="253" t="s">
        <v>1124</v>
      </c>
      <c r="B309" s="211" t="str">
        <f>VLOOKUP(A309,数策标签!H:K,2,FALSE)</f>
        <v>常住城市</v>
      </c>
      <c r="C309" s="304" t="s">
        <v>235</v>
      </c>
      <c r="D309" s="211" t="s">
        <v>1125</v>
      </c>
      <c r="E309" s="211" t="s">
        <v>1065</v>
      </c>
      <c r="F309" s="265" t="s">
        <v>1128</v>
      </c>
      <c r="G309" s="211" t="s">
        <v>1129</v>
      </c>
      <c r="H309" s="265"/>
      <c r="I309" s="211" t="s">
        <v>1386</v>
      </c>
      <c r="J309" s="252" t="s">
        <v>1386</v>
      </c>
      <c r="K309" s="215" t="s">
        <v>238</v>
      </c>
    </row>
    <row r="310" spans="1:11" s="215" customFormat="1" hidden="1">
      <c r="A310" s="253" t="s">
        <v>1124</v>
      </c>
      <c r="B310" s="211" t="str">
        <f>VLOOKUP(A310,数策标签!H:K,2,FALSE)</f>
        <v>常住城市</v>
      </c>
      <c r="C310" s="304" t="s">
        <v>235</v>
      </c>
      <c r="D310" s="211" t="s">
        <v>1125</v>
      </c>
      <c r="E310" s="211" t="s">
        <v>1065</v>
      </c>
      <c r="F310" s="265" t="s">
        <v>1128</v>
      </c>
      <c r="G310" s="211" t="s">
        <v>1129</v>
      </c>
      <c r="H310" s="265"/>
      <c r="I310" s="211" t="s">
        <v>1387</v>
      </c>
      <c r="J310" s="252" t="s">
        <v>1387</v>
      </c>
      <c r="K310" s="215" t="s">
        <v>238</v>
      </c>
    </row>
    <row r="311" spans="1:11" s="215" customFormat="1" hidden="1">
      <c r="A311" s="253" t="s">
        <v>1124</v>
      </c>
      <c r="B311" s="211" t="str">
        <f>VLOOKUP(A311,数策标签!H:K,2,FALSE)</f>
        <v>常住城市</v>
      </c>
      <c r="C311" s="304" t="s">
        <v>235</v>
      </c>
      <c r="D311" s="211" t="s">
        <v>1125</v>
      </c>
      <c r="E311" s="211" t="s">
        <v>1065</v>
      </c>
      <c r="F311" s="265" t="s">
        <v>1128</v>
      </c>
      <c r="G311" s="211" t="s">
        <v>1129</v>
      </c>
      <c r="H311" s="265"/>
      <c r="I311" s="211" t="s">
        <v>1388</v>
      </c>
      <c r="J311" s="252" t="s">
        <v>1388</v>
      </c>
      <c r="K311" s="215" t="s">
        <v>238</v>
      </c>
    </row>
    <row r="312" spans="1:11" s="215" customFormat="1" hidden="1">
      <c r="A312" s="253" t="s">
        <v>1124</v>
      </c>
      <c r="B312" s="211" t="str">
        <f>VLOOKUP(A312,数策标签!H:K,2,FALSE)</f>
        <v>常住城市</v>
      </c>
      <c r="C312" s="304" t="s">
        <v>235</v>
      </c>
      <c r="D312" s="211" t="s">
        <v>1125</v>
      </c>
      <c r="E312" s="211" t="s">
        <v>1065</v>
      </c>
      <c r="F312" s="265" t="s">
        <v>1128</v>
      </c>
      <c r="G312" s="211" t="s">
        <v>1129</v>
      </c>
      <c r="H312" s="265"/>
      <c r="I312" s="211" t="s">
        <v>1389</v>
      </c>
      <c r="J312" s="252" t="s">
        <v>1389</v>
      </c>
      <c r="K312" s="215" t="s">
        <v>238</v>
      </c>
    </row>
    <row r="313" spans="1:11" s="215" customFormat="1" hidden="1">
      <c r="A313" s="253" t="s">
        <v>1124</v>
      </c>
      <c r="B313" s="211" t="str">
        <f>VLOOKUP(A313,数策标签!H:K,2,FALSE)</f>
        <v>常住城市</v>
      </c>
      <c r="C313" s="304" t="s">
        <v>235</v>
      </c>
      <c r="D313" s="211" t="s">
        <v>1125</v>
      </c>
      <c r="E313" s="211" t="s">
        <v>1065</v>
      </c>
      <c r="F313" s="265" t="s">
        <v>1128</v>
      </c>
      <c r="G313" s="211" t="s">
        <v>1129</v>
      </c>
      <c r="H313" s="265"/>
      <c r="I313" s="211" t="s">
        <v>1390</v>
      </c>
      <c r="J313" s="252" t="s">
        <v>1390</v>
      </c>
      <c r="K313" s="215" t="s">
        <v>238</v>
      </c>
    </row>
    <row r="314" spans="1:11" s="215" customFormat="1" hidden="1">
      <c r="A314" s="253" t="s">
        <v>1124</v>
      </c>
      <c r="B314" s="211" t="str">
        <f>VLOOKUP(A314,数策标签!H:K,2,FALSE)</f>
        <v>常住城市</v>
      </c>
      <c r="C314" s="304" t="s">
        <v>235</v>
      </c>
      <c r="D314" s="211" t="s">
        <v>1125</v>
      </c>
      <c r="E314" s="211" t="s">
        <v>1065</v>
      </c>
      <c r="F314" s="265" t="s">
        <v>1128</v>
      </c>
      <c r="G314" s="211" t="s">
        <v>1129</v>
      </c>
      <c r="H314" s="265"/>
      <c r="I314" s="211" t="s">
        <v>1391</v>
      </c>
      <c r="J314" s="252" t="s">
        <v>1391</v>
      </c>
      <c r="K314" s="215" t="s">
        <v>238</v>
      </c>
    </row>
    <row r="315" spans="1:11" s="215" customFormat="1" hidden="1">
      <c r="A315" s="253" t="s">
        <v>1124</v>
      </c>
      <c r="B315" s="211" t="str">
        <f>VLOOKUP(A315,数策标签!H:K,2,FALSE)</f>
        <v>常住城市</v>
      </c>
      <c r="C315" s="304" t="s">
        <v>235</v>
      </c>
      <c r="D315" s="211" t="s">
        <v>1125</v>
      </c>
      <c r="E315" s="211" t="s">
        <v>1065</v>
      </c>
      <c r="F315" s="265" t="s">
        <v>1128</v>
      </c>
      <c r="G315" s="211" t="s">
        <v>1129</v>
      </c>
      <c r="H315" s="265"/>
      <c r="I315" s="211" t="s">
        <v>1392</v>
      </c>
      <c r="J315" s="252" t="s">
        <v>1392</v>
      </c>
      <c r="K315" s="215" t="s">
        <v>238</v>
      </c>
    </row>
    <row r="316" spans="1:11" s="215" customFormat="1" hidden="1">
      <c r="A316" s="253" t="s">
        <v>1124</v>
      </c>
      <c r="B316" s="211" t="str">
        <f>VLOOKUP(A316,数策标签!H:K,2,FALSE)</f>
        <v>常住城市</v>
      </c>
      <c r="C316" s="304" t="s">
        <v>235</v>
      </c>
      <c r="D316" s="211" t="s">
        <v>1125</v>
      </c>
      <c r="E316" s="211" t="s">
        <v>1065</v>
      </c>
      <c r="F316" s="265" t="s">
        <v>1128</v>
      </c>
      <c r="G316" s="211" t="s">
        <v>1129</v>
      </c>
      <c r="H316" s="265"/>
      <c r="I316" s="211" t="s">
        <v>1393</v>
      </c>
      <c r="J316" s="252" t="s">
        <v>1393</v>
      </c>
      <c r="K316" s="215" t="s">
        <v>238</v>
      </c>
    </row>
    <row r="317" spans="1:11" s="215" customFormat="1" hidden="1">
      <c r="A317" s="253" t="s">
        <v>1124</v>
      </c>
      <c r="B317" s="211" t="str">
        <f>VLOOKUP(A317,数策标签!H:K,2,FALSE)</f>
        <v>常住城市</v>
      </c>
      <c r="C317" s="304" t="s">
        <v>235</v>
      </c>
      <c r="D317" s="211" t="s">
        <v>1125</v>
      </c>
      <c r="E317" s="211" t="s">
        <v>1065</v>
      </c>
      <c r="F317" s="265" t="s">
        <v>1128</v>
      </c>
      <c r="G317" s="211" t="s">
        <v>1129</v>
      </c>
      <c r="H317" s="265"/>
      <c r="I317" s="211" t="s">
        <v>1394</v>
      </c>
      <c r="J317" s="252" t="s">
        <v>1394</v>
      </c>
      <c r="K317" s="215" t="s">
        <v>238</v>
      </c>
    </row>
    <row r="318" spans="1:11" s="215" customFormat="1" hidden="1">
      <c r="A318" s="253" t="s">
        <v>1124</v>
      </c>
      <c r="B318" s="211" t="str">
        <f>VLOOKUP(A318,数策标签!H:K,2,FALSE)</f>
        <v>常住城市</v>
      </c>
      <c r="C318" s="304" t="s">
        <v>235</v>
      </c>
      <c r="D318" s="211" t="s">
        <v>1125</v>
      </c>
      <c r="E318" s="211" t="s">
        <v>1065</v>
      </c>
      <c r="F318" s="265" t="s">
        <v>1128</v>
      </c>
      <c r="G318" s="211" t="s">
        <v>1129</v>
      </c>
      <c r="H318" s="265"/>
      <c r="I318" s="211" t="s">
        <v>1395</v>
      </c>
      <c r="J318" s="252" t="s">
        <v>1395</v>
      </c>
      <c r="K318" s="215" t="s">
        <v>238</v>
      </c>
    </row>
    <row r="319" spans="1:11" s="215" customFormat="1" hidden="1">
      <c r="A319" s="253" t="s">
        <v>1124</v>
      </c>
      <c r="B319" s="211" t="str">
        <f>VLOOKUP(A319,数策标签!H:K,2,FALSE)</f>
        <v>常住城市</v>
      </c>
      <c r="C319" s="304" t="s">
        <v>235</v>
      </c>
      <c r="D319" s="211" t="s">
        <v>1125</v>
      </c>
      <c r="E319" s="211" t="s">
        <v>1065</v>
      </c>
      <c r="F319" s="265" t="s">
        <v>1128</v>
      </c>
      <c r="G319" s="211" t="s">
        <v>1129</v>
      </c>
      <c r="H319" s="265"/>
      <c r="I319" s="211" t="s">
        <v>1396</v>
      </c>
      <c r="J319" s="252" t="s">
        <v>1396</v>
      </c>
      <c r="K319" s="215" t="s">
        <v>238</v>
      </c>
    </row>
    <row r="320" spans="1:11" s="215" customFormat="1" hidden="1">
      <c r="A320" s="253" t="s">
        <v>1124</v>
      </c>
      <c r="B320" s="211" t="str">
        <f>VLOOKUP(A320,数策标签!H:K,2,FALSE)</f>
        <v>常住城市</v>
      </c>
      <c r="C320" s="304" t="s">
        <v>235</v>
      </c>
      <c r="D320" s="211" t="s">
        <v>1125</v>
      </c>
      <c r="E320" s="211" t="s">
        <v>1065</v>
      </c>
      <c r="F320" s="265" t="s">
        <v>1128</v>
      </c>
      <c r="G320" s="211" t="s">
        <v>1129</v>
      </c>
      <c r="H320" s="265"/>
      <c r="I320" s="211" t="s">
        <v>1397</v>
      </c>
      <c r="J320" s="252" t="s">
        <v>1397</v>
      </c>
      <c r="K320" s="215" t="s">
        <v>238</v>
      </c>
    </row>
    <row r="321" spans="1:11" s="215" customFormat="1" hidden="1">
      <c r="A321" s="253" t="s">
        <v>1124</v>
      </c>
      <c r="B321" s="211" t="str">
        <f>VLOOKUP(A321,数策标签!H:K,2,FALSE)</f>
        <v>常住城市</v>
      </c>
      <c r="C321" s="304" t="s">
        <v>235</v>
      </c>
      <c r="D321" s="211" t="s">
        <v>1125</v>
      </c>
      <c r="E321" s="211" t="s">
        <v>1065</v>
      </c>
      <c r="F321" s="265" t="s">
        <v>1128</v>
      </c>
      <c r="G321" s="211" t="s">
        <v>1129</v>
      </c>
      <c r="H321" s="265"/>
      <c r="I321" s="211" t="s">
        <v>1398</v>
      </c>
      <c r="J321" s="252" t="s">
        <v>1398</v>
      </c>
      <c r="K321" s="215" t="s">
        <v>238</v>
      </c>
    </row>
    <row r="322" spans="1:11" s="215" customFormat="1" hidden="1">
      <c r="A322" s="253" t="s">
        <v>1124</v>
      </c>
      <c r="B322" s="211" t="str">
        <f>VLOOKUP(A322,数策标签!H:K,2,FALSE)</f>
        <v>常住城市</v>
      </c>
      <c r="C322" s="304" t="s">
        <v>235</v>
      </c>
      <c r="D322" s="211" t="s">
        <v>1125</v>
      </c>
      <c r="E322" s="211" t="s">
        <v>1065</v>
      </c>
      <c r="F322" s="265" t="s">
        <v>1128</v>
      </c>
      <c r="G322" s="211" t="s">
        <v>1129</v>
      </c>
      <c r="H322" s="265"/>
      <c r="I322" s="211" t="s">
        <v>1399</v>
      </c>
      <c r="J322" s="252" t="s">
        <v>1399</v>
      </c>
      <c r="K322" s="215" t="s">
        <v>238</v>
      </c>
    </row>
    <row r="323" spans="1:11" s="215" customFormat="1" hidden="1">
      <c r="A323" s="253" t="s">
        <v>1124</v>
      </c>
      <c r="B323" s="211" t="str">
        <f>VLOOKUP(A323,数策标签!H:K,2,FALSE)</f>
        <v>常住城市</v>
      </c>
      <c r="C323" s="304" t="s">
        <v>235</v>
      </c>
      <c r="D323" s="211" t="s">
        <v>1125</v>
      </c>
      <c r="E323" s="211" t="s">
        <v>1065</v>
      </c>
      <c r="F323" s="265" t="s">
        <v>1128</v>
      </c>
      <c r="G323" s="211" t="s">
        <v>1129</v>
      </c>
      <c r="H323" s="265"/>
      <c r="I323" s="211" t="s">
        <v>1400</v>
      </c>
      <c r="J323" s="252" t="s">
        <v>1400</v>
      </c>
      <c r="K323" s="215" t="s">
        <v>238</v>
      </c>
    </row>
    <row r="324" spans="1:11" s="215" customFormat="1" hidden="1">
      <c r="A324" s="253" t="s">
        <v>1124</v>
      </c>
      <c r="B324" s="211" t="str">
        <f>VLOOKUP(A324,数策标签!H:K,2,FALSE)</f>
        <v>常住城市</v>
      </c>
      <c r="C324" s="304" t="s">
        <v>235</v>
      </c>
      <c r="D324" s="211" t="s">
        <v>1125</v>
      </c>
      <c r="E324" s="211" t="s">
        <v>1065</v>
      </c>
      <c r="F324" s="265" t="s">
        <v>1128</v>
      </c>
      <c r="G324" s="211" t="s">
        <v>1129</v>
      </c>
      <c r="H324" s="265"/>
      <c r="I324" s="211" t="s">
        <v>1401</v>
      </c>
      <c r="J324" s="252" t="s">
        <v>1401</v>
      </c>
      <c r="K324" s="215" t="s">
        <v>238</v>
      </c>
    </row>
    <row r="325" spans="1:11" s="215" customFormat="1" hidden="1">
      <c r="A325" s="253" t="s">
        <v>1124</v>
      </c>
      <c r="B325" s="211" t="str">
        <f>VLOOKUP(A325,数策标签!H:K,2,FALSE)</f>
        <v>常住城市</v>
      </c>
      <c r="C325" s="304" t="s">
        <v>235</v>
      </c>
      <c r="D325" s="211" t="s">
        <v>1125</v>
      </c>
      <c r="E325" s="211" t="s">
        <v>1065</v>
      </c>
      <c r="F325" s="265" t="s">
        <v>1128</v>
      </c>
      <c r="G325" s="211" t="s">
        <v>1129</v>
      </c>
      <c r="H325" s="265"/>
      <c r="I325" s="211" t="s">
        <v>1402</v>
      </c>
      <c r="J325" s="252" t="s">
        <v>1402</v>
      </c>
      <c r="K325" s="215" t="s">
        <v>238</v>
      </c>
    </row>
    <row r="326" spans="1:11" s="215" customFormat="1" hidden="1">
      <c r="A326" s="253" t="s">
        <v>1124</v>
      </c>
      <c r="B326" s="211" t="str">
        <f>VLOOKUP(A326,数策标签!H:K,2,FALSE)</f>
        <v>常住城市</v>
      </c>
      <c r="C326" s="304" t="s">
        <v>235</v>
      </c>
      <c r="D326" s="211" t="s">
        <v>1125</v>
      </c>
      <c r="E326" s="211" t="s">
        <v>1065</v>
      </c>
      <c r="F326" s="265" t="s">
        <v>1128</v>
      </c>
      <c r="G326" s="211" t="s">
        <v>1129</v>
      </c>
      <c r="H326" s="265"/>
      <c r="I326" s="211" t="s">
        <v>1403</v>
      </c>
      <c r="J326" s="252" t="s">
        <v>1403</v>
      </c>
      <c r="K326" s="215" t="s">
        <v>238</v>
      </c>
    </row>
    <row r="327" spans="1:11" s="215" customFormat="1" hidden="1">
      <c r="A327" s="253" t="s">
        <v>1124</v>
      </c>
      <c r="B327" s="211" t="str">
        <f>VLOOKUP(A327,数策标签!H:K,2,FALSE)</f>
        <v>常住城市</v>
      </c>
      <c r="C327" s="304" t="s">
        <v>235</v>
      </c>
      <c r="D327" s="211" t="s">
        <v>1125</v>
      </c>
      <c r="E327" s="211" t="s">
        <v>1065</v>
      </c>
      <c r="F327" s="265" t="s">
        <v>1128</v>
      </c>
      <c r="G327" s="211" t="s">
        <v>1129</v>
      </c>
      <c r="H327" s="265"/>
      <c r="I327" s="211" t="s">
        <v>1404</v>
      </c>
      <c r="J327" s="252" t="s">
        <v>1404</v>
      </c>
      <c r="K327" s="215" t="s">
        <v>238</v>
      </c>
    </row>
    <row r="328" spans="1:11" s="215" customFormat="1" hidden="1">
      <c r="A328" s="253" t="s">
        <v>1124</v>
      </c>
      <c r="B328" s="211" t="str">
        <f>VLOOKUP(A328,数策标签!H:K,2,FALSE)</f>
        <v>常住城市</v>
      </c>
      <c r="C328" s="304" t="s">
        <v>235</v>
      </c>
      <c r="D328" s="211" t="s">
        <v>1125</v>
      </c>
      <c r="E328" s="211" t="s">
        <v>1065</v>
      </c>
      <c r="F328" s="265" t="s">
        <v>1128</v>
      </c>
      <c r="G328" s="211" t="s">
        <v>1129</v>
      </c>
      <c r="H328" s="265"/>
      <c r="I328" s="211" t="s">
        <v>1405</v>
      </c>
      <c r="J328" s="252" t="s">
        <v>1405</v>
      </c>
      <c r="K328" s="215" t="s">
        <v>238</v>
      </c>
    </row>
    <row r="329" spans="1:11" s="215" customFormat="1" hidden="1">
      <c r="A329" s="253" t="s">
        <v>1124</v>
      </c>
      <c r="B329" s="211" t="str">
        <f>VLOOKUP(A329,数策标签!H:K,2,FALSE)</f>
        <v>常住城市</v>
      </c>
      <c r="C329" s="304" t="s">
        <v>235</v>
      </c>
      <c r="D329" s="211" t="s">
        <v>1125</v>
      </c>
      <c r="E329" s="211" t="s">
        <v>1065</v>
      </c>
      <c r="F329" s="265" t="s">
        <v>1128</v>
      </c>
      <c r="G329" s="211" t="s">
        <v>1129</v>
      </c>
      <c r="H329" s="265"/>
      <c r="I329" s="211" t="s">
        <v>1406</v>
      </c>
      <c r="J329" s="252" t="s">
        <v>1406</v>
      </c>
      <c r="K329" s="215" t="s">
        <v>238</v>
      </c>
    </row>
    <row r="330" spans="1:11" s="215" customFormat="1" hidden="1">
      <c r="A330" s="253" t="s">
        <v>1124</v>
      </c>
      <c r="B330" s="211" t="str">
        <f>VLOOKUP(A330,数策标签!H:K,2,FALSE)</f>
        <v>常住城市</v>
      </c>
      <c r="C330" s="304" t="s">
        <v>235</v>
      </c>
      <c r="D330" s="211" t="s">
        <v>1125</v>
      </c>
      <c r="E330" s="211" t="s">
        <v>1065</v>
      </c>
      <c r="F330" s="265" t="s">
        <v>1128</v>
      </c>
      <c r="G330" s="211" t="s">
        <v>1129</v>
      </c>
      <c r="H330" s="265"/>
      <c r="I330" s="211" t="s">
        <v>1407</v>
      </c>
      <c r="J330" s="252" t="s">
        <v>1407</v>
      </c>
      <c r="K330" s="215" t="s">
        <v>238</v>
      </c>
    </row>
    <row r="331" spans="1:11" s="215" customFormat="1" hidden="1">
      <c r="A331" s="253" t="s">
        <v>1124</v>
      </c>
      <c r="B331" s="211" t="str">
        <f>VLOOKUP(A331,数策标签!H:K,2,FALSE)</f>
        <v>常住城市</v>
      </c>
      <c r="C331" s="304" t="s">
        <v>235</v>
      </c>
      <c r="D331" s="211" t="s">
        <v>1125</v>
      </c>
      <c r="E331" s="211" t="s">
        <v>1065</v>
      </c>
      <c r="F331" s="265" t="s">
        <v>1128</v>
      </c>
      <c r="G331" s="211" t="s">
        <v>1129</v>
      </c>
      <c r="H331" s="265"/>
      <c r="I331" s="211" t="s">
        <v>1408</v>
      </c>
      <c r="J331" s="252" t="s">
        <v>1408</v>
      </c>
      <c r="K331" s="215" t="s">
        <v>238</v>
      </c>
    </row>
    <row r="332" spans="1:11" s="215" customFormat="1" hidden="1">
      <c r="A332" s="253" t="s">
        <v>1124</v>
      </c>
      <c r="B332" s="211" t="str">
        <f>VLOOKUP(A332,数策标签!H:K,2,FALSE)</f>
        <v>常住城市</v>
      </c>
      <c r="C332" s="304" t="s">
        <v>235</v>
      </c>
      <c r="D332" s="211" t="s">
        <v>1125</v>
      </c>
      <c r="E332" s="211" t="s">
        <v>1065</v>
      </c>
      <c r="F332" s="265" t="s">
        <v>1128</v>
      </c>
      <c r="G332" s="211" t="s">
        <v>1129</v>
      </c>
      <c r="H332" s="265"/>
      <c r="I332" s="211" t="s">
        <v>1409</v>
      </c>
      <c r="J332" s="252" t="s">
        <v>1409</v>
      </c>
      <c r="K332" s="215" t="s">
        <v>238</v>
      </c>
    </row>
    <row r="333" spans="1:11" s="215" customFormat="1" hidden="1">
      <c r="A333" s="253" t="s">
        <v>1124</v>
      </c>
      <c r="B333" s="211" t="str">
        <f>VLOOKUP(A333,数策标签!H:K,2,FALSE)</f>
        <v>常住城市</v>
      </c>
      <c r="C333" s="304" t="s">
        <v>235</v>
      </c>
      <c r="D333" s="211" t="s">
        <v>1125</v>
      </c>
      <c r="E333" s="211" t="s">
        <v>1065</v>
      </c>
      <c r="F333" s="265" t="s">
        <v>1128</v>
      </c>
      <c r="G333" s="211" t="s">
        <v>1129</v>
      </c>
      <c r="H333" s="265"/>
      <c r="I333" s="211" t="s">
        <v>1410</v>
      </c>
      <c r="J333" s="252" t="s">
        <v>1410</v>
      </c>
      <c r="K333" s="215" t="s">
        <v>238</v>
      </c>
    </row>
    <row r="334" spans="1:11" s="215" customFormat="1" hidden="1">
      <c r="A334" s="253" t="s">
        <v>1124</v>
      </c>
      <c r="B334" s="211" t="str">
        <f>VLOOKUP(A334,数策标签!H:K,2,FALSE)</f>
        <v>常住城市</v>
      </c>
      <c r="C334" s="304" t="s">
        <v>235</v>
      </c>
      <c r="D334" s="211" t="s">
        <v>1125</v>
      </c>
      <c r="E334" s="211" t="s">
        <v>1065</v>
      </c>
      <c r="F334" s="265" t="s">
        <v>1128</v>
      </c>
      <c r="G334" s="211" t="s">
        <v>1129</v>
      </c>
      <c r="H334" s="265"/>
      <c r="I334" s="211" t="s">
        <v>1411</v>
      </c>
      <c r="J334" s="252" t="s">
        <v>1411</v>
      </c>
      <c r="K334" s="215" t="s">
        <v>238</v>
      </c>
    </row>
    <row r="335" spans="1:11" s="215" customFormat="1" hidden="1">
      <c r="A335" s="253" t="s">
        <v>1124</v>
      </c>
      <c r="B335" s="211" t="str">
        <f>VLOOKUP(A335,数策标签!H:K,2,FALSE)</f>
        <v>常住城市</v>
      </c>
      <c r="C335" s="304" t="s">
        <v>235</v>
      </c>
      <c r="D335" s="211" t="s">
        <v>1125</v>
      </c>
      <c r="E335" s="211" t="s">
        <v>1065</v>
      </c>
      <c r="F335" s="265" t="s">
        <v>1128</v>
      </c>
      <c r="G335" s="211" t="s">
        <v>1129</v>
      </c>
      <c r="H335" s="265"/>
      <c r="I335" s="211" t="s">
        <v>1412</v>
      </c>
      <c r="J335" s="252" t="s">
        <v>1412</v>
      </c>
      <c r="K335" s="215" t="s">
        <v>238</v>
      </c>
    </row>
    <row r="336" spans="1:11" s="215" customFormat="1" hidden="1">
      <c r="A336" s="253" t="s">
        <v>1124</v>
      </c>
      <c r="B336" s="211" t="str">
        <f>VLOOKUP(A336,数策标签!H:K,2,FALSE)</f>
        <v>常住城市</v>
      </c>
      <c r="C336" s="304" t="s">
        <v>235</v>
      </c>
      <c r="D336" s="211" t="s">
        <v>1125</v>
      </c>
      <c r="E336" s="211" t="s">
        <v>1065</v>
      </c>
      <c r="F336" s="265" t="s">
        <v>1128</v>
      </c>
      <c r="G336" s="211" t="s">
        <v>1129</v>
      </c>
      <c r="H336" s="265"/>
      <c r="I336" s="211" t="s">
        <v>1413</v>
      </c>
      <c r="J336" s="252" t="s">
        <v>1413</v>
      </c>
      <c r="K336" s="215" t="s">
        <v>238</v>
      </c>
    </row>
    <row r="337" spans="1:11" s="215" customFormat="1" hidden="1">
      <c r="A337" s="253" t="s">
        <v>1124</v>
      </c>
      <c r="B337" s="211" t="str">
        <f>VLOOKUP(A337,数策标签!H:K,2,FALSE)</f>
        <v>常住城市</v>
      </c>
      <c r="C337" s="304" t="s">
        <v>235</v>
      </c>
      <c r="D337" s="211" t="s">
        <v>1125</v>
      </c>
      <c r="E337" s="211" t="s">
        <v>1065</v>
      </c>
      <c r="F337" s="265" t="s">
        <v>1128</v>
      </c>
      <c r="G337" s="211" t="s">
        <v>1129</v>
      </c>
      <c r="H337" s="265"/>
      <c r="I337" s="211" t="s">
        <v>1414</v>
      </c>
      <c r="J337" s="252" t="s">
        <v>1414</v>
      </c>
      <c r="K337" s="215" t="s">
        <v>238</v>
      </c>
    </row>
    <row r="338" spans="1:11" s="215" customFormat="1" hidden="1">
      <c r="A338" s="253" t="s">
        <v>1124</v>
      </c>
      <c r="B338" s="211" t="str">
        <f>VLOOKUP(A338,数策标签!H:K,2,FALSE)</f>
        <v>常住城市</v>
      </c>
      <c r="C338" s="304" t="s">
        <v>235</v>
      </c>
      <c r="D338" s="211" t="s">
        <v>1125</v>
      </c>
      <c r="E338" s="211" t="s">
        <v>1065</v>
      </c>
      <c r="F338" s="265" t="s">
        <v>1128</v>
      </c>
      <c r="G338" s="211" t="s">
        <v>1129</v>
      </c>
      <c r="H338" s="265"/>
      <c r="I338" s="211" t="s">
        <v>1415</v>
      </c>
      <c r="J338" s="252" t="s">
        <v>1415</v>
      </c>
      <c r="K338" s="215" t="s">
        <v>238</v>
      </c>
    </row>
    <row r="339" spans="1:11" s="215" customFormat="1" hidden="1">
      <c r="A339" s="253" t="s">
        <v>1124</v>
      </c>
      <c r="B339" s="211" t="str">
        <f>VLOOKUP(A339,数策标签!H:K,2,FALSE)</f>
        <v>常住城市</v>
      </c>
      <c r="C339" s="304" t="s">
        <v>235</v>
      </c>
      <c r="D339" s="211" t="s">
        <v>1125</v>
      </c>
      <c r="E339" s="211" t="s">
        <v>1065</v>
      </c>
      <c r="F339" s="265" t="s">
        <v>1128</v>
      </c>
      <c r="G339" s="211" t="s">
        <v>1129</v>
      </c>
      <c r="H339" s="265"/>
      <c r="I339" s="211" t="s">
        <v>1416</v>
      </c>
      <c r="J339" s="252" t="s">
        <v>1416</v>
      </c>
      <c r="K339" s="215" t="s">
        <v>238</v>
      </c>
    </row>
    <row r="340" spans="1:11" s="215" customFormat="1" hidden="1">
      <c r="A340" s="253" t="s">
        <v>1124</v>
      </c>
      <c r="B340" s="211" t="str">
        <f>VLOOKUP(A340,数策标签!H:K,2,FALSE)</f>
        <v>常住城市</v>
      </c>
      <c r="C340" s="304" t="s">
        <v>235</v>
      </c>
      <c r="D340" s="211" t="s">
        <v>1125</v>
      </c>
      <c r="E340" s="211" t="s">
        <v>1065</v>
      </c>
      <c r="F340" s="265" t="s">
        <v>1128</v>
      </c>
      <c r="G340" s="211" t="s">
        <v>1129</v>
      </c>
      <c r="H340" s="265"/>
      <c r="I340" s="211" t="s">
        <v>1417</v>
      </c>
      <c r="J340" s="252" t="s">
        <v>1417</v>
      </c>
      <c r="K340" s="215" t="s">
        <v>238</v>
      </c>
    </row>
    <row r="341" spans="1:11" s="215" customFormat="1" hidden="1">
      <c r="A341" s="253" t="s">
        <v>1124</v>
      </c>
      <c r="B341" s="211" t="str">
        <f>VLOOKUP(A341,数策标签!H:K,2,FALSE)</f>
        <v>常住城市</v>
      </c>
      <c r="C341" s="304" t="s">
        <v>235</v>
      </c>
      <c r="D341" s="211" t="s">
        <v>1125</v>
      </c>
      <c r="E341" s="211" t="s">
        <v>1065</v>
      </c>
      <c r="F341" s="265" t="s">
        <v>1128</v>
      </c>
      <c r="G341" s="211" t="s">
        <v>1129</v>
      </c>
      <c r="H341" s="265"/>
      <c r="I341" s="211" t="s">
        <v>1418</v>
      </c>
      <c r="J341" s="252" t="s">
        <v>1418</v>
      </c>
      <c r="K341" s="215" t="s">
        <v>238</v>
      </c>
    </row>
    <row r="342" spans="1:11" s="215" customFormat="1" hidden="1">
      <c r="A342" s="253" t="s">
        <v>1124</v>
      </c>
      <c r="B342" s="211" t="str">
        <f>VLOOKUP(A342,数策标签!H:K,2,FALSE)</f>
        <v>常住城市</v>
      </c>
      <c r="C342" s="304" t="s">
        <v>235</v>
      </c>
      <c r="D342" s="211" t="s">
        <v>1125</v>
      </c>
      <c r="E342" s="211" t="s">
        <v>1065</v>
      </c>
      <c r="F342" s="265" t="s">
        <v>1128</v>
      </c>
      <c r="G342" s="211" t="s">
        <v>1129</v>
      </c>
      <c r="H342" s="265"/>
      <c r="I342" s="211" t="s">
        <v>1419</v>
      </c>
      <c r="J342" s="252" t="s">
        <v>1419</v>
      </c>
      <c r="K342" s="215" t="s">
        <v>238</v>
      </c>
    </row>
    <row r="343" spans="1:11" s="215" customFormat="1" hidden="1">
      <c r="A343" s="253" t="s">
        <v>1124</v>
      </c>
      <c r="B343" s="211" t="str">
        <f>VLOOKUP(A343,数策标签!H:K,2,FALSE)</f>
        <v>常住城市</v>
      </c>
      <c r="C343" s="304" t="s">
        <v>235</v>
      </c>
      <c r="D343" s="211" t="s">
        <v>1125</v>
      </c>
      <c r="E343" s="211" t="s">
        <v>1065</v>
      </c>
      <c r="F343" s="265" t="s">
        <v>1128</v>
      </c>
      <c r="G343" s="211" t="s">
        <v>1129</v>
      </c>
      <c r="H343" s="265"/>
      <c r="I343" s="211" t="s">
        <v>1420</v>
      </c>
      <c r="J343" s="252" t="s">
        <v>1420</v>
      </c>
      <c r="K343" s="215" t="s">
        <v>238</v>
      </c>
    </row>
    <row r="344" spans="1:11" s="215" customFormat="1" hidden="1">
      <c r="A344" s="253" t="s">
        <v>1124</v>
      </c>
      <c r="B344" s="211" t="str">
        <f>VLOOKUP(A344,数策标签!H:K,2,FALSE)</f>
        <v>常住城市</v>
      </c>
      <c r="C344" s="304" t="s">
        <v>235</v>
      </c>
      <c r="D344" s="211" t="s">
        <v>1125</v>
      </c>
      <c r="E344" s="211" t="s">
        <v>1065</v>
      </c>
      <c r="F344" s="265" t="s">
        <v>1128</v>
      </c>
      <c r="G344" s="211" t="s">
        <v>1129</v>
      </c>
      <c r="H344" s="265"/>
      <c r="I344" s="211" t="s">
        <v>1421</v>
      </c>
      <c r="J344" s="252" t="s">
        <v>1421</v>
      </c>
      <c r="K344" s="215" t="s">
        <v>238</v>
      </c>
    </row>
    <row r="345" spans="1:11" s="215" customFormat="1" hidden="1">
      <c r="A345" s="253" t="s">
        <v>1124</v>
      </c>
      <c r="B345" s="211" t="str">
        <f>VLOOKUP(A345,数策标签!H:K,2,FALSE)</f>
        <v>常住城市</v>
      </c>
      <c r="C345" s="304" t="s">
        <v>235</v>
      </c>
      <c r="D345" s="211" t="s">
        <v>1125</v>
      </c>
      <c r="E345" s="211" t="s">
        <v>1065</v>
      </c>
      <c r="F345" s="265" t="s">
        <v>1128</v>
      </c>
      <c r="G345" s="211" t="s">
        <v>1129</v>
      </c>
      <c r="H345" s="265"/>
      <c r="I345" s="211" t="s">
        <v>1422</v>
      </c>
      <c r="J345" s="252" t="s">
        <v>1422</v>
      </c>
      <c r="K345" s="215" t="s">
        <v>238</v>
      </c>
    </row>
    <row r="346" spans="1:11" s="215" customFormat="1" hidden="1">
      <c r="A346" s="253" t="s">
        <v>1124</v>
      </c>
      <c r="B346" s="211" t="str">
        <f>VLOOKUP(A346,数策标签!H:K,2,FALSE)</f>
        <v>常住城市</v>
      </c>
      <c r="C346" s="304" t="s">
        <v>235</v>
      </c>
      <c r="D346" s="211" t="s">
        <v>1125</v>
      </c>
      <c r="E346" s="211" t="s">
        <v>1065</v>
      </c>
      <c r="F346" s="265" t="s">
        <v>1128</v>
      </c>
      <c r="G346" s="211" t="s">
        <v>1129</v>
      </c>
      <c r="H346" s="265"/>
      <c r="I346" s="211" t="s">
        <v>1423</v>
      </c>
      <c r="J346" s="252" t="s">
        <v>1423</v>
      </c>
      <c r="K346" s="215" t="s">
        <v>238</v>
      </c>
    </row>
    <row r="347" spans="1:11" s="215" customFormat="1" hidden="1">
      <c r="A347" s="253" t="s">
        <v>1124</v>
      </c>
      <c r="B347" s="211" t="str">
        <f>VLOOKUP(A347,数策标签!H:K,2,FALSE)</f>
        <v>常住城市</v>
      </c>
      <c r="C347" s="304" t="s">
        <v>235</v>
      </c>
      <c r="D347" s="211" t="s">
        <v>1125</v>
      </c>
      <c r="E347" s="211" t="s">
        <v>1065</v>
      </c>
      <c r="F347" s="265" t="s">
        <v>1128</v>
      </c>
      <c r="G347" s="211" t="s">
        <v>1129</v>
      </c>
      <c r="H347" s="265"/>
      <c r="I347" s="211" t="s">
        <v>1424</v>
      </c>
      <c r="J347" s="252" t="s">
        <v>1424</v>
      </c>
      <c r="K347" s="215" t="s">
        <v>238</v>
      </c>
    </row>
    <row r="348" spans="1:11" s="215" customFormat="1" hidden="1">
      <c r="A348" s="253" t="s">
        <v>1124</v>
      </c>
      <c r="B348" s="211" t="str">
        <f>VLOOKUP(A348,数策标签!H:K,2,FALSE)</f>
        <v>常住城市</v>
      </c>
      <c r="C348" s="304" t="s">
        <v>235</v>
      </c>
      <c r="D348" s="211" t="s">
        <v>1125</v>
      </c>
      <c r="E348" s="211" t="s">
        <v>1065</v>
      </c>
      <c r="F348" s="265" t="s">
        <v>1128</v>
      </c>
      <c r="G348" s="211" t="s">
        <v>1129</v>
      </c>
      <c r="H348" s="265"/>
      <c r="I348" s="211" t="s">
        <v>1425</v>
      </c>
      <c r="J348" s="252" t="s">
        <v>1425</v>
      </c>
      <c r="K348" s="215" t="s">
        <v>238</v>
      </c>
    </row>
    <row r="349" spans="1:11" s="215" customFormat="1" hidden="1">
      <c r="A349" s="253" t="s">
        <v>1124</v>
      </c>
      <c r="B349" s="211" t="str">
        <f>VLOOKUP(A349,数策标签!H:K,2,FALSE)</f>
        <v>常住城市</v>
      </c>
      <c r="C349" s="304" t="s">
        <v>235</v>
      </c>
      <c r="D349" s="211" t="s">
        <v>1125</v>
      </c>
      <c r="E349" s="211" t="s">
        <v>1065</v>
      </c>
      <c r="F349" s="265" t="s">
        <v>1128</v>
      </c>
      <c r="G349" s="211" t="s">
        <v>1129</v>
      </c>
      <c r="H349" s="265"/>
      <c r="I349" s="211" t="s">
        <v>1426</v>
      </c>
      <c r="J349" s="252" t="s">
        <v>1426</v>
      </c>
      <c r="K349" s="215" t="s">
        <v>238</v>
      </c>
    </row>
    <row r="350" spans="1:11" s="215" customFormat="1" hidden="1">
      <c r="A350" s="253" t="s">
        <v>1124</v>
      </c>
      <c r="B350" s="211" t="str">
        <f>VLOOKUP(A350,数策标签!H:K,2,FALSE)</f>
        <v>常住城市</v>
      </c>
      <c r="C350" s="304" t="s">
        <v>235</v>
      </c>
      <c r="D350" s="211" t="s">
        <v>1125</v>
      </c>
      <c r="E350" s="211" t="s">
        <v>1065</v>
      </c>
      <c r="F350" s="265" t="s">
        <v>1128</v>
      </c>
      <c r="G350" s="211" t="s">
        <v>1129</v>
      </c>
      <c r="H350" s="265"/>
      <c r="I350" s="211" t="s">
        <v>1427</v>
      </c>
      <c r="J350" s="252" t="s">
        <v>1427</v>
      </c>
      <c r="K350" s="215" t="s">
        <v>238</v>
      </c>
    </row>
    <row r="351" spans="1:11" s="215" customFormat="1" hidden="1">
      <c r="A351" s="253" t="s">
        <v>1124</v>
      </c>
      <c r="B351" s="211" t="str">
        <f>VLOOKUP(A351,数策标签!H:K,2,FALSE)</f>
        <v>常住城市</v>
      </c>
      <c r="C351" s="304" t="s">
        <v>235</v>
      </c>
      <c r="D351" s="211" t="s">
        <v>1125</v>
      </c>
      <c r="E351" s="211" t="s">
        <v>1065</v>
      </c>
      <c r="F351" s="265" t="s">
        <v>1128</v>
      </c>
      <c r="G351" s="211" t="s">
        <v>1129</v>
      </c>
      <c r="H351" s="265"/>
      <c r="I351" s="211" t="s">
        <v>1428</v>
      </c>
      <c r="J351" s="252" t="s">
        <v>1428</v>
      </c>
      <c r="K351" s="215" t="s">
        <v>238</v>
      </c>
    </row>
    <row r="352" spans="1:11" s="215" customFormat="1" hidden="1">
      <c r="A352" s="253" t="s">
        <v>1124</v>
      </c>
      <c r="B352" s="211" t="str">
        <f>VLOOKUP(A352,数策标签!H:K,2,FALSE)</f>
        <v>常住城市</v>
      </c>
      <c r="C352" s="304" t="s">
        <v>235</v>
      </c>
      <c r="D352" s="211" t="s">
        <v>1125</v>
      </c>
      <c r="E352" s="211" t="s">
        <v>1065</v>
      </c>
      <c r="F352" s="265" t="s">
        <v>1128</v>
      </c>
      <c r="G352" s="211" t="s">
        <v>1129</v>
      </c>
      <c r="H352" s="265"/>
      <c r="I352" s="211" t="s">
        <v>1429</v>
      </c>
      <c r="J352" s="252" t="s">
        <v>1429</v>
      </c>
      <c r="K352" s="215" t="s">
        <v>238</v>
      </c>
    </row>
    <row r="353" spans="1:11" s="215" customFormat="1" hidden="1">
      <c r="A353" s="253" t="s">
        <v>1124</v>
      </c>
      <c r="B353" s="211" t="str">
        <f>VLOOKUP(A353,数策标签!H:K,2,FALSE)</f>
        <v>常住城市</v>
      </c>
      <c r="C353" s="304" t="s">
        <v>235</v>
      </c>
      <c r="D353" s="211" t="s">
        <v>1125</v>
      </c>
      <c r="E353" s="211" t="s">
        <v>1065</v>
      </c>
      <c r="F353" s="265" t="s">
        <v>1128</v>
      </c>
      <c r="G353" s="211" t="s">
        <v>1129</v>
      </c>
      <c r="H353" s="265"/>
      <c r="I353" s="211" t="s">
        <v>1430</v>
      </c>
      <c r="J353" s="252" t="s">
        <v>1430</v>
      </c>
      <c r="K353" s="215" t="s">
        <v>238</v>
      </c>
    </row>
    <row r="354" spans="1:11" s="215" customFormat="1" hidden="1">
      <c r="A354" s="253" t="s">
        <v>1124</v>
      </c>
      <c r="B354" s="211" t="str">
        <f>VLOOKUP(A354,数策标签!H:K,2,FALSE)</f>
        <v>常住城市</v>
      </c>
      <c r="C354" s="304" t="s">
        <v>235</v>
      </c>
      <c r="D354" s="211" t="s">
        <v>1125</v>
      </c>
      <c r="E354" s="211" t="s">
        <v>1065</v>
      </c>
      <c r="F354" s="265" t="s">
        <v>1128</v>
      </c>
      <c r="G354" s="211" t="s">
        <v>1129</v>
      </c>
      <c r="H354" s="265"/>
      <c r="I354" s="211" t="s">
        <v>1431</v>
      </c>
      <c r="J354" s="252" t="s">
        <v>1431</v>
      </c>
      <c r="K354" s="215" t="s">
        <v>238</v>
      </c>
    </row>
    <row r="355" spans="1:11" s="215" customFormat="1" hidden="1">
      <c r="A355" s="253" t="s">
        <v>1124</v>
      </c>
      <c r="B355" s="211" t="str">
        <f>VLOOKUP(A355,数策标签!H:K,2,FALSE)</f>
        <v>常住城市</v>
      </c>
      <c r="C355" s="304" t="s">
        <v>235</v>
      </c>
      <c r="D355" s="211" t="s">
        <v>1125</v>
      </c>
      <c r="E355" s="211" t="s">
        <v>1065</v>
      </c>
      <c r="F355" s="265" t="s">
        <v>1128</v>
      </c>
      <c r="G355" s="211" t="s">
        <v>1129</v>
      </c>
      <c r="H355" s="265"/>
      <c r="I355" s="211" t="s">
        <v>1432</v>
      </c>
      <c r="J355" s="252" t="s">
        <v>1432</v>
      </c>
      <c r="K355" s="215" t="s">
        <v>238</v>
      </c>
    </row>
    <row r="356" spans="1:11" s="215" customFormat="1" hidden="1">
      <c r="A356" s="253" t="s">
        <v>1124</v>
      </c>
      <c r="B356" s="211" t="str">
        <f>VLOOKUP(A356,数策标签!H:K,2,FALSE)</f>
        <v>常住城市</v>
      </c>
      <c r="C356" s="304" t="s">
        <v>235</v>
      </c>
      <c r="D356" s="211" t="s">
        <v>1125</v>
      </c>
      <c r="E356" s="211" t="s">
        <v>1065</v>
      </c>
      <c r="F356" s="265" t="s">
        <v>1128</v>
      </c>
      <c r="G356" s="211" t="s">
        <v>1129</v>
      </c>
      <c r="H356" s="265"/>
      <c r="I356" s="211" t="s">
        <v>1433</v>
      </c>
      <c r="J356" s="252" t="s">
        <v>1433</v>
      </c>
      <c r="K356" s="215" t="s">
        <v>238</v>
      </c>
    </row>
    <row r="357" spans="1:11" s="215" customFormat="1" hidden="1">
      <c r="A357" s="253" t="s">
        <v>1124</v>
      </c>
      <c r="B357" s="211" t="str">
        <f>VLOOKUP(A357,数策标签!H:K,2,FALSE)</f>
        <v>常住城市</v>
      </c>
      <c r="C357" s="304" t="s">
        <v>235</v>
      </c>
      <c r="D357" s="211" t="s">
        <v>1125</v>
      </c>
      <c r="E357" s="211" t="s">
        <v>1065</v>
      </c>
      <c r="F357" s="265" t="s">
        <v>1128</v>
      </c>
      <c r="G357" s="211" t="s">
        <v>1129</v>
      </c>
      <c r="H357" s="265"/>
      <c r="I357" s="211" t="s">
        <v>1434</v>
      </c>
      <c r="J357" s="252" t="s">
        <v>1434</v>
      </c>
      <c r="K357" s="215" t="s">
        <v>238</v>
      </c>
    </row>
    <row r="358" spans="1:11" s="215" customFormat="1" hidden="1">
      <c r="A358" s="253" t="s">
        <v>1124</v>
      </c>
      <c r="B358" s="211" t="str">
        <f>VLOOKUP(A358,数策标签!H:K,2,FALSE)</f>
        <v>常住城市</v>
      </c>
      <c r="C358" s="304" t="s">
        <v>235</v>
      </c>
      <c r="D358" s="211" t="s">
        <v>1125</v>
      </c>
      <c r="E358" s="211" t="s">
        <v>1065</v>
      </c>
      <c r="F358" s="265" t="s">
        <v>1128</v>
      </c>
      <c r="G358" s="211" t="s">
        <v>1129</v>
      </c>
      <c r="H358" s="265"/>
      <c r="I358" s="211" t="s">
        <v>1435</v>
      </c>
      <c r="J358" s="252" t="s">
        <v>1435</v>
      </c>
      <c r="K358" s="215" t="s">
        <v>238</v>
      </c>
    </row>
    <row r="359" spans="1:11" s="215" customFormat="1" hidden="1">
      <c r="A359" s="253" t="s">
        <v>1124</v>
      </c>
      <c r="B359" s="211" t="str">
        <f>VLOOKUP(A359,数策标签!H:K,2,FALSE)</f>
        <v>常住城市</v>
      </c>
      <c r="C359" s="304" t="s">
        <v>235</v>
      </c>
      <c r="D359" s="211" t="s">
        <v>1125</v>
      </c>
      <c r="E359" s="211" t="s">
        <v>1065</v>
      </c>
      <c r="F359" s="265" t="s">
        <v>1128</v>
      </c>
      <c r="G359" s="211" t="s">
        <v>1129</v>
      </c>
      <c r="H359" s="265"/>
      <c r="I359" s="211" t="s">
        <v>1436</v>
      </c>
      <c r="J359" s="252" t="s">
        <v>1436</v>
      </c>
      <c r="K359" s="215" t="s">
        <v>238</v>
      </c>
    </row>
    <row r="360" spans="1:11" s="215" customFormat="1" hidden="1">
      <c r="A360" s="253" t="s">
        <v>1124</v>
      </c>
      <c r="B360" s="211" t="str">
        <f>VLOOKUP(A360,数策标签!H:K,2,FALSE)</f>
        <v>常住城市</v>
      </c>
      <c r="C360" s="304" t="s">
        <v>235</v>
      </c>
      <c r="D360" s="211" t="s">
        <v>1125</v>
      </c>
      <c r="E360" s="211" t="s">
        <v>1065</v>
      </c>
      <c r="F360" s="265" t="s">
        <v>1128</v>
      </c>
      <c r="G360" s="211" t="s">
        <v>1129</v>
      </c>
      <c r="H360" s="265"/>
      <c r="I360" s="211" t="s">
        <v>1437</v>
      </c>
      <c r="J360" s="252" t="s">
        <v>1437</v>
      </c>
      <c r="K360" s="215" t="s">
        <v>238</v>
      </c>
    </row>
    <row r="361" spans="1:11" s="215" customFormat="1" hidden="1">
      <c r="A361" s="253" t="s">
        <v>1124</v>
      </c>
      <c r="B361" s="211" t="str">
        <f>VLOOKUP(A361,数策标签!H:K,2,FALSE)</f>
        <v>常住城市</v>
      </c>
      <c r="C361" s="304" t="s">
        <v>235</v>
      </c>
      <c r="D361" s="211" t="s">
        <v>1125</v>
      </c>
      <c r="E361" s="211" t="s">
        <v>1065</v>
      </c>
      <c r="F361" s="265" t="s">
        <v>1128</v>
      </c>
      <c r="G361" s="211" t="s">
        <v>1129</v>
      </c>
      <c r="H361" s="265"/>
      <c r="I361" s="211" t="s">
        <v>1438</v>
      </c>
      <c r="J361" s="252" t="s">
        <v>1438</v>
      </c>
      <c r="K361" s="215" t="s">
        <v>238</v>
      </c>
    </row>
    <row r="362" spans="1:11" s="215" customFormat="1" hidden="1">
      <c r="A362" s="253" t="s">
        <v>1124</v>
      </c>
      <c r="B362" s="211" t="str">
        <f>VLOOKUP(A362,数策标签!H:K,2,FALSE)</f>
        <v>常住城市</v>
      </c>
      <c r="C362" s="304" t="s">
        <v>235</v>
      </c>
      <c r="D362" s="211" t="s">
        <v>1125</v>
      </c>
      <c r="E362" s="211" t="s">
        <v>1065</v>
      </c>
      <c r="F362" s="265" t="s">
        <v>1128</v>
      </c>
      <c r="G362" s="211" t="s">
        <v>1129</v>
      </c>
      <c r="H362" s="265"/>
      <c r="I362" s="211" t="s">
        <v>1439</v>
      </c>
      <c r="J362" s="252" t="s">
        <v>1439</v>
      </c>
      <c r="K362" s="215" t="s">
        <v>238</v>
      </c>
    </row>
    <row r="363" spans="1:11" s="215" customFormat="1" hidden="1">
      <c r="A363" s="253" t="s">
        <v>1124</v>
      </c>
      <c r="B363" s="211" t="str">
        <f>VLOOKUP(A363,数策标签!H:K,2,FALSE)</f>
        <v>常住城市</v>
      </c>
      <c r="C363" s="304" t="s">
        <v>235</v>
      </c>
      <c r="D363" s="211" t="s">
        <v>1125</v>
      </c>
      <c r="E363" s="211" t="s">
        <v>1065</v>
      </c>
      <c r="F363" s="265" t="s">
        <v>1128</v>
      </c>
      <c r="G363" s="211" t="s">
        <v>1129</v>
      </c>
      <c r="H363" s="265"/>
      <c r="I363" s="211" t="s">
        <v>1440</v>
      </c>
      <c r="J363" s="252" t="s">
        <v>1440</v>
      </c>
      <c r="K363" s="215" t="s">
        <v>238</v>
      </c>
    </row>
    <row r="364" spans="1:11" s="215" customFormat="1" hidden="1">
      <c r="A364" s="253" t="s">
        <v>1124</v>
      </c>
      <c r="B364" s="211" t="str">
        <f>VLOOKUP(A364,数策标签!H:K,2,FALSE)</f>
        <v>常住城市</v>
      </c>
      <c r="C364" s="304" t="s">
        <v>235</v>
      </c>
      <c r="D364" s="211" t="s">
        <v>1125</v>
      </c>
      <c r="E364" s="211" t="s">
        <v>1065</v>
      </c>
      <c r="F364" s="265" t="s">
        <v>1128</v>
      </c>
      <c r="G364" s="211" t="s">
        <v>1129</v>
      </c>
      <c r="H364" s="265"/>
      <c r="I364" s="211" t="s">
        <v>1441</v>
      </c>
      <c r="J364" s="252" t="s">
        <v>1441</v>
      </c>
      <c r="K364" s="215" t="s">
        <v>238</v>
      </c>
    </row>
    <row r="365" spans="1:11" s="215" customFormat="1" hidden="1">
      <c r="A365" s="253" t="s">
        <v>1124</v>
      </c>
      <c r="B365" s="211" t="str">
        <f>VLOOKUP(A365,数策标签!H:K,2,FALSE)</f>
        <v>常住城市</v>
      </c>
      <c r="C365" s="304" t="s">
        <v>235</v>
      </c>
      <c r="D365" s="211" t="s">
        <v>1125</v>
      </c>
      <c r="E365" s="211" t="s">
        <v>1065</v>
      </c>
      <c r="F365" s="265" t="s">
        <v>1128</v>
      </c>
      <c r="G365" s="211" t="s">
        <v>1129</v>
      </c>
      <c r="H365" s="265"/>
      <c r="I365" s="211" t="s">
        <v>1442</v>
      </c>
      <c r="J365" s="252" t="s">
        <v>1442</v>
      </c>
      <c r="K365" s="215" t="s">
        <v>238</v>
      </c>
    </row>
    <row r="366" spans="1:11" s="215" customFormat="1" hidden="1">
      <c r="A366" s="253" t="s">
        <v>1124</v>
      </c>
      <c r="B366" s="211" t="str">
        <f>VLOOKUP(A366,数策标签!H:K,2,FALSE)</f>
        <v>常住城市</v>
      </c>
      <c r="C366" s="304" t="s">
        <v>235</v>
      </c>
      <c r="D366" s="211" t="s">
        <v>1125</v>
      </c>
      <c r="E366" s="211" t="s">
        <v>1065</v>
      </c>
      <c r="F366" s="265" t="s">
        <v>1128</v>
      </c>
      <c r="G366" s="211" t="s">
        <v>1129</v>
      </c>
      <c r="H366" s="265"/>
      <c r="I366" s="211" t="s">
        <v>1443</v>
      </c>
      <c r="J366" s="252" t="s">
        <v>1443</v>
      </c>
      <c r="K366" s="215" t="s">
        <v>238</v>
      </c>
    </row>
    <row r="367" spans="1:11" s="215" customFormat="1" hidden="1">
      <c r="A367" s="253" t="s">
        <v>1124</v>
      </c>
      <c r="B367" s="211" t="str">
        <f>VLOOKUP(A367,数策标签!H:K,2,FALSE)</f>
        <v>常住城市</v>
      </c>
      <c r="C367" s="304" t="s">
        <v>235</v>
      </c>
      <c r="D367" s="211" t="s">
        <v>1125</v>
      </c>
      <c r="E367" s="211" t="s">
        <v>1065</v>
      </c>
      <c r="F367" s="265" t="s">
        <v>1128</v>
      </c>
      <c r="G367" s="211" t="s">
        <v>1129</v>
      </c>
      <c r="H367" s="265"/>
      <c r="I367" s="211" t="s">
        <v>1444</v>
      </c>
      <c r="J367" s="252" t="s">
        <v>1444</v>
      </c>
      <c r="K367" s="215" t="s">
        <v>238</v>
      </c>
    </row>
    <row r="368" spans="1:11" s="215" customFormat="1" hidden="1">
      <c r="A368" s="253" t="s">
        <v>1124</v>
      </c>
      <c r="B368" s="211" t="str">
        <f>VLOOKUP(A368,数策标签!H:K,2,FALSE)</f>
        <v>常住城市</v>
      </c>
      <c r="C368" s="304" t="s">
        <v>235</v>
      </c>
      <c r="D368" s="211" t="s">
        <v>1125</v>
      </c>
      <c r="E368" s="211" t="s">
        <v>1065</v>
      </c>
      <c r="F368" s="265" t="s">
        <v>1128</v>
      </c>
      <c r="G368" s="211" t="s">
        <v>1129</v>
      </c>
      <c r="H368" s="265"/>
      <c r="I368" s="211" t="s">
        <v>1445</v>
      </c>
      <c r="J368" s="252" t="s">
        <v>1445</v>
      </c>
      <c r="K368" s="215" t="s">
        <v>238</v>
      </c>
    </row>
    <row r="369" spans="1:11" s="215" customFormat="1" hidden="1">
      <c r="A369" s="253" t="s">
        <v>1124</v>
      </c>
      <c r="B369" s="211" t="str">
        <f>VLOOKUP(A369,数策标签!H:K,2,FALSE)</f>
        <v>常住城市</v>
      </c>
      <c r="C369" s="304" t="s">
        <v>235</v>
      </c>
      <c r="D369" s="211" t="s">
        <v>1125</v>
      </c>
      <c r="E369" s="211" t="s">
        <v>1065</v>
      </c>
      <c r="F369" s="265" t="s">
        <v>1128</v>
      </c>
      <c r="G369" s="211" t="s">
        <v>1129</v>
      </c>
      <c r="H369" s="265"/>
      <c r="I369" s="211" t="s">
        <v>1446</v>
      </c>
      <c r="J369" s="252" t="s">
        <v>1446</v>
      </c>
      <c r="K369" s="215" t="s">
        <v>238</v>
      </c>
    </row>
    <row r="370" spans="1:11" s="215" customFormat="1" hidden="1">
      <c r="A370" s="253" t="s">
        <v>1124</v>
      </c>
      <c r="B370" s="211" t="str">
        <f>VLOOKUP(A370,数策标签!H:K,2,FALSE)</f>
        <v>常住城市</v>
      </c>
      <c r="C370" s="304" t="s">
        <v>235</v>
      </c>
      <c r="D370" s="211" t="s">
        <v>1125</v>
      </c>
      <c r="E370" s="211" t="s">
        <v>1065</v>
      </c>
      <c r="F370" s="265" t="s">
        <v>1128</v>
      </c>
      <c r="G370" s="211" t="s">
        <v>1129</v>
      </c>
      <c r="H370" s="265"/>
      <c r="I370" s="211" t="s">
        <v>1447</v>
      </c>
      <c r="J370" s="252" t="s">
        <v>1447</v>
      </c>
      <c r="K370" s="215" t="s">
        <v>238</v>
      </c>
    </row>
    <row r="371" spans="1:11" s="215" customFormat="1" hidden="1">
      <c r="A371" s="253" t="s">
        <v>1124</v>
      </c>
      <c r="B371" s="211" t="str">
        <f>VLOOKUP(A371,数策标签!H:K,2,FALSE)</f>
        <v>常住城市</v>
      </c>
      <c r="C371" s="304" t="s">
        <v>235</v>
      </c>
      <c r="D371" s="211" t="s">
        <v>1125</v>
      </c>
      <c r="E371" s="211" t="s">
        <v>1065</v>
      </c>
      <c r="F371" s="265" t="s">
        <v>1128</v>
      </c>
      <c r="G371" s="211" t="s">
        <v>1129</v>
      </c>
      <c r="H371" s="265"/>
      <c r="I371" s="211" t="s">
        <v>1448</v>
      </c>
      <c r="J371" s="252" t="s">
        <v>1448</v>
      </c>
      <c r="K371" s="215" t="s">
        <v>238</v>
      </c>
    </row>
    <row r="372" spans="1:11" s="215" customFormat="1" hidden="1">
      <c r="A372" s="253" t="s">
        <v>1124</v>
      </c>
      <c r="B372" s="211" t="str">
        <f>VLOOKUP(A372,数策标签!H:K,2,FALSE)</f>
        <v>常住城市</v>
      </c>
      <c r="C372" s="304" t="s">
        <v>235</v>
      </c>
      <c r="D372" s="211" t="s">
        <v>1125</v>
      </c>
      <c r="E372" s="211" t="s">
        <v>1065</v>
      </c>
      <c r="F372" s="265" t="s">
        <v>1128</v>
      </c>
      <c r="G372" s="211" t="s">
        <v>1129</v>
      </c>
      <c r="H372" s="265"/>
      <c r="I372" s="211" t="s">
        <v>1449</v>
      </c>
      <c r="J372" s="252" t="s">
        <v>1449</v>
      </c>
      <c r="K372" s="215" t="s">
        <v>238</v>
      </c>
    </row>
    <row r="373" spans="1:11" s="215" customFormat="1" hidden="1">
      <c r="A373" s="253" t="s">
        <v>1124</v>
      </c>
      <c r="B373" s="211" t="str">
        <f>VLOOKUP(A373,数策标签!H:K,2,FALSE)</f>
        <v>常住城市</v>
      </c>
      <c r="C373" s="304" t="s">
        <v>235</v>
      </c>
      <c r="D373" s="211" t="s">
        <v>1125</v>
      </c>
      <c r="E373" s="211" t="s">
        <v>1065</v>
      </c>
      <c r="F373" s="265" t="s">
        <v>1128</v>
      </c>
      <c r="G373" s="211" t="s">
        <v>1129</v>
      </c>
      <c r="H373" s="265"/>
      <c r="I373" s="211" t="s">
        <v>1450</v>
      </c>
      <c r="J373" s="252" t="s">
        <v>1450</v>
      </c>
      <c r="K373" s="215" t="s">
        <v>238</v>
      </c>
    </row>
    <row r="374" spans="1:11" s="215" customFormat="1" hidden="1">
      <c r="A374" s="253" t="s">
        <v>1124</v>
      </c>
      <c r="B374" s="211" t="str">
        <f>VLOOKUP(A374,数策标签!H:K,2,FALSE)</f>
        <v>常住城市</v>
      </c>
      <c r="C374" s="304" t="s">
        <v>235</v>
      </c>
      <c r="D374" s="211" t="s">
        <v>1125</v>
      </c>
      <c r="E374" s="211" t="s">
        <v>1065</v>
      </c>
      <c r="F374" s="265" t="s">
        <v>1128</v>
      </c>
      <c r="G374" s="211" t="s">
        <v>1129</v>
      </c>
      <c r="H374" s="265"/>
      <c r="I374" s="211" t="s">
        <v>1451</v>
      </c>
      <c r="J374" s="252" t="s">
        <v>1451</v>
      </c>
      <c r="K374" s="215" t="s">
        <v>238</v>
      </c>
    </row>
    <row r="375" spans="1:11" s="215" customFormat="1" hidden="1">
      <c r="A375" s="253" t="s">
        <v>1124</v>
      </c>
      <c r="B375" s="211" t="str">
        <f>VLOOKUP(A375,数策标签!H:K,2,FALSE)</f>
        <v>常住城市</v>
      </c>
      <c r="C375" s="304" t="s">
        <v>235</v>
      </c>
      <c r="D375" s="211" t="s">
        <v>1125</v>
      </c>
      <c r="E375" s="211" t="s">
        <v>1065</v>
      </c>
      <c r="F375" s="265" t="s">
        <v>1128</v>
      </c>
      <c r="G375" s="211" t="s">
        <v>1129</v>
      </c>
      <c r="H375" s="265"/>
      <c r="I375" s="211" t="s">
        <v>1452</v>
      </c>
      <c r="J375" s="252" t="s">
        <v>1452</v>
      </c>
      <c r="K375" s="215" t="s">
        <v>238</v>
      </c>
    </row>
    <row r="376" spans="1:11" s="215" customFormat="1" hidden="1">
      <c r="A376" s="253" t="s">
        <v>1124</v>
      </c>
      <c r="B376" s="211" t="str">
        <f>VLOOKUP(A376,数策标签!H:K,2,FALSE)</f>
        <v>常住城市</v>
      </c>
      <c r="C376" s="304" t="s">
        <v>235</v>
      </c>
      <c r="D376" s="211" t="s">
        <v>1125</v>
      </c>
      <c r="E376" s="211" t="s">
        <v>1065</v>
      </c>
      <c r="F376" s="265" t="s">
        <v>1128</v>
      </c>
      <c r="G376" s="211" t="s">
        <v>1129</v>
      </c>
      <c r="H376" s="265"/>
      <c r="I376" s="211" t="s">
        <v>1453</v>
      </c>
      <c r="J376" s="252" t="s">
        <v>1453</v>
      </c>
      <c r="K376" s="215" t="s">
        <v>238</v>
      </c>
    </row>
    <row r="377" spans="1:11" s="215" customFormat="1" hidden="1">
      <c r="A377" s="253" t="s">
        <v>1124</v>
      </c>
      <c r="B377" s="211" t="str">
        <f>VLOOKUP(A377,数策标签!H:K,2,FALSE)</f>
        <v>常住城市</v>
      </c>
      <c r="C377" s="304" t="s">
        <v>235</v>
      </c>
      <c r="D377" s="211" t="s">
        <v>1125</v>
      </c>
      <c r="E377" s="211" t="s">
        <v>1065</v>
      </c>
      <c r="F377" s="265" t="s">
        <v>1128</v>
      </c>
      <c r="G377" s="211" t="s">
        <v>1129</v>
      </c>
      <c r="H377" s="265"/>
      <c r="I377" s="211" t="s">
        <v>1454</v>
      </c>
      <c r="J377" s="252" t="s">
        <v>1454</v>
      </c>
      <c r="K377" s="215" t="s">
        <v>238</v>
      </c>
    </row>
    <row r="378" spans="1:11" s="215" customFormat="1" hidden="1">
      <c r="A378" s="253" t="s">
        <v>1124</v>
      </c>
      <c r="B378" s="211" t="str">
        <f>VLOOKUP(A378,数策标签!H:K,2,FALSE)</f>
        <v>常住城市</v>
      </c>
      <c r="C378" s="304" t="s">
        <v>235</v>
      </c>
      <c r="D378" s="211" t="s">
        <v>1125</v>
      </c>
      <c r="E378" s="211" t="s">
        <v>1065</v>
      </c>
      <c r="F378" s="265" t="s">
        <v>1128</v>
      </c>
      <c r="G378" s="211" t="s">
        <v>1129</v>
      </c>
      <c r="H378" s="265"/>
      <c r="I378" s="211" t="s">
        <v>1455</v>
      </c>
      <c r="J378" s="252" t="s">
        <v>1455</v>
      </c>
      <c r="K378" s="215" t="s">
        <v>238</v>
      </c>
    </row>
    <row r="379" spans="1:11" s="215" customFormat="1" hidden="1">
      <c r="A379" s="253" t="s">
        <v>1124</v>
      </c>
      <c r="B379" s="211" t="str">
        <f>VLOOKUP(A379,数策标签!H:K,2,FALSE)</f>
        <v>常住城市</v>
      </c>
      <c r="C379" s="304" t="s">
        <v>235</v>
      </c>
      <c r="D379" s="211" t="s">
        <v>1125</v>
      </c>
      <c r="E379" s="211" t="s">
        <v>1065</v>
      </c>
      <c r="F379" s="265" t="s">
        <v>1128</v>
      </c>
      <c r="G379" s="211" t="s">
        <v>1129</v>
      </c>
      <c r="H379" s="265"/>
      <c r="I379" s="211" t="s">
        <v>1456</v>
      </c>
      <c r="J379" s="252" t="s">
        <v>1456</v>
      </c>
      <c r="K379" s="215" t="s">
        <v>238</v>
      </c>
    </row>
    <row r="380" spans="1:11" s="215" customFormat="1" hidden="1">
      <c r="A380" s="253" t="s">
        <v>1124</v>
      </c>
      <c r="B380" s="211" t="str">
        <f>VLOOKUP(A380,数策标签!H:K,2,FALSE)</f>
        <v>常住城市</v>
      </c>
      <c r="C380" s="304" t="s">
        <v>235</v>
      </c>
      <c r="D380" s="211" t="s">
        <v>1125</v>
      </c>
      <c r="E380" s="211" t="s">
        <v>1065</v>
      </c>
      <c r="F380" s="265" t="s">
        <v>1128</v>
      </c>
      <c r="G380" s="211" t="s">
        <v>1129</v>
      </c>
      <c r="H380" s="265"/>
      <c r="I380" s="211" t="s">
        <v>1457</v>
      </c>
      <c r="J380" s="252" t="s">
        <v>1457</v>
      </c>
      <c r="K380" s="215" t="s">
        <v>238</v>
      </c>
    </row>
    <row r="381" spans="1:11" s="215" customFormat="1" hidden="1">
      <c r="A381" s="253" t="s">
        <v>1124</v>
      </c>
      <c r="B381" s="211" t="str">
        <f>VLOOKUP(A381,数策标签!H:K,2,FALSE)</f>
        <v>常住城市</v>
      </c>
      <c r="C381" s="304" t="s">
        <v>235</v>
      </c>
      <c r="D381" s="211" t="s">
        <v>1125</v>
      </c>
      <c r="E381" s="211" t="s">
        <v>1065</v>
      </c>
      <c r="F381" s="265" t="s">
        <v>1128</v>
      </c>
      <c r="G381" s="211" t="s">
        <v>1129</v>
      </c>
      <c r="H381" s="265"/>
      <c r="I381" s="211" t="s">
        <v>1458</v>
      </c>
      <c r="J381" s="252" t="s">
        <v>1458</v>
      </c>
      <c r="K381" s="215" t="s">
        <v>238</v>
      </c>
    </row>
    <row r="382" spans="1:11" s="215" customFormat="1" hidden="1">
      <c r="A382" s="253" t="s">
        <v>1124</v>
      </c>
      <c r="B382" s="211" t="str">
        <f>VLOOKUP(A382,数策标签!H:K,2,FALSE)</f>
        <v>常住城市</v>
      </c>
      <c r="C382" s="304" t="s">
        <v>235</v>
      </c>
      <c r="D382" s="211" t="s">
        <v>1125</v>
      </c>
      <c r="E382" s="211" t="s">
        <v>1065</v>
      </c>
      <c r="F382" s="265" t="s">
        <v>1128</v>
      </c>
      <c r="G382" s="211" t="s">
        <v>1129</v>
      </c>
      <c r="H382" s="265"/>
      <c r="I382" s="211" t="s">
        <v>1459</v>
      </c>
      <c r="J382" s="252" t="s">
        <v>1459</v>
      </c>
      <c r="K382" s="215" t="s">
        <v>238</v>
      </c>
    </row>
    <row r="383" spans="1:11" s="215" customFormat="1" hidden="1">
      <c r="A383" s="253" t="s">
        <v>1124</v>
      </c>
      <c r="B383" s="211" t="str">
        <f>VLOOKUP(A383,数策标签!H:K,2,FALSE)</f>
        <v>常住城市</v>
      </c>
      <c r="C383" s="304" t="s">
        <v>235</v>
      </c>
      <c r="D383" s="211" t="s">
        <v>1125</v>
      </c>
      <c r="E383" s="211" t="s">
        <v>1065</v>
      </c>
      <c r="F383" s="265" t="s">
        <v>1128</v>
      </c>
      <c r="G383" s="211" t="s">
        <v>1129</v>
      </c>
      <c r="H383" s="265"/>
      <c r="I383" s="211" t="s">
        <v>1460</v>
      </c>
      <c r="J383" s="252" t="s">
        <v>1460</v>
      </c>
      <c r="K383" s="215" t="s">
        <v>238</v>
      </c>
    </row>
    <row r="384" spans="1:11" s="215" customFormat="1" hidden="1">
      <c r="A384" s="253" t="s">
        <v>1124</v>
      </c>
      <c r="B384" s="211" t="str">
        <f>VLOOKUP(A384,数策标签!H:K,2,FALSE)</f>
        <v>常住城市</v>
      </c>
      <c r="C384" s="304" t="s">
        <v>235</v>
      </c>
      <c r="D384" s="211" t="s">
        <v>1125</v>
      </c>
      <c r="E384" s="211" t="s">
        <v>1065</v>
      </c>
      <c r="F384" s="265" t="s">
        <v>1128</v>
      </c>
      <c r="G384" s="211" t="s">
        <v>1129</v>
      </c>
      <c r="H384" s="265"/>
      <c r="I384" s="211" t="s">
        <v>1461</v>
      </c>
      <c r="J384" s="252" t="s">
        <v>1461</v>
      </c>
      <c r="K384" s="215" t="s">
        <v>238</v>
      </c>
    </row>
    <row r="385" spans="1:11" s="215" customFormat="1" hidden="1">
      <c r="A385" s="253" t="s">
        <v>1124</v>
      </c>
      <c r="B385" s="211" t="str">
        <f>VLOOKUP(A385,数策标签!H:K,2,FALSE)</f>
        <v>常住城市</v>
      </c>
      <c r="C385" s="304" t="s">
        <v>235</v>
      </c>
      <c r="D385" s="211" t="s">
        <v>1125</v>
      </c>
      <c r="E385" s="211" t="s">
        <v>1065</v>
      </c>
      <c r="F385" s="265" t="s">
        <v>1128</v>
      </c>
      <c r="G385" s="211" t="s">
        <v>1129</v>
      </c>
      <c r="H385" s="265"/>
      <c r="I385" s="211" t="s">
        <v>1462</v>
      </c>
      <c r="J385" s="252" t="s">
        <v>1462</v>
      </c>
      <c r="K385" s="215" t="s">
        <v>238</v>
      </c>
    </row>
    <row r="386" spans="1:11" s="215" customFormat="1" hidden="1">
      <c r="A386" s="253" t="s">
        <v>1124</v>
      </c>
      <c r="B386" s="211" t="str">
        <f>VLOOKUP(A386,数策标签!H:K,2,FALSE)</f>
        <v>常住城市</v>
      </c>
      <c r="C386" s="304" t="s">
        <v>235</v>
      </c>
      <c r="D386" s="211" t="s">
        <v>1125</v>
      </c>
      <c r="E386" s="211" t="s">
        <v>1065</v>
      </c>
      <c r="F386" s="265" t="s">
        <v>1128</v>
      </c>
      <c r="G386" s="211" t="s">
        <v>1129</v>
      </c>
      <c r="H386" s="265"/>
      <c r="I386" s="211" t="s">
        <v>1463</v>
      </c>
      <c r="J386" s="252" t="s">
        <v>1463</v>
      </c>
      <c r="K386" s="215" t="s">
        <v>238</v>
      </c>
    </row>
    <row r="387" spans="1:11" s="215" customFormat="1" hidden="1">
      <c r="A387" s="253" t="s">
        <v>1124</v>
      </c>
      <c r="B387" s="211" t="str">
        <f>VLOOKUP(A387,数策标签!H:K,2,FALSE)</f>
        <v>常住城市</v>
      </c>
      <c r="C387" s="304" t="s">
        <v>235</v>
      </c>
      <c r="D387" s="211" t="s">
        <v>1125</v>
      </c>
      <c r="E387" s="211" t="s">
        <v>1065</v>
      </c>
      <c r="F387" s="265" t="s">
        <v>1128</v>
      </c>
      <c r="G387" s="211" t="s">
        <v>1129</v>
      </c>
      <c r="H387" s="265"/>
      <c r="I387" s="211" t="s">
        <v>1464</v>
      </c>
      <c r="J387" s="252" t="s">
        <v>1464</v>
      </c>
      <c r="K387" s="215" t="s">
        <v>238</v>
      </c>
    </row>
    <row r="388" spans="1:11" s="215" customFormat="1" hidden="1">
      <c r="A388" s="253" t="s">
        <v>1124</v>
      </c>
      <c r="B388" s="211" t="str">
        <f>VLOOKUP(A388,数策标签!H:K,2,FALSE)</f>
        <v>常住城市</v>
      </c>
      <c r="C388" s="304" t="s">
        <v>235</v>
      </c>
      <c r="D388" s="211" t="s">
        <v>1125</v>
      </c>
      <c r="E388" s="211" t="s">
        <v>1065</v>
      </c>
      <c r="F388" s="265" t="s">
        <v>1128</v>
      </c>
      <c r="G388" s="211" t="s">
        <v>1129</v>
      </c>
      <c r="H388" s="265"/>
      <c r="I388" s="211" t="s">
        <v>1465</v>
      </c>
      <c r="J388" s="252" t="s">
        <v>1465</v>
      </c>
      <c r="K388" s="215" t="s">
        <v>238</v>
      </c>
    </row>
    <row r="389" spans="1:11" s="215" customFormat="1" hidden="1">
      <c r="A389" s="253" t="s">
        <v>1124</v>
      </c>
      <c r="B389" s="211" t="str">
        <f>VLOOKUP(A389,数策标签!H:K,2,FALSE)</f>
        <v>常住城市</v>
      </c>
      <c r="C389" s="304" t="s">
        <v>235</v>
      </c>
      <c r="D389" s="211" t="s">
        <v>1125</v>
      </c>
      <c r="E389" s="211" t="s">
        <v>1065</v>
      </c>
      <c r="F389" s="265" t="s">
        <v>1128</v>
      </c>
      <c r="G389" s="211" t="s">
        <v>1129</v>
      </c>
      <c r="H389" s="265"/>
      <c r="I389" s="211" t="s">
        <v>1466</v>
      </c>
      <c r="J389" s="252" t="s">
        <v>1466</v>
      </c>
      <c r="K389" s="215" t="s">
        <v>238</v>
      </c>
    </row>
    <row r="390" spans="1:11" s="215" customFormat="1" hidden="1">
      <c r="A390" s="253" t="s">
        <v>1124</v>
      </c>
      <c r="B390" s="211" t="str">
        <f>VLOOKUP(A390,数策标签!H:K,2,FALSE)</f>
        <v>常住城市</v>
      </c>
      <c r="C390" s="304" t="s">
        <v>235</v>
      </c>
      <c r="D390" s="211" t="s">
        <v>1125</v>
      </c>
      <c r="E390" s="211" t="s">
        <v>1072</v>
      </c>
      <c r="F390" s="265"/>
      <c r="G390" s="211" t="s">
        <v>1467</v>
      </c>
      <c r="H390" s="265">
        <v>11000000</v>
      </c>
      <c r="I390" s="211" t="s">
        <v>1468</v>
      </c>
      <c r="J390" s="252" t="s">
        <v>1468</v>
      </c>
      <c r="K390" s="215" t="s">
        <v>238</v>
      </c>
    </row>
    <row r="391" spans="1:11" s="215" customFormat="1" hidden="1">
      <c r="A391" s="253" t="s">
        <v>1124</v>
      </c>
      <c r="B391" s="211" t="str">
        <f>VLOOKUP(A391,数策标签!H:K,2,FALSE)</f>
        <v>常住城市</v>
      </c>
      <c r="C391" s="304" t="s">
        <v>235</v>
      </c>
      <c r="D391" s="211" t="s">
        <v>1125</v>
      </c>
      <c r="E391" s="211" t="s">
        <v>1072</v>
      </c>
      <c r="F391" s="265"/>
      <c r="G391" s="211" t="s">
        <v>1467</v>
      </c>
      <c r="H391" s="265">
        <v>12000000</v>
      </c>
      <c r="I391" s="211" t="s">
        <v>1469</v>
      </c>
      <c r="J391" s="252" t="s">
        <v>1469</v>
      </c>
      <c r="K391" s="215" t="s">
        <v>238</v>
      </c>
    </row>
    <row r="392" spans="1:11" s="215" customFormat="1" hidden="1">
      <c r="A392" s="253" t="s">
        <v>1124</v>
      </c>
      <c r="B392" s="211" t="str">
        <f>VLOOKUP(A392,数策标签!H:K,2,FALSE)</f>
        <v>常住城市</v>
      </c>
      <c r="C392" s="304" t="s">
        <v>235</v>
      </c>
      <c r="D392" s="211" t="s">
        <v>1125</v>
      </c>
      <c r="E392" s="211" t="s">
        <v>1072</v>
      </c>
      <c r="F392" s="265"/>
      <c r="G392" s="211" t="s">
        <v>1467</v>
      </c>
      <c r="H392" s="265">
        <v>13010000</v>
      </c>
      <c r="I392" s="211" t="s">
        <v>1470</v>
      </c>
      <c r="J392" s="252" t="s">
        <v>1470</v>
      </c>
      <c r="K392" s="215" t="s">
        <v>238</v>
      </c>
    </row>
    <row r="393" spans="1:11" s="215" customFormat="1" hidden="1">
      <c r="A393" s="253" t="s">
        <v>1124</v>
      </c>
      <c r="B393" s="211" t="str">
        <f>VLOOKUP(A393,数策标签!H:K,2,FALSE)</f>
        <v>常住城市</v>
      </c>
      <c r="C393" s="304" t="s">
        <v>235</v>
      </c>
      <c r="D393" s="211" t="s">
        <v>1125</v>
      </c>
      <c r="E393" s="211" t="s">
        <v>1072</v>
      </c>
      <c r="F393" s="265"/>
      <c r="G393" s="211" t="s">
        <v>1467</v>
      </c>
      <c r="H393" s="265">
        <v>13020000</v>
      </c>
      <c r="I393" s="211" t="s">
        <v>1471</v>
      </c>
      <c r="J393" s="252" t="s">
        <v>1471</v>
      </c>
      <c r="K393" s="215" t="s">
        <v>238</v>
      </c>
    </row>
    <row r="394" spans="1:11" s="215" customFormat="1" hidden="1">
      <c r="A394" s="253" t="s">
        <v>1124</v>
      </c>
      <c r="B394" s="211" t="str">
        <f>VLOOKUP(A394,数策标签!H:K,2,FALSE)</f>
        <v>常住城市</v>
      </c>
      <c r="C394" s="304" t="s">
        <v>235</v>
      </c>
      <c r="D394" s="211" t="s">
        <v>1125</v>
      </c>
      <c r="E394" s="211" t="s">
        <v>1072</v>
      </c>
      <c r="F394" s="265"/>
      <c r="G394" s="211" t="s">
        <v>1467</v>
      </c>
      <c r="H394" s="265">
        <v>13030000</v>
      </c>
      <c r="I394" s="211" t="s">
        <v>1472</v>
      </c>
      <c r="J394" s="252" t="s">
        <v>1472</v>
      </c>
      <c r="K394" s="215" t="s">
        <v>238</v>
      </c>
    </row>
    <row r="395" spans="1:11" s="215" customFormat="1" hidden="1">
      <c r="A395" s="253" t="s">
        <v>1124</v>
      </c>
      <c r="B395" s="211" t="str">
        <f>VLOOKUP(A395,数策标签!H:K,2,FALSE)</f>
        <v>常住城市</v>
      </c>
      <c r="C395" s="304" t="s">
        <v>235</v>
      </c>
      <c r="D395" s="211" t="s">
        <v>1125</v>
      </c>
      <c r="E395" s="211" t="s">
        <v>1072</v>
      </c>
      <c r="F395" s="265"/>
      <c r="G395" s="211" t="s">
        <v>1467</v>
      </c>
      <c r="H395" s="265">
        <v>13040000</v>
      </c>
      <c r="I395" s="211" t="s">
        <v>1473</v>
      </c>
      <c r="J395" s="252" t="s">
        <v>1473</v>
      </c>
      <c r="K395" s="215" t="s">
        <v>238</v>
      </c>
    </row>
    <row r="396" spans="1:11" s="215" customFormat="1" hidden="1">
      <c r="A396" s="253" t="s">
        <v>1124</v>
      </c>
      <c r="B396" s="211" t="str">
        <f>VLOOKUP(A396,数策标签!H:K,2,FALSE)</f>
        <v>常住城市</v>
      </c>
      <c r="C396" s="304" t="s">
        <v>235</v>
      </c>
      <c r="D396" s="211" t="s">
        <v>1125</v>
      </c>
      <c r="E396" s="211" t="s">
        <v>1072</v>
      </c>
      <c r="F396" s="265"/>
      <c r="G396" s="211" t="s">
        <v>1467</v>
      </c>
      <c r="H396" s="265">
        <v>13050000</v>
      </c>
      <c r="I396" s="211" t="s">
        <v>1474</v>
      </c>
      <c r="J396" s="252" t="s">
        <v>1474</v>
      </c>
      <c r="K396" s="215" t="s">
        <v>238</v>
      </c>
    </row>
    <row r="397" spans="1:11" s="215" customFormat="1" hidden="1">
      <c r="A397" s="253" t="s">
        <v>1124</v>
      </c>
      <c r="B397" s="211" t="str">
        <f>VLOOKUP(A397,数策标签!H:K,2,FALSE)</f>
        <v>常住城市</v>
      </c>
      <c r="C397" s="304" t="s">
        <v>235</v>
      </c>
      <c r="D397" s="211" t="s">
        <v>1125</v>
      </c>
      <c r="E397" s="211" t="s">
        <v>1072</v>
      </c>
      <c r="F397" s="265"/>
      <c r="G397" s="211" t="s">
        <v>1467</v>
      </c>
      <c r="H397" s="265">
        <v>13060000</v>
      </c>
      <c r="I397" s="211" t="s">
        <v>1475</v>
      </c>
      <c r="J397" s="252" t="s">
        <v>1475</v>
      </c>
      <c r="K397" s="215" t="s">
        <v>238</v>
      </c>
    </row>
    <row r="398" spans="1:11" s="215" customFormat="1" hidden="1">
      <c r="A398" s="253" t="s">
        <v>1124</v>
      </c>
      <c r="B398" s="211" t="str">
        <f>VLOOKUP(A398,数策标签!H:K,2,FALSE)</f>
        <v>常住城市</v>
      </c>
      <c r="C398" s="304" t="s">
        <v>235</v>
      </c>
      <c r="D398" s="211" t="s">
        <v>1125</v>
      </c>
      <c r="E398" s="211" t="s">
        <v>1072</v>
      </c>
      <c r="F398" s="265"/>
      <c r="G398" s="211" t="s">
        <v>1467</v>
      </c>
      <c r="H398" s="265">
        <v>13070000</v>
      </c>
      <c r="I398" s="211" t="s">
        <v>1476</v>
      </c>
      <c r="J398" s="252" t="s">
        <v>1476</v>
      </c>
      <c r="K398" s="215" t="s">
        <v>238</v>
      </c>
    </row>
    <row r="399" spans="1:11" s="215" customFormat="1" hidden="1">
      <c r="A399" s="253" t="s">
        <v>1124</v>
      </c>
      <c r="B399" s="211" t="str">
        <f>VLOOKUP(A399,数策标签!H:K,2,FALSE)</f>
        <v>常住城市</v>
      </c>
      <c r="C399" s="304" t="s">
        <v>235</v>
      </c>
      <c r="D399" s="211" t="s">
        <v>1125</v>
      </c>
      <c r="E399" s="211" t="s">
        <v>1072</v>
      </c>
      <c r="F399" s="265"/>
      <c r="G399" s="211" t="s">
        <v>1467</v>
      </c>
      <c r="H399" s="265">
        <v>13080000</v>
      </c>
      <c r="I399" s="211" t="s">
        <v>1477</v>
      </c>
      <c r="J399" s="252" t="s">
        <v>1477</v>
      </c>
      <c r="K399" s="215" t="s">
        <v>238</v>
      </c>
    </row>
    <row r="400" spans="1:11" s="215" customFormat="1" hidden="1">
      <c r="A400" s="253" t="s">
        <v>1124</v>
      </c>
      <c r="B400" s="211" t="str">
        <f>VLOOKUP(A400,数策标签!H:K,2,FALSE)</f>
        <v>常住城市</v>
      </c>
      <c r="C400" s="304" t="s">
        <v>235</v>
      </c>
      <c r="D400" s="211" t="s">
        <v>1125</v>
      </c>
      <c r="E400" s="211" t="s">
        <v>1072</v>
      </c>
      <c r="F400" s="265"/>
      <c r="G400" s="211" t="s">
        <v>1467</v>
      </c>
      <c r="H400" s="265">
        <v>13090000</v>
      </c>
      <c r="I400" s="211" t="s">
        <v>1478</v>
      </c>
      <c r="J400" s="252" t="s">
        <v>1478</v>
      </c>
      <c r="K400" s="215" t="s">
        <v>238</v>
      </c>
    </row>
    <row r="401" spans="1:11" s="215" customFormat="1" hidden="1">
      <c r="A401" s="253" t="s">
        <v>1124</v>
      </c>
      <c r="B401" s="211" t="str">
        <f>VLOOKUP(A401,数策标签!H:K,2,FALSE)</f>
        <v>常住城市</v>
      </c>
      <c r="C401" s="304" t="s">
        <v>235</v>
      </c>
      <c r="D401" s="211" t="s">
        <v>1125</v>
      </c>
      <c r="E401" s="211" t="s">
        <v>1072</v>
      </c>
      <c r="F401" s="265"/>
      <c r="G401" s="211" t="s">
        <v>1467</v>
      </c>
      <c r="H401" s="265">
        <v>13100000</v>
      </c>
      <c r="I401" s="211" t="s">
        <v>1479</v>
      </c>
      <c r="J401" s="252" t="s">
        <v>1479</v>
      </c>
      <c r="K401" s="215" t="s">
        <v>238</v>
      </c>
    </row>
    <row r="402" spans="1:11" s="215" customFormat="1" hidden="1">
      <c r="A402" s="253" t="s">
        <v>1124</v>
      </c>
      <c r="B402" s="211" t="str">
        <f>VLOOKUP(A402,数策标签!H:K,2,FALSE)</f>
        <v>常住城市</v>
      </c>
      <c r="C402" s="304" t="s">
        <v>235</v>
      </c>
      <c r="D402" s="211" t="s">
        <v>1125</v>
      </c>
      <c r="E402" s="211" t="s">
        <v>1072</v>
      </c>
      <c r="F402" s="265"/>
      <c r="G402" s="211" t="s">
        <v>1467</v>
      </c>
      <c r="H402" s="265">
        <v>13110000</v>
      </c>
      <c r="I402" s="211" t="s">
        <v>1480</v>
      </c>
      <c r="J402" s="252" t="s">
        <v>1480</v>
      </c>
      <c r="K402" s="215" t="s">
        <v>238</v>
      </c>
    </row>
    <row r="403" spans="1:11" s="215" customFormat="1" hidden="1">
      <c r="A403" s="253" t="s">
        <v>1124</v>
      </c>
      <c r="B403" s="211" t="str">
        <f>VLOOKUP(A403,数策标签!H:K,2,FALSE)</f>
        <v>常住城市</v>
      </c>
      <c r="C403" s="304" t="s">
        <v>235</v>
      </c>
      <c r="D403" s="211" t="s">
        <v>1125</v>
      </c>
      <c r="E403" s="211" t="s">
        <v>1072</v>
      </c>
      <c r="F403" s="265"/>
      <c r="G403" s="211" t="s">
        <v>1467</v>
      </c>
      <c r="H403" s="265">
        <v>14010000</v>
      </c>
      <c r="I403" s="211" t="s">
        <v>1481</v>
      </c>
      <c r="J403" s="252" t="s">
        <v>1481</v>
      </c>
      <c r="K403" s="215" t="s">
        <v>238</v>
      </c>
    </row>
    <row r="404" spans="1:11" s="215" customFormat="1" hidden="1">
      <c r="A404" s="253" t="s">
        <v>1124</v>
      </c>
      <c r="B404" s="211" t="str">
        <f>VLOOKUP(A404,数策标签!H:K,2,FALSE)</f>
        <v>常住城市</v>
      </c>
      <c r="C404" s="304" t="s">
        <v>235</v>
      </c>
      <c r="D404" s="211" t="s">
        <v>1125</v>
      </c>
      <c r="E404" s="211" t="s">
        <v>1072</v>
      </c>
      <c r="F404" s="265"/>
      <c r="G404" s="211" t="s">
        <v>1467</v>
      </c>
      <c r="H404" s="265">
        <v>14020000</v>
      </c>
      <c r="I404" s="211" t="s">
        <v>1482</v>
      </c>
      <c r="J404" s="252" t="s">
        <v>1482</v>
      </c>
      <c r="K404" s="215" t="s">
        <v>238</v>
      </c>
    </row>
    <row r="405" spans="1:11" s="215" customFormat="1" hidden="1">
      <c r="A405" s="253" t="s">
        <v>1124</v>
      </c>
      <c r="B405" s="211" t="str">
        <f>VLOOKUP(A405,数策标签!H:K,2,FALSE)</f>
        <v>常住城市</v>
      </c>
      <c r="C405" s="304" t="s">
        <v>235</v>
      </c>
      <c r="D405" s="211" t="s">
        <v>1125</v>
      </c>
      <c r="E405" s="211" t="s">
        <v>1072</v>
      </c>
      <c r="F405" s="265"/>
      <c r="G405" s="211" t="s">
        <v>1467</v>
      </c>
      <c r="H405" s="265">
        <v>14030000</v>
      </c>
      <c r="I405" s="211" t="s">
        <v>1483</v>
      </c>
      <c r="J405" s="252" t="s">
        <v>1483</v>
      </c>
      <c r="K405" s="215" t="s">
        <v>238</v>
      </c>
    </row>
    <row r="406" spans="1:11" s="215" customFormat="1" hidden="1">
      <c r="A406" s="253" t="s">
        <v>1124</v>
      </c>
      <c r="B406" s="211" t="str">
        <f>VLOOKUP(A406,数策标签!H:K,2,FALSE)</f>
        <v>常住城市</v>
      </c>
      <c r="C406" s="304" t="s">
        <v>235</v>
      </c>
      <c r="D406" s="211" t="s">
        <v>1125</v>
      </c>
      <c r="E406" s="211" t="s">
        <v>1072</v>
      </c>
      <c r="F406" s="265"/>
      <c r="G406" s="211" t="s">
        <v>1467</v>
      </c>
      <c r="H406" s="265">
        <v>14040000</v>
      </c>
      <c r="I406" s="211" t="s">
        <v>1484</v>
      </c>
      <c r="J406" s="252" t="s">
        <v>1484</v>
      </c>
      <c r="K406" s="215" t="s">
        <v>238</v>
      </c>
    </row>
    <row r="407" spans="1:11" s="215" customFormat="1" hidden="1">
      <c r="A407" s="253" t="s">
        <v>1124</v>
      </c>
      <c r="B407" s="211" t="str">
        <f>VLOOKUP(A407,数策标签!H:K,2,FALSE)</f>
        <v>常住城市</v>
      </c>
      <c r="C407" s="304" t="s">
        <v>235</v>
      </c>
      <c r="D407" s="211" t="s">
        <v>1125</v>
      </c>
      <c r="E407" s="211" t="s">
        <v>1072</v>
      </c>
      <c r="F407" s="265"/>
      <c r="G407" s="211" t="s">
        <v>1467</v>
      </c>
      <c r="H407" s="265">
        <v>14050000</v>
      </c>
      <c r="I407" s="211" t="s">
        <v>1485</v>
      </c>
      <c r="J407" s="252" t="s">
        <v>1485</v>
      </c>
      <c r="K407" s="215" t="s">
        <v>238</v>
      </c>
    </row>
    <row r="408" spans="1:11" s="215" customFormat="1" hidden="1">
      <c r="A408" s="253" t="s">
        <v>1124</v>
      </c>
      <c r="B408" s="211" t="str">
        <f>VLOOKUP(A408,数策标签!H:K,2,FALSE)</f>
        <v>常住城市</v>
      </c>
      <c r="C408" s="304" t="s">
        <v>235</v>
      </c>
      <c r="D408" s="211" t="s">
        <v>1125</v>
      </c>
      <c r="E408" s="211" t="s">
        <v>1072</v>
      </c>
      <c r="F408" s="265"/>
      <c r="G408" s="211" t="s">
        <v>1467</v>
      </c>
      <c r="H408" s="265">
        <v>14060000</v>
      </c>
      <c r="I408" s="211" t="s">
        <v>1486</v>
      </c>
      <c r="J408" s="252" t="s">
        <v>1486</v>
      </c>
      <c r="K408" s="215" t="s">
        <v>238</v>
      </c>
    </row>
    <row r="409" spans="1:11" s="215" customFormat="1" hidden="1">
      <c r="A409" s="253" t="s">
        <v>1124</v>
      </c>
      <c r="B409" s="211" t="str">
        <f>VLOOKUP(A409,数策标签!H:K,2,FALSE)</f>
        <v>常住城市</v>
      </c>
      <c r="C409" s="304" t="s">
        <v>235</v>
      </c>
      <c r="D409" s="211" t="s">
        <v>1125</v>
      </c>
      <c r="E409" s="211" t="s">
        <v>1072</v>
      </c>
      <c r="F409" s="265"/>
      <c r="G409" s="211" t="s">
        <v>1467</v>
      </c>
      <c r="H409" s="265">
        <v>14070000</v>
      </c>
      <c r="I409" s="211" t="s">
        <v>1487</v>
      </c>
      <c r="J409" s="252" t="s">
        <v>1487</v>
      </c>
      <c r="K409" s="215" t="s">
        <v>238</v>
      </c>
    </row>
    <row r="410" spans="1:11" s="215" customFormat="1" hidden="1">
      <c r="A410" s="253" t="s">
        <v>1124</v>
      </c>
      <c r="B410" s="211" t="str">
        <f>VLOOKUP(A410,数策标签!H:K,2,FALSE)</f>
        <v>常住城市</v>
      </c>
      <c r="C410" s="304" t="s">
        <v>235</v>
      </c>
      <c r="D410" s="211" t="s">
        <v>1125</v>
      </c>
      <c r="E410" s="211" t="s">
        <v>1072</v>
      </c>
      <c r="F410" s="265"/>
      <c r="G410" s="211" t="s">
        <v>1467</v>
      </c>
      <c r="H410" s="265">
        <v>14080000</v>
      </c>
      <c r="I410" s="211" t="s">
        <v>1488</v>
      </c>
      <c r="J410" s="252" t="s">
        <v>1488</v>
      </c>
      <c r="K410" s="215" t="s">
        <v>238</v>
      </c>
    </row>
    <row r="411" spans="1:11" s="215" customFormat="1" hidden="1">
      <c r="A411" s="253" t="s">
        <v>1124</v>
      </c>
      <c r="B411" s="211" t="str">
        <f>VLOOKUP(A411,数策标签!H:K,2,FALSE)</f>
        <v>常住城市</v>
      </c>
      <c r="C411" s="304" t="s">
        <v>235</v>
      </c>
      <c r="D411" s="211" t="s">
        <v>1125</v>
      </c>
      <c r="E411" s="211" t="s">
        <v>1072</v>
      </c>
      <c r="F411" s="265"/>
      <c r="G411" s="211" t="s">
        <v>1467</v>
      </c>
      <c r="H411" s="265">
        <v>14090000</v>
      </c>
      <c r="I411" s="211" t="s">
        <v>1489</v>
      </c>
      <c r="J411" s="252" t="s">
        <v>1489</v>
      </c>
      <c r="K411" s="215" t="s">
        <v>238</v>
      </c>
    </row>
    <row r="412" spans="1:11" s="215" customFormat="1" hidden="1">
      <c r="A412" s="253" t="s">
        <v>1124</v>
      </c>
      <c r="B412" s="211" t="str">
        <f>VLOOKUP(A412,数策标签!H:K,2,FALSE)</f>
        <v>常住城市</v>
      </c>
      <c r="C412" s="304" t="s">
        <v>235</v>
      </c>
      <c r="D412" s="211" t="s">
        <v>1125</v>
      </c>
      <c r="E412" s="211" t="s">
        <v>1072</v>
      </c>
      <c r="F412" s="265"/>
      <c r="G412" s="211" t="s">
        <v>1467</v>
      </c>
      <c r="H412" s="265">
        <v>14100000</v>
      </c>
      <c r="I412" s="211" t="s">
        <v>1490</v>
      </c>
      <c r="J412" s="252" t="s">
        <v>1490</v>
      </c>
      <c r="K412" s="215" t="s">
        <v>238</v>
      </c>
    </row>
    <row r="413" spans="1:11" s="215" customFormat="1" hidden="1">
      <c r="A413" s="253" t="s">
        <v>1124</v>
      </c>
      <c r="B413" s="211" t="str">
        <f>VLOOKUP(A413,数策标签!H:K,2,FALSE)</f>
        <v>常住城市</v>
      </c>
      <c r="C413" s="304" t="s">
        <v>235</v>
      </c>
      <c r="D413" s="211" t="s">
        <v>1125</v>
      </c>
      <c r="E413" s="211" t="s">
        <v>1072</v>
      </c>
      <c r="F413" s="265"/>
      <c r="G413" s="211" t="s">
        <v>1467</v>
      </c>
      <c r="H413" s="265">
        <v>14110000</v>
      </c>
      <c r="I413" s="211" t="s">
        <v>1491</v>
      </c>
      <c r="J413" s="252" t="s">
        <v>1491</v>
      </c>
      <c r="K413" s="215" t="s">
        <v>238</v>
      </c>
    </row>
    <row r="414" spans="1:11" s="215" customFormat="1" hidden="1">
      <c r="A414" s="253" t="s">
        <v>1124</v>
      </c>
      <c r="B414" s="211" t="str">
        <f>VLOOKUP(A414,数策标签!H:K,2,FALSE)</f>
        <v>常住城市</v>
      </c>
      <c r="C414" s="304" t="s">
        <v>235</v>
      </c>
      <c r="D414" s="211" t="s">
        <v>1125</v>
      </c>
      <c r="E414" s="211" t="s">
        <v>1072</v>
      </c>
      <c r="F414" s="265"/>
      <c r="G414" s="211" t="s">
        <v>1467</v>
      </c>
      <c r="H414" s="265">
        <v>15010000</v>
      </c>
      <c r="I414" s="211" t="s">
        <v>1492</v>
      </c>
      <c r="J414" s="252" t="s">
        <v>1492</v>
      </c>
      <c r="K414" s="215" t="s">
        <v>238</v>
      </c>
    </row>
    <row r="415" spans="1:11" s="215" customFormat="1" hidden="1">
      <c r="A415" s="253" t="s">
        <v>1124</v>
      </c>
      <c r="B415" s="211" t="str">
        <f>VLOOKUP(A415,数策标签!H:K,2,FALSE)</f>
        <v>常住城市</v>
      </c>
      <c r="C415" s="304" t="s">
        <v>235</v>
      </c>
      <c r="D415" s="211" t="s">
        <v>1125</v>
      </c>
      <c r="E415" s="211" t="s">
        <v>1072</v>
      </c>
      <c r="F415" s="265"/>
      <c r="G415" s="211" t="s">
        <v>1467</v>
      </c>
      <c r="H415" s="265">
        <v>15020000</v>
      </c>
      <c r="I415" s="211" t="s">
        <v>1493</v>
      </c>
      <c r="J415" s="252" t="s">
        <v>1493</v>
      </c>
      <c r="K415" s="215" t="s">
        <v>238</v>
      </c>
    </row>
    <row r="416" spans="1:11" s="215" customFormat="1" hidden="1">
      <c r="A416" s="253" t="s">
        <v>1124</v>
      </c>
      <c r="B416" s="211" t="str">
        <f>VLOOKUP(A416,数策标签!H:K,2,FALSE)</f>
        <v>常住城市</v>
      </c>
      <c r="C416" s="304" t="s">
        <v>235</v>
      </c>
      <c r="D416" s="211" t="s">
        <v>1125</v>
      </c>
      <c r="E416" s="211" t="s">
        <v>1072</v>
      </c>
      <c r="F416" s="265"/>
      <c r="G416" s="211" t="s">
        <v>1467</v>
      </c>
      <c r="H416" s="265">
        <v>15030000</v>
      </c>
      <c r="I416" s="211" t="s">
        <v>1494</v>
      </c>
      <c r="J416" s="252" t="s">
        <v>1494</v>
      </c>
      <c r="K416" s="215" t="s">
        <v>238</v>
      </c>
    </row>
    <row r="417" spans="1:11" s="215" customFormat="1" hidden="1">
      <c r="A417" s="253" t="s">
        <v>1124</v>
      </c>
      <c r="B417" s="211" t="str">
        <f>VLOOKUP(A417,数策标签!H:K,2,FALSE)</f>
        <v>常住城市</v>
      </c>
      <c r="C417" s="304" t="s">
        <v>235</v>
      </c>
      <c r="D417" s="211" t="s">
        <v>1125</v>
      </c>
      <c r="E417" s="211" t="s">
        <v>1072</v>
      </c>
      <c r="F417" s="265"/>
      <c r="G417" s="211" t="s">
        <v>1467</v>
      </c>
      <c r="H417" s="265">
        <v>15040000</v>
      </c>
      <c r="I417" s="211" t="s">
        <v>1495</v>
      </c>
      <c r="J417" s="252" t="s">
        <v>1495</v>
      </c>
      <c r="K417" s="215" t="s">
        <v>238</v>
      </c>
    </row>
    <row r="418" spans="1:11" s="215" customFormat="1" hidden="1">
      <c r="A418" s="253" t="s">
        <v>1124</v>
      </c>
      <c r="B418" s="211" t="str">
        <f>VLOOKUP(A418,数策标签!H:K,2,FALSE)</f>
        <v>常住城市</v>
      </c>
      <c r="C418" s="304" t="s">
        <v>235</v>
      </c>
      <c r="D418" s="211" t="s">
        <v>1125</v>
      </c>
      <c r="E418" s="211" t="s">
        <v>1072</v>
      </c>
      <c r="F418" s="265"/>
      <c r="G418" s="211" t="s">
        <v>1467</v>
      </c>
      <c r="H418" s="265">
        <v>15050000</v>
      </c>
      <c r="I418" s="211" t="s">
        <v>1496</v>
      </c>
      <c r="J418" s="252" t="s">
        <v>1496</v>
      </c>
      <c r="K418" s="215" t="s">
        <v>238</v>
      </c>
    </row>
    <row r="419" spans="1:11" s="215" customFormat="1" hidden="1">
      <c r="A419" s="253" t="s">
        <v>1124</v>
      </c>
      <c r="B419" s="211" t="str">
        <f>VLOOKUP(A419,数策标签!H:K,2,FALSE)</f>
        <v>常住城市</v>
      </c>
      <c r="C419" s="304" t="s">
        <v>235</v>
      </c>
      <c r="D419" s="211" t="s">
        <v>1125</v>
      </c>
      <c r="E419" s="211" t="s">
        <v>1072</v>
      </c>
      <c r="F419" s="265"/>
      <c r="G419" s="211" t="s">
        <v>1467</v>
      </c>
      <c r="H419" s="265">
        <v>15060000</v>
      </c>
      <c r="I419" s="211" t="s">
        <v>1497</v>
      </c>
      <c r="J419" s="252" t="s">
        <v>1497</v>
      </c>
      <c r="K419" s="215" t="s">
        <v>238</v>
      </c>
    </row>
    <row r="420" spans="1:11" s="215" customFormat="1" hidden="1">
      <c r="A420" s="253" t="s">
        <v>1124</v>
      </c>
      <c r="B420" s="211" t="str">
        <f>VLOOKUP(A420,数策标签!H:K,2,FALSE)</f>
        <v>常住城市</v>
      </c>
      <c r="C420" s="304" t="s">
        <v>235</v>
      </c>
      <c r="D420" s="211" t="s">
        <v>1125</v>
      </c>
      <c r="E420" s="211" t="s">
        <v>1072</v>
      </c>
      <c r="F420" s="265"/>
      <c r="G420" s="211" t="s">
        <v>1467</v>
      </c>
      <c r="H420" s="265">
        <v>15070000</v>
      </c>
      <c r="I420" s="211" t="s">
        <v>1498</v>
      </c>
      <c r="J420" s="252" t="s">
        <v>1498</v>
      </c>
      <c r="K420" s="215" t="s">
        <v>238</v>
      </c>
    </row>
    <row r="421" spans="1:11" s="215" customFormat="1" hidden="1">
      <c r="A421" s="253" t="s">
        <v>1124</v>
      </c>
      <c r="B421" s="211" t="str">
        <f>VLOOKUP(A421,数策标签!H:K,2,FALSE)</f>
        <v>常住城市</v>
      </c>
      <c r="C421" s="304" t="s">
        <v>235</v>
      </c>
      <c r="D421" s="211" t="s">
        <v>1125</v>
      </c>
      <c r="E421" s="211" t="s">
        <v>1072</v>
      </c>
      <c r="F421" s="265"/>
      <c r="G421" s="211" t="s">
        <v>1467</v>
      </c>
      <c r="H421" s="265">
        <v>15080000</v>
      </c>
      <c r="I421" s="211" t="s">
        <v>1499</v>
      </c>
      <c r="J421" s="252" t="s">
        <v>1499</v>
      </c>
      <c r="K421" s="215" t="s">
        <v>238</v>
      </c>
    </row>
    <row r="422" spans="1:11" s="215" customFormat="1" hidden="1">
      <c r="A422" s="253" t="s">
        <v>1124</v>
      </c>
      <c r="B422" s="211" t="str">
        <f>VLOOKUP(A422,数策标签!H:K,2,FALSE)</f>
        <v>常住城市</v>
      </c>
      <c r="C422" s="304" t="s">
        <v>235</v>
      </c>
      <c r="D422" s="211" t="s">
        <v>1125</v>
      </c>
      <c r="E422" s="211" t="s">
        <v>1072</v>
      </c>
      <c r="F422" s="265"/>
      <c r="G422" s="211" t="s">
        <v>1467</v>
      </c>
      <c r="H422" s="265">
        <v>15090000</v>
      </c>
      <c r="I422" s="211" t="s">
        <v>1500</v>
      </c>
      <c r="J422" s="252" t="s">
        <v>1500</v>
      </c>
      <c r="K422" s="215" t="s">
        <v>238</v>
      </c>
    </row>
    <row r="423" spans="1:11" s="215" customFormat="1" hidden="1">
      <c r="A423" s="253" t="s">
        <v>1124</v>
      </c>
      <c r="B423" s="211" t="str">
        <f>VLOOKUP(A423,数策标签!H:K,2,FALSE)</f>
        <v>常住城市</v>
      </c>
      <c r="C423" s="304" t="s">
        <v>235</v>
      </c>
      <c r="D423" s="211" t="s">
        <v>1125</v>
      </c>
      <c r="E423" s="211" t="s">
        <v>1072</v>
      </c>
      <c r="F423" s="265"/>
      <c r="G423" s="211" t="s">
        <v>1467</v>
      </c>
      <c r="H423" s="265">
        <v>15220000</v>
      </c>
      <c r="I423" s="211" t="s">
        <v>1164</v>
      </c>
      <c r="J423" s="252" t="s">
        <v>1164</v>
      </c>
      <c r="K423" s="215" t="s">
        <v>238</v>
      </c>
    </row>
    <row r="424" spans="1:11" s="215" customFormat="1" hidden="1">
      <c r="A424" s="253" t="s">
        <v>1124</v>
      </c>
      <c r="B424" s="211" t="str">
        <f>VLOOKUP(A424,数策标签!H:K,2,FALSE)</f>
        <v>常住城市</v>
      </c>
      <c r="C424" s="304" t="s">
        <v>235</v>
      </c>
      <c r="D424" s="211" t="s">
        <v>1125</v>
      </c>
      <c r="E424" s="211" t="s">
        <v>1072</v>
      </c>
      <c r="F424" s="265"/>
      <c r="G424" s="211" t="s">
        <v>1467</v>
      </c>
      <c r="H424" s="265">
        <v>15250000</v>
      </c>
      <c r="I424" s="211" t="s">
        <v>1501</v>
      </c>
      <c r="J424" s="252" t="s">
        <v>1501</v>
      </c>
      <c r="K424" s="215" t="s">
        <v>238</v>
      </c>
    </row>
    <row r="425" spans="1:11" s="215" customFormat="1" hidden="1">
      <c r="A425" s="253" t="s">
        <v>1124</v>
      </c>
      <c r="B425" s="211" t="str">
        <f>VLOOKUP(A425,数策标签!H:K,2,FALSE)</f>
        <v>常住城市</v>
      </c>
      <c r="C425" s="304" t="s">
        <v>235</v>
      </c>
      <c r="D425" s="211" t="s">
        <v>1125</v>
      </c>
      <c r="E425" s="211" t="s">
        <v>1072</v>
      </c>
      <c r="F425" s="265"/>
      <c r="G425" s="211" t="s">
        <v>1467</v>
      </c>
      <c r="H425" s="265">
        <v>15290000</v>
      </c>
      <c r="I425" s="211" t="s">
        <v>1502</v>
      </c>
      <c r="J425" s="252" t="s">
        <v>1502</v>
      </c>
      <c r="K425" s="215" t="s">
        <v>238</v>
      </c>
    </row>
    <row r="426" spans="1:11" s="215" customFormat="1" hidden="1">
      <c r="A426" s="253" t="s">
        <v>1124</v>
      </c>
      <c r="B426" s="211" t="str">
        <f>VLOOKUP(A426,数策标签!H:K,2,FALSE)</f>
        <v>常住城市</v>
      </c>
      <c r="C426" s="304" t="s">
        <v>235</v>
      </c>
      <c r="D426" s="211" t="s">
        <v>1125</v>
      </c>
      <c r="E426" s="211" t="s">
        <v>1072</v>
      </c>
      <c r="F426" s="265"/>
      <c r="G426" s="211" t="s">
        <v>1467</v>
      </c>
      <c r="H426" s="265">
        <v>21010000</v>
      </c>
      <c r="I426" s="211" t="s">
        <v>1503</v>
      </c>
      <c r="J426" s="252" t="s">
        <v>1503</v>
      </c>
      <c r="K426" s="215" t="s">
        <v>238</v>
      </c>
    </row>
    <row r="427" spans="1:11" s="215" customFormat="1" hidden="1">
      <c r="A427" s="253" t="s">
        <v>1124</v>
      </c>
      <c r="B427" s="211" t="str">
        <f>VLOOKUP(A427,数策标签!H:K,2,FALSE)</f>
        <v>常住城市</v>
      </c>
      <c r="C427" s="304" t="s">
        <v>235</v>
      </c>
      <c r="D427" s="211" t="s">
        <v>1125</v>
      </c>
      <c r="E427" s="211" t="s">
        <v>1072</v>
      </c>
      <c r="F427" s="265"/>
      <c r="G427" s="211" t="s">
        <v>1467</v>
      </c>
      <c r="H427" s="265">
        <v>21020000</v>
      </c>
      <c r="I427" s="211" t="s">
        <v>1504</v>
      </c>
      <c r="J427" s="252" t="s">
        <v>1504</v>
      </c>
      <c r="K427" s="215" t="s">
        <v>238</v>
      </c>
    </row>
    <row r="428" spans="1:11" s="215" customFormat="1" hidden="1">
      <c r="A428" s="253" t="s">
        <v>1124</v>
      </c>
      <c r="B428" s="211" t="str">
        <f>VLOOKUP(A428,数策标签!H:K,2,FALSE)</f>
        <v>常住城市</v>
      </c>
      <c r="C428" s="304" t="s">
        <v>235</v>
      </c>
      <c r="D428" s="211" t="s">
        <v>1125</v>
      </c>
      <c r="E428" s="211" t="s">
        <v>1072</v>
      </c>
      <c r="F428" s="265"/>
      <c r="G428" s="211" t="s">
        <v>1467</v>
      </c>
      <c r="H428" s="265">
        <v>21030000</v>
      </c>
      <c r="I428" s="211" t="s">
        <v>1505</v>
      </c>
      <c r="J428" s="252" t="s">
        <v>1505</v>
      </c>
      <c r="K428" s="215" t="s">
        <v>238</v>
      </c>
    </row>
    <row r="429" spans="1:11" s="215" customFormat="1" hidden="1">
      <c r="A429" s="253" t="s">
        <v>1124</v>
      </c>
      <c r="B429" s="211" t="str">
        <f>VLOOKUP(A429,数策标签!H:K,2,FALSE)</f>
        <v>常住城市</v>
      </c>
      <c r="C429" s="304" t="s">
        <v>235</v>
      </c>
      <c r="D429" s="211" t="s">
        <v>1125</v>
      </c>
      <c r="E429" s="211" t="s">
        <v>1072</v>
      </c>
      <c r="F429" s="265"/>
      <c r="G429" s="211" t="s">
        <v>1467</v>
      </c>
      <c r="H429" s="265">
        <v>21040000</v>
      </c>
      <c r="I429" s="211" t="s">
        <v>1506</v>
      </c>
      <c r="J429" s="252" t="s">
        <v>1506</v>
      </c>
      <c r="K429" s="215" t="s">
        <v>238</v>
      </c>
    </row>
    <row r="430" spans="1:11" s="215" customFormat="1" hidden="1">
      <c r="A430" s="253" t="s">
        <v>1124</v>
      </c>
      <c r="B430" s="211" t="str">
        <f>VLOOKUP(A430,数策标签!H:K,2,FALSE)</f>
        <v>常住城市</v>
      </c>
      <c r="C430" s="304" t="s">
        <v>235</v>
      </c>
      <c r="D430" s="211" t="s">
        <v>1125</v>
      </c>
      <c r="E430" s="211" t="s">
        <v>1072</v>
      </c>
      <c r="F430" s="265"/>
      <c r="G430" s="211" t="s">
        <v>1467</v>
      </c>
      <c r="H430" s="265">
        <v>21050000</v>
      </c>
      <c r="I430" s="211" t="s">
        <v>1507</v>
      </c>
      <c r="J430" s="252" t="s">
        <v>1507</v>
      </c>
      <c r="K430" s="215" t="s">
        <v>238</v>
      </c>
    </row>
    <row r="431" spans="1:11" s="215" customFormat="1" hidden="1">
      <c r="A431" s="253" t="s">
        <v>1124</v>
      </c>
      <c r="B431" s="211" t="str">
        <f>VLOOKUP(A431,数策标签!H:K,2,FALSE)</f>
        <v>常住城市</v>
      </c>
      <c r="C431" s="304" t="s">
        <v>235</v>
      </c>
      <c r="D431" s="211" t="s">
        <v>1125</v>
      </c>
      <c r="E431" s="211" t="s">
        <v>1072</v>
      </c>
      <c r="F431" s="265"/>
      <c r="G431" s="211" t="s">
        <v>1467</v>
      </c>
      <c r="H431" s="265">
        <v>21060000</v>
      </c>
      <c r="I431" s="211" t="s">
        <v>1508</v>
      </c>
      <c r="J431" s="252" t="s">
        <v>1508</v>
      </c>
      <c r="K431" s="215" t="s">
        <v>238</v>
      </c>
    </row>
    <row r="432" spans="1:11" s="215" customFormat="1" hidden="1">
      <c r="A432" s="253" t="s">
        <v>1124</v>
      </c>
      <c r="B432" s="211" t="str">
        <f>VLOOKUP(A432,数策标签!H:K,2,FALSE)</f>
        <v>常住城市</v>
      </c>
      <c r="C432" s="304" t="s">
        <v>235</v>
      </c>
      <c r="D432" s="211" t="s">
        <v>1125</v>
      </c>
      <c r="E432" s="211" t="s">
        <v>1072</v>
      </c>
      <c r="F432" s="265"/>
      <c r="G432" s="211" t="s">
        <v>1467</v>
      </c>
      <c r="H432" s="265">
        <v>21070000</v>
      </c>
      <c r="I432" s="211" t="s">
        <v>1509</v>
      </c>
      <c r="J432" s="252" t="s">
        <v>1509</v>
      </c>
      <c r="K432" s="215" t="s">
        <v>238</v>
      </c>
    </row>
    <row r="433" spans="1:11" s="215" customFormat="1" hidden="1">
      <c r="A433" s="253" t="s">
        <v>1124</v>
      </c>
      <c r="B433" s="211" t="str">
        <f>VLOOKUP(A433,数策标签!H:K,2,FALSE)</f>
        <v>常住城市</v>
      </c>
      <c r="C433" s="304" t="s">
        <v>235</v>
      </c>
      <c r="D433" s="211" t="s">
        <v>1125</v>
      </c>
      <c r="E433" s="211" t="s">
        <v>1072</v>
      </c>
      <c r="F433" s="265"/>
      <c r="G433" s="211" t="s">
        <v>1467</v>
      </c>
      <c r="H433" s="265">
        <v>21080000</v>
      </c>
      <c r="I433" s="211" t="s">
        <v>1510</v>
      </c>
      <c r="J433" s="252" t="s">
        <v>1510</v>
      </c>
      <c r="K433" s="215" t="s">
        <v>238</v>
      </c>
    </row>
    <row r="434" spans="1:11" s="215" customFormat="1" hidden="1">
      <c r="A434" s="253" t="s">
        <v>1124</v>
      </c>
      <c r="B434" s="211" t="str">
        <f>VLOOKUP(A434,数策标签!H:K,2,FALSE)</f>
        <v>常住城市</v>
      </c>
      <c r="C434" s="304" t="s">
        <v>235</v>
      </c>
      <c r="D434" s="211" t="s">
        <v>1125</v>
      </c>
      <c r="E434" s="211" t="s">
        <v>1072</v>
      </c>
      <c r="F434" s="265"/>
      <c r="G434" s="211" t="s">
        <v>1467</v>
      </c>
      <c r="H434" s="265">
        <v>21090000</v>
      </c>
      <c r="I434" s="211" t="s">
        <v>1511</v>
      </c>
      <c r="J434" s="252" t="s">
        <v>1511</v>
      </c>
      <c r="K434" s="215" t="s">
        <v>238</v>
      </c>
    </row>
    <row r="435" spans="1:11" s="215" customFormat="1" hidden="1">
      <c r="A435" s="253" t="s">
        <v>1124</v>
      </c>
      <c r="B435" s="211" t="str">
        <f>VLOOKUP(A435,数策标签!H:K,2,FALSE)</f>
        <v>常住城市</v>
      </c>
      <c r="C435" s="304" t="s">
        <v>235</v>
      </c>
      <c r="D435" s="211" t="s">
        <v>1125</v>
      </c>
      <c r="E435" s="211" t="s">
        <v>1072</v>
      </c>
      <c r="F435" s="265"/>
      <c r="G435" s="211" t="s">
        <v>1467</v>
      </c>
      <c r="H435" s="265">
        <v>21100000</v>
      </c>
      <c r="I435" s="211" t="s">
        <v>1512</v>
      </c>
      <c r="J435" s="252" t="s">
        <v>1512</v>
      </c>
      <c r="K435" s="215" t="s">
        <v>238</v>
      </c>
    </row>
    <row r="436" spans="1:11" s="215" customFormat="1" hidden="1">
      <c r="A436" s="253" t="s">
        <v>1124</v>
      </c>
      <c r="B436" s="211" t="str">
        <f>VLOOKUP(A436,数策标签!H:K,2,FALSE)</f>
        <v>常住城市</v>
      </c>
      <c r="C436" s="304" t="s">
        <v>235</v>
      </c>
      <c r="D436" s="211" t="s">
        <v>1125</v>
      </c>
      <c r="E436" s="211" t="s">
        <v>1072</v>
      </c>
      <c r="F436" s="265"/>
      <c r="G436" s="211" t="s">
        <v>1467</v>
      </c>
      <c r="H436" s="265">
        <v>21110000</v>
      </c>
      <c r="I436" s="211" t="s">
        <v>1513</v>
      </c>
      <c r="J436" s="252" t="s">
        <v>1513</v>
      </c>
      <c r="K436" s="215" t="s">
        <v>238</v>
      </c>
    </row>
    <row r="437" spans="1:11" s="215" customFormat="1" hidden="1">
      <c r="A437" s="253" t="s">
        <v>1124</v>
      </c>
      <c r="B437" s="211" t="str">
        <f>VLOOKUP(A437,数策标签!H:K,2,FALSE)</f>
        <v>常住城市</v>
      </c>
      <c r="C437" s="304" t="s">
        <v>235</v>
      </c>
      <c r="D437" s="211" t="s">
        <v>1125</v>
      </c>
      <c r="E437" s="211" t="s">
        <v>1072</v>
      </c>
      <c r="F437" s="265"/>
      <c r="G437" s="211" t="s">
        <v>1467</v>
      </c>
      <c r="H437" s="265">
        <v>21120000</v>
      </c>
      <c r="I437" s="211" t="s">
        <v>1514</v>
      </c>
      <c r="J437" s="252" t="s">
        <v>1514</v>
      </c>
      <c r="K437" s="215" t="s">
        <v>238</v>
      </c>
    </row>
    <row r="438" spans="1:11" s="215" customFormat="1" hidden="1">
      <c r="A438" s="253" t="s">
        <v>1124</v>
      </c>
      <c r="B438" s="211" t="str">
        <f>VLOOKUP(A438,数策标签!H:K,2,FALSE)</f>
        <v>常住城市</v>
      </c>
      <c r="C438" s="304" t="s">
        <v>235</v>
      </c>
      <c r="D438" s="211" t="s">
        <v>1125</v>
      </c>
      <c r="E438" s="211" t="s">
        <v>1072</v>
      </c>
      <c r="F438" s="265"/>
      <c r="G438" s="211" t="s">
        <v>1467</v>
      </c>
      <c r="H438" s="265">
        <v>21130000</v>
      </c>
      <c r="I438" s="211" t="s">
        <v>1515</v>
      </c>
      <c r="J438" s="252" t="s">
        <v>1515</v>
      </c>
      <c r="K438" s="215" t="s">
        <v>238</v>
      </c>
    </row>
    <row r="439" spans="1:11" s="215" customFormat="1" hidden="1">
      <c r="A439" s="253" t="s">
        <v>1124</v>
      </c>
      <c r="B439" s="211" t="str">
        <f>VLOOKUP(A439,数策标签!H:K,2,FALSE)</f>
        <v>常住城市</v>
      </c>
      <c r="C439" s="304" t="s">
        <v>235</v>
      </c>
      <c r="D439" s="211" t="s">
        <v>1125</v>
      </c>
      <c r="E439" s="211" t="s">
        <v>1072</v>
      </c>
      <c r="F439" s="265"/>
      <c r="G439" s="211" t="s">
        <v>1467</v>
      </c>
      <c r="H439" s="265">
        <v>21140000</v>
      </c>
      <c r="I439" s="211" t="s">
        <v>1516</v>
      </c>
      <c r="J439" s="252" t="s">
        <v>1516</v>
      </c>
      <c r="K439" s="215" t="s">
        <v>238</v>
      </c>
    </row>
    <row r="440" spans="1:11" s="215" customFormat="1" hidden="1">
      <c r="A440" s="253" t="s">
        <v>1124</v>
      </c>
      <c r="B440" s="211" t="str">
        <f>VLOOKUP(A440,数策标签!H:K,2,FALSE)</f>
        <v>常住城市</v>
      </c>
      <c r="C440" s="304" t="s">
        <v>235</v>
      </c>
      <c r="D440" s="211" t="s">
        <v>1125</v>
      </c>
      <c r="E440" s="211" t="s">
        <v>1072</v>
      </c>
      <c r="F440" s="265"/>
      <c r="G440" s="211" t="s">
        <v>1467</v>
      </c>
      <c r="H440" s="265">
        <v>22010000</v>
      </c>
      <c r="I440" s="211" t="s">
        <v>1517</v>
      </c>
      <c r="J440" s="252" t="s">
        <v>1517</v>
      </c>
      <c r="K440" s="215" t="s">
        <v>238</v>
      </c>
    </row>
    <row r="441" spans="1:11" s="215" customFormat="1" hidden="1">
      <c r="A441" s="253" t="s">
        <v>1124</v>
      </c>
      <c r="B441" s="211" t="str">
        <f>VLOOKUP(A441,数策标签!H:K,2,FALSE)</f>
        <v>常住城市</v>
      </c>
      <c r="C441" s="304" t="s">
        <v>235</v>
      </c>
      <c r="D441" s="211" t="s">
        <v>1125</v>
      </c>
      <c r="E441" s="211" t="s">
        <v>1072</v>
      </c>
      <c r="F441" s="265"/>
      <c r="G441" s="211" t="s">
        <v>1467</v>
      </c>
      <c r="H441" s="265">
        <v>22020000</v>
      </c>
      <c r="I441" s="211" t="s">
        <v>1518</v>
      </c>
      <c r="J441" s="252" t="s">
        <v>1518</v>
      </c>
      <c r="K441" s="215" t="s">
        <v>238</v>
      </c>
    </row>
    <row r="442" spans="1:11" s="215" customFormat="1" hidden="1">
      <c r="A442" s="253" t="s">
        <v>1124</v>
      </c>
      <c r="B442" s="211" t="str">
        <f>VLOOKUP(A442,数策标签!H:K,2,FALSE)</f>
        <v>常住城市</v>
      </c>
      <c r="C442" s="304" t="s">
        <v>235</v>
      </c>
      <c r="D442" s="211" t="s">
        <v>1125</v>
      </c>
      <c r="E442" s="211" t="s">
        <v>1072</v>
      </c>
      <c r="F442" s="265"/>
      <c r="G442" s="211" t="s">
        <v>1467</v>
      </c>
      <c r="H442" s="265">
        <v>22030000</v>
      </c>
      <c r="I442" s="211" t="s">
        <v>1519</v>
      </c>
      <c r="J442" s="252" t="s">
        <v>1519</v>
      </c>
      <c r="K442" s="215" t="s">
        <v>238</v>
      </c>
    </row>
    <row r="443" spans="1:11" s="215" customFormat="1" hidden="1">
      <c r="A443" s="253" t="s">
        <v>1124</v>
      </c>
      <c r="B443" s="211" t="str">
        <f>VLOOKUP(A443,数策标签!H:K,2,FALSE)</f>
        <v>常住城市</v>
      </c>
      <c r="C443" s="304" t="s">
        <v>235</v>
      </c>
      <c r="D443" s="211" t="s">
        <v>1125</v>
      </c>
      <c r="E443" s="211" t="s">
        <v>1072</v>
      </c>
      <c r="F443" s="265"/>
      <c r="G443" s="211" t="s">
        <v>1467</v>
      </c>
      <c r="H443" s="265">
        <v>22040000</v>
      </c>
      <c r="I443" s="211" t="s">
        <v>1520</v>
      </c>
      <c r="J443" s="252" t="s">
        <v>1520</v>
      </c>
      <c r="K443" s="215" t="s">
        <v>238</v>
      </c>
    </row>
    <row r="444" spans="1:11" s="215" customFormat="1" hidden="1">
      <c r="A444" s="253" t="s">
        <v>1124</v>
      </c>
      <c r="B444" s="211" t="str">
        <f>VLOOKUP(A444,数策标签!H:K,2,FALSE)</f>
        <v>常住城市</v>
      </c>
      <c r="C444" s="304" t="s">
        <v>235</v>
      </c>
      <c r="D444" s="211" t="s">
        <v>1125</v>
      </c>
      <c r="E444" s="211" t="s">
        <v>1072</v>
      </c>
      <c r="F444" s="265"/>
      <c r="G444" s="211" t="s">
        <v>1467</v>
      </c>
      <c r="H444" s="265">
        <v>22050000</v>
      </c>
      <c r="I444" s="211" t="s">
        <v>1521</v>
      </c>
      <c r="J444" s="252" t="s">
        <v>1521</v>
      </c>
      <c r="K444" s="215" t="s">
        <v>238</v>
      </c>
    </row>
    <row r="445" spans="1:11" s="215" customFormat="1" hidden="1">
      <c r="A445" s="253" t="s">
        <v>1124</v>
      </c>
      <c r="B445" s="211" t="str">
        <f>VLOOKUP(A445,数策标签!H:K,2,FALSE)</f>
        <v>常住城市</v>
      </c>
      <c r="C445" s="304" t="s">
        <v>235</v>
      </c>
      <c r="D445" s="211" t="s">
        <v>1125</v>
      </c>
      <c r="E445" s="211" t="s">
        <v>1072</v>
      </c>
      <c r="F445" s="265"/>
      <c r="G445" s="211" t="s">
        <v>1467</v>
      </c>
      <c r="H445" s="265">
        <v>22060000</v>
      </c>
      <c r="I445" s="211" t="s">
        <v>1522</v>
      </c>
      <c r="J445" s="252" t="s">
        <v>1522</v>
      </c>
      <c r="K445" s="215" t="s">
        <v>238</v>
      </c>
    </row>
    <row r="446" spans="1:11" s="215" customFormat="1" hidden="1">
      <c r="A446" s="253" t="s">
        <v>1124</v>
      </c>
      <c r="B446" s="211" t="str">
        <f>VLOOKUP(A446,数策标签!H:K,2,FALSE)</f>
        <v>常住城市</v>
      </c>
      <c r="C446" s="304" t="s">
        <v>235</v>
      </c>
      <c r="D446" s="211" t="s">
        <v>1125</v>
      </c>
      <c r="E446" s="211" t="s">
        <v>1072</v>
      </c>
      <c r="F446" s="265"/>
      <c r="G446" s="211" t="s">
        <v>1467</v>
      </c>
      <c r="H446" s="265">
        <v>22070000</v>
      </c>
      <c r="I446" s="211" t="s">
        <v>1523</v>
      </c>
      <c r="J446" s="252" t="s">
        <v>1523</v>
      </c>
      <c r="K446" s="215" t="s">
        <v>238</v>
      </c>
    </row>
    <row r="447" spans="1:11" s="215" customFormat="1" hidden="1">
      <c r="A447" s="253" t="s">
        <v>1124</v>
      </c>
      <c r="B447" s="211" t="str">
        <f>VLOOKUP(A447,数策标签!H:K,2,FALSE)</f>
        <v>常住城市</v>
      </c>
      <c r="C447" s="304" t="s">
        <v>235</v>
      </c>
      <c r="D447" s="211" t="s">
        <v>1125</v>
      </c>
      <c r="E447" s="211" t="s">
        <v>1072</v>
      </c>
      <c r="F447" s="265"/>
      <c r="G447" s="211" t="s">
        <v>1467</v>
      </c>
      <c r="H447" s="265">
        <v>22080000</v>
      </c>
      <c r="I447" s="211" t="s">
        <v>1524</v>
      </c>
      <c r="J447" s="252" t="s">
        <v>1524</v>
      </c>
      <c r="K447" s="215" t="s">
        <v>238</v>
      </c>
    </row>
    <row r="448" spans="1:11" s="215" customFormat="1" hidden="1">
      <c r="A448" s="253" t="s">
        <v>1124</v>
      </c>
      <c r="B448" s="211" t="str">
        <f>VLOOKUP(A448,数策标签!H:K,2,FALSE)</f>
        <v>常住城市</v>
      </c>
      <c r="C448" s="304" t="s">
        <v>235</v>
      </c>
      <c r="D448" s="211" t="s">
        <v>1125</v>
      </c>
      <c r="E448" s="211" t="s">
        <v>1072</v>
      </c>
      <c r="F448" s="265"/>
      <c r="G448" s="211" t="s">
        <v>1467</v>
      </c>
      <c r="H448" s="265">
        <v>22240000</v>
      </c>
      <c r="I448" s="211" t="s">
        <v>1525</v>
      </c>
      <c r="J448" s="252" t="s">
        <v>1525</v>
      </c>
      <c r="K448" s="215" t="s">
        <v>238</v>
      </c>
    </row>
    <row r="449" spans="1:11" s="215" customFormat="1" hidden="1">
      <c r="A449" s="253" t="s">
        <v>1124</v>
      </c>
      <c r="B449" s="211" t="str">
        <f>VLOOKUP(A449,数策标签!H:K,2,FALSE)</f>
        <v>常住城市</v>
      </c>
      <c r="C449" s="304" t="s">
        <v>235</v>
      </c>
      <c r="D449" s="211" t="s">
        <v>1125</v>
      </c>
      <c r="E449" s="211" t="s">
        <v>1072</v>
      </c>
      <c r="F449" s="265"/>
      <c r="G449" s="211" t="s">
        <v>1467</v>
      </c>
      <c r="H449" s="265">
        <v>23010000</v>
      </c>
      <c r="I449" s="211" t="s">
        <v>1526</v>
      </c>
      <c r="J449" s="252" t="s">
        <v>1526</v>
      </c>
      <c r="K449" s="215" t="s">
        <v>238</v>
      </c>
    </row>
    <row r="450" spans="1:11" s="215" customFormat="1" hidden="1">
      <c r="A450" s="253" t="s">
        <v>1124</v>
      </c>
      <c r="B450" s="211" t="str">
        <f>VLOOKUP(A450,数策标签!H:K,2,FALSE)</f>
        <v>常住城市</v>
      </c>
      <c r="C450" s="304" t="s">
        <v>235</v>
      </c>
      <c r="D450" s="211" t="s">
        <v>1125</v>
      </c>
      <c r="E450" s="211" t="s">
        <v>1072</v>
      </c>
      <c r="F450" s="265"/>
      <c r="G450" s="211" t="s">
        <v>1467</v>
      </c>
      <c r="H450" s="265">
        <v>23020000</v>
      </c>
      <c r="I450" s="211" t="s">
        <v>1527</v>
      </c>
      <c r="J450" s="252" t="s">
        <v>1527</v>
      </c>
      <c r="K450" s="215" t="s">
        <v>238</v>
      </c>
    </row>
    <row r="451" spans="1:11" s="215" customFormat="1" hidden="1">
      <c r="A451" s="253" t="s">
        <v>1124</v>
      </c>
      <c r="B451" s="211" t="str">
        <f>VLOOKUP(A451,数策标签!H:K,2,FALSE)</f>
        <v>常住城市</v>
      </c>
      <c r="C451" s="304" t="s">
        <v>235</v>
      </c>
      <c r="D451" s="211" t="s">
        <v>1125</v>
      </c>
      <c r="E451" s="211" t="s">
        <v>1072</v>
      </c>
      <c r="F451" s="265"/>
      <c r="G451" s="211" t="s">
        <v>1467</v>
      </c>
      <c r="H451" s="265">
        <v>23030000</v>
      </c>
      <c r="I451" s="211" t="s">
        <v>1528</v>
      </c>
      <c r="J451" s="252" t="s">
        <v>1528</v>
      </c>
      <c r="K451" s="215" t="s">
        <v>238</v>
      </c>
    </row>
    <row r="452" spans="1:11" s="215" customFormat="1" hidden="1">
      <c r="A452" s="253" t="s">
        <v>1124</v>
      </c>
      <c r="B452" s="211" t="str">
        <f>VLOOKUP(A452,数策标签!H:K,2,FALSE)</f>
        <v>常住城市</v>
      </c>
      <c r="C452" s="304" t="s">
        <v>235</v>
      </c>
      <c r="D452" s="211" t="s">
        <v>1125</v>
      </c>
      <c r="E452" s="211" t="s">
        <v>1072</v>
      </c>
      <c r="F452" s="265"/>
      <c r="G452" s="211" t="s">
        <v>1467</v>
      </c>
      <c r="H452" s="265">
        <v>23040000</v>
      </c>
      <c r="I452" s="211" t="s">
        <v>1529</v>
      </c>
      <c r="J452" s="252" t="s">
        <v>1529</v>
      </c>
      <c r="K452" s="215" t="s">
        <v>238</v>
      </c>
    </row>
    <row r="453" spans="1:11" s="215" customFormat="1" hidden="1">
      <c r="A453" s="253" t="s">
        <v>1124</v>
      </c>
      <c r="B453" s="211" t="str">
        <f>VLOOKUP(A453,数策标签!H:K,2,FALSE)</f>
        <v>常住城市</v>
      </c>
      <c r="C453" s="304" t="s">
        <v>235</v>
      </c>
      <c r="D453" s="211" t="s">
        <v>1125</v>
      </c>
      <c r="E453" s="211" t="s">
        <v>1072</v>
      </c>
      <c r="F453" s="265"/>
      <c r="G453" s="211" t="s">
        <v>1467</v>
      </c>
      <c r="H453" s="265">
        <v>23050000</v>
      </c>
      <c r="I453" s="211" t="s">
        <v>1530</v>
      </c>
      <c r="J453" s="252" t="s">
        <v>1530</v>
      </c>
      <c r="K453" s="215" t="s">
        <v>238</v>
      </c>
    </row>
    <row r="454" spans="1:11" s="215" customFormat="1" hidden="1">
      <c r="A454" s="253" t="s">
        <v>1124</v>
      </c>
      <c r="B454" s="211" t="str">
        <f>VLOOKUP(A454,数策标签!H:K,2,FALSE)</f>
        <v>常住城市</v>
      </c>
      <c r="C454" s="304" t="s">
        <v>235</v>
      </c>
      <c r="D454" s="211" t="s">
        <v>1125</v>
      </c>
      <c r="E454" s="211" t="s">
        <v>1072</v>
      </c>
      <c r="F454" s="265"/>
      <c r="G454" s="211" t="s">
        <v>1467</v>
      </c>
      <c r="H454" s="265">
        <v>23060000</v>
      </c>
      <c r="I454" s="211" t="s">
        <v>1531</v>
      </c>
      <c r="J454" s="252" t="s">
        <v>1531</v>
      </c>
      <c r="K454" s="215" t="s">
        <v>238</v>
      </c>
    </row>
    <row r="455" spans="1:11" s="215" customFormat="1" hidden="1">
      <c r="A455" s="253" t="s">
        <v>1124</v>
      </c>
      <c r="B455" s="211" t="str">
        <f>VLOOKUP(A455,数策标签!H:K,2,FALSE)</f>
        <v>常住城市</v>
      </c>
      <c r="C455" s="304" t="s">
        <v>235</v>
      </c>
      <c r="D455" s="211" t="s">
        <v>1125</v>
      </c>
      <c r="E455" s="211" t="s">
        <v>1072</v>
      </c>
      <c r="F455" s="265"/>
      <c r="G455" s="211" t="s">
        <v>1467</v>
      </c>
      <c r="H455" s="265">
        <v>23070000</v>
      </c>
      <c r="I455" s="211" t="s">
        <v>1532</v>
      </c>
      <c r="J455" s="252" t="s">
        <v>1532</v>
      </c>
      <c r="K455" s="215" t="s">
        <v>238</v>
      </c>
    </row>
    <row r="456" spans="1:11" s="215" customFormat="1" hidden="1">
      <c r="A456" s="253" t="s">
        <v>1124</v>
      </c>
      <c r="B456" s="211" t="str">
        <f>VLOOKUP(A456,数策标签!H:K,2,FALSE)</f>
        <v>常住城市</v>
      </c>
      <c r="C456" s="304" t="s">
        <v>235</v>
      </c>
      <c r="D456" s="211" t="s">
        <v>1125</v>
      </c>
      <c r="E456" s="211" t="s">
        <v>1072</v>
      </c>
      <c r="F456" s="265"/>
      <c r="G456" s="211" t="s">
        <v>1467</v>
      </c>
      <c r="H456" s="265">
        <v>23080000</v>
      </c>
      <c r="I456" s="211" t="s">
        <v>1533</v>
      </c>
      <c r="J456" s="252" t="s">
        <v>1533</v>
      </c>
      <c r="K456" s="215" t="s">
        <v>238</v>
      </c>
    </row>
    <row r="457" spans="1:11" s="215" customFormat="1" hidden="1">
      <c r="A457" s="253" t="s">
        <v>1124</v>
      </c>
      <c r="B457" s="211" t="str">
        <f>VLOOKUP(A457,数策标签!H:K,2,FALSE)</f>
        <v>常住城市</v>
      </c>
      <c r="C457" s="304" t="s">
        <v>235</v>
      </c>
      <c r="D457" s="211" t="s">
        <v>1125</v>
      </c>
      <c r="E457" s="211" t="s">
        <v>1072</v>
      </c>
      <c r="F457" s="265"/>
      <c r="G457" s="211" t="s">
        <v>1467</v>
      </c>
      <c r="H457" s="265">
        <v>23090000</v>
      </c>
      <c r="I457" s="211" t="s">
        <v>1534</v>
      </c>
      <c r="J457" s="252" t="s">
        <v>1534</v>
      </c>
      <c r="K457" s="215" t="s">
        <v>238</v>
      </c>
    </row>
    <row r="458" spans="1:11" s="215" customFormat="1" hidden="1">
      <c r="A458" s="253" t="s">
        <v>1124</v>
      </c>
      <c r="B458" s="211" t="str">
        <f>VLOOKUP(A458,数策标签!H:K,2,FALSE)</f>
        <v>常住城市</v>
      </c>
      <c r="C458" s="304" t="s">
        <v>235</v>
      </c>
      <c r="D458" s="211" t="s">
        <v>1125</v>
      </c>
      <c r="E458" s="211" t="s">
        <v>1072</v>
      </c>
      <c r="F458" s="265"/>
      <c r="G458" s="211" t="s">
        <v>1467</v>
      </c>
      <c r="H458" s="265">
        <v>23100000</v>
      </c>
      <c r="I458" s="211" t="s">
        <v>1535</v>
      </c>
      <c r="J458" s="252" t="s">
        <v>1535</v>
      </c>
      <c r="K458" s="215" t="s">
        <v>238</v>
      </c>
    </row>
    <row r="459" spans="1:11" s="215" customFormat="1" hidden="1">
      <c r="A459" s="253" t="s">
        <v>1124</v>
      </c>
      <c r="B459" s="211" t="str">
        <f>VLOOKUP(A459,数策标签!H:K,2,FALSE)</f>
        <v>常住城市</v>
      </c>
      <c r="C459" s="304" t="s">
        <v>235</v>
      </c>
      <c r="D459" s="211" t="s">
        <v>1125</v>
      </c>
      <c r="E459" s="211" t="s">
        <v>1072</v>
      </c>
      <c r="F459" s="265"/>
      <c r="G459" s="211" t="s">
        <v>1467</v>
      </c>
      <c r="H459" s="265">
        <v>23110000</v>
      </c>
      <c r="I459" s="211" t="s">
        <v>1536</v>
      </c>
      <c r="J459" s="252" t="s">
        <v>1536</v>
      </c>
      <c r="K459" s="215" t="s">
        <v>238</v>
      </c>
    </row>
    <row r="460" spans="1:11" s="215" customFormat="1" hidden="1">
      <c r="A460" s="253" t="s">
        <v>1124</v>
      </c>
      <c r="B460" s="211" t="str">
        <f>VLOOKUP(A460,数策标签!H:K,2,FALSE)</f>
        <v>常住城市</v>
      </c>
      <c r="C460" s="304" t="s">
        <v>235</v>
      </c>
      <c r="D460" s="211" t="s">
        <v>1125</v>
      </c>
      <c r="E460" s="211" t="s">
        <v>1072</v>
      </c>
      <c r="F460" s="265"/>
      <c r="G460" s="211" t="s">
        <v>1467</v>
      </c>
      <c r="H460" s="265">
        <v>23120000</v>
      </c>
      <c r="I460" s="211" t="s">
        <v>1537</v>
      </c>
      <c r="J460" s="252" t="s">
        <v>1537</v>
      </c>
      <c r="K460" s="215" t="s">
        <v>238</v>
      </c>
    </row>
    <row r="461" spans="1:11" s="215" customFormat="1" hidden="1">
      <c r="A461" s="253" t="s">
        <v>1124</v>
      </c>
      <c r="B461" s="211" t="str">
        <f>VLOOKUP(A461,数策标签!H:K,2,FALSE)</f>
        <v>常住城市</v>
      </c>
      <c r="C461" s="304" t="s">
        <v>235</v>
      </c>
      <c r="D461" s="211" t="s">
        <v>1125</v>
      </c>
      <c r="E461" s="211" t="s">
        <v>1072</v>
      </c>
      <c r="F461" s="265"/>
      <c r="G461" s="211" t="s">
        <v>1467</v>
      </c>
      <c r="H461" s="265">
        <v>23270000</v>
      </c>
      <c r="I461" s="211" t="s">
        <v>1538</v>
      </c>
      <c r="J461" s="252" t="s">
        <v>1538</v>
      </c>
      <c r="K461" s="215" t="s">
        <v>238</v>
      </c>
    </row>
    <row r="462" spans="1:11" s="215" customFormat="1" hidden="1">
      <c r="A462" s="253" t="s">
        <v>1124</v>
      </c>
      <c r="B462" s="211" t="str">
        <f>VLOOKUP(A462,数策标签!H:K,2,FALSE)</f>
        <v>常住城市</v>
      </c>
      <c r="C462" s="304" t="s">
        <v>235</v>
      </c>
      <c r="D462" s="211" t="s">
        <v>1125</v>
      </c>
      <c r="E462" s="211" t="s">
        <v>1072</v>
      </c>
      <c r="F462" s="265"/>
      <c r="G462" s="211" t="s">
        <v>1467</v>
      </c>
      <c r="H462" s="265">
        <v>31000000</v>
      </c>
      <c r="I462" s="211" t="s">
        <v>1539</v>
      </c>
      <c r="J462" s="252" t="s">
        <v>1539</v>
      </c>
      <c r="K462" s="215" t="s">
        <v>238</v>
      </c>
    </row>
    <row r="463" spans="1:11" s="215" customFormat="1" hidden="1">
      <c r="A463" s="253" t="s">
        <v>1124</v>
      </c>
      <c r="B463" s="211" t="str">
        <f>VLOOKUP(A463,数策标签!H:K,2,FALSE)</f>
        <v>常住城市</v>
      </c>
      <c r="C463" s="304" t="s">
        <v>235</v>
      </c>
      <c r="D463" s="211" t="s">
        <v>1125</v>
      </c>
      <c r="E463" s="211" t="s">
        <v>1072</v>
      </c>
      <c r="F463" s="265"/>
      <c r="G463" s="211" t="s">
        <v>1467</v>
      </c>
      <c r="H463" s="265">
        <v>32010000</v>
      </c>
      <c r="I463" s="211" t="s">
        <v>1540</v>
      </c>
      <c r="J463" s="252" t="s">
        <v>1540</v>
      </c>
      <c r="K463" s="215" t="s">
        <v>238</v>
      </c>
    </row>
    <row r="464" spans="1:11" s="215" customFormat="1" hidden="1">
      <c r="A464" s="253" t="s">
        <v>1124</v>
      </c>
      <c r="B464" s="211" t="str">
        <f>VLOOKUP(A464,数策标签!H:K,2,FALSE)</f>
        <v>常住城市</v>
      </c>
      <c r="C464" s="304" t="s">
        <v>235</v>
      </c>
      <c r="D464" s="211" t="s">
        <v>1125</v>
      </c>
      <c r="E464" s="211" t="s">
        <v>1072</v>
      </c>
      <c r="F464" s="265"/>
      <c r="G464" s="211" t="s">
        <v>1467</v>
      </c>
      <c r="H464" s="265">
        <v>32020000</v>
      </c>
      <c r="I464" s="211" t="s">
        <v>1541</v>
      </c>
      <c r="J464" s="252" t="s">
        <v>1541</v>
      </c>
      <c r="K464" s="215" t="s">
        <v>238</v>
      </c>
    </row>
    <row r="465" spans="1:11" s="215" customFormat="1" hidden="1">
      <c r="A465" s="253" t="s">
        <v>1124</v>
      </c>
      <c r="B465" s="211" t="str">
        <f>VLOOKUP(A465,数策标签!H:K,2,FALSE)</f>
        <v>常住城市</v>
      </c>
      <c r="C465" s="304" t="s">
        <v>235</v>
      </c>
      <c r="D465" s="211" t="s">
        <v>1125</v>
      </c>
      <c r="E465" s="211" t="s">
        <v>1072</v>
      </c>
      <c r="F465" s="265"/>
      <c r="G465" s="211" t="s">
        <v>1467</v>
      </c>
      <c r="H465" s="265">
        <v>32030000</v>
      </c>
      <c r="I465" s="211" t="s">
        <v>1542</v>
      </c>
      <c r="J465" s="252" t="s">
        <v>1542</v>
      </c>
      <c r="K465" s="215" t="s">
        <v>238</v>
      </c>
    </row>
    <row r="466" spans="1:11" s="215" customFormat="1" hidden="1">
      <c r="A466" s="253" t="s">
        <v>1124</v>
      </c>
      <c r="B466" s="211" t="str">
        <f>VLOOKUP(A466,数策标签!H:K,2,FALSE)</f>
        <v>常住城市</v>
      </c>
      <c r="C466" s="304" t="s">
        <v>235</v>
      </c>
      <c r="D466" s="211" t="s">
        <v>1125</v>
      </c>
      <c r="E466" s="211" t="s">
        <v>1072</v>
      </c>
      <c r="F466" s="265"/>
      <c r="G466" s="211" t="s">
        <v>1467</v>
      </c>
      <c r="H466" s="265">
        <v>32040000</v>
      </c>
      <c r="I466" s="211" t="s">
        <v>1543</v>
      </c>
      <c r="J466" s="252" t="s">
        <v>1543</v>
      </c>
      <c r="K466" s="215" t="s">
        <v>238</v>
      </c>
    </row>
    <row r="467" spans="1:11" s="215" customFormat="1" hidden="1">
      <c r="A467" s="253" t="s">
        <v>1124</v>
      </c>
      <c r="B467" s="211" t="str">
        <f>VLOOKUP(A467,数策标签!H:K,2,FALSE)</f>
        <v>常住城市</v>
      </c>
      <c r="C467" s="304" t="s">
        <v>235</v>
      </c>
      <c r="D467" s="211" t="s">
        <v>1125</v>
      </c>
      <c r="E467" s="211" t="s">
        <v>1072</v>
      </c>
      <c r="F467" s="265"/>
      <c r="G467" s="211" t="s">
        <v>1467</v>
      </c>
      <c r="H467" s="265">
        <v>32050000</v>
      </c>
      <c r="I467" s="211" t="s">
        <v>1544</v>
      </c>
      <c r="J467" s="252" t="s">
        <v>1544</v>
      </c>
      <c r="K467" s="215" t="s">
        <v>238</v>
      </c>
    </row>
    <row r="468" spans="1:11" s="215" customFormat="1" hidden="1">
      <c r="A468" s="253" t="s">
        <v>1124</v>
      </c>
      <c r="B468" s="211" t="str">
        <f>VLOOKUP(A468,数策标签!H:K,2,FALSE)</f>
        <v>常住城市</v>
      </c>
      <c r="C468" s="304" t="s">
        <v>235</v>
      </c>
      <c r="D468" s="211" t="s">
        <v>1125</v>
      </c>
      <c r="E468" s="211" t="s">
        <v>1072</v>
      </c>
      <c r="F468" s="265"/>
      <c r="G468" s="211" t="s">
        <v>1467</v>
      </c>
      <c r="H468" s="265">
        <v>32060000</v>
      </c>
      <c r="I468" s="211" t="s">
        <v>1545</v>
      </c>
      <c r="J468" s="252" t="s">
        <v>1545</v>
      </c>
      <c r="K468" s="215" t="s">
        <v>238</v>
      </c>
    </row>
    <row r="469" spans="1:11" s="215" customFormat="1" hidden="1">
      <c r="A469" s="253" t="s">
        <v>1124</v>
      </c>
      <c r="B469" s="211" t="str">
        <f>VLOOKUP(A469,数策标签!H:K,2,FALSE)</f>
        <v>常住城市</v>
      </c>
      <c r="C469" s="304" t="s">
        <v>235</v>
      </c>
      <c r="D469" s="211" t="s">
        <v>1125</v>
      </c>
      <c r="E469" s="211" t="s">
        <v>1072</v>
      </c>
      <c r="F469" s="265"/>
      <c r="G469" s="211" t="s">
        <v>1467</v>
      </c>
      <c r="H469" s="265">
        <v>32070000</v>
      </c>
      <c r="I469" s="211" t="s">
        <v>1546</v>
      </c>
      <c r="J469" s="252" t="s">
        <v>1546</v>
      </c>
      <c r="K469" s="215" t="s">
        <v>238</v>
      </c>
    </row>
    <row r="470" spans="1:11" s="215" customFormat="1" hidden="1">
      <c r="A470" s="253" t="s">
        <v>1124</v>
      </c>
      <c r="B470" s="211" t="str">
        <f>VLOOKUP(A470,数策标签!H:K,2,FALSE)</f>
        <v>常住城市</v>
      </c>
      <c r="C470" s="304" t="s">
        <v>235</v>
      </c>
      <c r="D470" s="211" t="s">
        <v>1125</v>
      </c>
      <c r="E470" s="211" t="s">
        <v>1072</v>
      </c>
      <c r="F470" s="265"/>
      <c r="G470" s="211" t="s">
        <v>1467</v>
      </c>
      <c r="H470" s="265">
        <v>32080000</v>
      </c>
      <c r="I470" s="211" t="s">
        <v>1547</v>
      </c>
      <c r="J470" s="252" t="s">
        <v>1547</v>
      </c>
      <c r="K470" s="215" t="s">
        <v>238</v>
      </c>
    </row>
    <row r="471" spans="1:11" s="215" customFormat="1" hidden="1">
      <c r="A471" s="253" t="s">
        <v>1124</v>
      </c>
      <c r="B471" s="211" t="str">
        <f>VLOOKUP(A471,数策标签!H:K,2,FALSE)</f>
        <v>常住城市</v>
      </c>
      <c r="C471" s="304" t="s">
        <v>235</v>
      </c>
      <c r="D471" s="211" t="s">
        <v>1125</v>
      </c>
      <c r="E471" s="211" t="s">
        <v>1072</v>
      </c>
      <c r="F471" s="265"/>
      <c r="G471" s="211" t="s">
        <v>1467</v>
      </c>
      <c r="H471" s="265">
        <v>32090000</v>
      </c>
      <c r="I471" s="211" t="s">
        <v>1548</v>
      </c>
      <c r="J471" s="252" t="s">
        <v>1548</v>
      </c>
      <c r="K471" s="215" t="s">
        <v>238</v>
      </c>
    </row>
    <row r="472" spans="1:11" s="215" customFormat="1" hidden="1">
      <c r="A472" s="253" t="s">
        <v>1124</v>
      </c>
      <c r="B472" s="211" t="str">
        <f>VLOOKUP(A472,数策标签!H:K,2,FALSE)</f>
        <v>常住城市</v>
      </c>
      <c r="C472" s="304" t="s">
        <v>235</v>
      </c>
      <c r="D472" s="211" t="s">
        <v>1125</v>
      </c>
      <c r="E472" s="211" t="s">
        <v>1072</v>
      </c>
      <c r="F472" s="265"/>
      <c r="G472" s="211" t="s">
        <v>1467</v>
      </c>
      <c r="H472" s="265">
        <v>32100000</v>
      </c>
      <c r="I472" s="211" t="s">
        <v>1549</v>
      </c>
      <c r="J472" s="252" t="s">
        <v>1549</v>
      </c>
      <c r="K472" s="215" t="s">
        <v>238</v>
      </c>
    </row>
    <row r="473" spans="1:11" s="215" customFormat="1" hidden="1">
      <c r="A473" s="253" t="s">
        <v>1124</v>
      </c>
      <c r="B473" s="211" t="str">
        <f>VLOOKUP(A473,数策标签!H:K,2,FALSE)</f>
        <v>常住城市</v>
      </c>
      <c r="C473" s="304" t="s">
        <v>235</v>
      </c>
      <c r="D473" s="211" t="s">
        <v>1125</v>
      </c>
      <c r="E473" s="211" t="s">
        <v>1072</v>
      </c>
      <c r="F473" s="265"/>
      <c r="G473" s="211" t="s">
        <v>1467</v>
      </c>
      <c r="H473" s="265">
        <v>32110000</v>
      </c>
      <c r="I473" s="211" t="s">
        <v>1550</v>
      </c>
      <c r="J473" s="252" t="s">
        <v>1550</v>
      </c>
      <c r="K473" s="215" t="s">
        <v>238</v>
      </c>
    </row>
    <row r="474" spans="1:11" s="215" customFormat="1" hidden="1">
      <c r="A474" s="253" t="s">
        <v>1124</v>
      </c>
      <c r="B474" s="211" t="str">
        <f>VLOOKUP(A474,数策标签!H:K,2,FALSE)</f>
        <v>常住城市</v>
      </c>
      <c r="C474" s="304" t="s">
        <v>235</v>
      </c>
      <c r="D474" s="211" t="s">
        <v>1125</v>
      </c>
      <c r="E474" s="211" t="s">
        <v>1072</v>
      </c>
      <c r="F474" s="265"/>
      <c r="G474" s="211" t="s">
        <v>1467</v>
      </c>
      <c r="H474" s="265">
        <v>32120000</v>
      </c>
      <c r="I474" s="211" t="s">
        <v>1551</v>
      </c>
      <c r="J474" s="252" t="s">
        <v>1551</v>
      </c>
      <c r="K474" s="215" t="s">
        <v>238</v>
      </c>
    </row>
    <row r="475" spans="1:11" s="215" customFormat="1" hidden="1">
      <c r="A475" s="253" t="s">
        <v>1124</v>
      </c>
      <c r="B475" s="211" t="str">
        <f>VLOOKUP(A475,数策标签!H:K,2,FALSE)</f>
        <v>常住城市</v>
      </c>
      <c r="C475" s="304" t="s">
        <v>235</v>
      </c>
      <c r="D475" s="211" t="s">
        <v>1125</v>
      </c>
      <c r="E475" s="211" t="s">
        <v>1072</v>
      </c>
      <c r="F475" s="265"/>
      <c r="G475" s="211" t="s">
        <v>1467</v>
      </c>
      <c r="H475" s="265">
        <v>32130000</v>
      </c>
      <c r="I475" s="211" t="s">
        <v>1552</v>
      </c>
      <c r="J475" s="252" t="s">
        <v>1552</v>
      </c>
      <c r="K475" s="215" t="s">
        <v>238</v>
      </c>
    </row>
    <row r="476" spans="1:11" s="215" customFormat="1" hidden="1">
      <c r="A476" s="253" t="s">
        <v>1124</v>
      </c>
      <c r="B476" s="211" t="str">
        <f>VLOOKUP(A476,数策标签!H:K,2,FALSE)</f>
        <v>常住城市</v>
      </c>
      <c r="C476" s="304" t="s">
        <v>235</v>
      </c>
      <c r="D476" s="211" t="s">
        <v>1125</v>
      </c>
      <c r="E476" s="211" t="s">
        <v>1072</v>
      </c>
      <c r="F476" s="265"/>
      <c r="G476" s="211" t="s">
        <v>1467</v>
      </c>
      <c r="H476" s="265">
        <v>33010000</v>
      </c>
      <c r="I476" s="211" t="s">
        <v>1553</v>
      </c>
      <c r="J476" s="252" t="s">
        <v>1553</v>
      </c>
      <c r="K476" s="215" t="s">
        <v>238</v>
      </c>
    </row>
    <row r="477" spans="1:11" s="215" customFormat="1" hidden="1">
      <c r="A477" s="253" t="s">
        <v>1124</v>
      </c>
      <c r="B477" s="211" t="str">
        <f>VLOOKUP(A477,数策标签!H:K,2,FALSE)</f>
        <v>常住城市</v>
      </c>
      <c r="C477" s="304" t="s">
        <v>235</v>
      </c>
      <c r="D477" s="211" t="s">
        <v>1125</v>
      </c>
      <c r="E477" s="211" t="s">
        <v>1072</v>
      </c>
      <c r="F477" s="265"/>
      <c r="G477" s="211" t="s">
        <v>1467</v>
      </c>
      <c r="H477" s="265">
        <v>33020000</v>
      </c>
      <c r="I477" s="211" t="s">
        <v>1554</v>
      </c>
      <c r="J477" s="252" t="s">
        <v>1554</v>
      </c>
      <c r="K477" s="215" t="s">
        <v>238</v>
      </c>
    </row>
    <row r="478" spans="1:11" s="215" customFormat="1" hidden="1">
      <c r="A478" s="253" t="s">
        <v>1124</v>
      </c>
      <c r="B478" s="211" t="str">
        <f>VLOOKUP(A478,数策标签!H:K,2,FALSE)</f>
        <v>常住城市</v>
      </c>
      <c r="C478" s="304" t="s">
        <v>235</v>
      </c>
      <c r="D478" s="211" t="s">
        <v>1125</v>
      </c>
      <c r="E478" s="211" t="s">
        <v>1072</v>
      </c>
      <c r="F478" s="265"/>
      <c r="G478" s="211" t="s">
        <v>1467</v>
      </c>
      <c r="H478" s="265">
        <v>33030000</v>
      </c>
      <c r="I478" s="211" t="s">
        <v>1555</v>
      </c>
      <c r="J478" s="252" t="s">
        <v>1555</v>
      </c>
      <c r="K478" s="215" t="s">
        <v>238</v>
      </c>
    </row>
    <row r="479" spans="1:11" s="215" customFormat="1" hidden="1">
      <c r="A479" s="253" t="s">
        <v>1124</v>
      </c>
      <c r="B479" s="211" t="str">
        <f>VLOOKUP(A479,数策标签!H:K,2,FALSE)</f>
        <v>常住城市</v>
      </c>
      <c r="C479" s="304" t="s">
        <v>235</v>
      </c>
      <c r="D479" s="211" t="s">
        <v>1125</v>
      </c>
      <c r="E479" s="211" t="s">
        <v>1072</v>
      </c>
      <c r="F479" s="265"/>
      <c r="G479" s="211" t="s">
        <v>1467</v>
      </c>
      <c r="H479" s="265">
        <v>33040000</v>
      </c>
      <c r="I479" s="211" t="s">
        <v>1556</v>
      </c>
      <c r="J479" s="252" t="s">
        <v>1556</v>
      </c>
      <c r="K479" s="215" t="s">
        <v>238</v>
      </c>
    </row>
    <row r="480" spans="1:11" s="215" customFormat="1" hidden="1">
      <c r="A480" s="253" t="s">
        <v>1124</v>
      </c>
      <c r="B480" s="211" t="str">
        <f>VLOOKUP(A480,数策标签!H:K,2,FALSE)</f>
        <v>常住城市</v>
      </c>
      <c r="C480" s="304" t="s">
        <v>235</v>
      </c>
      <c r="D480" s="211" t="s">
        <v>1125</v>
      </c>
      <c r="E480" s="211" t="s">
        <v>1072</v>
      </c>
      <c r="F480" s="265"/>
      <c r="G480" s="211" t="s">
        <v>1467</v>
      </c>
      <c r="H480" s="265">
        <v>33050000</v>
      </c>
      <c r="I480" s="211" t="s">
        <v>1557</v>
      </c>
      <c r="J480" s="252" t="s">
        <v>1557</v>
      </c>
      <c r="K480" s="215" t="s">
        <v>238</v>
      </c>
    </row>
    <row r="481" spans="1:11" s="215" customFormat="1" hidden="1">
      <c r="A481" s="253" t="s">
        <v>1124</v>
      </c>
      <c r="B481" s="211" t="str">
        <f>VLOOKUP(A481,数策标签!H:K,2,FALSE)</f>
        <v>常住城市</v>
      </c>
      <c r="C481" s="304" t="s">
        <v>235</v>
      </c>
      <c r="D481" s="211" t="s">
        <v>1125</v>
      </c>
      <c r="E481" s="211" t="s">
        <v>1072</v>
      </c>
      <c r="F481" s="265"/>
      <c r="G481" s="211" t="s">
        <v>1467</v>
      </c>
      <c r="H481" s="265">
        <v>33060000</v>
      </c>
      <c r="I481" s="211" t="s">
        <v>1558</v>
      </c>
      <c r="J481" s="252" t="s">
        <v>1558</v>
      </c>
      <c r="K481" s="215" t="s">
        <v>238</v>
      </c>
    </row>
    <row r="482" spans="1:11" s="215" customFormat="1" hidden="1">
      <c r="A482" s="253" t="s">
        <v>1124</v>
      </c>
      <c r="B482" s="211" t="str">
        <f>VLOOKUP(A482,数策标签!H:K,2,FALSE)</f>
        <v>常住城市</v>
      </c>
      <c r="C482" s="304" t="s">
        <v>235</v>
      </c>
      <c r="D482" s="211" t="s">
        <v>1125</v>
      </c>
      <c r="E482" s="211" t="s">
        <v>1072</v>
      </c>
      <c r="F482" s="265"/>
      <c r="G482" s="211" t="s">
        <v>1467</v>
      </c>
      <c r="H482" s="265">
        <v>33070000</v>
      </c>
      <c r="I482" s="211" t="s">
        <v>1559</v>
      </c>
      <c r="J482" s="252" t="s">
        <v>1559</v>
      </c>
      <c r="K482" s="215" t="s">
        <v>238</v>
      </c>
    </row>
    <row r="483" spans="1:11" s="215" customFormat="1" hidden="1">
      <c r="A483" s="253" t="s">
        <v>1124</v>
      </c>
      <c r="B483" s="211" t="str">
        <f>VLOOKUP(A483,数策标签!H:K,2,FALSE)</f>
        <v>常住城市</v>
      </c>
      <c r="C483" s="304" t="s">
        <v>235</v>
      </c>
      <c r="D483" s="211" t="s">
        <v>1125</v>
      </c>
      <c r="E483" s="211" t="s">
        <v>1072</v>
      </c>
      <c r="F483" s="265"/>
      <c r="G483" s="211" t="s">
        <v>1467</v>
      </c>
      <c r="H483" s="265">
        <v>33080000</v>
      </c>
      <c r="I483" s="211" t="s">
        <v>1560</v>
      </c>
      <c r="J483" s="252" t="s">
        <v>1560</v>
      </c>
      <c r="K483" s="215" t="s">
        <v>238</v>
      </c>
    </row>
    <row r="484" spans="1:11" s="215" customFormat="1" hidden="1">
      <c r="A484" s="253" t="s">
        <v>1124</v>
      </c>
      <c r="B484" s="211" t="str">
        <f>VLOOKUP(A484,数策标签!H:K,2,FALSE)</f>
        <v>常住城市</v>
      </c>
      <c r="C484" s="304" t="s">
        <v>235</v>
      </c>
      <c r="D484" s="211" t="s">
        <v>1125</v>
      </c>
      <c r="E484" s="211" t="s">
        <v>1072</v>
      </c>
      <c r="F484" s="265"/>
      <c r="G484" s="211" t="s">
        <v>1467</v>
      </c>
      <c r="H484" s="265">
        <v>33090000</v>
      </c>
      <c r="I484" s="211" t="s">
        <v>1561</v>
      </c>
      <c r="J484" s="252" t="s">
        <v>1561</v>
      </c>
      <c r="K484" s="215" t="s">
        <v>238</v>
      </c>
    </row>
    <row r="485" spans="1:11" s="215" customFormat="1" hidden="1">
      <c r="A485" s="253" t="s">
        <v>1124</v>
      </c>
      <c r="B485" s="211" t="str">
        <f>VLOOKUP(A485,数策标签!H:K,2,FALSE)</f>
        <v>常住城市</v>
      </c>
      <c r="C485" s="304" t="s">
        <v>235</v>
      </c>
      <c r="D485" s="211" t="s">
        <v>1125</v>
      </c>
      <c r="E485" s="211" t="s">
        <v>1072</v>
      </c>
      <c r="F485" s="265"/>
      <c r="G485" s="211" t="s">
        <v>1467</v>
      </c>
      <c r="H485" s="265">
        <v>33100000</v>
      </c>
      <c r="I485" s="211" t="s">
        <v>1562</v>
      </c>
      <c r="J485" s="252" t="s">
        <v>1562</v>
      </c>
      <c r="K485" s="215" t="s">
        <v>238</v>
      </c>
    </row>
    <row r="486" spans="1:11" s="215" customFormat="1" hidden="1">
      <c r="A486" s="253" t="s">
        <v>1124</v>
      </c>
      <c r="B486" s="211" t="str">
        <f>VLOOKUP(A486,数策标签!H:K,2,FALSE)</f>
        <v>常住城市</v>
      </c>
      <c r="C486" s="304" t="s">
        <v>235</v>
      </c>
      <c r="D486" s="211" t="s">
        <v>1125</v>
      </c>
      <c r="E486" s="211" t="s">
        <v>1072</v>
      </c>
      <c r="F486" s="265"/>
      <c r="G486" s="211" t="s">
        <v>1467</v>
      </c>
      <c r="H486" s="265">
        <v>33110000</v>
      </c>
      <c r="I486" s="211" t="s">
        <v>1563</v>
      </c>
      <c r="J486" s="252" t="s">
        <v>1563</v>
      </c>
      <c r="K486" s="215" t="s">
        <v>238</v>
      </c>
    </row>
    <row r="487" spans="1:11" s="215" customFormat="1" hidden="1">
      <c r="A487" s="253" t="s">
        <v>1124</v>
      </c>
      <c r="B487" s="211" t="str">
        <f>VLOOKUP(A487,数策标签!H:K,2,FALSE)</f>
        <v>常住城市</v>
      </c>
      <c r="C487" s="304" t="s">
        <v>235</v>
      </c>
      <c r="D487" s="211" t="s">
        <v>1125</v>
      </c>
      <c r="E487" s="211" t="s">
        <v>1072</v>
      </c>
      <c r="F487" s="265"/>
      <c r="G487" s="211" t="s">
        <v>1467</v>
      </c>
      <c r="H487" s="265">
        <v>34010000</v>
      </c>
      <c r="I487" s="211" t="s">
        <v>1564</v>
      </c>
      <c r="J487" s="252" t="s">
        <v>1564</v>
      </c>
      <c r="K487" s="215" t="s">
        <v>238</v>
      </c>
    </row>
    <row r="488" spans="1:11" s="215" customFormat="1" hidden="1">
      <c r="A488" s="253" t="s">
        <v>1124</v>
      </c>
      <c r="B488" s="211" t="str">
        <f>VLOOKUP(A488,数策标签!H:K,2,FALSE)</f>
        <v>常住城市</v>
      </c>
      <c r="C488" s="304" t="s">
        <v>235</v>
      </c>
      <c r="D488" s="211" t="s">
        <v>1125</v>
      </c>
      <c r="E488" s="211" t="s">
        <v>1072</v>
      </c>
      <c r="F488" s="265"/>
      <c r="G488" s="211" t="s">
        <v>1467</v>
      </c>
      <c r="H488" s="265">
        <v>34020000</v>
      </c>
      <c r="I488" s="211" t="s">
        <v>1565</v>
      </c>
      <c r="J488" s="252" t="s">
        <v>1565</v>
      </c>
      <c r="K488" s="215" t="s">
        <v>238</v>
      </c>
    </row>
    <row r="489" spans="1:11" s="215" customFormat="1" hidden="1">
      <c r="A489" s="253" t="s">
        <v>1124</v>
      </c>
      <c r="B489" s="211" t="str">
        <f>VLOOKUP(A489,数策标签!H:K,2,FALSE)</f>
        <v>常住城市</v>
      </c>
      <c r="C489" s="304" t="s">
        <v>235</v>
      </c>
      <c r="D489" s="211" t="s">
        <v>1125</v>
      </c>
      <c r="E489" s="211" t="s">
        <v>1072</v>
      </c>
      <c r="F489" s="265"/>
      <c r="G489" s="211" t="s">
        <v>1467</v>
      </c>
      <c r="H489" s="265">
        <v>34030000</v>
      </c>
      <c r="I489" s="211" t="s">
        <v>1566</v>
      </c>
      <c r="J489" s="252" t="s">
        <v>1566</v>
      </c>
      <c r="K489" s="215" t="s">
        <v>238</v>
      </c>
    </row>
    <row r="490" spans="1:11" s="215" customFormat="1" hidden="1">
      <c r="A490" s="253" t="s">
        <v>1124</v>
      </c>
      <c r="B490" s="211" t="str">
        <f>VLOOKUP(A490,数策标签!H:K,2,FALSE)</f>
        <v>常住城市</v>
      </c>
      <c r="C490" s="304" t="s">
        <v>235</v>
      </c>
      <c r="D490" s="211" t="s">
        <v>1125</v>
      </c>
      <c r="E490" s="211" t="s">
        <v>1072</v>
      </c>
      <c r="F490" s="265"/>
      <c r="G490" s="211" t="s">
        <v>1467</v>
      </c>
      <c r="H490" s="265">
        <v>34040000</v>
      </c>
      <c r="I490" s="211" t="s">
        <v>1567</v>
      </c>
      <c r="J490" s="252" t="s">
        <v>1567</v>
      </c>
      <c r="K490" s="215" t="s">
        <v>238</v>
      </c>
    </row>
    <row r="491" spans="1:11" s="215" customFormat="1" hidden="1">
      <c r="A491" s="253" t="s">
        <v>1124</v>
      </c>
      <c r="B491" s="211" t="str">
        <f>VLOOKUP(A491,数策标签!H:K,2,FALSE)</f>
        <v>常住城市</v>
      </c>
      <c r="C491" s="304" t="s">
        <v>235</v>
      </c>
      <c r="D491" s="211" t="s">
        <v>1125</v>
      </c>
      <c r="E491" s="211" t="s">
        <v>1072</v>
      </c>
      <c r="F491" s="265"/>
      <c r="G491" s="211" t="s">
        <v>1467</v>
      </c>
      <c r="H491" s="265">
        <v>34050000</v>
      </c>
      <c r="I491" s="211" t="s">
        <v>1568</v>
      </c>
      <c r="J491" s="252" t="s">
        <v>1568</v>
      </c>
      <c r="K491" s="215" t="s">
        <v>238</v>
      </c>
    </row>
    <row r="492" spans="1:11" s="215" customFormat="1" hidden="1">
      <c r="A492" s="253" t="s">
        <v>1124</v>
      </c>
      <c r="B492" s="211" t="str">
        <f>VLOOKUP(A492,数策标签!H:K,2,FALSE)</f>
        <v>常住城市</v>
      </c>
      <c r="C492" s="304" t="s">
        <v>235</v>
      </c>
      <c r="D492" s="211" t="s">
        <v>1125</v>
      </c>
      <c r="E492" s="211" t="s">
        <v>1072</v>
      </c>
      <c r="F492" s="265"/>
      <c r="G492" s="211" t="s">
        <v>1467</v>
      </c>
      <c r="H492" s="265">
        <v>34060000</v>
      </c>
      <c r="I492" s="211" t="s">
        <v>1569</v>
      </c>
      <c r="J492" s="252" t="s">
        <v>1569</v>
      </c>
      <c r="K492" s="215" t="s">
        <v>238</v>
      </c>
    </row>
    <row r="493" spans="1:11" s="215" customFormat="1" hidden="1">
      <c r="A493" s="253" t="s">
        <v>1124</v>
      </c>
      <c r="B493" s="211" t="str">
        <f>VLOOKUP(A493,数策标签!H:K,2,FALSE)</f>
        <v>常住城市</v>
      </c>
      <c r="C493" s="304" t="s">
        <v>235</v>
      </c>
      <c r="D493" s="211" t="s">
        <v>1125</v>
      </c>
      <c r="E493" s="211" t="s">
        <v>1072</v>
      </c>
      <c r="F493" s="265"/>
      <c r="G493" s="211" t="s">
        <v>1467</v>
      </c>
      <c r="H493" s="265">
        <v>34070000</v>
      </c>
      <c r="I493" s="211" t="s">
        <v>1570</v>
      </c>
      <c r="J493" s="252" t="s">
        <v>1570</v>
      </c>
      <c r="K493" s="215" t="s">
        <v>238</v>
      </c>
    </row>
    <row r="494" spans="1:11" s="215" customFormat="1" hidden="1">
      <c r="A494" s="253" t="s">
        <v>1124</v>
      </c>
      <c r="B494" s="211" t="str">
        <f>VLOOKUP(A494,数策标签!H:K,2,FALSE)</f>
        <v>常住城市</v>
      </c>
      <c r="C494" s="304" t="s">
        <v>235</v>
      </c>
      <c r="D494" s="211" t="s">
        <v>1125</v>
      </c>
      <c r="E494" s="211" t="s">
        <v>1072</v>
      </c>
      <c r="F494" s="265"/>
      <c r="G494" s="211" t="s">
        <v>1467</v>
      </c>
      <c r="H494" s="265">
        <v>34080000</v>
      </c>
      <c r="I494" s="211" t="s">
        <v>1571</v>
      </c>
      <c r="J494" s="252" t="s">
        <v>1571</v>
      </c>
      <c r="K494" s="215" t="s">
        <v>238</v>
      </c>
    </row>
    <row r="495" spans="1:11" s="215" customFormat="1" hidden="1">
      <c r="A495" s="253" t="s">
        <v>1124</v>
      </c>
      <c r="B495" s="211" t="str">
        <f>VLOOKUP(A495,数策标签!H:K,2,FALSE)</f>
        <v>常住城市</v>
      </c>
      <c r="C495" s="304" t="s">
        <v>235</v>
      </c>
      <c r="D495" s="211" t="s">
        <v>1125</v>
      </c>
      <c r="E495" s="211" t="s">
        <v>1072</v>
      </c>
      <c r="F495" s="265"/>
      <c r="G495" s="211" t="s">
        <v>1467</v>
      </c>
      <c r="H495" s="265">
        <v>34100000</v>
      </c>
      <c r="I495" s="211" t="s">
        <v>1572</v>
      </c>
      <c r="J495" s="252" t="s">
        <v>1572</v>
      </c>
      <c r="K495" s="215" t="s">
        <v>238</v>
      </c>
    </row>
    <row r="496" spans="1:11" s="215" customFormat="1" hidden="1">
      <c r="A496" s="253" t="s">
        <v>1124</v>
      </c>
      <c r="B496" s="211" t="str">
        <f>VLOOKUP(A496,数策标签!H:K,2,FALSE)</f>
        <v>常住城市</v>
      </c>
      <c r="C496" s="304" t="s">
        <v>235</v>
      </c>
      <c r="D496" s="211" t="s">
        <v>1125</v>
      </c>
      <c r="E496" s="211" t="s">
        <v>1072</v>
      </c>
      <c r="F496" s="265"/>
      <c r="G496" s="211" t="s">
        <v>1467</v>
      </c>
      <c r="H496" s="265">
        <v>34110000</v>
      </c>
      <c r="I496" s="211" t="s">
        <v>1573</v>
      </c>
      <c r="J496" s="252" t="s">
        <v>1573</v>
      </c>
      <c r="K496" s="215" t="s">
        <v>238</v>
      </c>
    </row>
    <row r="497" spans="1:11" s="215" customFormat="1" hidden="1">
      <c r="A497" s="253" t="s">
        <v>1124</v>
      </c>
      <c r="B497" s="211" t="str">
        <f>VLOOKUP(A497,数策标签!H:K,2,FALSE)</f>
        <v>常住城市</v>
      </c>
      <c r="C497" s="304" t="s">
        <v>235</v>
      </c>
      <c r="D497" s="211" t="s">
        <v>1125</v>
      </c>
      <c r="E497" s="211" t="s">
        <v>1072</v>
      </c>
      <c r="F497" s="265"/>
      <c r="G497" s="211" t="s">
        <v>1467</v>
      </c>
      <c r="H497" s="265">
        <v>34120000</v>
      </c>
      <c r="I497" s="211" t="s">
        <v>1574</v>
      </c>
      <c r="J497" s="252" t="s">
        <v>1574</v>
      </c>
      <c r="K497" s="215" t="s">
        <v>238</v>
      </c>
    </row>
    <row r="498" spans="1:11" s="215" customFormat="1" hidden="1">
      <c r="A498" s="253" t="s">
        <v>1124</v>
      </c>
      <c r="B498" s="211" t="str">
        <f>VLOOKUP(A498,数策标签!H:K,2,FALSE)</f>
        <v>常住城市</v>
      </c>
      <c r="C498" s="304" t="s">
        <v>235</v>
      </c>
      <c r="D498" s="211" t="s">
        <v>1125</v>
      </c>
      <c r="E498" s="211" t="s">
        <v>1072</v>
      </c>
      <c r="F498" s="265"/>
      <c r="G498" s="211" t="s">
        <v>1467</v>
      </c>
      <c r="H498" s="265">
        <v>34130000</v>
      </c>
      <c r="I498" s="211" t="s">
        <v>1575</v>
      </c>
      <c r="J498" s="252" t="s">
        <v>1575</v>
      </c>
      <c r="K498" s="215" t="s">
        <v>238</v>
      </c>
    </row>
    <row r="499" spans="1:11" s="215" customFormat="1" hidden="1">
      <c r="A499" s="253" t="s">
        <v>1124</v>
      </c>
      <c r="B499" s="211" t="str">
        <f>VLOOKUP(A499,数策标签!H:K,2,FALSE)</f>
        <v>常住城市</v>
      </c>
      <c r="C499" s="304" t="s">
        <v>235</v>
      </c>
      <c r="D499" s="211" t="s">
        <v>1125</v>
      </c>
      <c r="E499" s="211" t="s">
        <v>1072</v>
      </c>
      <c r="F499" s="265"/>
      <c r="G499" s="211" t="s">
        <v>1467</v>
      </c>
      <c r="H499" s="265">
        <v>34140000</v>
      </c>
      <c r="I499" s="211" t="s">
        <v>1576</v>
      </c>
      <c r="J499" s="252" t="s">
        <v>1576</v>
      </c>
      <c r="K499" s="215" t="s">
        <v>238</v>
      </c>
    </row>
    <row r="500" spans="1:11" s="215" customFormat="1" hidden="1">
      <c r="A500" s="253" t="s">
        <v>1124</v>
      </c>
      <c r="B500" s="211" t="str">
        <f>VLOOKUP(A500,数策标签!H:K,2,FALSE)</f>
        <v>常住城市</v>
      </c>
      <c r="C500" s="304" t="s">
        <v>235</v>
      </c>
      <c r="D500" s="211" t="s">
        <v>1125</v>
      </c>
      <c r="E500" s="211" t="s">
        <v>1072</v>
      </c>
      <c r="F500" s="265"/>
      <c r="G500" s="211" t="s">
        <v>1467</v>
      </c>
      <c r="H500" s="265">
        <v>34150000</v>
      </c>
      <c r="I500" s="211" t="s">
        <v>1577</v>
      </c>
      <c r="J500" s="252" t="s">
        <v>1577</v>
      </c>
      <c r="K500" s="215" t="s">
        <v>238</v>
      </c>
    </row>
    <row r="501" spans="1:11" s="215" customFormat="1" hidden="1">
      <c r="A501" s="253" t="s">
        <v>1124</v>
      </c>
      <c r="B501" s="211" t="str">
        <f>VLOOKUP(A501,数策标签!H:K,2,FALSE)</f>
        <v>常住城市</v>
      </c>
      <c r="C501" s="304" t="s">
        <v>235</v>
      </c>
      <c r="D501" s="211" t="s">
        <v>1125</v>
      </c>
      <c r="E501" s="211" t="s">
        <v>1072</v>
      </c>
      <c r="F501" s="265"/>
      <c r="G501" s="211" t="s">
        <v>1467</v>
      </c>
      <c r="H501" s="265">
        <v>34160000</v>
      </c>
      <c r="I501" s="211" t="s">
        <v>1578</v>
      </c>
      <c r="J501" s="252" t="s">
        <v>1578</v>
      </c>
      <c r="K501" s="215" t="s">
        <v>238</v>
      </c>
    </row>
    <row r="502" spans="1:11" s="215" customFormat="1" hidden="1">
      <c r="A502" s="253" t="s">
        <v>1124</v>
      </c>
      <c r="B502" s="211" t="str">
        <f>VLOOKUP(A502,数策标签!H:K,2,FALSE)</f>
        <v>常住城市</v>
      </c>
      <c r="C502" s="304" t="s">
        <v>235</v>
      </c>
      <c r="D502" s="211" t="s">
        <v>1125</v>
      </c>
      <c r="E502" s="211" t="s">
        <v>1072</v>
      </c>
      <c r="F502" s="265"/>
      <c r="G502" s="211" t="s">
        <v>1467</v>
      </c>
      <c r="H502" s="265">
        <v>34170000</v>
      </c>
      <c r="I502" s="211" t="s">
        <v>1579</v>
      </c>
      <c r="J502" s="252" t="s">
        <v>1579</v>
      </c>
      <c r="K502" s="215" t="s">
        <v>238</v>
      </c>
    </row>
    <row r="503" spans="1:11" s="215" customFormat="1" hidden="1">
      <c r="A503" s="253" t="s">
        <v>1124</v>
      </c>
      <c r="B503" s="211" t="str">
        <f>VLOOKUP(A503,数策标签!H:K,2,FALSE)</f>
        <v>常住城市</v>
      </c>
      <c r="C503" s="304" t="s">
        <v>235</v>
      </c>
      <c r="D503" s="211" t="s">
        <v>1125</v>
      </c>
      <c r="E503" s="211" t="s">
        <v>1072</v>
      </c>
      <c r="F503" s="265"/>
      <c r="G503" s="211" t="s">
        <v>1467</v>
      </c>
      <c r="H503" s="265">
        <v>34180000</v>
      </c>
      <c r="I503" s="211" t="s">
        <v>1580</v>
      </c>
      <c r="J503" s="252" t="s">
        <v>1580</v>
      </c>
      <c r="K503" s="215" t="s">
        <v>238</v>
      </c>
    </row>
    <row r="504" spans="1:11" s="215" customFormat="1" hidden="1">
      <c r="A504" s="253" t="s">
        <v>1124</v>
      </c>
      <c r="B504" s="211" t="str">
        <f>VLOOKUP(A504,数策标签!H:K,2,FALSE)</f>
        <v>常住城市</v>
      </c>
      <c r="C504" s="304" t="s">
        <v>235</v>
      </c>
      <c r="D504" s="211" t="s">
        <v>1125</v>
      </c>
      <c r="E504" s="211" t="s">
        <v>1072</v>
      </c>
      <c r="F504" s="265"/>
      <c r="G504" s="211" t="s">
        <v>1467</v>
      </c>
      <c r="H504" s="265">
        <v>35010000</v>
      </c>
      <c r="I504" s="211" t="s">
        <v>1581</v>
      </c>
      <c r="J504" s="252" t="s">
        <v>1581</v>
      </c>
      <c r="K504" s="215" t="s">
        <v>238</v>
      </c>
    </row>
    <row r="505" spans="1:11" s="215" customFormat="1" hidden="1">
      <c r="A505" s="253" t="s">
        <v>1124</v>
      </c>
      <c r="B505" s="211" t="str">
        <f>VLOOKUP(A505,数策标签!H:K,2,FALSE)</f>
        <v>常住城市</v>
      </c>
      <c r="C505" s="304" t="s">
        <v>235</v>
      </c>
      <c r="D505" s="211" t="s">
        <v>1125</v>
      </c>
      <c r="E505" s="211" t="s">
        <v>1072</v>
      </c>
      <c r="F505" s="265"/>
      <c r="G505" s="211" t="s">
        <v>1467</v>
      </c>
      <c r="H505" s="265">
        <v>35020000</v>
      </c>
      <c r="I505" s="211" t="s">
        <v>1582</v>
      </c>
      <c r="J505" s="252" t="s">
        <v>1582</v>
      </c>
      <c r="K505" s="215" t="s">
        <v>238</v>
      </c>
    </row>
    <row r="506" spans="1:11" s="215" customFormat="1" hidden="1">
      <c r="A506" s="253" t="s">
        <v>1124</v>
      </c>
      <c r="B506" s="211" t="str">
        <f>VLOOKUP(A506,数策标签!H:K,2,FALSE)</f>
        <v>常住城市</v>
      </c>
      <c r="C506" s="304" t="s">
        <v>235</v>
      </c>
      <c r="D506" s="211" t="s">
        <v>1125</v>
      </c>
      <c r="E506" s="211" t="s">
        <v>1072</v>
      </c>
      <c r="F506" s="265"/>
      <c r="G506" s="211" t="s">
        <v>1467</v>
      </c>
      <c r="H506" s="265">
        <v>35030000</v>
      </c>
      <c r="I506" s="211" t="s">
        <v>1583</v>
      </c>
      <c r="J506" s="252" t="s">
        <v>1583</v>
      </c>
      <c r="K506" s="215" t="s">
        <v>238</v>
      </c>
    </row>
    <row r="507" spans="1:11" s="215" customFormat="1" hidden="1">
      <c r="A507" s="253" t="s">
        <v>1124</v>
      </c>
      <c r="B507" s="211" t="str">
        <f>VLOOKUP(A507,数策标签!H:K,2,FALSE)</f>
        <v>常住城市</v>
      </c>
      <c r="C507" s="304" t="s">
        <v>235</v>
      </c>
      <c r="D507" s="211" t="s">
        <v>1125</v>
      </c>
      <c r="E507" s="211" t="s">
        <v>1072</v>
      </c>
      <c r="F507" s="265"/>
      <c r="G507" s="211" t="s">
        <v>1467</v>
      </c>
      <c r="H507" s="265">
        <v>35040000</v>
      </c>
      <c r="I507" s="211" t="s">
        <v>1584</v>
      </c>
      <c r="J507" s="252" t="s">
        <v>1584</v>
      </c>
      <c r="K507" s="215" t="s">
        <v>238</v>
      </c>
    </row>
    <row r="508" spans="1:11" s="215" customFormat="1" hidden="1">
      <c r="A508" s="253" t="s">
        <v>1124</v>
      </c>
      <c r="B508" s="211" t="str">
        <f>VLOOKUP(A508,数策标签!H:K,2,FALSE)</f>
        <v>常住城市</v>
      </c>
      <c r="C508" s="304" t="s">
        <v>235</v>
      </c>
      <c r="D508" s="211" t="s">
        <v>1125</v>
      </c>
      <c r="E508" s="211" t="s">
        <v>1072</v>
      </c>
      <c r="F508" s="265"/>
      <c r="G508" s="211" t="s">
        <v>1467</v>
      </c>
      <c r="H508" s="265">
        <v>35050000</v>
      </c>
      <c r="I508" s="211" t="s">
        <v>1585</v>
      </c>
      <c r="J508" s="252" t="s">
        <v>1585</v>
      </c>
      <c r="K508" s="215" t="s">
        <v>238</v>
      </c>
    </row>
    <row r="509" spans="1:11" s="215" customFormat="1" hidden="1">
      <c r="A509" s="253" t="s">
        <v>1124</v>
      </c>
      <c r="B509" s="211" t="str">
        <f>VLOOKUP(A509,数策标签!H:K,2,FALSE)</f>
        <v>常住城市</v>
      </c>
      <c r="C509" s="304" t="s">
        <v>235</v>
      </c>
      <c r="D509" s="211" t="s">
        <v>1125</v>
      </c>
      <c r="E509" s="211" t="s">
        <v>1072</v>
      </c>
      <c r="F509" s="265"/>
      <c r="G509" s="211" t="s">
        <v>1467</v>
      </c>
      <c r="H509" s="265">
        <v>35060000</v>
      </c>
      <c r="I509" s="211" t="s">
        <v>1586</v>
      </c>
      <c r="J509" s="252" t="s">
        <v>1586</v>
      </c>
      <c r="K509" s="215" t="s">
        <v>238</v>
      </c>
    </row>
    <row r="510" spans="1:11" s="215" customFormat="1" hidden="1">
      <c r="A510" s="253" t="s">
        <v>1124</v>
      </c>
      <c r="B510" s="211" t="str">
        <f>VLOOKUP(A510,数策标签!H:K,2,FALSE)</f>
        <v>常住城市</v>
      </c>
      <c r="C510" s="304" t="s">
        <v>235</v>
      </c>
      <c r="D510" s="211" t="s">
        <v>1125</v>
      </c>
      <c r="E510" s="211" t="s">
        <v>1072</v>
      </c>
      <c r="F510" s="265"/>
      <c r="G510" s="211" t="s">
        <v>1467</v>
      </c>
      <c r="H510" s="265">
        <v>35070000</v>
      </c>
      <c r="I510" s="211" t="s">
        <v>1587</v>
      </c>
      <c r="J510" s="252" t="s">
        <v>1587</v>
      </c>
      <c r="K510" s="215" t="s">
        <v>238</v>
      </c>
    </row>
    <row r="511" spans="1:11" s="215" customFormat="1" hidden="1">
      <c r="A511" s="253" t="s">
        <v>1124</v>
      </c>
      <c r="B511" s="211" t="str">
        <f>VLOOKUP(A511,数策标签!H:K,2,FALSE)</f>
        <v>常住城市</v>
      </c>
      <c r="C511" s="304" t="s">
        <v>235</v>
      </c>
      <c r="D511" s="211" t="s">
        <v>1125</v>
      </c>
      <c r="E511" s="211" t="s">
        <v>1072</v>
      </c>
      <c r="F511" s="265"/>
      <c r="G511" s="211" t="s">
        <v>1467</v>
      </c>
      <c r="H511" s="265">
        <v>35080000</v>
      </c>
      <c r="I511" s="211" t="s">
        <v>1588</v>
      </c>
      <c r="J511" s="252" t="s">
        <v>1588</v>
      </c>
      <c r="K511" s="215" t="s">
        <v>238</v>
      </c>
    </row>
    <row r="512" spans="1:11" s="215" customFormat="1" hidden="1">
      <c r="A512" s="253" t="s">
        <v>1124</v>
      </c>
      <c r="B512" s="211" t="str">
        <f>VLOOKUP(A512,数策标签!H:K,2,FALSE)</f>
        <v>常住城市</v>
      </c>
      <c r="C512" s="304" t="s">
        <v>235</v>
      </c>
      <c r="D512" s="211" t="s">
        <v>1125</v>
      </c>
      <c r="E512" s="211" t="s">
        <v>1072</v>
      </c>
      <c r="F512" s="265"/>
      <c r="G512" s="211" t="s">
        <v>1467</v>
      </c>
      <c r="H512" s="265">
        <v>35090000</v>
      </c>
      <c r="I512" s="211" t="s">
        <v>1589</v>
      </c>
      <c r="J512" s="252" t="s">
        <v>1589</v>
      </c>
      <c r="K512" s="215" t="s">
        <v>238</v>
      </c>
    </row>
    <row r="513" spans="1:11" s="215" customFormat="1" hidden="1">
      <c r="A513" s="253" t="s">
        <v>1124</v>
      </c>
      <c r="B513" s="211" t="str">
        <f>VLOOKUP(A513,数策标签!H:K,2,FALSE)</f>
        <v>常住城市</v>
      </c>
      <c r="C513" s="304" t="s">
        <v>235</v>
      </c>
      <c r="D513" s="211" t="s">
        <v>1125</v>
      </c>
      <c r="E513" s="211" t="s">
        <v>1072</v>
      </c>
      <c r="F513" s="265"/>
      <c r="G513" s="211" t="s">
        <v>1467</v>
      </c>
      <c r="H513" s="265">
        <v>36010000</v>
      </c>
      <c r="I513" s="211" t="s">
        <v>1590</v>
      </c>
      <c r="J513" s="252" t="s">
        <v>1590</v>
      </c>
      <c r="K513" s="215" t="s">
        <v>238</v>
      </c>
    </row>
    <row r="514" spans="1:11" s="215" customFormat="1" hidden="1">
      <c r="A514" s="253" t="s">
        <v>1124</v>
      </c>
      <c r="B514" s="211" t="str">
        <f>VLOOKUP(A514,数策标签!H:K,2,FALSE)</f>
        <v>常住城市</v>
      </c>
      <c r="C514" s="304" t="s">
        <v>235</v>
      </c>
      <c r="D514" s="211" t="s">
        <v>1125</v>
      </c>
      <c r="E514" s="211" t="s">
        <v>1072</v>
      </c>
      <c r="F514" s="265"/>
      <c r="G514" s="211" t="s">
        <v>1467</v>
      </c>
      <c r="H514" s="265">
        <v>36020000</v>
      </c>
      <c r="I514" s="211" t="s">
        <v>1591</v>
      </c>
      <c r="J514" s="252" t="s">
        <v>1591</v>
      </c>
      <c r="K514" s="215" t="s">
        <v>238</v>
      </c>
    </row>
    <row r="515" spans="1:11" s="215" customFormat="1" hidden="1">
      <c r="A515" s="253" t="s">
        <v>1124</v>
      </c>
      <c r="B515" s="211" t="str">
        <f>VLOOKUP(A515,数策标签!H:K,2,FALSE)</f>
        <v>常住城市</v>
      </c>
      <c r="C515" s="304" t="s">
        <v>235</v>
      </c>
      <c r="D515" s="211" t="s">
        <v>1125</v>
      </c>
      <c r="E515" s="211" t="s">
        <v>1072</v>
      </c>
      <c r="F515" s="265"/>
      <c r="G515" s="211" t="s">
        <v>1467</v>
      </c>
      <c r="H515" s="265">
        <v>36030000</v>
      </c>
      <c r="I515" s="211" t="s">
        <v>1592</v>
      </c>
      <c r="J515" s="252" t="s">
        <v>1592</v>
      </c>
      <c r="K515" s="215" t="s">
        <v>238</v>
      </c>
    </row>
    <row r="516" spans="1:11" s="215" customFormat="1" hidden="1">
      <c r="A516" s="253" t="s">
        <v>1124</v>
      </c>
      <c r="B516" s="211" t="str">
        <f>VLOOKUP(A516,数策标签!H:K,2,FALSE)</f>
        <v>常住城市</v>
      </c>
      <c r="C516" s="304" t="s">
        <v>235</v>
      </c>
      <c r="D516" s="211" t="s">
        <v>1125</v>
      </c>
      <c r="E516" s="211" t="s">
        <v>1072</v>
      </c>
      <c r="F516" s="265"/>
      <c r="G516" s="211" t="s">
        <v>1467</v>
      </c>
      <c r="H516" s="265">
        <v>36040000</v>
      </c>
      <c r="I516" s="211" t="s">
        <v>1593</v>
      </c>
      <c r="J516" s="252" t="s">
        <v>1593</v>
      </c>
      <c r="K516" s="215" t="s">
        <v>238</v>
      </c>
    </row>
    <row r="517" spans="1:11" s="215" customFormat="1" hidden="1">
      <c r="A517" s="253" t="s">
        <v>1124</v>
      </c>
      <c r="B517" s="211" t="str">
        <f>VLOOKUP(A517,数策标签!H:K,2,FALSE)</f>
        <v>常住城市</v>
      </c>
      <c r="C517" s="304" t="s">
        <v>235</v>
      </c>
      <c r="D517" s="211" t="s">
        <v>1125</v>
      </c>
      <c r="E517" s="211" t="s">
        <v>1072</v>
      </c>
      <c r="F517" s="265"/>
      <c r="G517" s="211" t="s">
        <v>1467</v>
      </c>
      <c r="H517" s="265">
        <v>36050000</v>
      </c>
      <c r="I517" s="211" t="s">
        <v>1594</v>
      </c>
      <c r="J517" s="252" t="s">
        <v>1594</v>
      </c>
      <c r="K517" s="215" t="s">
        <v>238</v>
      </c>
    </row>
    <row r="518" spans="1:11" s="215" customFormat="1" hidden="1">
      <c r="A518" s="253" t="s">
        <v>1124</v>
      </c>
      <c r="B518" s="211" t="str">
        <f>VLOOKUP(A518,数策标签!H:K,2,FALSE)</f>
        <v>常住城市</v>
      </c>
      <c r="C518" s="304" t="s">
        <v>235</v>
      </c>
      <c r="D518" s="211" t="s">
        <v>1125</v>
      </c>
      <c r="E518" s="211" t="s">
        <v>1072</v>
      </c>
      <c r="F518" s="265"/>
      <c r="G518" s="211" t="s">
        <v>1467</v>
      </c>
      <c r="H518" s="265">
        <v>36060000</v>
      </c>
      <c r="I518" s="211" t="s">
        <v>1595</v>
      </c>
      <c r="J518" s="252" t="s">
        <v>1595</v>
      </c>
      <c r="K518" s="215" t="s">
        <v>238</v>
      </c>
    </row>
    <row r="519" spans="1:11" s="215" customFormat="1" hidden="1">
      <c r="A519" s="253" t="s">
        <v>1124</v>
      </c>
      <c r="B519" s="211" t="str">
        <f>VLOOKUP(A519,数策标签!H:K,2,FALSE)</f>
        <v>常住城市</v>
      </c>
      <c r="C519" s="304" t="s">
        <v>235</v>
      </c>
      <c r="D519" s="211" t="s">
        <v>1125</v>
      </c>
      <c r="E519" s="211" t="s">
        <v>1072</v>
      </c>
      <c r="F519" s="265"/>
      <c r="G519" s="211" t="s">
        <v>1467</v>
      </c>
      <c r="H519" s="265">
        <v>36070000</v>
      </c>
      <c r="I519" s="211" t="s">
        <v>1596</v>
      </c>
      <c r="J519" s="252" t="s">
        <v>1596</v>
      </c>
      <c r="K519" s="215" t="s">
        <v>238</v>
      </c>
    </row>
    <row r="520" spans="1:11" s="215" customFormat="1" hidden="1">
      <c r="A520" s="253" t="s">
        <v>1124</v>
      </c>
      <c r="B520" s="211" t="str">
        <f>VLOOKUP(A520,数策标签!H:K,2,FALSE)</f>
        <v>常住城市</v>
      </c>
      <c r="C520" s="304" t="s">
        <v>235</v>
      </c>
      <c r="D520" s="211" t="s">
        <v>1125</v>
      </c>
      <c r="E520" s="211" t="s">
        <v>1072</v>
      </c>
      <c r="F520" s="265"/>
      <c r="G520" s="211" t="s">
        <v>1467</v>
      </c>
      <c r="H520" s="265">
        <v>36080000</v>
      </c>
      <c r="I520" s="211" t="s">
        <v>1597</v>
      </c>
      <c r="J520" s="252" t="s">
        <v>1597</v>
      </c>
      <c r="K520" s="215" t="s">
        <v>238</v>
      </c>
    </row>
    <row r="521" spans="1:11" s="215" customFormat="1" hidden="1">
      <c r="A521" s="253" t="s">
        <v>1124</v>
      </c>
      <c r="B521" s="211" t="str">
        <f>VLOOKUP(A521,数策标签!H:K,2,FALSE)</f>
        <v>常住城市</v>
      </c>
      <c r="C521" s="304" t="s">
        <v>235</v>
      </c>
      <c r="D521" s="211" t="s">
        <v>1125</v>
      </c>
      <c r="E521" s="211" t="s">
        <v>1072</v>
      </c>
      <c r="F521" s="265"/>
      <c r="G521" s="211" t="s">
        <v>1467</v>
      </c>
      <c r="H521" s="265">
        <v>36090000</v>
      </c>
      <c r="I521" s="211" t="s">
        <v>1598</v>
      </c>
      <c r="J521" s="252" t="s">
        <v>1598</v>
      </c>
      <c r="K521" s="215" t="s">
        <v>238</v>
      </c>
    </row>
    <row r="522" spans="1:11" s="215" customFormat="1" hidden="1">
      <c r="A522" s="253" t="s">
        <v>1124</v>
      </c>
      <c r="B522" s="211" t="str">
        <f>VLOOKUP(A522,数策标签!H:K,2,FALSE)</f>
        <v>常住城市</v>
      </c>
      <c r="C522" s="304" t="s">
        <v>235</v>
      </c>
      <c r="D522" s="211" t="s">
        <v>1125</v>
      </c>
      <c r="E522" s="211" t="s">
        <v>1072</v>
      </c>
      <c r="F522" s="265"/>
      <c r="G522" s="211" t="s">
        <v>1467</v>
      </c>
      <c r="H522" s="265">
        <v>36100000</v>
      </c>
      <c r="I522" s="211" t="s">
        <v>1599</v>
      </c>
      <c r="J522" s="252" t="s">
        <v>1599</v>
      </c>
      <c r="K522" s="215" t="s">
        <v>238</v>
      </c>
    </row>
    <row r="523" spans="1:11" s="215" customFormat="1" hidden="1">
      <c r="A523" s="253" t="s">
        <v>1124</v>
      </c>
      <c r="B523" s="211" t="str">
        <f>VLOOKUP(A523,数策标签!H:K,2,FALSE)</f>
        <v>常住城市</v>
      </c>
      <c r="C523" s="304" t="s">
        <v>235</v>
      </c>
      <c r="D523" s="211" t="s">
        <v>1125</v>
      </c>
      <c r="E523" s="211" t="s">
        <v>1072</v>
      </c>
      <c r="F523" s="265"/>
      <c r="G523" s="211" t="s">
        <v>1467</v>
      </c>
      <c r="H523" s="265">
        <v>36110000</v>
      </c>
      <c r="I523" s="211" t="s">
        <v>1600</v>
      </c>
      <c r="J523" s="252" t="s">
        <v>1600</v>
      </c>
      <c r="K523" s="215" t="s">
        <v>238</v>
      </c>
    </row>
    <row r="524" spans="1:11" s="215" customFormat="1" hidden="1">
      <c r="A524" s="253" t="s">
        <v>1124</v>
      </c>
      <c r="B524" s="211" t="str">
        <f>VLOOKUP(A524,数策标签!H:K,2,FALSE)</f>
        <v>常住城市</v>
      </c>
      <c r="C524" s="304" t="s">
        <v>235</v>
      </c>
      <c r="D524" s="211" t="s">
        <v>1125</v>
      </c>
      <c r="E524" s="211" t="s">
        <v>1072</v>
      </c>
      <c r="F524" s="265"/>
      <c r="G524" s="211" t="s">
        <v>1467</v>
      </c>
      <c r="H524" s="265">
        <v>37010000</v>
      </c>
      <c r="I524" s="211" t="s">
        <v>1601</v>
      </c>
      <c r="J524" s="252" t="s">
        <v>1601</v>
      </c>
      <c r="K524" s="215" t="s">
        <v>238</v>
      </c>
    </row>
    <row r="525" spans="1:11" s="215" customFormat="1" hidden="1">
      <c r="A525" s="253" t="s">
        <v>1124</v>
      </c>
      <c r="B525" s="211" t="str">
        <f>VLOOKUP(A525,数策标签!H:K,2,FALSE)</f>
        <v>常住城市</v>
      </c>
      <c r="C525" s="304" t="s">
        <v>235</v>
      </c>
      <c r="D525" s="211" t="s">
        <v>1125</v>
      </c>
      <c r="E525" s="211" t="s">
        <v>1072</v>
      </c>
      <c r="F525" s="265"/>
      <c r="G525" s="211" t="s">
        <v>1467</v>
      </c>
      <c r="H525" s="265">
        <v>37020000</v>
      </c>
      <c r="I525" s="211" t="s">
        <v>1602</v>
      </c>
      <c r="J525" s="252" t="s">
        <v>1602</v>
      </c>
      <c r="K525" s="215" t="s">
        <v>238</v>
      </c>
    </row>
    <row r="526" spans="1:11" s="215" customFormat="1" hidden="1">
      <c r="A526" s="253" t="s">
        <v>1124</v>
      </c>
      <c r="B526" s="211" t="str">
        <f>VLOOKUP(A526,数策标签!H:K,2,FALSE)</f>
        <v>常住城市</v>
      </c>
      <c r="C526" s="304" t="s">
        <v>235</v>
      </c>
      <c r="D526" s="211" t="s">
        <v>1125</v>
      </c>
      <c r="E526" s="211" t="s">
        <v>1072</v>
      </c>
      <c r="F526" s="265"/>
      <c r="G526" s="211" t="s">
        <v>1467</v>
      </c>
      <c r="H526" s="265">
        <v>37030000</v>
      </c>
      <c r="I526" s="211" t="s">
        <v>1603</v>
      </c>
      <c r="J526" s="252" t="s">
        <v>1603</v>
      </c>
      <c r="K526" s="215" t="s">
        <v>238</v>
      </c>
    </row>
    <row r="527" spans="1:11" s="215" customFormat="1" hidden="1">
      <c r="A527" s="253" t="s">
        <v>1124</v>
      </c>
      <c r="B527" s="211" t="str">
        <f>VLOOKUP(A527,数策标签!H:K,2,FALSE)</f>
        <v>常住城市</v>
      </c>
      <c r="C527" s="304" t="s">
        <v>235</v>
      </c>
      <c r="D527" s="211" t="s">
        <v>1125</v>
      </c>
      <c r="E527" s="211" t="s">
        <v>1072</v>
      </c>
      <c r="F527" s="265"/>
      <c r="G527" s="211" t="s">
        <v>1467</v>
      </c>
      <c r="H527" s="265">
        <v>37040000</v>
      </c>
      <c r="I527" s="211" t="s">
        <v>1604</v>
      </c>
      <c r="J527" s="252" t="s">
        <v>1604</v>
      </c>
      <c r="K527" s="215" t="s">
        <v>238</v>
      </c>
    </row>
    <row r="528" spans="1:11" s="215" customFormat="1" hidden="1">
      <c r="A528" s="253" t="s">
        <v>1124</v>
      </c>
      <c r="B528" s="211" t="str">
        <f>VLOOKUP(A528,数策标签!H:K,2,FALSE)</f>
        <v>常住城市</v>
      </c>
      <c r="C528" s="304" t="s">
        <v>235</v>
      </c>
      <c r="D528" s="211" t="s">
        <v>1125</v>
      </c>
      <c r="E528" s="211" t="s">
        <v>1072</v>
      </c>
      <c r="F528" s="265"/>
      <c r="G528" s="211" t="s">
        <v>1467</v>
      </c>
      <c r="H528" s="265">
        <v>37050000</v>
      </c>
      <c r="I528" s="211" t="s">
        <v>1605</v>
      </c>
      <c r="J528" s="252" t="s">
        <v>1605</v>
      </c>
      <c r="K528" s="215" t="s">
        <v>238</v>
      </c>
    </row>
    <row r="529" spans="1:11" s="215" customFormat="1" hidden="1">
      <c r="A529" s="253" t="s">
        <v>1124</v>
      </c>
      <c r="B529" s="211" t="str">
        <f>VLOOKUP(A529,数策标签!H:K,2,FALSE)</f>
        <v>常住城市</v>
      </c>
      <c r="C529" s="304" t="s">
        <v>235</v>
      </c>
      <c r="D529" s="211" t="s">
        <v>1125</v>
      </c>
      <c r="E529" s="211" t="s">
        <v>1072</v>
      </c>
      <c r="F529" s="265"/>
      <c r="G529" s="211" t="s">
        <v>1467</v>
      </c>
      <c r="H529" s="265">
        <v>37060000</v>
      </c>
      <c r="I529" s="211" t="s">
        <v>1606</v>
      </c>
      <c r="J529" s="252" t="s">
        <v>1606</v>
      </c>
      <c r="K529" s="215" t="s">
        <v>238</v>
      </c>
    </row>
    <row r="530" spans="1:11" s="215" customFormat="1" hidden="1">
      <c r="A530" s="253" t="s">
        <v>1124</v>
      </c>
      <c r="B530" s="211" t="str">
        <f>VLOOKUP(A530,数策标签!H:K,2,FALSE)</f>
        <v>常住城市</v>
      </c>
      <c r="C530" s="304" t="s">
        <v>235</v>
      </c>
      <c r="D530" s="211" t="s">
        <v>1125</v>
      </c>
      <c r="E530" s="211" t="s">
        <v>1072</v>
      </c>
      <c r="F530" s="265"/>
      <c r="G530" s="211" t="s">
        <v>1467</v>
      </c>
      <c r="H530" s="265">
        <v>37070000</v>
      </c>
      <c r="I530" s="211" t="s">
        <v>1607</v>
      </c>
      <c r="J530" s="252" t="s">
        <v>1607</v>
      </c>
      <c r="K530" s="215" t="s">
        <v>238</v>
      </c>
    </row>
    <row r="531" spans="1:11" s="215" customFormat="1" hidden="1">
      <c r="A531" s="253" t="s">
        <v>1124</v>
      </c>
      <c r="B531" s="211" t="str">
        <f>VLOOKUP(A531,数策标签!H:K,2,FALSE)</f>
        <v>常住城市</v>
      </c>
      <c r="C531" s="304" t="s">
        <v>235</v>
      </c>
      <c r="D531" s="211" t="s">
        <v>1125</v>
      </c>
      <c r="E531" s="211" t="s">
        <v>1072</v>
      </c>
      <c r="F531" s="265"/>
      <c r="G531" s="211" t="s">
        <v>1467</v>
      </c>
      <c r="H531" s="265">
        <v>37080000</v>
      </c>
      <c r="I531" s="211" t="s">
        <v>1608</v>
      </c>
      <c r="J531" s="252" t="s">
        <v>1608</v>
      </c>
      <c r="K531" s="215" t="s">
        <v>238</v>
      </c>
    </row>
    <row r="532" spans="1:11" s="215" customFormat="1" hidden="1">
      <c r="A532" s="253" t="s">
        <v>1124</v>
      </c>
      <c r="B532" s="211" t="str">
        <f>VLOOKUP(A532,数策标签!H:K,2,FALSE)</f>
        <v>常住城市</v>
      </c>
      <c r="C532" s="304" t="s">
        <v>235</v>
      </c>
      <c r="D532" s="211" t="s">
        <v>1125</v>
      </c>
      <c r="E532" s="211" t="s">
        <v>1072</v>
      </c>
      <c r="F532" s="265"/>
      <c r="G532" s="211" t="s">
        <v>1467</v>
      </c>
      <c r="H532" s="265">
        <v>37090000</v>
      </c>
      <c r="I532" s="211" t="s">
        <v>1609</v>
      </c>
      <c r="J532" s="252" t="s">
        <v>1609</v>
      </c>
      <c r="K532" s="215" t="s">
        <v>238</v>
      </c>
    </row>
    <row r="533" spans="1:11" s="215" customFormat="1" hidden="1">
      <c r="A533" s="253" t="s">
        <v>1124</v>
      </c>
      <c r="B533" s="211" t="str">
        <f>VLOOKUP(A533,数策标签!H:K,2,FALSE)</f>
        <v>常住城市</v>
      </c>
      <c r="C533" s="304" t="s">
        <v>235</v>
      </c>
      <c r="D533" s="211" t="s">
        <v>1125</v>
      </c>
      <c r="E533" s="211" t="s">
        <v>1072</v>
      </c>
      <c r="F533" s="265"/>
      <c r="G533" s="211" t="s">
        <v>1467</v>
      </c>
      <c r="H533" s="265">
        <v>37100000</v>
      </c>
      <c r="I533" s="211" t="s">
        <v>1610</v>
      </c>
      <c r="J533" s="252" t="s">
        <v>1610</v>
      </c>
      <c r="K533" s="215" t="s">
        <v>238</v>
      </c>
    </row>
    <row r="534" spans="1:11" s="215" customFormat="1" hidden="1">
      <c r="A534" s="253" t="s">
        <v>1124</v>
      </c>
      <c r="B534" s="211" t="str">
        <f>VLOOKUP(A534,数策标签!H:K,2,FALSE)</f>
        <v>常住城市</v>
      </c>
      <c r="C534" s="304" t="s">
        <v>235</v>
      </c>
      <c r="D534" s="211" t="s">
        <v>1125</v>
      </c>
      <c r="E534" s="211" t="s">
        <v>1072</v>
      </c>
      <c r="F534" s="265"/>
      <c r="G534" s="211" t="s">
        <v>1467</v>
      </c>
      <c r="H534" s="265">
        <v>37110000</v>
      </c>
      <c r="I534" s="211" t="s">
        <v>1611</v>
      </c>
      <c r="J534" s="252" t="s">
        <v>1611</v>
      </c>
      <c r="K534" s="215" t="s">
        <v>238</v>
      </c>
    </row>
    <row r="535" spans="1:11" s="215" customFormat="1" hidden="1">
      <c r="A535" s="253" t="s">
        <v>1124</v>
      </c>
      <c r="B535" s="211" t="str">
        <f>VLOOKUP(A535,数策标签!H:K,2,FALSE)</f>
        <v>常住城市</v>
      </c>
      <c r="C535" s="304" t="s">
        <v>235</v>
      </c>
      <c r="D535" s="211" t="s">
        <v>1125</v>
      </c>
      <c r="E535" s="211" t="s">
        <v>1072</v>
      </c>
      <c r="F535" s="265"/>
      <c r="G535" s="211" t="s">
        <v>1467</v>
      </c>
      <c r="H535" s="265">
        <v>37120000</v>
      </c>
      <c r="I535" s="211" t="s">
        <v>1612</v>
      </c>
      <c r="J535" s="252" t="s">
        <v>1612</v>
      </c>
      <c r="K535" s="215" t="s">
        <v>238</v>
      </c>
    </row>
    <row r="536" spans="1:11" s="215" customFormat="1" hidden="1">
      <c r="A536" s="253" t="s">
        <v>1124</v>
      </c>
      <c r="B536" s="211" t="str">
        <f>VLOOKUP(A536,数策标签!H:K,2,FALSE)</f>
        <v>常住城市</v>
      </c>
      <c r="C536" s="304" t="s">
        <v>235</v>
      </c>
      <c r="D536" s="211" t="s">
        <v>1125</v>
      </c>
      <c r="E536" s="211" t="s">
        <v>1072</v>
      </c>
      <c r="F536" s="265"/>
      <c r="G536" s="211" t="s">
        <v>1467</v>
      </c>
      <c r="H536" s="265">
        <v>37130000</v>
      </c>
      <c r="I536" s="211" t="s">
        <v>1613</v>
      </c>
      <c r="J536" s="252" t="s">
        <v>1613</v>
      </c>
      <c r="K536" s="215" t="s">
        <v>238</v>
      </c>
    </row>
    <row r="537" spans="1:11" s="215" customFormat="1" hidden="1">
      <c r="A537" s="253" t="s">
        <v>1124</v>
      </c>
      <c r="B537" s="211" t="str">
        <f>VLOOKUP(A537,数策标签!H:K,2,FALSE)</f>
        <v>常住城市</v>
      </c>
      <c r="C537" s="304" t="s">
        <v>235</v>
      </c>
      <c r="D537" s="211" t="s">
        <v>1125</v>
      </c>
      <c r="E537" s="211" t="s">
        <v>1072</v>
      </c>
      <c r="F537" s="265"/>
      <c r="G537" s="211" t="s">
        <v>1467</v>
      </c>
      <c r="H537" s="265">
        <v>37140000</v>
      </c>
      <c r="I537" s="211" t="s">
        <v>1614</v>
      </c>
      <c r="J537" s="252" t="s">
        <v>1614</v>
      </c>
      <c r="K537" s="215" t="s">
        <v>238</v>
      </c>
    </row>
    <row r="538" spans="1:11" s="215" customFormat="1" hidden="1">
      <c r="A538" s="253" t="s">
        <v>1124</v>
      </c>
      <c r="B538" s="211" t="str">
        <f>VLOOKUP(A538,数策标签!H:K,2,FALSE)</f>
        <v>常住城市</v>
      </c>
      <c r="C538" s="304" t="s">
        <v>235</v>
      </c>
      <c r="D538" s="211" t="s">
        <v>1125</v>
      </c>
      <c r="E538" s="211" t="s">
        <v>1072</v>
      </c>
      <c r="F538" s="265"/>
      <c r="G538" s="211" t="s">
        <v>1467</v>
      </c>
      <c r="H538" s="265">
        <v>37150000</v>
      </c>
      <c r="I538" s="211" t="s">
        <v>1615</v>
      </c>
      <c r="J538" s="252" t="s">
        <v>1615</v>
      </c>
      <c r="K538" s="215" t="s">
        <v>238</v>
      </c>
    </row>
    <row r="539" spans="1:11" s="215" customFormat="1" hidden="1">
      <c r="A539" s="253" t="s">
        <v>1124</v>
      </c>
      <c r="B539" s="211" t="str">
        <f>VLOOKUP(A539,数策标签!H:K,2,FALSE)</f>
        <v>常住城市</v>
      </c>
      <c r="C539" s="304" t="s">
        <v>235</v>
      </c>
      <c r="D539" s="211" t="s">
        <v>1125</v>
      </c>
      <c r="E539" s="211" t="s">
        <v>1072</v>
      </c>
      <c r="F539" s="265"/>
      <c r="G539" s="211" t="s">
        <v>1467</v>
      </c>
      <c r="H539" s="265">
        <v>37160000</v>
      </c>
      <c r="I539" s="211" t="s">
        <v>1616</v>
      </c>
      <c r="J539" s="252" t="s">
        <v>1616</v>
      </c>
      <c r="K539" s="215" t="s">
        <v>238</v>
      </c>
    </row>
    <row r="540" spans="1:11" s="215" customFormat="1" hidden="1">
      <c r="A540" s="253" t="s">
        <v>1124</v>
      </c>
      <c r="B540" s="211" t="str">
        <f>VLOOKUP(A540,数策标签!H:K,2,FALSE)</f>
        <v>常住城市</v>
      </c>
      <c r="C540" s="304" t="s">
        <v>235</v>
      </c>
      <c r="D540" s="211" t="s">
        <v>1125</v>
      </c>
      <c r="E540" s="211" t="s">
        <v>1072</v>
      </c>
      <c r="F540" s="265"/>
      <c r="G540" s="211" t="s">
        <v>1467</v>
      </c>
      <c r="H540" s="265">
        <v>37170000</v>
      </c>
      <c r="I540" s="211" t="s">
        <v>1617</v>
      </c>
      <c r="J540" s="252" t="s">
        <v>1617</v>
      </c>
      <c r="K540" s="215" t="s">
        <v>238</v>
      </c>
    </row>
    <row r="541" spans="1:11" s="215" customFormat="1" hidden="1">
      <c r="A541" s="253" t="s">
        <v>1124</v>
      </c>
      <c r="B541" s="211" t="str">
        <f>VLOOKUP(A541,数策标签!H:K,2,FALSE)</f>
        <v>常住城市</v>
      </c>
      <c r="C541" s="304" t="s">
        <v>235</v>
      </c>
      <c r="D541" s="211" t="s">
        <v>1125</v>
      </c>
      <c r="E541" s="211" t="s">
        <v>1072</v>
      </c>
      <c r="F541" s="265"/>
      <c r="G541" s="211" t="s">
        <v>1467</v>
      </c>
      <c r="H541" s="265">
        <v>41010000</v>
      </c>
      <c r="I541" s="211" t="s">
        <v>1618</v>
      </c>
      <c r="J541" s="252" t="s">
        <v>1618</v>
      </c>
      <c r="K541" s="215" t="s">
        <v>238</v>
      </c>
    </row>
    <row r="542" spans="1:11" s="215" customFormat="1" hidden="1">
      <c r="A542" s="253" t="s">
        <v>1124</v>
      </c>
      <c r="B542" s="211" t="str">
        <f>VLOOKUP(A542,数策标签!H:K,2,FALSE)</f>
        <v>常住城市</v>
      </c>
      <c r="C542" s="304" t="s">
        <v>235</v>
      </c>
      <c r="D542" s="211" t="s">
        <v>1125</v>
      </c>
      <c r="E542" s="211" t="s">
        <v>1072</v>
      </c>
      <c r="F542" s="265"/>
      <c r="G542" s="211" t="s">
        <v>1467</v>
      </c>
      <c r="H542" s="265">
        <v>41020000</v>
      </c>
      <c r="I542" s="211" t="s">
        <v>1619</v>
      </c>
      <c r="J542" s="252" t="s">
        <v>1619</v>
      </c>
      <c r="K542" s="215" t="s">
        <v>238</v>
      </c>
    </row>
    <row r="543" spans="1:11" s="215" customFormat="1" hidden="1">
      <c r="A543" s="253" t="s">
        <v>1124</v>
      </c>
      <c r="B543" s="211" t="str">
        <f>VLOOKUP(A543,数策标签!H:K,2,FALSE)</f>
        <v>常住城市</v>
      </c>
      <c r="C543" s="304" t="s">
        <v>235</v>
      </c>
      <c r="D543" s="211" t="s">
        <v>1125</v>
      </c>
      <c r="E543" s="211" t="s">
        <v>1072</v>
      </c>
      <c r="F543" s="265"/>
      <c r="G543" s="211" t="s">
        <v>1467</v>
      </c>
      <c r="H543" s="265">
        <v>41030000</v>
      </c>
      <c r="I543" s="211" t="s">
        <v>1620</v>
      </c>
      <c r="J543" s="252" t="s">
        <v>1620</v>
      </c>
      <c r="K543" s="215" t="s">
        <v>238</v>
      </c>
    </row>
    <row r="544" spans="1:11" s="215" customFormat="1" hidden="1">
      <c r="A544" s="253" t="s">
        <v>1124</v>
      </c>
      <c r="B544" s="211" t="str">
        <f>VLOOKUP(A544,数策标签!H:K,2,FALSE)</f>
        <v>常住城市</v>
      </c>
      <c r="C544" s="304" t="s">
        <v>235</v>
      </c>
      <c r="D544" s="211" t="s">
        <v>1125</v>
      </c>
      <c r="E544" s="211" t="s">
        <v>1072</v>
      </c>
      <c r="F544" s="265"/>
      <c r="G544" s="211" t="s">
        <v>1467</v>
      </c>
      <c r="H544" s="265">
        <v>41040000</v>
      </c>
      <c r="I544" s="211" t="s">
        <v>1621</v>
      </c>
      <c r="J544" s="252" t="s">
        <v>1621</v>
      </c>
      <c r="K544" s="215" t="s">
        <v>238</v>
      </c>
    </row>
    <row r="545" spans="1:11" s="215" customFormat="1" hidden="1">
      <c r="A545" s="253" t="s">
        <v>1124</v>
      </c>
      <c r="B545" s="211" t="str">
        <f>VLOOKUP(A545,数策标签!H:K,2,FALSE)</f>
        <v>常住城市</v>
      </c>
      <c r="C545" s="304" t="s">
        <v>235</v>
      </c>
      <c r="D545" s="211" t="s">
        <v>1125</v>
      </c>
      <c r="E545" s="211" t="s">
        <v>1072</v>
      </c>
      <c r="F545" s="265"/>
      <c r="G545" s="211" t="s">
        <v>1467</v>
      </c>
      <c r="H545" s="265">
        <v>41050000</v>
      </c>
      <c r="I545" s="211" t="s">
        <v>1622</v>
      </c>
      <c r="J545" s="252" t="s">
        <v>1622</v>
      </c>
      <c r="K545" s="215" t="s">
        <v>238</v>
      </c>
    </row>
    <row r="546" spans="1:11" s="215" customFormat="1" hidden="1">
      <c r="A546" s="253" t="s">
        <v>1124</v>
      </c>
      <c r="B546" s="211" t="str">
        <f>VLOOKUP(A546,数策标签!H:K,2,FALSE)</f>
        <v>常住城市</v>
      </c>
      <c r="C546" s="304" t="s">
        <v>235</v>
      </c>
      <c r="D546" s="211" t="s">
        <v>1125</v>
      </c>
      <c r="E546" s="211" t="s">
        <v>1072</v>
      </c>
      <c r="F546" s="265"/>
      <c r="G546" s="211" t="s">
        <v>1467</v>
      </c>
      <c r="H546" s="265">
        <v>41060000</v>
      </c>
      <c r="I546" s="211" t="s">
        <v>1623</v>
      </c>
      <c r="J546" s="252" t="s">
        <v>1623</v>
      </c>
      <c r="K546" s="215" t="s">
        <v>238</v>
      </c>
    </row>
    <row r="547" spans="1:11" s="215" customFormat="1" hidden="1">
      <c r="A547" s="253" t="s">
        <v>1124</v>
      </c>
      <c r="B547" s="211" t="str">
        <f>VLOOKUP(A547,数策标签!H:K,2,FALSE)</f>
        <v>常住城市</v>
      </c>
      <c r="C547" s="304" t="s">
        <v>235</v>
      </c>
      <c r="D547" s="211" t="s">
        <v>1125</v>
      </c>
      <c r="E547" s="211" t="s">
        <v>1072</v>
      </c>
      <c r="F547" s="265"/>
      <c r="G547" s="211" t="s">
        <v>1467</v>
      </c>
      <c r="H547" s="265">
        <v>41070000</v>
      </c>
      <c r="I547" s="211" t="s">
        <v>1624</v>
      </c>
      <c r="J547" s="252" t="s">
        <v>1624</v>
      </c>
      <c r="K547" s="215" t="s">
        <v>238</v>
      </c>
    </row>
    <row r="548" spans="1:11" s="215" customFormat="1" hidden="1">
      <c r="A548" s="253" t="s">
        <v>1124</v>
      </c>
      <c r="B548" s="211" t="str">
        <f>VLOOKUP(A548,数策标签!H:K,2,FALSE)</f>
        <v>常住城市</v>
      </c>
      <c r="C548" s="304" t="s">
        <v>235</v>
      </c>
      <c r="D548" s="211" t="s">
        <v>1125</v>
      </c>
      <c r="E548" s="211" t="s">
        <v>1072</v>
      </c>
      <c r="F548" s="265"/>
      <c r="G548" s="211" t="s">
        <v>1467</v>
      </c>
      <c r="H548" s="265">
        <v>41080000</v>
      </c>
      <c r="I548" s="211" t="s">
        <v>1625</v>
      </c>
      <c r="J548" s="252" t="s">
        <v>1625</v>
      </c>
      <c r="K548" s="215" t="s">
        <v>238</v>
      </c>
    </row>
    <row r="549" spans="1:11" s="215" customFormat="1" hidden="1">
      <c r="A549" s="253" t="s">
        <v>1124</v>
      </c>
      <c r="B549" s="211" t="str">
        <f>VLOOKUP(A549,数策标签!H:K,2,FALSE)</f>
        <v>常住城市</v>
      </c>
      <c r="C549" s="304" t="s">
        <v>235</v>
      </c>
      <c r="D549" s="211" t="s">
        <v>1125</v>
      </c>
      <c r="E549" s="211" t="s">
        <v>1072</v>
      </c>
      <c r="F549" s="265"/>
      <c r="G549" s="211" t="s">
        <v>1467</v>
      </c>
      <c r="H549" s="265">
        <v>41090000</v>
      </c>
      <c r="I549" s="211" t="s">
        <v>1626</v>
      </c>
      <c r="J549" s="252" t="s">
        <v>1626</v>
      </c>
      <c r="K549" s="215" t="s">
        <v>238</v>
      </c>
    </row>
    <row r="550" spans="1:11" s="215" customFormat="1" hidden="1">
      <c r="A550" s="253" t="s">
        <v>1124</v>
      </c>
      <c r="B550" s="211" t="str">
        <f>VLOOKUP(A550,数策标签!H:K,2,FALSE)</f>
        <v>常住城市</v>
      </c>
      <c r="C550" s="304" t="s">
        <v>235</v>
      </c>
      <c r="D550" s="211" t="s">
        <v>1125</v>
      </c>
      <c r="E550" s="211" t="s">
        <v>1072</v>
      </c>
      <c r="F550" s="265"/>
      <c r="G550" s="211" t="s">
        <v>1467</v>
      </c>
      <c r="H550" s="265">
        <v>41100000</v>
      </c>
      <c r="I550" s="211" t="s">
        <v>1627</v>
      </c>
      <c r="J550" s="252" t="s">
        <v>1627</v>
      </c>
      <c r="K550" s="215" t="s">
        <v>238</v>
      </c>
    </row>
    <row r="551" spans="1:11" s="215" customFormat="1" hidden="1">
      <c r="A551" s="253" t="s">
        <v>1124</v>
      </c>
      <c r="B551" s="211" t="str">
        <f>VLOOKUP(A551,数策标签!H:K,2,FALSE)</f>
        <v>常住城市</v>
      </c>
      <c r="C551" s="304" t="s">
        <v>235</v>
      </c>
      <c r="D551" s="211" t="s">
        <v>1125</v>
      </c>
      <c r="E551" s="211" t="s">
        <v>1072</v>
      </c>
      <c r="F551" s="265"/>
      <c r="G551" s="211" t="s">
        <v>1467</v>
      </c>
      <c r="H551" s="265">
        <v>41110000</v>
      </c>
      <c r="I551" s="211" t="s">
        <v>1628</v>
      </c>
      <c r="J551" s="252" t="s">
        <v>1628</v>
      </c>
      <c r="K551" s="215" t="s">
        <v>238</v>
      </c>
    </row>
    <row r="552" spans="1:11" s="215" customFormat="1" hidden="1">
      <c r="A552" s="253" t="s">
        <v>1124</v>
      </c>
      <c r="B552" s="211" t="str">
        <f>VLOOKUP(A552,数策标签!H:K,2,FALSE)</f>
        <v>常住城市</v>
      </c>
      <c r="C552" s="304" t="s">
        <v>235</v>
      </c>
      <c r="D552" s="211" t="s">
        <v>1125</v>
      </c>
      <c r="E552" s="211" t="s">
        <v>1072</v>
      </c>
      <c r="F552" s="265"/>
      <c r="G552" s="211" t="s">
        <v>1467</v>
      </c>
      <c r="H552" s="265">
        <v>41120000</v>
      </c>
      <c r="I552" s="211" t="s">
        <v>1629</v>
      </c>
      <c r="J552" s="252" t="s">
        <v>1629</v>
      </c>
      <c r="K552" s="215" t="s">
        <v>238</v>
      </c>
    </row>
    <row r="553" spans="1:11" s="215" customFormat="1" hidden="1">
      <c r="A553" s="253" t="s">
        <v>1124</v>
      </c>
      <c r="B553" s="211" t="str">
        <f>VLOOKUP(A553,数策标签!H:K,2,FALSE)</f>
        <v>常住城市</v>
      </c>
      <c r="C553" s="304" t="s">
        <v>235</v>
      </c>
      <c r="D553" s="211" t="s">
        <v>1125</v>
      </c>
      <c r="E553" s="211" t="s">
        <v>1072</v>
      </c>
      <c r="F553" s="265"/>
      <c r="G553" s="211" t="s">
        <v>1467</v>
      </c>
      <c r="H553" s="265">
        <v>41130000</v>
      </c>
      <c r="I553" s="211" t="s">
        <v>1630</v>
      </c>
      <c r="J553" s="252" t="s">
        <v>1630</v>
      </c>
      <c r="K553" s="215" t="s">
        <v>238</v>
      </c>
    </row>
    <row r="554" spans="1:11" s="215" customFormat="1" hidden="1">
      <c r="A554" s="253" t="s">
        <v>1124</v>
      </c>
      <c r="B554" s="211" t="str">
        <f>VLOOKUP(A554,数策标签!H:K,2,FALSE)</f>
        <v>常住城市</v>
      </c>
      <c r="C554" s="304" t="s">
        <v>235</v>
      </c>
      <c r="D554" s="211" t="s">
        <v>1125</v>
      </c>
      <c r="E554" s="211" t="s">
        <v>1072</v>
      </c>
      <c r="F554" s="265"/>
      <c r="G554" s="211" t="s">
        <v>1467</v>
      </c>
      <c r="H554" s="265">
        <v>41140000</v>
      </c>
      <c r="I554" s="211" t="s">
        <v>1631</v>
      </c>
      <c r="J554" s="252" t="s">
        <v>1631</v>
      </c>
      <c r="K554" s="215" t="s">
        <v>238</v>
      </c>
    </row>
    <row r="555" spans="1:11" s="215" customFormat="1" hidden="1">
      <c r="A555" s="253" t="s">
        <v>1124</v>
      </c>
      <c r="B555" s="211" t="str">
        <f>VLOOKUP(A555,数策标签!H:K,2,FALSE)</f>
        <v>常住城市</v>
      </c>
      <c r="C555" s="304" t="s">
        <v>235</v>
      </c>
      <c r="D555" s="211" t="s">
        <v>1125</v>
      </c>
      <c r="E555" s="211" t="s">
        <v>1072</v>
      </c>
      <c r="F555" s="265"/>
      <c r="G555" s="211" t="s">
        <v>1467</v>
      </c>
      <c r="H555" s="265">
        <v>41150000</v>
      </c>
      <c r="I555" s="211" t="s">
        <v>1632</v>
      </c>
      <c r="J555" s="252" t="s">
        <v>1632</v>
      </c>
      <c r="K555" s="215" t="s">
        <v>238</v>
      </c>
    </row>
    <row r="556" spans="1:11" s="215" customFormat="1" hidden="1">
      <c r="A556" s="253" t="s">
        <v>1124</v>
      </c>
      <c r="B556" s="211" t="str">
        <f>VLOOKUP(A556,数策标签!H:K,2,FALSE)</f>
        <v>常住城市</v>
      </c>
      <c r="C556" s="304" t="s">
        <v>235</v>
      </c>
      <c r="D556" s="211" t="s">
        <v>1125</v>
      </c>
      <c r="E556" s="211" t="s">
        <v>1072</v>
      </c>
      <c r="F556" s="265"/>
      <c r="G556" s="211" t="s">
        <v>1467</v>
      </c>
      <c r="H556" s="265">
        <v>41160000</v>
      </c>
      <c r="I556" s="211" t="s">
        <v>1633</v>
      </c>
      <c r="J556" s="252" t="s">
        <v>1633</v>
      </c>
      <c r="K556" s="215" t="s">
        <v>238</v>
      </c>
    </row>
    <row r="557" spans="1:11" s="215" customFormat="1" hidden="1">
      <c r="A557" s="253" t="s">
        <v>1124</v>
      </c>
      <c r="B557" s="211" t="str">
        <f>VLOOKUP(A557,数策标签!H:K,2,FALSE)</f>
        <v>常住城市</v>
      </c>
      <c r="C557" s="304" t="s">
        <v>235</v>
      </c>
      <c r="D557" s="211" t="s">
        <v>1125</v>
      </c>
      <c r="E557" s="211" t="s">
        <v>1072</v>
      </c>
      <c r="F557" s="265"/>
      <c r="G557" s="211" t="s">
        <v>1467</v>
      </c>
      <c r="H557" s="265">
        <v>41170000</v>
      </c>
      <c r="I557" s="211" t="s">
        <v>1634</v>
      </c>
      <c r="J557" s="252" t="s">
        <v>1634</v>
      </c>
      <c r="K557" s="215" t="s">
        <v>238</v>
      </c>
    </row>
    <row r="558" spans="1:11" s="215" customFormat="1" hidden="1">
      <c r="A558" s="253" t="s">
        <v>1124</v>
      </c>
      <c r="B558" s="211" t="str">
        <f>VLOOKUP(A558,数策标签!H:K,2,FALSE)</f>
        <v>常住城市</v>
      </c>
      <c r="C558" s="304" t="s">
        <v>235</v>
      </c>
      <c r="D558" s="211" t="s">
        <v>1125</v>
      </c>
      <c r="E558" s="211" t="s">
        <v>1072</v>
      </c>
      <c r="F558" s="265"/>
      <c r="G558" s="211" t="s">
        <v>1467</v>
      </c>
      <c r="H558" s="265">
        <v>42010000</v>
      </c>
      <c r="I558" s="211" t="s">
        <v>1635</v>
      </c>
      <c r="J558" s="252" t="s">
        <v>1635</v>
      </c>
      <c r="K558" s="215" t="s">
        <v>238</v>
      </c>
    </row>
    <row r="559" spans="1:11" s="215" customFormat="1" hidden="1">
      <c r="A559" s="253" t="s">
        <v>1124</v>
      </c>
      <c r="B559" s="211" t="str">
        <f>VLOOKUP(A559,数策标签!H:K,2,FALSE)</f>
        <v>常住城市</v>
      </c>
      <c r="C559" s="304" t="s">
        <v>235</v>
      </c>
      <c r="D559" s="211" t="s">
        <v>1125</v>
      </c>
      <c r="E559" s="211" t="s">
        <v>1072</v>
      </c>
      <c r="F559" s="265"/>
      <c r="G559" s="211" t="s">
        <v>1467</v>
      </c>
      <c r="H559" s="265">
        <v>42020000</v>
      </c>
      <c r="I559" s="211" t="s">
        <v>1636</v>
      </c>
      <c r="J559" s="252" t="s">
        <v>1636</v>
      </c>
      <c r="K559" s="215" t="s">
        <v>238</v>
      </c>
    </row>
    <row r="560" spans="1:11" s="215" customFormat="1" hidden="1">
      <c r="A560" s="253" t="s">
        <v>1124</v>
      </c>
      <c r="B560" s="211" t="str">
        <f>VLOOKUP(A560,数策标签!H:K,2,FALSE)</f>
        <v>常住城市</v>
      </c>
      <c r="C560" s="304" t="s">
        <v>235</v>
      </c>
      <c r="D560" s="211" t="s">
        <v>1125</v>
      </c>
      <c r="E560" s="211" t="s">
        <v>1072</v>
      </c>
      <c r="F560" s="265"/>
      <c r="G560" s="211" t="s">
        <v>1467</v>
      </c>
      <c r="H560" s="265">
        <v>42030000</v>
      </c>
      <c r="I560" s="211" t="s">
        <v>1637</v>
      </c>
      <c r="J560" s="252" t="s">
        <v>1637</v>
      </c>
      <c r="K560" s="215" t="s">
        <v>238</v>
      </c>
    </row>
    <row r="561" spans="1:11" s="215" customFormat="1" hidden="1">
      <c r="A561" s="253" t="s">
        <v>1124</v>
      </c>
      <c r="B561" s="211" t="str">
        <f>VLOOKUP(A561,数策标签!H:K,2,FALSE)</f>
        <v>常住城市</v>
      </c>
      <c r="C561" s="304" t="s">
        <v>235</v>
      </c>
      <c r="D561" s="211" t="s">
        <v>1125</v>
      </c>
      <c r="E561" s="211" t="s">
        <v>1072</v>
      </c>
      <c r="F561" s="265"/>
      <c r="G561" s="211" t="s">
        <v>1467</v>
      </c>
      <c r="H561" s="265">
        <v>42050000</v>
      </c>
      <c r="I561" s="211" t="s">
        <v>1638</v>
      </c>
      <c r="J561" s="252" t="s">
        <v>1638</v>
      </c>
      <c r="K561" s="215" t="s">
        <v>238</v>
      </c>
    </row>
    <row r="562" spans="1:11" s="215" customFormat="1" hidden="1">
      <c r="A562" s="253" t="s">
        <v>1124</v>
      </c>
      <c r="B562" s="211" t="str">
        <f>VLOOKUP(A562,数策标签!H:K,2,FALSE)</f>
        <v>常住城市</v>
      </c>
      <c r="C562" s="304" t="s">
        <v>235</v>
      </c>
      <c r="D562" s="211" t="s">
        <v>1125</v>
      </c>
      <c r="E562" s="211" t="s">
        <v>1072</v>
      </c>
      <c r="F562" s="265"/>
      <c r="G562" s="211" t="s">
        <v>1467</v>
      </c>
      <c r="H562" s="265">
        <v>42060000</v>
      </c>
      <c r="I562" s="211" t="s">
        <v>1639</v>
      </c>
      <c r="J562" s="252" t="s">
        <v>1639</v>
      </c>
      <c r="K562" s="215" t="s">
        <v>238</v>
      </c>
    </row>
    <row r="563" spans="1:11" s="215" customFormat="1" hidden="1">
      <c r="A563" s="253" t="s">
        <v>1124</v>
      </c>
      <c r="B563" s="211" t="str">
        <f>VLOOKUP(A563,数策标签!H:K,2,FALSE)</f>
        <v>常住城市</v>
      </c>
      <c r="C563" s="304" t="s">
        <v>235</v>
      </c>
      <c r="D563" s="211" t="s">
        <v>1125</v>
      </c>
      <c r="E563" s="211" t="s">
        <v>1072</v>
      </c>
      <c r="F563" s="265"/>
      <c r="G563" s="211" t="s">
        <v>1467</v>
      </c>
      <c r="H563" s="265">
        <v>42070000</v>
      </c>
      <c r="I563" s="211" t="s">
        <v>1640</v>
      </c>
      <c r="J563" s="252" t="s">
        <v>1640</v>
      </c>
      <c r="K563" s="215" t="s">
        <v>238</v>
      </c>
    </row>
    <row r="564" spans="1:11" s="215" customFormat="1" hidden="1">
      <c r="A564" s="253" t="s">
        <v>1124</v>
      </c>
      <c r="B564" s="211" t="str">
        <f>VLOOKUP(A564,数策标签!H:K,2,FALSE)</f>
        <v>常住城市</v>
      </c>
      <c r="C564" s="304" t="s">
        <v>235</v>
      </c>
      <c r="D564" s="211" t="s">
        <v>1125</v>
      </c>
      <c r="E564" s="211" t="s">
        <v>1072</v>
      </c>
      <c r="F564" s="265"/>
      <c r="G564" s="211" t="s">
        <v>1467</v>
      </c>
      <c r="H564" s="265">
        <v>42080000</v>
      </c>
      <c r="I564" s="211" t="s">
        <v>1641</v>
      </c>
      <c r="J564" s="252" t="s">
        <v>1641</v>
      </c>
      <c r="K564" s="215" t="s">
        <v>238</v>
      </c>
    </row>
    <row r="565" spans="1:11" s="215" customFormat="1" hidden="1">
      <c r="A565" s="253" t="s">
        <v>1124</v>
      </c>
      <c r="B565" s="211" t="str">
        <f>VLOOKUP(A565,数策标签!H:K,2,FALSE)</f>
        <v>常住城市</v>
      </c>
      <c r="C565" s="304" t="s">
        <v>235</v>
      </c>
      <c r="D565" s="211" t="s">
        <v>1125</v>
      </c>
      <c r="E565" s="211" t="s">
        <v>1072</v>
      </c>
      <c r="F565" s="265"/>
      <c r="G565" s="211" t="s">
        <v>1467</v>
      </c>
      <c r="H565" s="265">
        <v>42090000</v>
      </c>
      <c r="I565" s="211" t="s">
        <v>1642</v>
      </c>
      <c r="J565" s="252" t="s">
        <v>1642</v>
      </c>
      <c r="K565" s="215" t="s">
        <v>238</v>
      </c>
    </row>
    <row r="566" spans="1:11" s="215" customFormat="1" hidden="1">
      <c r="A566" s="253" t="s">
        <v>1124</v>
      </c>
      <c r="B566" s="211" t="str">
        <f>VLOOKUP(A566,数策标签!H:K,2,FALSE)</f>
        <v>常住城市</v>
      </c>
      <c r="C566" s="304" t="s">
        <v>235</v>
      </c>
      <c r="D566" s="211" t="s">
        <v>1125</v>
      </c>
      <c r="E566" s="211" t="s">
        <v>1072</v>
      </c>
      <c r="F566" s="265"/>
      <c r="G566" s="211" t="s">
        <v>1467</v>
      </c>
      <c r="H566" s="265">
        <v>42100000</v>
      </c>
      <c r="I566" s="211" t="s">
        <v>1643</v>
      </c>
      <c r="J566" s="252" t="s">
        <v>1643</v>
      </c>
      <c r="K566" s="215" t="s">
        <v>238</v>
      </c>
    </row>
    <row r="567" spans="1:11" s="215" customFormat="1" hidden="1">
      <c r="A567" s="253" t="s">
        <v>1124</v>
      </c>
      <c r="B567" s="211" t="str">
        <f>VLOOKUP(A567,数策标签!H:K,2,FALSE)</f>
        <v>常住城市</v>
      </c>
      <c r="C567" s="304" t="s">
        <v>235</v>
      </c>
      <c r="D567" s="211" t="s">
        <v>1125</v>
      </c>
      <c r="E567" s="211" t="s">
        <v>1072</v>
      </c>
      <c r="F567" s="265"/>
      <c r="G567" s="211" t="s">
        <v>1467</v>
      </c>
      <c r="H567" s="265">
        <v>42110000</v>
      </c>
      <c r="I567" s="211" t="s">
        <v>1644</v>
      </c>
      <c r="J567" s="252" t="s">
        <v>1644</v>
      </c>
      <c r="K567" s="215" t="s">
        <v>238</v>
      </c>
    </row>
    <row r="568" spans="1:11" s="215" customFormat="1" hidden="1">
      <c r="A568" s="253" t="s">
        <v>1124</v>
      </c>
      <c r="B568" s="211" t="str">
        <f>VLOOKUP(A568,数策标签!H:K,2,FALSE)</f>
        <v>常住城市</v>
      </c>
      <c r="C568" s="304" t="s">
        <v>235</v>
      </c>
      <c r="D568" s="211" t="s">
        <v>1125</v>
      </c>
      <c r="E568" s="211" t="s">
        <v>1072</v>
      </c>
      <c r="F568" s="265"/>
      <c r="G568" s="211" t="s">
        <v>1467</v>
      </c>
      <c r="H568" s="265">
        <v>42120000</v>
      </c>
      <c r="I568" s="211" t="s">
        <v>1645</v>
      </c>
      <c r="J568" s="252" t="s">
        <v>1645</v>
      </c>
      <c r="K568" s="215" t="s">
        <v>238</v>
      </c>
    </row>
    <row r="569" spans="1:11" s="215" customFormat="1" hidden="1">
      <c r="A569" s="253" t="s">
        <v>1124</v>
      </c>
      <c r="B569" s="211" t="str">
        <f>VLOOKUP(A569,数策标签!H:K,2,FALSE)</f>
        <v>常住城市</v>
      </c>
      <c r="C569" s="304" t="s">
        <v>235</v>
      </c>
      <c r="D569" s="211" t="s">
        <v>1125</v>
      </c>
      <c r="E569" s="211" t="s">
        <v>1072</v>
      </c>
      <c r="F569" s="265"/>
      <c r="G569" s="211" t="s">
        <v>1467</v>
      </c>
      <c r="H569" s="265">
        <v>42130000</v>
      </c>
      <c r="I569" s="211" t="s">
        <v>1646</v>
      </c>
      <c r="J569" s="252" t="s">
        <v>1646</v>
      </c>
      <c r="K569" s="215" t="s">
        <v>238</v>
      </c>
    </row>
    <row r="570" spans="1:11" s="215" customFormat="1" hidden="1">
      <c r="A570" s="253" t="s">
        <v>1124</v>
      </c>
      <c r="B570" s="211" t="str">
        <f>VLOOKUP(A570,数策标签!H:K,2,FALSE)</f>
        <v>常住城市</v>
      </c>
      <c r="C570" s="304" t="s">
        <v>235</v>
      </c>
      <c r="D570" s="211" t="s">
        <v>1125</v>
      </c>
      <c r="E570" s="211" t="s">
        <v>1072</v>
      </c>
      <c r="F570" s="265"/>
      <c r="G570" s="211" t="s">
        <v>1467</v>
      </c>
      <c r="H570" s="265">
        <v>42280000</v>
      </c>
      <c r="I570" s="211" t="s">
        <v>1647</v>
      </c>
      <c r="J570" s="252" t="s">
        <v>1647</v>
      </c>
      <c r="K570" s="215" t="s">
        <v>238</v>
      </c>
    </row>
    <row r="571" spans="1:11" s="215" customFormat="1" hidden="1">
      <c r="A571" s="253" t="s">
        <v>1124</v>
      </c>
      <c r="B571" s="211" t="str">
        <f>VLOOKUP(A571,数策标签!H:K,2,FALSE)</f>
        <v>常住城市</v>
      </c>
      <c r="C571" s="304" t="s">
        <v>235</v>
      </c>
      <c r="D571" s="211" t="s">
        <v>1125</v>
      </c>
      <c r="E571" s="211" t="s">
        <v>1072</v>
      </c>
      <c r="F571" s="265"/>
      <c r="G571" s="211" t="s">
        <v>1467</v>
      </c>
      <c r="H571" s="265">
        <v>43010000</v>
      </c>
      <c r="I571" s="211" t="s">
        <v>1648</v>
      </c>
      <c r="J571" s="252" t="s">
        <v>1648</v>
      </c>
      <c r="K571" s="215" t="s">
        <v>238</v>
      </c>
    </row>
    <row r="572" spans="1:11" s="215" customFormat="1" hidden="1">
      <c r="A572" s="253" t="s">
        <v>1124</v>
      </c>
      <c r="B572" s="211" t="str">
        <f>VLOOKUP(A572,数策标签!H:K,2,FALSE)</f>
        <v>常住城市</v>
      </c>
      <c r="C572" s="304" t="s">
        <v>235</v>
      </c>
      <c r="D572" s="211" t="s">
        <v>1125</v>
      </c>
      <c r="E572" s="211" t="s">
        <v>1072</v>
      </c>
      <c r="F572" s="265"/>
      <c r="G572" s="211" t="s">
        <v>1467</v>
      </c>
      <c r="H572" s="265">
        <v>43020000</v>
      </c>
      <c r="I572" s="211" t="s">
        <v>1649</v>
      </c>
      <c r="J572" s="252" t="s">
        <v>1649</v>
      </c>
      <c r="K572" s="215" t="s">
        <v>238</v>
      </c>
    </row>
    <row r="573" spans="1:11" s="215" customFormat="1" hidden="1">
      <c r="A573" s="253" t="s">
        <v>1124</v>
      </c>
      <c r="B573" s="211" t="str">
        <f>VLOOKUP(A573,数策标签!H:K,2,FALSE)</f>
        <v>常住城市</v>
      </c>
      <c r="C573" s="304" t="s">
        <v>235</v>
      </c>
      <c r="D573" s="211" t="s">
        <v>1125</v>
      </c>
      <c r="E573" s="211" t="s">
        <v>1072</v>
      </c>
      <c r="F573" s="265"/>
      <c r="G573" s="211" t="s">
        <v>1467</v>
      </c>
      <c r="H573" s="265">
        <v>43030000</v>
      </c>
      <c r="I573" s="211" t="s">
        <v>1650</v>
      </c>
      <c r="J573" s="252" t="s">
        <v>1650</v>
      </c>
      <c r="K573" s="215" t="s">
        <v>238</v>
      </c>
    </row>
    <row r="574" spans="1:11" s="215" customFormat="1" hidden="1">
      <c r="A574" s="253" t="s">
        <v>1124</v>
      </c>
      <c r="B574" s="211" t="str">
        <f>VLOOKUP(A574,数策标签!H:K,2,FALSE)</f>
        <v>常住城市</v>
      </c>
      <c r="C574" s="304" t="s">
        <v>235</v>
      </c>
      <c r="D574" s="211" t="s">
        <v>1125</v>
      </c>
      <c r="E574" s="211" t="s">
        <v>1072</v>
      </c>
      <c r="F574" s="265"/>
      <c r="G574" s="211" t="s">
        <v>1467</v>
      </c>
      <c r="H574" s="265">
        <v>43040000</v>
      </c>
      <c r="I574" s="211" t="s">
        <v>1651</v>
      </c>
      <c r="J574" s="252" t="s">
        <v>1651</v>
      </c>
      <c r="K574" s="215" t="s">
        <v>238</v>
      </c>
    </row>
    <row r="575" spans="1:11" s="215" customFormat="1" hidden="1">
      <c r="A575" s="253" t="s">
        <v>1124</v>
      </c>
      <c r="B575" s="211" t="str">
        <f>VLOOKUP(A575,数策标签!H:K,2,FALSE)</f>
        <v>常住城市</v>
      </c>
      <c r="C575" s="304" t="s">
        <v>235</v>
      </c>
      <c r="D575" s="211" t="s">
        <v>1125</v>
      </c>
      <c r="E575" s="211" t="s">
        <v>1072</v>
      </c>
      <c r="F575" s="265"/>
      <c r="G575" s="211" t="s">
        <v>1467</v>
      </c>
      <c r="H575" s="265">
        <v>43050000</v>
      </c>
      <c r="I575" s="211" t="s">
        <v>1652</v>
      </c>
      <c r="J575" s="252" t="s">
        <v>1652</v>
      </c>
      <c r="K575" s="215" t="s">
        <v>238</v>
      </c>
    </row>
    <row r="576" spans="1:11" s="215" customFormat="1" hidden="1">
      <c r="A576" s="253" t="s">
        <v>1124</v>
      </c>
      <c r="B576" s="211" t="str">
        <f>VLOOKUP(A576,数策标签!H:K,2,FALSE)</f>
        <v>常住城市</v>
      </c>
      <c r="C576" s="304" t="s">
        <v>235</v>
      </c>
      <c r="D576" s="211" t="s">
        <v>1125</v>
      </c>
      <c r="E576" s="211" t="s">
        <v>1072</v>
      </c>
      <c r="F576" s="265"/>
      <c r="G576" s="211" t="s">
        <v>1467</v>
      </c>
      <c r="H576" s="265">
        <v>43060000</v>
      </c>
      <c r="I576" s="211" t="s">
        <v>1653</v>
      </c>
      <c r="J576" s="252" t="s">
        <v>1653</v>
      </c>
      <c r="K576" s="215" t="s">
        <v>238</v>
      </c>
    </row>
    <row r="577" spans="1:11" s="215" customFormat="1" hidden="1">
      <c r="A577" s="253" t="s">
        <v>1124</v>
      </c>
      <c r="B577" s="211" t="str">
        <f>VLOOKUP(A577,数策标签!H:K,2,FALSE)</f>
        <v>常住城市</v>
      </c>
      <c r="C577" s="304" t="s">
        <v>235</v>
      </c>
      <c r="D577" s="211" t="s">
        <v>1125</v>
      </c>
      <c r="E577" s="211" t="s">
        <v>1072</v>
      </c>
      <c r="F577" s="265"/>
      <c r="G577" s="211" t="s">
        <v>1467</v>
      </c>
      <c r="H577" s="265">
        <v>43070000</v>
      </c>
      <c r="I577" s="211" t="s">
        <v>1654</v>
      </c>
      <c r="J577" s="252" t="s">
        <v>1654</v>
      </c>
      <c r="K577" s="215" t="s">
        <v>238</v>
      </c>
    </row>
    <row r="578" spans="1:11" s="215" customFormat="1" hidden="1">
      <c r="A578" s="253" t="s">
        <v>1124</v>
      </c>
      <c r="B578" s="211" t="str">
        <f>VLOOKUP(A578,数策标签!H:K,2,FALSE)</f>
        <v>常住城市</v>
      </c>
      <c r="C578" s="304" t="s">
        <v>235</v>
      </c>
      <c r="D578" s="211" t="s">
        <v>1125</v>
      </c>
      <c r="E578" s="211" t="s">
        <v>1072</v>
      </c>
      <c r="F578" s="265"/>
      <c r="G578" s="211" t="s">
        <v>1467</v>
      </c>
      <c r="H578" s="265">
        <v>43080000</v>
      </c>
      <c r="I578" s="211" t="s">
        <v>1655</v>
      </c>
      <c r="J578" s="252" t="s">
        <v>1655</v>
      </c>
      <c r="K578" s="215" t="s">
        <v>238</v>
      </c>
    </row>
    <row r="579" spans="1:11" s="215" customFormat="1" hidden="1">
      <c r="A579" s="253" t="s">
        <v>1124</v>
      </c>
      <c r="B579" s="211" t="str">
        <f>VLOOKUP(A579,数策标签!H:K,2,FALSE)</f>
        <v>常住城市</v>
      </c>
      <c r="C579" s="304" t="s">
        <v>235</v>
      </c>
      <c r="D579" s="211" t="s">
        <v>1125</v>
      </c>
      <c r="E579" s="211" t="s">
        <v>1072</v>
      </c>
      <c r="F579" s="265"/>
      <c r="G579" s="211" t="s">
        <v>1467</v>
      </c>
      <c r="H579" s="265">
        <v>43090000</v>
      </c>
      <c r="I579" s="211" t="s">
        <v>1656</v>
      </c>
      <c r="J579" s="252" t="s">
        <v>1656</v>
      </c>
      <c r="K579" s="215" t="s">
        <v>238</v>
      </c>
    </row>
    <row r="580" spans="1:11" s="215" customFormat="1" hidden="1">
      <c r="A580" s="253" t="s">
        <v>1124</v>
      </c>
      <c r="B580" s="211" t="str">
        <f>VLOOKUP(A580,数策标签!H:K,2,FALSE)</f>
        <v>常住城市</v>
      </c>
      <c r="C580" s="304" t="s">
        <v>235</v>
      </c>
      <c r="D580" s="211" t="s">
        <v>1125</v>
      </c>
      <c r="E580" s="211" t="s">
        <v>1072</v>
      </c>
      <c r="F580" s="265"/>
      <c r="G580" s="211" t="s">
        <v>1467</v>
      </c>
      <c r="H580" s="265">
        <v>43100000</v>
      </c>
      <c r="I580" s="211" t="s">
        <v>1657</v>
      </c>
      <c r="J580" s="252" t="s">
        <v>1657</v>
      </c>
      <c r="K580" s="215" t="s">
        <v>238</v>
      </c>
    </row>
    <row r="581" spans="1:11" s="215" customFormat="1" hidden="1">
      <c r="A581" s="253" t="s">
        <v>1124</v>
      </c>
      <c r="B581" s="211" t="str">
        <f>VLOOKUP(A581,数策标签!H:K,2,FALSE)</f>
        <v>常住城市</v>
      </c>
      <c r="C581" s="304" t="s">
        <v>235</v>
      </c>
      <c r="D581" s="211" t="s">
        <v>1125</v>
      </c>
      <c r="E581" s="211" t="s">
        <v>1072</v>
      </c>
      <c r="F581" s="265"/>
      <c r="G581" s="211" t="s">
        <v>1467</v>
      </c>
      <c r="H581" s="265">
        <v>43110000</v>
      </c>
      <c r="I581" s="211" t="s">
        <v>1658</v>
      </c>
      <c r="J581" s="252" t="s">
        <v>1658</v>
      </c>
      <c r="K581" s="215" t="s">
        <v>238</v>
      </c>
    </row>
    <row r="582" spans="1:11" s="215" customFormat="1" hidden="1">
      <c r="A582" s="253" t="s">
        <v>1124</v>
      </c>
      <c r="B582" s="211" t="str">
        <f>VLOOKUP(A582,数策标签!H:K,2,FALSE)</f>
        <v>常住城市</v>
      </c>
      <c r="C582" s="304" t="s">
        <v>235</v>
      </c>
      <c r="D582" s="211" t="s">
        <v>1125</v>
      </c>
      <c r="E582" s="211" t="s">
        <v>1072</v>
      </c>
      <c r="F582" s="265"/>
      <c r="G582" s="211" t="s">
        <v>1467</v>
      </c>
      <c r="H582" s="265">
        <v>43120000</v>
      </c>
      <c r="I582" s="211" t="s">
        <v>1659</v>
      </c>
      <c r="J582" s="252" t="s">
        <v>1659</v>
      </c>
      <c r="K582" s="215" t="s">
        <v>238</v>
      </c>
    </row>
    <row r="583" spans="1:11" s="215" customFormat="1" hidden="1">
      <c r="A583" s="253" t="s">
        <v>1124</v>
      </c>
      <c r="B583" s="211" t="str">
        <f>VLOOKUP(A583,数策标签!H:K,2,FALSE)</f>
        <v>常住城市</v>
      </c>
      <c r="C583" s="304" t="s">
        <v>235</v>
      </c>
      <c r="D583" s="211" t="s">
        <v>1125</v>
      </c>
      <c r="E583" s="211" t="s">
        <v>1072</v>
      </c>
      <c r="F583" s="265"/>
      <c r="G583" s="211" t="s">
        <v>1467</v>
      </c>
      <c r="H583" s="265">
        <v>43130000</v>
      </c>
      <c r="I583" s="211" t="s">
        <v>1660</v>
      </c>
      <c r="J583" s="252" t="s">
        <v>1660</v>
      </c>
      <c r="K583" s="215" t="s">
        <v>238</v>
      </c>
    </row>
    <row r="584" spans="1:11" s="215" customFormat="1" hidden="1">
      <c r="A584" s="253" t="s">
        <v>1124</v>
      </c>
      <c r="B584" s="211" t="str">
        <f>VLOOKUP(A584,数策标签!H:K,2,FALSE)</f>
        <v>常住城市</v>
      </c>
      <c r="C584" s="304" t="s">
        <v>235</v>
      </c>
      <c r="D584" s="211" t="s">
        <v>1125</v>
      </c>
      <c r="E584" s="211" t="s">
        <v>1072</v>
      </c>
      <c r="F584" s="265"/>
      <c r="G584" s="211" t="s">
        <v>1467</v>
      </c>
      <c r="H584" s="265">
        <v>43310000</v>
      </c>
      <c r="I584" s="211" t="s">
        <v>1661</v>
      </c>
      <c r="J584" s="252" t="s">
        <v>1661</v>
      </c>
      <c r="K584" s="215" t="s">
        <v>238</v>
      </c>
    </row>
    <row r="585" spans="1:11" s="215" customFormat="1" hidden="1">
      <c r="A585" s="253" t="s">
        <v>1124</v>
      </c>
      <c r="B585" s="211" t="str">
        <f>VLOOKUP(A585,数策标签!H:K,2,FALSE)</f>
        <v>常住城市</v>
      </c>
      <c r="C585" s="304" t="s">
        <v>235</v>
      </c>
      <c r="D585" s="211" t="s">
        <v>1125</v>
      </c>
      <c r="E585" s="211" t="s">
        <v>1072</v>
      </c>
      <c r="F585" s="265"/>
      <c r="G585" s="211" t="s">
        <v>1467</v>
      </c>
      <c r="H585" s="265">
        <v>44010000</v>
      </c>
      <c r="I585" s="211" t="s">
        <v>1662</v>
      </c>
      <c r="J585" s="252" t="s">
        <v>1662</v>
      </c>
      <c r="K585" s="215" t="s">
        <v>238</v>
      </c>
    </row>
    <row r="586" spans="1:11" s="215" customFormat="1" hidden="1">
      <c r="A586" s="253" t="s">
        <v>1124</v>
      </c>
      <c r="B586" s="211" t="str">
        <f>VLOOKUP(A586,数策标签!H:K,2,FALSE)</f>
        <v>常住城市</v>
      </c>
      <c r="C586" s="304" t="s">
        <v>235</v>
      </c>
      <c r="D586" s="211" t="s">
        <v>1125</v>
      </c>
      <c r="E586" s="211" t="s">
        <v>1072</v>
      </c>
      <c r="F586" s="265"/>
      <c r="G586" s="211" t="s">
        <v>1467</v>
      </c>
      <c r="H586" s="265">
        <v>44020000</v>
      </c>
      <c r="I586" s="211" t="s">
        <v>1663</v>
      </c>
      <c r="J586" s="252" t="s">
        <v>1663</v>
      </c>
      <c r="K586" s="215" t="s">
        <v>238</v>
      </c>
    </row>
    <row r="587" spans="1:11" s="215" customFormat="1" hidden="1">
      <c r="A587" s="253" t="s">
        <v>1124</v>
      </c>
      <c r="B587" s="211" t="str">
        <f>VLOOKUP(A587,数策标签!H:K,2,FALSE)</f>
        <v>常住城市</v>
      </c>
      <c r="C587" s="304" t="s">
        <v>235</v>
      </c>
      <c r="D587" s="211" t="s">
        <v>1125</v>
      </c>
      <c r="E587" s="211" t="s">
        <v>1072</v>
      </c>
      <c r="F587" s="265"/>
      <c r="G587" s="211" t="s">
        <v>1467</v>
      </c>
      <c r="H587" s="265">
        <v>44030000</v>
      </c>
      <c r="I587" s="211" t="s">
        <v>1664</v>
      </c>
      <c r="J587" s="252" t="s">
        <v>1664</v>
      </c>
      <c r="K587" s="215" t="s">
        <v>238</v>
      </c>
    </row>
    <row r="588" spans="1:11" s="215" customFormat="1" hidden="1">
      <c r="A588" s="253" t="s">
        <v>1124</v>
      </c>
      <c r="B588" s="211" t="str">
        <f>VLOOKUP(A588,数策标签!H:K,2,FALSE)</f>
        <v>常住城市</v>
      </c>
      <c r="C588" s="304" t="s">
        <v>235</v>
      </c>
      <c r="D588" s="211" t="s">
        <v>1125</v>
      </c>
      <c r="E588" s="211" t="s">
        <v>1072</v>
      </c>
      <c r="F588" s="265"/>
      <c r="G588" s="211" t="s">
        <v>1467</v>
      </c>
      <c r="H588" s="265">
        <v>44040000</v>
      </c>
      <c r="I588" s="211" t="s">
        <v>1665</v>
      </c>
      <c r="J588" s="252" t="s">
        <v>1665</v>
      </c>
      <c r="K588" s="215" t="s">
        <v>238</v>
      </c>
    </row>
    <row r="589" spans="1:11" s="215" customFormat="1" hidden="1">
      <c r="A589" s="253" t="s">
        <v>1124</v>
      </c>
      <c r="B589" s="211" t="str">
        <f>VLOOKUP(A589,数策标签!H:K,2,FALSE)</f>
        <v>常住城市</v>
      </c>
      <c r="C589" s="304" t="s">
        <v>235</v>
      </c>
      <c r="D589" s="211" t="s">
        <v>1125</v>
      </c>
      <c r="E589" s="211" t="s">
        <v>1072</v>
      </c>
      <c r="F589" s="265"/>
      <c r="G589" s="211" t="s">
        <v>1467</v>
      </c>
      <c r="H589" s="265">
        <v>44050000</v>
      </c>
      <c r="I589" s="211" t="s">
        <v>1666</v>
      </c>
      <c r="J589" s="252" t="s">
        <v>1666</v>
      </c>
      <c r="K589" s="215" t="s">
        <v>238</v>
      </c>
    </row>
    <row r="590" spans="1:11" s="215" customFormat="1" hidden="1">
      <c r="A590" s="253" t="s">
        <v>1124</v>
      </c>
      <c r="B590" s="211" t="str">
        <f>VLOOKUP(A590,数策标签!H:K,2,FALSE)</f>
        <v>常住城市</v>
      </c>
      <c r="C590" s="304" t="s">
        <v>235</v>
      </c>
      <c r="D590" s="211" t="s">
        <v>1125</v>
      </c>
      <c r="E590" s="211" t="s">
        <v>1072</v>
      </c>
      <c r="F590" s="265"/>
      <c r="G590" s="211" t="s">
        <v>1467</v>
      </c>
      <c r="H590" s="265">
        <v>44060000</v>
      </c>
      <c r="I590" s="211" t="s">
        <v>1667</v>
      </c>
      <c r="J590" s="252" t="s">
        <v>1667</v>
      </c>
      <c r="K590" s="215" t="s">
        <v>238</v>
      </c>
    </row>
    <row r="591" spans="1:11" s="215" customFormat="1" hidden="1">
      <c r="A591" s="253" t="s">
        <v>1124</v>
      </c>
      <c r="B591" s="211" t="str">
        <f>VLOOKUP(A591,数策标签!H:K,2,FALSE)</f>
        <v>常住城市</v>
      </c>
      <c r="C591" s="304" t="s">
        <v>235</v>
      </c>
      <c r="D591" s="211" t="s">
        <v>1125</v>
      </c>
      <c r="E591" s="211" t="s">
        <v>1072</v>
      </c>
      <c r="F591" s="265"/>
      <c r="G591" s="211" t="s">
        <v>1467</v>
      </c>
      <c r="H591" s="265">
        <v>44070000</v>
      </c>
      <c r="I591" s="211" t="s">
        <v>1668</v>
      </c>
      <c r="J591" s="252" t="s">
        <v>1668</v>
      </c>
      <c r="K591" s="215" t="s">
        <v>238</v>
      </c>
    </row>
    <row r="592" spans="1:11" s="215" customFormat="1" hidden="1">
      <c r="A592" s="253" t="s">
        <v>1124</v>
      </c>
      <c r="B592" s="211" t="str">
        <f>VLOOKUP(A592,数策标签!H:K,2,FALSE)</f>
        <v>常住城市</v>
      </c>
      <c r="C592" s="304" t="s">
        <v>235</v>
      </c>
      <c r="D592" s="211" t="s">
        <v>1125</v>
      </c>
      <c r="E592" s="211" t="s">
        <v>1072</v>
      </c>
      <c r="F592" s="265"/>
      <c r="G592" s="211" t="s">
        <v>1467</v>
      </c>
      <c r="H592" s="265">
        <v>44080000</v>
      </c>
      <c r="I592" s="211" t="s">
        <v>1669</v>
      </c>
      <c r="J592" s="252" t="s">
        <v>1669</v>
      </c>
      <c r="K592" s="215" t="s">
        <v>238</v>
      </c>
    </row>
    <row r="593" spans="1:11" s="215" customFormat="1" hidden="1">
      <c r="A593" s="253" t="s">
        <v>1124</v>
      </c>
      <c r="B593" s="211" t="str">
        <f>VLOOKUP(A593,数策标签!H:K,2,FALSE)</f>
        <v>常住城市</v>
      </c>
      <c r="C593" s="304" t="s">
        <v>235</v>
      </c>
      <c r="D593" s="211" t="s">
        <v>1125</v>
      </c>
      <c r="E593" s="211" t="s">
        <v>1072</v>
      </c>
      <c r="F593" s="265"/>
      <c r="G593" s="211" t="s">
        <v>1467</v>
      </c>
      <c r="H593" s="265">
        <v>44090000</v>
      </c>
      <c r="I593" s="211" t="s">
        <v>1670</v>
      </c>
      <c r="J593" s="252" t="s">
        <v>1670</v>
      </c>
      <c r="K593" s="215" t="s">
        <v>238</v>
      </c>
    </row>
    <row r="594" spans="1:11" s="215" customFormat="1" hidden="1">
      <c r="A594" s="253" t="s">
        <v>1124</v>
      </c>
      <c r="B594" s="211" t="str">
        <f>VLOOKUP(A594,数策标签!H:K,2,FALSE)</f>
        <v>常住城市</v>
      </c>
      <c r="C594" s="304" t="s">
        <v>235</v>
      </c>
      <c r="D594" s="211" t="s">
        <v>1125</v>
      </c>
      <c r="E594" s="211" t="s">
        <v>1072</v>
      </c>
      <c r="F594" s="265"/>
      <c r="G594" s="211" t="s">
        <v>1467</v>
      </c>
      <c r="H594" s="265">
        <v>44120000</v>
      </c>
      <c r="I594" s="211" t="s">
        <v>1671</v>
      </c>
      <c r="J594" s="252" t="s">
        <v>1671</v>
      </c>
      <c r="K594" s="215" t="s">
        <v>238</v>
      </c>
    </row>
    <row r="595" spans="1:11" s="215" customFormat="1" hidden="1">
      <c r="A595" s="253" t="s">
        <v>1124</v>
      </c>
      <c r="B595" s="211" t="str">
        <f>VLOOKUP(A595,数策标签!H:K,2,FALSE)</f>
        <v>常住城市</v>
      </c>
      <c r="C595" s="304" t="s">
        <v>235</v>
      </c>
      <c r="D595" s="211" t="s">
        <v>1125</v>
      </c>
      <c r="E595" s="211" t="s">
        <v>1072</v>
      </c>
      <c r="F595" s="265"/>
      <c r="G595" s="211" t="s">
        <v>1467</v>
      </c>
      <c r="H595" s="265">
        <v>44130000</v>
      </c>
      <c r="I595" s="211" t="s">
        <v>1672</v>
      </c>
      <c r="J595" s="252" t="s">
        <v>1672</v>
      </c>
      <c r="K595" s="215" t="s">
        <v>238</v>
      </c>
    </row>
    <row r="596" spans="1:11" s="215" customFormat="1" hidden="1">
      <c r="A596" s="253" t="s">
        <v>1124</v>
      </c>
      <c r="B596" s="211" t="str">
        <f>VLOOKUP(A596,数策标签!H:K,2,FALSE)</f>
        <v>常住城市</v>
      </c>
      <c r="C596" s="304" t="s">
        <v>235</v>
      </c>
      <c r="D596" s="211" t="s">
        <v>1125</v>
      </c>
      <c r="E596" s="211" t="s">
        <v>1072</v>
      </c>
      <c r="F596" s="265"/>
      <c r="G596" s="211" t="s">
        <v>1467</v>
      </c>
      <c r="H596" s="265">
        <v>44140000</v>
      </c>
      <c r="I596" s="211" t="s">
        <v>1673</v>
      </c>
      <c r="J596" s="252" t="s">
        <v>1673</v>
      </c>
      <c r="K596" s="215" t="s">
        <v>238</v>
      </c>
    </row>
    <row r="597" spans="1:11" s="215" customFormat="1" hidden="1">
      <c r="A597" s="253" t="s">
        <v>1124</v>
      </c>
      <c r="B597" s="211" t="str">
        <f>VLOOKUP(A597,数策标签!H:K,2,FALSE)</f>
        <v>常住城市</v>
      </c>
      <c r="C597" s="304" t="s">
        <v>235</v>
      </c>
      <c r="D597" s="211" t="s">
        <v>1125</v>
      </c>
      <c r="E597" s="211" t="s">
        <v>1072</v>
      </c>
      <c r="F597" s="265"/>
      <c r="G597" s="211" t="s">
        <v>1467</v>
      </c>
      <c r="H597" s="265">
        <v>44150000</v>
      </c>
      <c r="I597" s="211" t="s">
        <v>1674</v>
      </c>
      <c r="J597" s="252" t="s">
        <v>1674</v>
      </c>
      <c r="K597" s="215" t="s">
        <v>238</v>
      </c>
    </row>
    <row r="598" spans="1:11" s="215" customFormat="1" hidden="1">
      <c r="A598" s="253" t="s">
        <v>1124</v>
      </c>
      <c r="B598" s="211" t="str">
        <f>VLOOKUP(A598,数策标签!H:K,2,FALSE)</f>
        <v>常住城市</v>
      </c>
      <c r="C598" s="304" t="s">
        <v>235</v>
      </c>
      <c r="D598" s="211" t="s">
        <v>1125</v>
      </c>
      <c r="E598" s="211" t="s">
        <v>1072</v>
      </c>
      <c r="F598" s="265"/>
      <c r="G598" s="211" t="s">
        <v>1467</v>
      </c>
      <c r="H598" s="265">
        <v>44160000</v>
      </c>
      <c r="I598" s="211" t="s">
        <v>1675</v>
      </c>
      <c r="J598" s="252" t="s">
        <v>1675</v>
      </c>
      <c r="K598" s="215" t="s">
        <v>238</v>
      </c>
    </row>
    <row r="599" spans="1:11" s="215" customFormat="1" hidden="1">
      <c r="A599" s="253" t="s">
        <v>1124</v>
      </c>
      <c r="B599" s="211" t="str">
        <f>VLOOKUP(A599,数策标签!H:K,2,FALSE)</f>
        <v>常住城市</v>
      </c>
      <c r="C599" s="304" t="s">
        <v>235</v>
      </c>
      <c r="D599" s="211" t="s">
        <v>1125</v>
      </c>
      <c r="E599" s="211" t="s">
        <v>1072</v>
      </c>
      <c r="F599" s="265"/>
      <c r="G599" s="211" t="s">
        <v>1467</v>
      </c>
      <c r="H599" s="265">
        <v>44170000</v>
      </c>
      <c r="I599" s="211" t="s">
        <v>1676</v>
      </c>
      <c r="J599" s="252" t="s">
        <v>1676</v>
      </c>
      <c r="K599" s="215" t="s">
        <v>238</v>
      </c>
    </row>
    <row r="600" spans="1:11" s="215" customFormat="1" hidden="1">
      <c r="A600" s="253" t="s">
        <v>1124</v>
      </c>
      <c r="B600" s="211" t="str">
        <f>VLOOKUP(A600,数策标签!H:K,2,FALSE)</f>
        <v>常住城市</v>
      </c>
      <c r="C600" s="304" t="s">
        <v>235</v>
      </c>
      <c r="D600" s="211" t="s">
        <v>1125</v>
      </c>
      <c r="E600" s="211" t="s">
        <v>1072</v>
      </c>
      <c r="F600" s="265"/>
      <c r="G600" s="211" t="s">
        <v>1467</v>
      </c>
      <c r="H600" s="265">
        <v>44180000</v>
      </c>
      <c r="I600" s="211" t="s">
        <v>1677</v>
      </c>
      <c r="J600" s="252" t="s">
        <v>1677</v>
      </c>
      <c r="K600" s="215" t="s">
        <v>238</v>
      </c>
    </row>
    <row r="601" spans="1:11" s="215" customFormat="1" hidden="1">
      <c r="A601" s="253" t="s">
        <v>1124</v>
      </c>
      <c r="B601" s="211" t="str">
        <f>VLOOKUP(A601,数策标签!H:K,2,FALSE)</f>
        <v>常住城市</v>
      </c>
      <c r="C601" s="304" t="s">
        <v>235</v>
      </c>
      <c r="D601" s="211" t="s">
        <v>1125</v>
      </c>
      <c r="E601" s="211" t="s">
        <v>1072</v>
      </c>
      <c r="F601" s="265"/>
      <c r="G601" s="211" t="s">
        <v>1467</v>
      </c>
      <c r="H601" s="265">
        <v>44190000</v>
      </c>
      <c r="I601" s="211" t="s">
        <v>1678</v>
      </c>
      <c r="J601" s="252" t="s">
        <v>1678</v>
      </c>
      <c r="K601" s="215" t="s">
        <v>238</v>
      </c>
    </row>
    <row r="602" spans="1:11" s="215" customFormat="1" hidden="1">
      <c r="A602" s="253" t="s">
        <v>1124</v>
      </c>
      <c r="B602" s="211" t="str">
        <f>VLOOKUP(A602,数策标签!H:K,2,FALSE)</f>
        <v>常住城市</v>
      </c>
      <c r="C602" s="304" t="s">
        <v>235</v>
      </c>
      <c r="D602" s="211" t="s">
        <v>1125</v>
      </c>
      <c r="E602" s="211" t="s">
        <v>1072</v>
      </c>
      <c r="F602" s="265"/>
      <c r="G602" s="211" t="s">
        <v>1467</v>
      </c>
      <c r="H602" s="265">
        <v>44200000</v>
      </c>
      <c r="I602" s="211" t="s">
        <v>1679</v>
      </c>
      <c r="J602" s="252" t="s">
        <v>1679</v>
      </c>
      <c r="K602" s="215" t="s">
        <v>238</v>
      </c>
    </row>
    <row r="603" spans="1:11" s="215" customFormat="1" hidden="1">
      <c r="A603" s="253" t="s">
        <v>1124</v>
      </c>
      <c r="B603" s="211" t="str">
        <f>VLOOKUP(A603,数策标签!H:K,2,FALSE)</f>
        <v>常住城市</v>
      </c>
      <c r="C603" s="304" t="s">
        <v>235</v>
      </c>
      <c r="D603" s="211" t="s">
        <v>1125</v>
      </c>
      <c r="E603" s="211" t="s">
        <v>1072</v>
      </c>
      <c r="F603" s="265"/>
      <c r="G603" s="211" t="s">
        <v>1467</v>
      </c>
      <c r="H603" s="265">
        <v>44510000</v>
      </c>
      <c r="I603" s="211" t="s">
        <v>1680</v>
      </c>
      <c r="J603" s="252" t="s">
        <v>1680</v>
      </c>
      <c r="K603" s="215" t="s">
        <v>238</v>
      </c>
    </row>
    <row r="604" spans="1:11" s="215" customFormat="1" hidden="1">
      <c r="A604" s="253" t="s">
        <v>1124</v>
      </c>
      <c r="B604" s="211" t="str">
        <f>VLOOKUP(A604,数策标签!H:K,2,FALSE)</f>
        <v>常住城市</v>
      </c>
      <c r="C604" s="304" t="s">
        <v>235</v>
      </c>
      <c r="D604" s="211" t="s">
        <v>1125</v>
      </c>
      <c r="E604" s="211" t="s">
        <v>1072</v>
      </c>
      <c r="F604" s="265"/>
      <c r="G604" s="211" t="s">
        <v>1467</v>
      </c>
      <c r="H604" s="265">
        <v>44520000</v>
      </c>
      <c r="I604" s="211" t="s">
        <v>1681</v>
      </c>
      <c r="J604" s="252" t="s">
        <v>1681</v>
      </c>
      <c r="K604" s="215" t="s">
        <v>238</v>
      </c>
    </row>
    <row r="605" spans="1:11" s="215" customFormat="1" hidden="1">
      <c r="A605" s="253" t="s">
        <v>1124</v>
      </c>
      <c r="B605" s="211" t="str">
        <f>VLOOKUP(A605,数策标签!H:K,2,FALSE)</f>
        <v>常住城市</v>
      </c>
      <c r="C605" s="304" t="s">
        <v>235</v>
      </c>
      <c r="D605" s="211" t="s">
        <v>1125</v>
      </c>
      <c r="E605" s="211" t="s">
        <v>1072</v>
      </c>
      <c r="F605" s="265"/>
      <c r="G605" s="211" t="s">
        <v>1467</v>
      </c>
      <c r="H605" s="265">
        <v>44530000</v>
      </c>
      <c r="I605" s="211" t="s">
        <v>1682</v>
      </c>
      <c r="J605" s="252" t="s">
        <v>1682</v>
      </c>
      <c r="K605" s="215" t="s">
        <v>238</v>
      </c>
    </row>
    <row r="606" spans="1:11" s="215" customFormat="1" hidden="1">
      <c r="A606" s="253" t="s">
        <v>1124</v>
      </c>
      <c r="B606" s="211" t="str">
        <f>VLOOKUP(A606,数策标签!H:K,2,FALSE)</f>
        <v>常住城市</v>
      </c>
      <c r="C606" s="304" t="s">
        <v>235</v>
      </c>
      <c r="D606" s="211" t="s">
        <v>1125</v>
      </c>
      <c r="E606" s="211" t="s">
        <v>1072</v>
      </c>
      <c r="F606" s="265"/>
      <c r="G606" s="211" t="s">
        <v>1467</v>
      </c>
      <c r="H606" s="265">
        <v>45010000</v>
      </c>
      <c r="I606" s="211" t="s">
        <v>1683</v>
      </c>
      <c r="J606" s="252" t="s">
        <v>1683</v>
      </c>
      <c r="K606" s="215" t="s">
        <v>238</v>
      </c>
    </row>
    <row r="607" spans="1:11" s="215" customFormat="1" hidden="1">
      <c r="A607" s="253" t="s">
        <v>1124</v>
      </c>
      <c r="B607" s="211" t="str">
        <f>VLOOKUP(A607,数策标签!H:K,2,FALSE)</f>
        <v>常住城市</v>
      </c>
      <c r="C607" s="304" t="s">
        <v>235</v>
      </c>
      <c r="D607" s="211" t="s">
        <v>1125</v>
      </c>
      <c r="E607" s="211" t="s">
        <v>1072</v>
      </c>
      <c r="F607" s="265"/>
      <c r="G607" s="211" t="s">
        <v>1467</v>
      </c>
      <c r="H607" s="265">
        <v>45020000</v>
      </c>
      <c r="I607" s="211" t="s">
        <v>1684</v>
      </c>
      <c r="J607" s="252" t="s">
        <v>1684</v>
      </c>
      <c r="K607" s="215" t="s">
        <v>238</v>
      </c>
    </row>
    <row r="608" spans="1:11" s="215" customFormat="1" hidden="1">
      <c r="A608" s="253" t="s">
        <v>1124</v>
      </c>
      <c r="B608" s="211" t="str">
        <f>VLOOKUP(A608,数策标签!H:K,2,FALSE)</f>
        <v>常住城市</v>
      </c>
      <c r="C608" s="304" t="s">
        <v>235</v>
      </c>
      <c r="D608" s="211" t="s">
        <v>1125</v>
      </c>
      <c r="E608" s="211" t="s">
        <v>1072</v>
      </c>
      <c r="F608" s="265"/>
      <c r="G608" s="211" t="s">
        <v>1467</v>
      </c>
      <c r="H608" s="265">
        <v>45030000</v>
      </c>
      <c r="I608" s="211" t="s">
        <v>1685</v>
      </c>
      <c r="J608" s="252" t="s">
        <v>1685</v>
      </c>
      <c r="K608" s="215" t="s">
        <v>238</v>
      </c>
    </row>
    <row r="609" spans="1:11" s="215" customFormat="1" hidden="1">
      <c r="A609" s="253" t="s">
        <v>1124</v>
      </c>
      <c r="B609" s="211" t="str">
        <f>VLOOKUP(A609,数策标签!H:K,2,FALSE)</f>
        <v>常住城市</v>
      </c>
      <c r="C609" s="304" t="s">
        <v>235</v>
      </c>
      <c r="D609" s="211" t="s">
        <v>1125</v>
      </c>
      <c r="E609" s="211" t="s">
        <v>1072</v>
      </c>
      <c r="F609" s="265"/>
      <c r="G609" s="211" t="s">
        <v>1467</v>
      </c>
      <c r="H609" s="265">
        <v>45040000</v>
      </c>
      <c r="I609" s="211" t="s">
        <v>1686</v>
      </c>
      <c r="J609" s="252" t="s">
        <v>1686</v>
      </c>
      <c r="K609" s="215" t="s">
        <v>238</v>
      </c>
    </row>
    <row r="610" spans="1:11" s="215" customFormat="1" hidden="1">
      <c r="A610" s="253" t="s">
        <v>1124</v>
      </c>
      <c r="B610" s="211" t="str">
        <f>VLOOKUP(A610,数策标签!H:K,2,FALSE)</f>
        <v>常住城市</v>
      </c>
      <c r="C610" s="304" t="s">
        <v>235</v>
      </c>
      <c r="D610" s="211" t="s">
        <v>1125</v>
      </c>
      <c r="E610" s="211" t="s">
        <v>1072</v>
      </c>
      <c r="F610" s="265"/>
      <c r="G610" s="211" t="s">
        <v>1467</v>
      </c>
      <c r="H610" s="265">
        <v>45050000</v>
      </c>
      <c r="I610" s="211" t="s">
        <v>1687</v>
      </c>
      <c r="J610" s="252" t="s">
        <v>1687</v>
      </c>
      <c r="K610" s="215" t="s">
        <v>238</v>
      </c>
    </row>
    <row r="611" spans="1:11" s="215" customFormat="1" hidden="1">
      <c r="A611" s="253" t="s">
        <v>1124</v>
      </c>
      <c r="B611" s="211" t="str">
        <f>VLOOKUP(A611,数策标签!H:K,2,FALSE)</f>
        <v>常住城市</v>
      </c>
      <c r="C611" s="304" t="s">
        <v>235</v>
      </c>
      <c r="D611" s="211" t="s">
        <v>1125</v>
      </c>
      <c r="E611" s="211" t="s">
        <v>1072</v>
      </c>
      <c r="F611" s="265"/>
      <c r="G611" s="211" t="s">
        <v>1467</v>
      </c>
      <c r="H611" s="265">
        <v>45060000</v>
      </c>
      <c r="I611" s="211" t="s">
        <v>1688</v>
      </c>
      <c r="J611" s="252" t="s">
        <v>1688</v>
      </c>
      <c r="K611" s="215" t="s">
        <v>238</v>
      </c>
    </row>
    <row r="612" spans="1:11" s="215" customFormat="1" hidden="1">
      <c r="A612" s="253" t="s">
        <v>1124</v>
      </c>
      <c r="B612" s="211" t="str">
        <f>VLOOKUP(A612,数策标签!H:K,2,FALSE)</f>
        <v>常住城市</v>
      </c>
      <c r="C612" s="304" t="s">
        <v>235</v>
      </c>
      <c r="D612" s="211" t="s">
        <v>1125</v>
      </c>
      <c r="E612" s="211" t="s">
        <v>1072</v>
      </c>
      <c r="F612" s="265"/>
      <c r="G612" s="211" t="s">
        <v>1467</v>
      </c>
      <c r="H612" s="265">
        <v>45070000</v>
      </c>
      <c r="I612" s="211" t="s">
        <v>1689</v>
      </c>
      <c r="J612" s="252" t="s">
        <v>1689</v>
      </c>
      <c r="K612" s="215" t="s">
        <v>238</v>
      </c>
    </row>
    <row r="613" spans="1:11" s="215" customFormat="1" hidden="1">
      <c r="A613" s="253" t="s">
        <v>1124</v>
      </c>
      <c r="B613" s="211" t="str">
        <f>VLOOKUP(A613,数策标签!H:K,2,FALSE)</f>
        <v>常住城市</v>
      </c>
      <c r="C613" s="304" t="s">
        <v>235</v>
      </c>
      <c r="D613" s="211" t="s">
        <v>1125</v>
      </c>
      <c r="E613" s="211" t="s">
        <v>1072</v>
      </c>
      <c r="F613" s="265"/>
      <c r="G613" s="211" t="s">
        <v>1467</v>
      </c>
      <c r="H613" s="265">
        <v>45080000</v>
      </c>
      <c r="I613" s="211" t="s">
        <v>1690</v>
      </c>
      <c r="J613" s="252" t="s">
        <v>1690</v>
      </c>
      <c r="K613" s="215" t="s">
        <v>238</v>
      </c>
    </row>
    <row r="614" spans="1:11" s="215" customFormat="1" hidden="1">
      <c r="A614" s="253" t="s">
        <v>1124</v>
      </c>
      <c r="B614" s="211" t="str">
        <f>VLOOKUP(A614,数策标签!H:K,2,FALSE)</f>
        <v>常住城市</v>
      </c>
      <c r="C614" s="304" t="s">
        <v>235</v>
      </c>
      <c r="D614" s="211" t="s">
        <v>1125</v>
      </c>
      <c r="E614" s="211" t="s">
        <v>1072</v>
      </c>
      <c r="F614" s="265"/>
      <c r="G614" s="211" t="s">
        <v>1467</v>
      </c>
      <c r="H614" s="265">
        <v>45090000</v>
      </c>
      <c r="I614" s="211" t="s">
        <v>1691</v>
      </c>
      <c r="J614" s="252" t="s">
        <v>1691</v>
      </c>
      <c r="K614" s="215" t="s">
        <v>238</v>
      </c>
    </row>
    <row r="615" spans="1:11" s="215" customFormat="1" hidden="1">
      <c r="A615" s="253" t="s">
        <v>1124</v>
      </c>
      <c r="B615" s="211" t="str">
        <f>VLOOKUP(A615,数策标签!H:K,2,FALSE)</f>
        <v>常住城市</v>
      </c>
      <c r="C615" s="304" t="s">
        <v>235</v>
      </c>
      <c r="D615" s="211" t="s">
        <v>1125</v>
      </c>
      <c r="E615" s="211" t="s">
        <v>1072</v>
      </c>
      <c r="F615" s="265"/>
      <c r="G615" s="211" t="s">
        <v>1467</v>
      </c>
      <c r="H615" s="265">
        <v>45100000</v>
      </c>
      <c r="I615" s="211" t="s">
        <v>1692</v>
      </c>
      <c r="J615" s="252" t="s">
        <v>1692</v>
      </c>
      <c r="K615" s="215" t="s">
        <v>238</v>
      </c>
    </row>
    <row r="616" spans="1:11" s="215" customFormat="1" hidden="1">
      <c r="A616" s="253" t="s">
        <v>1124</v>
      </c>
      <c r="B616" s="211" t="str">
        <f>VLOOKUP(A616,数策标签!H:K,2,FALSE)</f>
        <v>常住城市</v>
      </c>
      <c r="C616" s="304" t="s">
        <v>235</v>
      </c>
      <c r="D616" s="211" t="s">
        <v>1125</v>
      </c>
      <c r="E616" s="211" t="s">
        <v>1072</v>
      </c>
      <c r="F616" s="265"/>
      <c r="G616" s="211" t="s">
        <v>1467</v>
      </c>
      <c r="H616" s="265">
        <v>45110000</v>
      </c>
      <c r="I616" s="211" t="s">
        <v>1693</v>
      </c>
      <c r="J616" s="252" t="s">
        <v>1693</v>
      </c>
      <c r="K616" s="215" t="s">
        <v>238</v>
      </c>
    </row>
    <row r="617" spans="1:11" s="215" customFormat="1" hidden="1">
      <c r="A617" s="253" t="s">
        <v>1124</v>
      </c>
      <c r="B617" s="211" t="str">
        <f>VLOOKUP(A617,数策标签!H:K,2,FALSE)</f>
        <v>常住城市</v>
      </c>
      <c r="C617" s="304" t="s">
        <v>235</v>
      </c>
      <c r="D617" s="211" t="s">
        <v>1125</v>
      </c>
      <c r="E617" s="211" t="s">
        <v>1072</v>
      </c>
      <c r="F617" s="265"/>
      <c r="G617" s="211" t="s">
        <v>1467</v>
      </c>
      <c r="H617" s="265">
        <v>45120000</v>
      </c>
      <c r="I617" s="211" t="s">
        <v>1694</v>
      </c>
      <c r="J617" s="252" t="s">
        <v>1694</v>
      </c>
      <c r="K617" s="215" t="s">
        <v>238</v>
      </c>
    </row>
    <row r="618" spans="1:11" s="215" customFormat="1" hidden="1">
      <c r="A618" s="253" t="s">
        <v>1124</v>
      </c>
      <c r="B618" s="211" t="str">
        <f>VLOOKUP(A618,数策标签!H:K,2,FALSE)</f>
        <v>常住城市</v>
      </c>
      <c r="C618" s="304" t="s">
        <v>235</v>
      </c>
      <c r="D618" s="211" t="s">
        <v>1125</v>
      </c>
      <c r="E618" s="211" t="s">
        <v>1072</v>
      </c>
      <c r="F618" s="265"/>
      <c r="G618" s="211" t="s">
        <v>1467</v>
      </c>
      <c r="H618" s="265">
        <v>45130000</v>
      </c>
      <c r="I618" s="211" t="s">
        <v>1695</v>
      </c>
      <c r="J618" s="252" t="s">
        <v>1695</v>
      </c>
      <c r="K618" s="215" t="s">
        <v>238</v>
      </c>
    </row>
    <row r="619" spans="1:11" s="215" customFormat="1" hidden="1">
      <c r="A619" s="253" t="s">
        <v>1124</v>
      </c>
      <c r="B619" s="211" t="str">
        <f>VLOOKUP(A619,数策标签!H:K,2,FALSE)</f>
        <v>常住城市</v>
      </c>
      <c r="C619" s="304" t="s">
        <v>235</v>
      </c>
      <c r="D619" s="211" t="s">
        <v>1125</v>
      </c>
      <c r="E619" s="211" t="s">
        <v>1072</v>
      </c>
      <c r="F619" s="265"/>
      <c r="G619" s="211" t="s">
        <v>1467</v>
      </c>
      <c r="H619" s="265">
        <v>45140000</v>
      </c>
      <c r="I619" s="211" t="s">
        <v>1696</v>
      </c>
      <c r="J619" s="252" t="s">
        <v>1696</v>
      </c>
      <c r="K619" s="215" t="s">
        <v>238</v>
      </c>
    </row>
    <row r="620" spans="1:11" s="215" customFormat="1" hidden="1">
      <c r="A620" s="253" t="s">
        <v>1124</v>
      </c>
      <c r="B620" s="211" t="str">
        <f>VLOOKUP(A620,数策标签!H:K,2,FALSE)</f>
        <v>常住城市</v>
      </c>
      <c r="C620" s="304" t="s">
        <v>235</v>
      </c>
      <c r="D620" s="211" t="s">
        <v>1125</v>
      </c>
      <c r="E620" s="211" t="s">
        <v>1072</v>
      </c>
      <c r="F620" s="265"/>
      <c r="G620" s="211" t="s">
        <v>1467</v>
      </c>
      <c r="H620" s="265">
        <v>46010000</v>
      </c>
      <c r="I620" s="211" t="s">
        <v>1697</v>
      </c>
      <c r="J620" s="252" t="s">
        <v>1697</v>
      </c>
      <c r="K620" s="215" t="s">
        <v>238</v>
      </c>
    </row>
    <row r="621" spans="1:11" s="215" customFormat="1" hidden="1">
      <c r="A621" s="253" t="s">
        <v>1124</v>
      </c>
      <c r="B621" s="211" t="str">
        <f>VLOOKUP(A621,数策标签!H:K,2,FALSE)</f>
        <v>常住城市</v>
      </c>
      <c r="C621" s="304" t="s">
        <v>235</v>
      </c>
      <c r="D621" s="211" t="s">
        <v>1125</v>
      </c>
      <c r="E621" s="211" t="s">
        <v>1072</v>
      </c>
      <c r="F621" s="265"/>
      <c r="G621" s="211" t="s">
        <v>1467</v>
      </c>
      <c r="H621" s="265">
        <v>46020000</v>
      </c>
      <c r="I621" s="211" t="s">
        <v>1698</v>
      </c>
      <c r="J621" s="252" t="s">
        <v>1698</v>
      </c>
      <c r="K621" s="215" t="s">
        <v>238</v>
      </c>
    </row>
    <row r="622" spans="1:11" s="215" customFormat="1" hidden="1">
      <c r="A622" s="253" t="s">
        <v>1124</v>
      </c>
      <c r="B622" s="211" t="str">
        <f>VLOOKUP(A622,数策标签!H:K,2,FALSE)</f>
        <v>常住城市</v>
      </c>
      <c r="C622" s="304" t="s">
        <v>235</v>
      </c>
      <c r="D622" s="211" t="s">
        <v>1125</v>
      </c>
      <c r="E622" s="211" t="s">
        <v>1072</v>
      </c>
      <c r="F622" s="265"/>
      <c r="G622" s="211" t="s">
        <v>1467</v>
      </c>
      <c r="H622" s="265">
        <v>50000000</v>
      </c>
      <c r="I622" s="211" t="s">
        <v>1699</v>
      </c>
      <c r="J622" s="252" t="s">
        <v>1699</v>
      </c>
      <c r="K622" s="215" t="s">
        <v>238</v>
      </c>
    </row>
    <row r="623" spans="1:11" s="215" customFormat="1" hidden="1">
      <c r="A623" s="253" t="s">
        <v>1124</v>
      </c>
      <c r="B623" s="211" t="str">
        <f>VLOOKUP(A623,数策标签!H:K,2,FALSE)</f>
        <v>常住城市</v>
      </c>
      <c r="C623" s="304" t="s">
        <v>235</v>
      </c>
      <c r="D623" s="211" t="s">
        <v>1125</v>
      </c>
      <c r="E623" s="211" t="s">
        <v>1072</v>
      </c>
      <c r="F623" s="265"/>
      <c r="G623" s="211" t="s">
        <v>1467</v>
      </c>
      <c r="H623" s="265">
        <v>51010000</v>
      </c>
      <c r="I623" s="211" t="s">
        <v>1700</v>
      </c>
      <c r="J623" s="252" t="s">
        <v>1700</v>
      </c>
      <c r="K623" s="215" t="s">
        <v>238</v>
      </c>
    </row>
    <row r="624" spans="1:11" s="215" customFormat="1" hidden="1">
      <c r="A624" s="253" t="s">
        <v>1124</v>
      </c>
      <c r="B624" s="211" t="str">
        <f>VLOOKUP(A624,数策标签!H:K,2,FALSE)</f>
        <v>常住城市</v>
      </c>
      <c r="C624" s="304" t="s">
        <v>235</v>
      </c>
      <c r="D624" s="211" t="s">
        <v>1125</v>
      </c>
      <c r="E624" s="211" t="s">
        <v>1072</v>
      </c>
      <c r="F624" s="265"/>
      <c r="G624" s="211" t="s">
        <v>1467</v>
      </c>
      <c r="H624" s="265">
        <v>51030000</v>
      </c>
      <c r="I624" s="211" t="s">
        <v>1701</v>
      </c>
      <c r="J624" s="252" t="s">
        <v>1701</v>
      </c>
      <c r="K624" s="215" t="s">
        <v>238</v>
      </c>
    </row>
    <row r="625" spans="1:11" s="215" customFormat="1" hidden="1">
      <c r="A625" s="253" t="s">
        <v>1124</v>
      </c>
      <c r="B625" s="211" t="str">
        <f>VLOOKUP(A625,数策标签!H:K,2,FALSE)</f>
        <v>常住城市</v>
      </c>
      <c r="C625" s="304" t="s">
        <v>235</v>
      </c>
      <c r="D625" s="211" t="s">
        <v>1125</v>
      </c>
      <c r="E625" s="211" t="s">
        <v>1072</v>
      </c>
      <c r="F625" s="265"/>
      <c r="G625" s="211" t="s">
        <v>1467</v>
      </c>
      <c r="H625" s="265">
        <v>51040000</v>
      </c>
      <c r="I625" s="211" t="s">
        <v>1702</v>
      </c>
      <c r="J625" s="252" t="s">
        <v>1702</v>
      </c>
      <c r="K625" s="215" t="s">
        <v>238</v>
      </c>
    </row>
    <row r="626" spans="1:11" s="215" customFormat="1" hidden="1">
      <c r="A626" s="253" t="s">
        <v>1124</v>
      </c>
      <c r="B626" s="211" t="str">
        <f>VLOOKUP(A626,数策标签!H:K,2,FALSE)</f>
        <v>常住城市</v>
      </c>
      <c r="C626" s="304" t="s">
        <v>235</v>
      </c>
      <c r="D626" s="211" t="s">
        <v>1125</v>
      </c>
      <c r="E626" s="211" t="s">
        <v>1072</v>
      </c>
      <c r="F626" s="265"/>
      <c r="G626" s="211" t="s">
        <v>1467</v>
      </c>
      <c r="H626" s="265">
        <v>51050000</v>
      </c>
      <c r="I626" s="211" t="s">
        <v>1703</v>
      </c>
      <c r="J626" s="252" t="s">
        <v>1703</v>
      </c>
      <c r="K626" s="215" t="s">
        <v>238</v>
      </c>
    </row>
    <row r="627" spans="1:11" s="215" customFormat="1" hidden="1">
      <c r="A627" s="253" t="s">
        <v>1124</v>
      </c>
      <c r="B627" s="211" t="str">
        <f>VLOOKUP(A627,数策标签!H:K,2,FALSE)</f>
        <v>常住城市</v>
      </c>
      <c r="C627" s="304" t="s">
        <v>235</v>
      </c>
      <c r="D627" s="211" t="s">
        <v>1125</v>
      </c>
      <c r="E627" s="211" t="s">
        <v>1072</v>
      </c>
      <c r="F627" s="265"/>
      <c r="G627" s="211" t="s">
        <v>1467</v>
      </c>
      <c r="H627" s="265">
        <v>51060000</v>
      </c>
      <c r="I627" s="211" t="s">
        <v>1704</v>
      </c>
      <c r="J627" s="252" t="s">
        <v>1704</v>
      </c>
      <c r="K627" s="215" t="s">
        <v>238</v>
      </c>
    </row>
    <row r="628" spans="1:11" s="215" customFormat="1" hidden="1">
      <c r="A628" s="253" t="s">
        <v>1124</v>
      </c>
      <c r="B628" s="211" t="str">
        <f>VLOOKUP(A628,数策标签!H:K,2,FALSE)</f>
        <v>常住城市</v>
      </c>
      <c r="C628" s="304" t="s">
        <v>235</v>
      </c>
      <c r="D628" s="211" t="s">
        <v>1125</v>
      </c>
      <c r="E628" s="211" t="s">
        <v>1072</v>
      </c>
      <c r="F628" s="265"/>
      <c r="G628" s="211" t="s">
        <v>1467</v>
      </c>
      <c r="H628" s="265">
        <v>51070000</v>
      </c>
      <c r="I628" s="211" t="s">
        <v>1705</v>
      </c>
      <c r="J628" s="252" t="s">
        <v>1705</v>
      </c>
      <c r="K628" s="215" t="s">
        <v>238</v>
      </c>
    </row>
    <row r="629" spans="1:11" s="215" customFormat="1" hidden="1">
      <c r="A629" s="253" t="s">
        <v>1124</v>
      </c>
      <c r="B629" s="211" t="str">
        <f>VLOOKUP(A629,数策标签!H:K,2,FALSE)</f>
        <v>常住城市</v>
      </c>
      <c r="C629" s="304" t="s">
        <v>235</v>
      </c>
      <c r="D629" s="211" t="s">
        <v>1125</v>
      </c>
      <c r="E629" s="211" t="s">
        <v>1072</v>
      </c>
      <c r="F629" s="265"/>
      <c r="G629" s="211" t="s">
        <v>1467</v>
      </c>
      <c r="H629" s="265">
        <v>51080000</v>
      </c>
      <c r="I629" s="211" t="s">
        <v>1706</v>
      </c>
      <c r="J629" s="252" t="s">
        <v>1706</v>
      </c>
      <c r="K629" s="215" t="s">
        <v>238</v>
      </c>
    </row>
    <row r="630" spans="1:11" s="215" customFormat="1" hidden="1">
      <c r="A630" s="253" t="s">
        <v>1124</v>
      </c>
      <c r="B630" s="211" t="str">
        <f>VLOOKUP(A630,数策标签!H:K,2,FALSE)</f>
        <v>常住城市</v>
      </c>
      <c r="C630" s="304" t="s">
        <v>235</v>
      </c>
      <c r="D630" s="211" t="s">
        <v>1125</v>
      </c>
      <c r="E630" s="211" t="s">
        <v>1072</v>
      </c>
      <c r="F630" s="265"/>
      <c r="G630" s="211" t="s">
        <v>1467</v>
      </c>
      <c r="H630" s="265">
        <v>51090000</v>
      </c>
      <c r="I630" s="211" t="s">
        <v>1707</v>
      </c>
      <c r="J630" s="252" t="s">
        <v>1707</v>
      </c>
      <c r="K630" s="215" t="s">
        <v>238</v>
      </c>
    </row>
    <row r="631" spans="1:11" s="215" customFormat="1" hidden="1">
      <c r="A631" s="253" t="s">
        <v>1124</v>
      </c>
      <c r="B631" s="211" t="str">
        <f>VLOOKUP(A631,数策标签!H:K,2,FALSE)</f>
        <v>常住城市</v>
      </c>
      <c r="C631" s="304" t="s">
        <v>235</v>
      </c>
      <c r="D631" s="211" t="s">
        <v>1125</v>
      </c>
      <c r="E631" s="211" t="s">
        <v>1072</v>
      </c>
      <c r="F631" s="265"/>
      <c r="G631" s="211" t="s">
        <v>1467</v>
      </c>
      <c r="H631" s="265">
        <v>51100000</v>
      </c>
      <c r="I631" s="211" t="s">
        <v>1708</v>
      </c>
      <c r="J631" s="252" t="s">
        <v>1708</v>
      </c>
      <c r="K631" s="215" t="s">
        <v>238</v>
      </c>
    </row>
    <row r="632" spans="1:11" s="215" customFormat="1" hidden="1">
      <c r="A632" s="253" t="s">
        <v>1124</v>
      </c>
      <c r="B632" s="211" t="str">
        <f>VLOOKUP(A632,数策标签!H:K,2,FALSE)</f>
        <v>常住城市</v>
      </c>
      <c r="C632" s="304" t="s">
        <v>235</v>
      </c>
      <c r="D632" s="211" t="s">
        <v>1125</v>
      </c>
      <c r="E632" s="211" t="s">
        <v>1072</v>
      </c>
      <c r="F632" s="265"/>
      <c r="G632" s="211" t="s">
        <v>1467</v>
      </c>
      <c r="H632" s="265">
        <v>51110000</v>
      </c>
      <c r="I632" s="211" t="s">
        <v>1709</v>
      </c>
      <c r="J632" s="252" t="s">
        <v>1709</v>
      </c>
      <c r="K632" s="215" t="s">
        <v>238</v>
      </c>
    </row>
    <row r="633" spans="1:11" s="215" customFormat="1" hidden="1">
      <c r="A633" s="253" t="s">
        <v>1124</v>
      </c>
      <c r="B633" s="211" t="str">
        <f>VLOOKUP(A633,数策标签!H:K,2,FALSE)</f>
        <v>常住城市</v>
      </c>
      <c r="C633" s="304" t="s">
        <v>235</v>
      </c>
      <c r="D633" s="211" t="s">
        <v>1125</v>
      </c>
      <c r="E633" s="211" t="s">
        <v>1072</v>
      </c>
      <c r="F633" s="265"/>
      <c r="G633" s="211" t="s">
        <v>1467</v>
      </c>
      <c r="H633" s="265">
        <v>51130000</v>
      </c>
      <c r="I633" s="211" t="s">
        <v>1710</v>
      </c>
      <c r="J633" s="252" t="s">
        <v>1710</v>
      </c>
      <c r="K633" s="215" t="s">
        <v>238</v>
      </c>
    </row>
    <row r="634" spans="1:11" s="215" customFormat="1" hidden="1">
      <c r="A634" s="253" t="s">
        <v>1124</v>
      </c>
      <c r="B634" s="211" t="str">
        <f>VLOOKUP(A634,数策标签!H:K,2,FALSE)</f>
        <v>常住城市</v>
      </c>
      <c r="C634" s="304" t="s">
        <v>235</v>
      </c>
      <c r="D634" s="211" t="s">
        <v>1125</v>
      </c>
      <c r="E634" s="211" t="s">
        <v>1072</v>
      </c>
      <c r="F634" s="265"/>
      <c r="G634" s="211" t="s">
        <v>1467</v>
      </c>
      <c r="H634" s="265">
        <v>51140000</v>
      </c>
      <c r="I634" s="211" t="s">
        <v>1711</v>
      </c>
      <c r="J634" s="252" t="s">
        <v>1711</v>
      </c>
      <c r="K634" s="215" t="s">
        <v>238</v>
      </c>
    </row>
    <row r="635" spans="1:11" s="215" customFormat="1" hidden="1">
      <c r="A635" s="253" t="s">
        <v>1124</v>
      </c>
      <c r="B635" s="211" t="str">
        <f>VLOOKUP(A635,数策标签!H:K,2,FALSE)</f>
        <v>常住城市</v>
      </c>
      <c r="C635" s="304" t="s">
        <v>235</v>
      </c>
      <c r="D635" s="211" t="s">
        <v>1125</v>
      </c>
      <c r="E635" s="211" t="s">
        <v>1072</v>
      </c>
      <c r="F635" s="265"/>
      <c r="G635" s="211" t="s">
        <v>1467</v>
      </c>
      <c r="H635" s="265">
        <v>51150000</v>
      </c>
      <c r="I635" s="211" t="s">
        <v>1712</v>
      </c>
      <c r="J635" s="252" t="s">
        <v>1712</v>
      </c>
      <c r="K635" s="215" t="s">
        <v>238</v>
      </c>
    </row>
    <row r="636" spans="1:11" s="215" customFormat="1" hidden="1">
      <c r="A636" s="253" t="s">
        <v>1124</v>
      </c>
      <c r="B636" s="211" t="str">
        <f>VLOOKUP(A636,数策标签!H:K,2,FALSE)</f>
        <v>常住城市</v>
      </c>
      <c r="C636" s="304" t="s">
        <v>235</v>
      </c>
      <c r="D636" s="211" t="s">
        <v>1125</v>
      </c>
      <c r="E636" s="211" t="s">
        <v>1072</v>
      </c>
      <c r="F636" s="265"/>
      <c r="G636" s="211" t="s">
        <v>1467</v>
      </c>
      <c r="H636" s="265">
        <v>51160000</v>
      </c>
      <c r="I636" s="211" t="s">
        <v>1713</v>
      </c>
      <c r="J636" s="252" t="s">
        <v>1713</v>
      </c>
      <c r="K636" s="215" t="s">
        <v>238</v>
      </c>
    </row>
    <row r="637" spans="1:11" s="215" customFormat="1" hidden="1">
      <c r="A637" s="253" t="s">
        <v>1124</v>
      </c>
      <c r="B637" s="211" t="str">
        <f>VLOOKUP(A637,数策标签!H:K,2,FALSE)</f>
        <v>常住城市</v>
      </c>
      <c r="C637" s="304" t="s">
        <v>235</v>
      </c>
      <c r="D637" s="211" t="s">
        <v>1125</v>
      </c>
      <c r="E637" s="211" t="s">
        <v>1072</v>
      </c>
      <c r="F637" s="265"/>
      <c r="G637" s="211" t="s">
        <v>1467</v>
      </c>
      <c r="H637" s="265">
        <v>51170000</v>
      </c>
      <c r="I637" s="211" t="s">
        <v>1714</v>
      </c>
      <c r="J637" s="252" t="s">
        <v>1714</v>
      </c>
      <c r="K637" s="215" t="s">
        <v>238</v>
      </c>
    </row>
    <row r="638" spans="1:11" s="215" customFormat="1" hidden="1">
      <c r="A638" s="253" t="s">
        <v>1124</v>
      </c>
      <c r="B638" s="211" t="str">
        <f>VLOOKUP(A638,数策标签!H:K,2,FALSE)</f>
        <v>常住城市</v>
      </c>
      <c r="C638" s="304" t="s">
        <v>235</v>
      </c>
      <c r="D638" s="211" t="s">
        <v>1125</v>
      </c>
      <c r="E638" s="211" t="s">
        <v>1072</v>
      </c>
      <c r="F638" s="265"/>
      <c r="G638" s="211" t="s">
        <v>1467</v>
      </c>
      <c r="H638" s="265">
        <v>51180000</v>
      </c>
      <c r="I638" s="211" t="s">
        <v>1715</v>
      </c>
      <c r="J638" s="252" t="s">
        <v>1715</v>
      </c>
      <c r="K638" s="215" t="s">
        <v>238</v>
      </c>
    </row>
    <row r="639" spans="1:11" s="215" customFormat="1" hidden="1">
      <c r="A639" s="253" t="s">
        <v>1124</v>
      </c>
      <c r="B639" s="211" t="str">
        <f>VLOOKUP(A639,数策标签!H:K,2,FALSE)</f>
        <v>常住城市</v>
      </c>
      <c r="C639" s="304" t="s">
        <v>235</v>
      </c>
      <c r="D639" s="211" t="s">
        <v>1125</v>
      </c>
      <c r="E639" s="211" t="s">
        <v>1072</v>
      </c>
      <c r="F639" s="265"/>
      <c r="G639" s="211" t="s">
        <v>1467</v>
      </c>
      <c r="H639" s="265">
        <v>51190000</v>
      </c>
      <c r="I639" s="211" t="s">
        <v>1716</v>
      </c>
      <c r="J639" s="252" t="s">
        <v>1716</v>
      </c>
      <c r="K639" s="215" t="s">
        <v>238</v>
      </c>
    </row>
    <row r="640" spans="1:11" s="215" customFormat="1" hidden="1">
      <c r="A640" s="253" t="s">
        <v>1124</v>
      </c>
      <c r="B640" s="211" t="str">
        <f>VLOOKUP(A640,数策标签!H:K,2,FALSE)</f>
        <v>常住城市</v>
      </c>
      <c r="C640" s="304" t="s">
        <v>235</v>
      </c>
      <c r="D640" s="211" t="s">
        <v>1125</v>
      </c>
      <c r="E640" s="211" t="s">
        <v>1072</v>
      </c>
      <c r="F640" s="265"/>
      <c r="G640" s="211" t="s">
        <v>1467</v>
      </c>
      <c r="H640" s="265">
        <v>51200000</v>
      </c>
      <c r="I640" s="211" t="s">
        <v>1717</v>
      </c>
      <c r="J640" s="252" t="s">
        <v>1717</v>
      </c>
      <c r="K640" s="215" t="s">
        <v>238</v>
      </c>
    </row>
    <row r="641" spans="1:11" s="215" customFormat="1" hidden="1">
      <c r="A641" s="253" t="s">
        <v>1124</v>
      </c>
      <c r="B641" s="211" t="str">
        <f>VLOOKUP(A641,数策标签!H:K,2,FALSE)</f>
        <v>常住城市</v>
      </c>
      <c r="C641" s="304" t="s">
        <v>235</v>
      </c>
      <c r="D641" s="211" t="s">
        <v>1125</v>
      </c>
      <c r="E641" s="211" t="s">
        <v>1072</v>
      </c>
      <c r="F641" s="265"/>
      <c r="G641" s="211" t="s">
        <v>1467</v>
      </c>
      <c r="H641" s="265">
        <v>51320000</v>
      </c>
      <c r="I641" s="211" t="s">
        <v>1718</v>
      </c>
      <c r="J641" s="252" t="s">
        <v>1718</v>
      </c>
      <c r="K641" s="215" t="s">
        <v>238</v>
      </c>
    </row>
    <row r="642" spans="1:11" s="215" customFormat="1" hidden="1">
      <c r="A642" s="253" t="s">
        <v>1124</v>
      </c>
      <c r="B642" s="211" t="str">
        <f>VLOOKUP(A642,数策标签!H:K,2,FALSE)</f>
        <v>常住城市</v>
      </c>
      <c r="C642" s="304" t="s">
        <v>235</v>
      </c>
      <c r="D642" s="211" t="s">
        <v>1125</v>
      </c>
      <c r="E642" s="211" t="s">
        <v>1072</v>
      </c>
      <c r="F642" s="265"/>
      <c r="G642" s="211" t="s">
        <v>1467</v>
      </c>
      <c r="H642" s="265">
        <v>51330000</v>
      </c>
      <c r="I642" s="211" t="s">
        <v>1719</v>
      </c>
      <c r="J642" s="252" t="s">
        <v>1719</v>
      </c>
      <c r="K642" s="215" t="s">
        <v>238</v>
      </c>
    </row>
    <row r="643" spans="1:11" s="215" customFormat="1" hidden="1">
      <c r="A643" s="253" t="s">
        <v>1124</v>
      </c>
      <c r="B643" s="211" t="str">
        <f>VLOOKUP(A643,数策标签!H:K,2,FALSE)</f>
        <v>常住城市</v>
      </c>
      <c r="C643" s="304" t="s">
        <v>235</v>
      </c>
      <c r="D643" s="211" t="s">
        <v>1125</v>
      </c>
      <c r="E643" s="211" t="s">
        <v>1072</v>
      </c>
      <c r="F643" s="265"/>
      <c r="G643" s="211" t="s">
        <v>1467</v>
      </c>
      <c r="H643" s="265">
        <v>51340000</v>
      </c>
      <c r="I643" s="211" t="s">
        <v>1720</v>
      </c>
      <c r="J643" s="252" t="s">
        <v>1720</v>
      </c>
      <c r="K643" s="215" t="s">
        <v>238</v>
      </c>
    </row>
    <row r="644" spans="1:11" s="215" customFormat="1" hidden="1">
      <c r="A644" s="253" t="s">
        <v>1124</v>
      </c>
      <c r="B644" s="211" t="str">
        <f>VLOOKUP(A644,数策标签!H:K,2,FALSE)</f>
        <v>常住城市</v>
      </c>
      <c r="C644" s="304" t="s">
        <v>235</v>
      </c>
      <c r="D644" s="211" t="s">
        <v>1125</v>
      </c>
      <c r="E644" s="211" t="s">
        <v>1072</v>
      </c>
      <c r="F644" s="265"/>
      <c r="G644" s="211" t="s">
        <v>1467</v>
      </c>
      <c r="H644" s="265">
        <v>52010000</v>
      </c>
      <c r="I644" s="211" t="s">
        <v>1721</v>
      </c>
      <c r="J644" s="252" t="s">
        <v>1721</v>
      </c>
      <c r="K644" s="215" t="s">
        <v>238</v>
      </c>
    </row>
    <row r="645" spans="1:11" s="215" customFormat="1" hidden="1">
      <c r="A645" s="253" t="s">
        <v>1124</v>
      </c>
      <c r="B645" s="211" t="str">
        <f>VLOOKUP(A645,数策标签!H:K,2,FALSE)</f>
        <v>常住城市</v>
      </c>
      <c r="C645" s="304" t="s">
        <v>235</v>
      </c>
      <c r="D645" s="211" t="s">
        <v>1125</v>
      </c>
      <c r="E645" s="211" t="s">
        <v>1072</v>
      </c>
      <c r="F645" s="265"/>
      <c r="G645" s="211" t="s">
        <v>1467</v>
      </c>
      <c r="H645" s="265">
        <v>52020000</v>
      </c>
      <c r="I645" s="211" t="s">
        <v>1722</v>
      </c>
      <c r="J645" s="252" t="s">
        <v>1722</v>
      </c>
      <c r="K645" s="215" t="s">
        <v>238</v>
      </c>
    </row>
    <row r="646" spans="1:11" s="215" customFormat="1" hidden="1">
      <c r="A646" s="253" t="s">
        <v>1124</v>
      </c>
      <c r="B646" s="211" t="str">
        <f>VLOOKUP(A646,数策标签!H:K,2,FALSE)</f>
        <v>常住城市</v>
      </c>
      <c r="C646" s="304" t="s">
        <v>235</v>
      </c>
      <c r="D646" s="211" t="s">
        <v>1125</v>
      </c>
      <c r="E646" s="211" t="s">
        <v>1072</v>
      </c>
      <c r="F646" s="265"/>
      <c r="G646" s="211" t="s">
        <v>1467</v>
      </c>
      <c r="H646" s="265">
        <v>52030000</v>
      </c>
      <c r="I646" s="211" t="s">
        <v>1723</v>
      </c>
      <c r="J646" s="252" t="s">
        <v>1723</v>
      </c>
      <c r="K646" s="215" t="s">
        <v>238</v>
      </c>
    </row>
    <row r="647" spans="1:11" s="215" customFormat="1" hidden="1">
      <c r="A647" s="253" t="s">
        <v>1124</v>
      </c>
      <c r="B647" s="211" t="str">
        <f>VLOOKUP(A647,数策标签!H:K,2,FALSE)</f>
        <v>常住城市</v>
      </c>
      <c r="C647" s="304" t="s">
        <v>235</v>
      </c>
      <c r="D647" s="211" t="s">
        <v>1125</v>
      </c>
      <c r="E647" s="211" t="s">
        <v>1072</v>
      </c>
      <c r="F647" s="265"/>
      <c r="G647" s="211" t="s">
        <v>1467</v>
      </c>
      <c r="H647" s="265">
        <v>52040000</v>
      </c>
      <c r="I647" s="211" t="s">
        <v>1724</v>
      </c>
      <c r="J647" s="252" t="s">
        <v>1724</v>
      </c>
      <c r="K647" s="215" t="s">
        <v>238</v>
      </c>
    </row>
    <row r="648" spans="1:11" s="215" customFormat="1" hidden="1">
      <c r="A648" s="253" t="s">
        <v>1124</v>
      </c>
      <c r="B648" s="211" t="str">
        <f>VLOOKUP(A648,数策标签!H:K,2,FALSE)</f>
        <v>常住城市</v>
      </c>
      <c r="C648" s="304" t="s">
        <v>235</v>
      </c>
      <c r="D648" s="211" t="s">
        <v>1125</v>
      </c>
      <c r="E648" s="211" t="s">
        <v>1072</v>
      </c>
      <c r="F648" s="265"/>
      <c r="G648" s="211" t="s">
        <v>1467</v>
      </c>
      <c r="H648" s="265">
        <v>52220000</v>
      </c>
      <c r="I648" s="211" t="s">
        <v>1725</v>
      </c>
      <c r="J648" s="252" t="s">
        <v>1725</v>
      </c>
      <c r="K648" s="215" t="s">
        <v>238</v>
      </c>
    </row>
    <row r="649" spans="1:11" s="215" customFormat="1" hidden="1">
      <c r="A649" s="253" t="s">
        <v>1124</v>
      </c>
      <c r="B649" s="211" t="str">
        <f>VLOOKUP(A649,数策标签!H:K,2,FALSE)</f>
        <v>常住城市</v>
      </c>
      <c r="C649" s="304" t="s">
        <v>235</v>
      </c>
      <c r="D649" s="211" t="s">
        <v>1125</v>
      </c>
      <c r="E649" s="211" t="s">
        <v>1072</v>
      </c>
      <c r="F649" s="265"/>
      <c r="G649" s="211" t="s">
        <v>1467</v>
      </c>
      <c r="H649" s="265">
        <v>52230000</v>
      </c>
      <c r="I649" s="211" t="s">
        <v>1726</v>
      </c>
      <c r="J649" s="252" t="s">
        <v>1726</v>
      </c>
      <c r="K649" s="215" t="s">
        <v>238</v>
      </c>
    </row>
    <row r="650" spans="1:11" s="215" customFormat="1" hidden="1">
      <c r="A650" s="253" t="s">
        <v>1124</v>
      </c>
      <c r="B650" s="211" t="str">
        <f>VLOOKUP(A650,数策标签!H:K,2,FALSE)</f>
        <v>常住城市</v>
      </c>
      <c r="C650" s="304" t="s">
        <v>235</v>
      </c>
      <c r="D650" s="211" t="s">
        <v>1125</v>
      </c>
      <c r="E650" s="211" t="s">
        <v>1072</v>
      </c>
      <c r="F650" s="265"/>
      <c r="G650" s="211" t="s">
        <v>1467</v>
      </c>
      <c r="H650" s="265">
        <v>52240000</v>
      </c>
      <c r="I650" s="211" t="s">
        <v>1727</v>
      </c>
      <c r="J650" s="252" t="s">
        <v>1727</v>
      </c>
      <c r="K650" s="215" t="s">
        <v>238</v>
      </c>
    </row>
    <row r="651" spans="1:11" s="215" customFormat="1" hidden="1">
      <c r="A651" s="253" t="s">
        <v>1124</v>
      </c>
      <c r="B651" s="211" t="str">
        <f>VLOOKUP(A651,数策标签!H:K,2,FALSE)</f>
        <v>常住城市</v>
      </c>
      <c r="C651" s="304" t="s">
        <v>235</v>
      </c>
      <c r="D651" s="211" t="s">
        <v>1125</v>
      </c>
      <c r="E651" s="211" t="s">
        <v>1072</v>
      </c>
      <c r="F651" s="265"/>
      <c r="G651" s="211" t="s">
        <v>1467</v>
      </c>
      <c r="H651" s="265">
        <v>52260000</v>
      </c>
      <c r="I651" s="211" t="s">
        <v>1728</v>
      </c>
      <c r="J651" s="252" t="s">
        <v>1728</v>
      </c>
      <c r="K651" s="215" t="s">
        <v>238</v>
      </c>
    </row>
    <row r="652" spans="1:11" s="215" customFormat="1" hidden="1">
      <c r="A652" s="253" t="s">
        <v>1124</v>
      </c>
      <c r="B652" s="211" t="str">
        <f>VLOOKUP(A652,数策标签!H:K,2,FALSE)</f>
        <v>常住城市</v>
      </c>
      <c r="C652" s="304" t="s">
        <v>235</v>
      </c>
      <c r="D652" s="211" t="s">
        <v>1125</v>
      </c>
      <c r="E652" s="211" t="s">
        <v>1072</v>
      </c>
      <c r="F652" s="265"/>
      <c r="G652" s="211" t="s">
        <v>1467</v>
      </c>
      <c r="H652" s="265">
        <v>52270000</v>
      </c>
      <c r="I652" s="211" t="s">
        <v>1729</v>
      </c>
      <c r="J652" s="252" t="s">
        <v>1729</v>
      </c>
      <c r="K652" s="215" t="s">
        <v>238</v>
      </c>
    </row>
    <row r="653" spans="1:11" s="215" customFormat="1" hidden="1">
      <c r="A653" s="253" t="s">
        <v>1124</v>
      </c>
      <c r="B653" s="211" t="str">
        <f>VLOOKUP(A653,数策标签!H:K,2,FALSE)</f>
        <v>常住城市</v>
      </c>
      <c r="C653" s="304" t="s">
        <v>235</v>
      </c>
      <c r="D653" s="211" t="s">
        <v>1125</v>
      </c>
      <c r="E653" s="211" t="s">
        <v>1072</v>
      </c>
      <c r="F653" s="265"/>
      <c r="G653" s="211" t="s">
        <v>1467</v>
      </c>
      <c r="H653" s="265">
        <v>53010000</v>
      </c>
      <c r="I653" s="211" t="s">
        <v>1730</v>
      </c>
      <c r="J653" s="252" t="s">
        <v>1730</v>
      </c>
      <c r="K653" s="215" t="s">
        <v>238</v>
      </c>
    </row>
    <row r="654" spans="1:11" s="215" customFormat="1" hidden="1">
      <c r="A654" s="253" t="s">
        <v>1124</v>
      </c>
      <c r="B654" s="211" t="str">
        <f>VLOOKUP(A654,数策标签!H:K,2,FALSE)</f>
        <v>常住城市</v>
      </c>
      <c r="C654" s="304" t="s">
        <v>235</v>
      </c>
      <c r="D654" s="211" t="s">
        <v>1125</v>
      </c>
      <c r="E654" s="211" t="s">
        <v>1072</v>
      </c>
      <c r="F654" s="265"/>
      <c r="G654" s="211" t="s">
        <v>1467</v>
      </c>
      <c r="H654" s="265">
        <v>53030000</v>
      </c>
      <c r="I654" s="211" t="s">
        <v>1731</v>
      </c>
      <c r="J654" s="252" t="s">
        <v>1731</v>
      </c>
      <c r="K654" s="215" t="s">
        <v>238</v>
      </c>
    </row>
    <row r="655" spans="1:11" s="215" customFormat="1" hidden="1">
      <c r="A655" s="253" t="s">
        <v>1124</v>
      </c>
      <c r="B655" s="211" t="str">
        <f>VLOOKUP(A655,数策标签!H:K,2,FALSE)</f>
        <v>常住城市</v>
      </c>
      <c r="C655" s="304" t="s">
        <v>235</v>
      </c>
      <c r="D655" s="211" t="s">
        <v>1125</v>
      </c>
      <c r="E655" s="211" t="s">
        <v>1072</v>
      </c>
      <c r="F655" s="265"/>
      <c r="G655" s="211" t="s">
        <v>1467</v>
      </c>
      <c r="H655" s="265">
        <v>53040000</v>
      </c>
      <c r="I655" s="211" t="s">
        <v>1732</v>
      </c>
      <c r="J655" s="252" t="s">
        <v>1732</v>
      </c>
      <c r="K655" s="215" t="s">
        <v>238</v>
      </c>
    </row>
    <row r="656" spans="1:11" s="215" customFormat="1" hidden="1">
      <c r="A656" s="253" t="s">
        <v>1124</v>
      </c>
      <c r="B656" s="211" t="str">
        <f>VLOOKUP(A656,数策标签!H:K,2,FALSE)</f>
        <v>常住城市</v>
      </c>
      <c r="C656" s="304" t="s">
        <v>235</v>
      </c>
      <c r="D656" s="211" t="s">
        <v>1125</v>
      </c>
      <c r="E656" s="211" t="s">
        <v>1072</v>
      </c>
      <c r="F656" s="265"/>
      <c r="G656" s="211" t="s">
        <v>1467</v>
      </c>
      <c r="H656" s="265">
        <v>53050000</v>
      </c>
      <c r="I656" s="211" t="s">
        <v>1733</v>
      </c>
      <c r="J656" s="252" t="s">
        <v>1733</v>
      </c>
      <c r="K656" s="215" t="s">
        <v>238</v>
      </c>
    </row>
    <row r="657" spans="1:11" s="215" customFormat="1" hidden="1">
      <c r="A657" s="253" t="s">
        <v>1124</v>
      </c>
      <c r="B657" s="211" t="str">
        <f>VLOOKUP(A657,数策标签!H:K,2,FALSE)</f>
        <v>常住城市</v>
      </c>
      <c r="C657" s="304" t="s">
        <v>235</v>
      </c>
      <c r="D657" s="211" t="s">
        <v>1125</v>
      </c>
      <c r="E657" s="211" t="s">
        <v>1072</v>
      </c>
      <c r="F657" s="265"/>
      <c r="G657" s="211" t="s">
        <v>1467</v>
      </c>
      <c r="H657" s="265">
        <v>53060000</v>
      </c>
      <c r="I657" s="211" t="s">
        <v>1734</v>
      </c>
      <c r="J657" s="252" t="s">
        <v>1734</v>
      </c>
      <c r="K657" s="215" t="s">
        <v>238</v>
      </c>
    </row>
    <row r="658" spans="1:11" s="215" customFormat="1" hidden="1">
      <c r="A658" s="253" t="s">
        <v>1124</v>
      </c>
      <c r="B658" s="211" t="str">
        <f>VLOOKUP(A658,数策标签!H:K,2,FALSE)</f>
        <v>常住城市</v>
      </c>
      <c r="C658" s="304" t="s">
        <v>235</v>
      </c>
      <c r="D658" s="211" t="s">
        <v>1125</v>
      </c>
      <c r="E658" s="211" t="s">
        <v>1072</v>
      </c>
      <c r="F658" s="265"/>
      <c r="G658" s="211" t="s">
        <v>1467</v>
      </c>
      <c r="H658" s="265">
        <v>53070000</v>
      </c>
      <c r="I658" s="211" t="s">
        <v>1735</v>
      </c>
      <c r="J658" s="252" t="s">
        <v>1735</v>
      </c>
      <c r="K658" s="215" t="s">
        <v>238</v>
      </c>
    </row>
    <row r="659" spans="1:11" s="215" customFormat="1" hidden="1">
      <c r="A659" s="253" t="s">
        <v>1124</v>
      </c>
      <c r="B659" s="211" t="str">
        <f>VLOOKUP(A659,数策标签!H:K,2,FALSE)</f>
        <v>常住城市</v>
      </c>
      <c r="C659" s="304" t="s">
        <v>235</v>
      </c>
      <c r="D659" s="211" t="s">
        <v>1125</v>
      </c>
      <c r="E659" s="211" t="s">
        <v>1072</v>
      </c>
      <c r="F659" s="265"/>
      <c r="G659" s="211" t="s">
        <v>1467</v>
      </c>
      <c r="H659" s="265">
        <v>53080000</v>
      </c>
      <c r="I659" s="211" t="s">
        <v>1736</v>
      </c>
      <c r="J659" s="252" t="s">
        <v>1736</v>
      </c>
      <c r="K659" s="215" t="s">
        <v>238</v>
      </c>
    </row>
    <row r="660" spans="1:11" s="215" customFormat="1" hidden="1">
      <c r="A660" s="253" t="s">
        <v>1124</v>
      </c>
      <c r="B660" s="211" t="str">
        <f>VLOOKUP(A660,数策标签!H:K,2,FALSE)</f>
        <v>常住城市</v>
      </c>
      <c r="C660" s="304" t="s">
        <v>235</v>
      </c>
      <c r="D660" s="211" t="s">
        <v>1125</v>
      </c>
      <c r="E660" s="211" t="s">
        <v>1072</v>
      </c>
      <c r="F660" s="265"/>
      <c r="G660" s="211" t="s">
        <v>1467</v>
      </c>
      <c r="H660" s="265">
        <v>53090000</v>
      </c>
      <c r="I660" s="211" t="s">
        <v>1737</v>
      </c>
      <c r="J660" s="252" t="s">
        <v>1737</v>
      </c>
      <c r="K660" s="215" t="s">
        <v>238</v>
      </c>
    </row>
    <row r="661" spans="1:11" s="215" customFormat="1" hidden="1">
      <c r="A661" s="253" t="s">
        <v>1124</v>
      </c>
      <c r="B661" s="211" t="str">
        <f>VLOOKUP(A661,数策标签!H:K,2,FALSE)</f>
        <v>常住城市</v>
      </c>
      <c r="C661" s="304" t="s">
        <v>235</v>
      </c>
      <c r="D661" s="211" t="s">
        <v>1125</v>
      </c>
      <c r="E661" s="211" t="s">
        <v>1072</v>
      </c>
      <c r="F661" s="265"/>
      <c r="G661" s="211" t="s">
        <v>1467</v>
      </c>
      <c r="H661" s="265">
        <v>53230000</v>
      </c>
      <c r="I661" s="211" t="s">
        <v>1738</v>
      </c>
      <c r="J661" s="252" t="s">
        <v>1738</v>
      </c>
      <c r="K661" s="215" t="s">
        <v>238</v>
      </c>
    </row>
    <row r="662" spans="1:11" s="215" customFormat="1" hidden="1">
      <c r="A662" s="253" t="s">
        <v>1124</v>
      </c>
      <c r="B662" s="211" t="str">
        <f>VLOOKUP(A662,数策标签!H:K,2,FALSE)</f>
        <v>常住城市</v>
      </c>
      <c r="C662" s="304" t="s">
        <v>235</v>
      </c>
      <c r="D662" s="211" t="s">
        <v>1125</v>
      </c>
      <c r="E662" s="211" t="s">
        <v>1072</v>
      </c>
      <c r="F662" s="265"/>
      <c r="G662" s="211" t="s">
        <v>1467</v>
      </c>
      <c r="H662" s="265">
        <v>53250000</v>
      </c>
      <c r="I662" s="211" t="s">
        <v>1739</v>
      </c>
      <c r="J662" s="252" t="s">
        <v>1739</v>
      </c>
      <c r="K662" s="215" t="s">
        <v>238</v>
      </c>
    </row>
    <row r="663" spans="1:11" s="215" customFormat="1" hidden="1">
      <c r="A663" s="253" t="s">
        <v>1124</v>
      </c>
      <c r="B663" s="211" t="str">
        <f>VLOOKUP(A663,数策标签!H:K,2,FALSE)</f>
        <v>常住城市</v>
      </c>
      <c r="C663" s="304" t="s">
        <v>235</v>
      </c>
      <c r="D663" s="211" t="s">
        <v>1125</v>
      </c>
      <c r="E663" s="211" t="s">
        <v>1072</v>
      </c>
      <c r="F663" s="265"/>
      <c r="G663" s="211" t="s">
        <v>1467</v>
      </c>
      <c r="H663" s="265">
        <v>53260000</v>
      </c>
      <c r="I663" s="211" t="s">
        <v>1740</v>
      </c>
      <c r="J663" s="252" t="s">
        <v>1740</v>
      </c>
      <c r="K663" s="215" t="s">
        <v>238</v>
      </c>
    </row>
    <row r="664" spans="1:11" s="215" customFormat="1" hidden="1">
      <c r="A664" s="253" t="s">
        <v>1124</v>
      </c>
      <c r="B664" s="211" t="str">
        <f>VLOOKUP(A664,数策标签!H:K,2,FALSE)</f>
        <v>常住城市</v>
      </c>
      <c r="C664" s="304" t="s">
        <v>235</v>
      </c>
      <c r="D664" s="211" t="s">
        <v>1125</v>
      </c>
      <c r="E664" s="211" t="s">
        <v>1072</v>
      </c>
      <c r="F664" s="265"/>
      <c r="G664" s="211" t="s">
        <v>1467</v>
      </c>
      <c r="H664" s="265">
        <v>53280000</v>
      </c>
      <c r="I664" s="211" t="s">
        <v>1741</v>
      </c>
      <c r="J664" s="252" t="s">
        <v>1741</v>
      </c>
      <c r="K664" s="215" t="s">
        <v>238</v>
      </c>
    </row>
    <row r="665" spans="1:11" s="215" customFormat="1" hidden="1">
      <c r="A665" s="253" t="s">
        <v>1124</v>
      </c>
      <c r="B665" s="211" t="str">
        <f>VLOOKUP(A665,数策标签!H:K,2,FALSE)</f>
        <v>常住城市</v>
      </c>
      <c r="C665" s="304" t="s">
        <v>235</v>
      </c>
      <c r="D665" s="211" t="s">
        <v>1125</v>
      </c>
      <c r="E665" s="211" t="s">
        <v>1072</v>
      </c>
      <c r="F665" s="265"/>
      <c r="G665" s="211" t="s">
        <v>1467</v>
      </c>
      <c r="H665" s="265">
        <v>53290000</v>
      </c>
      <c r="I665" s="211" t="s">
        <v>1742</v>
      </c>
      <c r="J665" s="252" t="s">
        <v>1742</v>
      </c>
      <c r="K665" s="215" t="s">
        <v>238</v>
      </c>
    </row>
    <row r="666" spans="1:11" s="215" customFormat="1" hidden="1">
      <c r="A666" s="253" t="s">
        <v>1124</v>
      </c>
      <c r="B666" s="211" t="str">
        <f>VLOOKUP(A666,数策标签!H:K,2,FALSE)</f>
        <v>常住城市</v>
      </c>
      <c r="C666" s="304" t="s">
        <v>235</v>
      </c>
      <c r="D666" s="211" t="s">
        <v>1125</v>
      </c>
      <c r="E666" s="211" t="s">
        <v>1072</v>
      </c>
      <c r="F666" s="265"/>
      <c r="G666" s="211" t="s">
        <v>1467</v>
      </c>
      <c r="H666" s="265">
        <v>53310000</v>
      </c>
      <c r="I666" s="211" t="s">
        <v>1743</v>
      </c>
      <c r="J666" s="252" t="s">
        <v>1743</v>
      </c>
      <c r="K666" s="215" t="s">
        <v>238</v>
      </c>
    </row>
    <row r="667" spans="1:11" s="215" customFormat="1" hidden="1">
      <c r="A667" s="253" t="s">
        <v>1124</v>
      </c>
      <c r="B667" s="211" t="str">
        <f>VLOOKUP(A667,数策标签!H:K,2,FALSE)</f>
        <v>常住城市</v>
      </c>
      <c r="C667" s="304" t="s">
        <v>235</v>
      </c>
      <c r="D667" s="211" t="s">
        <v>1125</v>
      </c>
      <c r="E667" s="211" t="s">
        <v>1072</v>
      </c>
      <c r="F667" s="265"/>
      <c r="G667" s="211" t="s">
        <v>1467</v>
      </c>
      <c r="H667" s="265">
        <v>53330000</v>
      </c>
      <c r="I667" s="211" t="s">
        <v>1744</v>
      </c>
      <c r="J667" s="252" t="s">
        <v>1744</v>
      </c>
      <c r="K667" s="215" t="s">
        <v>238</v>
      </c>
    </row>
    <row r="668" spans="1:11" s="215" customFormat="1" hidden="1">
      <c r="A668" s="253" t="s">
        <v>1124</v>
      </c>
      <c r="B668" s="211" t="str">
        <f>VLOOKUP(A668,数策标签!H:K,2,FALSE)</f>
        <v>常住城市</v>
      </c>
      <c r="C668" s="304" t="s">
        <v>235</v>
      </c>
      <c r="D668" s="211" t="s">
        <v>1125</v>
      </c>
      <c r="E668" s="211" t="s">
        <v>1072</v>
      </c>
      <c r="F668" s="265"/>
      <c r="G668" s="211" t="s">
        <v>1467</v>
      </c>
      <c r="H668" s="265">
        <v>53340000</v>
      </c>
      <c r="I668" s="211" t="s">
        <v>1745</v>
      </c>
      <c r="J668" s="252" t="s">
        <v>1745</v>
      </c>
      <c r="K668" s="215" t="s">
        <v>238</v>
      </c>
    </row>
    <row r="669" spans="1:11" s="215" customFormat="1" hidden="1">
      <c r="A669" s="253" t="s">
        <v>1124</v>
      </c>
      <c r="B669" s="211" t="str">
        <f>VLOOKUP(A669,数策标签!H:K,2,FALSE)</f>
        <v>常住城市</v>
      </c>
      <c r="C669" s="304" t="s">
        <v>235</v>
      </c>
      <c r="D669" s="211" t="s">
        <v>1125</v>
      </c>
      <c r="E669" s="211" t="s">
        <v>1072</v>
      </c>
      <c r="F669" s="265"/>
      <c r="G669" s="211" t="s">
        <v>1467</v>
      </c>
      <c r="H669" s="265">
        <v>54010000</v>
      </c>
      <c r="I669" s="211" t="s">
        <v>1746</v>
      </c>
      <c r="J669" s="252" t="s">
        <v>1746</v>
      </c>
      <c r="K669" s="215" t="s">
        <v>238</v>
      </c>
    </row>
    <row r="670" spans="1:11" s="215" customFormat="1" hidden="1">
      <c r="A670" s="253" t="s">
        <v>1124</v>
      </c>
      <c r="B670" s="211" t="str">
        <f>VLOOKUP(A670,数策标签!H:K,2,FALSE)</f>
        <v>常住城市</v>
      </c>
      <c r="C670" s="304" t="s">
        <v>235</v>
      </c>
      <c r="D670" s="211" t="s">
        <v>1125</v>
      </c>
      <c r="E670" s="211" t="s">
        <v>1072</v>
      </c>
      <c r="F670" s="265"/>
      <c r="G670" s="211" t="s">
        <v>1467</v>
      </c>
      <c r="H670" s="265">
        <v>54210000</v>
      </c>
      <c r="I670" s="211" t="s">
        <v>1747</v>
      </c>
      <c r="J670" s="252" t="s">
        <v>1747</v>
      </c>
      <c r="K670" s="215" t="s">
        <v>238</v>
      </c>
    </row>
    <row r="671" spans="1:11" s="215" customFormat="1" hidden="1">
      <c r="A671" s="253" t="s">
        <v>1124</v>
      </c>
      <c r="B671" s="211" t="str">
        <f>VLOOKUP(A671,数策标签!H:K,2,FALSE)</f>
        <v>常住城市</v>
      </c>
      <c r="C671" s="304" t="s">
        <v>235</v>
      </c>
      <c r="D671" s="211" t="s">
        <v>1125</v>
      </c>
      <c r="E671" s="211" t="s">
        <v>1072</v>
      </c>
      <c r="F671" s="265"/>
      <c r="G671" s="211" t="s">
        <v>1467</v>
      </c>
      <c r="H671" s="265">
        <v>54220000</v>
      </c>
      <c r="I671" s="211" t="s">
        <v>1748</v>
      </c>
      <c r="J671" s="252" t="s">
        <v>1748</v>
      </c>
      <c r="K671" s="215" t="s">
        <v>238</v>
      </c>
    </row>
    <row r="672" spans="1:11" s="215" customFormat="1" hidden="1">
      <c r="A672" s="253" t="s">
        <v>1124</v>
      </c>
      <c r="B672" s="211" t="str">
        <f>VLOOKUP(A672,数策标签!H:K,2,FALSE)</f>
        <v>常住城市</v>
      </c>
      <c r="C672" s="304" t="s">
        <v>235</v>
      </c>
      <c r="D672" s="211" t="s">
        <v>1125</v>
      </c>
      <c r="E672" s="211" t="s">
        <v>1072</v>
      </c>
      <c r="F672" s="265"/>
      <c r="G672" s="211" t="s">
        <v>1467</v>
      </c>
      <c r="H672" s="265">
        <v>54230000</v>
      </c>
      <c r="I672" s="211" t="s">
        <v>1749</v>
      </c>
      <c r="J672" s="252" t="s">
        <v>1749</v>
      </c>
      <c r="K672" s="215" t="s">
        <v>238</v>
      </c>
    </row>
    <row r="673" spans="1:11" s="215" customFormat="1" hidden="1">
      <c r="A673" s="253" t="s">
        <v>1124</v>
      </c>
      <c r="B673" s="211" t="str">
        <f>VLOOKUP(A673,数策标签!H:K,2,FALSE)</f>
        <v>常住城市</v>
      </c>
      <c r="C673" s="304" t="s">
        <v>235</v>
      </c>
      <c r="D673" s="211" t="s">
        <v>1125</v>
      </c>
      <c r="E673" s="211" t="s">
        <v>1072</v>
      </c>
      <c r="F673" s="265"/>
      <c r="G673" s="211" t="s">
        <v>1467</v>
      </c>
      <c r="H673" s="265">
        <v>54240000</v>
      </c>
      <c r="I673" s="211" t="s">
        <v>1750</v>
      </c>
      <c r="J673" s="252" t="s">
        <v>1750</v>
      </c>
      <c r="K673" s="215" t="s">
        <v>238</v>
      </c>
    </row>
    <row r="674" spans="1:11" s="215" customFormat="1" hidden="1">
      <c r="A674" s="253" t="s">
        <v>1124</v>
      </c>
      <c r="B674" s="211" t="str">
        <f>VLOOKUP(A674,数策标签!H:K,2,FALSE)</f>
        <v>常住城市</v>
      </c>
      <c r="C674" s="304" t="s">
        <v>235</v>
      </c>
      <c r="D674" s="211" t="s">
        <v>1125</v>
      </c>
      <c r="E674" s="211" t="s">
        <v>1072</v>
      </c>
      <c r="F674" s="265"/>
      <c r="G674" s="211" t="s">
        <v>1467</v>
      </c>
      <c r="H674" s="265">
        <v>54250000</v>
      </c>
      <c r="I674" s="211" t="s">
        <v>1751</v>
      </c>
      <c r="J674" s="252" t="s">
        <v>1751</v>
      </c>
      <c r="K674" s="215" t="s">
        <v>238</v>
      </c>
    </row>
    <row r="675" spans="1:11" s="215" customFormat="1" hidden="1">
      <c r="A675" s="253" t="s">
        <v>1124</v>
      </c>
      <c r="B675" s="211" t="str">
        <f>VLOOKUP(A675,数策标签!H:K,2,FALSE)</f>
        <v>常住城市</v>
      </c>
      <c r="C675" s="304" t="s">
        <v>235</v>
      </c>
      <c r="D675" s="211" t="s">
        <v>1125</v>
      </c>
      <c r="E675" s="211" t="s">
        <v>1072</v>
      </c>
      <c r="F675" s="265"/>
      <c r="G675" s="211" t="s">
        <v>1467</v>
      </c>
      <c r="H675" s="265">
        <v>54260000</v>
      </c>
      <c r="I675" s="211" t="s">
        <v>1752</v>
      </c>
      <c r="J675" s="252" t="s">
        <v>1752</v>
      </c>
      <c r="K675" s="215" t="s">
        <v>238</v>
      </c>
    </row>
    <row r="676" spans="1:11" s="215" customFormat="1" hidden="1">
      <c r="A676" s="253" t="s">
        <v>1124</v>
      </c>
      <c r="B676" s="211" t="str">
        <f>VLOOKUP(A676,数策标签!H:K,2,FALSE)</f>
        <v>常住城市</v>
      </c>
      <c r="C676" s="304" t="s">
        <v>235</v>
      </c>
      <c r="D676" s="211" t="s">
        <v>1125</v>
      </c>
      <c r="E676" s="211" t="s">
        <v>1072</v>
      </c>
      <c r="F676" s="265"/>
      <c r="G676" s="211" t="s">
        <v>1467</v>
      </c>
      <c r="H676" s="265">
        <v>61010000</v>
      </c>
      <c r="I676" s="211" t="s">
        <v>1753</v>
      </c>
      <c r="J676" s="252" t="s">
        <v>1753</v>
      </c>
      <c r="K676" s="215" t="s">
        <v>238</v>
      </c>
    </row>
    <row r="677" spans="1:11" s="215" customFormat="1" hidden="1">
      <c r="A677" s="253" t="s">
        <v>1124</v>
      </c>
      <c r="B677" s="211" t="str">
        <f>VLOOKUP(A677,数策标签!H:K,2,FALSE)</f>
        <v>常住城市</v>
      </c>
      <c r="C677" s="304" t="s">
        <v>235</v>
      </c>
      <c r="D677" s="211" t="s">
        <v>1125</v>
      </c>
      <c r="E677" s="211" t="s">
        <v>1072</v>
      </c>
      <c r="F677" s="265"/>
      <c r="G677" s="211" t="s">
        <v>1467</v>
      </c>
      <c r="H677" s="265">
        <v>61020000</v>
      </c>
      <c r="I677" s="211" t="s">
        <v>1754</v>
      </c>
      <c r="J677" s="252" t="s">
        <v>1754</v>
      </c>
      <c r="K677" s="215" t="s">
        <v>238</v>
      </c>
    </row>
    <row r="678" spans="1:11" s="215" customFormat="1" hidden="1">
      <c r="A678" s="253" t="s">
        <v>1124</v>
      </c>
      <c r="B678" s="211" t="str">
        <f>VLOOKUP(A678,数策标签!H:K,2,FALSE)</f>
        <v>常住城市</v>
      </c>
      <c r="C678" s="304" t="s">
        <v>235</v>
      </c>
      <c r="D678" s="211" t="s">
        <v>1125</v>
      </c>
      <c r="E678" s="211" t="s">
        <v>1072</v>
      </c>
      <c r="F678" s="265"/>
      <c r="G678" s="211" t="s">
        <v>1467</v>
      </c>
      <c r="H678" s="265">
        <v>61030000</v>
      </c>
      <c r="I678" s="211" t="s">
        <v>1755</v>
      </c>
      <c r="J678" s="252" t="s">
        <v>1755</v>
      </c>
      <c r="K678" s="215" t="s">
        <v>238</v>
      </c>
    </row>
    <row r="679" spans="1:11" s="215" customFormat="1" hidden="1">
      <c r="A679" s="253" t="s">
        <v>1124</v>
      </c>
      <c r="B679" s="211" t="str">
        <f>VLOOKUP(A679,数策标签!H:K,2,FALSE)</f>
        <v>常住城市</v>
      </c>
      <c r="C679" s="304" t="s">
        <v>235</v>
      </c>
      <c r="D679" s="211" t="s">
        <v>1125</v>
      </c>
      <c r="E679" s="211" t="s">
        <v>1072</v>
      </c>
      <c r="F679" s="265"/>
      <c r="G679" s="211" t="s">
        <v>1467</v>
      </c>
      <c r="H679" s="265">
        <v>61040000</v>
      </c>
      <c r="I679" s="211" t="s">
        <v>1756</v>
      </c>
      <c r="J679" s="252" t="s">
        <v>1756</v>
      </c>
      <c r="K679" s="215" t="s">
        <v>238</v>
      </c>
    </row>
    <row r="680" spans="1:11" s="215" customFormat="1" hidden="1">
      <c r="A680" s="253" t="s">
        <v>1124</v>
      </c>
      <c r="B680" s="211" t="str">
        <f>VLOOKUP(A680,数策标签!H:K,2,FALSE)</f>
        <v>常住城市</v>
      </c>
      <c r="C680" s="304" t="s">
        <v>235</v>
      </c>
      <c r="D680" s="211" t="s">
        <v>1125</v>
      </c>
      <c r="E680" s="211" t="s">
        <v>1072</v>
      </c>
      <c r="F680" s="265"/>
      <c r="G680" s="211" t="s">
        <v>1467</v>
      </c>
      <c r="H680" s="265">
        <v>61050000</v>
      </c>
      <c r="I680" s="211" t="s">
        <v>1757</v>
      </c>
      <c r="J680" s="252" t="s">
        <v>1757</v>
      </c>
      <c r="K680" s="215" t="s">
        <v>238</v>
      </c>
    </row>
    <row r="681" spans="1:11" s="215" customFormat="1" hidden="1">
      <c r="A681" s="253" t="s">
        <v>1124</v>
      </c>
      <c r="B681" s="211" t="str">
        <f>VLOOKUP(A681,数策标签!H:K,2,FALSE)</f>
        <v>常住城市</v>
      </c>
      <c r="C681" s="304" t="s">
        <v>235</v>
      </c>
      <c r="D681" s="211" t="s">
        <v>1125</v>
      </c>
      <c r="E681" s="211" t="s">
        <v>1072</v>
      </c>
      <c r="F681" s="265"/>
      <c r="G681" s="211" t="s">
        <v>1467</v>
      </c>
      <c r="H681" s="265">
        <v>61060000</v>
      </c>
      <c r="I681" s="211" t="s">
        <v>1758</v>
      </c>
      <c r="J681" s="252" t="s">
        <v>1758</v>
      </c>
      <c r="K681" s="215" t="s">
        <v>238</v>
      </c>
    </row>
    <row r="682" spans="1:11" s="215" customFormat="1" hidden="1">
      <c r="A682" s="253" t="s">
        <v>1124</v>
      </c>
      <c r="B682" s="211" t="str">
        <f>VLOOKUP(A682,数策标签!H:K,2,FALSE)</f>
        <v>常住城市</v>
      </c>
      <c r="C682" s="304" t="s">
        <v>235</v>
      </c>
      <c r="D682" s="211" t="s">
        <v>1125</v>
      </c>
      <c r="E682" s="211" t="s">
        <v>1072</v>
      </c>
      <c r="F682" s="265"/>
      <c r="G682" s="211" t="s">
        <v>1467</v>
      </c>
      <c r="H682" s="265">
        <v>61070000</v>
      </c>
      <c r="I682" s="211" t="s">
        <v>1759</v>
      </c>
      <c r="J682" s="252" t="s">
        <v>1759</v>
      </c>
      <c r="K682" s="215" t="s">
        <v>238</v>
      </c>
    </row>
    <row r="683" spans="1:11" s="215" customFormat="1" hidden="1">
      <c r="A683" s="253" t="s">
        <v>1124</v>
      </c>
      <c r="B683" s="211" t="str">
        <f>VLOOKUP(A683,数策标签!H:K,2,FALSE)</f>
        <v>常住城市</v>
      </c>
      <c r="C683" s="304" t="s">
        <v>235</v>
      </c>
      <c r="D683" s="211" t="s">
        <v>1125</v>
      </c>
      <c r="E683" s="211" t="s">
        <v>1072</v>
      </c>
      <c r="F683" s="265"/>
      <c r="G683" s="211" t="s">
        <v>1467</v>
      </c>
      <c r="H683" s="265">
        <v>61080000</v>
      </c>
      <c r="I683" s="211" t="s">
        <v>1760</v>
      </c>
      <c r="J683" s="252" t="s">
        <v>1760</v>
      </c>
      <c r="K683" s="215" t="s">
        <v>238</v>
      </c>
    </row>
    <row r="684" spans="1:11" s="215" customFormat="1" hidden="1">
      <c r="A684" s="253" t="s">
        <v>1124</v>
      </c>
      <c r="B684" s="211" t="str">
        <f>VLOOKUP(A684,数策标签!H:K,2,FALSE)</f>
        <v>常住城市</v>
      </c>
      <c r="C684" s="304" t="s">
        <v>235</v>
      </c>
      <c r="D684" s="211" t="s">
        <v>1125</v>
      </c>
      <c r="E684" s="211" t="s">
        <v>1072</v>
      </c>
      <c r="F684" s="265"/>
      <c r="G684" s="211" t="s">
        <v>1467</v>
      </c>
      <c r="H684" s="265">
        <v>61090000</v>
      </c>
      <c r="I684" s="211" t="s">
        <v>1761</v>
      </c>
      <c r="J684" s="252" t="s">
        <v>1761</v>
      </c>
      <c r="K684" s="215" t="s">
        <v>238</v>
      </c>
    </row>
    <row r="685" spans="1:11" s="215" customFormat="1" hidden="1">
      <c r="A685" s="253" t="s">
        <v>1124</v>
      </c>
      <c r="B685" s="211" t="str">
        <f>VLOOKUP(A685,数策标签!H:K,2,FALSE)</f>
        <v>常住城市</v>
      </c>
      <c r="C685" s="304" t="s">
        <v>235</v>
      </c>
      <c r="D685" s="211" t="s">
        <v>1125</v>
      </c>
      <c r="E685" s="211" t="s">
        <v>1072</v>
      </c>
      <c r="F685" s="265"/>
      <c r="G685" s="211" t="s">
        <v>1467</v>
      </c>
      <c r="H685" s="265">
        <v>61100000</v>
      </c>
      <c r="I685" s="211" t="s">
        <v>1762</v>
      </c>
      <c r="J685" s="252" t="s">
        <v>1762</v>
      </c>
      <c r="K685" s="215" t="s">
        <v>238</v>
      </c>
    </row>
    <row r="686" spans="1:11" s="215" customFormat="1" hidden="1">
      <c r="A686" s="253" t="s">
        <v>1124</v>
      </c>
      <c r="B686" s="211" t="str">
        <f>VLOOKUP(A686,数策标签!H:K,2,FALSE)</f>
        <v>常住城市</v>
      </c>
      <c r="C686" s="304" t="s">
        <v>235</v>
      </c>
      <c r="D686" s="211" t="s">
        <v>1125</v>
      </c>
      <c r="E686" s="211" t="s">
        <v>1072</v>
      </c>
      <c r="F686" s="265"/>
      <c r="G686" s="211" t="s">
        <v>1467</v>
      </c>
      <c r="H686" s="265">
        <v>62010000</v>
      </c>
      <c r="I686" s="211" t="s">
        <v>1763</v>
      </c>
      <c r="J686" s="252" t="s">
        <v>1763</v>
      </c>
      <c r="K686" s="215" t="s">
        <v>238</v>
      </c>
    </row>
    <row r="687" spans="1:11" s="215" customFormat="1" hidden="1">
      <c r="A687" s="253" t="s">
        <v>1124</v>
      </c>
      <c r="B687" s="211" t="str">
        <f>VLOOKUP(A687,数策标签!H:K,2,FALSE)</f>
        <v>常住城市</v>
      </c>
      <c r="C687" s="304" t="s">
        <v>235</v>
      </c>
      <c r="D687" s="211" t="s">
        <v>1125</v>
      </c>
      <c r="E687" s="211" t="s">
        <v>1072</v>
      </c>
      <c r="F687" s="265"/>
      <c r="G687" s="211" t="s">
        <v>1467</v>
      </c>
      <c r="H687" s="265">
        <v>62020000</v>
      </c>
      <c r="I687" s="211" t="s">
        <v>1764</v>
      </c>
      <c r="J687" s="252" t="s">
        <v>1764</v>
      </c>
      <c r="K687" s="215" t="s">
        <v>238</v>
      </c>
    </row>
    <row r="688" spans="1:11" s="215" customFormat="1" hidden="1">
      <c r="A688" s="253" t="s">
        <v>1124</v>
      </c>
      <c r="B688" s="211" t="str">
        <f>VLOOKUP(A688,数策标签!H:K,2,FALSE)</f>
        <v>常住城市</v>
      </c>
      <c r="C688" s="304" t="s">
        <v>235</v>
      </c>
      <c r="D688" s="211" t="s">
        <v>1125</v>
      </c>
      <c r="E688" s="211" t="s">
        <v>1072</v>
      </c>
      <c r="F688" s="265"/>
      <c r="G688" s="211" t="s">
        <v>1467</v>
      </c>
      <c r="H688" s="265">
        <v>62030000</v>
      </c>
      <c r="I688" s="211" t="s">
        <v>1765</v>
      </c>
      <c r="J688" s="252" t="s">
        <v>1765</v>
      </c>
      <c r="K688" s="215" t="s">
        <v>238</v>
      </c>
    </row>
    <row r="689" spans="1:11" s="215" customFormat="1" hidden="1">
      <c r="A689" s="253" t="s">
        <v>1124</v>
      </c>
      <c r="B689" s="211" t="str">
        <f>VLOOKUP(A689,数策标签!H:K,2,FALSE)</f>
        <v>常住城市</v>
      </c>
      <c r="C689" s="304" t="s">
        <v>235</v>
      </c>
      <c r="D689" s="211" t="s">
        <v>1125</v>
      </c>
      <c r="E689" s="211" t="s">
        <v>1072</v>
      </c>
      <c r="F689" s="265"/>
      <c r="G689" s="211" t="s">
        <v>1467</v>
      </c>
      <c r="H689" s="265">
        <v>62040000</v>
      </c>
      <c r="I689" s="211" t="s">
        <v>1766</v>
      </c>
      <c r="J689" s="252" t="s">
        <v>1766</v>
      </c>
      <c r="K689" s="215" t="s">
        <v>238</v>
      </c>
    </row>
    <row r="690" spans="1:11" s="215" customFormat="1" hidden="1">
      <c r="A690" s="253" t="s">
        <v>1124</v>
      </c>
      <c r="B690" s="211" t="str">
        <f>VLOOKUP(A690,数策标签!H:K,2,FALSE)</f>
        <v>常住城市</v>
      </c>
      <c r="C690" s="304" t="s">
        <v>235</v>
      </c>
      <c r="D690" s="211" t="s">
        <v>1125</v>
      </c>
      <c r="E690" s="211" t="s">
        <v>1072</v>
      </c>
      <c r="F690" s="265"/>
      <c r="G690" s="211" t="s">
        <v>1467</v>
      </c>
      <c r="H690" s="265">
        <v>62050000</v>
      </c>
      <c r="I690" s="211" t="s">
        <v>1767</v>
      </c>
      <c r="J690" s="252" t="s">
        <v>1767</v>
      </c>
      <c r="K690" s="215" t="s">
        <v>238</v>
      </c>
    </row>
    <row r="691" spans="1:11" s="215" customFormat="1" hidden="1">
      <c r="A691" s="253" t="s">
        <v>1124</v>
      </c>
      <c r="B691" s="211" t="str">
        <f>VLOOKUP(A691,数策标签!H:K,2,FALSE)</f>
        <v>常住城市</v>
      </c>
      <c r="C691" s="304" t="s">
        <v>235</v>
      </c>
      <c r="D691" s="211" t="s">
        <v>1125</v>
      </c>
      <c r="E691" s="211" t="s">
        <v>1072</v>
      </c>
      <c r="F691" s="265"/>
      <c r="G691" s="211" t="s">
        <v>1467</v>
      </c>
      <c r="H691" s="265">
        <v>62060000</v>
      </c>
      <c r="I691" s="211" t="s">
        <v>1768</v>
      </c>
      <c r="J691" s="252" t="s">
        <v>1768</v>
      </c>
      <c r="K691" s="215" t="s">
        <v>238</v>
      </c>
    </row>
    <row r="692" spans="1:11" s="215" customFormat="1" hidden="1">
      <c r="A692" s="253" t="s">
        <v>1124</v>
      </c>
      <c r="B692" s="211" t="str">
        <f>VLOOKUP(A692,数策标签!H:K,2,FALSE)</f>
        <v>常住城市</v>
      </c>
      <c r="C692" s="304" t="s">
        <v>235</v>
      </c>
      <c r="D692" s="211" t="s">
        <v>1125</v>
      </c>
      <c r="E692" s="211" t="s">
        <v>1072</v>
      </c>
      <c r="F692" s="265"/>
      <c r="G692" s="211" t="s">
        <v>1467</v>
      </c>
      <c r="H692" s="265">
        <v>62070000</v>
      </c>
      <c r="I692" s="211" t="s">
        <v>1769</v>
      </c>
      <c r="J692" s="252" t="s">
        <v>1769</v>
      </c>
      <c r="K692" s="215" t="s">
        <v>238</v>
      </c>
    </row>
    <row r="693" spans="1:11" s="215" customFormat="1" hidden="1">
      <c r="A693" s="253" t="s">
        <v>1124</v>
      </c>
      <c r="B693" s="211" t="str">
        <f>VLOOKUP(A693,数策标签!H:K,2,FALSE)</f>
        <v>常住城市</v>
      </c>
      <c r="C693" s="304" t="s">
        <v>235</v>
      </c>
      <c r="D693" s="211" t="s">
        <v>1125</v>
      </c>
      <c r="E693" s="211" t="s">
        <v>1072</v>
      </c>
      <c r="F693" s="265"/>
      <c r="G693" s="211" t="s">
        <v>1467</v>
      </c>
      <c r="H693" s="265">
        <v>62080000</v>
      </c>
      <c r="I693" s="211" t="s">
        <v>1770</v>
      </c>
      <c r="J693" s="252" t="s">
        <v>1770</v>
      </c>
      <c r="K693" s="215" t="s">
        <v>238</v>
      </c>
    </row>
    <row r="694" spans="1:11" s="215" customFormat="1" hidden="1">
      <c r="A694" s="253" t="s">
        <v>1124</v>
      </c>
      <c r="B694" s="211" t="str">
        <f>VLOOKUP(A694,数策标签!H:K,2,FALSE)</f>
        <v>常住城市</v>
      </c>
      <c r="C694" s="304" t="s">
        <v>235</v>
      </c>
      <c r="D694" s="211" t="s">
        <v>1125</v>
      </c>
      <c r="E694" s="211" t="s">
        <v>1072</v>
      </c>
      <c r="F694" s="265"/>
      <c r="G694" s="211" t="s">
        <v>1467</v>
      </c>
      <c r="H694" s="265">
        <v>62090000</v>
      </c>
      <c r="I694" s="211" t="s">
        <v>1771</v>
      </c>
      <c r="J694" s="252" t="s">
        <v>1771</v>
      </c>
      <c r="K694" s="215" t="s">
        <v>238</v>
      </c>
    </row>
    <row r="695" spans="1:11" s="215" customFormat="1" hidden="1">
      <c r="A695" s="253" t="s">
        <v>1124</v>
      </c>
      <c r="B695" s="211" t="str">
        <f>VLOOKUP(A695,数策标签!H:K,2,FALSE)</f>
        <v>常住城市</v>
      </c>
      <c r="C695" s="304" t="s">
        <v>235</v>
      </c>
      <c r="D695" s="211" t="s">
        <v>1125</v>
      </c>
      <c r="E695" s="211" t="s">
        <v>1072</v>
      </c>
      <c r="F695" s="265"/>
      <c r="G695" s="211" t="s">
        <v>1467</v>
      </c>
      <c r="H695" s="265">
        <v>62100000</v>
      </c>
      <c r="I695" s="211" t="s">
        <v>1772</v>
      </c>
      <c r="J695" s="252" t="s">
        <v>1772</v>
      </c>
      <c r="K695" s="215" t="s">
        <v>238</v>
      </c>
    </row>
    <row r="696" spans="1:11" s="215" customFormat="1" hidden="1">
      <c r="A696" s="253" t="s">
        <v>1124</v>
      </c>
      <c r="B696" s="211" t="str">
        <f>VLOOKUP(A696,数策标签!H:K,2,FALSE)</f>
        <v>常住城市</v>
      </c>
      <c r="C696" s="304" t="s">
        <v>235</v>
      </c>
      <c r="D696" s="211" t="s">
        <v>1125</v>
      </c>
      <c r="E696" s="211" t="s">
        <v>1072</v>
      </c>
      <c r="F696" s="265"/>
      <c r="G696" s="211" t="s">
        <v>1467</v>
      </c>
      <c r="H696" s="265">
        <v>62110000</v>
      </c>
      <c r="I696" s="211" t="s">
        <v>1773</v>
      </c>
      <c r="J696" s="252" t="s">
        <v>1773</v>
      </c>
      <c r="K696" s="215" t="s">
        <v>238</v>
      </c>
    </row>
    <row r="697" spans="1:11" s="215" customFormat="1" hidden="1">
      <c r="A697" s="253" t="s">
        <v>1124</v>
      </c>
      <c r="B697" s="211" t="str">
        <f>VLOOKUP(A697,数策标签!H:K,2,FALSE)</f>
        <v>常住城市</v>
      </c>
      <c r="C697" s="304" t="s">
        <v>235</v>
      </c>
      <c r="D697" s="211" t="s">
        <v>1125</v>
      </c>
      <c r="E697" s="211" t="s">
        <v>1072</v>
      </c>
      <c r="F697" s="265"/>
      <c r="G697" s="211" t="s">
        <v>1467</v>
      </c>
      <c r="H697" s="265">
        <v>62120000</v>
      </c>
      <c r="I697" s="211" t="s">
        <v>1774</v>
      </c>
      <c r="J697" s="252" t="s">
        <v>1774</v>
      </c>
      <c r="K697" s="215" t="s">
        <v>238</v>
      </c>
    </row>
    <row r="698" spans="1:11" s="215" customFormat="1" hidden="1">
      <c r="A698" s="253" t="s">
        <v>1124</v>
      </c>
      <c r="B698" s="211" t="str">
        <f>VLOOKUP(A698,数策标签!H:K,2,FALSE)</f>
        <v>常住城市</v>
      </c>
      <c r="C698" s="304" t="s">
        <v>235</v>
      </c>
      <c r="D698" s="211" t="s">
        <v>1125</v>
      </c>
      <c r="E698" s="211" t="s">
        <v>1072</v>
      </c>
      <c r="F698" s="265"/>
      <c r="G698" s="211" t="s">
        <v>1467</v>
      </c>
      <c r="H698" s="265">
        <v>62290000</v>
      </c>
      <c r="I698" s="211" t="s">
        <v>1775</v>
      </c>
      <c r="J698" s="252" t="s">
        <v>1775</v>
      </c>
      <c r="K698" s="215" t="s">
        <v>238</v>
      </c>
    </row>
    <row r="699" spans="1:11" s="215" customFormat="1" hidden="1">
      <c r="A699" s="253" t="s">
        <v>1124</v>
      </c>
      <c r="B699" s="211" t="str">
        <f>VLOOKUP(A699,数策标签!H:K,2,FALSE)</f>
        <v>常住城市</v>
      </c>
      <c r="C699" s="304" t="s">
        <v>235</v>
      </c>
      <c r="D699" s="211" t="s">
        <v>1125</v>
      </c>
      <c r="E699" s="211" t="s">
        <v>1072</v>
      </c>
      <c r="F699" s="265"/>
      <c r="G699" s="211" t="s">
        <v>1467</v>
      </c>
      <c r="H699" s="265">
        <v>62300000</v>
      </c>
      <c r="I699" s="211" t="s">
        <v>1776</v>
      </c>
      <c r="J699" s="252" t="s">
        <v>1776</v>
      </c>
      <c r="K699" s="215" t="s">
        <v>238</v>
      </c>
    </row>
    <row r="700" spans="1:11" s="215" customFormat="1" hidden="1">
      <c r="A700" s="253" t="s">
        <v>1124</v>
      </c>
      <c r="B700" s="211" t="str">
        <f>VLOOKUP(A700,数策标签!H:K,2,FALSE)</f>
        <v>常住城市</v>
      </c>
      <c r="C700" s="304" t="s">
        <v>235</v>
      </c>
      <c r="D700" s="211" t="s">
        <v>1125</v>
      </c>
      <c r="E700" s="211" t="s">
        <v>1072</v>
      </c>
      <c r="F700" s="265"/>
      <c r="G700" s="211" t="s">
        <v>1467</v>
      </c>
      <c r="H700" s="265">
        <v>63010000</v>
      </c>
      <c r="I700" s="211" t="s">
        <v>1777</v>
      </c>
      <c r="J700" s="252" t="s">
        <v>1777</v>
      </c>
      <c r="K700" s="215" t="s">
        <v>238</v>
      </c>
    </row>
    <row r="701" spans="1:11" s="215" customFormat="1" hidden="1">
      <c r="A701" s="253" t="s">
        <v>1124</v>
      </c>
      <c r="B701" s="211" t="str">
        <f>VLOOKUP(A701,数策标签!H:K,2,FALSE)</f>
        <v>常住城市</v>
      </c>
      <c r="C701" s="304" t="s">
        <v>235</v>
      </c>
      <c r="D701" s="211" t="s">
        <v>1125</v>
      </c>
      <c r="E701" s="211" t="s">
        <v>1072</v>
      </c>
      <c r="F701" s="265"/>
      <c r="G701" s="211" t="s">
        <v>1467</v>
      </c>
      <c r="H701" s="265">
        <v>63210000</v>
      </c>
      <c r="I701" s="211" t="s">
        <v>1778</v>
      </c>
      <c r="J701" s="252" t="s">
        <v>1778</v>
      </c>
      <c r="K701" s="215" t="s">
        <v>238</v>
      </c>
    </row>
    <row r="702" spans="1:11" s="215" customFormat="1" hidden="1">
      <c r="A702" s="253" t="s">
        <v>1124</v>
      </c>
      <c r="B702" s="211" t="str">
        <f>VLOOKUP(A702,数策标签!H:K,2,FALSE)</f>
        <v>常住城市</v>
      </c>
      <c r="C702" s="304" t="s">
        <v>235</v>
      </c>
      <c r="D702" s="211" t="s">
        <v>1125</v>
      </c>
      <c r="E702" s="211" t="s">
        <v>1072</v>
      </c>
      <c r="F702" s="265"/>
      <c r="G702" s="211" t="s">
        <v>1467</v>
      </c>
      <c r="H702" s="265">
        <v>63220000</v>
      </c>
      <c r="I702" s="211" t="s">
        <v>1435</v>
      </c>
      <c r="J702" s="252" t="s">
        <v>1435</v>
      </c>
      <c r="K702" s="215" t="s">
        <v>238</v>
      </c>
    </row>
    <row r="703" spans="1:11" s="215" customFormat="1" hidden="1">
      <c r="A703" s="253" t="s">
        <v>1124</v>
      </c>
      <c r="B703" s="211" t="str">
        <f>VLOOKUP(A703,数策标签!H:K,2,FALSE)</f>
        <v>常住城市</v>
      </c>
      <c r="C703" s="304" t="s">
        <v>235</v>
      </c>
      <c r="D703" s="211" t="s">
        <v>1125</v>
      </c>
      <c r="E703" s="211" t="s">
        <v>1072</v>
      </c>
      <c r="F703" s="265"/>
      <c r="G703" s="211" t="s">
        <v>1467</v>
      </c>
      <c r="H703" s="265">
        <v>63230000</v>
      </c>
      <c r="I703" s="211" t="s">
        <v>1779</v>
      </c>
      <c r="J703" s="252" t="s">
        <v>1779</v>
      </c>
      <c r="K703" s="215" t="s">
        <v>238</v>
      </c>
    </row>
    <row r="704" spans="1:11" s="215" customFormat="1" hidden="1">
      <c r="A704" s="253" t="s">
        <v>1124</v>
      </c>
      <c r="B704" s="211" t="str">
        <f>VLOOKUP(A704,数策标签!H:K,2,FALSE)</f>
        <v>常住城市</v>
      </c>
      <c r="C704" s="304" t="s">
        <v>235</v>
      </c>
      <c r="D704" s="211" t="s">
        <v>1125</v>
      </c>
      <c r="E704" s="211" t="s">
        <v>1072</v>
      </c>
      <c r="F704" s="265"/>
      <c r="G704" s="211" t="s">
        <v>1467</v>
      </c>
      <c r="H704" s="265">
        <v>63250000</v>
      </c>
      <c r="I704" s="211" t="s">
        <v>1780</v>
      </c>
      <c r="J704" s="252" t="s">
        <v>1780</v>
      </c>
      <c r="K704" s="215" t="s">
        <v>238</v>
      </c>
    </row>
    <row r="705" spans="1:11" s="215" customFormat="1" hidden="1">
      <c r="A705" s="253" t="s">
        <v>1124</v>
      </c>
      <c r="B705" s="211" t="str">
        <f>VLOOKUP(A705,数策标签!H:K,2,FALSE)</f>
        <v>常住城市</v>
      </c>
      <c r="C705" s="304" t="s">
        <v>235</v>
      </c>
      <c r="D705" s="211" t="s">
        <v>1125</v>
      </c>
      <c r="E705" s="211" t="s">
        <v>1072</v>
      </c>
      <c r="F705" s="265"/>
      <c r="G705" s="211" t="s">
        <v>1467</v>
      </c>
      <c r="H705" s="265">
        <v>63260000</v>
      </c>
      <c r="I705" s="211" t="s">
        <v>1781</v>
      </c>
      <c r="J705" s="252" t="s">
        <v>1781</v>
      </c>
      <c r="K705" s="215" t="s">
        <v>238</v>
      </c>
    </row>
    <row r="706" spans="1:11" s="215" customFormat="1" hidden="1">
      <c r="A706" s="253" t="s">
        <v>1124</v>
      </c>
      <c r="B706" s="211" t="str">
        <f>VLOOKUP(A706,数策标签!H:K,2,FALSE)</f>
        <v>常住城市</v>
      </c>
      <c r="C706" s="304" t="s">
        <v>235</v>
      </c>
      <c r="D706" s="211" t="s">
        <v>1125</v>
      </c>
      <c r="E706" s="211" t="s">
        <v>1072</v>
      </c>
      <c r="F706" s="265"/>
      <c r="G706" s="211" t="s">
        <v>1467</v>
      </c>
      <c r="H706" s="265">
        <v>63270000</v>
      </c>
      <c r="I706" s="211" t="s">
        <v>1782</v>
      </c>
      <c r="J706" s="252" t="s">
        <v>1782</v>
      </c>
      <c r="K706" s="215" t="s">
        <v>238</v>
      </c>
    </row>
    <row r="707" spans="1:11" s="215" customFormat="1" hidden="1">
      <c r="A707" s="253" t="s">
        <v>1124</v>
      </c>
      <c r="B707" s="211" t="str">
        <f>VLOOKUP(A707,数策标签!H:K,2,FALSE)</f>
        <v>常住城市</v>
      </c>
      <c r="C707" s="304" t="s">
        <v>235</v>
      </c>
      <c r="D707" s="211" t="s">
        <v>1125</v>
      </c>
      <c r="E707" s="211" t="s">
        <v>1072</v>
      </c>
      <c r="F707" s="265"/>
      <c r="G707" s="211" t="s">
        <v>1467</v>
      </c>
      <c r="H707" s="265">
        <v>63280000</v>
      </c>
      <c r="I707" s="211" t="s">
        <v>1783</v>
      </c>
      <c r="J707" s="252" t="s">
        <v>1783</v>
      </c>
      <c r="K707" s="215" t="s">
        <v>238</v>
      </c>
    </row>
    <row r="708" spans="1:11" s="215" customFormat="1" hidden="1">
      <c r="A708" s="253" t="s">
        <v>1124</v>
      </c>
      <c r="B708" s="211" t="str">
        <f>VLOOKUP(A708,数策标签!H:K,2,FALSE)</f>
        <v>常住城市</v>
      </c>
      <c r="C708" s="304" t="s">
        <v>235</v>
      </c>
      <c r="D708" s="211" t="s">
        <v>1125</v>
      </c>
      <c r="E708" s="211" t="s">
        <v>1072</v>
      </c>
      <c r="F708" s="265"/>
      <c r="G708" s="211" t="s">
        <v>1467</v>
      </c>
      <c r="H708" s="265">
        <v>64010000</v>
      </c>
      <c r="I708" s="211" t="s">
        <v>1784</v>
      </c>
      <c r="J708" s="252" t="s">
        <v>1784</v>
      </c>
      <c r="K708" s="215" t="s">
        <v>238</v>
      </c>
    </row>
    <row r="709" spans="1:11" s="215" customFormat="1" hidden="1">
      <c r="A709" s="253" t="s">
        <v>1124</v>
      </c>
      <c r="B709" s="211" t="str">
        <f>VLOOKUP(A709,数策标签!H:K,2,FALSE)</f>
        <v>常住城市</v>
      </c>
      <c r="C709" s="304" t="s">
        <v>235</v>
      </c>
      <c r="D709" s="211" t="s">
        <v>1125</v>
      </c>
      <c r="E709" s="211" t="s">
        <v>1072</v>
      </c>
      <c r="F709" s="265"/>
      <c r="G709" s="211" t="s">
        <v>1467</v>
      </c>
      <c r="H709" s="265">
        <v>64020000</v>
      </c>
      <c r="I709" s="211" t="s">
        <v>1785</v>
      </c>
      <c r="J709" s="252" t="s">
        <v>1785</v>
      </c>
      <c r="K709" s="215" t="s">
        <v>238</v>
      </c>
    </row>
    <row r="710" spans="1:11" s="215" customFormat="1" hidden="1">
      <c r="A710" s="253" t="s">
        <v>1124</v>
      </c>
      <c r="B710" s="211" t="str">
        <f>VLOOKUP(A710,数策标签!H:K,2,FALSE)</f>
        <v>常住城市</v>
      </c>
      <c r="C710" s="304" t="s">
        <v>235</v>
      </c>
      <c r="D710" s="211" t="s">
        <v>1125</v>
      </c>
      <c r="E710" s="211" t="s">
        <v>1072</v>
      </c>
      <c r="F710" s="265"/>
      <c r="G710" s="211" t="s">
        <v>1467</v>
      </c>
      <c r="H710" s="265">
        <v>64030000</v>
      </c>
      <c r="I710" s="211" t="s">
        <v>1786</v>
      </c>
      <c r="J710" s="252" t="s">
        <v>1786</v>
      </c>
      <c r="K710" s="215" t="s">
        <v>238</v>
      </c>
    </row>
    <row r="711" spans="1:11" s="215" customFormat="1" hidden="1">
      <c r="A711" s="253" t="s">
        <v>1124</v>
      </c>
      <c r="B711" s="211" t="str">
        <f>VLOOKUP(A711,数策标签!H:K,2,FALSE)</f>
        <v>常住城市</v>
      </c>
      <c r="C711" s="304" t="s">
        <v>235</v>
      </c>
      <c r="D711" s="211" t="s">
        <v>1125</v>
      </c>
      <c r="E711" s="211" t="s">
        <v>1072</v>
      </c>
      <c r="F711" s="265"/>
      <c r="G711" s="211" t="s">
        <v>1467</v>
      </c>
      <c r="H711" s="265">
        <v>64040000</v>
      </c>
      <c r="I711" s="211" t="s">
        <v>1787</v>
      </c>
      <c r="J711" s="252" t="s">
        <v>1787</v>
      </c>
      <c r="K711" s="215" t="s">
        <v>238</v>
      </c>
    </row>
    <row r="712" spans="1:11" s="215" customFormat="1" hidden="1">
      <c r="A712" s="253" t="s">
        <v>1124</v>
      </c>
      <c r="B712" s="211" t="str">
        <f>VLOOKUP(A712,数策标签!H:K,2,FALSE)</f>
        <v>常住城市</v>
      </c>
      <c r="C712" s="304" t="s">
        <v>235</v>
      </c>
      <c r="D712" s="211" t="s">
        <v>1125</v>
      </c>
      <c r="E712" s="211" t="s">
        <v>1072</v>
      </c>
      <c r="F712" s="265"/>
      <c r="G712" s="211" t="s">
        <v>1467</v>
      </c>
      <c r="H712" s="265">
        <v>64050000</v>
      </c>
      <c r="I712" s="211" t="s">
        <v>1788</v>
      </c>
      <c r="J712" s="252" t="s">
        <v>1788</v>
      </c>
      <c r="K712" s="215" t="s">
        <v>238</v>
      </c>
    </row>
    <row r="713" spans="1:11" s="215" customFormat="1" hidden="1">
      <c r="A713" s="253" t="s">
        <v>1124</v>
      </c>
      <c r="B713" s="211" t="str">
        <f>VLOOKUP(A713,数策标签!H:K,2,FALSE)</f>
        <v>常住城市</v>
      </c>
      <c r="C713" s="304" t="s">
        <v>235</v>
      </c>
      <c r="D713" s="211" t="s">
        <v>1125</v>
      </c>
      <c r="E713" s="211" t="s">
        <v>1072</v>
      </c>
      <c r="F713" s="265"/>
      <c r="G713" s="211" t="s">
        <v>1467</v>
      </c>
      <c r="H713" s="265">
        <v>65010000</v>
      </c>
      <c r="I713" s="211" t="s">
        <v>1789</v>
      </c>
      <c r="J713" s="252" t="s">
        <v>1789</v>
      </c>
      <c r="K713" s="215" t="s">
        <v>238</v>
      </c>
    </row>
    <row r="714" spans="1:11" s="215" customFormat="1" hidden="1">
      <c r="A714" s="253" t="s">
        <v>1124</v>
      </c>
      <c r="B714" s="211" t="str">
        <f>VLOOKUP(A714,数策标签!H:K,2,FALSE)</f>
        <v>常住城市</v>
      </c>
      <c r="C714" s="304" t="s">
        <v>235</v>
      </c>
      <c r="D714" s="211" t="s">
        <v>1125</v>
      </c>
      <c r="E714" s="211" t="s">
        <v>1072</v>
      </c>
      <c r="F714" s="265"/>
      <c r="G714" s="211" t="s">
        <v>1467</v>
      </c>
      <c r="H714" s="265">
        <v>65020000</v>
      </c>
      <c r="I714" s="211" t="s">
        <v>1790</v>
      </c>
      <c r="J714" s="252" t="s">
        <v>1790</v>
      </c>
      <c r="K714" s="215" t="s">
        <v>238</v>
      </c>
    </row>
    <row r="715" spans="1:11" s="215" customFormat="1" hidden="1">
      <c r="A715" s="253" t="s">
        <v>1124</v>
      </c>
      <c r="B715" s="211" t="str">
        <f>VLOOKUP(A715,数策标签!H:K,2,FALSE)</f>
        <v>常住城市</v>
      </c>
      <c r="C715" s="304" t="s">
        <v>235</v>
      </c>
      <c r="D715" s="211" t="s">
        <v>1125</v>
      </c>
      <c r="E715" s="211" t="s">
        <v>1072</v>
      </c>
      <c r="F715" s="265"/>
      <c r="G715" s="211" t="s">
        <v>1467</v>
      </c>
      <c r="H715" s="265">
        <v>65210000</v>
      </c>
      <c r="I715" s="211" t="s">
        <v>1791</v>
      </c>
      <c r="J715" s="252" t="s">
        <v>1791</v>
      </c>
      <c r="K715" s="215" t="s">
        <v>238</v>
      </c>
    </row>
    <row r="716" spans="1:11" s="215" customFormat="1" hidden="1">
      <c r="A716" s="253" t="s">
        <v>1124</v>
      </c>
      <c r="B716" s="211" t="str">
        <f>VLOOKUP(A716,数策标签!H:K,2,FALSE)</f>
        <v>常住城市</v>
      </c>
      <c r="C716" s="304" t="s">
        <v>235</v>
      </c>
      <c r="D716" s="211" t="s">
        <v>1125</v>
      </c>
      <c r="E716" s="211" t="s">
        <v>1072</v>
      </c>
      <c r="F716" s="265"/>
      <c r="G716" s="211" t="s">
        <v>1467</v>
      </c>
      <c r="H716" s="265">
        <v>65220000</v>
      </c>
      <c r="I716" s="211" t="s">
        <v>1792</v>
      </c>
      <c r="J716" s="252" t="s">
        <v>1792</v>
      </c>
      <c r="K716" s="215" t="s">
        <v>238</v>
      </c>
    </row>
    <row r="717" spans="1:11" s="215" customFormat="1" hidden="1">
      <c r="A717" s="253" t="s">
        <v>1124</v>
      </c>
      <c r="B717" s="211" t="str">
        <f>VLOOKUP(A717,数策标签!H:K,2,FALSE)</f>
        <v>常住城市</v>
      </c>
      <c r="C717" s="304" t="s">
        <v>235</v>
      </c>
      <c r="D717" s="211" t="s">
        <v>1125</v>
      </c>
      <c r="E717" s="211" t="s">
        <v>1072</v>
      </c>
      <c r="F717" s="265"/>
      <c r="G717" s="211" t="s">
        <v>1467</v>
      </c>
      <c r="H717" s="265">
        <v>65230000</v>
      </c>
      <c r="I717" s="211" t="s">
        <v>1793</v>
      </c>
      <c r="J717" s="252" t="s">
        <v>1793</v>
      </c>
      <c r="K717" s="215" t="s">
        <v>238</v>
      </c>
    </row>
    <row r="718" spans="1:11" s="215" customFormat="1" hidden="1">
      <c r="A718" s="253" t="s">
        <v>1124</v>
      </c>
      <c r="B718" s="211" t="str">
        <f>VLOOKUP(A718,数策标签!H:K,2,FALSE)</f>
        <v>常住城市</v>
      </c>
      <c r="C718" s="304" t="s">
        <v>235</v>
      </c>
      <c r="D718" s="211" t="s">
        <v>1125</v>
      </c>
      <c r="E718" s="211" t="s">
        <v>1072</v>
      </c>
      <c r="F718" s="265"/>
      <c r="G718" s="211" t="s">
        <v>1467</v>
      </c>
      <c r="H718" s="265">
        <v>65270000</v>
      </c>
      <c r="I718" s="211" t="s">
        <v>1794</v>
      </c>
      <c r="J718" s="252" t="s">
        <v>1794</v>
      </c>
      <c r="K718" s="215" t="s">
        <v>238</v>
      </c>
    </row>
    <row r="719" spans="1:11" s="215" customFormat="1" hidden="1">
      <c r="A719" s="253" t="s">
        <v>1124</v>
      </c>
      <c r="B719" s="211" t="str">
        <f>VLOOKUP(A719,数策标签!H:K,2,FALSE)</f>
        <v>常住城市</v>
      </c>
      <c r="C719" s="304" t="s">
        <v>235</v>
      </c>
      <c r="D719" s="211" t="s">
        <v>1125</v>
      </c>
      <c r="E719" s="211" t="s">
        <v>1072</v>
      </c>
      <c r="F719" s="265"/>
      <c r="G719" s="211" t="s">
        <v>1467</v>
      </c>
      <c r="H719" s="265">
        <v>65280000</v>
      </c>
      <c r="I719" s="211" t="s">
        <v>1795</v>
      </c>
      <c r="J719" s="252" t="s">
        <v>1795</v>
      </c>
      <c r="K719" s="215" t="s">
        <v>238</v>
      </c>
    </row>
    <row r="720" spans="1:11" s="215" customFormat="1" hidden="1">
      <c r="A720" s="253" t="s">
        <v>1124</v>
      </c>
      <c r="B720" s="211" t="str">
        <f>VLOOKUP(A720,数策标签!H:K,2,FALSE)</f>
        <v>常住城市</v>
      </c>
      <c r="C720" s="304" t="s">
        <v>235</v>
      </c>
      <c r="D720" s="211" t="s">
        <v>1125</v>
      </c>
      <c r="E720" s="211" t="s">
        <v>1072</v>
      </c>
      <c r="F720" s="265"/>
      <c r="G720" s="211" t="s">
        <v>1467</v>
      </c>
      <c r="H720" s="265">
        <v>65290000</v>
      </c>
      <c r="I720" s="211" t="s">
        <v>1796</v>
      </c>
      <c r="J720" s="252" t="s">
        <v>1796</v>
      </c>
      <c r="K720" s="215" t="s">
        <v>238</v>
      </c>
    </row>
    <row r="721" spans="1:11" s="215" customFormat="1" hidden="1">
      <c r="A721" s="253" t="s">
        <v>1124</v>
      </c>
      <c r="B721" s="211" t="str">
        <f>VLOOKUP(A721,数策标签!H:K,2,FALSE)</f>
        <v>常住城市</v>
      </c>
      <c r="C721" s="304" t="s">
        <v>235</v>
      </c>
      <c r="D721" s="211" t="s">
        <v>1125</v>
      </c>
      <c r="E721" s="211" t="s">
        <v>1072</v>
      </c>
      <c r="F721" s="265"/>
      <c r="G721" s="211" t="s">
        <v>1467</v>
      </c>
      <c r="H721" s="265">
        <v>65300000</v>
      </c>
      <c r="I721" s="211" t="s">
        <v>1797</v>
      </c>
      <c r="J721" s="252" t="s">
        <v>1797</v>
      </c>
      <c r="K721" s="215" t="s">
        <v>238</v>
      </c>
    </row>
    <row r="722" spans="1:11" s="215" customFormat="1" hidden="1">
      <c r="A722" s="253" t="s">
        <v>1124</v>
      </c>
      <c r="B722" s="211" t="str">
        <f>VLOOKUP(A722,数策标签!H:K,2,FALSE)</f>
        <v>常住城市</v>
      </c>
      <c r="C722" s="304" t="s">
        <v>235</v>
      </c>
      <c r="D722" s="211" t="s">
        <v>1125</v>
      </c>
      <c r="E722" s="211" t="s">
        <v>1072</v>
      </c>
      <c r="F722" s="265"/>
      <c r="G722" s="211" t="s">
        <v>1467</v>
      </c>
      <c r="H722" s="265">
        <v>65310000</v>
      </c>
      <c r="I722" s="211" t="s">
        <v>1798</v>
      </c>
      <c r="J722" s="252" t="s">
        <v>1798</v>
      </c>
      <c r="K722" s="215" t="s">
        <v>238</v>
      </c>
    </row>
    <row r="723" spans="1:11" s="215" customFormat="1" hidden="1">
      <c r="A723" s="253" t="s">
        <v>1124</v>
      </c>
      <c r="B723" s="211" t="str">
        <f>VLOOKUP(A723,数策标签!H:K,2,FALSE)</f>
        <v>常住城市</v>
      </c>
      <c r="C723" s="304" t="s">
        <v>235</v>
      </c>
      <c r="D723" s="211" t="s">
        <v>1125</v>
      </c>
      <c r="E723" s="211" t="s">
        <v>1072</v>
      </c>
      <c r="F723" s="265"/>
      <c r="G723" s="211" t="s">
        <v>1467</v>
      </c>
      <c r="H723" s="265">
        <v>65320000</v>
      </c>
      <c r="I723" s="211" t="s">
        <v>1799</v>
      </c>
      <c r="J723" s="252" t="s">
        <v>1799</v>
      </c>
      <c r="K723" s="215" t="s">
        <v>238</v>
      </c>
    </row>
    <row r="724" spans="1:11" s="215" customFormat="1" hidden="1">
      <c r="A724" s="253" t="s">
        <v>1124</v>
      </c>
      <c r="B724" s="211" t="str">
        <f>VLOOKUP(A724,数策标签!H:K,2,FALSE)</f>
        <v>常住城市</v>
      </c>
      <c r="C724" s="304" t="s">
        <v>235</v>
      </c>
      <c r="D724" s="211" t="s">
        <v>1125</v>
      </c>
      <c r="E724" s="211" t="s">
        <v>1072</v>
      </c>
      <c r="F724" s="265"/>
      <c r="G724" s="211" t="s">
        <v>1467</v>
      </c>
      <c r="H724" s="265">
        <v>65400000</v>
      </c>
      <c r="I724" s="211" t="s">
        <v>1800</v>
      </c>
      <c r="J724" s="252" t="s">
        <v>1800</v>
      </c>
      <c r="K724" s="215" t="s">
        <v>238</v>
      </c>
    </row>
    <row r="725" spans="1:11" s="215" customFormat="1" hidden="1">
      <c r="A725" s="253" t="s">
        <v>1124</v>
      </c>
      <c r="B725" s="211" t="str">
        <f>VLOOKUP(A725,数策标签!H:K,2,FALSE)</f>
        <v>常住城市</v>
      </c>
      <c r="C725" s="304" t="s">
        <v>235</v>
      </c>
      <c r="D725" s="211" t="s">
        <v>1125</v>
      </c>
      <c r="E725" s="211" t="s">
        <v>1072</v>
      </c>
      <c r="F725" s="265"/>
      <c r="G725" s="211" t="s">
        <v>1467</v>
      </c>
      <c r="H725" s="265">
        <v>65420000</v>
      </c>
      <c r="I725" s="211" t="s">
        <v>1801</v>
      </c>
      <c r="J725" s="252" t="s">
        <v>1801</v>
      </c>
      <c r="K725" s="215" t="s">
        <v>238</v>
      </c>
    </row>
    <row r="726" spans="1:11" s="215" customFormat="1" hidden="1">
      <c r="A726" s="253" t="s">
        <v>1124</v>
      </c>
      <c r="B726" s="211" t="str">
        <f>VLOOKUP(A726,数策标签!H:K,2,FALSE)</f>
        <v>常住城市</v>
      </c>
      <c r="C726" s="304" t="s">
        <v>235</v>
      </c>
      <c r="D726" s="211" t="s">
        <v>1125</v>
      </c>
      <c r="E726" s="211" t="s">
        <v>1072</v>
      </c>
      <c r="F726" s="265"/>
      <c r="G726" s="211" t="s">
        <v>1467</v>
      </c>
      <c r="H726" s="265">
        <v>65430000</v>
      </c>
      <c r="I726" s="211" t="s">
        <v>1802</v>
      </c>
      <c r="J726" s="252" t="s">
        <v>1802</v>
      </c>
      <c r="K726" s="215" t="s">
        <v>238</v>
      </c>
    </row>
    <row r="727" spans="1:11" s="215" customFormat="1" hidden="1">
      <c r="A727" s="253" t="s">
        <v>1124</v>
      </c>
      <c r="B727" s="211" t="str">
        <f>VLOOKUP(A727,数策标签!H:K,2,FALSE)</f>
        <v>常住城市</v>
      </c>
      <c r="C727" s="304" t="s">
        <v>235</v>
      </c>
      <c r="D727" s="211" t="s">
        <v>1125</v>
      </c>
      <c r="E727" s="211" t="s">
        <v>1072</v>
      </c>
      <c r="F727" s="265"/>
      <c r="G727" s="211" t="s">
        <v>1467</v>
      </c>
      <c r="H727" s="265">
        <v>71000000</v>
      </c>
      <c r="I727" s="211" t="s">
        <v>1803</v>
      </c>
      <c r="J727" s="252" t="s">
        <v>1803</v>
      </c>
      <c r="K727" s="215" t="s">
        <v>238</v>
      </c>
    </row>
    <row r="728" spans="1:11" s="215" customFormat="1" hidden="1">
      <c r="A728" s="253" t="s">
        <v>1124</v>
      </c>
      <c r="B728" s="211" t="str">
        <f>VLOOKUP(A728,数策标签!H:K,2,FALSE)</f>
        <v>常住城市</v>
      </c>
      <c r="C728" s="304" t="s">
        <v>235</v>
      </c>
      <c r="D728" s="211" t="s">
        <v>1125</v>
      </c>
      <c r="E728" s="211" t="s">
        <v>1072</v>
      </c>
      <c r="F728" s="265"/>
      <c r="G728" s="211" t="s">
        <v>1467</v>
      </c>
      <c r="H728" s="265">
        <v>81000000</v>
      </c>
      <c r="I728" s="211" t="s">
        <v>1804</v>
      </c>
      <c r="J728" s="252" t="s">
        <v>1804</v>
      </c>
      <c r="K728" s="215" t="s">
        <v>238</v>
      </c>
    </row>
    <row r="729" spans="1:11" s="215" customFormat="1" hidden="1">
      <c r="A729" s="253" t="s">
        <v>1124</v>
      </c>
      <c r="B729" s="211" t="str">
        <f>VLOOKUP(A729,数策标签!H:K,2,FALSE)</f>
        <v>常住城市</v>
      </c>
      <c r="C729" s="304" t="s">
        <v>235</v>
      </c>
      <c r="D729" s="211" t="s">
        <v>1125</v>
      </c>
      <c r="E729" s="211" t="s">
        <v>1072</v>
      </c>
      <c r="F729" s="265"/>
      <c r="G729" s="211" t="s">
        <v>1467</v>
      </c>
      <c r="H729" s="265">
        <v>82000000</v>
      </c>
      <c r="I729" s="211" t="s">
        <v>1464</v>
      </c>
      <c r="J729" s="252" t="s">
        <v>1464</v>
      </c>
      <c r="K729" s="215" t="s">
        <v>238</v>
      </c>
    </row>
    <row r="730" spans="1:11" s="215" customFormat="1" hidden="1">
      <c r="A730" s="253" t="s">
        <v>1124</v>
      </c>
      <c r="B730" s="211" t="str">
        <f>VLOOKUP(A730,数策标签!H:K,2,FALSE)</f>
        <v>常住城市</v>
      </c>
      <c r="C730" s="304" t="s">
        <v>235</v>
      </c>
      <c r="D730" s="211" t="s">
        <v>1125</v>
      </c>
      <c r="E730" s="211" t="s">
        <v>1072</v>
      </c>
      <c r="F730" s="265"/>
      <c r="G730" s="211" t="s">
        <v>1467</v>
      </c>
      <c r="H730" s="265">
        <v>9115600</v>
      </c>
      <c r="I730" s="211" t="s">
        <v>1805</v>
      </c>
      <c r="J730" s="252" t="s">
        <v>1805</v>
      </c>
      <c r="K730" s="215" t="s">
        <v>238</v>
      </c>
    </row>
    <row r="731" spans="1:11" s="215" customFormat="1">
      <c r="A731" s="253" t="s">
        <v>1124</v>
      </c>
      <c r="B731" s="211" t="str">
        <f>VLOOKUP(A731,数策标签!H:K,2,FALSE)</f>
        <v>常住城市</v>
      </c>
      <c r="C731" s="304" t="s">
        <v>261</v>
      </c>
      <c r="D731" s="211" t="s">
        <v>1125</v>
      </c>
      <c r="E731" s="211" t="s">
        <v>1083</v>
      </c>
      <c r="F731" s="265" t="s">
        <v>1806</v>
      </c>
      <c r="G731" s="211" t="s">
        <v>1807</v>
      </c>
      <c r="H731" s="265"/>
      <c r="I731" s="211"/>
      <c r="J731" s="252"/>
      <c r="K731" s="215" t="s">
        <v>238</v>
      </c>
    </row>
    <row r="732" spans="1:11" s="215" customFormat="1" hidden="1">
      <c r="A732" s="253" t="s">
        <v>1124</v>
      </c>
      <c r="B732" s="211" t="str">
        <f>VLOOKUP(A732,数策标签!H:K,2,FALSE)</f>
        <v>常住城市</v>
      </c>
      <c r="C732" s="304" t="s">
        <v>261</v>
      </c>
      <c r="D732" s="211" t="s">
        <v>1125</v>
      </c>
      <c r="E732" s="211" t="s">
        <v>1101</v>
      </c>
      <c r="F732" s="265"/>
      <c r="G732" s="211" t="s">
        <v>1129</v>
      </c>
      <c r="H732" s="265"/>
      <c r="I732" s="211"/>
      <c r="J732" s="252"/>
      <c r="K732" s="215" t="s">
        <v>1103</v>
      </c>
    </row>
    <row r="733" spans="1:11" s="215" customFormat="1" hidden="1">
      <c r="A733" s="253" t="s">
        <v>1808</v>
      </c>
      <c r="B733" s="211" t="str">
        <f>VLOOKUP(A733,数策标签!H:K,2,FALSE)</f>
        <v>出差目的地</v>
      </c>
      <c r="C733" s="304" t="s">
        <v>261</v>
      </c>
      <c r="D733" s="211" t="s">
        <v>1065</v>
      </c>
      <c r="E733" s="211" t="s">
        <v>1065</v>
      </c>
      <c r="F733" s="265" t="s">
        <v>1809</v>
      </c>
      <c r="G733" s="211" t="s">
        <v>1810</v>
      </c>
      <c r="H733" s="265"/>
      <c r="I733" s="211"/>
      <c r="J733" s="252"/>
      <c r="K733" s="215" t="s">
        <v>238</v>
      </c>
    </row>
    <row r="734" spans="1:11" s="215" customFormat="1" hidden="1">
      <c r="A734" s="253" t="s">
        <v>1811</v>
      </c>
      <c r="B734" s="211" t="str">
        <f>VLOOKUP(A734,数策标签!H:K,2,FALSE)</f>
        <v>婚姻状况</v>
      </c>
      <c r="C734" s="304" t="s">
        <v>235</v>
      </c>
      <c r="D734" s="211" t="s">
        <v>1812</v>
      </c>
      <c r="E734" s="211" t="s">
        <v>1051</v>
      </c>
      <c r="F734" s="265" t="s">
        <v>1813</v>
      </c>
      <c r="G734" s="211" t="s">
        <v>1814</v>
      </c>
      <c r="H734" s="265" t="s">
        <v>1815</v>
      </c>
      <c r="I734" s="211" t="s">
        <v>1816</v>
      </c>
      <c r="J734" s="252" t="s">
        <v>1816</v>
      </c>
      <c r="K734" s="215" t="s">
        <v>238</v>
      </c>
    </row>
    <row r="735" spans="1:11" s="215" customFormat="1" hidden="1">
      <c r="A735" s="253" t="s">
        <v>1811</v>
      </c>
      <c r="B735" s="211" t="str">
        <f>VLOOKUP(A735,数策标签!H:K,2,FALSE)</f>
        <v>婚姻状况</v>
      </c>
      <c r="C735" s="304" t="s">
        <v>235</v>
      </c>
      <c r="D735" s="211" t="s">
        <v>1812</v>
      </c>
      <c r="E735" s="211" t="s">
        <v>1072</v>
      </c>
      <c r="F735" s="265"/>
      <c r="G735" s="211" t="s">
        <v>1817</v>
      </c>
      <c r="H735" s="265" t="s">
        <v>1818</v>
      </c>
      <c r="I735" s="211" t="s">
        <v>1819</v>
      </c>
      <c r="J735" s="252" t="s">
        <v>1820</v>
      </c>
      <c r="K735" s="215" t="s">
        <v>238</v>
      </c>
    </row>
    <row r="736" spans="1:11" s="215" customFormat="1" hidden="1">
      <c r="A736" s="253" t="s">
        <v>1811</v>
      </c>
      <c r="B736" s="211" t="str">
        <f>VLOOKUP(A736,数策标签!H:K,2,FALSE)</f>
        <v>婚姻状况</v>
      </c>
      <c r="C736" s="304" t="s">
        <v>235</v>
      </c>
      <c r="D736" s="211" t="s">
        <v>1812</v>
      </c>
      <c r="E736" s="211" t="s">
        <v>1072</v>
      </c>
      <c r="F736" s="265"/>
      <c r="G736" s="211" t="s">
        <v>1817</v>
      </c>
      <c r="H736" s="265" t="s">
        <v>1821</v>
      </c>
      <c r="I736" s="211" t="s">
        <v>1822</v>
      </c>
      <c r="J736" s="252" t="s">
        <v>1820</v>
      </c>
      <c r="K736" s="215" t="s">
        <v>238</v>
      </c>
    </row>
    <row r="737" spans="1:11" s="215" customFormat="1" hidden="1">
      <c r="A737" s="253" t="s">
        <v>1811</v>
      </c>
      <c r="B737" s="211" t="str">
        <f>VLOOKUP(A737,数策标签!H:K,2,FALSE)</f>
        <v>婚姻状况</v>
      </c>
      <c r="C737" s="304" t="s">
        <v>235</v>
      </c>
      <c r="D737" s="211" t="s">
        <v>1812</v>
      </c>
      <c r="E737" s="211" t="s">
        <v>1072</v>
      </c>
      <c r="F737" s="265"/>
      <c r="G737" s="211" t="s">
        <v>1817</v>
      </c>
      <c r="H737" s="265" t="s">
        <v>1823</v>
      </c>
      <c r="I737" s="211" t="s">
        <v>1816</v>
      </c>
      <c r="J737" s="252" t="s">
        <v>1816</v>
      </c>
      <c r="K737" s="215" t="s">
        <v>238</v>
      </c>
    </row>
    <row r="738" spans="1:11" s="215" customFormat="1">
      <c r="A738" s="253" t="s">
        <v>1811</v>
      </c>
      <c r="B738" s="211" t="str">
        <f>VLOOKUP(A738,数策标签!H:K,2,FALSE)</f>
        <v>婚姻状况</v>
      </c>
      <c r="C738" s="304" t="s">
        <v>235</v>
      </c>
      <c r="D738" s="211" t="s">
        <v>1812</v>
      </c>
      <c r="E738" s="211" t="s">
        <v>1083</v>
      </c>
      <c r="F738" s="265" t="s">
        <v>1824</v>
      </c>
      <c r="G738" s="211" t="s">
        <v>1825</v>
      </c>
      <c r="H738" s="265"/>
      <c r="I738" s="211" t="s">
        <v>1820</v>
      </c>
      <c r="J738" s="252" t="s">
        <v>1820</v>
      </c>
      <c r="K738" s="215" t="s">
        <v>238</v>
      </c>
    </row>
    <row r="739" spans="1:11" s="215" customFormat="1">
      <c r="A739" s="253" t="s">
        <v>1811</v>
      </c>
      <c r="B739" s="211" t="str">
        <f>VLOOKUP(A739,数策标签!H:K,2,FALSE)</f>
        <v>婚姻状况</v>
      </c>
      <c r="C739" s="304" t="s">
        <v>235</v>
      </c>
      <c r="D739" s="211" t="s">
        <v>1812</v>
      </c>
      <c r="E739" s="211" t="s">
        <v>1083</v>
      </c>
      <c r="F739" s="265" t="s">
        <v>1824</v>
      </c>
      <c r="G739" s="211" t="s">
        <v>1825</v>
      </c>
      <c r="H739" s="265"/>
      <c r="I739" s="211" t="s">
        <v>1816</v>
      </c>
      <c r="J739" s="252" t="s">
        <v>1816</v>
      </c>
      <c r="K739" s="215" t="s">
        <v>238</v>
      </c>
    </row>
    <row r="740" spans="1:11" s="215" customFormat="1">
      <c r="A740" s="253" t="s">
        <v>1811</v>
      </c>
      <c r="B740" s="211" t="str">
        <f>VLOOKUP(A740,数策标签!H:K,2,FALSE)</f>
        <v>婚姻状况</v>
      </c>
      <c r="C740" s="304" t="s">
        <v>235</v>
      </c>
      <c r="D740" s="211" t="s">
        <v>1812</v>
      </c>
      <c r="E740" s="211" t="s">
        <v>1083</v>
      </c>
      <c r="F740" s="265" t="s">
        <v>1824</v>
      </c>
      <c r="G740" s="211" t="s">
        <v>1825</v>
      </c>
      <c r="H740" s="265"/>
      <c r="I740" s="211" t="s">
        <v>1826</v>
      </c>
      <c r="J740" s="252" t="s">
        <v>1816</v>
      </c>
      <c r="K740" s="215" t="s">
        <v>238</v>
      </c>
    </row>
    <row r="741" spans="1:11" s="215" customFormat="1" hidden="1">
      <c r="A741" s="253" t="s">
        <v>1811</v>
      </c>
      <c r="B741" s="211" t="str">
        <f>VLOOKUP(A741,数策标签!H:K,2,FALSE)</f>
        <v>婚姻状况</v>
      </c>
      <c r="C741" s="304" t="s">
        <v>235</v>
      </c>
      <c r="D741" s="211" t="s">
        <v>1812</v>
      </c>
      <c r="E741" s="211" t="s">
        <v>1101</v>
      </c>
      <c r="F741" s="265"/>
      <c r="G741" s="211" t="s">
        <v>248</v>
      </c>
      <c r="H741" s="265"/>
      <c r="I741" s="211" t="s">
        <v>1816</v>
      </c>
      <c r="J741" s="252" t="s">
        <v>1816</v>
      </c>
      <c r="K741" s="215" t="s">
        <v>1103</v>
      </c>
    </row>
    <row r="742" spans="1:11" s="215" customFormat="1" hidden="1">
      <c r="A742" s="253" t="s">
        <v>1811</v>
      </c>
      <c r="B742" s="211" t="str">
        <f>VLOOKUP(A742,数策标签!H:K,2,FALSE)</f>
        <v>婚姻状况</v>
      </c>
      <c r="C742" s="304" t="s">
        <v>235</v>
      </c>
      <c r="D742" s="211" t="s">
        <v>1812</v>
      </c>
      <c r="E742" s="211" t="s">
        <v>1101</v>
      </c>
      <c r="F742" s="265"/>
      <c r="G742" s="211" t="s">
        <v>248</v>
      </c>
      <c r="H742" s="265"/>
      <c r="I742" s="211" t="s">
        <v>1820</v>
      </c>
      <c r="J742" s="252" t="s">
        <v>1820</v>
      </c>
      <c r="K742" s="215" t="s">
        <v>1103</v>
      </c>
    </row>
    <row r="743" spans="1:11" s="215" customFormat="1">
      <c r="A743" s="253" t="s">
        <v>1827</v>
      </c>
      <c r="B743" s="211" t="str">
        <f>VLOOKUP(A743,数策标签!H:K,2,FALSE)</f>
        <v>学历</v>
      </c>
      <c r="C743" s="304" t="s">
        <v>235</v>
      </c>
      <c r="D743" s="211" t="s">
        <v>1083</v>
      </c>
      <c r="E743" s="211" t="s">
        <v>1083</v>
      </c>
      <c r="F743" s="265" t="s">
        <v>1828</v>
      </c>
      <c r="G743" s="211" t="s">
        <v>251</v>
      </c>
      <c r="H743" s="265">
        <v>1</v>
      </c>
      <c r="I743" s="211" t="s">
        <v>1829</v>
      </c>
      <c r="J743" s="252" t="s">
        <v>1829</v>
      </c>
      <c r="K743" s="215" t="s">
        <v>238</v>
      </c>
    </row>
    <row r="744" spans="1:11" s="215" customFormat="1">
      <c r="A744" s="253" t="s">
        <v>1827</v>
      </c>
      <c r="B744" s="211" t="str">
        <f>VLOOKUP(A744,数策标签!H:K,2,FALSE)</f>
        <v>学历</v>
      </c>
      <c r="C744" s="304" t="s">
        <v>235</v>
      </c>
      <c r="D744" s="211" t="s">
        <v>1083</v>
      </c>
      <c r="E744" s="211" t="s">
        <v>1083</v>
      </c>
      <c r="F744" s="265" t="s">
        <v>1828</v>
      </c>
      <c r="G744" s="211" t="s">
        <v>251</v>
      </c>
      <c r="H744" s="265">
        <v>2</v>
      </c>
      <c r="I744" s="211" t="s">
        <v>1830</v>
      </c>
      <c r="J744" s="252" t="s">
        <v>1830</v>
      </c>
      <c r="K744" s="215" t="s">
        <v>238</v>
      </c>
    </row>
    <row r="745" spans="1:11" s="215" customFormat="1">
      <c r="A745" s="253" t="s">
        <v>1827</v>
      </c>
      <c r="B745" s="211" t="str">
        <f>VLOOKUP(A745,数策标签!H:K,2,FALSE)</f>
        <v>学历</v>
      </c>
      <c r="C745" s="304" t="s">
        <v>235</v>
      </c>
      <c r="D745" s="211" t="s">
        <v>1083</v>
      </c>
      <c r="E745" s="211" t="s">
        <v>1083</v>
      </c>
      <c r="F745" s="265" t="s">
        <v>1828</v>
      </c>
      <c r="G745" s="211" t="s">
        <v>251</v>
      </c>
      <c r="H745" s="265">
        <v>3</v>
      </c>
      <c r="I745" s="211" t="s">
        <v>1831</v>
      </c>
      <c r="J745" s="252" t="s">
        <v>1831</v>
      </c>
      <c r="K745" s="215" t="s">
        <v>238</v>
      </c>
    </row>
    <row r="746" spans="1:11" s="215" customFormat="1">
      <c r="A746" s="253" t="s">
        <v>1827</v>
      </c>
      <c r="B746" s="211" t="str">
        <f>VLOOKUP(A746,数策标签!H:K,2,FALSE)</f>
        <v>学历</v>
      </c>
      <c r="C746" s="304" t="s">
        <v>235</v>
      </c>
      <c r="D746" s="211" t="s">
        <v>1083</v>
      </c>
      <c r="E746" s="211" t="s">
        <v>1083</v>
      </c>
      <c r="F746" s="265" t="s">
        <v>1828</v>
      </c>
      <c r="G746" s="211" t="s">
        <v>251</v>
      </c>
      <c r="H746" s="265">
        <v>4</v>
      </c>
      <c r="I746" s="211" t="s">
        <v>1832</v>
      </c>
      <c r="J746" s="252" t="s">
        <v>1832</v>
      </c>
      <c r="K746" s="215" t="s">
        <v>238</v>
      </c>
    </row>
    <row r="747" spans="1:11" s="215" customFormat="1">
      <c r="A747" s="253" t="s">
        <v>1827</v>
      </c>
      <c r="B747" s="211" t="str">
        <f>VLOOKUP(A747,数策标签!H:K,2,FALSE)</f>
        <v>学历</v>
      </c>
      <c r="C747" s="304" t="s">
        <v>235</v>
      </c>
      <c r="D747" s="211" t="s">
        <v>1083</v>
      </c>
      <c r="E747" s="211" t="s">
        <v>1083</v>
      </c>
      <c r="F747" s="265" t="s">
        <v>1828</v>
      </c>
      <c r="G747" s="211" t="s">
        <v>251</v>
      </c>
      <c r="H747" s="265">
        <v>5</v>
      </c>
      <c r="I747" s="211" t="s">
        <v>1833</v>
      </c>
      <c r="J747" s="252" t="s">
        <v>1833</v>
      </c>
      <c r="K747" s="215" t="s">
        <v>238</v>
      </c>
    </row>
    <row r="748" spans="1:11" s="215" customFormat="1">
      <c r="A748" s="253" t="s">
        <v>1834</v>
      </c>
      <c r="B748" s="211" t="str">
        <f>VLOOKUP(A748,数策标签!H:K,2,FALSE)</f>
        <v>人生阶段</v>
      </c>
      <c r="C748" s="304" t="s">
        <v>235</v>
      </c>
      <c r="D748" s="211" t="s">
        <v>1083</v>
      </c>
      <c r="E748" s="211" t="s">
        <v>1083</v>
      </c>
      <c r="F748" s="265" t="s">
        <v>1835</v>
      </c>
      <c r="G748" s="211" t="s">
        <v>256</v>
      </c>
      <c r="H748" s="265"/>
      <c r="I748" s="211" t="s">
        <v>1836</v>
      </c>
      <c r="J748" s="252" t="s">
        <v>1836</v>
      </c>
      <c r="K748" s="215" t="s">
        <v>238</v>
      </c>
    </row>
    <row r="749" spans="1:11" s="215" customFormat="1">
      <c r="A749" s="253" t="s">
        <v>1834</v>
      </c>
      <c r="B749" s="211" t="str">
        <f>VLOOKUP(A749,数策标签!H:K,2,FALSE)</f>
        <v>人生阶段</v>
      </c>
      <c r="C749" s="304" t="s">
        <v>235</v>
      </c>
      <c r="D749" s="211" t="s">
        <v>1083</v>
      </c>
      <c r="E749" s="211" t="s">
        <v>1083</v>
      </c>
      <c r="F749" s="265" t="s">
        <v>1835</v>
      </c>
      <c r="G749" s="211" t="s">
        <v>256</v>
      </c>
      <c r="H749" s="265"/>
      <c r="I749" s="211" t="s">
        <v>1837</v>
      </c>
      <c r="J749" s="252" t="s">
        <v>1837</v>
      </c>
      <c r="K749" s="215" t="s">
        <v>238</v>
      </c>
    </row>
    <row r="750" spans="1:11" s="215" customFormat="1">
      <c r="A750" s="253" t="s">
        <v>1834</v>
      </c>
      <c r="B750" s="211" t="str">
        <f>VLOOKUP(A750,数策标签!H:K,2,FALSE)</f>
        <v>人生阶段</v>
      </c>
      <c r="C750" s="304" t="s">
        <v>235</v>
      </c>
      <c r="D750" s="211" t="s">
        <v>1083</v>
      </c>
      <c r="E750" s="211" t="s">
        <v>1083</v>
      </c>
      <c r="F750" s="265" t="s">
        <v>1835</v>
      </c>
      <c r="G750" s="211" t="s">
        <v>256</v>
      </c>
      <c r="H750" s="265"/>
      <c r="I750" s="211" t="s">
        <v>1838</v>
      </c>
      <c r="J750" s="252" t="s">
        <v>1838</v>
      </c>
      <c r="K750" s="215" t="s">
        <v>238</v>
      </c>
    </row>
    <row r="751" spans="1:11" s="215" customFormat="1">
      <c r="A751" s="253" t="s">
        <v>1834</v>
      </c>
      <c r="B751" s="211" t="str">
        <f>VLOOKUP(A751,数策标签!H:K,2,FALSE)</f>
        <v>人生阶段</v>
      </c>
      <c r="C751" s="304" t="s">
        <v>235</v>
      </c>
      <c r="D751" s="211" t="s">
        <v>1083</v>
      </c>
      <c r="E751" s="211" t="s">
        <v>1083</v>
      </c>
      <c r="F751" s="265" t="s">
        <v>1835</v>
      </c>
      <c r="G751" s="211" t="s">
        <v>256</v>
      </c>
      <c r="H751" s="265"/>
      <c r="I751" s="211" t="s">
        <v>1839</v>
      </c>
      <c r="J751" s="252" t="s">
        <v>1839</v>
      </c>
      <c r="K751" s="215" t="s">
        <v>238</v>
      </c>
    </row>
    <row r="752" spans="1:11" s="215" customFormat="1" hidden="1">
      <c r="A752" s="253" t="s">
        <v>1840</v>
      </c>
      <c r="B752" s="211" t="str">
        <f>VLOOKUP(A752,数策标签!H:K,2,FALSE)</f>
        <v>是否有子女</v>
      </c>
      <c r="C752" s="304" t="s">
        <v>235</v>
      </c>
      <c r="D752" s="211" t="s">
        <v>1841</v>
      </c>
      <c r="E752" s="211" t="s">
        <v>1034</v>
      </c>
      <c r="F752" s="265" t="s">
        <v>1842</v>
      </c>
      <c r="G752" s="211" t="s">
        <v>1843</v>
      </c>
      <c r="H752" s="265" t="s">
        <v>1037</v>
      </c>
      <c r="I752" s="211" t="s">
        <v>1844</v>
      </c>
      <c r="J752" s="252" t="s">
        <v>1845</v>
      </c>
      <c r="K752" s="215" t="s">
        <v>238</v>
      </c>
    </row>
    <row r="753" spans="1:11" s="215" customFormat="1">
      <c r="A753" s="253" t="s">
        <v>1840</v>
      </c>
      <c r="B753" s="211" t="str">
        <f>VLOOKUP(A753,数策标签!H:K,2,FALSE)</f>
        <v>是否有子女</v>
      </c>
      <c r="C753" s="304" t="s">
        <v>235</v>
      </c>
      <c r="D753" s="211" t="s">
        <v>1841</v>
      </c>
      <c r="E753" s="211" t="s">
        <v>1083</v>
      </c>
      <c r="F753" s="265" t="s">
        <v>1846</v>
      </c>
      <c r="G753" s="211" t="s">
        <v>1847</v>
      </c>
      <c r="H753" s="265"/>
      <c r="I753" s="211" t="s">
        <v>1848</v>
      </c>
      <c r="J753" s="252" t="s">
        <v>1845</v>
      </c>
      <c r="K753" s="215" t="s">
        <v>238</v>
      </c>
    </row>
    <row r="754" spans="1:11" s="215" customFormat="1">
      <c r="A754" s="253" t="s">
        <v>1840</v>
      </c>
      <c r="B754" s="211" t="str">
        <f>VLOOKUP(A754,数策标签!H:K,2,FALSE)</f>
        <v>是否有子女</v>
      </c>
      <c r="C754" s="304" t="s">
        <v>235</v>
      </c>
      <c r="D754" s="211" t="s">
        <v>1841</v>
      </c>
      <c r="E754" s="211" t="s">
        <v>1083</v>
      </c>
      <c r="F754" s="265" t="s">
        <v>1846</v>
      </c>
      <c r="G754" s="211" t="s">
        <v>1847</v>
      </c>
      <c r="H754" s="265"/>
      <c r="I754" s="211" t="s">
        <v>1849</v>
      </c>
      <c r="J754" s="252" t="s">
        <v>1845</v>
      </c>
      <c r="K754" s="215" t="s">
        <v>238</v>
      </c>
    </row>
    <row r="755" spans="1:11" s="215" customFormat="1">
      <c r="A755" s="253" t="s">
        <v>1840</v>
      </c>
      <c r="B755" s="211" t="str">
        <f>VLOOKUP(A755,数策标签!H:K,2,FALSE)</f>
        <v>是否有子女</v>
      </c>
      <c r="C755" s="304" t="s">
        <v>235</v>
      </c>
      <c r="D755" s="211" t="s">
        <v>1841</v>
      </c>
      <c r="E755" s="211" t="s">
        <v>1083</v>
      </c>
      <c r="F755" s="265" t="s">
        <v>1846</v>
      </c>
      <c r="G755" s="211" t="s">
        <v>1847</v>
      </c>
      <c r="H755" s="265"/>
      <c r="I755" s="211" t="s">
        <v>1850</v>
      </c>
      <c r="J755" s="252" t="s">
        <v>1851</v>
      </c>
      <c r="K755" s="215" t="s">
        <v>238</v>
      </c>
    </row>
    <row r="756" spans="1:11" s="215" customFormat="1">
      <c r="A756" s="253" t="s">
        <v>1840</v>
      </c>
      <c r="B756" s="211" t="str">
        <f>VLOOKUP(A756,数策标签!H:K,2,FALSE)</f>
        <v>是否有子女</v>
      </c>
      <c r="C756" s="304" t="s">
        <v>235</v>
      </c>
      <c r="D756" s="211" t="s">
        <v>1841</v>
      </c>
      <c r="E756" s="211" t="s">
        <v>1083</v>
      </c>
      <c r="F756" s="265" t="s">
        <v>1846</v>
      </c>
      <c r="G756" s="211" t="s">
        <v>1847</v>
      </c>
      <c r="H756" s="265"/>
      <c r="I756" s="211" t="s">
        <v>1852</v>
      </c>
      <c r="J756" s="252" t="s">
        <v>1851</v>
      </c>
      <c r="K756" s="215" t="s">
        <v>238</v>
      </c>
    </row>
    <row r="757" spans="1:11" s="215" customFormat="1">
      <c r="A757" s="253" t="s">
        <v>1840</v>
      </c>
      <c r="B757" s="211" t="str">
        <f>VLOOKUP(A757,数策标签!H:K,2,FALSE)</f>
        <v>是否有子女</v>
      </c>
      <c r="C757" s="304" t="s">
        <v>235</v>
      </c>
      <c r="D757" s="211" t="s">
        <v>1841</v>
      </c>
      <c r="E757" s="211" t="s">
        <v>1083</v>
      </c>
      <c r="F757" s="211" t="s">
        <v>1824</v>
      </c>
      <c r="G757" s="211" t="s">
        <v>1825</v>
      </c>
      <c r="H757" s="265"/>
      <c r="I757" s="211" t="s">
        <v>1826</v>
      </c>
      <c r="J757" s="252" t="s">
        <v>1845</v>
      </c>
      <c r="K757" s="215" t="s">
        <v>238</v>
      </c>
    </row>
    <row r="758" spans="1:11" s="215" customFormat="1" hidden="1">
      <c r="A758" s="253" t="s">
        <v>1853</v>
      </c>
      <c r="B758" s="211" t="str">
        <f>VLOOKUP(A758,数策标签!H:K,2,FALSE)</f>
        <v>子女成长阶段</v>
      </c>
      <c r="C758" s="304" t="s">
        <v>235</v>
      </c>
      <c r="D758" s="211" t="s">
        <v>1854</v>
      </c>
      <c r="E758" s="211" t="s">
        <v>1072</v>
      </c>
      <c r="F758" s="265"/>
      <c r="G758" s="211" t="s">
        <v>1855</v>
      </c>
      <c r="H758" s="265" t="s">
        <v>1856</v>
      </c>
      <c r="I758" s="211" t="s">
        <v>1857</v>
      </c>
      <c r="J758" s="252" t="s">
        <v>1857</v>
      </c>
      <c r="K758" s="215" t="s">
        <v>238</v>
      </c>
    </row>
    <row r="759" spans="1:11" s="215" customFormat="1" hidden="1">
      <c r="A759" s="253" t="s">
        <v>1853</v>
      </c>
      <c r="B759" s="211" t="str">
        <f>VLOOKUP(A759,数策标签!H:K,2,FALSE)</f>
        <v>子女成长阶段</v>
      </c>
      <c r="C759" s="304" t="s">
        <v>235</v>
      </c>
      <c r="D759" s="211" t="s">
        <v>1854</v>
      </c>
      <c r="E759" s="211" t="s">
        <v>1072</v>
      </c>
      <c r="F759" s="265"/>
      <c r="G759" s="211" t="s">
        <v>1855</v>
      </c>
      <c r="H759" s="265" t="s">
        <v>1858</v>
      </c>
      <c r="I759" s="211" t="s">
        <v>1859</v>
      </c>
      <c r="J759" s="252" t="s">
        <v>1860</v>
      </c>
      <c r="K759" s="215" t="s">
        <v>238</v>
      </c>
    </row>
    <row r="760" spans="1:11" s="215" customFormat="1" hidden="1">
      <c r="A760" s="253" t="s">
        <v>1853</v>
      </c>
      <c r="B760" s="211" t="str">
        <f>VLOOKUP(A760,数策标签!H:K,2,FALSE)</f>
        <v>子女成长阶段</v>
      </c>
      <c r="C760" s="304" t="s">
        <v>235</v>
      </c>
      <c r="D760" s="211" t="s">
        <v>1854</v>
      </c>
      <c r="E760" s="211" t="s">
        <v>1072</v>
      </c>
      <c r="F760" s="265"/>
      <c r="G760" s="211" t="s">
        <v>1855</v>
      </c>
      <c r="H760" s="265" t="s">
        <v>1861</v>
      </c>
      <c r="I760" s="211" t="s">
        <v>1862</v>
      </c>
      <c r="J760" s="252" t="s">
        <v>1863</v>
      </c>
      <c r="K760" s="215" t="s">
        <v>238</v>
      </c>
    </row>
    <row r="761" spans="1:11" s="215" customFormat="1" hidden="1">
      <c r="A761" s="253" t="s">
        <v>1853</v>
      </c>
      <c r="B761" s="211" t="str">
        <f>VLOOKUP(A761,数策标签!H:K,2,FALSE)</f>
        <v>子女成长阶段</v>
      </c>
      <c r="C761" s="304" t="s">
        <v>235</v>
      </c>
      <c r="D761" s="211" t="s">
        <v>1854</v>
      </c>
      <c r="E761" s="211" t="s">
        <v>1072</v>
      </c>
      <c r="F761" s="265"/>
      <c r="G761" s="211" t="s">
        <v>1855</v>
      </c>
      <c r="H761" s="265" t="s">
        <v>1864</v>
      </c>
      <c r="I761" s="211" t="s">
        <v>1865</v>
      </c>
      <c r="J761" s="252" t="s">
        <v>1866</v>
      </c>
      <c r="K761" s="215" t="s">
        <v>238</v>
      </c>
    </row>
    <row r="762" spans="1:11" s="215" customFormat="1" hidden="1">
      <c r="A762" s="253" t="s">
        <v>1853</v>
      </c>
      <c r="B762" s="211" t="str">
        <f>VLOOKUP(A762,数策标签!H:K,2,FALSE)</f>
        <v>子女成长阶段</v>
      </c>
      <c r="C762" s="304" t="s">
        <v>235</v>
      </c>
      <c r="D762" s="211" t="s">
        <v>1854</v>
      </c>
      <c r="E762" s="211" t="s">
        <v>1072</v>
      </c>
      <c r="F762" s="265"/>
      <c r="G762" s="211" t="s">
        <v>1855</v>
      </c>
      <c r="H762" s="265" t="s">
        <v>1867</v>
      </c>
      <c r="I762" s="211" t="s">
        <v>1868</v>
      </c>
      <c r="J762" s="252" t="s">
        <v>1869</v>
      </c>
      <c r="K762" s="215" t="s">
        <v>238</v>
      </c>
    </row>
    <row r="763" spans="1:11" s="215" customFormat="1" hidden="1">
      <c r="A763" s="253" t="s">
        <v>1853</v>
      </c>
      <c r="B763" s="211" t="str">
        <f>VLOOKUP(A763,数策标签!H:K,2,FALSE)</f>
        <v>子女成长阶段</v>
      </c>
      <c r="C763" s="304" t="s">
        <v>235</v>
      </c>
      <c r="D763" s="211" t="s">
        <v>1854</v>
      </c>
      <c r="E763" s="211" t="s">
        <v>1051</v>
      </c>
      <c r="F763" s="265"/>
      <c r="G763" s="211"/>
      <c r="H763" s="265" t="s">
        <v>1870</v>
      </c>
      <c r="I763" s="211" t="s">
        <v>1871</v>
      </c>
      <c r="J763" s="252" t="s">
        <v>1857</v>
      </c>
      <c r="K763" s="215" t="s">
        <v>238</v>
      </c>
    </row>
    <row r="764" spans="1:11" s="215" customFormat="1" hidden="1">
      <c r="A764" s="253" t="s">
        <v>1853</v>
      </c>
      <c r="B764" s="211" t="str">
        <f>VLOOKUP(A764,数策标签!H:K,2,FALSE)</f>
        <v>子女成长阶段</v>
      </c>
      <c r="C764" s="304" t="s">
        <v>235</v>
      </c>
      <c r="D764" s="211" t="s">
        <v>1854</v>
      </c>
      <c r="E764" s="211" t="s">
        <v>1051</v>
      </c>
      <c r="F764" s="265" t="s">
        <v>1872</v>
      </c>
      <c r="G764" s="211" t="s">
        <v>1873</v>
      </c>
      <c r="H764" s="265" t="s">
        <v>1874</v>
      </c>
      <c r="I764" s="211" t="s">
        <v>1875</v>
      </c>
      <c r="J764" s="252" t="s">
        <v>1863</v>
      </c>
      <c r="K764" s="215" t="s">
        <v>238</v>
      </c>
    </row>
    <row r="765" spans="1:11" s="215" customFormat="1" hidden="1">
      <c r="A765" s="253" t="s">
        <v>1853</v>
      </c>
      <c r="B765" s="211" t="str">
        <f>VLOOKUP(A765,数策标签!H:K,2,FALSE)</f>
        <v>子女成长阶段</v>
      </c>
      <c r="C765" s="304" t="s">
        <v>235</v>
      </c>
      <c r="D765" s="211" t="s">
        <v>1854</v>
      </c>
      <c r="E765" s="211" t="s">
        <v>1051</v>
      </c>
      <c r="F765" s="265" t="s">
        <v>1872</v>
      </c>
      <c r="G765" s="211" t="s">
        <v>1873</v>
      </c>
      <c r="H765" s="265" t="s">
        <v>1876</v>
      </c>
      <c r="I765" s="211" t="s">
        <v>1877</v>
      </c>
      <c r="J765" s="252" t="s">
        <v>1860</v>
      </c>
      <c r="K765" s="215" t="s">
        <v>238</v>
      </c>
    </row>
    <row r="766" spans="1:11" s="215" customFormat="1">
      <c r="A766" s="253" t="s">
        <v>1853</v>
      </c>
      <c r="B766" s="211" t="str">
        <f>VLOOKUP(A766,数策标签!H:K,2,FALSE)</f>
        <v>子女成长阶段</v>
      </c>
      <c r="C766" s="304" t="s">
        <v>235</v>
      </c>
      <c r="D766" s="211" t="s">
        <v>1854</v>
      </c>
      <c r="E766" s="211" t="s">
        <v>1083</v>
      </c>
      <c r="F766" s="265" t="s">
        <v>1878</v>
      </c>
      <c r="G766" s="211" t="s">
        <v>1879</v>
      </c>
      <c r="H766" s="265"/>
      <c r="I766" s="211" t="s">
        <v>1880</v>
      </c>
      <c r="J766" s="252" t="s">
        <v>1857</v>
      </c>
      <c r="K766" s="215" t="s">
        <v>238</v>
      </c>
    </row>
    <row r="767" spans="1:11" s="215" customFormat="1" hidden="1">
      <c r="A767" s="247" t="s">
        <v>1881</v>
      </c>
      <c r="B767" s="211" t="str">
        <f>VLOOKUP(A767,数策标签!H:K,2,FALSE)</f>
        <v>身份职业</v>
      </c>
      <c r="C767" s="211" t="s">
        <v>235</v>
      </c>
      <c r="D767" s="211" t="s">
        <v>1882</v>
      </c>
      <c r="E767" s="211" t="s">
        <v>1072</v>
      </c>
      <c r="F767" s="265"/>
      <c r="G767" s="211" t="s">
        <v>1883</v>
      </c>
      <c r="H767" s="289" t="s">
        <v>1884</v>
      </c>
      <c r="I767" s="311" t="s">
        <v>1885</v>
      </c>
      <c r="J767" s="312" t="s">
        <v>1886</v>
      </c>
      <c r="K767" s="215" t="s">
        <v>238</v>
      </c>
    </row>
    <row r="768" spans="1:11" s="215" customFormat="1" hidden="1">
      <c r="A768" s="247" t="s">
        <v>1881</v>
      </c>
      <c r="B768" s="211" t="str">
        <f>VLOOKUP(A768,数策标签!H:K,2,FALSE)</f>
        <v>身份职业</v>
      </c>
      <c r="C768" s="211" t="s">
        <v>235</v>
      </c>
      <c r="D768" s="211" t="s">
        <v>1882</v>
      </c>
      <c r="E768" s="211" t="s">
        <v>1072</v>
      </c>
      <c r="F768" s="289"/>
      <c r="G768" s="211" t="s">
        <v>1883</v>
      </c>
      <c r="H768" s="265" t="s">
        <v>1887</v>
      </c>
      <c r="I768" s="211" t="s">
        <v>1832</v>
      </c>
      <c r="J768" s="252" t="s">
        <v>1886</v>
      </c>
      <c r="K768" s="215" t="s">
        <v>238</v>
      </c>
    </row>
    <row r="769" spans="1:11" s="215" customFormat="1" hidden="1">
      <c r="A769" s="247" t="s">
        <v>1881</v>
      </c>
      <c r="B769" s="211" t="str">
        <f>VLOOKUP(A769,数策标签!H:K,2,FALSE)</f>
        <v>身份职业</v>
      </c>
      <c r="C769" s="211" t="s">
        <v>235</v>
      </c>
      <c r="D769" s="211" t="s">
        <v>1882</v>
      </c>
      <c r="E769" s="211" t="s">
        <v>1072</v>
      </c>
      <c r="F769" s="265"/>
      <c r="G769" s="211" t="s">
        <v>1883</v>
      </c>
      <c r="H769" s="265" t="s">
        <v>1888</v>
      </c>
      <c r="I769" s="211" t="s">
        <v>1889</v>
      </c>
      <c r="J769" s="252" t="s">
        <v>1889</v>
      </c>
      <c r="K769" s="215" t="s">
        <v>238</v>
      </c>
    </row>
    <row r="770" spans="1:11" s="215" customFormat="1" hidden="1">
      <c r="A770" s="247" t="s">
        <v>1881</v>
      </c>
      <c r="B770" s="211" t="str">
        <f>VLOOKUP(A770,数策标签!H:K,2,FALSE)</f>
        <v>身份职业</v>
      </c>
      <c r="C770" s="211" t="s">
        <v>235</v>
      </c>
      <c r="D770" s="211" t="s">
        <v>1882</v>
      </c>
      <c r="E770" s="211" t="s">
        <v>1072</v>
      </c>
      <c r="F770" s="265"/>
      <c r="G770" s="211" t="s">
        <v>1883</v>
      </c>
      <c r="H770" s="265" t="s">
        <v>1890</v>
      </c>
      <c r="I770" s="211" t="s">
        <v>1891</v>
      </c>
      <c r="J770" s="252" t="s">
        <v>1891</v>
      </c>
      <c r="K770" s="215" t="s">
        <v>238</v>
      </c>
    </row>
    <row r="771" spans="1:11" s="215" customFormat="1" hidden="1">
      <c r="A771" s="247" t="s">
        <v>1881</v>
      </c>
      <c r="B771" s="211" t="str">
        <f>VLOOKUP(A771,数策标签!H:K,2,FALSE)</f>
        <v>身份职业</v>
      </c>
      <c r="C771" s="211" t="s">
        <v>235</v>
      </c>
      <c r="D771" s="211" t="s">
        <v>1882</v>
      </c>
      <c r="E771" s="211" t="s">
        <v>1072</v>
      </c>
      <c r="F771" s="265"/>
      <c r="G771" s="211" t="s">
        <v>1883</v>
      </c>
      <c r="H771" s="265" t="s">
        <v>1892</v>
      </c>
      <c r="I771" s="211" t="s">
        <v>1893</v>
      </c>
      <c r="J771" s="252" t="s">
        <v>1894</v>
      </c>
      <c r="K771" s="215" t="s">
        <v>238</v>
      </c>
    </row>
    <row r="772" spans="1:11" s="215" customFormat="1" hidden="1">
      <c r="A772" s="285" t="s">
        <v>1881</v>
      </c>
      <c r="B772" s="269" t="str">
        <f>VLOOKUP(A772,数策标签!H:K,2,FALSE)</f>
        <v>身份职业</v>
      </c>
      <c r="C772" s="269" t="s">
        <v>235</v>
      </c>
      <c r="D772" s="211" t="s">
        <v>1882</v>
      </c>
      <c r="E772" s="269" t="s">
        <v>1072</v>
      </c>
      <c r="F772" s="289"/>
      <c r="G772" s="269" t="s">
        <v>1883</v>
      </c>
      <c r="H772" s="289" t="s">
        <v>1895</v>
      </c>
      <c r="I772" s="311" t="s">
        <v>1896</v>
      </c>
      <c r="J772" s="252" t="s">
        <v>1896</v>
      </c>
      <c r="K772" s="215" t="s">
        <v>238</v>
      </c>
    </row>
    <row r="773" spans="1:11" s="215" customFormat="1">
      <c r="A773" s="285" t="s">
        <v>1881</v>
      </c>
      <c r="B773" s="269" t="str">
        <f>VLOOKUP(A773,数策标签!H:K,2,FALSE)</f>
        <v>身份职业</v>
      </c>
      <c r="C773" s="211" t="s">
        <v>235</v>
      </c>
      <c r="D773" s="211" t="s">
        <v>1882</v>
      </c>
      <c r="E773" s="211" t="s">
        <v>1083</v>
      </c>
      <c r="F773" s="211" t="s">
        <v>1897</v>
      </c>
      <c r="G773" s="211" t="s">
        <v>1883</v>
      </c>
      <c r="H773" s="265"/>
      <c r="I773" s="211" t="s">
        <v>1898</v>
      </c>
      <c r="J773" s="252" t="s">
        <v>1898</v>
      </c>
      <c r="K773" s="215" t="s">
        <v>238</v>
      </c>
    </row>
    <row r="774" spans="1:11" s="215" customFormat="1">
      <c r="A774" s="285" t="s">
        <v>1881</v>
      </c>
      <c r="B774" s="269" t="str">
        <f>VLOOKUP(A774,数策标签!H:K,2,FALSE)</f>
        <v>身份职业</v>
      </c>
      <c r="C774" s="211" t="s">
        <v>235</v>
      </c>
      <c r="D774" s="211" t="s">
        <v>1882</v>
      </c>
      <c r="E774" s="211" t="s">
        <v>1083</v>
      </c>
      <c r="F774" s="211" t="s">
        <v>1897</v>
      </c>
      <c r="G774" s="211" t="s">
        <v>1883</v>
      </c>
      <c r="H774" s="265"/>
      <c r="I774" s="211" t="s">
        <v>1899</v>
      </c>
      <c r="J774" s="252" t="s">
        <v>1899</v>
      </c>
      <c r="K774" s="215" t="s">
        <v>238</v>
      </c>
    </row>
    <row r="775" spans="1:11" s="215" customFormat="1">
      <c r="A775" s="285" t="s">
        <v>1881</v>
      </c>
      <c r="B775" s="269" t="str">
        <f>VLOOKUP(A775,数策标签!H:K,2,FALSE)</f>
        <v>身份职业</v>
      </c>
      <c r="C775" s="211" t="s">
        <v>235</v>
      </c>
      <c r="D775" s="211" t="s">
        <v>1882</v>
      </c>
      <c r="E775" s="211" t="s">
        <v>1083</v>
      </c>
      <c r="F775" s="211" t="s">
        <v>1897</v>
      </c>
      <c r="G775" s="211" t="s">
        <v>1883</v>
      </c>
      <c r="H775" s="265"/>
      <c r="I775" s="211" t="s">
        <v>1900</v>
      </c>
      <c r="J775" s="252" t="s">
        <v>1900</v>
      </c>
      <c r="K775" s="215" t="s">
        <v>238</v>
      </c>
    </row>
    <row r="776" spans="1:11" s="215" customFormat="1">
      <c r="A776" s="285" t="s">
        <v>1881</v>
      </c>
      <c r="B776" s="269" t="str">
        <f>VLOOKUP(A776,数策标签!H:K,2,FALSE)</f>
        <v>身份职业</v>
      </c>
      <c r="C776" s="211" t="s">
        <v>235</v>
      </c>
      <c r="D776" s="211" t="s">
        <v>1882</v>
      </c>
      <c r="E776" s="211" t="s">
        <v>1083</v>
      </c>
      <c r="F776" s="211" t="s">
        <v>1897</v>
      </c>
      <c r="G776" s="211" t="s">
        <v>1883</v>
      </c>
      <c r="H776" s="265"/>
      <c r="I776" s="211" t="s">
        <v>1901</v>
      </c>
      <c r="J776" s="252" t="s">
        <v>1901</v>
      </c>
      <c r="K776" s="215" t="s">
        <v>238</v>
      </c>
    </row>
    <row r="777" spans="1:11" s="215" customFormat="1">
      <c r="A777" s="285" t="s">
        <v>1881</v>
      </c>
      <c r="B777" s="269" t="str">
        <f>VLOOKUP(A777,数策标签!H:K,2,FALSE)</f>
        <v>身份职业</v>
      </c>
      <c r="C777" s="211" t="s">
        <v>235</v>
      </c>
      <c r="D777" s="211" t="s">
        <v>1882</v>
      </c>
      <c r="E777" s="211" t="s">
        <v>1083</v>
      </c>
      <c r="F777" s="211" t="s">
        <v>1897</v>
      </c>
      <c r="G777" s="211" t="s">
        <v>1883</v>
      </c>
      <c r="H777" s="265"/>
      <c r="I777" s="211" t="s">
        <v>1902</v>
      </c>
      <c r="J777" s="252" t="s">
        <v>1902</v>
      </c>
      <c r="K777" s="215" t="s">
        <v>238</v>
      </c>
    </row>
    <row r="778" spans="1:11" s="215" customFormat="1">
      <c r="A778" s="285" t="s">
        <v>1881</v>
      </c>
      <c r="B778" s="269" t="str">
        <f>VLOOKUP(A778,数策标签!H:K,2,FALSE)</f>
        <v>身份职业</v>
      </c>
      <c r="C778" s="211" t="s">
        <v>235</v>
      </c>
      <c r="D778" s="211" t="s">
        <v>1882</v>
      </c>
      <c r="E778" s="211" t="s">
        <v>1083</v>
      </c>
      <c r="F778" s="211" t="s">
        <v>1897</v>
      </c>
      <c r="G778" s="211" t="s">
        <v>1883</v>
      </c>
      <c r="H778" s="265"/>
      <c r="I778" s="211" t="s">
        <v>1889</v>
      </c>
      <c r="J778" s="252" t="s">
        <v>1889</v>
      </c>
      <c r="K778" s="215" t="s">
        <v>238</v>
      </c>
    </row>
    <row r="779" spans="1:11" s="215" customFormat="1">
      <c r="A779" s="285" t="s">
        <v>1881</v>
      </c>
      <c r="B779" s="269" t="str">
        <f>VLOOKUP(A779,数策标签!H:K,2,FALSE)</f>
        <v>身份职业</v>
      </c>
      <c r="C779" s="211" t="s">
        <v>235</v>
      </c>
      <c r="D779" s="211" t="s">
        <v>1882</v>
      </c>
      <c r="E779" s="211" t="s">
        <v>1083</v>
      </c>
      <c r="F779" s="211" t="s">
        <v>1897</v>
      </c>
      <c r="G779" s="211" t="s">
        <v>1883</v>
      </c>
      <c r="H779" s="265"/>
      <c r="I779" s="211" t="s">
        <v>1903</v>
      </c>
      <c r="J779" s="252" t="s">
        <v>1903</v>
      </c>
      <c r="K779" s="215" t="s">
        <v>238</v>
      </c>
    </row>
    <row r="780" spans="1:11" s="215" customFormat="1">
      <c r="A780" s="285" t="s">
        <v>1881</v>
      </c>
      <c r="B780" s="269" t="str">
        <f>VLOOKUP(A780,数策标签!H:K,2,FALSE)</f>
        <v>身份职业</v>
      </c>
      <c r="C780" s="211" t="s">
        <v>235</v>
      </c>
      <c r="D780" s="211" t="s">
        <v>1882</v>
      </c>
      <c r="E780" s="211" t="s">
        <v>1083</v>
      </c>
      <c r="F780" s="211" t="s">
        <v>1897</v>
      </c>
      <c r="G780" s="211" t="s">
        <v>1883</v>
      </c>
      <c r="H780" s="265"/>
      <c r="I780" s="211" t="s">
        <v>1904</v>
      </c>
      <c r="J780" s="252" t="s">
        <v>1904</v>
      </c>
      <c r="K780" s="215" t="s">
        <v>238</v>
      </c>
    </row>
    <row r="781" spans="1:11" s="215" customFormat="1">
      <c r="A781" s="285" t="s">
        <v>1881</v>
      </c>
      <c r="B781" s="269" t="str">
        <f>VLOOKUP(A781,数策标签!H:K,2,FALSE)</f>
        <v>身份职业</v>
      </c>
      <c r="C781" s="211" t="s">
        <v>235</v>
      </c>
      <c r="D781" s="211" t="s">
        <v>1882</v>
      </c>
      <c r="E781" s="211" t="s">
        <v>1083</v>
      </c>
      <c r="F781" s="211" t="s">
        <v>1897</v>
      </c>
      <c r="G781" s="211" t="s">
        <v>1883</v>
      </c>
      <c r="H781" s="265"/>
      <c r="I781" s="211" t="s">
        <v>1905</v>
      </c>
      <c r="J781" s="252" t="s">
        <v>1905</v>
      </c>
      <c r="K781" s="215" t="s">
        <v>238</v>
      </c>
    </row>
    <row r="782" spans="1:11" s="215" customFormat="1">
      <c r="A782" s="285" t="s">
        <v>1881</v>
      </c>
      <c r="B782" s="269" t="str">
        <f>VLOOKUP(A782,数策标签!H:K,2,FALSE)</f>
        <v>身份职业</v>
      </c>
      <c r="C782" s="211" t="s">
        <v>235</v>
      </c>
      <c r="D782" s="211" t="s">
        <v>1882</v>
      </c>
      <c r="E782" s="211" t="s">
        <v>1083</v>
      </c>
      <c r="F782" s="211" t="s">
        <v>1897</v>
      </c>
      <c r="G782" s="211" t="s">
        <v>1883</v>
      </c>
      <c r="H782" s="265"/>
      <c r="I782" s="211" t="s">
        <v>1906</v>
      </c>
      <c r="J782" s="252" t="s">
        <v>1906</v>
      </c>
      <c r="K782" s="215" t="s">
        <v>238</v>
      </c>
    </row>
    <row r="783" spans="1:11" s="215" customFormat="1">
      <c r="A783" s="285" t="s">
        <v>1881</v>
      </c>
      <c r="B783" s="269" t="str">
        <f>VLOOKUP(A783,数策标签!H:K,2,FALSE)</f>
        <v>身份职业</v>
      </c>
      <c r="C783" s="211" t="s">
        <v>235</v>
      </c>
      <c r="D783" s="211" t="s">
        <v>1882</v>
      </c>
      <c r="E783" s="211" t="s">
        <v>1083</v>
      </c>
      <c r="F783" s="211" t="s">
        <v>1897</v>
      </c>
      <c r="G783" s="211" t="s">
        <v>1883</v>
      </c>
      <c r="H783" s="265"/>
      <c r="I783" s="211" t="s">
        <v>1907</v>
      </c>
      <c r="J783" s="252" t="s">
        <v>1907</v>
      </c>
      <c r="K783" s="215" t="s">
        <v>238</v>
      </c>
    </row>
    <row r="784" spans="1:11" s="215" customFormat="1">
      <c r="A784" s="285" t="s">
        <v>1881</v>
      </c>
      <c r="B784" s="269" t="str">
        <f>VLOOKUP(A784,数策标签!H:K,2,FALSE)</f>
        <v>身份职业</v>
      </c>
      <c r="C784" s="211" t="s">
        <v>235</v>
      </c>
      <c r="D784" s="211" t="s">
        <v>1882</v>
      </c>
      <c r="E784" s="211" t="s">
        <v>1083</v>
      </c>
      <c r="F784" s="211" t="s">
        <v>1897</v>
      </c>
      <c r="G784" s="211" t="s">
        <v>1883</v>
      </c>
      <c r="H784" s="265"/>
      <c r="I784" s="211" t="s">
        <v>1908</v>
      </c>
      <c r="J784" s="252" t="s">
        <v>1908</v>
      </c>
      <c r="K784" s="215" t="s">
        <v>238</v>
      </c>
    </row>
    <row r="785" spans="1:11" s="215" customFormat="1">
      <c r="A785" s="285" t="s">
        <v>1881</v>
      </c>
      <c r="B785" s="269" t="str">
        <f>VLOOKUP(A785,数策标签!H:K,2,FALSE)</f>
        <v>身份职业</v>
      </c>
      <c r="C785" s="211" t="s">
        <v>235</v>
      </c>
      <c r="D785" s="211" t="s">
        <v>1882</v>
      </c>
      <c r="E785" s="211" t="s">
        <v>1083</v>
      </c>
      <c r="F785" s="211" t="s">
        <v>1897</v>
      </c>
      <c r="G785" s="211" t="s">
        <v>1883</v>
      </c>
      <c r="H785" s="265"/>
      <c r="I785" s="211" t="s">
        <v>1909</v>
      </c>
      <c r="J785" s="252" t="s">
        <v>1909</v>
      </c>
      <c r="K785" s="215" t="s">
        <v>238</v>
      </c>
    </row>
    <row r="786" spans="1:11" s="215" customFormat="1">
      <c r="A786" s="285" t="s">
        <v>1881</v>
      </c>
      <c r="B786" s="269" t="str">
        <f>VLOOKUP(A786,数策标签!H:K,2,FALSE)</f>
        <v>身份职业</v>
      </c>
      <c r="C786" s="211" t="s">
        <v>235</v>
      </c>
      <c r="D786" s="211" t="s">
        <v>1882</v>
      </c>
      <c r="E786" s="211" t="s">
        <v>1083</v>
      </c>
      <c r="F786" s="211" t="s">
        <v>1897</v>
      </c>
      <c r="G786" s="211" t="s">
        <v>1883</v>
      </c>
      <c r="H786" s="265"/>
      <c r="I786" s="211" t="s">
        <v>1910</v>
      </c>
      <c r="J786" s="252" t="s">
        <v>1910</v>
      </c>
      <c r="K786" s="215" t="s">
        <v>238</v>
      </c>
    </row>
    <row r="787" spans="1:11" s="215" customFormat="1">
      <c r="A787" s="285" t="s">
        <v>1881</v>
      </c>
      <c r="B787" s="269" t="str">
        <f>VLOOKUP(A787,数策标签!H:K,2,FALSE)</f>
        <v>身份职业</v>
      </c>
      <c r="C787" s="211" t="s">
        <v>235</v>
      </c>
      <c r="D787" s="211" t="s">
        <v>1882</v>
      </c>
      <c r="E787" s="211" t="s">
        <v>1083</v>
      </c>
      <c r="F787" s="211" t="s">
        <v>1897</v>
      </c>
      <c r="G787" s="211" t="s">
        <v>1883</v>
      </c>
      <c r="H787" s="265"/>
      <c r="I787" s="211" t="s">
        <v>1894</v>
      </c>
      <c r="J787" s="252" t="s">
        <v>1894</v>
      </c>
      <c r="K787" s="215" t="s">
        <v>238</v>
      </c>
    </row>
    <row r="788" spans="1:11" s="215" customFormat="1">
      <c r="A788" s="285" t="s">
        <v>1881</v>
      </c>
      <c r="B788" s="269" t="str">
        <f>VLOOKUP(A788,数策标签!H:K,2,FALSE)</f>
        <v>身份职业</v>
      </c>
      <c r="C788" s="211" t="s">
        <v>235</v>
      </c>
      <c r="D788" s="211" t="s">
        <v>1882</v>
      </c>
      <c r="E788" s="211" t="s">
        <v>1083</v>
      </c>
      <c r="F788" s="211" t="s">
        <v>1897</v>
      </c>
      <c r="G788" s="211" t="s">
        <v>1883</v>
      </c>
      <c r="H788" s="265"/>
      <c r="I788" s="211" t="s">
        <v>1896</v>
      </c>
      <c r="J788" s="252" t="s">
        <v>1896</v>
      </c>
      <c r="K788" s="215" t="s">
        <v>238</v>
      </c>
    </row>
    <row r="789" spans="1:11" s="215" customFormat="1">
      <c r="A789" s="285" t="s">
        <v>1881</v>
      </c>
      <c r="B789" s="269" t="str">
        <f>VLOOKUP(A789,数策标签!H:K,2,FALSE)</f>
        <v>身份职业</v>
      </c>
      <c r="C789" s="211" t="s">
        <v>235</v>
      </c>
      <c r="D789" s="211" t="s">
        <v>1882</v>
      </c>
      <c r="E789" s="211" t="s">
        <v>1083</v>
      </c>
      <c r="F789" s="211" t="s">
        <v>1897</v>
      </c>
      <c r="G789" s="211" t="s">
        <v>1883</v>
      </c>
      <c r="H789" s="265"/>
      <c r="I789" s="211" t="s">
        <v>1911</v>
      </c>
      <c r="J789" s="252" t="s">
        <v>1911</v>
      </c>
      <c r="K789" s="215" t="s">
        <v>238</v>
      </c>
    </row>
    <row r="790" spans="1:11" s="215" customFormat="1">
      <c r="A790" s="285" t="s">
        <v>1881</v>
      </c>
      <c r="B790" s="269" t="str">
        <f>VLOOKUP(A790,数策标签!H:K,2,FALSE)</f>
        <v>身份职业</v>
      </c>
      <c r="C790" s="211" t="s">
        <v>235</v>
      </c>
      <c r="D790" s="211" t="s">
        <v>1882</v>
      </c>
      <c r="E790" s="211" t="s">
        <v>1083</v>
      </c>
      <c r="F790" s="211" t="s">
        <v>1897</v>
      </c>
      <c r="G790" s="211" t="s">
        <v>1883</v>
      </c>
      <c r="H790" s="265"/>
      <c r="I790" s="211" t="s">
        <v>1912</v>
      </c>
      <c r="J790" s="252" t="s">
        <v>1891</v>
      </c>
      <c r="K790" s="215" t="s">
        <v>238</v>
      </c>
    </row>
    <row r="791" spans="1:11" s="215" customFormat="1">
      <c r="A791" s="285" t="s">
        <v>1881</v>
      </c>
      <c r="B791" s="269" t="str">
        <f>VLOOKUP(A791,数策标签!H:K,2,FALSE)</f>
        <v>身份职业</v>
      </c>
      <c r="C791" s="211" t="s">
        <v>235</v>
      </c>
      <c r="D791" s="211" t="s">
        <v>1882</v>
      </c>
      <c r="E791" s="211" t="s">
        <v>1083</v>
      </c>
      <c r="F791" s="211" t="s">
        <v>1897</v>
      </c>
      <c r="G791" s="211" t="s">
        <v>1883</v>
      </c>
      <c r="H791" s="265"/>
      <c r="I791" s="211" t="s">
        <v>1913</v>
      </c>
      <c r="J791" s="252" t="s">
        <v>1913</v>
      </c>
      <c r="K791" s="215" t="s">
        <v>238</v>
      </c>
    </row>
    <row r="792" spans="1:11" s="215" customFormat="1">
      <c r="A792" s="285" t="s">
        <v>1881</v>
      </c>
      <c r="B792" s="269" t="str">
        <f>VLOOKUP(A792,数策标签!H:K,2,FALSE)</f>
        <v>身份职业</v>
      </c>
      <c r="C792" s="211" t="s">
        <v>235</v>
      </c>
      <c r="D792" s="211" t="s">
        <v>1882</v>
      </c>
      <c r="E792" s="211" t="s">
        <v>1083</v>
      </c>
      <c r="F792" s="211" t="s">
        <v>1897</v>
      </c>
      <c r="G792" s="211" t="s">
        <v>1883</v>
      </c>
      <c r="H792" s="265"/>
      <c r="I792" s="211" t="s">
        <v>1914</v>
      </c>
      <c r="J792" s="252" t="s">
        <v>1914</v>
      </c>
      <c r="K792" s="215" t="s">
        <v>238</v>
      </c>
    </row>
    <row r="793" spans="1:11" s="215" customFormat="1">
      <c r="A793" s="285" t="s">
        <v>1881</v>
      </c>
      <c r="B793" s="269" t="str">
        <f>VLOOKUP(A793,数策标签!H:K,2,FALSE)</f>
        <v>身份职业</v>
      </c>
      <c r="C793" s="211" t="s">
        <v>235</v>
      </c>
      <c r="D793" s="211" t="s">
        <v>1882</v>
      </c>
      <c r="E793" s="211" t="s">
        <v>1083</v>
      </c>
      <c r="F793" s="211" t="s">
        <v>1897</v>
      </c>
      <c r="G793" s="211" t="s">
        <v>1883</v>
      </c>
      <c r="H793" s="265"/>
      <c r="I793" s="211" t="s">
        <v>1915</v>
      </c>
      <c r="J793" s="252" t="s">
        <v>1915</v>
      </c>
      <c r="K793" s="215" t="s">
        <v>238</v>
      </c>
    </row>
    <row r="794" spans="1:11" s="215" customFormat="1">
      <c r="A794" s="285" t="s">
        <v>1881</v>
      </c>
      <c r="B794" s="269" t="str">
        <f>VLOOKUP(A794,数策标签!H:K,2,FALSE)</f>
        <v>身份职业</v>
      </c>
      <c r="C794" s="211" t="s">
        <v>235</v>
      </c>
      <c r="D794" s="211" t="s">
        <v>1882</v>
      </c>
      <c r="E794" s="211" t="s">
        <v>1083</v>
      </c>
      <c r="F794" s="211" t="s">
        <v>1897</v>
      </c>
      <c r="G794" s="211" t="s">
        <v>1883</v>
      </c>
      <c r="H794" s="265"/>
      <c r="I794" s="211" t="s">
        <v>1916</v>
      </c>
      <c r="J794" s="252" t="s">
        <v>1916</v>
      </c>
      <c r="K794" s="215" t="s">
        <v>238</v>
      </c>
    </row>
    <row r="795" spans="1:11" s="215" customFormat="1">
      <c r="A795" s="285" t="s">
        <v>1881</v>
      </c>
      <c r="B795" s="269" t="str">
        <f>VLOOKUP(A795,数策标签!H:K,2,FALSE)</f>
        <v>身份职业</v>
      </c>
      <c r="C795" s="211" t="s">
        <v>235</v>
      </c>
      <c r="D795" s="211" t="s">
        <v>1882</v>
      </c>
      <c r="E795" s="211" t="s">
        <v>1083</v>
      </c>
      <c r="F795" s="211" t="s">
        <v>1897</v>
      </c>
      <c r="G795" s="211" t="s">
        <v>1883</v>
      </c>
      <c r="H795" s="265"/>
      <c r="I795" s="211" t="s">
        <v>1917</v>
      </c>
      <c r="J795" s="252" t="s">
        <v>1917</v>
      </c>
      <c r="K795" s="215" t="s">
        <v>238</v>
      </c>
    </row>
    <row r="796" spans="1:11" s="215" customFormat="1">
      <c r="A796" s="285" t="s">
        <v>1881</v>
      </c>
      <c r="B796" s="269" t="str">
        <f>VLOOKUP(A796,数策标签!H:K,2,FALSE)</f>
        <v>身份职业</v>
      </c>
      <c r="C796" s="211" t="s">
        <v>235</v>
      </c>
      <c r="D796" s="211" t="s">
        <v>1882</v>
      </c>
      <c r="E796" s="211" t="s">
        <v>1083</v>
      </c>
      <c r="F796" s="211" t="s">
        <v>1897</v>
      </c>
      <c r="G796" s="211" t="s">
        <v>1883</v>
      </c>
      <c r="H796" s="265"/>
      <c r="I796" s="211" t="s">
        <v>1918</v>
      </c>
      <c r="J796" s="252" t="s">
        <v>1918</v>
      </c>
      <c r="K796" s="215" t="s">
        <v>238</v>
      </c>
    </row>
    <row r="797" spans="1:11" s="215" customFormat="1">
      <c r="A797" s="285" t="s">
        <v>1881</v>
      </c>
      <c r="B797" s="269" t="str">
        <f>VLOOKUP(A797,数策标签!H:K,2,FALSE)</f>
        <v>身份职业</v>
      </c>
      <c r="C797" s="211" t="s">
        <v>235</v>
      </c>
      <c r="D797" s="211" t="s">
        <v>1882</v>
      </c>
      <c r="E797" s="211" t="s">
        <v>1083</v>
      </c>
      <c r="F797" s="211" t="s">
        <v>1897</v>
      </c>
      <c r="G797" s="211" t="s">
        <v>1883</v>
      </c>
      <c r="H797" s="265"/>
      <c r="I797" s="211" t="s">
        <v>1919</v>
      </c>
      <c r="J797" s="252" t="s">
        <v>1919</v>
      </c>
      <c r="K797" s="215" t="s">
        <v>238</v>
      </c>
    </row>
    <row r="798" spans="1:11" s="215" customFormat="1">
      <c r="A798" s="285" t="s">
        <v>1881</v>
      </c>
      <c r="B798" s="269" t="str">
        <f>VLOOKUP(A798,数策标签!H:K,2,FALSE)</f>
        <v>身份职业</v>
      </c>
      <c r="C798" s="211" t="s">
        <v>235</v>
      </c>
      <c r="D798" s="211" t="s">
        <v>1882</v>
      </c>
      <c r="E798" s="211" t="s">
        <v>1083</v>
      </c>
      <c r="F798" s="211" t="s">
        <v>1897</v>
      </c>
      <c r="G798" s="211" t="s">
        <v>1883</v>
      </c>
      <c r="H798" s="265"/>
      <c r="I798" s="211" t="s">
        <v>1920</v>
      </c>
      <c r="J798" s="252" t="s">
        <v>1920</v>
      </c>
      <c r="K798" s="215" t="s">
        <v>238</v>
      </c>
    </row>
    <row r="799" spans="1:11" s="215" customFormat="1">
      <c r="A799" s="285" t="s">
        <v>1881</v>
      </c>
      <c r="B799" s="269" t="str">
        <f>VLOOKUP(A799,数策标签!H:K,2,FALSE)</f>
        <v>身份职业</v>
      </c>
      <c r="C799" s="211" t="s">
        <v>235</v>
      </c>
      <c r="D799" s="211" t="s">
        <v>1882</v>
      </c>
      <c r="E799" s="211" t="s">
        <v>1083</v>
      </c>
      <c r="F799" s="211" t="s">
        <v>1897</v>
      </c>
      <c r="G799" s="211" t="s">
        <v>1883</v>
      </c>
      <c r="H799" s="265"/>
      <c r="I799" s="211" t="s">
        <v>1921</v>
      </c>
      <c r="J799" s="252" t="s">
        <v>1921</v>
      </c>
      <c r="K799" s="215" t="s">
        <v>238</v>
      </c>
    </row>
    <row r="800" spans="1:11" s="215" customFormat="1">
      <c r="A800" s="285" t="s">
        <v>1881</v>
      </c>
      <c r="B800" s="269" t="str">
        <f>VLOOKUP(A800,数策标签!H:K,2,FALSE)</f>
        <v>身份职业</v>
      </c>
      <c r="C800" s="211" t="s">
        <v>235</v>
      </c>
      <c r="D800" s="211" t="s">
        <v>1882</v>
      </c>
      <c r="E800" s="211" t="s">
        <v>1083</v>
      </c>
      <c r="F800" s="211" t="s">
        <v>1897</v>
      </c>
      <c r="G800" s="211" t="s">
        <v>1883</v>
      </c>
      <c r="H800" s="265"/>
      <c r="I800" s="211" t="s">
        <v>1886</v>
      </c>
      <c r="J800" s="252" t="s">
        <v>1886</v>
      </c>
      <c r="K800" s="215" t="s">
        <v>238</v>
      </c>
    </row>
    <row r="801" spans="1:11" s="215" customFormat="1" hidden="1">
      <c r="A801" s="285" t="s">
        <v>1881</v>
      </c>
      <c r="B801" s="269" t="str">
        <f>VLOOKUP(A801,数策标签!H:K,2,FALSE)</f>
        <v>身份职业</v>
      </c>
      <c r="C801" s="211" t="s">
        <v>235</v>
      </c>
      <c r="D801" s="211" t="s">
        <v>1882</v>
      </c>
      <c r="E801" s="211" t="s">
        <v>1051</v>
      </c>
      <c r="F801" s="211"/>
      <c r="G801" s="211" t="s">
        <v>319</v>
      </c>
      <c r="H801" s="265" t="s">
        <v>1922</v>
      </c>
      <c r="I801" s="211" t="s">
        <v>1832</v>
      </c>
      <c r="J801" s="252" t="s">
        <v>1886</v>
      </c>
      <c r="K801" s="215" t="s">
        <v>238</v>
      </c>
    </row>
    <row r="802" spans="1:11" s="215" customFormat="1" hidden="1">
      <c r="A802" s="285" t="s">
        <v>1881</v>
      </c>
      <c r="B802" s="269" t="str">
        <f>VLOOKUP(A802,数策标签!H:K,2,FALSE)</f>
        <v>身份职业</v>
      </c>
      <c r="C802" s="211" t="s">
        <v>235</v>
      </c>
      <c r="D802" s="211" t="s">
        <v>1882</v>
      </c>
      <c r="E802" s="211" t="s">
        <v>1051</v>
      </c>
      <c r="F802" s="211"/>
      <c r="G802" s="211" t="s">
        <v>319</v>
      </c>
      <c r="H802" s="265" t="s">
        <v>1923</v>
      </c>
      <c r="I802" s="211" t="s">
        <v>1896</v>
      </c>
      <c r="J802" s="252" t="s">
        <v>1896</v>
      </c>
      <c r="K802" s="215" t="s">
        <v>238</v>
      </c>
    </row>
    <row r="803" spans="1:11" s="215" customFormat="1" hidden="1">
      <c r="A803" s="285" t="s">
        <v>1881</v>
      </c>
      <c r="B803" s="269" t="str">
        <f>VLOOKUP(A803,数策标签!H:K,2,FALSE)</f>
        <v>身份职业</v>
      </c>
      <c r="C803" s="211" t="s">
        <v>235</v>
      </c>
      <c r="D803" s="211" t="s">
        <v>1882</v>
      </c>
      <c r="E803" s="211" t="s">
        <v>1101</v>
      </c>
      <c r="F803" s="211"/>
      <c r="G803" s="211" t="s">
        <v>1924</v>
      </c>
      <c r="H803" s="265"/>
      <c r="I803" s="211" t="s">
        <v>1886</v>
      </c>
      <c r="J803" s="252" t="s">
        <v>1886</v>
      </c>
      <c r="K803" s="215" t="s">
        <v>1103</v>
      </c>
    </row>
    <row r="804" spans="1:11" s="215" customFormat="1" hidden="1">
      <c r="A804" s="285" t="s">
        <v>1881</v>
      </c>
      <c r="B804" s="269" t="str">
        <f>VLOOKUP(A804,数策标签!H:K,2,FALSE)</f>
        <v>身份职业</v>
      </c>
      <c r="C804" s="211" t="s">
        <v>235</v>
      </c>
      <c r="D804" s="211" t="s">
        <v>1882</v>
      </c>
      <c r="E804" s="211" t="s">
        <v>1101</v>
      </c>
      <c r="F804" s="211"/>
      <c r="G804" s="211" t="s">
        <v>1924</v>
      </c>
      <c r="H804" s="265"/>
      <c r="I804" s="211" t="s">
        <v>1925</v>
      </c>
      <c r="J804" s="252" t="s">
        <v>1925</v>
      </c>
      <c r="K804" s="215" t="s">
        <v>1103</v>
      </c>
    </row>
    <row r="805" spans="1:11" s="215" customFormat="1">
      <c r="A805" s="285" t="s">
        <v>1926</v>
      </c>
      <c r="B805" s="269" t="str">
        <f>VLOOKUP(A805,数策标签!H:K,2,FALSE)</f>
        <v>居住地第1近经销商</v>
      </c>
      <c r="C805" s="211" t="s">
        <v>261</v>
      </c>
      <c r="D805" s="211" t="s">
        <v>1083</v>
      </c>
      <c r="E805" s="211" t="s">
        <v>1083</v>
      </c>
      <c r="F805" s="211" t="s">
        <v>1927</v>
      </c>
      <c r="G805" s="211" t="s">
        <v>1928</v>
      </c>
      <c r="H805" s="265"/>
      <c r="I805" s="211"/>
      <c r="J805" s="252"/>
      <c r="K805" s="215" t="s">
        <v>238</v>
      </c>
    </row>
    <row r="806" spans="1:11" s="215" customFormat="1">
      <c r="A806" s="285" t="s">
        <v>1929</v>
      </c>
      <c r="B806" s="269" t="str">
        <f>VLOOKUP(A806,数策标签!H:K,2,FALSE)</f>
        <v>居住地第2近经销商</v>
      </c>
      <c r="C806" s="211" t="s">
        <v>261</v>
      </c>
      <c r="D806" s="211" t="s">
        <v>1083</v>
      </c>
      <c r="E806" s="211" t="s">
        <v>1083</v>
      </c>
      <c r="F806" s="211" t="s">
        <v>1930</v>
      </c>
      <c r="G806" s="211" t="s">
        <v>1931</v>
      </c>
      <c r="H806" s="265"/>
      <c r="I806" s="211"/>
      <c r="J806" s="252"/>
      <c r="K806" s="215" t="s">
        <v>238</v>
      </c>
    </row>
    <row r="807" spans="1:11" s="215" customFormat="1">
      <c r="A807" s="285" t="s">
        <v>1932</v>
      </c>
      <c r="B807" s="269" t="str">
        <f>VLOOKUP(A807,数策标签!H:K,2,FALSE)</f>
        <v>居住地第3近经销商</v>
      </c>
      <c r="C807" s="211" t="s">
        <v>261</v>
      </c>
      <c r="D807" s="211" t="s">
        <v>1083</v>
      </c>
      <c r="E807" s="211" t="s">
        <v>1083</v>
      </c>
      <c r="F807" s="211" t="s">
        <v>1933</v>
      </c>
      <c r="G807" s="211" t="s">
        <v>1934</v>
      </c>
      <c r="H807" s="265"/>
      <c r="I807" s="211"/>
      <c r="J807" s="252"/>
      <c r="K807" s="215" t="s">
        <v>238</v>
      </c>
    </row>
    <row r="808" spans="1:11" s="215" customFormat="1">
      <c r="A808" s="285" t="s">
        <v>1935</v>
      </c>
      <c r="B808" s="269" t="str">
        <f>VLOOKUP(A808,数策标签!H:K,2,FALSE)</f>
        <v>居住地第1近经销商距离</v>
      </c>
      <c r="C808" s="211" t="s">
        <v>235</v>
      </c>
      <c r="D808" s="211" t="s">
        <v>1083</v>
      </c>
      <c r="E808" s="211" t="s">
        <v>1083</v>
      </c>
      <c r="F808" s="211" t="s">
        <v>1936</v>
      </c>
      <c r="G808" s="211" t="s">
        <v>1937</v>
      </c>
      <c r="H808" s="265"/>
      <c r="I808" s="211" t="s">
        <v>1938</v>
      </c>
      <c r="J808" s="252" t="s">
        <v>1939</v>
      </c>
      <c r="K808" s="215" t="s">
        <v>238</v>
      </c>
    </row>
    <row r="809" spans="1:11" s="215" customFormat="1">
      <c r="A809" s="285" t="s">
        <v>1935</v>
      </c>
      <c r="B809" s="269" t="str">
        <f>VLOOKUP(A809,数策标签!H:K,2,FALSE)</f>
        <v>居住地第1近经销商距离</v>
      </c>
      <c r="C809" s="211" t="s">
        <v>235</v>
      </c>
      <c r="D809" s="211" t="s">
        <v>1083</v>
      </c>
      <c r="E809" s="211" t="s">
        <v>1083</v>
      </c>
      <c r="F809" s="211" t="s">
        <v>1936</v>
      </c>
      <c r="G809" s="211" t="s">
        <v>1937</v>
      </c>
      <c r="H809" s="265"/>
      <c r="I809" s="211" t="s">
        <v>1940</v>
      </c>
      <c r="J809" s="252" t="s">
        <v>1941</v>
      </c>
      <c r="K809" s="215" t="s">
        <v>238</v>
      </c>
    </row>
    <row r="810" spans="1:11" s="215" customFormat="1">
      <c r="A810" s="285" t="s">
        <v>1935</v>
      </c>
      <c r="B810" s="269" t="str">
        <f>VLOOKUP(A810,数策标签!H:K,2,FALSE)</f>
        <v>居住地第1近经销商距离</v>
      </c>
      <c r="C810" s="211" t="s">
        <v>235</v>
      </c>
      <c r="D810" s="211" t="s">
        <v>1083</v>
      </c>
      <c r="E810" s="211" t="s">
        <v>1083</v>
      </c>
      <c r="F810" s="211" t="s">
        <v>1936</v>
      </c>
      <c r="G810" s="211" t="s">
        <v>1937</v>
      </c>
      <c r="H810" s="265"/>
      <c r="I810" s="211" t="s">
        <v>1942</v>
      </c>
      <c r="J810" s="252" t="s">
        <v>1943</v>
      </c>
      <c r="K810" s="215" t="s">
        <v>238</v>
      </c>
    </row>
    <row r="811" spans="1:11" s="215" customFormat="1">
      <c r="A811" s="285" t="s">
        <v>1935</v>
      </c>
      <c r="B811" s="269" t="str">
        <f>VLOOKUP(A811,数策标签!H:K,2,FALSE)</f>
        <v>居住地第1近经销商距离</v>
      </c>
      <c r="C811" s="211" t="s">
        <v>235</v>
      </c>
      <c r="D811" s="211" t="s">
        <v>1083</v>
      </c>
      <c r="E811" s="211" t="s">
        <v>1083</v>
      </c>
      <c r="F811" s="211" t="s">
        <v>1936</v>
      </c>
      <c r="G811" s="211" t="s">
        <v>1937</v>
      </c>
      <c r="H811" s="265"/>
      <c r="I811" s="211" t="s">
        <v>1944</v>
      </c>
      <c r="J811" s="252" t="s">
        <v>1944</v>
      </c>
      <c r="K811" s="215" t="s">
        <v>238</v>
      </c>
    </row>
    <row r="812" spans="1:11" s="215" customFormat="1">
      <c r="A812" s="285" t="s">
        <v>1945</v>
      </c>
      <c r="B812" s="269" t="str">
        <f>VLOOKUP(A812,数策标签!H:K,2,FALSE)</f>
        <v>居住地第2近经销商距离</v>
      </c>
      <c r="C812" s="211" t="s">
        <v>235</v>
      </c>
      <c r="D812" s="211" t="s">
        <v>1083</v>
      </c>
      <c r="E812" s="211" t="s">
        <v>1083</v>
      </c>
      <c r="F812" s="211" t="s">
        <v>1946</v>
      </c>
      <c r="G812" s="211" t="s">
        <v>1947</v>
      </c>
      <c r="H812" s="265"/>
      <c r="I812" s="211" t="s">
        <v>1938</v>
      </c>
      <c r="J812" s="252" t="s">
        <v>1939</v>
      </c>
      <c r="K812" s="215" t="s">
        <v>238</v>
      </c>
    </row>
    <row r="813" spans="1:11" s="215" customFormat="1">
      <c r="A813" s="285" t="s">
        <v>1945</v>
      </c>
      <c r="B813" s="269" t="str">
        <f>VLOOKUP(A813,数策标签!H:K,2,FALSE)</f>
        <v>居住地第2近经销商距离</v>
      </c>
      <c r="C813" s="211" t="s">
        <v>235</v>
      </c>
      <c r="D813" s="211" t="s">
        <v>1083</v>
      </c>
      <c r="E813" s="211" t="s">
        <v>1083</v>
      </c>
      <c r="F813" s="211" t="s">
        <v>1946</v>
      </c>
      <c r="G813" s="211" t="s">
        <v>1947</v>
      </c>
      <c r="H813" s="265"/>
      <c r="I813" s="211" t="s">
        <v>1940</v>
      </c>
      <c r="J813" s="252" t="s">
        <v>1941</v>
      </c>
      <c r="K813" s="215" t="s">
        <v>238</v>
      </c>
    </row>
    <row r="814" spans="1:11" s="215" customFormat="1">
      <c r="A814" s="285" t="s">
        <v>1945</v>
      </c>
      <c r="B814" s="269" t="str">
        <f>VLOOKUP(A814,数策标签!H:K,2,FALSE)</f>
        <v>居住地第2近经销商距离</v>
      </c>
      <c r="C814" s="211" t="s">
        <v>235</v>
      </c>
      <c r="D814" s="211" t="s">
        <v>1083</v>
      </c>
      <c r="E814" s="211" t="s">
        <v>1083</v>
      </c>
      <c r="F814" s="211" t="s">
        <v>1946</v>
      </c>
      <c r="G814" s="211" t="s">
        <v>1947</v>
      </c>
      <c r="H814" s="265"/>
      <c r="I814" s="211" t="s">
        <v>1942</v>
      </c>
      <c r="J814" s="252" t="s">
        <v>1943</v>
      </c>
      <c r="K814" s="215" t="s">
        <v>238</v>
      </c>
    </row>
    <row r="815" spans="1:11" s="215" customFormat="1">
      <c r="A815" s="285" t="s">
        <v>1945</v>
      </c>
      <c r="B815" s="269" t="str">
        <f>VLOOKUP(A815,数策标签!H:K,2,FALSE)</f>
        <v>居住地第2近经销商距离</v>
      </c>
      <c r="C815" s="211" t="s">
        <v>235</v>
      </c>
      <c r="D815" s="211" t="s">
        <v>1083</v>
      </c>
      <c r="E815" s="211" t="s">
        <v>1083</v>
      </c>
      <c r="F815" s="211" t="s">
        <v>1946</v>
      </c>
      <c r="G815" s="211" t="s">
        <v>1947</v>
      </c>
      <c r="H815" s="265"/>
      <c r="I815" s="211" t="s">
        <v>1944</v>
      </c>
      <c r="J815" s="252" t="s">
        <v>1944</v>
      </c>
      <c r="K815" s="215" t="s">
        <v>238</v>
      </c>
    </row>
    <row r="816" spans="1:11" s="215" customFormat="1">
      <c r="A816" s="285" t="s">
        <v>1948</v>
      </c>
      <c r="B816" s="269" t="str">
        <f>VLOOKUP(A816,数策标签!H:K,2,FALSE)</f>
        <v>居住地第3近经销商距离</v>
      </c>
      <c r="C816" s="211" t="s">
        <v>235</v>
      </c>
      <c r="D816" s="211" t="s">
        <v>1083</v>
      </c>
      <c r="E816" s="211" t="s">
        <v>1083</v>
      </c>
      <c r="F816" s="211" t="s">
        <v>1949</v>
      </c>
      <c r="G816" s="211" t="s">
        <v>1950</v>
      </c>
      <c r="H816" s="265"/>
      <c r="I816" s="211" t="s">
        <v>1938</v>
      </c>
      <c r="J816" s="252" t="s">
        <v>1939</v>
      </c>
      <c r="K816" s="215" t="s">
        <v>238</v>
      </c>
    </row>
    <row r="817" spans="1:11" s="215" customFormat="1">
      <c r="A817" s="285" t="s">
        <v>1948</v>
      </c>
      <c r="B817" s="269" t="str">
        <f>VLOOKUP(A817,数策标签!H:K,2,FALSE)</f>
        <v>居住地第3近经销商距离</v>
      </c>
      <c r="C817" s="211" t="s">
        <v>235</v>
      </c>
      <c r="D817" s="211" t="s">
        <v>1083</v>
      </c>
      <c r="E817" s="211" t="s">
        <v>1083</v>
      </c>
      <c r="F817" s="211" t="s">
        <v>1949</v>
      </c>
      <c r="G817" s="211" t="s">
        <v>1950</v>
      </c>
      <c r="H817" s="265"/>
      <c r="I817" s="211" t="s">
        <v>1940</v>
      </c>
      <c r="J817" s="252" t="s">
        <v>1941</v>
      </c>
      <c r="K817" s="215" t="s">
        <v>238</v>
      </c>
    </row>
    <row r="818" spans="1:11" s="215" customFormat="1">
      <c r="A818" s="285" t="s">
        <v>1948</v>
      </c>
      <c r="B818" s="269" t="str">
        <f>VLOOKUP(A818,数策标签!H:K,2,FALSE)</f>
        <v>居住地第3近经销商距离</v>
      </c>
      <c r="C818" s="211" t="s">
        <v>235</v>
      </c>
      <c r="D818" s="211" t="s">
        <v>1083</v>
      </c>
      <c r="E818" s="211" t="s">
        <v>1083</v>
      </c>
      <c r="F818" s="211" t="s">
        <v>1949</v>
      </c>
      <c r="G818" s="211" t="s">
        <v>1950</v>
      </c>
      <c r="H818" s="265"/>
      <c r="I818" s="211" t="s">
        <v>1942</v>
      </c>
      <c r="J818" s="252" t="s">
        <v>1943</v>
      </c>
      <c r="K818" s="215" t="s">
        <v>238</v>
      </c>
    </row>
    <row r="819" spans="1:11" s="215" customFormat="1">
      <c r="A819" s="285" t="s">
        <v>1948</v>
      </c>
      <c r="B819" s="269" t="str">
        <f>VLOOKUP(A819,数策标签!H:K,2,FALSE)</f>
        <v>居住地第3近经销商距离</v>
      </c>
      <c r="C819" s="211" t="s">
        <v>235</v>
      </c>
      <c r="D819" s="211" t="s">
        <v>1083</v>
      </c>
      <c r="E819" s="211" t="s">
        <v>1083</v>
      </c>
      <c r="F819" s="211" t="s">
        <v>1949</v>
      </c>
      <c r="G819" s="211" t="s">
        <v>1950</v>
      </c>
      <c r="H819" s="265"/>
      <c r="I819" s="211" t="s">
        <v>1944</v>
      </c>
      <c r="J819" s="252" t="s">
        <v>1944</v>
      </c>
      <c r="K819" s="215" t="s">
        <v>238</v>
      </c>
    </row>
    <row r="820" spans="1:11" s="215" customFormat="1">
      <c r="A820" s="285" t="s">
        <v>1951</v>
      </c>
      <c r="B820" s="269" t="str">
        <f>VLOOKUP(A820,数策标签!H:K,2,FALSE)</f>
        <v>工作地第1近经销商</v>
      </c>
      <c r="C820" s="211" t="s">
        <v>261</v>
      </c>
      <c r="D820" s="211" t="s">
        <v>1083</v>
      </c>
      <c r="E820" s="211" t="s">
        <v>1083</v>
      </c>
      <c r="F820" s="211" t="s">
        <v>1952</v>
      </c>
      <c r="G820" s="211" t="s">
        <v>1953</v>
      </c>
      <c r="H820" s="265"/>
      <c r="I820" s="211"/>
      <c r="J820" s="252"/>
      <c r="K820" s="215" t="s">
        <v>238</v>
      </c>
    </row>
    <row r="821" spans="1:11" s="215" customFormat="1">
      <c r="A821" s="285" t="s">
        <v>1954</v>
      </c>
      <c r="B821" s="269" t="str">
        <f>VLOOKUP(A821,数策标签!H:K,2,FALSE)</f>
        <v>工作地第2近经销商</v>
      </c>
      <c r="C821" s="211" t="s">
        <v>261</v>
      </c>
      <c r="D821" s="211" t="s">
        <v>1083</v>
      </c>
      <c r="E821" s="211" t="s">
        <v>1083</v>
      </c>
      <c r="F821" s="211" t="s">
        <v>1955</v>
      </c>
      <c r="G821" s="211" t="s">
        <v>1956</v>
      </c>
      <c r="H821" s="265"/>
      <c r="I821" s="211"/>
      <c r="J821" s="252"/>
      <c r="K821" s="215" t="s">
        <v>238</v>
      </c>
    </row>
    <row r="822" spans="1:11" s="215" customFormat="1">
      <c r="A822" s="285" t="s">
        <v>1957</v>
      </c>
      <c r="B822" s="269" t="str">
        <f>VLOOKUP(A822,数策标签!H:K,2,FALSE)</f>
        <v>工作地第3近经销商</v>
      </c>
      <c r="C822" s="211" t="s">
        <v>261</v>
      </c>
      <c r="D822" s="211" t="s">
        <v>1083</v>
      </c>
      <c r="E822" s="211" t="s">
        <v>1083</v>
      </c>
      <c r="F822" s="211" t="s">
        <v>1958</v>
      </c>
      <c r="G822" s="211" t="s">
        <v>1959</v>
      </c>
      <c r="H822" s="265"/>
      <c r="I822" s="211"/>
      <c r="J822" s="252"/>
      <c r="K822" s="215" t="s">
        <v>238</v>
      </c>
    </row>
    <row r="823" spans="1:11" s="215" customFormat="1">
      <c r="A823" s="285" t="s">
        <v>1960</v>
      </c>
      <c r="B823" s="269" t="str">
        <f>VLOOKUP(A823,数策标签!H:K,2,FALSE)</f>
        <v>工作地第1近经销商距离</v>
      </c>
      <c r="C823" s="211" t="s">
        <v>235</v>
      </c>
      <c r="D823" s="211" t="s">
        <v>1083</v>
      </c>
      <c r="E823" s="211" t="s">
        <v>1083</v>
      </c>
      <c r="F823" s="211" t="s">
        <v>1961</v>
      </c>
      <c r="G823" s="211" t="s">
        <v>1962</v>
      </c>
      <c r="H823" s="265"/>
      <c r="I823" s="211" t="s">
        <v>1938</v>
      </c>
      <c r="J823" s="252" t="s">
        <v>1939</v>
      </c>
      <c r="K823" s="215" t="s">
        <v>238</v>
      </c>
    </row>
    <row r="824" spans="1:11" s="215" customFormat="1">
      <c r="A824" s="285" t="s">
        <v>1960</v>
      </c>
      <c r="B824" s="269" t="str">
        <f>VLOOKUP(A824,数策标签!H:K,2,FALSE)</f>
        <v>工作地第1近经销商距离</v>
      </c>
      <c r="C824" s="211" t="s">
        <v>235</v>
      </c>
      <c r="D824" s="211" t="s">
        <v>1083</v>
      </c>
      <c r="E824" s="211" t="s">
        <v>1083</v>
      </c>
      <c r="F824" s="211" t="s">
        <v>1961</v>
      </c>
      <c r="G824" s="211" t="s">
        <v>1962</v>
      </c>
      <c r="H824" s="265"/>
      <c r="I824" s="211" t="s">
        <v>1940</v>
      </c>
      <c r="J824" s="252" t="s">
        <v>1941</v>
      </c>
      <c r="K824" s="215" t="s">
        <v>238</v>
      </c>
    </row>
    <row r="825" spans="1:11" s="215" customFormat="1">
      <c r="A825" s="285" t="s">
        <v>1960</v>
      </c>
      <c r="B825" s="269" t="str">
        <f>VLOOKUP(A825,数策标签!H:K,2,FALSE)</f>
        <v>工作地第1近经销商距离</v>
      </c>
      <c r="C825" s="211" t="s">
        <v>235</v>
      </c>
      <c r="D825" s="211" t="s">
        <v>1083</v>
      </c>
      <c r="E825" s="211" t="s">
        <v>1083</v>
      </c>
      <c r="F825" s="211" t="s">
        <v>1961</v>
      </c>
      <c r="G825" s="211" t="s">
        <v>1962</v>
      </c>
      <c r="H825" s="265"/>
      <c r="I825" s="211" t="s">
        <v>1942</v>
      </c>
      <c r="J825" s="252" t="s">
        <v>1943</v>
      </c>
      <c r="K825" s="215" t="s">
        <v>238</v>
      </c>
    </row>
    <row r="826" spans="1:11" s="215" customFormat="1">
      <c r="A826" s="285" t="s">
        <v>1960</v>
      </c>
      <c r="B826" s="269" t="str">
        <f>VLOOKUP(A826,数策标签!H:K,2,FALSE)</f>
        <v>工作地第1近经销商距离</v>
      </c>
      <c r="C826" s="211" t="s">
        <v>235</v>
      </c>
      <c r="D826" s="211" t="s">
        <v>1083</v>
      </c>
      <c r="E826" s="211" t="s">
        <v>1083</v>
      </c>
      <c r="F826" s="211" t="s">
        <v>1961</v>
      </c>
      <c r="G826" s="211" t="s">
        <v>1962</v>
      </c>
      <c r="H826" s="265"/>
      <c r="I826" s="211" t="s">
        <v>1944</v>
      </c>
      <c r="J826" s="252" t="s">
        <v>1944</v>
      </c>
      <c r="K826" s="215" t="s">
        <v>238</v>
      </c>
    </row>
    <row r="827" spans="1:11" s="215" customFormat="1">
      <c r="A827" s="285" t="s">
        <v>1963</v>
      </c>
      <c r="B827" s="269" t="str">
        <f>VLOOKUP(A827,数策标签!H:K,2,FALSE)</f>
        <v>工作地第2近经销商距离</v>
      </c>
      <c r="C827" s="211" t="s">
        <v>235</v>
      </c>
      <c r="D827" s="211" t="s">
        <v>1083</v>
      </c>
      <c r="E827" s="211" t="s">
        <v>1083</v>
      </c>
      <c r="F827" s="211" t="s">
        <v>1964</v>
      </c>
      <c r="G827" s="211" t="s">
        <v>1965</v>
      </c>
      <c r="H827" s="265"/>
      <c r="I827" s="211" t="s">
        <v>1938</v>
      </c>
      <c r="J827" s="252" t="s">
        <v>1939</v>
      </c>
      <c r="K827" s="215" t="s">
        <v>238</v>
      </c>
    </row>
    <row r="828" spans="1:11" s="215" customFormat="1">
      <c r="A828" s="285" t="s">
        <v>1963</v>
      </c>
      <c r="B828" s="269" t="str">
        <f>VLOOKUP(A828,数策标签!H:K,2,FALSE)</f>
        <v>工作地第2近经销商距离</v>
      </c>
      <c r="C828" s="211" t="s">
        <v>235</v>
      </c>
      <c r="D828" s="211" t="s">
        <v>1083</v>
      </c>
      <c r="E828" s="211" t="s">
        <v>1083</v>
      </c>
      <c r="F828" s="211" t="s">
        <v>1964</v>
      </c>
      <c r="G828" s="211" t="s">
        <v>1965</v>
      </c>
      <c r="H828" s="265"/>
      <c r="I828" s="211" t="s">
        <v>1940</v>
      </c>
      <c r="J828" s="252" t="s">
        <v>1941</v>
      </c>
      <c r="K828" s="215" t="s">
        <v>238</v>
      </c>
    </row>
    <row r="829" spans="1:11" s="215" customFormat="1">
      <c r="A829" s="285" t="s">
        <v>1963</v>
      </c>
      <c r="B829" s="269" t="str">
        <f>VLOOKUP(A829,数策标签!H:K,2,FALSE)</f>
        <v>工作地第2近经销商距离</v>
      </c>
      <c r="C829" s="211" t="s">
        <v>235</v>
      </c>
      <c r="D829" s="211" t="s">
        <v>1083</v>
      </c>
      <c r="E829" s="211" t="s">
        <v>1083</v>
      </c>
      <c r="F829" s="211" t="s">
        <v>1964</v>
      </c>
      <c r="G829" s="211" t="s">
        <v>1965</v>
      </c>
      <c r="H829" s="265"/>
      <c r="I829" s="211" t="s">
        <v>1942</v>
      </c>
      <c r="J829" s="252" t="s">
        <v>1943</v>
      </c>
      <c r="K829" s="215" t="s">
        <v>238</v>
      </c>
    </row>
    <row r="830" spans="1:11" s="215" customFormat="1">
      <c r="A830" s="285" t="s">
        <v>1963</v>
      </c>
      <c r="B830" s="269" t="str">
        <f>VLOOKUP(A830,数策标签!H:K,2,FALSE)</f>
        <v>工作地第2近经销商距离</v>
      </c>
      <c r="C830" s="211" t="s">
        <v>235</v>
      </c>
      <c r="D830" s="211" t="s">
        <v>1083</v>
      </c>
      <c r="E830" s="211" t="s">
        <v>1083</v>
      </c>
      <c r="F830" s="211" t="s">
        <v>1964</v>
      </c>
      <c r="G830" s="211" t="s">
        <v>1965</v>
      </c>
      <c r="H830" s="265"/>
      <c r="I830" s="211" t="s">
        <v>1944</v>
      </c>
      <c r="J830" s="252" t="s">
        <v>1944</v>
      </c>
      <c r="K830" s="215" t="s">
        <v>238</v>
      </c>
    </row>
    <row r="831" spans="1:11" s="215" customFormat="1">
      <c r="A831" s="285" t="s">
        <v>1966</v>
      </c>
      <c r="B831" s="269" t="str">
        <f>VLOOKUP(A831,数策标签!H:K,2,FALSE)</f>
        <v>工作地第3近经销商距离</v>
      </c>
      <c r="C831" s="211" t="s">
        <v>235</v>
      </c>
      <c r="D831" s="211" t="s">
        <v>1083</v>
      </c>
      <c r="E831" s="211" t="s">
        <v>1083</v>
      </c>
      <c r="F831" s="211" t="s">
        <v>1967</v>
      </c>
      <c r="G831" s="211" t="s">
        <v>1968</v>
      </c>
      <c r="H831" s="265"/>
      <c r="I831" s="211" t="s">
        <v>1938</v>
      </c>
      <c r="J831" s="252" t="s">
        <v>1939</v>
      </c>
      <c r="K831" s="215" t="s">
        <v>238</v>
      </c>
    </row>
    <row r="832" spans="1:11" s="215" customFormat="1">
      <c r="A832" s="285" t="s">
        <v>1966</v>
      </c>
      <c r="B832" s="269" t="str">
        <f>VLOOKUP(A832,数策标签!H:K,2,FALSE)</f>
        <v>工作地第3近经销商距离</v>
      </c>
      <c r="C832" s="211" t="s">
        <v>235</v>
      </c>
      <c r="D832" s="211" t="s">
        <v>1083</v>
      </c>
      <c r="E832" s="211" t="s">
        <v>1083</v>
      </c>
      <c r="F832" s="211" t="s">
        <v>1967</v>
      </c>
      <c r="G832" s="211" t="s">
        <v>1968</v>
      </c>
      <c r="H832" s="265"/>
      <c r="I832" s="211" t="s">
        <v>1940</v>
      </c>
      <c r="J832" s="252" t="s">
        <v>1941</v>
      </c>
      <c r="K832" s="215" t="s">
        <v>238</v>
      </c>
    </row>
    <row r="833" spans="1:11" s="215" customFormat="1">
      <c r="A833" s="285" t="s">
        <v>1966</v>
      </c>
      <c r="B833" s="269" t="str">
        <f>VLOOKUP(A833,数策标签!H:K,2,FALSE)</f>
        <v>工作地第3近经销商距离</v>
      </c>
      <c r="C833" s="211" t="s">
        <v>235</v>
      </c>
      <c r="D833" s="211" t="s">
        <v>1083</v>
      </c>
      <c r="E833" s="211" t="s">
        <v>1083</v>
      </c>
      <c r="F833" s="211" t="s">
        <v>1967</v>
      </c>
      <c r="G833" s="211" t="s">
        <v>1968</v>
      </c>
      <c r="H833" s="265"/>
      <c r="I833" s="211" t="s">
        <v>1942</v>
      </c>
      <c r="J833" s="252" t="s">
        <v>1943</v>
      </c>
      <c r="K833" s="215" t="s">
        <v>238</v>
      </c>
    </row>
    <row r="834" spans="1:11" s="215" customFormat="1">
      <c r="A834" s="285" t="s">
        <v>1966</v>
      </c>
      <c r="B834" s="269" t="str">
        <f>VLOOKUP(A834,数策标签!H:K,2,FALSE)</f>
        <v>工作地第3近经销商距离</v>
      </c>
      <c r="C834" s="211" t="s">
        <v>235</v>
      </c>
      <c r="D834" s="211" t="s">
        <v>1083</v>
      </c>
      <c r="E834" s="211" t="s">
        <v>1083</v>
      </c>
      <c r="F834" s="211" t="s">
        <v>1967</v>
      </c>
      <c r="G834" s="211" t="s">
        <v>1968</v>
      </c>
      <c r="H834" s="265"/>
      <c r="I834" s="211" t="s">
        <v>1944</v>
      </c>
      <c r="J834" s="252" t="s">
        <v>1944</v>
      </c>
      <c r="K834" s="215" t="s">
        <v>238</v>
      </c>
    </row>
    <row r="835" spans="1:11" s="215" customFormat="1" hidden="1">
      <c r="A835" s="247" t="str">
        <f>数策标签!H16</f>
        <v>000100001001022</v>
      </c>
      <c r="B835" s="211" t="str">
        <f>VLOOKUP(A835,数策标签!H:K,2,FALSE)</f>
        <v>手机号标注</v>
      </c>
      <c r="C835" s="211" t="s">
        <v>261</v>
      </c>
      <c r="D835" s="207" t="s">
        <v>1969</v>
      </c>
      <c r="E835" s="265" t="s">
        <v>1970</v>
      </c>
      <c r="F835" s="265" t="s">
        <v>1971</v>
      </c>
      <c r="G835" s="265"/>
      <c r="H835" s="265"/>
      <c r="I835" s="265"/>
      <c r="J835" s="252"/>
      <c r="K835" s="215" t="s">
        <v>238</v>
      </c>
    </row>
    <row r="836" spans="1:11" s="215" customFormat="1" hidden="1">
      <c r="A836" s="247" t="str">
        <f>数策标签!H16</f>
        <v>000100001001022</v>
      </c>
      <c r="B836" s="211" t="str">
        <f>VLOOKUP(A836,数策标签!H:K,2,FALSE)</f>
        <v>手机号标注</v>
      </c>
      <c r="C836" s="211" t="s">
        <v>261</v>
      </c>
      <c r="D836" s="207" t="s">
        <v>1969</v>
      </c>
      <c r="E836" s="265" t="s">
        <v>1972</v>
      </c>
      <c r="F836" s="265" t="s">
        <v>1971</v>
      </c>
      <c r="G836" s="265"/>
      <c r="H836" s="265"/>
      <c r="I836" s="265"/>
      <c r="J836" s="252"/>
      <c r="K836" s="215" t="s">
        <v>238</v>
      </c>
    </row>
    <row r="837" spans="1:11" s="215" customFormat="1">
      <c r="A837" s="247" t="str">
        <f>数策标签!H17</f>
        <v>000100001001023</v>
      </c>
      <c r="B837" s="211" t="str">
        <f>VLOOKUP(A837,数策标签!H:K,2,FALSE)</f>
        <v>居住地</v>
      </c>
      <c r="C837" s="211" t="s">
        <v>261</v>
      </c>
      <c r="D837" s="207" t="s">
        <v>1083</v>
      </c>
      <c r="E837" s="265" t="s">
        <v>1083</v>
      </c>
      <c r="F837" s="265" t="s">
        <v>1973</v>
      </c>
      <c r="G837" s="265" t="s">
        <v>280</v>
      </c>
      <c r="H837" s="265"/>
      <c r="I837" s="265"/>
      <c r="J837" s="252"/>
      <c r="K837" s="215" t="s">
        <v>238</v>
      </c>
    </row>
    <row r="838" spans="1:11" s="215" customFormat="1">
      <c r="A838" s="247" t="str">
        <f>数策标签!H34</f>
        <v>000100001002010</v>
      </c>
      <c r="B838" s="211" t="str">
        <f>VLOOKUP(A838,数策标签!H:K,2,FALSE)</f>
        <v>办公地</v>
      </c>
      <c r="C838" s="211" t="s">
        <v>261</v>
      </c>
      <c r="D838" s="207" t="s">
        <v>1083</v>
      </c>
      <c r="E838" s="265" t="s">
        <v>1083</v>
      </c>
      <c r="F838" s="265" t="s">
        <v>1974</v>
      </c>
      <c r="G838" s="265" t="s">
        <v>336</v>
      </c>
      <c r="H838" s="265"/>
      <c r="I838" s="265"/>
      <c r="J838" s="252"/>
      <c r="K838" s="215" t="s">
        <v>238</v>
      </c>
    </row>
    <row r="839" spans="1:11" s="241" customFormat="1" hidden="1">
      <c r="A839" s="290" t="str">
        <f>数策标签!$H$18</f>
        <v>000100001001028</v>
      </c>
      <c r="B839" s="260" t="str">
        <f>VLOOKUP(A839,数策标签!H:K,2,FALSE)</f>
        <v>身份证地区</v>
      </c>
      <c r="C839" s="260" t="s">
        <v>261</v>
      </c>
      <c r="D839" s="313" t="s">
        <v>1975</v>
      </c>
      <c r="E839" s="292" t="s">
        <v>1975</v>
      </c>
      <c r="F839" s="292" t="s">
        <v>1976</v>
      </c>
      <c r="G839" s="292" t="s">
        <v>1977</v>
      </c>
      <c r="H839" s="292"/>
      <c r="I839" s="292"/>
      <c r="J839" s="319"/>
      <c r="K839" s="215" t="s">
        <v>238</v>
      </c>
    </row>
    <row r="840" spans="1:11" s="241" customFormat="1" hidden="1">
      <c r="A840" s="290" t="str">
        <f>数策标签!H19</f>
        <v>000100001001029</v>
      </c>
      <c r="B840" s="260" t="str">
        <f>VLOOKUP(A840,数策标签!H:K,2,FALSE)</f>
        <v>身份证性别</v>
      </c>
      <c r="C840" s="260" t="s">
        <v>261</v>
      </c>
      <c r="D840" s="313" t="s">
        <v>1975</v>
      </c>
      <c r="E840" s="292" t="s">
        <v>1975</v>
      </c>
      <c r="F840" s="292" t="s">
        <v>1978</v>
      </c>
      <c r="G840" s="292" t="s">
        <v>242</v>
      </c>
      <c r="H840" s="292"/>
      <c r="I840" s="292"/>
      <c r="J840" s="319"/>
      <c r="K840" s="215" t="s">
        <v>238</v>
      </c>
    </row>
    <row r="841" spans="1:11" s="241" customFormat="1" hidden="1">
      <c r="A841" s="290" t="str">
        <f>数策标签!H20</f>
        <v>000100001001030</v>
      </c>
      <c r="B841" s="260" t="str">
        <f>VLOOKUP(A841,数策标签!H:K,2,FALSE)</f>
        <v>身份证出生日期</v>
      </c>
      <c r="C841" s="260" t="s">
        <v>261</v>
      </c>
      <c r="D841" s="313" t="s">
        <v>1975</v>
      </c>
      <c r="E841" s="292" t="s">
        <v>1975</v>
      </c>
      <c r="F841" s="292" t="s">
        <v>1979</v>
      </c>
      <c r="G841" s="292" t="s">
        <v>1980</v>
      </c>
      <c r="H841" s="292"/>
      <c r="I841" s="292"/>
      <c r="J841" s="319"/>
      <c r="K841" s="215" t="s">
        <v>238</v>
      </c>
    </row>
    <row r="842" spans="1:11" s="241" customFormat="1" hidden="1">
      <c r="A842" s="290" t="str">
        <f>数策标签!$H$21</f>
        <v>000100001001031</v>
      </c>
      <c r="B842" s="260" t="str">
        <f>VLOOKUP(A842,数策标签!H:K,2,FALSE)</f>
        <v>身份证号是否正确</v>
      </c>
      <c r="C842" s="260" t="s">
        <v>261</v>
      </c>
      <c r="D842" s="313" t="s">
        <v>1975</v>
      </c>
      <c r="E842" s="292" t="s">
        <v>1975</v>
      </c>
      <c r="F842" s="292" t="s">
        <v>1981</v>
      </c>
      <c r="G842" s="292"/>
      <c r="H842" s="292"/>
      <c r="I842" s="292"/>
      <c r="J842" s="319"/>
      <c r="K842" s="215" t="s">
        <v>238</v>
      </c>
    </row>
    <row r="843" spans="1:11" s="241" customFormat="1" hidden="1">
      <c r="A843" s="314" t="str">
        <f>数策标签!H22</f>
        <v>000100001001032</v>
      </c>
      <c r="B843" s="260" t="str">
        <f>VLOOKUP(A843,数策标签!H:K,2,FALSE)</f>
        <v>身份证号与姓名验证</v>
      </c>
      <c r="C843" s="315" t="s">
        <v>235</v>
      </c>
      <c r="D843" s="315" t="s">
        <v>1982</v>
      </c>
      <c r="E843" s="315" t="s">
        <v>1982</v>
      </c>
      <c r="F843" s="316" t="s">
        <v>1983</v>
      </c>
      <c r="G843" s="315" t="s">
        <v>1984</v>
      </c>
      <c r="H843" s="316"/>
      <c r="I843" s="320" t="s">
        <v>1985</v>
      </c>
      <c r="J843" s="321" t="s">
        <v>1986</v>
      </c>
      <c r="K843" s="241" t="s">
        <v>238</v>
      </c>
    </row>
    <row r="844" spans="1:11" s="241" customFormat="1" hidden="1">
      <c r="A844" s="314" t="str">
        <f>数策标签!H22</f>
        <v>000100001001032</v>
      </c>
      <c r="B844" s="260" t="str">
        <f>VLOOKUP(A844,数策标签!H:K,2,FALSE)</f>
        <v>身份证号与姓名验证</v>
      </c>
      <c r="C844" s="315" t="s">
        <v>235</v>
      </c>
      <c r="D844" s="315" t="s">
        <v>1982</v>
      </c>
      <c r="E844" s="315" t="s">
        <v>1982</v>
      </c>
      <c r="F844" s="316" t="s">
        <v>1983</v>
      </c>
      <c r="G844" s="315" t="s">
        <v>1984</v>
      </c>
      <c r="H844" s="316"/>
      <c r="I844" s="320" t="s">
        <v>1987</v>
      </c>
      <c r="J844" s="321" t="s">
        <v>1988</v>
      </c>
      <c r="K844" s="241" t="s">
        <v>238</v>
      </c>
    </row>
    <row r="845" spans="1:11" s="241" customFormat="1" hidden="1">
      <c r="A845" s="314" t="str">
        <f>数策标签!$H$23</f>
        <v>000100001001033</v>
      </c>
      <c r="B845" s="260" t="str">
        <f>VLOOKUP(A845,数策标签!H:K,2,FALSE)</f>
        <v>身份证号与姓名验证结果描述</v>
      </c>
      <c r="C845" s="315" t="s">
        <v>235</v>
      </c>
      <c r="D845" s="315" t="s">
        <v>1982</v>
      </c>
      <c r="E845" s="315" t="s">
        <v>1982</v>
      </c>
      <c r="F845" s="316" t="s">
        <v>1989</v>
      </c>
      <c r="G845" s="315" t="s">
        <v>1990</v>
      </c>
      <c r="H845" s="316"/>
      <c r="I845" s="322" t="s">
        <v>1991</v>
      </c>
      <c r="J845" s="321" t="s">
        <v>1991</v>
      </c>
      <c r="K845" s="241" t="s">
        <v>238</v>
      </c>
    </row>
    <row r="846" spans="1:11" s="241" customFormat="1" hidden="1">
      <c r="A846" s="314" t="str">
        <f>数策标签!$H$23</f>
        <v>000100001001033</v>
      </c>
      <c r="B846" s="260" t="str">
        <f>VLOOKUP(A846,数策标签!H:K,2,FALSE)</f>
        <v>身份证号与姓名验证结果描述</v>
      </c>
      <c r="C846" s="315" t="s">
        <v>235</v>
      </c>
      <c r="D846" s="315" t="s">
        <v>1982</v>
      </c>
      <c r="E846" s="315" t="s">
        <v>1982</v>
      </c>
      <c r="F846" s="316" t="s">
        <v>1989</v>
      </c>
      <c r="G846" s="315" t="s">
        <v>1990</v>
      </c>
      <c r="H846" s="316"/>
      <c r="I846" s="322" t="s">
        <v>1992</v>
      </c>
      <c r="J846" s="321" t="s">
        <v>1993</v>
      </c>
      <c r="K846" s="241" t="s">
        <v>238</v>
      </c>
    </row>
    <row r="847" spans="1:11" s="241" customFormat="1" hidden="1">
      <c r="A847" s="314" t="str">
        <f>数策标签!$H$23</f>
        <v>000100001001033</v>
      </c>
      <c r="B847" s="260" t="str">
        <f>VLOOKUP(A847,数策标签!H:K,2,FALSE)</f>
        <v>身份证号与姓名验证结果描述</v>
      </c>
      <c r="C847" s="315" t="s">
        <v>235</v>
      </c>
      <c r="D847" s="315" t="s">
        <v>1982</v>
      </c>
      <c r="E847" s="315" t="s">
        <v>1982</v>
      </c>
      <c r="F847" s="316" t="s">
        <v>1989</v>
      </c>
      <c r="G847" s="315" t="s">
        <v>1990</v>
      </c>
      <c r="H847" s="316"/>
      <c r="I847" s="322" t="s">
        <v>1994</v>
      </c>
      <c r="J847" s="321" t="s">
        <v>1994</v>
      </c>
      <c r="K847" s="241" t="s">
        <v>238</v>
      </c>
    </row>
    <row r="848" spans="1:11" s="241" customFormat="1" hidden="1">
      <c r="A848" s="314" t="str">
        <f>数策标签!$H$23</f>
        <v>000100001001033</v>
      </c>
      <c r="B848" s="260" t="str">
        <f>VLOOKUP(A848,数策标签!H:K,2,FALSE)</f>
        <v>身份证号与姓名验证结果描述</v>
      </c>
      <c r="C848" s="315" t="s">
        <v>235</v>
      </c>
      <c r="D848" s="315" t="s">
        <v>1982</v>
      </c>
      <c r="E848" s="315" t="s">
        <v>1982</v>
      </c>
      <c r="F848" s="316" t="s">
        <v>1989</v>
      </c>
      <c r="G848" s="315" t="s">
        <v>1990</v>
      </c>
      <c r="H848" s="316"/>
      <c r="I848" s="322" t="s">
        <v>1995</v>
      </c>
      <c r="J848" s="321" t="s">
        <v>1995</v>
      </c>
      <c r="K848" s="241" t="s">
        <v>238</v>
      </c>
    </row>
    <row r="849" spans="1:11" s="242" customFormat="1" hidden="1">
      <c r="A849" s="247" t="s">
        <v>1996</v>
      </c>
      <c r="B849" s="269" t="str">
        <f>VLOOKUP(A849,数策标签!H:K,2,FALSE)</f>
        <v>常用交易渠道</v>
      </c>
      <c r="C849" s="211" t="s">
        <v>261</v>
      </c>
      <c r="D849" s="211" t="s">
        <v>1997</v>
      </c>
      <c r="E849" s="211" t="s">
        <v>1998</v>
      </c>
      <c r="F849" s="265"/>
      <c r="G849" s="212" t="s">
        <v>1999</v>
      </c>
      <c r="H849" s="265"/>
      <c r="I849" s="212" t="s">
        <v>2000</v>
      </c>
      <c r="J849" s="252" t="s">
        <v>2000</v>
      </c>
      <c r="K849" s="215" t="s">
        <v>1103</v>
      </c>
    </row>
    <row r="850" spans="1:11" s="242" customFormat="1" hidden="1">
      <c r="A850" s="247" t="s">
        <v>1996</v>
      </c>
      <c r="B850" s="269" t="str">
        <f>VLOOKUP(A850,数策标签!H:K,2,FALSE)</f>
        <v>常用交易渠道</v>
      </c>
      <c r="C850" s="211" t="s">
        <v>235</v>
      </c>
      <c r="D850" s="211" t="s">
        <v>1997</v>
      </c>
      <c r="E850" s="317" t="s">
        <v>2001</v>
      </c>
      <c r="F850" s="287" t="s">
        <v>2002</v>
      </c>
      <c r="G850" s="318" t="s">
        <v>2003</v>
      </c>
      <c r="H850" s="287" t="s">
        <v>2004</v>
      </c>
      <c r="I850" s="318" t="s">
        <v>2005</v>
      </c>
      <c r="J850" s="267" t="s">
        <v>2005</v>
      </c>
      <c r="K850" s="215" t="s">
        <v>238</v>
      </c>
    </row>
    <row r="851" spans="1:11" s="242" customFormat="1" hidden="1">
      <c r="A851" s="247" t="s">
        <v>1996</v>
      </c>
      <c r="B851" s="269" t="str">
        <f>VLOOKUP(A851,数策标签!H:K,2,FALSE)</f>
        <v>常用交易渠道</v>
      </c>
      <c r="C851" s="211" t="s">
        <v>235</v>
      </c>
      <c r="D851" s="211" t="s">
        <v>1997</v>
      </c>
      <c r="E851" s="317" t="s">
        <v>2001</v>
      </c>
      <c r="F851" s="287" t="s">
        <v>2002</v>
      </c>
      <c r="G851" s="318" t="s">
        <v>2003</v>
      </c>
      <c r="H851" s="287" t="s">
        <v>2006</v>
      </c>
      <c r="I851" s="318" t="s">
        <v>2007</v>
      </c>
      <c r="J851" s="267" t="s">
        <v>2007</v>
      </c>
      <c r="K851" s="215" t="s">
        <v>238</v>
      </c>
    </row>
    <row r="852" spans="1:11" s="242" customFormat="1" hidden="1">
      <c r="A852" s="247" t="s">
        <v>1996</v>
      </c>
      <c r="B852" s="269" t="str">
        <f>VLOOKUP(A852,数策标签!H:K,2,FALSE)</f>
        <v>常用交易渠道</v>
      </c>
      <c r="C852" s="211" t="s">
        <v>235</v>
      </c>
      <c r="D852" s="211" t="s">
        <v>1997</v>
      </c>
      <c r="E852" s="317" t="s">
        <v>2001</v>
      </c>
      <c r="F852" s="287" t="s">
        <v>2002</v>
      </c>
      <c r="G852" s="318" t="s">
        <v>2003</v>
      </c>
      <c r="H852" s="287" t="s">
        <v>2008</v>
      </c>
      <c r="I852" s="318" t="s">
        <v>2009</v>
      </c>
      <c r="J852" s="267" t="s">
        <v>2009</v>
      </c>
      <c r="K852" s="215" t="s">
        <v>238</v>
      </c>
    </row>
    <row r="853" spans="1:11" s="242" customFormat="1" hidden="1">
      <c r="A853" s="247" t="s">
        <v>1996</v>
      </c>
      <c r="B853" s="269" t="str">
        <f>VLOOKUP(A853,数策标签!H:K,2,FALSE)</f>
        <v>常用交易渠道</v>
      </c>
      <c r="C853" s="211" t="s">
        <v>235</v>
      </c>
      <c r="D853" s="211" t="s">
        <v>1997</v>
      </c>
      <c r="E853" s="317" t="s">
        <v>2001</v>
      </c>
      <c r="F853" s="287" t="s">
        <v>2002</v>
      </c>
      <c r="G853" s="318" t="s">
        <v>2003</v>
      </c>
      <c r="H853" s="287" t="s">
        <v>2010</v>
      </c>
      <c r="I853" s="318" t="s">
        <v>2011</v>
      </c>
      <c r="J853" s="267" t="s">
        <v>2011</v>
      </c>
      <c r="K853" s="215" t="s">
        <v>238</v>
      </c>
    </row>
    <row r="854" spans="1:11" s="242" customFormat="1" hidden="1">
      <c r="A854" s="247" t="s">
        <v>1996</v>
      </c>
      <c r="B854" s="269" t="str">
        <f>VLOOKUP(A854,数策标签!H:K,2,FALSE)</f>
        <v>常用交易渠道</v>
      </c>
      <c r="C854" s="211" t="s">
        <v>235</v>
      </c>
      <c r="D854" s="211" t="s">
        <v>1997</v>
      </c>
      <c r="E854" s="317" t="s">
        <v>2001</v>
      </c>
      <c r="F854" s="287" t="s">
        <v>2002</v>
      </c>
      <c r="G854" s="318" t="s">
        <v>2003</v>
      </c>
      <c r="H854" s="287" t="s">
        <v>2012</v>
      </c>
      <c r="I854" s="318" t="s">
        <v>2013</v>
      </c>
      <c r="J854" s="267" t="s">
        <v>2013</v>
      </c>
      <c r="K854" s="215" t="s">
        <v>238</v>
      </c>
    </row>
    <row r="855" spans="1:11" s="242" customFormat="1" hidden="1">
      <c r="A855" s="247" t="s">
        <v>1996</v>
      </c>
      <c r="B855" s="269" t="str">
        <f>VLOOKUP(A855,数策标签!H:K,2,FALSE)</f>
        <v>常用交易渠道</v>
      </c>
      <c r="C855" s="211" t="s">
        <v>235</v>
      </c>
      <c r="D855" s="211" t="s">
        <v>1997</v>
      </c>
      <c r="E855" s="317" t="s">
        <v>2001</v>
      </c>
      <c r="F855" s="287" t="s">
        <v>2002</v>
      </c>
      <c r="G855" s="318" t="s">
        <v>2003</v>
      </c>
      <c r="H855" s="287" t="s">
        <v>2014</v>
      </c>
      <c r="I855" s="318" t="s">
        <v>2015</v>
      </c>
      <c r="J855" s="267" t="s">
        <v>2015</v>
      </c>
      <c r="K855" s="215" t="s">
        <v>238</v>
      </c>
    </row>
    <row r="856" spans="1:11" s="242" customFormat="1" hidden="1">
      <c r="A856" s="247" t="s">
        <v>1996</v>
      </c>
      <c r="B856" s="269" t="str">
        <f>VLOOKUP(A856,数策标签!H:K,2,FALSE)</f>
        <v>常用交易渠道</v>
      </c>
      <c r="C856" s="211" t="s">
        <v>235</v>
      </c>
      <c r="D856" s="211" t="s">
        <v>1997</v>
      </c>
      <c r="E856" s="317" t="s">
        <v>2001</v>
      </c>
      <c r="F856" s="287" t="s">
        <v>2002</v>
      </c>
      <c r="G856" s="318" t="s">
        <v>2003</v>
      </c>
      <c r="H856" s="287" t="s">
        <v>2016</v>
      </c>
      <c r="I856" s="318" t="s">
        <v>2017</v>
      </c>
      <c r="J856" s="267" t="s">
        <v>2017</v>
      </c>
      <c r="K856" s="215" t="s">
        <v>238</v>
      </c>
    </row>
    <row r="857" spans="1:11" s="242" customFormat="1" hidden="1">
      <c r="A857" s="247" t="s">
        <v>1996</v>
      </c>
      <c r="B857" s="269" t="str">
        <f>VLOOKUP(A857,数策标签!H:K,2,FALSE)</f>
        <v>常用交易渠道</v>
      </c>
      <c r="C857" s="211" t="s">
        <v>235</v>
      </c>
      <c r="D857" s="211" t="s">
        <v>1997</v>
      </c>
      <c r="E857" s="317" t="s">
        <v>2001</v>
      </c>
      <c r="F857" s="287" t="s">
        <v>2002</v>
      </c>
      <c r="G857" s="318" t="s">
        <v>2003</v>
      </c>
      <c r="H857" s="287" t="s">
        <v>1097</v>
      </c>
      <c r="I857" s="318" t="s">
        <v>2018</v>
      </c>
      <c r="J857" s="267" t="s">
        <v>2018</v>
      </c>
      <c r="K857" s="215" t="s">
        <v>238</v>
      </c>
    </row>
    <row r="858" spans="1:11" s="242" customFormat="1" hidden="1">
      <c r="A858" s="247" t="s">
        <v>1996</v>
      </c>
      <c r="B858" s="269" t="str">
        <f>VLOOKUP(A858,数策标签!H:K,2,FALSE)</f>
        <v>常用交易渠道</v>
      </c>
      <c r="C858" s="211" t="s">
        <v>235</v>
      </c>
      <c r="D858" s="211" t="s">
        <v>1997</v>
      </c>
      <c r="E858" s="317" t="s">
        <v>2001</v>
      </c>
      <c r="F858" s="287" t="s">
        <v>2002</v>
      </c>
      <c r="G858" s="318" t="s">
        <v>2003</v>
      </c>
      <c r="H858" s="287" t="s">
        <v>1099</v>
      </c>
      <c r="I858" s="318" t="s">
        <v>2019</v>
      </c>
      <c r="J858" s="267" t="s">
        <v>2019</v>
      </c>
      <c r="K858" s="215" t="s">
        <v>238</v>
      </c>
    </row>
    <row r="859" spans="1:11" s="242" customFormat="1" hidden="1">
      <c r="A859" s="247" t="s">
        <v>1996</v>
      </c>
      <c r="B859" s="269" t="str">
        <f>VLOOKUP(A859,数策标签!H:K,2,FALSE)</f>
        <v>常用交易渠道</v>
      </c>
      <c r="C859" s="211" t="s">
        <v>235</v>
      </c>
      <c r="D859" s="211" t="s">
        <v>1997</v>
      </c>
      <c r="E859" s="317" t="s">
        <v>2001</v>
      </c>
      <c r="F859" s="287" t="s">
        <v>2002</v>
      </c>
      <c r="G859" s="318" t="s">
        <v>2003</v>
      </c>
      <c r="H859" s="287" t="s">
        <v>2020</v>
      </c>
      <c r="I859" s="318" t="s">
        <v>2021</v>
      </c>
      <c r="J859" s="267" t="s">
        <v>2021</v>
      </c>
      <c r="K859" s="215" t="s">
        <v>238</v>
      </c>
    </row>
    <row r="860" spans="1:11" s="242" customFormat="1" hidden="1">
      <c r="A860" s="247" t="s">
        <v>1996</v>
      </c>
      <c r="B860" s="269" t="str">
        <f>VLOOKUP(A860,数策标签!H:K,2,FALSE)</f>
        <v>常用交易渠道</v>
      </c>
      <c r="C860" s="211" t="s">
        <v>235</v>
      </c>
      <c r="D860" s="211" t="s">
        <v>1997</v>
      </c>
      <c r="E860" s="317" t="s">
        <v>2001</v>
      </c>
      <c r="F860" s="287" t="s">
        <v>2002</v>
      </c>
      <c r="G860" s="318" t="s">
        <v>2003</v>
      </c>
      <c r="H860" s="287" t="s">
        <v>2022</v>
      </c>
      <c r="I860" s="318" t="s">
        <v>2023</v>
      </c>
      <c r="J860" s="267" t="s">
        <v>2023</v>
      </c>
      <c r="K860" s="215" t="s">
        <v>238</v>
      </c>
    </row>
    <row r="861" spans="1:11" s="242" customFormat="1" hidden="1">
      <c r="A861" s="247" t="s">
        <v>1996</v>
      </c>
      <c r="B861" s="269" t="str">
        <f>VLOOKUP(A861,数策标签!H:K,2,FALSE)</f>
        <v>常用交易渠道</v>
      </c>
      <c r="C861" s="211" t="s">
        <v>235</v>
      </c>
      <c r="D861" s="211" t="s">
        <v>1997</v>
      </c>
      <c r="E861" s="317" t="s">
        <v>2001</v>
      </c>
      <c r="F861" s="287" t="s">
        <v>2002</v>
      </c>
      <c r="G861" s="318" t="s">
        <v>2003</v>
      </c>
      <c r="H861" s="287" t="s">
        <v>2024</v>
      </c>
      <c r="I861" s="318" t="s">
        <v>2025</v>
      </c>
      <c r="J861" s="267" t="s">
        <v>2025</v>
      </c>
      <c r="K861" s="215" t="s">
        <v>238</v>
      </c>
    </row>
    <row r="862" spans="1:11" s="242" customFormat="1" hidden="1">
      <c r="A862" s="247" t="s">
        <v>1996</v>
      </c>
      <c r="B862" s="269" t="str">
        <f>VLOOKUP(A862,数策标签!H:K,2,FALSE)</f>
        <v>常用交易渠道</v>
      </c>
      <c r="C862" s="211" t="s">
        <v>235</v>
      </c>
      <c r="D862" s="211" t="s">
        <v>1997</v>
      </c>
      <c r="E862" s="317" t="s">
        <v>2001</v>
      </c>
      <c r="F862" s="287" t="s">
        <v>2002</v>
      </c>
      <c r="G862" s="318" t="s">
        <v>2003</v>
      </c>
      <c r="H862" s="287" t="s">
        <v>2026</v>
      </c>
      <c r="I862" s="318" t="s">
        <v>2027</v>
      </c>
      <c r="J862" s="267" t="s">
        <v>2027</v>
      </c>
      <c r="K862" s="215" t="s">
        <v>238</v>
      </c>
    </row>
    <row r="863" spans="1:11" s="242" customFormat="1" hidden="1">
      <c r="A863" s="247" t="s">
        <v>1996</v>
      </c>
      <c r="B863" s="269" t="str">
        <f>VLOOKUP(A863,数策标签!H:K,2,FALSE)</f>
        <v>常用交易渠道</v>
      </c>
      <c r="C863" s="211" t="s">
        <v>235</v>
      </c>
      <c r="D863" s="211" t="s">
        <v>1997</v>
      </c>
      <c r="E863" s="317" t="s">
        <v>2001</v>
      </c>
      <c r="F863" s="287" t="s">
        <v>2002</v>
      </c>
      <c r="G863" s="318" t="s">
        <v>2003</v>
      </c>
      <c r="H863" s="287" t="s">
        <v>2028</v>
      </c>
      <c r="I863" s="318" t="s">
        <v>2029</v>
      </c>
      <c r="J863" s="267" t="s">
        <v>2029</v>
      </c>
      <c r="K863" s="215" t="s">
        <v>238</v>
      </c>
    </row>
    <row r="864" spans="1:11" s="242" customFormat="1" hidden="1">
      <c r="A864" s="247" t="s">
        <v>1996</v>
      </c>
      <c r="B864" s="269" t="str">
        <f>VLOOKUP(A864,数策标签!H:K,2,FALSE)</f>
        <v>常用交易渠道</v>
      </c>
      <c r="C864" s="211" t="s">
        <v>235</v>
      </c>
      <c r="D864" s="211" t="s">
        <v>1997</v>
      </c>
      <c r="E864" s="317" t="s">
        <v>2001</v>
      </c>
      <c r="F864" s="287" t="s">
        <v>2002</v>
      </c>
      <c r="G864" s="318" t="s">
        <v>2003</v>
      </c>
      <c r="H864" s="287" t="s">
        <v>2030</v>
      </c>
      <c r="I864" s="318" t="s">
        <v>2031</v>
      </c>
      <c r="J864" s="267" t="s">
        <v>2031</v>
      </c>
      <c r="K864" s="215" t="s">
        <v>238</v>
      </c>
    </row>
    <row r="865" spans="1:11" s="242" customFormat="1" hidden="1">
      <c r="A865" s="247" t="s">
        <v>1996</v>
      </c>
      <c r="B865" s="269" t="str">
        <f>VLOOKUP(A865,数策标签!H:K,2,FALSE)</f>
        <v>常用交易渠道</v>
      </c>
      <c r="C865" s="211" t="s">
        <v>235</v>
      </c>
      <c r="D865" s="211" t="s">
        <v>1997</v>
      </c>
      <c r="E865" s="317" t="s">
        <v>2001</v>
      </c>
      <c r="F865" s="287" t="s">
        <v>2002</v>
      </c>
      <c r="G865" s="318" t="s">
        <v>2003</v>
      </c>
      <c r="H865" s="287" t="s">
        <v>2032</v>
      </c>
      <c r="I865" s="318" t="s">
        <v>2033</v>
      </c>
      <c r="J865" s="267" t="s">
        <v>2033</v>
      </c>
      <c r="K865" s="215" t="s">
        <v>238</v>
      </c>
    </row>
    <row r="866" spans="1:11" s="242" customFormat="1" hidden="1">
      <c r="A866" s="264" t="s">
        <v>2034</v>
      </c>
      <c r="B866" s="269" t="str">
        <f>VLOOKUP(A866,数策标签!H:K,2,FALSE)</f>
        <v>消费笔数品类TOP5分布</v>
      </c>
      <c r="C866" s="211" t="s">
        <v>235</v>
      </c>
      <c r="D866" s="211" t="s">
        <v>2035</v>
      </c>
      <c r="E866" s="317" t="s">
        <v>2001</v>
      </c>
      <c r="F866" s="287" t="s">
        <v>2036</v>
      </c>
      <c r="G866" s="318" t="s">
        <v>2037</v>
      </c>
      <c r="H866" s="287" t="s">
        <v>2038</v>
      </c>
      <c r="I866" s="318" t="s">
        <v>2039</v>
      </c>
      <c r="J866" s="267" t="s">
        <v>2040</v>
      </c>
      <c r="K866" s="215" t="s">
        <v>238</v>
      </c>
    </row>
    <row r="867" spans="1:11" s="242" customFormat="1" hidden="1">
      <c r="A867" s="264" t="s">
        <v>2034</v>
      </c>
      <c r="B867" s="269" t="str">
        <f>VLOOKUP(A867,数策标签!H:K,2,FALSE)</f>
        <v>消费笔数品类TOP5分布</v>
      </c>
      <c r="C867" s="211" t="s">
        <v>235</v>
      </c>
      <c r="D867" s="211" t="s">
        <v>2035</v>
      </c>
      <c r="E867" s="317" t="s">
        <v>2001</v>
      </c>
      <c r="F867" s="287" t="s">
        <v>2036</v>
      </c>
      <c r="G867" s="318" t="s">
        <v>2037</v>
      </c>
      <c r="H867" s="287" t="s">
        <v>2041</v>
      </c>
      <c r="I867" s="318" t="s">
        <v>2042</v>
      </c>
      <c r="J867" s="267" t="s">
        <v>2040</v>
      </c>
      <c r="K867" s="215" t="s">
        <v>238</v>
      </c>
    </row>
    <row r="868" spans="1:11" s="242" customFormat="1" hidden="1">
      <c r="A868" s="264" t="s">
        <v>2034</v>
      </c>
      <c r="B868" s="269" t="str">
        <f>VLOOKUP(A868,数策标签!H:K,2,FALSE)</f>
        <v>消费笔数品类TOP5分布</v>
      </c>
      <c r="C868" s="211" t="s">
        <v>235</v>
      </c>
      <c r="D868" s="211" t="s">
        <v>2035</v>
      </c>
      <c r="E868" s="317" t="s">
        <v>2001</v>
      </c>
      <c r="F868" s="287" t="s">
        <v>2036</v>
      </c>
      <c r="G868" s="318" t="s">
        <v>2037</v>
      </c>
      <c r="H868" s="287" t="s">
        <v>2043</v>
      </c>
      <c r="I868" s="318" t="s">
        <v>2044</v>
      </c>
      <c r="J868" s="267" t="s">
        <v>2040</v>
      </c>
      <c r="K868" s="215" t="s">
        <v>238</v>
      </c>
    </row>
    <row r="869" spans="1:11" s="242" customFormat="1" hidden="1">
      <c r="A869" s="264" t="s">
        <v>2034</v>
      </c>
      <c r="B869" s="269" t="str">
        <f>VLOOKUP(A869,数策标签!H:K,2,FALSE)</f>
        <v>消费笔数品类TOP5分布</v>
      </c>
      <c r="C869" s="211" t="s">
        <v>235</v>
      </c>
      <c r="D869" s="211" t="s">
        <v>2035</v>
      </c>
      <c r="E869" s="317" t="s">
        <v>2001</v>
      </c>
      <c r="F869" s="287" t="s">
        <v>2036</v>
      </c>
      <c r="G869" s="318" t="s">
        <v>2037</v>
      </c>
      <c r="H869" s="287" t="s">
        <v>2045</v>
      </c>
      <c r="I869" s="318" t="s">
        <v>2046</v>
      </c>
      <c r="J869" s="267" t="s">
        <v>2040</v>
      </c>
      <c r="K869" s="215" t="s">
        <v>238</v>
      </c>
    </row>
    <row r="870" spans="1:11" s="242" customFormat="1" hidden="1">
      <c r="A870" s="264" t="s">
        <v>2034</v>
      </c>
      <c r="B870" s="269" t="str">
        <f>VLOOKUP(A870,数策标签!H:K,2,FALSE)</f>
        <v>消费笔数品类TOP5分布</v>
      </c>
      <c r="C870" s="211" t="s">
        <v>235</v>
      </c>
      <c r="D870" s="211" t="s">
        <v>2035</v>
      </c>
      <c r="E870" s="317" t="s">
        <v>2001</v>
      </c>
      <c r="F870" s="287" t="s">
        <v>2036</v>
      </c>
      <c r="G870" s="318" t="s">
        <v>2037</v>
      </c>
      <c r="H870" s="287" t="s">
        <v>2047</v>
      </c>
      <c r="I870" s="318" t="s">
        <v>2048</v>
      </c>
      <c r="J870" s="267" t="s">
        <v>2049</v>
      </c>
      <c r="K870" s="215" t="s">
        <v>238</v>
      </c>
    </row>
    <row r="871" spans="1:11" s="242" customFormat="1" hidden="1">
      <c r="A871" s="264" t="s">
        <v>2034</v>
      </c>
      <c r="B871" s="269" t="str">
        <f>VLOOKUP(A871,数策标签!H:K,2,FALSE)</f>
        <v>消费笔数品类TOP5分布</v>
      </c>
      <c r="C871" s="211" t="s">
        <v>235</v>
      </c>
      <c r="D871" s="211" t="s">
        <v>2035</v>
      </c>
      <c r="E871" s="317" t="s">
        <v>2001</v>
      </c>
      <c r="F871" s="287" t="s">
        <v>2036</v>
      </c>
      <c r="G871" s="318" t="s">
        <v>2037</v>
      </c>
      <c r="H871" s="287" t="s">
        <v>2050</v>
      </c>
      <c r="I871" s="318" t="s">
        <v>2051</v>
      </c>
      <c r="J871" s="267" t="s">
        <v>2049</v>
      </c>
      <c r="K871" s="215" t="s">
        <v>238</v>
      </c>
    </row>
    <row r="872" spans="1:11" s="242" customFormat="1" hidden="1">
      <c r="A872" s="264" t="s">
        <v>2034</v>
      </c>
      <c r="B872" s="269" t="str">
        <f>VLOOKUP(A872,数策标签!H:K,2,FALSE)</f>
        <v>消费笔数品类TOP5分布</v>
      </c>
      <c r="C872" s="211" t="s">
        <v>235</v>
      </c>
      <c r="D872" s="211" t="s">
        <v>2035</v>
      </c>
      <c r="E872" s="317" t="s">
        <v>2001</v>
      </c>
      <c r="F872" s="287" t="s">
        <v>2036</v>
      </c>
      <c r="G872" s="318" t="s">
        <v>2037</v>
      </c>
      <c r="H872" s="287" t="s">
        <v>2052</v>
      </c>
      <c r="I872" s="318" t="s">
        <v>2053</v>
      </c>
      <c r="J872" s="267" t="s">
        <v>2049</v>
      </c>
      <c r="K872" s="215" t="s">
        <v>238</v>
      </c>
    </row>
    <row r="873" spans="1:11" s="242" customFormat="1" hidden="1">
      <c r="A873" s="264" t="s">
        <v>2034</v>
      </c>
      <c r="B873" s="269" t="str">
        <f>VLOOKUP(A873,数策标签!H:K,2,FALSE)</f>
        <v>消费笔数品类TOP5分布</v>
      </c>
      <c r="C873" s="211" t="s">
        <v>235</v>
      </c>
      <c r="D873" s="211" t="s">
        <v>2035</v>
      </c>
      <c r="E873" s="317" t="s">
        <v>2001</v>
      </c>
      <c r="F873" s="287" t="s">
        <v>2036</v>
      </c>
      <c r="G873" s="318" t="s">
        <v>2037</v>
      </c>
      <c r="H873" s="287" t="s">
        <v>2054</v>
      </c>
      <c r="I873" s="318" t="s">
        <v>2055</v>
      </c>
      <c r="J873" s="267" t="s">
        <v>2049</v>
      </c>
      <c r="K873" s="215" t="s">
        <v>238</v>
      </c>
    </row>
    <row r="874" spans="1:11" s="242" customFormat="1" hidden="1">
      <c r="A874" s="264" t="s">
        <v>2034</v>
      </c>
      <c r="B874" s="269" t="str">
        <f>VLOOKUP(A874,数策标签!H:K,2,FALSE)</f>
        <v>消费笔数品类TOP5分布</v>
      </c>
      <c r="C874" s="211" t="s">
        <v>235</v>
      </c>
      <c r="D874" s="211" t="s">
        <v>2035</v>
      </c>
      <c r="E874" s="317" t="s">
        <v>2001</v>
      </c>
      <c r="F874" s="287" t="s">
        <v>2036</v>
      </c>
      <c r="G874" s="318" t="s">
        <v>2037</v>
      </c>
      <c r="H874" s="287" t="s">
        <v>2056</v>
      </c>
      <c r="I874" s="318" t="s">
        <v>2057</v>
      </c>
      <c r="J874" s="267" t="s">
        <v>2049</v>
      </c>
      <c r="K874" s="215" t="s">
        <v>238</v>
      </c>
    </row>
    <row r="875" spans="1:11" s="242" customFormat="1" hidden="1">
      <c r="A875" s="264" t="s">
        <v>2034</v>
      </c>
      <c r="B875" s="269" t="str">
        <f>VLOOKUP(A875,数策标签!H:K,2,FALSE)</f>
        <v>消费笔数品类TOP5分布</v>
      </c>
      <c r="C875" s="211" t="s">
        <v>235</v>
      </c>
      <c r="D875" s="211" t="s">
        <v>2035</v>
      </c>
      <c r="E875" s="317" t="s">
        <v>2001</v>
      </c>
      <c r="F875" s="287" t="s">
        <v>2036</v>
      </c>
      <c r="G875" s="318" t="s">
        <v>2037</v>
      </c>
      <c r="H875" s="287" t="s">
        <v>2058</v>
      </c>
      <c r="I875" s="318" t="s">
        <v>2059</v>
      </c>
      <c r="J875" s="267" t="s">
        <v>2060</v>
      </c>
      <c r="K875" s="215" t="s">
        <v>238</v>
      </c>
    </row>
    <row r="876" spans="1:11" s="242" customFormat="1" hidden="1">
      <c r="A876" s="264" t="s">
        <v>2034</v>
      </c>
      <c r="B876" s="269" t="str">
        <f>VLOOKUP(A876,数策标签!H:K,2,FALSE)</f>
        <v>消费笔数品类TOP5分布</v>
      </c>
      <c r="C876" s="211" t="s">
        <v>235</v>
      </c>
      <c r="D876" s="211" t="s">
        <v>2035</v>
      </c>
      <c r="E876" s="317" t="s">
        <v>2001</v>
      </c>
      <c r="F876" s="287" t="s">
        <v>2036</v>
      </c>
      <c r="G876" s="318" t="s">
        <v>2037</v>
      </c>
      <c r="H876" s="287" t="s">
        <v>2061</v>
      </c>
      <c r="I876" s="318" t="s">
        <v>2062</v>
      </c>
      <c r="J876" s="267" t="s">
        <v>2060</v>
      </c>
      <c r="K876" s="215" t="s">
        <v>238</v>
      </c>
    </row>
    <row r="877" spans="1:11" s="242" customFormat="1" hidden="1">
      <c r="A877" s="264" t="s">
        <v>2034</v>
      </c>
      <c r="B877" s="269" t="str">
        <f>VLOOKUP(A877,数策标签!H:K,2,FALSE)</f>
        <v>消费笔数品类TOP5分布</v>
      </c>
      <c r="C877" s="211" t="s">
        <v>235</v>
      </c>
      <c r="D877" s="211" t="s">
        <v>2035</v>
      </c>
      <c r="E877" s="317" t="s">
        <v>2001</v>
      </c>
      <c r="F877" s="287" t="s">
        <v>2036</v>
      </c>
      <c r="G877" s="318" t="s">
        <v>2037</v>
      </c>
      <c r="H877" s="287" t="s">
        <v>2063</v>
      </c>
      <c r="I877" s="318" t="s">
        <v>2064</v>
      </c>
      <c r="J877" s="267" t="s">
        <v>2060</v>
      </c>
      <c r="K877" s="215" t="s">
        <v>238</v>
      </c>
    </row>
    <row r="878" spans="1:11" s="242" customFormat="1" hidden="1">
      <c r="A878" s="264" t="s">
        <v>2034</v>
      </c>
      <c r="B878" s="269" t="str">
        <f>VLOOKUP(A878,数策标签!H:K,2,FALSE)</f>
        <v>消费笔数品类TOP5分布</v>
      </c>
      <c r="C878" s="211" t="s">
        <v>235</v>
      </c>
      <c r="D878" s="211" t="s">
        <v>2035</v>
      </c>
      <c r="E878" s="317" t="s">
        <v>2001</v>
      </c>
      <c r="F878" s="287" t="s">
        <v>2036</v>
      </c>
      <c r="G878" s="318" t="s">
        <v>2037</v>
      </c>
      <c r="H878" s="287" t="s">
        <v>2065</v>
      </c>
      <c r="I878" s="318" t="s">
        <v>2066</v>
      </c>
      <c r="J878" s="267" t="s">
        <v>2060</v>
      </c>
      <c r="K878" s="215" t="s">
        <v>238</v>
      </c>
    </row>
    <row r="879" spans="1:11" s="242" customFormat="1" hidden="1">
      <c r="A879" s="264" t="s">
        <v>2034</v>
      </c>
      <c r="B879" s="269" t="str">
        <f>VLOOKUP(A879,数策标签!H:K,2,FALSE)</f>
        <v>消费笔数品类TOP5分布</v>
      </c>
      <c r="C879" s="211" t="s">
        <v>235</v>
      </c>
      <c r="D879" s="211" t="s">
        <v>2035</v>
      </c>
      <c r="E879" s="317" t="s">
        <v>2001</v>
      </c>
      <c r="F879" s="287" t="s">
        <v>2036</v>
      </c>
      <c r="G879" s="318" t="s">
        <v>2037</v>
      </c>
      <c r="H879" s="287" t="s">
        <v>2067</v>
      </c>
      <c r="I879" s="318" t="s">
        <v>2068</v>
      </c>
      <c r="J879" s="267" t="s">
        <v>2068</v>
      </c>
      <c r="K879" s="215" t="s">
        <v>238</v>
      </c>
    </row>
    <row r="880" spans="1:11" s="242" customFormat="1" ht="33" hidden="1">
      <c r="A880" s="264" t="s">
        <v>2034</v>
      </c>
      <c r="B880" s="269" t="str">
        <f>VLOOKUP(A880,数策标签!H:K,2,FALSE)</f>
        <v>消费笔数品类TOP5分布</v>
      </c>
      <c r="C880" s="211" t="s">
        <v>235</v>
      </c>
      <c r="D880" s="211" t="s">
        <v>2035</v>
      </c>
      <c r="E880" s="317" t="s">
        <v>2001</v>
      </c>
      <c r="F880" s="287" t="s">
        <v>2036</v>
      </c>
      <c r="G880" s="318" t="s">
        <v>2037</v>
      </c>
      <c r="H880" s="287" t="s">
        <v>2069</v>
      </c>
      <c r="I880" s="318" t="s">
        <v>2070</v>
      </c>
      <c r="J880" s="267" t="s">
        <v>2068</v>
      </c>
      <c r="K880" s="215" t="s">
        <v>238</v>
      </c>
    </row>
    <row r="881" spans="1:11" s="242" customFormat="1" hidden="1">
      <c r="A881" s="264" t="s">
        <v>2034</v>
      </c>
      <c r="B881" s="269" t="str">
        <f>VLOOKUP(A881,数策标签!H:K,2,FALSE)</f>
        <v>消费笔数品类TOP5分布</v>
      </c>
      <c r="C881" s="211" t="s">
        <v>235</v>
      </c>
      <c r="D881" s="211" t="s">
        <v>2035</v>
      </c>
      <c r="E881" s="317" t="s">
        <v>2001</v>
      </c>
      <c r="F881" s="287" t="s">
        <v>2036</v>
      </c>
      <c r="G881" s="318" t="s">
        <v>2037</v>
      </c>
      <c r="H881" s="287" t="s">
        <v>2071</v>
      </c>
      <c r="I881" s="318" t="s">
        <v>2072</v>
      </c>
      <c r="J881" s="267" t="s">
        <v>2068</v>
      </c>
      <c r="K881" s="215" t="s">
        <v>238</v>
      </c>
    </row>
    <row r="882" spans="1:11" s="242" customFormat="1" hidden="1">
      <c r="A882" s="264" t="s">
        <v>2034</v>
      </c>
      <c r="B882" s="269" t="str">
        <f>VLOOKUP(A882,数策标签!H:K,2,FALSE)</f>
        <v>消费笔数品类TOP5分布</v>
      </c>
      <c r="C882" s="211" t="s">
        <v>235</v>
      </c>
      <c r="D882" s="211" t="s">
        <v>2035</v>
      </c>
      <c r="E882" s="317" t="s">
        <v>2001</v>
      </c>
      <c r="F882" s="287" t="s">
        <v>2036</v>
      </c>
      <c r="G882" s="318" t="s">
        <v>2037</v>
      </c>
      <c r="H882" s="287" t="s">
        <v>2073</v>
      </c>
      <c r="I882" s="318" t="s">
        <v>2074</v>
      </c>
      <c r="J882" s="267" t="s">
        <v>2075</v>
      </c>
      <c r="K882" s="215" t="s">
        <v>238</v>
      </c>
    </row>
    <row r="883" spans="1:11" s="242" customFormat="1" hidden="1">
      <c r="A883" s="264" t="s">
        <v>2034</v>
      </c>
      <c r="B883" s="269" t="str">
        <f>VLOOKUP(A883,数策标签!H:K,2,FALSE)</f>
        <v>消费笔数品类TOP5分布</v>
      </c>
      <c r="C883" s="211" t="s">
        <v>235</v>
      </c>
      <c r="D883" s="211" t="s">
        <v>2035</v>
      </c>
      <c r="E883" s="317" t="s">
        <v>2001</v>
      </c>
      <c r="F883" s="287" t="s">
        <v>2036</v>
      </c>
      <c r="G883" s="318" t="s">
        <v>2037</v>
      </c>
      <c r="H883" s="287" t="s">
        <v>2076</v>
      </c>
      <c r="I883" s="318" t="s">
        <v>2077</v>
      </c>
      <c r="J883" s="267" t="s">
        <v>2075</v>
      </c>
      <c r="K883" s="215" t="s">
        <v>238</v>
      </c>
    </row>
    <row r="884" spans="1:11" s="242" customFormat="1" hidden="1">
      <c r="A884" s="264" t="s">
        <v>2034</v>
      </c>
      <c r="B884" s="269" t="str">
        <f>VLOOKUP(A884,数策标签!H:K,2,FALSE)</f>
        <v>消费笔数品类TOP5分布</v>
      </c>
      <c r="C884" s="211" t="s">
        <v>235</v>
      </c>
      <c r="D884" s="211" t="s">
        <v>2035</v>
      </c>
      <c r="E884" s="317" t="s">
        <v>2001</v>
      </c>
      <c r="F884" s="287" t="s">
        <v>2036</v>
      </c>
      <c r="G884" s="318" t="s">
        <v>2037</v>
      </c>
      <c r="H884" s="287" t="s">
        <v>2078</v>
      </c>
      <c r="I884" s="318" t="s">
        <v>2079</v>
      </c>
      <c r="J884" s="267" t="s">
        <v>2075</v>
      </c>
      <c r="K884" s="215" t="s">
        <v>238</v>
      </c>
    </row>
    <row r="885" spans="1:11" s="242" customFormat="1" hidden="1">
      <c r="A885" s="264" t="s">
        <v>2034</v>
      </c>
      <c r="B885" s="269" t="str">
        <f>VLOOKUP(A885,数策标签!H:K,2,FALSE)</f>
        <v>消费笔数品类TOP5分布</v>
      </c>
      <c r="C885" s="211" t="s">
        <v>235</v>
      </c>
      <c r="D885" s="211" t="s">
        <v>2035</v>
      </c>
      <c r="E885" s="317" t="s">
        <v>2001</v>
      </c>
      <c r="F885" s="287" t="s">
        <v>2036</v>
      </c>
      <c r="G885" s="318" t="s">
        <v>2037</v>
      </c>
      <c r="H885" s="287" t="s">
        <v>2080</v>
      </c>
      <c r="I885" s="318" t="s">
        <v>2081</v>
      </c>
      <c r="J885" s="267" t="s">
        <v>2075</v>
      </c>
      <c r="K885" s="215" t="s">
        <v>238</v>
      </c>
    </row>
    <row r="886" spans="1:11" s="242" customFormat="1" hidden="1">
      <c r="A886" s="264" t="s">
        <v>2034</v>
      </c>
      <c r="B886" s="269" t="str">
        <f>VLOOKUP(A886,数策标签!H:K,2,FALSE)</f>
        <v>消费笔数品类TOP5分布</v>
      </c>
      <c r="C886" s="211" t="s">
        <v>235</v>
      </c>
      <c r="D886" s="211" t="s">
        <v>2035</v>
      </c>
      <c r="E886" s="317" t="s">
        <v>2001</v>
      </c>
      <c r="F886" s="287" t="s">
        <v>2036</v>
      </c>
      <c r="G886" s="318" t="s">
        <v>2037</v>
      </c>
      <c r="H886" s="287" t="s">
        <v>2082</v>
      </c>
      <c r="I886" s="318" t="s">
        <v>2083</v>
      </c>
      <c r="J886" s="267" t="s">
        <v>2075</v>
      </c>
      <c r="K886" s="215" t="s">
        <v>238</v>
      </c>
    </row>
    <row r="887" spans="1:11" s="242" customFormat="1" hidden="1">
      <c r="A887" s="264" t="s">
        <v>2034</v>
      </c>
      <c r="B887" s="269" t="str">
        <f>VLOOKUP(A887,数策标签!H:K,2,FALSE)</f>
        <v>消费笔数品类TOP5分布</v>
      </c>
      <c r="C887" s="211" t="s">
        <v>235</v>
      </c>
      <c r="D887" s="211" t="s">
        <v>2035</v>
      </c>
      <c r="E887" s="317" t="s">
        <v>2001</v>
      </c>
      <c r="F887" s="287" t="s">
        <v>2036</v>
      </c>
      <c r="G887" s="318" t="s">
        <v>2037</v>
      </c>
      <c r="H887" s="287" t="s">
        <v>2084</v>
      </c>
      <c r="I887" s="318" t="s">
        <v>2085</v>
      </c>
      <c r="J887" s="267" t="s">
        <v>2086</v>
      </c>
      <c r="K887" s="215" t="s">
        <v>238</v>
      </c>
    </row>
    <row r="888" spans="1:11" s="242" customFormat="1" hidden="1">
      <c r="A888" s="264" t="s">
        <v>2034</v>
      </c>
      <c r="B888" s="269" t="str">
        <f>VLOOKUP(A888,数策标签!H:K,2,FALSE)</f>
        <v>消费笔数品类TOP5分布</v>
      </c>
      <c r="C888" s="211" t="s">
        <v>235</v>
      </c>
      <c r="D888" s="211" t="s">
        <v>2035</v>
      </c>
      <c r="E888" s="317" t="s">
        <v>2001</v>
      </c>
      <c r="F888" s="287" t="s">
        <v>2036</v>
      </c>
      <c r="G888" s="318" t="s">
        <v>2037</v>
      </c>
      <c r="H888" s="287" t="s">
        <v>2087</v>
      </c>
      <c r="I888" s="318" t="s">
        <v>2088</v>
      </c>
      <c r="J888" s="267" t="s">
        <v>2086</v>
      </c>
      <c r="K888" s="215" t="s">
        <v>238</v>
      </c>
    </row>
    <row r="889" spans="1:11" s="242" customFormat="1" hidden="1">
      <c r="A889" s="264" t="s">
        <v>2034</v>
      </c>
      <c r="B889" s="269" t="str">
        <f>VLOOKUP(A889,数策标签!H:K,2,FALSE)</f>
        <v>消费笔数品类TOP5分布</v>
      </c>
      <c r="C889" s="211" t="s">
        <v>235</v>
      </c>
      <c r="D889" s="211" t="s">
        <v>2035</v>
      </c>
      <c r="E889" s="317" t="s">
        <v>2001</v>
      </c>
      <c r="F889" s="287" t="s">
        <v>2036</v>
      </c>
      <c r="G889" s="318" t="s">
        <v>2037</v>
      </c>
      <c r="H889" s="287" t="s">
        <v>2089</v>
      </c>
      <c r="I889" s="318" t="s">
        <v>2090</v>
      </c>
      <c r="J889" s="267" t="s">
        <v>2091</v>
      </c>
      <c r="K889" s="215" t="s">
        <v>238</v>
      </c>
    </row>
    <row r="890" spans="1:11" s="242" customFormat="1" hidden="1">
      <c r="A890" s="264" t="s">
        <v>2034</v>
      </c>
      <c r="B890" s="269" t="str">
        <f>VLOOKUP(A890,数策标签!H:K,2,FALSE)</f>
        <v>消费笔数品类TOP5分布</v>
      </c>
      <c r="C890" s="211" t="s">
        <v>235</v>
      </c>
      <c r="D890" s="211" t="s">
        <v>2035</v>
      </c>
      <c r="E890" s="317" t="s">
        <v>2001</v>
      </c>
      <c r="F890" s="287" t="s">
        <v>2036</v>
      </c>
      <c r="G890" s="318" t="s">
        <v>2037</v>
      </c>
      <c r="H890" s="287" t="s">
        <v>2092</v>
      </c>
      <c r="I890" s="318" t="s">
        <v>2093</v>
      </c>
      <c r="J890" s="267" t="s">
        <v>2091</v>
      </c>
      <c r="K890" s="215" t="s">
        <v>238</v>
      </c>
    </row>
    <row r="891" spans="1:11" s="242" customFormat="1" hidden="1">
      <c r="A891" s="264" t="s">
        <v>2034</v>
      </c>
      <c r="B891" s="269" t="str">
        <f>VLOOKUP(A891,数策标签!H:K,2,FALSE)</f>
        <v>消费笔数品类TOP5分布</v>
      </c>
      <c r="C891" s="211" t="s">
        <v>235</v>
      </c>
      <c r="D891" s="211" t="s">
        <v>2035</v>
      </c>
      <c r="E891" s="317" t="s">
        <v>2001</v>
      </c>
      <c r="F891" s="287" t="s">
        <v>2036</v>
      </c>
      <c r="G891" s="318" t="s">
        <v>2037</v>
      </c>
      <c r="H891" s="287" t="s">
        <v>2094</v>
      </c>
      <c r="I891" s="318" t="s">
        <v>2095</v>
      </c>
      <c r="J891" s="267" t="s">
        <v>2091</v>
      </c>
      <c r="K891" s="215" t="s">
        <v>238</v>
      </c>
    </row>
    <row r="892" spans="1:11" s="242" customFormat="1" hidden="1">
      <c r="A892" s="264" t="s">
        <v>2034</v>
      </c>
      <c r="B892" s="269" t="str">
        <f>VLOOKUP(A892,数策标签!H:K,2,FALSE)</f>
        <v>消费笔数品类TOP5分布</v>
      </c>
      <c r="C892" s="211" t="s">
        <v>235</v>
      </c>
      <c r="D892" s="211" t="s">
        <v>2035</v>
      </c>
      <c r="E892" s="317" t="s">
        <v>2001</v>
      </c>
      <c r="F892" s="287" t="s">
        <v>2036</v>
      </c>
      <c r="G892" s="318" t="s">
        <v>2037</v>
      </c>
      <c r="H892" s="287" t="s">
        <v>2096</v>
      </c>
      <c r="I892" s="318" t="s">
        <v>2097</v>
      </c>
      <c r="J892" s="267" t="s">
        <v>2091</v>
      </c>
      <c r="K892" s="215" t="s">
        <v>238</v>
      </c>
    </row>
    <row r="893" spans="1:11" s="242" customFormat="1" hidden="1">
      <c r="A893" s="264" t="s">
        <v>2034</v>
      </c>
      <c r="B893" s="269" t="str">
        <f>VLOOKUP(A893,数策标签!H:K,2,FALSE)</f>
        <v>消费笔数品类TOP5分布</v>
      </c>
      <c r="C893" s="211" t="s">
        <v>235</v>
      </c>
      <c r="D893" s="211" t="s">
        <v>2035</v>
      </c>
      <c r="E893" s="317" t="s">
        <v>2001</v>
      </c>
      <c r="F893" s="287" t="s">
        <v>2036</v>
      </c>
      <c r="G893" s="318" t="s">
        <v>2037</v>
      </c>
      <c r="H893" s="287" t="s">
        <v>2098</v>
      </c>
      <c r="I893" s="318" t="s">
        <v>2099</v>
      </c>
      <c r="J893" s="267" t="s">
        <v>2091</v>
      </c>
      <c r="K893" s="215" t="s">
        <v>238</v>
      </c>
    </row>
    <row r="894" spans="1:11" s="242" customFormat="1" hidden="1">
      <c r="A894" s="264" t="s">
        <v>2034</v>
      </c>
      <c r="B894" s="269" t="str">
        <f>VLOOKUP(A894,数策标签!H:K,2,FALSE)</f>
        <v>消费笔数品类TOP5分布</v>
      </c>
      <c r="C894" s="211" t="s">
        <v>235</v>
      </c>
      <c r="D894" s="211" t="s">
        <v>2035</v>
      </c>
      <c r="E894" s="317" t="s">
        <v>2001</v>
      </c>
      <c r="F894" s="287" t="s">
        <v>2036</v>
      </c>
      <c r="G894" s="318" t="s">
        <v>2037</v>
      </c>
      <c r="H894" s="287" t="s">
        <v>2100</v>
      </c>
      <c r="I894" s="318" t="s">
        <v>2101</v>
      </c>
      <c r="J894" s="267" t="s">
        <v>2091</v>
      </c>
      <c r="K894" s="215" t="s">
        <v>238</v>
      </c>
    </row>
    <row r="895" spans="1:11" s="242" customFormat="1" hidden="1">
      <c r="A895" s="264" t="s">
        <v>2034</v>
      </c>
      <c r="B895" s="269" t="str">
        <f>VLOOKUP(A895,数策标签!H:K,2,FALSE)</f>
        <v>消费笔数品类TOP5分布</v>
      </c>
      <c r="C895" s="211" t="s">
        <v>235</v>
      </c>
      <c r="D895" s="211" t="s">
        <v>2035</v>
      </c>
      <c r="E895" s="317" t="s">
        <v>2001</v>
      </c>
      <c r="F895" s="287" t="s">
        <v>2036</v>
      </c>
      <c r="G895" s="318" t="s">
        <v>2037</v>
      </c>
      <c r="H895" s="287" t="s">
        <v>2102</v>
      </c>
      <c r="I895" s="318" t="s">
        <v>2103</v>
      </c>
      <c r="J895" s="267" t="s">
        <v>2091</v>
      </c>
      <c r="K895" s="215" t="s">
        <v>238</v>
      </c>
    </row>
    <row r="896" spans="1:11" s="242" customFormat="1" hidden="1">
      <c r="A896" s="264" t="s">
        <v>2034</v>
      </c>
      <c r="B896" s="269" t="str">
        <f>VLOOKUP(A896,数策标签!H:K,2,FALSE)</f>
        <v>消费笔数品类TOP5分布</v>
      </c>
      <c r="C896" s="211" t="s">
        <v>235</v>
      </c>
      <c r="D896" s="211" t="s">
        <v>2035</v>
      </c>
      <c r="E896" s="317" t="s">
        <v>2001</v>
      </c>
      <c r="F896" s="287" t="s">
        <v>2036</v>
      </c>
      <c r="G896" s="318" t="s">
        <v>2037</v>
      </c>
      <c r="H896" s="287" t="s">
        <v>2104</v>
      </c>
      <c r="I896" s="318" t="s">
        <v>2105</v>
      </c>
      <c r="J896" s="267" t="s">
        <v>2091</v>
      </c>
      <c r="K896" s="215" t="s">
        <v>238</v>
      </c>
    </row>
    <row r="897" spans="1:11" s="242" customFormat="1" hidden="1">
      <c r="A897" s="264" t="s">
        <v>2034</v>
      </c>
      <c r="B897" s="269" t="str">
        <f>VLOOKUP(A897,数策标签!H:K,2,FALSE)</f>
        <v>消费笔数品类TOP5分布</v>
      </c>
      <c r="C897" s="211" t="s">
        <v>235</v>
      </c>
      <c r="D897" s="211" t="s">
        <v>2035</v>
      </c>
      <c r="E897" s="317" t="s">
        <v>2001</v>
      </c>
      <c r="F897" s="287" t="s">
        <v>2036</v>
      </c>
      <c r="G897" s="318" t="s">
        <v>2037</v>
      </c>
      <c r="H897" s="287" t="s">
        <v>2106</v>
      </c>
      <c r="I897" s="318" t="s">
        <v>2107</v>
      </c>
      <c r="J897" s="267" t="s">
        <v>2091</v>
      </c>
      <c r="K897" s="215" t="s">
        <v>238</v>
      </c>
    </row>
    <row r="898" spans="1:11" s="242" customFormat="1" hidden="1">
      <c r="A898" s="264" t="s">
        <v>2034</v>
      </c>
      <c r="B898" s="269" t="str">
        <f>VLOOKUP(A898,数策标签!H:K,2,FALSE)</f>
        <v>消费笔数品类TOP5分布</v>
      </c>
      <c r="C898" s="211" t="s">
        <v>235</v>
      </c>
      <c r="D898" s="211" t="s">
        <v>2035</v>
      </c>
      <c r="E898" s="317" t="s">
        <v>2001</v>
      </c>
      <c r="F898" s="287" t="s">
        <v>2036</v>
      </c>
      <c r="G898" s="318" t="s">
        <v>2037</v>
      </c>
      <c r="H898" s="287" t="s">
        <v>2108</v>
      </c>
      <c r="I898" s="318" t="s">
        <v>2109</v>
      </c>
      <c r="J898" s="267" t="s">
        <v>2091</v>
      </c>
      <c r="K898" s="215" t="s">
        <v>238</v>
      </c>
    </row>
    <row r="899" spans="1:11" s="242" customFormat="1" hidden="1">
      <c r="A899" s="264" t="s">
        <v>2034</v>
      </c>
      <c r="B899" s="269" t="str">
        <f>VLOOKUP(A899,数策标签!H:K,2,FALSE)</f>
        <v>消费笔数品类TOP5分布</v>
      </c>
      <c r="C899" s="211" t="s">
        <v>235</v>
      </c>
      <c r="D899" s="211" t="s">
        <v>2035</v>
      </c>
      <c r="E899" s="317" t="s">
        <v>2001</v>
      </c>
      <c r="F899" s="287" t="s">
        <v>2036</v>
      </c>
      <c r="G899" s="318" t="s">
        <v>2037</v>
      </c>
      <c r="H899" s="287" t="s">
        <v>2110</v>
      </c>
      <c r="I899" s="318" t="s">
        <v>2111</v>
      </c>
      <c r="J899" s="267" t="s">
        <v>2091</v>
      </c>
      <c r="K899" s="215" t="s">
        <v>238</v>
      </c>
    </row>
    <row r="900" spans="1:11" s="242" customFormat="1" hidden="1">
      <c r="A900" s="264" t="s">
        <v>2034</v>
      </c>
      <c r="B900" s="269" t="str">
        <f>VLOOKUP(A900,数策标签!H:K,2,FALSE)</f>
        <v>消费笔数品类TOP5分布</v>
      </c>
      <c r="C900" s="211" t="s">
        <v>235</v>
      </c>
      <c r="D900" s="211" t="s">
        <v>2035</v>
      </c>
      <c r="E900" s="317" t="s">
        <v>2001</v>
      </c>
      <c r="F900" s="287" t="s">
        <v>2036</v>
      </c>
      <c r="G900" s="318" t="s">
        <v>2037</v>
      </c>
      <c r="H900" s="287" t="s">
        <v>2112</v>
      </c>
      <c r="I900" s="318" t="s">
        <v>2113</v>
      </c>
      <c r="J900" s="267" t="s">
        <v>2091</v>
      </c>
      <c r="K900" s="215" t="s">
        <v>238</v>
      </c>
    </row>
    <row r="901" spans="1:11" s="242" customFormat="1" hidden="1">
      <c r="A901" s="264" t="s">
        <v>2034</v>
      </c>
      <c r="B901" s="269" t="str">
        <f>VLOOKUP(A901,数策标签!H:K,2,FALSE)</f>
        <v>消费笔数品类TOP5分布</v>
      </c>
      <c r="C901" s="211" t="s">
        <v>235</v>
      </c>
      <c r="D901" s="211" t="s">
        <v>2035</v>
      </c>
      <c r="E901" s="317" t="s">
        <v>2001</v>
      </c>
      <c r="F901" s="287" t="s">
        <v>2036</v>
      </c>
      <c r="G901" s="318" t="s">
        <v>2037</v>
      </c>
      <c r="H901" s="287" t="s">
        <v>2114</v>
      </c>
      <c r="I901" s="318" t="s">
        <v>2115</v>
      </c>
      <c r="J901" s="267" t="s">
        <v>2091</v>
      </c>
      <c r="K901" s="215" t="s">
        <v>238</v>
      </c>
    </row>
    <row r="902" spans="1:11" s="242" customFormat="1" hidden="1">
      <c r="A902" s="264" t="s">
        <v>2034</v>
      </c>
      <c r="B902" s="269" t="str">
        <f>VLOOKUP(A902,数策标签!H:K,2,FALSE)</f>
        <v>消费笔数品类TOP5分布</v>
      </c>
      <c r="C902" s="211" t="s">
        <v>235</v>
      </c>
      <c r="D902" s="211" t="s">
        <v>2035</v>
      </c>
      <c r="E902" s="317" t="s">
        <v>2001</v>
      </c>
      <c r="F902" s="287" t="s">
        <v>2036</v>
      </c>
      <c r="G902" s="318" t="s">
        <v>2037</v>
      </c>
      <c r="H902" s="287" t="s">
        <v>2116</v>
      </c>
      <c r="I902" s="318" t="s">
        <v>2117</v>
      </c>
      <c r="J902" s="267" t="s">
        <v>2118</v>
      </c>
      <c r="K902" s="215" t="s">
        <v>238</v>
      </c>
    </row>
    <row r="903" spans="1:11" s="242" customFormat="1" hidden="1">
      <c r="A903" s="264" t="s">
        <v>2034</v>
      </c>
      <c r="B903" s="269" t="str">
        <f>VLOOKUP(A903,数策标签!H:K,2,FALSE)</f>
        <v>消费笔数品类TOP5分布</v>
      </c>
      <c r="C903" s="211" t="s">
        <v>235</v>
      </c>
      <c r="D903" s="211" t="s">
        <v>2035</v>
      </c>
      <c r="E903" s="317" t="s">
        <v>2001</v>
      </c>
      <c r="F903" s="287" t="s">
        <v>2036</v>
      </c>
      <c r="G903" s="318" t="s">
        <v>2037</v>
      </c>
      <c r="H903" s="287" t="s">
        <v>2119</v>
      </c>
      <c r="I903" s="318" t="s">
        <v>2120</v>
      </c>
      <c r="J903" s="267" t="s">
        <v>2118</v>
      </c>
      <c r="K903" s="215" t="s">
        <v>238</v>
      </c>
    </row>
    <row r="904" spans="1:11" s="242" customFormat="1" hidden="1">
      <c r="A904" s="264" t="s">
        <v>2034</v>
      </c>
      <c r="B904" s="269" t="str">
        <f>VLOOKUP(A904,数策标签!H:K,2,FALSE)</f>
        <v>消费笔数品类TOP5分布</v>
      </c>
      <c r="C904" s="211" t="s">
        <v>235</v>
      </c>
      <c r="D904" s="211" t="s">
        <v>2035</v>
      </c>
      <c r="E904" s="317" t="s">
        <v>2001</v>
      </c>
      <c r="F904" s="287" t="s">
        <v>2036</v>
      </c>
      <c r="G904" s="318" t="s">
        <v>2037</v>
      </c>
      <c r="H904" s="287" t="s">
        <v>2121</v>
      </c>
      <c r="I904" s="318" t="s">
        <v>2122</v>
      </c>
      <c r="J904" s="267" t="s">
        <v>2118</v>
      </c>
      <c r="K904" s="215" t="s">
        <v>238</v>
      </c>
    </row>
    <row r="905" spans="1:11" s="242" customFormat="1" hidden="1">
      <c r="A905" s="264" t="s">
        <v>2034</v>
      </c>
      <c r="B905" s="269" t="str">
        <f>VLOOKUP(A905,数策标签!H:K,2,FALSE)</f>
        <v>消费笔数品类TOP5分布</v>
      </c>
      <c r="C905" s="211" t="s">
        <v>235</v>
      </c>
      <c r="D905" s="211" t="s">
        <v>2035</v>
      </c>
      <c r="E905" s="317" t="s">
        <v>2001</v>
      </c>
      <c r="F905" s="287" t="s">
        <v>2036</v>
      </c>
      <c r="G905" s="318" t="s">
        <v>2037</v>
      </c>
      <c r="H905" s="287" t="s">
        <v>2123</v>
      </c>
      <c r="I905" s="318" t="s">
        <v>2124</v>
      </c>
      <c r="J905" s="267" t="s">
        <v>2118</v>
      </c>
      <c r="K905" s="215" t="s">
        <v>238</v>
      </c>
    </row>
    <row r="906" spans="1:11" s="242" customFormat="1" hidden="1">
      <c r="A906" s="264" t="s">
        <v>2034</v>
      </c>
      <c r="B906" s="269" t="str">
        <f>VLOOKUP(A906,数策标签!H:K,2,FALSE)</f>
        <v>消费笔数品类TOP5分布</v>
      </c>
      <c r="C906" s="211" t="s">
        <v>235</v>
      </c>
      <c r="D906" s="211" t="s">
        <v>2035</v>
      </c>
      <c r="E906" s="317" t="s">
        <v>2001</v>
      </c>
      <c r="F906" s="287" t="s">
        <v>2036</v>
      </c>
      <c r="G906" s="318" t="s">
        <v>2037</v>
      </c>
      <c r="H906" s="287" t="s">
        <v>2125</v>
      </c>
      <c r="I906" s="318" t="s">
        <v>2126</v>
      </c>
      <c r="J906" s="267" t="s">
        <v>2118</v>
      </c>
      <c r="K906" s="215" t="s">
        <v>238</v>
      </c>
    </row>
    <row r="907" spans="1:11" s="242" customFormat="1" hidden="1">
      <c r="A907" s="264" t="s">
        <v>2034</v>
      </c>
      <c r="B907" s="269" t="str">
        <f>VLOOKUP(A907,数策标签!H:K,2,FALSE)</f>
        <v>消费笔数品类TOP5分布</v>
      </c>
      <c r="C907" s="211" t="s">
        <v>235</v>
      </c>
      <c r="D907" s="211" t="s">
        <v>2035</v>
      </c>
      <c r="E907" s="317" t="s">
        <v>2001</v>
      </c>
      <c r="F907" s="287" t="s">
        <v>2036</v>
      </c>
      <c r="G907" s="318" t="s">
        <v>2037</v>
      </c>
      <c r="H907" s="287" t="s">
        <v>2127</v>
      </c>
      <c r="I907" s="318" t="s">
        <v>2128</v>
      </c>
      <c r="J907" s="267" t="s">
        <v>2118</v>
      </c>
      <c r="K907" s="215" t="s">
        <v>238</v>
      </c>
    </row>
    <row r="908" spans="1:11" s="242" customFormat="1" hidden="1">
      <c r="A908" s="264" t="s">
        <v>2034</v>
      </c>
      <c r="B908" s="269" t="str">
        <f>VLOOKUP(A908,数策标签!H:K,2,FALSE)</f>
        <v>消费笔数品类TOP5分布</v>
      </c>
      <c r="C908" s="211" t="s">
        <v>235</v>
      </c>
      <c r="D908" s="211" t="s">
        <v>2035</v>
      </c>
      <c r="E908" s="317" t="s">
        <v>2001</v>
      </c>
      <c r="F908" s="287" t="s">
        <v>2036</v>
      </c>
      <c r="G908" s="318" t="s">
        <v>2037</v>
      </c>
      <c r="H908" s="287" t="s">
        <v>2129</v>
      </c>
      <c r="I908" s="318" t="s">
        <v>2130</v>
      </c>
      <c r="J908" s="267" t="s">
        <v>2118</v>
      </c>
      <c r="K908" s="215" t="s">
        <v>238</v>
      </c>
    </row>
    <row r="909" spans="1:11" s="242" customFormat="1" hidden="1">
      <c r="A909" s="264" t="s">
        <v>2034</v>
      </c>
      <c r="B909" s="269" t="str">
        <f>VLOOKUP(A909,数策标签!H:K,2,FALSE)</f>
        <v>消费笔数品类TOP5分布</v>
      </c>
      <c r="C909" s="211" t="s">
        <v>235</v>
      </c>
      <c r="D909" s="211" t="s">
        <v>2035</v>
      </c>
      <c r="E909" s="317" t="s">
        <v>2001</v>
      </c>
      <c r="F909" s="287" t="s">
        <v>2036</v>
      </c>
      <c r="G909" s="318" t="s">
        <v>2037</v>
      </c>
      <c r="H909" s="287" t="s">
        <v>2131</v>
      </c>
      <c r="I909" s="318" t="s">
        <v>2132</v>
      </c>
      <c r="J909" s="267" t="s">
        <v>2133</v>
      </c>
      <c r="K909" s="215" t="s">
        <v>238</v>
      </c>
    </row>
    <row r="910" spans="1:11" s="242" customFormat="1" hidden="1">
      <c r="A910" s="264" t="s">
        <v>2034</v>
      </c>
      <c r="B910" s="269" t="str">
        <f>VLOOKUP(A910,数策标签!H:K,2,FALSE)</f>
        <v>消费笔数品类TOP5分布</v>
      </c>
      <c r="C910" s="211" t="s">
        <v>235</v>
      </c>
      <c r="D910" s="211" t="s">
        <v>2035</v>
      </c>
      <c r="E910" s="317" t="s">
        <v>2001</v>
      </c>
      <c r="F910" s="287" t="s">
        <v>2036</v>
      </c>
      <c r="G910" s="318" t="s">
        <v>2037</v>
      </c>
      <c r="H910" s="287" t="s">
        <v>2134</v>
      </c>
      <c r="I910" s="318" t="s">
        <v>2135</v>
      </c>
      <c r="J910" s="267" t="s">
        <v>2133</v>
      </c>
      <c r="K910" s="215" t="s">
        <v>238</v>
      </c>
    </row>
    <row r="911" spans="1:11" s="242" customFormat="1" hidden="1">
      <c r="A911" s="264" t="s">
        <v>2034</v>
      </c>
      <c r="B911" s="269" t="str">
        <f>VLOOKUP(A911,数策标签!H:K,2,FALSE)</f>
        <v>消费笔数品类TOP5分布</v>
      </c>
      <c r="C911" s="211" t="s">
        <v>235</v>
      </c>
      <c r="D911" s="211" t="s">
        <v>2035</v>
      </c>
      <c r="E911" s="317" t="s">
        <v>2001</v>
      </c>
      <c r="F911" s="287" t="s">
        <v>2036</v>
      </c>
      <c r="G911" s="318" t="s">
        <v>2037</v>
      </c>
      <c r="H911" s="287" t="s">
        <v>2136</v>
      </c>
      <c r="I911" s="318" t="s">
        <v>2137</v>
      </c>
      <c r="J911" s="267" t="s">
        <v>2133</v>
      </c>
      <c r="K911" s="215" t="s">
        <v>238</v>
      </c>
    </row>
    <row r="912" spans="1:11" s="242" customFormat="1" ht="33" hidden="1">
      <c r="A912" s="264" t="s">
        <v>2034</v>
      </c>
      <c r="B912" s="269" t="str">
        <f>VLOOKUP(A912,数策标签!H:K,2,FALSE)</f>
        <v>消费笔数品类TOP5分布</v>
      </c>
      <c r="C912" s="211" t="s">
        <v>235</v>
      </c>
      <c r="D912" s="211" t="s">
        <v>2035</v>
      </c>
      <c r="E912" s="317" t="s">
        <v>2001</v>
      </c>
      <c r="F912" s="287" t="s">
        <v>2036</v>
      </c>
      <c r="G912" s="318" t="s">
        <v>2037</v>
      </c>
      <c r="H912" s="287" t="s">
        <v>2138</v>
      </c>
      <c r="I912" s="318" t="s">
        <v>2139</v>
      </c>
      <c r="J912" s="267" t="s">
        <v>2133</v>
      </c>
      <c r="K912" s="215" t="s">
        <v>238</v>
      </c>
    </row>
    <row r="913" spans="1:11" s="242" customFormat="1" hidden="1">
      <c r="A913" s="264" t="s">
        <v>2034</v>
      </c>
      <c r="B913" s="269" t="str">
        <f>VLOOKUP(A913,数策标签!H:K,2,FALSE)</f>
        <v>消费笔数品类TOP5分布</v>
      </c>
      <c r="C913" s="211" t="s">
        <v>235</v>
      </c>
      <c r="D913" s="211" t="s">
        <v>2035</v>
      </c>
      <c r="E913" s="317" t="s">
        <v>2001</v>
      </c>
      <c r="F913" s="287" t="s">
        <v>2036</v>
      </c>
      <c r="G913" s="318" t="s">
        <v>2037</v>
      </c>
      <c r="H913" s="287" t="s">
        <v>2140</v>
      </c>
      <c r="I913" s="318" t="s">
        <v>2141</v>
      </c>
      <c r="J913" s="267" t="s">
        <v>2133</v>
      </c>
      <c r="K913" s="215" t="s">
        <v>238</v>
      </c>
    </row>
    <row r="914" spans="1:11" s="242" customFormat="1" hidden="1">
      <c r="A914" s="264" t="s">
        <v>2034</v>
      </c>
      <c r="B914" s="269" t="str">
        <f>VLOOKUP(A914,数策标签!H:K,2,FALSE)</f>
        <v>消费笔数品类TOP5分布</v>
      </c>
      <c r="C914" s="211" t="s">
        <v>235</v>
      </c>
      <c r="D914" s="211" t="s">
        <v>2035</v>
      </c>
      <c r="E914" s="317" t="s">
        <v>2001</v>
      </c>
      <c r="F914" s="287" t="s">
        <v>2036</v>
      </c>
      <c r="G914" s="318" t="s">
        <v>2037</v>
      </c>
      <c r="H914" s="287" t="s">
        <v>2142</v>
      </c>
      <c r="I914" s="318" t="s">
        <v>2143</v>
      </c>
      <c r="J914" s="267" t="s">
        <v>2133</v>
      </c>
      <c r="K914" s="215" t="s">
        <v>238</v>
      </c>
    </row>
    <row r="915" spans="1:11" s="242" customFormat="1" hidden="1">
      <c r="A915" s="264" t="s">
        <v>2034</v>
      </c>
      <c r="B915" s="269" t="str">
        <f>VLOOKUP(A915,数策标签!H:K,2,FALSE)</f>
        <v>消费笔数品类TOP5分布</v>
      </c>
      <c r="C915" s="211" t="s">
        <v>235</v>
      </c>
      <c r="D915" s="211" t="s">
        <v>2035</v>
      </c>
      <c r="E915" s="317" t="s">
        <v>2001</v>
      </c>
      <c r="F915" s="287" t="s">
        <v>2036</v>
      </c>
      <c r="G915" s="318" t="s">
        <v>2037</v>
      </c>
      <c r="H915" s="287" t="s">
        <v>2144</v>
      </c>
      <c r="I915" s="318" t="s">
        <v>2145</v>
      </c>
      <c r="J915" s="267" t="s">
        <v>2133</v>
      </c>
      <c r="K915" s="215" t="s">
        <v>238</v>
      </c>
    </row>
    <row r="916" spans="1:11" s="242" customFormat="1" hidden="1">
      <c r="A916" s="264" t="s">
        <v>2034</v>
      </c>
      <c r="B916" s="269" t="str">
        <f>VLOOKUP(A916,数策标签!H:K,2,FALSE)</f>
        <v>消费笔数品类TOP5分布</v>
      </c>
      <c r="C916" s="211" t="s">
        <v>235</v>
      </c>
      <c r="D916" s="211" t="s">
        <v>2035</v>
      </c>
      <c r="E916" s="317" t="s">
        <v>2001</v>
      </c>
      <c r="F916" s="287" t="s">
        <v>2036</v>
      </c>
      <c r="G916" s="318" t="s">
        <v>2037</v>
      </c>
      <c r="H916" s="287" t="s">
        <v>2146</v>
      </c>
      <c r="I916" s="318" t="s">
        <v>2147</v>
      </c>
      <c r="J916" s="267" t="s">
        <v>2148</v>
      </c>
      <c r="K916" s="215" t="s">
        <v>238</v>
      </c>
    </row>
    <row r="917" spans="1:11" s="242" customFormat="1" hidden="1">
      <c r="A917" s="264" t="s">
        <v>2034</v>
      </c>
      <c r="B917" s="269" t="str">
        <f>VLOOKUP(A917,数策标签!H:K,2,FALSE)</f>
        <v>消费笔数品类TOP5分布</v>
      </c>
      <c r="C917" s="211" t="s">
        <v>235</v>
      </c>
      <c r="D917" s="211" t="s">
        <v>2035</v>
      </c>
      <c r="E917" s="317" t="s">
        <v>2001</v>
      </c>
      <c r="F917" s="287" t="s">
        <v>2036</v>
      </c>
      <c r="G917" s="318" t="s">
        <v>2037</v>
      </c>
      <c r="H917" s="287" t="s">
        <v>2149</v>
      </c>
      <c r="I917" s="318" t="s">
        <v>2150</v>
      </c>
      <c r="J917" s="267" t="s">
        <v>2148</v>
      </c>
      <c r="K917" s="215" t="s">
        <v>238</v>
      </c>
    </row>
    <row r="918" spans="1:11" s="242" customFormat="1" hidden="1">
      <c r="A918" s="264" t="s">
        <v>2034</v>
      </c>
      <c r="B918" s="269" t="str">
        <f>VLOOKUP(A918,数策标签!H:K,2,FALSE)</f>
        <v>消费笔数品类TOP5分布</v>
      </c>
      <c r="C918" s="211" t="s">
        <v>235</v>
      </c>
      <c r="D918" s="211" t="s">
        <v>2035</v>
      </c>
      <c r="E918" s="317" t="s">
        <v>2001</v>
      </c>
      <c r="F918" s="287" t="s">
        <v>2036</v>
      </c>
      <c r="G918" s="318" t="s">
        <v>2037</v>
      </c>
      <c r="H918" s="287" t="s">
        <v>2151</v>
      </c>
      <c r="I918" s="318" t="s">
        <v>2152</v>
      </c>
      <c r="J918" s="267" t="s">
        <v>2148</v>
      </c>
      <c r="K918" s="215" t="s">
        <v>238</v>
      </c>
    </row>
    <row r="919" spans="1:11" s="242" customFormat="1" hidden="1">
      <c r="A919" s="264" t="s">
        <v>2034</v>
      </c>
      <c r="B919" s="269" t="str">
        <f>VLOOKUP(A919,数策标签!H:K,2,FALSE)</f>
        <v>消费笔数品类TOP5分布</v>
      </c>
      <c r="C919" s="211" t="s">
        <v>235</v>
      </c>
      <c r="D919" s="211" t="s">
        <v>2035</v>
      </c>
      <c r="E919" s="317" t="s">
        <v>2001</v>
      </c>
      <c r="F919" s="287" t="s">
        <v>2036</v>
      </c>
      <c r="G919" s="318" t="s">
        <v>2037</v>
      </c>
      <c r="H919" s="287" t="s">
        <v>2153</v>
      </c>
      <c r="I919" s="318" t="s">
        <v>2154</v>
      </c>
      <c r="J919" s="267" t="s">
        <v>2148</v>
      </c>
      <c r="K919" s="215" t="s">
        <v>238</v>
      </c>
    </row>
    <row r="920" spans="1:11" s="242" customFormat="1" hidden="1">
      <c r="A920" s="264" t="s">
        <v>2034</v>
      </c>
      <c r="B920" s="269" t="str">
        <f>VLOOKUP(A920,数策标签!H:K,2,FALSE)</f>
        <v>消费笔数品类TOP5分布</v>
      </c>
      <c r="C920" s="211" t="s">
        <v>235</v>
      </c>
      <c r="D920" s="211" t="s">
        <v>2035</v>
      </c>
      <c r="E920" s="317" t="s">
        <v>2001</v>
      </c>
      <c r="F920" s="287" t="s">
        <v>2036</v>
      </c>
      <c r="G920" s="318" t="s">
        <v>2037</v>
      </c>
      <c r="H920" s="287" t="s">
        <v>2155</v>
      </c>
      <c r="I920" s="318" t="s">
        <v>2156</v>
      </c>
      <c r="J920" s="267" t="s">
        <v>2148</v>
      </c>
      <c r="K920" s="215" t="s">
        <v>238</v>
      </c>
    </row>
    <row r="921" spans="1:11" s="242" customFormat="1" hidden="1">
      <c r="A921" s="264" t="s">
        <v>2034</v>
      </c>
      <c r="B921" s="269" t="str">
        <f>VLOOKUP(A921,数策标签!H:K,2,FALSE)</f>
        <v>消费笔数品类TOP5分布</v>
      </c>
      <c r="C921" s="211" t="s">
        <v>235</v>
      </c>
      <c r="D921" s="211" t="s">
        <v>2035</v>
      </c>
      <c r="E921" s="317" t="s">
        <v>2001</v>
      </c>
      <c r="F921" s="287" t="s">
        <v>2036</v>
      </c>
      <c r="G921" s="318" t="s">
        <v>2037</v>
      </c>
      <c r="H921" s="287" t="s">
        <v>2157</v>
      </c>
      <c r="I921" s="318" t="s">
        <v>2158</v>
      </c>
      <c r="J921" s="267" t="s">
        <v>2148</v>
      </c>
      <c r="K921" s="215" t="s">
        <v>238</v>
      </c>
    </row>
    <row r="922" spans="1:11" s="242" customFormat="1" hidden="1">
      <c r="A922" s="264" t="s">
        <v>2034</v>
      </c>
      <c r="B922" s="269" t="str">
        <f>VLOOKUP(A922,数策标签!H:K,2,FALSE)</f>
        <v>消费笔数品类TOP5分布</v>
      </c>
      <c r="C922" s="211" t="s">
        <v>235</v>
      </c>
      <c r="D922" s="211" t="s">
        <v>2035</v>
      </c>
      <c r="E922" s="317" t="s">
        <v>2001</v>
      </c>
      <c r="F922" s="287" t="s">
        <v>2036</v>
      </c>
      <c r="G922" s="318" t="s">
        <v>2037</v>
      </c>
      <c r="H922" s="287" t="s">
        <v>2159</v>
      </c>
      <c r="I922" s="318" t="s">
        <v>2160</v>
      </c>
      <c r="J922" s="267" t="s">
        <v>2148</v>
      </c>
      <c r="K922" s="215" t="s">
        <v>238</v>
      </c>
    </row>
    <row r="923" spans="1:11" s="242" customFormat="1" hidden="1">
      <c r="A923" s="264" t="s">
        <v>2034</v>
      </c>
      <c r="B923" s="269" t="str">
        <f>VLOOKUP(A923,数策标签!H:K,2,FALSE)</f>
        <v>消费笔数品类TOP5分布</v>
      </c>
      <c r="C923" s="211" t="s">
        <v>235</v>
      </c>
      <c r="D923" s="211" t="s">
        <v>2035</v>
      </c>
      <c r="E923" s="317" t="s">
        <v>2001</v>
      </c>
      <c r="F923" s="287" t="s">
        <v>2036</v>
      </c>
      <c r="G923" s="318" t="s">
        <v>2037</v>
      </c>
      <c r="H923" s="287" t="s">
        <v>2161</v>
      </c>
      <c r="I923" s="318" t="s">
        <v>2162</v>
      </c>
      <c r="J923" s="267" t="s">
        <v>2148</v>
      </c>
      <c r="K923" s="215" t="s">
        <v>238</v>
      </c>
    </row>
    <row r="924" spans="1:11" s="242" customFormat="1" hidden="1">
      <c r="A924" s="264" t="s">
        <v>2034</v>
      </c>
      <c r="B924" s="269" t="str">
        <f>VLOOKUP(A924,数策标签!H:K,2,FALSE)</f>
        <v>消费笔数品类TOP5分布</v>
      </c>
      <c r="C924" s="211" t="s">
        <v>235</v>
      </c>
      <c r="D924" s="211" t="s">
        <v>2035</v>
      </c>
      <c r="E924" s="317" t="s">
        <v>2001</v>
      </c>
      <c r="F924" s="287" t="s">
        <v>2036</v>
      </c>
      <c r="G924" s="318" t="s">
        <v>2037</v>
      </c>
      <c r="H924" s="287" t="s">
        <v>2163</v>
      </c>
      <c r="I924" s="318" t="s">
        <v>2164</v>
      </c>
      <c r="J924" s="267" t="s">
        <v>2148</v>
      </c>
      <c r="K924" s="215" t="s">
        <v>238</v>
      </c>
    </row>
    <row r="925" spans="1:11" s="242" customFormat="1" hidden="1">
      <c r="A925" s="264" t="s">
        <v>2034</v>
      </c>
      <c r="B925" s="269" t="str">
        <f>VLOOKUP(A925,数策标签!H:K,2,FALSE)</f>
        <v>消费笔数品类TOP5分布</v>
      </c>
      <c r="C925" s="211" t="s">
        <v>235</v>
      </c>
      <c r="D925" s="211" t="s">
        <v>2035</v>
      </c>
      <c r="E925" s="317" t="s">
        <v>2001</v>
      </c>
      <c r="F925" s="287" t="s">
        <v>2036</v>
      </c>
      <c r="G925" s="318" t="s">
        <v>2037</v>
      </c>
      <c r="H925" s="287" t="s">
        <v>2165</v>
      </c>
      <c r="I925" s="318" t="s">
        <v>2166</v>
      </c>
      <c r="J925" s="267" t="s">
        <v>2148</v>
      </c>
      <c r="K925" s="215" t="s">
        <v>238</v>
      </c>
    </row>
    <row r="926" spans="1:11" s="242" customFormat="1" hidden="1">
      <c r="A926" s="264" t="s">
        <v>2034</v>
      </c>
      <c r="B926" s="269" t="str">
        <f>VLOOKUP(A926,数策标签!H:K,2,FALSE)</f>
        <v>消费笔数品类TOP5分布</v>
      </c>
      <c r="C926" s="211" t="s">
        <v>235</v>
      </c>
      <c r="D926" s="211" t="s">
        <v>2035</v>
      </c>
      <c r="E926" s="317" t="s">
        <v>2001</v>
      </c>
      <c r="F926" s="287" t="s">
        <v>2036</v>
      </c>
      <c r="G926" s="318" t="s">
        <v>2037</v>
      </c>
      <c r="H926" s="287" t="s">
        <v>2167</v>
      </c>
      <c r="I926" s="318" t="s">
        <v>2168</v>
      </c>
      <c r="J926" s="267" t="s">
        <v>2148</v>
      </c>
      <c r="K926" s="215" t="s">
        <v>238</v>
      </c>
    </row>
    <row r="927" spans="1:11" s="242" customFormat="1" hidden="1">
      <c r="A927" s="264" t="s">
        <v>2034</v>
      </c>
      <c r="B927" s="269" t="str">
        <f>VLOOKUP(A927,数策标签!H:K,2,FALSE)</f>
        <v>消费笔数品类TOP5分布</v>
      </c>
      <c r="C927" s="211" t="s">
        <v>235</v>
      </c>
      <c r="D927" s="211" t="s">
        <v>2035</v>
      </c>
      <c r="E927" s="317" t="s">
        <v>2001</v>
      </c>
      <c r="F927" s="287" t="s">
        <v>2036</v>
      </c>
      <c r="G927" s="318" t="s">
        <v>2037</v>
      </c>
      <c r="H927" s="287" t="s">
        <v>2169</v>
      </c>
      <c r="I927" s="318" t="s">
        <v>2170</v>
      </c>
      <c r="J927" s="267" t="s">
        <v>2148</v>
      </c>
      <c r="K927" s="215" t="s">
        <v>238</v>
      </c>
    </row>
    <row r="928" spans="1:11" s="242" customFormat="1" hidden="1">
      <c r="A928" s="264" t="s">
        <v>2034</v>
      </c>
      <c r="B928" s="269" t="str">
        <f>VLOOKUP(A928,数策标签!H:K,2,FALSE)</f>
        <v>消费笔数品类TOP5分布</v>
      </c>
      <c r="C928" s="211" t="s">
        <v>235</v>
      </c>
      <c r="D928" s="211" t="s">
        <v>2035</v>
      </c>
      <c r="E928" s="317" t="s">
        <v>2001</v>
      </c>
      <c r="F928" s="287" t="s">
        <v>2036</v>
      </c>
      <c r="G928" s="318" t="s">
        <v>2037</v>
      </c>
      <c r="H928" s="287" t="s">
        <v>2171</v>
      </c>
      <c r="I928" s="318" t="s">
        <v>2172</v>
      </c>
      <c r="J928" s="267" t="s">
        <v>2148</v>
      </c>
      <c r="K928" s="215" t="s">
        <v>238</v>
      </c>
    </row>
    <row r="929" spans="1:11" s="242" customFormat="1" hidden="1">
      <c r="A929" s="264" t="s">
        <v>2034</v>
      </c>
      <c r="B929" s="269" t="str">
        <f>VLOOKUP(A929,数策标签!H:K,2,FALSE)</f>
        <v>消费笔数品类TOP5分布</v>
      </c>
      <c r="C929" s="211" t="s">
        <v>235</v>
      </c>
      <c r="D929" s="211" t="s">
        <v>2035</v>
      </c>
      <c r="E929" s="317" t="s">
        <v>2001</v>
      </c>
      <c r="F929" s="287" t="s">
        <v>2036</v>
      </c>
      <c r="G929" s="318" t="s">
        <v>2037</v>
      </c>
      <c r="H929" s="287" t="s">
        <v>2173</v>
      </c>
      <c r="I929" s="318" t="s">
        <v>2174</v>
      </c>
      <c r="J929" s="267" t="s">
        <v>2148</v>
      </c>
      <c r="K929" s="215" t="s">
        <v>238</v>
      </c>
    </row>
    <row r="930" spans="1:11" s="242" customFormat="1" hidden="1">
      <c r="A930" s="264" t="s">
        <v>2034</v>
      </c>
      <c r="B930" s="269" t="str">
        <f>VLOOKUP(A930,数策标签!H:K,2,FALSE)</f>
        <v>消费笔数品类TOP5分布</v>
      </c>
      <c r="C930" s="211" t="s">
        <v>235</v>
      </c>
      <c r="D930" s="211" t="s">
        <v>2035</v>
      </c>
      <c r="E930" s="317" t="s">
        <v>2001</v>
      </c>
      <c r="F930" s="287" t="s">
        <v>2036</v>
      </c>
      <c r="G930" s="318" t="s">
        <v>2037</v>
      </c>
      <c r="H930" s="287" t="s">
        <v>2175</v>
      </c>
      <c r="I930" s="318" t="s">
        <v>2176</v>
      </c>
      <c r="J930" s="267" t="s">
        <v>2148</v>
      </c>
      <c r="K930" s="215" t="s">
        <v>238</v>
      </c>
    </row>
    <row r="931" spans="1:11" s="242" customFormat="1" hidden="1">
      <c r="A931" s="264" t="s">
        <v>2034</v>
      </c>
      <c r="B931" s="269" t="str">
        <f>VLOOKUP(A931,数策标签!H:K,2,FALSE)</f>
        <v>消费笔数品类TOP5分布</v>
      </c>
      <c r="C931" s="211" t="s">
        <v>235</v>
      </c>
      <c r="D931" s="211" t="s">
        <v>2035</v>
      </c>
      <c r="E931" s="317" t="s">
        <v>2001</v>
      </c>
      <c r="F931" s="287" t="s">
        <v>2036</v>
      </c>
      <c r="G931" s="318" t="s">
        <v>2037</v>
      </c>
      <c r="H931" s="287" t="s">
        <v>2177</v>
      </c>
      <c r="I931" s="318" t="s">
        <v>2178</v>
      </c>
      <c r="J931" s="267" t="s">
        <v>2148</v>
      </c>
      <c r="K931" s="215" t="s">
        <v>238</v>
      </c>
    </row>
    <row r="932" spans="1:11" s="242" customFormat="1" hidden="1">
      <c r="A932" s="264" t="s">
        <v>2034</v>
      </c>
      <c r="B932" s="269" t="str">
        <f>VLOOKUP(A932,数策标签!H:K,2,FALSE)</f>
        <v>消费笔数品类TOP5分布</v>
      </c>
      <c r="C932" s="211" t="s">
        <v>235</v>
      </c>
      <c r="D932" s="211" t="s">
        <v>2035</v>
      </c>
      <c r="E932" s="317" t="s">
        <v>2001</v>
      </c>
      <c r="F932" s="287" t="s">
        <v>2036</v>
      </c>
      <c r="G932" s="318" t="s">
        <v>2037</v>
      </c>
      <c r="H932" s="287" t="s">
        <v>2179</v>
      </c>
      <c r="I932" s="318" t="s">
        <v>2180</v>
      </c>
      <c r="J932" s="267" t="s">
        <v>2148</v>
      </c>
      <c r="K932" s="215" t="s">
        <v>238</v>
      </c>
    </row>
    <row r="933" spans="1:11" s="242" customFormat="1" hidden="1">
      <c r="A933" s="264" t="s">
        <v>2034</v>
      </c>
      <c r="B933" s="269" t="str">
        <f>VLOOKUP(A933,数策标签!H:K,2,FALSE)</f>
        <v>消费笔数品类TOP5分布</v>
      </c>
      <c r="C933" s="211" t="s">
        <v>235</v>
      </c>
      <c r="D933" s="211" t="s">
        <v>2035</v>
      </c>
      <c r="E933" s="317" t="s">
        <v>2001</v>
      </c>
      <c r="F933" s="287" t="s">
        <v>2036</v>
      </c>
      <c r="G933" s="318" t="s">
        <v>2037</v>
      </c>
      <c r="H933" s="287" t="s">
        <v>2181</v>
      </c>
      <c r="I933" s="318" t="s">
        <v>2182</v>
      </c>
      <c r="J933" s="267" t="s">
        <v>2148</v>
      </c>
      <c r="K933" s="215" t="s">
        <v>238</v>
      </c>
    </row>
    <row r="934" spans="1:11" s="242" customFormat="1" hidden="1">
      <c r="A934" s="264" t="s">
        <v>2034</v>
      </c>
      <c r="B934" s="269" t="str">
        <f>VLOOKUP(A934,数策标签!H:K,2,FALSE)</f>
        <v>消费笔数品类TOP5分布</v>
      </c>
      <c r="C934" s="211" t="s">
        <v>235</v>
      </c>
      <c r="D934" s="211" t="s">
        <v>2035</v>
      </c>
      <c r="E934" s="317" t="s">
        <v>2001</v>
      </c>
      <c r="F934" s="287" t="s">
        <v>2036</v>
      </c>
      <c r="G934" s="318" t="s">
        <v>2037</v>
      </c>
      <c r="H934" s="287" t="s">
        <v>2183</v>
      </c>
      <c r="I934" s="318" t="s">
        <v>2184</v>
      </c>
      <c r="J934" s="267" t="s">
        <v>2148</v>
      </c>
      <c r="K934" s="215" t="s">
        <v>238</v>
      </c>
    </row>
    <row r="935" spans="1:11" s="242" customFormat="1" hidden="1">
      <c r="A935" s="264" t="s">
        <v>2034</v>
      </c>
      <c r="B935" s="269" t="str">
        <f>VLOOKUP(A935,数策标签!H:K,2,FALSE)</f>
        <v>消费笔数品类TOP5分布</v>
      </c>
      <c r="C935" s="211" t="s">
        <v>235</v>
      </c>
      <c r="D935" s="211" t="s">
        <v>2035</v>
      </c>
      <c r="E935" s="317" t="s">
        <v>2001</v>
      </c>
      <c r="F935" s="287" t="s">
        <v>2036</v>
      </c>
      <c r="G935" s="318" t="s">
        <v>2037</v>
      </c>
      <c r="H935" s="287" t="s">
        <v>2185</v>
      </c>
      <c r="I935" s="318" t="s">
        <v>2186</v>
      </c>
      <c r="J935" s="267" t="s">
        <v>2148</v>
      </c>
      <c r="K935" s="215" t="s">
        <v>238</v>
      </c>
    </row>
    <row r="936" spans="1:11" s="242" customFormat="1" hidden="1">
      <c r="A936" s="264" t="s">
        <v>2034</v>
      </c>
      <c r="B936" s="269" t="str">
        <f>VLOOKUP(A936,数策标签!H:K,2,FALSE)</f>
        <v>消费笔数品类TOP5分布</v>
      </c>
      <c r="C936" s="211" t="s">
        <v>235</v>
      </c>
      <c r="D936" s="211" t="s">
        <v>2035</v>
      </c>
      <c r="E936" s="317" t="s">
        <v>2001</v>
      </c>
      <c r="F936" s="287" t="s">
        <v>2036</v>
      </c>
      <c r="G936" s="318" t="s">
        <v>2037</v>
      </c>
      <c r="H936" s="287" t="s">
        <v>2187</v>
      </c>
      <c r="I936" s="318" t="s">
        <v>2188</v>
      </c>
      <c r="J936" s="267" t="s">
        <v>2148</v>
      </c>
      <c r="K936" s="215" t="s">
        <v>238</v>
      </c>
    </row>
    <row r="937" spans="1:11" s="242" customFormat="1" hidden="1">
      <c r="A937" s="264" t="s">
        <v>2034</v>
      </c>
      <c r="B937" s="269" t="str">
        <f>VLOOKUP(A937,数策标签!H:K,2,FALSE)</f>
        <v>消费笔数品类TOP5分布</v>
      </c>
      <c r="C937" s="211" t="s">
        <v>235</v>
      </c>
      <c r="D937" s="211" t="s">
        <v>2035</v>
      </c>
      <c r="E937" s="317" t="s">
        <v>2001</v>
      </c>
      <c r="F937" s="287" t="s">
        <v>2036</v>
      </c>
      <c r="G937" s="318" t="s">
        <v>2037</v>
      </c>
      <c r="H937" s="287" t="s">
        <v>2189</v>
      </c>
      <c r="I937" s="318" t="s">
        <v>2190</v>
      </c>
      <c r="J937" s="267" t="s">
        <v>2148</v>
      </c>
      <c r="K937" s="215" t="s">
        <v>238</v>
      </c>
    </row>
    <row r="938" spans="1:11" s="242" customFormat="1" hidden="1">
      <c r="A938" s="264" t="s">
        <v>2034</v>
      </c>
      <c r="B938" s="269" t="str">
        <f>VLOOKUP(A938,数策标签!H:K,2,FALSE)</f>
        <v>消费笔数品类TOP5分布</v>
      </c>
      <c r="C938" s="211" t="s">
        <v>235</v>
      </c>
      <c r="D938" s="211" t="s">
        <v>2035</v>
      </c>
      <c r="E938" s="317" t="s">
        <v>2001</v>
      </c>
      <c r="F938" s="287" t="s">
        <v>2036</v>
      </c>
      <c r="G938" s="318" t="s">
        <v>2037</v>
      </c>
      <c r="H938" s="287" t="s">
        <v>2191</v>
      </c>
      <c r="I938" s="318" t="s">
        <v>2192</v>
      </c>
      <c r="J938" s="267" t="s">
        <v>2193</v>
      </c>
      <c r="K938" s="215" t="s">
        <v>238</v>
      </c>
    </row>
    <row r="939" spans="1:11" s="242" customFormat="1" hidden="1">
      <c r="A939" s="264" t="s">
        <v>2034</v>
      </c>
      <c r="B939" s="269" t="str">
        <f>VLOOKUP(A939,数策标签!H:K,2,FALSE)</f>
        <v>消费笔数品类TOP5分布</v>
      </c>
      <c r="C939" s="211" t="s">
        <v>235</v>
      </c>
      <c r="D939" s="211" t="s">
        <v>2035</v>
      </c>
      <c r="E939" s="317" t="s">
        <v>2001</v>
      </c>
      <c r="F939" s="287" t="s">
        <v>2036</v>
      </c>
      <c r="G939" s="318" t="s">
        <v>2037</v>
      </c>
      <c r="H939" s="287" t="s">
        <v>2194</v>
      </c>
      <c r="I939" s="318" t="s">
        <v>2195</v>
      </c>
      <c r="J939" s="267" t="s">
        <v>2193</v>
      </c>
      <c r="K939" s="215" t="s">
        <v>238</v>
      </c>
    </row>
    <row r="940" spans="1:11" s="242" customFormat="1" hidden="1">
      <c r="A940" s="264" t="s">
        <v>2034</v>
      </c>
      <c r="B940" s="269" t="str">
        <f>VLOOKUP(A940,数策标签!H:K,2,FALSE)</f>
        <v>消费笔数品类TOP5分布</v>
      </c>
      <c r="C940" s="211" t="s">
        <v>235</v>
      </c>
      <c r="D940" s="211" t="s">
        <v>2035</v>
      </c>
      <c r="E940" s="317" t="s">
        <v>2001</v>
      </c>
      <c r="F940" s="287" t="s">
        <v>2036</v>
      </c>
      <c r="G940" s="318" t="s">
        <v>2037</v>
      </c>
      <c r="H940" s="287" t="s">
        <v>2196</v>
      </c>
      <c r="I940" s="318" t="s">
        <v>2197</v>
      </c>
      <c r="J940" s="267" t="s">
        <v>2193</v>
      </c>
      <c r="K940" s="215" t="s">
        <v>238</v>
      </c>
    </row>
    <row r="941" spans="1:11" s="242" customFormat="1" hidden="1">
      <c r="A941" s="264" t="s">
        <v>2034</v>
      </c>
      <c r="B941" s="269" t="str">
        <f>VLOOKUP(A941,数策标签!H:K,2,FALSE)</f>
        <v>消费笔数品类TOP5分布</v>
      </c>
      <c r="C941" s="211" t="s">
        <v>235</v>
      </c>
      <c r="D941" s="211" t="s">
        <v>2035</v>
      </c>
      <c r="E941" s="317" t="s">
        <v>2001</v>
      </c>
      <c r="F941" s="287" t="s">
        <v>2036</v>
      </c>
      <c r="G941" s="318" t="s">
        <v>2037</v>
      </c>
      <c r="H941" s="287" t="s">
        <v>2198</v>
      </c>
      <c r="I941" s="318" t="s">
        <v>2199</v>
      </c>
      <c r="J941" s="267" t="s">
        <v>2193</v>
      </c>
      <c r="K941" s="215" t="s">
        <v>238</v>
      </c>
    </row>
    <row r="942" spans="1:11" s="242" customFormat="1" hidden="1">
      <c r="A942" s="264" t="s">
        <v>2034</v>
      </c>
      <c r="B942" s="269" t="str">
        <f>VLOOKUP(A942,数策标签!H:K,2,FALSE)</f>
        <v>消费笔数品类TOP5分布</v>
      </c>
      <c r="C942" s="211" t="s">
        <v>235</v>
      </c>
      <c r="D942" s="211" t="s">
        <v>2035</v>
      </c>
      <c r="E942" s="317" t="s">
        <v>2001</v>
      </c>
      <c r="F942" s="287" t="s">
        <v>2036</v>
      </c>
      <c r="G942" s="318" t="s">
        <v>2037</v>
      </c>
      <c r="H942" s="287" t="s">
        <v>2200</v>
      </c>
      <c r="I942" s="318" t="s">
        <v>2201</v>
      </c>
      <c r="J942" s="267" t="s">
        <v>2193</v>
      </c>
      <c r="K942" s="215" t="s">
        <v>238</v>
      </c>
    </row>
    <row r="943" spans="1:11" s="242" customFormat="1" hidden="1">
      <c r="A943" s="264" t="s">
        <v>2034</v>
      </c>
      <c r="B943" s="269" t="str">
        <f>VLOOKUP(A943,数策标签!H:K,2,FALSE)</f>
        <v>消费笔数品类TOP5分布</v>
      </c>
      <c r="C943" s="211" t="s">
        <v>235</v>
      </c>
      <c r="D943" s="211" t="s">
        <v>2035</v>
      </c>
      <c r="E943" s="317" t="s">
        <v>2001</v>
      </c>
      <c r="F943" s="287" t="s">
        <v>2036</v>
      </c>
      <c r="G943" s="318" t="s">
        <v>2037</v>
      </c>
      <c r="H943" s="287" t="s">
        <v>2202</v>
      </c>
      <c r="I943" s="318" t="s">
        <v>2203</v>
      </c>
      <c r="J943" s="267" t="s">
        <v>2193</v>
      </c>
      <c r="K943" s="215" t="s">
        <v>238</v>
      </c>
    </row>
    <row r="944" spans="1:11" s="242" customFormat="1" hidden="1">
      <c r="A944" s="264" t="s">
        <v>2034</v>
      </c>
      <c r="B944" s="269" t="str">
        <f>VLOOKUP(A944,数策标签!H:K,2,FALSE)</f>
        <v>消费笔数品类TOP5分布</v>
      </c>
      <c r="C944" s="211" t="s">
        <v>235</v>
      </c>
      <c r="D944" s="211" t="s">
        <v>2035</v>
      </c>
      <c r="E944" s="317" t="s">
        <v>2001</v>
      </c>
      <c r="F944" s="287" t="s">
        <v>2036</v>
      </c>
      <c r="G944" s="318" t="s">
        <v>2037</v>
      </c>
      <c r="H944" s="287" t="s">
        <v>2204</v>
      </c>
      <c r="I944" s="318" t="s">
        <v>2205</v>
      </c>
      <c r="J944" s="267" t="s">
        <v>2193</v>
      </c>
      <c r="K944" s="215" t="s">
        <v>238</v>
      </c>
    </row>
    <row r="945" spans="1:11" s="242" customFormat="1" hidden="1">
      <c r="A945" s="264" t="s">
        <v>2034</v>
      </c>
      <c r="B945" s="269" t="str">
        <f>VLOOKUP(A945,数策标签!H:K,2,FALSE)</f>
        <v>消费笔数品类TOP5分布</v>
      </c>
      <c r="C945" s="211" t="s">
        <v>235</v>
      </c>
      <c r="D945" s="211" t="s">
        <v>2035</v>
      </c>
      <c r="E945" s="317" t="s">
        <v>2001</v>
      </c>
      <c r="F945" s="287" t="s">
        <v>2036</v>
      </c>
      <c r="G945" s="318" t="s">
        <v>2037</v>
      </c>
      <c r="H945" s="287" t="s">
        <v>2206</v>
      </c>
      <c r="I945" s="318" t="s">
        <v>2207</v>
      </c>
      <c r="J945" s="267" t="s">
        <v>2193</v>
      </c>
      <c r="K945" s="215" t="s">
        <v>238</v>
      </c>
    </row>
    <row r="946" spans="1:11" s="242" customFormat="1" hidden="1">
      <c r="A946" s="264" t="s">
        <v>2034</v>
      </c>
      <c r="B946" s="269" t="str">
        <f>VLOOKUP(A946,数策标签!H:K,2,FALSE)</f>
        <v>消费笔数品类TOP5分布</v>
      </c>
      <c r="C946" s="211" t="s">
        <v>235</v>
      </c>
      <c r="D946" s="211" t="s">
        <v>2035</v>
      </c>
      <c r="E946" s="317" t="s">
        <v>2001</v>
      </c>
      <c r="F946" s="287" t="s">
        <v>2036</v>
      </c>
      <c r="G946" s="318" t="s">
        <v>2037</v>
      </c>
      <c r="H946" s="287" t="s">
        <v>2208</v>
      </c>
      <c r="I946" s="318" t="s">
        <v>2209</v>
      </c>
      <c r="J946" s="267" t="s">
        <v>2193</v>
      </c>
      <c r="K946" s="215" t="s">
        <v>238</v>
      </c>
    </row>
    <row r="947" spans="1:11" s="242" customFormat="1" hidden="1">
      <c r="A947" s="264" t="s">
        <v>2034</v>
      </c>
      <c r="B947" s="269" t="str">
        <f>VLOOKUP(A947,数策标签!H:K,2,FALSE)</f>
        <v>消费笔数品类TOP5分布</v>
      </c>
      <c r="C947" s="211" t="s">
        <v>235</v>
      </c>
      <c r="D947" s="211" t="s">
        <v>2035</v>
      </c>
      <c r="E947" s="317" t="s">
        <v>2001</v>
      </c>
      <c r="F947" s="287" t="s">
        <v>2036</v>
      </c>
      <c r="G947" s="318" t="s">
        <v>2037</v>
      </c>
      <c r="H947" s="287" t="s">
        <v>2210</v>
      </c>
      <c r="I947" s="318" t="s">
        <v>2211</v>
      </c>
      <c r="J947" s="267" t="s">
        <v>2193</v>
      </c>
      <c r="K947" s="215" t="s">
        <v>238</v>
      </c>
    </row>
    <row r="948" spans="1:11" s="242" customFormat="1" hidden="1">
      <c r="A948" s="264" t="s">
        <v>2034</v>
      </c>
      <c r="B948" s="269" t="str">
        <f>VLOOKUP(A948,数策标签!H:K,2,FALSE)</f>
        <v>消费笔数品类TOP5分布</v>
      </c>
      <c r="C948" s="211" t="s">
        <v>235</v>
      </c>
      <c r="D948" s="211" t="s">
        <v>2035</v>
      </c>
      <c r="E948" s="317" t="s">
        <v>2001</v>
      </c>
      <c r="F948" s="287" t="s">
        <v>2036</v>
      </c>
      <c r="G948" s="318" t="s">
        <v>2037</v>
      </c>
      <c r="H948" s="287" t="s">
        <v>2212</v>
      </c>
      <c r="I948" s="318" t="s">
        <v>2213</v>
      </c>
      <c r="J948" s="267" t="s">
        <v>2193</v>
      </c>
      <c r="K948" s="215" t="s">
        <v>238</v>
      </c>
    </row>
    <row r="949" spans="1:11" s="242" customFormat="1" hidden="1">
      <c r="A949" s="264" t="s">
        <v>2034</v>
      </c>
      <c r="B949" s="269" t="str">
        <f>VLOOKUP(A949,数策标签!H:K,2,FALSE)</f>
        <v>消费笔数品类TOP5分布</v>
      </c>
      <c r="C949" s="211" t="s">
        <v>235</v>
      </c>
      <c r="D949" s="211" t="s">
        <v>2035</v>
      </c>
      <c r="E949" s="317" t="s">
        <v>2001</v>
      </c>
      <c r="F949" s="287" t="s">
        <v>2036</v>
      </c>
      <c r="G949" s="318" t="s">
        <v>2037</v>
      </c>
      <c r="H949" s="287" t="s">
        <v>2214</v>
      </c>
      <c r="I949" s="318" t="s">
        <v>2215</v>
      </c>
      <c r="J949" s="267" t="s">
        <v>2193</v>
      </c>
      <c r="K949" s="215" t="s">
        <v>238</v>
      </c>
    </row>
    <row r="950" spans="1:11" s="242" customFormat="1" hidden="1">
      <c r="A950" s="264" t="s">
        <v>2034</v>
      </c>
      <c r="B950" s="269" t="str">
        <f>VLOOKUP(A950,数策标签!H:K,2,FALSE)</f>
        <v>消费笔数品类TOP5分布</v>
      </c>
      <c r="C950" s="211" t="s">
        <v>235</v>
      </c>
      <c r="D950" s="211" t="s">
        <v>2035</v>
      </c>
      <c r="E950" s="317" t="s">
        <v>2001</v>
      </c>
      <c r="F950" s="287" t="s">
        <v>2036</v>
      </c>
      <c r="G950" s="318" t="s">
        <v>2037</v>
      </c>
      <c r="H950" s="287" t="s">
        <v>2216</v>
      </c>
      <c r="I950" s="318" t="s">
        <v>2217</v>
      </c>
      <c r="J950" s="267" t="s">
        <v>2193</v>
      </c>
      <c r="K950" s="215" t="s">
        <v>238</v>
      </c>
    </row>
    <row r="951" spans="1:11" s="242" customFormat="1" hidden="1">
      <c r="A951" s="264" t="s">
        <v>2034</v>
      </c>
      <c r="B951" s="269" t="str">
        <f>VLOOKUP(A951,数策标签!H:K,2,FALSE)</f>
        <v>消费笔数品类TOP5分布</v>
      </c>
      <c r="C951" s="211" t="s">
        <v>235</v>
      </c>
      <c r="D951" s="211" t="s">
        <v>2035</v>
      </c>
      <c r="E951" s="317" t="s">
        <v>2001</v>
      </c>
      <c r="F951" s="287" t="s">
        <v>2036</v>
      </c>
      <c r="G951" s="318" t="s">
        <v>2037</v>
      </c>
      <c r="H951" s="287" t="s">
        <v>2218</v>
      </c>
      <c r="I951" s="318" t="s">
        <v>2219</v>
      </c>
      <c r="J951" s="267" t="s">
        <v>2193</v>
      </c>
      <c r="K951" s="215" t="s">
        <v>238</v>
      </c>
    </row>
    <row r="952" spans="1:11" s="242" customFormat="1" hidden="1">
      <c r="A952" s="264" t="s">
        <v>2034</v>
      </c>
      <c r="B952" s="269" t="str">
        <f>VLOOKUP(A952,数策标签!H:K,2,FALSE)</f>
        <v>消费笔数品类TOP5分布</v>
      </c>
      <c r="C952" s="211" t="s">
        <v>235</v>
      </c>
      <c r="D952" s="211" t="s">
        <v>2035</v>
      </c>
      <c r="E952" s="317" t="s">
        <v>2001</v>
      </c>
      <c r="F952" s="287" t="s">
        <v>2036</v>
      </c>
      <c r="G952" s="318" t="s">
        <v>2037</v>
      </c>
      <c r="H952" s="287" t="s">
        <v>2220</v>
      </c>
      <c r="I952" s="318" t="s">
        <v>2221</v>
      </c>
      <c r="J952" s="267" t="s">
        <v>2193</v>
      </c>
      <c r="K952" s="215" t="s">
        <v>238</v>
      </c>
    </row>
    <row r="953" spans="1:11" s="242" customFormat="1" hidden="1">
      <c r="A953" s="264" t="s">
        <v>2034</v>
      </c>
      <c r="B953" s="269" t="str">
        <f>VLOOKUP(A953,数策标签!H:K,2,FALSE)</f>
        <v>消费笔数品类TOP5分布</v>
      </c>
      <c r="C953" s="211" t="s">
        <v>235</v>
      </c>
      <c r="D953" s="211" t="s">
        <v>2035</v>
      </c>
      <c r="E953" s="317" t="s">
        <v>2001</v>
      </c>
      <c r="F953" s="287" t="s">
        <v>2036</v>
      </c>
      <c r="G953" s="318" t="s">
        <v>2037</v>
      </c>
      <c r="H953" s="287" t="s">
        <v>2222</v>
      </c>
      <c r="I953" s="318" t="s">
        <v>2223</v>
      </c>
      <c r="J953" s="267" t="s">
        <v>2193</v>
      </c>
      <c r="K953" s="215" t="s">
        <v>238</v>
      </c>
    </row>
    <row r="954" spans="1:11" s="242" customFormat="1" hidden="1">
      <c r="A954" s="264" t="s">
        <v>2034</v>
      </c>
      <c r="B954" s="269" t="str">
        <f>VLOOKUP(A954,数策标签!H:K,2,FALSE)</f>
        <v>消费笔数品类TOP5分布</v>
      </c>
      <c r="C954" s="211" t="s">
        <v>235</v>
      </c>
      <c r="D954" s="211" t="s">
        <v>2035</v>
      </c>
      <c r="E954" s="317" t="s">
        <v>2001</v>
      </c>
      <c r="F954" s="287" t="s">
        <v>2036</v>
      </c>
      <c r="G954" s="318" t="s">
        <v>2037</v>
      </c>
      <c r="H954" s="287" t="s">
        <v>2224</v>
      </c>
      <c r="I954" s="318" t="s">
        <v>2225</v>
      </c>
      <c r="J954" s="267" t="s">
        <v>2193</v>
      </c>
      <c r="K954" s="215" t="s">
        <v>238</v>
      </c>
    </row>
    <row r="955" spans="1:11" s="242" customFormat="1" hidden="1">
      <c r="A955" s="264" t="s">
        <v>2034</v>
      </c>
      <c r="B955" s="269" t="str">
        <f>VLOOKUP(A955,数策标签!H:K,2,FALSE)</f>
        <v>消费笔数品类TOP5分布</v>
      </c>
      <c r="C955" s="211" t="s">
        <v>235</v>
      </c>
      <c r="D955" s="211" t="s">
        <v>2035</v>
      </c>
      <c r="E955" s="317" t="s">
        <v>2001</v>
      </c>
      <c r="F955" s="287" t="s">
        <v>2036</v>
      </c>
      <c r="G955" s="318" t="s">
        <v>2037</v>
      </c>
      <c r="H955" s="287" t="s">
        <v>2226</v>
      </c>
      <c r="I955" s="318" t="s">
        <v>2227</v>
      </c>
      <c r="J955" s="267" t="s">
        <v>2193</v>
      </c>
      <c r="K955" s="215" t="s">
        <v>238</v>
      </c>
    </row>
    <row r="956" spans="1:11" s="242" customFormat="1" hidden="1">
      <c r="A956" s="264" t="s">
        <v>2034</v>
      </c>
      <c r="B956" s="269" t="str">
        <f>VLOOKUP(A956,数策标签!H:K,2,FALSE)</f>
        <v>消费笔数品类TOP5分布</v>
      </c>
      <c r="C956" s="211" t="s">
        <v>235</v>
      </c>
      <c r="D956" s="211" t="s">
        <v>2035</v>
      </c>
      <c r="E956" s="317" t="s">
        <v>2001</v>
      </c>
      <c r="F956" s="287" t="s">
        <v>2036</v>
      </c>
      <c r="G956" s="318" t="s">
        <v>2037</v>
      </c>
      <c r="H956" s="287" t="s">
        <v>2228</v>
      </c>
      <c r="I956" s="318" t="s">
        <v>2229</v>
      </c>
      <c r="J956" s="267" t="s">
        <v>2193</v>
      </c>
      <c r="K956" s="215" t="s">
        <v>238</v>
      </c>
    </row>
    <row r="957" spans="1:11" s="242" customFormat="1" hidden="1">
      <c r="A957" s="264" t="s">
        <v>2034</v>
      </c>
      <c r="B957" s="269" t="str">
        <f>VLOOKUP(A957,数策标签!H:K,2,FALSE)</f>
        <v>消费笔数品类TOP5分布</v>
      </c>
      <c r="C957" s="211" t="s">
        <v>235</v>
      </c>
      <c r="D957" s="211" t="s">
        <v>2035</v>
      </c>
      <c r="E957" s="317" t="s">
        <v>2001</v>
      </c>
      <c r="F957" s="287" t="s">
        <v>2036</v>
      </c>
      <c r="G957" s="318" t="s">
        <v>2037</v>
      </c>
      <c r="H957" s="287" t="s">
        <v>2230</v>
      </c>
      <c r="I957" s="318" t="s">
        <v>2231</v>
      </c>
      <c r="J957" s="267" t="s">
        <v>2193</v>
      </c>
      <c r="K957" s="215" t="s">
        <v>238</v>
      </c>
    </row>
    <row r="958" spans="1:11" s="242" customFormat="1" hidden="1">
      <c r="A958" s="264" t="s">
        <v>2034</v>
      </c>
      <c r="B958" s="269" t="str">
        <f>VLOOKUP(A958,数策标签!H:K,2,FALSE)</f>
        <v>消费笔数品类TOP5分布</v>
      </c>
      <c r="C958" s="211" t="s">
        <v>235</v>
      </c>
      <c r="D958" s="211" t="s">
        <v>2035</v>
      </c>
      <c r="E958" s="317" t="s">
        <v>2001</v>
      </c>
      <c r="F958" s="287" t="s">
        <v>2036</v>
      </c>
      <c r="G958" s="318" t="s">
        <v>2037</v>
      </c>
      <c r="H958" s="287" t="s">
        <v>2232</v>
      </c>
      <c r="I958" s="318" t="s">
        <v>2233</v>
      </c>
      <c r="J958" s="267" t="s">
        <v>2193</v>
      </c>
      <c r="K958" s="215" t="s">
        <v>238</v>
      </c>
    </row>
    <row r="959" spans="1:11" s="242" customFormat="1" hidden="1">
      <c r="A959" s="264" t="s">
        <v>2034</v>
      </c>
      <c r="B959" s="269" t="str">
        <f>VLOOKUP(A959,数策标签!H:K,2,FALSE)</f>
        <v>消费笔数品类TOP5分布</v>
      </c>
      <c r="C959" s="211" t="s">
        <v>235</v>
      </c>
      <c r="D959" s="211" t="s">
        <v>2035</v>
      </c>
      <c r="E959" s="317" t="s">
        <v>2001</v>
      </c>
      <c r="F959" s="287" t="s">
        <v>2036</v>
      </c>
      <c r="G959" s="318" t="s">
        <v>2037</v>
      </c>
      <c r="H959" s="287" t="s">
        <v>2234</v>
      </c>
      <c r="I959" s="318" t="s">
        <v>2235</v>
      </c>
      <c r="J959" s="267" t="s">
        <v>2193</v>
      </c>
      <c r="K959" s="215" t="s">
        <v>238</v>
      </c>
    </row>
    <row r="960" spans="1:11" s="242" customFormat="1" hidden="1">
      <c r="A960" s="264" t="s">
        <v>2034</v>
      </c>
      <c r="B960" s="269" t="str">
        <f>VLOOKUP(A960,数策标签!H:K,2,FALSE)</f>
        <v>消费笔数品类TOP5分布</v>
      </c>
      <c r="C960" s="211" t="s">
        <v>235</v>
      </c>
      <c r="D960" s="211" t="s">
        <v>2035</v>
      </c>
      <c r="E960" s="317" t="s">
        <v>2001</v>
      </c>
      <c r="F960" s="287" t="s">
        <v>2036</v>
      </c>
      <c r="G960" s="318" t="s">
        <v>2037</v>
      </c>
      <c r="H960" s="287" t="s">
        <v>2236</v>
      </c>
      <c r="I960" s="318" t="s">
        <v>2237</v>
      </c>
      <c r="J960" s="267" t="s">
        <v>2193</v>
      </c>
      <c r="K960" s="215" t="s">
        <v>238</v>
      </c>
    </row>
    <row r="961" spans="1:11" s="242" customFormat="1" hidden="1">
      <c r="A961" s="264" t="s">
        <v>2034</v>
      </c>
      <c r="B961" s="269" t="str">
        <f>VLOOKUP(A961,数策标签!H:K,2,FALSE)</f>
        <v>消费笔数品类TOP5分布</v>
      </c>
      <c r="C961" s="211" t="s">
        <v>235</v>
      </c>
      <c r="D961" s="211" t="s">
        <v>2035</v>
      </c>
      <c r="E961" s="317" t="s">
        <v>2001</v>
      </c>
      <c r="F961" s="287" t="s">
        <v>2036</v>
      </c>
      <c r="G961" s="318" t="s">
        <v>2037</v>
      </c>
      <c r="H961" s="287" t="s">
        <v>2238</v>
      </c>
      <c r="I961" s="318" t="s">
        <v>2239</v>
      </c>
      <c r="J961" s="267" t="s">
        <v>2193</v>
      </c>
      <c r="K961" s="215" t="s">
        <v>238</v>
      </c>
    </row>
    <row r="962" spans="1:11" s="242" customFormat="1" hidden="1">
      <c r="A962" s="264" t="s">
        <v>2034</v>
      </c>
      <c r="B962" s="269" t="str">
        <f>VLOOKUP(A962,数策标签!H:K,2,FALSE)</f>
        <v>消费笔数品类TOP5分布</v>
      </c>
      <c r="C962" s="211" t="s">
        <v>235</v>
      </c>
      <c r="D962" s="211" t="s">
        <v>2035</v>
      </c>
      <c r="E962" s="317" t="s">
        <v>2001</v>
      </c>
      <c r="F962" s="287" t="s">
        <v>2036</v>
      </c>
      <c r="G962" s="318" t="s">
        <v>2037</v>
      </c>
      <c r="H962" s="287" t="s">
        <v>2240</v>
      </c>
      <c r="I962" s="318" t="s">
        <v>2241</v>
      </c>
      <c r="J962" s="267" t="s">
        <v>2193</v>
      </c>
      <c r="K962" s="215" t="s">
        <v>238</v>
      </c>
    </row>
    <row r="963" spans="1:11" s="242" customFormat="1" hidden="1">
      <c r="A963" s="264" t="s">
        <v>2034</v>
      </c>
      <c r="B963" s="269" t="str">
        <f>VLOOKUP(A963,数策标签!H:K,2,FALSE)</f>
        <v>消费笔数品类TOP5分布</v>
      </c>
      <c r="C963" s="211" t="s">
        <v>235</v>
      </c>
      <c r="D963" s="211" t="s">
        <v>2035</v>
      </c>
      <c r="E963" s="317" t="s">
        <v>2001</v>
      </c>
      <c r="F963" s="287" t="s">
        <v>2036</v>
      </c>
      <c r="G963" s="318" t="s">
        <v>2037</v>
      </c>
      <c r="H963" s="287" t="s">
        <v>2242</v>
      </c>
      <c r="I963" s="318" t="s">
        <v>2243</v>
      </c>
      <c r="J963" s="267" t="s">
        <v>2193</v>
      </c>
      <c r="K963" s="215" t="s">
        <v>238</v>
      </c>
    </row>
    <row r="964" spans="1:11" s="242" customFormat="1" hidden="1">
      <c r="A964" s="264" t="s">
        <v>2034</v>
      </c>
      <c r="B964" s="269" t="str">
        <f>VLOOKUP(A964,数策标签!H:K,2,FALSE)</f>
        <v>消费笔数品类TOP5分布</v>
      </c>
      <c r="C964" s="211" t="s">
        <v>235</v>
      </c>
      <c r="D964" s="211" t="s">
        <v>2035</v>
      </c>
      <c r="E964" s="317" t="s">
        <v>2001</v>
      </c>
      <c r="F964" s="287" t="s">
        <v>2036</v>
      </c>
      <c r="G964" s="318" t="s">
        <v>2037</v>
      </c>
      <c r="H964" s="287" t="s">
        <v>2244</v>
      </c>
      <c r="I964" s="318" t="s">
        <v>2245</v>
      </c>
      <c r="J964" s="267" t="s">
        <v>2193</v>
      </c>
      <c r="K964" s="215" t="s">
        <v>238</v>
      </c>
    </row>
    <row r="965" spans="1:11" s="242" customFormat="1" hidden="1">
      <c r="A965" s="264" t="s">
        <v>2034</v>
      </c>
      <c r="B965" s="269" t="str">
        <f>VLOOKUP(A965,数策标签!H:K,2,FALSE)</f>
        <v>消费笔数品类TOP5分布</v>
      </c>
      <c r="C965" s="211" t="s">
        <v>235</v>
      </c>
      <c r="D965" s="211" t="s">
        <v>2035</v>
      </c>
      <c r="E965" s="317" t="s">
        <v>2001</v>
      </c>
      <c r="F965" s="287" t="s">
        <v>2036</v>
      </c>
      <c r="G965" s="318" t="s">
        <v>2037</v>
      </c>
      <c r="H965" s="287" t="s">
        <v>2246</v>
      </c>
      <c r="I965" s="318" t="s">
        <v>2247</v>
      </c>
      <c r="J965" s="267" t="s">
        <v>2193</v>
      </c>
      <c r="K965" s="215" t="s">
        <v>238</v>
      </c>
    </row>
    <row r="966" spans="1:11" s="242" customFormat="1" hidden="1">
      <c r="A966" s="264" t="s">
        <v>2034</v>
      </c>
      <c r="B966" s="269" t="str">
        <f>VLOOKUP(A966,数策标签!H:K,2,FALSE)</f>
        <v>消费笔数品类TOP5分布</v>
      </c>
      <c r="C966" s="211" t="s">
        <v>235</v>
      </c>
      <c r="D966" s="211" t="s">
        <v>2035</v>
      </c>
      <c r="E966" s="317" t="s">
        <v>2001</v>
      </c>
      <c r="F966" s="287" t="s">
        <v>2036</v>
      </c>
      <c r="G966" s="318" t="s">
        <v>2037</v>
      </c>
      <c r="H966" s="287" t="s">
        <v>2248</v>
      </c>
      <c r="I966" s="318" t="s">
        <v>2249</v>
      </c>
      <c r="J966" s="267" t="s">
        <v>2193</v>
      </c>
      <c r="K966" s="215" t="s">
        <v>238</v>
      </c>
    </row>
    <row r="967" spans="1:11" s="242" customFormat="1" hidden="1">
      <c r="A967" s="264" t="s">
        <v>2034</v>
      </c>
      <c r="B967" s="269" t="str">
        <f>VLOOKUP(A967,数策标签!H:K,2,FALSE)</f>
        <v>消费笔数品类TOP5分布</v>
      </c>
      <c r="C967" s="211" t="s">
        <v>235</v>
      </c>
      <c r="D967" s="211" t="s">
        <v>2035</v>
      </c>
      <c r="E967" s="317" t="s">
        <v>2001</v>
      </c>
      <c r="F967" s="287" t="s">
        <v>2036</v>
      </c>
      <c r="G967" s="318" t="s">
        <v>2037</v>
      </c>
      <c r="H967" s="287" t="s">
        <v>2250</v>
      </c>
      <c r="I967" s="318" t="s">
        <v>2251</v>
      </c>
      <c r="J967" s="267" t="s">
        <v>2193</v>
      </c>
      <c r="K967" s="215" t="s">
        <v>238</v>
      </c>
    </row>
    <row r="968" spans="1:11" s="242" customFormat="1" hidden="1">
      <c r="A968" s="264" t="s">
        <v>2034</v>
      </c>
      <c r="B968" s="269" t="str">
        <f>VLOOKUP(A968,数策标签!H:K,2,FALSE)</f>
        <v>消费笔数品类TOP5分布</v>
      </c>
      <c r="C968" s="211" t="s">
        <v>235</v>
      </c>
      <c r="D968" s="211" t="s">
        <v>2035</v>
      </c>
      <c r="E968" s="317" t="s">
        <v>2001</v>
      </c>
      <c r="F968" s="287" t="s">
        <v>2036</v>
      </c>
      <c r="G968" s="318" t="s">
        <v>2037</v>
      </c>
      <c r="H968" s="287" t="s">
        <v>2252</v>
      </c>
      <c r="I968" s="318" t="s">
        <v>2253</v>
      </c>
      <c r="J968" s="267" t="s">
        <v>2193</v>
      </c>
      <c r="K968" s="215" t="s">
        <v>238</v>
      </c>
    </row>
    <row r="969" spans="1:11" s="242" customFormat="1" hidden="1">
      <c r="A969" s="264" t="s">
        <v>2034</v>
      </c>
      <c r="B969" s="269" t="str">
        <f>VLOOKUP(A969,数策标签!H:K,2,FALSE)</f>
        <v>消费笔数品类TOP5分布</v>
      </c>
      <c r="C969" s="211" t="s">
        <v>235</v>
      </c>
      <c r="D969" s="211" t="s">
        <v>2035</v>
      </c>
      <c r="E969" s="317" t="s">
        <v>2001</v>
      </c>
      <c r="F969" s="287" t="s">
        <v>2036</v>
      </c>
      <c r="G969" s="318" t="s">
        <v>2037</v>
      </c>
      <c r="H969" s="287" t="s">
        <v>2254</v>
      </c>
      <c r="I969" s="318" t="s">
        <v>2255</v>
      </c>
      <c r="J969" s="267" t="s">
        <v>2193</v>
      </c>
      <c r="K969" s="215" t="s">
        <v>238</v>
      </c>
    </row>
    <row r="970" spans="1:11" s="242" customFormat="1" hidden="1">
      <c r="A970" s="264" t="s">
        <v>2034</v>
      </c>
      <c r="B970" s="269" t="str">
        <f>VLOOKUP(A970,数策标签!H:K,2,FALSE)</f>
        <v>消费笔数品类TOP5分布</v>
      </c>
      <c r="C970" s="211" t="s">
        <v>235</v>
      </c>
      <c r="D970" s="211" t="s">
        <v>2035</v>
      </c>
      <c r="E970" s="317" t="s">
        <v>2001</v>
      </c>
      <c r="F970" s="287" t="s">
        <v>2036</v>
      </c>
      <c r="G970" s="318" t="s">
        <v>2037</v>
      </c>
      <c r="H970" s="287" t="s">
        <v>2256</v>
      </c>
      <c r="I970" s="318" t="s">
        <v>2257</v>
      </c>
      <c r="J970" s="267" t="s">
        <v>2193</v>
      </c>
      <c r="K970" s="215" t="s">
        <v>238</v>
      </c>
    </row>
    <row r="971" spans="1:11" s="242" customFormat="1" hidden="1">
      <c r="A971" s="264" t="s">
        <v>2034</v>
      </c>
      <c r="B971" s="269" t="str">
        <f>VLOOKUP(A971,数策标签!H:K,2,FALSE)</f>
        <v>消费笔数品类TOP5分布</v>
      </c>
      <c r="C971" s="211" t="s">
        <v>235</v>
      </c>
      <c r="D971" s="211" t="s">
        <v>2035</v>
      </c>
      <c r="E971" s="317" t="s">
        <v>2001</v>
      </c>
      <c r="F971" s="287" t="s">
        <v>2036</v>
      </c>
      <c r="G971" s="318" t="s">
        <v>2037</v>
      </c>
      <c r="H971" s="287" t="s">
        <v>2258</v>
      </c>
      <c r="I971" s="318" t="s">
        <v>2259</v>
      </c>
      <c r="J971" s="267" t="s">
        <v>2193</v>
      </c>
      <c r="K971" s="215" t="s">
        <v>238</v>
      </c>
    </row>
    <row r="972" spans="1:11" s="242" customFormat="1" hidden="1">
      <c r="A972" s="264" t="s">
        <v>2034</v>
      </c>
      <c r="B972" s="269" t="str">
        <f>VLOOKUP(A972,数策标签!H:K,2,FALSE)</f>
        <v>消费笔数品类TOP5分布</v>
      </c>
      <c r="C972" s="211" t="s">
        <v>235</v>
      </c>
      <c r="D972" s="211" t="s">
        <v>2035</v>
      </c>
      <c r="E972" s="317" t="s">
        <v>2001</v>
      </c>
      <c r="F972" s="287" t="s">
        <v>2036</v>
      </c>
      <c r="G972" s="318" t="s">
        <v>2037</v>
      </c>
      <c r="H972" s="287" t="s">
        <v>2260</v>
      </c>
      <c r="I972" s="318" t="s">
        <v>2261</v>
      </c>
      <c r="J972" s="267" t="s">
        <v>2193</v>
      </c>
      <c r="K972" s="215" t="s">
        <v>238</v>
      </c>
    </row>
    <row r="973" spans="1:11" s="242" customFormat="1" hidden="1">
      <c r="A973" s="264" t="s">
        <v>2034</v>
      </c>
      <c r="B973" s="269" t="str">
        <f>VLOOKUP(A973,数策标签!H:K,2,FALSE)</f>
        <v>消费笔数品类TOP5分布</v>
      </c>
      <c r="C973" s="211" t="s">
        <v>235</v>
      </c>
      <c r="D973" s="211" t="s">
        <v>2035</v>
      </c>
      <c r="E973" s="317" t="s">
        <v>2001</v>
      </c>
      <c r="F973" s="287" t="s">
        <v>2036</v>
      </c>
      <c r="G973" s="318" t="s">
        <v>2037</v>
      </c>
      <c r="H973" s="287" t="s">
        <v>2262</v>
      </c>
      <c r="I973" s="318" t="s">
        <v>2263</v>
      </c>
      <c r="J973" s="267" t="s">
        <v>2193</v>
      </c>
      <c r="K973" s="215" t="s">
        <v>238</v>
      </c>
    </row>
    <row r="974" spans="1:11" s="242" customFormat="1" hidden="1">
      <c r="A974" s="264" t="s">
        <v>2034</v>
      </c>
      <c r="B974" s="269" t="str">
        <f>VLOOKUP(A974,数策标签!H:K,2,FALSE)</f>
        <v>消费笔数品类TOP5分布</v>
      </c>
      <c r="C974" s="211" t="s">
        <v>235</v>
      </c>
      <c r="D974" s="211" t="s">
        <v>2035</v>
      </c>
      <c r="E974" s="317" t="s">
        <v>2001</v>
      </c>
      <c r="F974" s="287" t="s">
        <v>2036</v>
      </c>
      <c r="G974" s="318" t="s">
        <v>2037</v>
      </c>
      <c r="H974" s="287" t="s">
        <v>2264</v>
      </c>
      <c r="I974" s="318" t="s">
        <v>2265</v>
      </c>
      <c r="J974" s="267" t="s">
        <v>2193</v>
      </c>
      <c r="K974" s="215" t="s">
        <v>238</v>
      </c>
    </row>
    <row r="975" spans="1:11" s="242" customFormat="1" hidden="1">
      <c r="A975" s="264" t="s">
        <v>2034</v>
      </c>
      <c r="B975" s="269" t="str">
        <f>VLOOKUP(A975,数策标签!H:K,2,FALSE)</f>
        <v>消费笔数品类TOP5分布</v>
      </c>
      <c r="C975" s="211" t="s">
        <v>235</v>
      </c>
      <c r="D975" s="211" t="s">
        <v>2035</v>
      </c>
      <c r="E975" s="317" t="s">
        <v>2001</v>
      </c>
      <c r="F975" s="287" t="s">
        <v>2036</v>
      </c>
      <c r="G975" s="318" t="s">
        <v>2037</v>
      </c>
      <c r="H975" s="287" t="s">
        <v>2266</v>
      </c>
      <c r="I975" s="318" t="s">
        <v>2267</v>
      </c>
      <c r="J975" s="267" t="s">
        <v>2193</v>
      </c>
      <c r="K975" s="215" t="s">
        <v>238</v>
      </c>
    </row>
    <row r="976" spans="1:11" s="242" customFormat="1" hidden="1">
      <c r="A976" s="264" t="s">
        <v>2034</v>
      </c>
      <c r="B976" s="269" t="str">
        <f>VLOOKUP(A976,数策标签!H:K,2,FALSE)</f>
        <v>消费笔数品类TOP5分布</v>
      </c>
      <c r="C976" s="211" t="s">
        <v>235</v>
      </c>
      <c r="D976" s="211" t="s">
        <v>2035</v>
      </c>
      <c r="E976" s="317" t="s">
        <v>2001</v>
      </c>
      <c r="F976" s="287" t="s">
        <v>2036</v>
      </c>
      <c r="G976" s="318" t="s">
        <v>2037</v>
      </c>
      <c r="H976" s="287" t="s">
        <v>2268</v>
      </c>
      <c r="I976" s="318" t="s">
        <v>2269</v>
      </c>
      <c r="J976" s="267" t="s">
        <v>2193</v>
      </c>
      <c r="K976" s="215" t="s">
        <v>238</v>
      </c>
    </row>
    <row r="977" spans="1:11" s="242" customFormat="1" hidden="1">
      <c r="A977" s="264" t="s">
        <v>2034</v>
      </c>
      <c r="B977" s="269" t="str">
        <f>VLOOKUP(A977,数策标签!H:K,2,FALSE)</f>
        <v>消费笔数品类TOP5分布</v>
      </c>
      <c r="C977" s="211" t="s">
        <v>235</v>
      </c>
      <c r="D977" s="211" t="s">
        <v>2035</v>
      </c>
      <c r="E977" s="317" t="s">
        <v>2001</v>
      </c>
      <c r="F977" s="287" t="s">
        <v>2036</v>
      </c>
      <c r="G977" s="318" t="s">
        <v>2037</v>
      </c>
      <c r="H977" s="287" t="s">
        <v>2270</v>
      </c>
      <c r="I977" s="318" t="s">
        <v>2271</v>
      </c>
      <c r="J977" s="267" t="s">
        <v>2193</v>
      </c>
      <c r="K977" s="215" t="s">
        <v>238</v>
      </c>
    </row>
    <row r="978" spans="1:11" s="242" customFormat="1" hidden="1">
      <c r="A978" s="264" t="s">
        <v>2034</v>
      </c>
      <c r="B978" s="269" t="str">
        <f>VLOOKUP(A978,数策标签!H:K,2,FALSE)</f>
        <v>消费笔数品类TOP5分布</v>
      </c>
      <c r="C978" s="211" t="s">
        <v>235</v>
      </c>
      <c r="D978" s="211" t="s">
        <v>2035</v>
      </c>
      <c r="E978" s="317" t="s">
        <v>2001</v>
      </c>
      <c r="F978" s="287" t="s">
        <v>2036</v>
      </c>
      <c r="G978" s="318" t="s">
        <v>2037</v>
      </c>
      <c r="H978" s="287" t="s">
        <v>2272</v>
      </c>
      <c r="I978" s="318" t="s">
        <v>2273</v>
      </c>
      <c r="J978" s="267" t="s">
        <v>2193</v>
      </c>
      <c r="K978" s="215" t="s">
        <v>238</v>
      </c>
    </row>
    <row r="979" spans="1:11" s="242" customFormat="1" hidden="1">
      <c r="A979" s="264" t="s">
        <v>2034</v>
      </c>
      <c r="B979" s="269" t="str">
        <f>VLOOKUP(A979,数策标签!H:K,2,FALSE)</f>
        <v>消费笔数品类TOP5分布</v>
      </c>
      <c r="C979" s="211" t="s">
        <v>235</v>
      </c>
      <c r="D979" s="211" t="s">
        <v>2035</v>
      </c>
      <c r="E979" s="317" t="s">
        <v>2001</v>
      </c>
      <c r="F979" s="287" t="s">
        <v>2036</v>
      </c>
      <c r="G979" s="318" t="s">
        <v>2037</v>
      </c>
      <c r="H979" s="287" t="s">
        <v>2274</v>
      </c>
      <c r="I979" s="318" t="s">
        <v>2275</v>
      </c>
      <c r="J979" s="267" t="s">
        <v>2193</v>
      </c>
      <c r="K979" s="215" t="s">
        <v>238</v>
      </c>
    </row>
    <row r="980" spans="1:11" s="242" customFormat="1" hidden="1">
      <c r="A980" s="264" t="s">
        <v>2034</v>
      </c>
      <c r="B980" s="269" t="str">
        <f>VLOOKUP(A980,数策标签!H:K,2,FALSE)</f>
        <v>消费笔数品类TOP5分布</v>
      </c>
      <c r="C980" s="211" t="s">
        <v>235</v>
      </c>
      <c r="D980" s="211" t="s">
        <v>2035</v>
      </c>
      <c r="E980" s="317" t="s">
        <v>2001</v>
      </c>
      <c r="F980" s="287" t="s">
        <v>2036</v>
      </c>
      <c r="G980" s="318" t="s">
        <v>2037</v>
      </c>
      <c r="H980" s="287" t="s">
        <v>2276</v>
      </c>
      <c r="I980" s="318" t="s">
        <v>2277</v>
      </c>
      <c r="J980" s="267" t="s">
        <v>2193</v>
      </c>
      <c r="K980" s="215" t="s">
        <v>238</v>
      </c>
    </row>
    <row r="981" spans="1:11" s="242" customFormat="1" hidden="1">
      <c r="A981" s="264" t="s">
        <v>2034</v>
      </c>
      <c r="B981" s="269" t="str">
        <f>VLOOKUP(A981,数策标签!H:K,2,FALSE)</f>
        <v>消费笔数品类TOP5分布</v>
      </c>
      <c r="C981" s="211" t="s">
        <v>235</v>
      </c>
      <c r="D981" s="211" t="s">
        <v>2035</v>
      </c>
      <c r="E981" s="317" t="s">
        <v>2001</v>
      </c>
      <c r="F981" s="287" t="s">
        <v>2036</v>
      </c>
      <c r="G981" s="318" t="s">
        <v>2037</v>
      </c>
      <c r="H981" s="287" t="s">
        <v>2278</v>
      </c>
      <c r="I981" s="318" t="s">
        <v>2279</v>
      </c>
      <c r="J981" s="267" t="s">
        <v>2193</v>
      </c>
      <c r="K981" s="215" t="s">
        <v>238</v>
      </c>
    </row>
    <row r="982" spans="1:11" s="242" customFormat="1" hidden="1">
      <c r="A982" s="264" t="s">
        <v>2034</v>
      </c>
      <c r="B982" s="269" t="str">
        <f>VLOOKUP(A982,数策标签!H:K,2,FALSE)</f>
        <v>消费笔数品类TOP5分布</v>
      </c>
      <c r="C982" s="211" t="s">
        <v>235</v>
      </c>
      <c r="D982" s="211" t="s">
        <v>2035</v>
      </c>
      <c r="E982" s="317" t="s">
        <v>2001</v>
      </c>
      <c r="F982" s="287" t="s">
        <v>2036</v>
      </c>
      <c r="G982" s="318" t="s">
        <v>2037</v>
      </c>
      <c r="H982" s="287" t="s">
        <v>2280</v>
      </c>
      <c r="I982" s="318" t="s">
        <v>2281</v>
      </c>
      <c r="J982" s="267" t="s">
        <v>2193</v>
      </c>
      <c r="K982" s="215" t="s">
        <v>238</v>
      </c>
    </row>
    <row r="983" spans="1:11" s="242" customFormat="1" hidden="1">
      <c r="A983" s="264" t="s">
        <v>2034</v>
      </c>
      <c r="B983" s="269" t="str">
        <f>VLOOKUP(A983,数策标签!H:K,2,FALSE)</f>
        <v>消费笔数品类TOP5分布</v>
      </c>
      <c r="C983" s="211" t="s">
        <v>235</v>
      </c>
      <c r="D983" s="211" t="s">
        <v>2035</v>
      </c>
      <c r="E983" s="317" t="s">
        <v>2001</v>
      </c>
      <c r="F983" s="287" t="s">
        <v>2036</v>
      </c>
      <c r="G983" s="318" t="s">
        <v>2037</v>
      </c>
      <c r="H983" s="287" t="s">
        <v>2282</v>
      </c>
      <c r="I983" s="318" t="s">
        <v>2283</v>
      </c>
      <c r="J983" s="267" t="s">
        <v>2193</v>
      </c>
      <c r="K983" s="215" t="s">
        <v>238</v>
      </c>
    </row>
    <row r="984" spans="1:11" s="242" customFormat="1" hidden="1">
      <c r="A984" s="264" t="s">
        <v>2034</v>
      </c>
      <c r="B984" s="269" t="str">
        <f>VLOOKUP(A984,数策标签!H:K,2,FALSE)</f>
        <v>消费笔数品类TOP5分布</v>
      </c>
      <c r="C984" s="211" t="s">
        <v>235</v>
      </c>
      <c r="D984" s="211" t="s">
        <v>2035</v>
      </c>
      <c r="E984" s="317" t="s">
        <v>2001</v>
      </c>
      <c r="F984" s="287" t="s">
        <v>2036</v>
      </c>
      <c r="G984" s="318" t="s">
        <v>2037</v>
      </c>
      <c r="H984" s="287" t="s">
        <v>2284</v>
      </c>
      <c r="I984" s="318" t="s">
        <v>2285</v>
      </c>
      <c r="J984" s="267" t="s">
        <v>2193</v>
      </c>
      <c r="K984" s="215" t="s">
        <v>238</v>
      </c>
    </row>
    <row r="985" spans="1:11" s="242" customFormat="1" hidden="1">
      <c r="A985" s="264" t="s">
        <v>2034</v>
      </c>
      <c r="B985" s="269" t="str">
        <f>VLOOKUP(A985,数策标签!H:K,2,FALSE)</f>
        <v>消费笔数品类TOP5分布</v>
      </c>
      <c r="C985" s="211" t="s">
        <v>235</v>
      </c>
      <c r="D985" s="211" t="s">
        <v>2035</v>
      </c>
      <c r="E985" s="317" t="s">
        <v>2001</v>
      </c>
      <c r="F985" s="287" t="s">
        <v>2036</v>
      </c>
      <c r="G985" s="318" t="s">
        <v>2037</v>
      </c>
      <c r="H985" s="287" t="s">
        <v>2286</v>
      </c>
      <c r="I985" s="318" t="s">
        <v>2287</v>
      </c>
      <c r="J985" s="267" t="s">
        <v>2193</v>
      </c>
      <c r="K985" s="215" t="s">
        <v>238</v>
      </c>
    </row>
    <row r="986" spans="1:11" s="242" customFormat="1" hidden="1">
      <c r="A986" s="264" t="s">
        <v>2034</v>
      </c>
      <c r="B986" s="269" t="str">
        <f>VLOOKUP(A986,数策标签!H:K,2,FALSE)</f>
        <v>消费笔数品类TOP5分布</v>
      </c>
      <c r="C986" s="211" t="s">
        <v>235</v>
      </c>
      <c r="D986" s="211" t="s">
        <v>2035</v>
      </c>
      <c r="E986" s="317" t="s">
        <v>2001</v>
      </c>
      <c r="F986" s="287" t="s">
        <v>2036</v>
      </c>
      <c r="G986" s="318" t="s">
        <v>2037</v>
      </c>
      <c r="H986" s="287" t="s">
        <v>2288</v>
      </c>
      <c r="I986" s="318" t="s">
        <v>2289</v>
      </c>
      <c r="J986" s="267" t="s">
        <v>2193</v>
      </c>
      <c r="K986" s="215" t="s">
        <v>238</v>
      </c>
    </row>
    <row r="987" spans="1:11" s="242" customFormat="1" hidden="1">
      <c r="A987" s="264" t="s">
        <v>2034</v>
      </c>
      <c r="B987" s="269" t="str">
        <f>VLOOKUP(A987,数策标签!H:K,2,FALSE)</f>
        <v>消费笔数品类TOP5分布</v>
      </c>
      <c r="C987" s="211" t="s">
        <v>235</v>
      </c>
      <c r="D987" s="211" t="s">
        <v>2035</v>
      </c>
      <c r="E987" s="317" t="s">
        <v>2001</v>
      </c>
      <c r="F987" s="287" t="s">
        <v>2036</v>
      </c>
      <c r="G987" s="318" t="s">
        <v>2037</v>
      </c>
      <c r="H987" s="287" t="s">
        <v>2290</v>
      </c>
      <c r="I987" s="318" t="s">
        <v>2291</v>
      </c>
      <c r="J987" s="267" t="s">
        <v>2193</v>
      </c>
      <c r="K987" s="215" t="s">
        <v>238</v>
      </c>
    </row>
    <row r="988" spans="1:11" s="242" customFormat="1" hidden="1">
      <c r="A988" s="264" t="s">
        <v>2034</v>
      </c>
      <c r="B988" s="269" t="str">
        <f>VLOOKUP(A988,数策标签!H:K,2,FALSE)</f>
        <v>消费笔数品类TOP5分布</v>
      </c>
      <c r="C988" s="211" t="s">
        <v>235</v>
      </c>
      <c r="D988" s="211" t="s">
        <v>2035</v>
      </c>
      <c r="E988" s="317" t="s">
        <v>2001</v>
      </c>
      <c r="F988" s="287" t="s">
        <v>2036</v>
      </c>
      <c r="G988" s="318" t="s">
        <v>2037</v>
      </c>
      <c r="H988" s="287" t="s">
        <v>2292</v>
      </c>
      <c r="I988" s="318" t="s">
        <v>2293</v>
      </c>
      <c r="J988" s="267" t="s">
        <v>2193</v>
      </c>
      <c r="K988" s="215" t="s">
        <v>238</v>
      </c>
    </row>
    <row r="989" spans="1:11" s="242" customFormat="1" hidden="1">
      <c r="A989" s="264" t="s">
        <v>2034</v>
      </c>
      <c r="B989" s="269" t="str">
        <f>VLOOKUP(A989,数策标签!H:K,2,FALSE)</f>
        <v>消费笔数品类TOP5分布</v>
      </c>
      <c r="C989" s="211" t="s">
        <v>235</v>
      </c>
      <c r="D989" s="211" t="s">
        <v>2035</v>
      </c>
      <c r="E989" s="317" t="s">
        <v>2001</v>
      </c>
      <c r="F989" s="287" t="s">
        <v>2036</v>
      </c>
      <c r="G989" s="318" t="s">
        <v>2037</v>
      </c>
      <c r="H989" s="287" t="s">
        <v>2294</v>
      </c>
      <c r="I989" s="318" t="s">
        <v>2295</v>
      </c>
      <c r="J989" s="267" t="s">
        <v>2193</v>
      </c>
      <c r="K989" s="215" t="s">
        <v>238</v>
      </c>
    </row>
    <row r="990" spans="1:11" s="242" customFormat="1" hidden="1">
      <c r="A990" s="264" t="s">
        <v>2034</v>
      </c>
      <c r="B990" s="269" t="str">
        <f>VLOOKUP(A990,数策标签!H:K,2,FALSE)</f>
        <v>消费笔数品类TOP5分布</v>
      </c>
      <c r="C990" s="211" t="s">
        <v>235</v>
      </c>
      <c r="D990" s="211" t="s">
        <v>2035</v>
      </c>
      <c r="E990" s="317" t="s">
        <v>2001</v>
      </c>
      <c r="F990" s="287" t="s">
        <v>2036</v>
      </c>
      <c r="G990" s="318" t="s">
        <v>2037</v>
      </c>
      <c r="H990" s="287" t="s">
        <v>2296</v>
      </c>
      <c r="I990" s="318" t="s">
        <v>2297</v>
      </c>
      <c r="J990" s="267" t="s">
        <v>2193</v>
      </c>
      <c r="K990" s="215" t="s">
        <v>238</v>
      </c>
    </row>
    <row r="991" spans="1:11" s="242" customFormat="1" hidden="1">
      <c r="A991" s="264" t="s">
        <v>2034</v>
      </c>
      <c r="B991" s="269" t="str">
        <f>VLOOKUP(A991,数策标签!H:K,2,FALSE)</f>
        <v>消费笔数品类TOP5分布</v>
      </c>
      <c r="C991" s="211" t="s">
        <v>235</v>
      </c>
      <c r="D991" s="211" t="s">
        <v>2035</v>
      </c>
      <c r="E991" s="317" t="s">
        <v>2001</v>
      </c>
      <c r="F991" s="287" t="s">
        <v>2036</v>
      </c>
      <c r="G991" s="318" t="s">
        <v>2037</v>
      </c>
      <c r="H991" s="287" t="s">
        <v>2298</v>
      </c>
      <c r="I991" s="318" t="s">
        <v>2299</v>
      </c>
      <c r="J991" s="267" t="s">
        <v>2193</v>
      </c>
      <c r="K991" s="215" t="s">
        <v>238</v>
      </c>
    </row>
    <row r="992" spans="1:11" s="242" customFormat="1" hidden="1">
      <c r="A992" s="264" t="s">
        <v>2034</v>
      </c>
      <c r="B992" s="269" t="str">
        <f>VLOOKUP(A992,数策标签!H:K,2,FALSE)</f>
        <v>消费笔数品类TOP5分布</v>
      </c>
      <c r="C992" s="211" t="s">
        <v>235</v>
      </c>
      <c r="D992" s="211" t="s">
        <v>2035</v>
      </c>
      <c r="E992" s="317" t="s">
        <v>2001</v>
      </c>
      <c r="F992" s="287" t="s">
        <v>2036</v>
      </c>
      <c r="G992" s="318" t="s">
        <v>2037</v>
      </c>
      <c r="H992" s="287" t="s">
        <v>2300</v>
      </c>
      <c r="I992" s="318" t="s">
        <v>2301</v>
      </c>
      <c r="J992" s="267" t="s">
        <v>2193</v>
      </c>
      <c r="K992" s="215" t="s">
        <v>238</v>
      </c>
    </row>
    <row r="993" spans="1:11" s="242" customFormat="1" hidden="1">
      <c r="A993" s="264" t="s">
        <v>2034</v>
      </c>
      <c r="B993" s="269" t="str">
        <f>VLOOKUP(A993,数策标签!H:K,2,FALSE)</f>
        <v>消费笔数品类TOP5分布</v>
      </c>
      <c r="C993" s="211" t="s">
        <v>235</v>
      </c>
      <c r="D993" s="211" t="s">
        <v>2035</v>
      </c>
      <c r="E993" s="317" t="s">
        <v>2001</v>
      </c>
      <c r="F993" s="287" t="s">
        <v>2036</v>
      </c>
      <c r="G993" s="318" t="s">
        <v>2037</v>
      </c>
      <c r="H993" s="287" t="s">
        <v>2302</v>
      </c>
      <c r="I993" s="318" t="s">
        <v>2303</v>
      </c>
      <c r="J993" s="267" t="s">
        <v>2193</v>
      </c>
      <c r="K993" s="215" t="s">
        <v>238</v>
      </c>
    </row>
    <row r="994" spans="1:11" s="242" customFormat="1" hidden="1">
      <c r="A994" s="264" t="s">
        <v>2034</v>
      </c>
      <c r="B994" s="269" t="str">
        <f>VLOOKUP(A994,数策标签!H:K,2,FALSE)</f>
        <v>消费笔数品类TOP5分布</v>
      </c>
      <c r="C994" s="211" t="s">
        <v>235</v>
      </c>
      <c r="D994" s="211" t="s">
        <v>2035</v>
      </c>
      <c r="E994" s="317" t="s">
        <v>2001</v>
      </c>
      <c r="F994" s="287" t="s">
        <v>2036</v>
      </c>
      <c r="G994" s="318" t="s">
        <v>2037</v>
      </c>
      <c r="H994" s="287" t="s">
        <v>2304</v>
      </c>
      <c r="I994" s="318" t="s">
        <v>2305</v>
      </c>
      <c r="J994" s="267" t="s">
        <v>2193</v>
      </c>
      <c r="K994" s="215" t="s">
        <v>238</v>
      </c>
    </row>
    <row r="995" spans="1:11" s="242" customFormat="1" hidden="1">
      <c r="A995" s="264" t="s">
        <v>2034</v>
      </c>
      <c r="B995" s="269" t="str">
        <f>VLOOKUP(A995,数策标签!H:K,2,FALSE)</f>
        <v>消费笔数品类TOP5分布</v>
      </c>
      <c r="C995" s="211" t="s">
        <v>235</v>
      </c>
      <c r="D995" s="211" t="s">
        <v>2035</v>
      </c>
      <c r="E995" s="317" t="s">
        <v>2001</v>
      </c>
      <c r="F995" s="287" t="s">
        <v>2036</v>
      </c>
      <c r="G995" s="318" t="s">
        <v>2037</v>
      </c>
      <c r="H995" s="287" t="s">
        <v>2306</v>
      </c>
      <c r="I995" s="318" t="s">
        <v>2307</v>
      </c>
      <c r="J995" s="267" t="s">
        <v>2193</v>
      </c>
      <c r="K995" s="215" t="s">
        <v>238</v>
      </c>
    </row>
    <row r="996" spans="1:11" s="242" customFormat="1" hidden="1">
      <c r="A996" s="264" t="s">
        <v>2034</v>
      </c>
      <c r="B996" s="269" t="str">
        <f>VLOOKUP(A996,数策标签!H:K,2,FALSE)</f>
        <v>消费笔数品类TOP5分布</v>
      </c>
      <c r="C996" s="211" t="s">
        <v>235</v>
      </c>
      <c r="D996" s="211" t="s">
        <v>2035</v>
      </c>
      <c r="E996" s="317" t="s">
        <v>2001</v>
      </c>
      <c r="F996" s="287" t="s">
        <v>2036</v>
      </c>
      <c r="G996" s="318" t="s">
        <v>2037</v>
      </c>
      <c r="H996" s="287" t="s">
        <v>2308</v>
      </c>
      <c r="I996" s="318" t="s">
        <v>2309</v>
      </c>
      <c r="J996" s="267" t="s">
        <v>2193</v>
      </c>
      <c r="K996" s="215" t="s">
        <v>238</v>
      </c>
    </row>
    <row r="997" spans="1:11" s="242" customFormat="1" hidden="1">
      <c r="A997" s="264" t="s">
        <v>2034</v>
      </c>
      <c r="B997" s="269" t="str">
        <f>VLOOKUP(A997,数策标签!H:K,2,FALSE)</f>
        <v>消费笔数品类TOP5分布</v>
      </c>
      <c r="C997" s="211" t="s">
        <v>235</v>
      </c>
      <c r="D997" s="211" t="s">
        <v>2035</v>
      </c>
      <c r="E997" s="317" t="s">
        <v>2001</v>
      </c>
      <c r="F997" s="287" t="s">
        <v>2036</v>
      </c>
      <c r="G997" s="318" t="s">
        <v>2037</v>
      </c>
      <c r="H997" s="287" t="s">
        <v>2310</v>
      </c>
      <c r="I997" s="318" t="s">
        <v>2311</v>
      </c>
      <c r="J997" s="267" t="s">
        <v>2193</v>
      </c>
      <c r="K997" s="215" t="s">
        <v>238</v>
      </c>
    </row>
    <row r="998" spans="1:11" s="242" customFormat="1" hidden="1">
      <c r="A998" s="264" t="s">
        <v>2034</v>
      </c>
      <c r="B998" s="269" t="str">
        <f>VLOOKUP(A998,数策标签!H:K,2,FALSE)</f>
        <v>消费笔数品类TOP5分布</v>
      </c>
      <c r="C998" s="211" t="s">
        <v>235</v>
      </c>
      <c r="D998" s="211" t="s">
        <v>2035</v>
      </c>
      <c r="E998" s="317" t="s">
        <v>2001</v>
      </c>
      <c r="F998" s="287" t="s">
        <v>2036</v>
      </c>
      <c r="G998" s="318" t="s">
        <v>2037</v>
      </c>
      <c r="H998" s="287" t="s">
        <v>2312</v>
      </c>
      <c r="I998" s="318" t="s">
        <v>2313</v>
      </c>
      <c r="J998" s="267" t="s">
        <v>2193</v>
      </c>
      <c r="K998" s="215" t="s">
        <v>238</v>
      </c>
    </row>
    <row r="999" spans="1:11" s="242" customFormat="1" hidden="1">
      <c r="A999" s="264" t="s">
        <v>2034</v>
      </c>
      <c r="B999" s="269" t="str">
        <f>VLOOKUP(A999,数策标签!H:K,2,FALSE)</f>
        <v>消费笔数品类TOP5分布</v>
      </c>
      <c r="C999" s="211" t="s">
        <v>235</v>
      </c>
      <c r="D999" s="211" t="s">
        <v>2035</v>
      </c>
      <c r="E999" s="317" t="s">
        <v>2001</v>
      </c>
      <c r="F999" s="287" t="s">
        <v>2036</v>
      </c>
      <c r="G999" s="318" t="s">
        <v>2037</v>
      </c>
      <c r="H999" s="287" t="s">
        <v>2314</v>
      </c>
      <c r="I999" s="318" t="s">
        <v>2315</v>
      </c>
      <c r="J999" s="267" t="s">
        <v>2193</v>
      </c>
      <c r="K999" s="215" t="s">
        <v>238</v>
      </c>
    </row>
    <row r="1000" spans="1:11" s="242" customFormat="1" hidden="1">
      <c r="A1000" s="264" t="s">
        <v>2034</v>
      </c>
      <c r="B1000" s="269" t="str">
        <f>VLOOKUP(A1000,数策标签!H:K,2,FALSE)</f>
        <v>消费笔数品类TOP5分布</v>
      </c>
      <c r="C1000" s="211" t="s">
        <v>235</v>
      </c>
      <c r="D1000" s="211" t="s">
        <v>2035</v>
      </c>
      <c r="E1000" s="317" t="s">
        <v>2001</v>
      </c>
      <c r="F1000" s="287" t="s">
        <v>2036</v>
      </c>
      <c r="G1000" s="318" t="s">
        <v>2037</v>
      </c>
      <c r="H1000" s="287" t="s">
        <v>2316</v>
      </c>
      <c r="I1000" s="318" t="s">
        <v>2317</v>
      </c>
      <c r="J1000" s="267" t="s">
        <v>2193</v>
      </c>
      <c r="K1000" s="215" t="s">
        <v>238</v>
      </c>
    </row>
    <row r="1001" spans="1:11" s="242" customFormat="1" hidden="1">
      <c r="A1001" s="264" t="s">
        <v>2034</v>
      </c>
      <c r="B1001" s="269" t="str">
        <f>VLOOKUP(A1001,数策标签!H:K,2,FALSE)</f>
        <v>消费笔数品类TOP5分布</v>
      </c>
      <c r="C1001" s="211" t="s">
        <v>235</v>
      </c>
      <c r="D1001" s="211" t="s">
        <v>2035</v>
      </c>
      <c r="E1001" s="317" t="s">
        <v>2001</v>
      </c>
      <c r="F1001" s="287" t="s">
        <v>2036</v>
      </c>
      <c r="G1001" s="318" t="s">
        <v>2037</v>
      </c>
      <c r="H1001" s="287" t="s">
        <v>2318</v>
      </c>
      <c r="I1001" s="318" t="s">
        <v>2319</v>
      </c>
      <c r="J1001" s="267" t="s">
        <v>2193</v>
      </c>
      <c r="K1001" s="215" t="s">
        <v>238</v>
      </c>
    </row>
    <row r="1002" spans="1:11" s="242" customFormat="1" hidden="1">
      <c r="A1002" s="264" t="s">
        <v>2034</v>
      </c>
      <c r="B1002" s="269" t="str">
        <f>VLOOKUP(A1002,数策标签!H:K,2,FALSE)</f>
        <v>消费笔数品类TOP5分布</v>
      </c>
      <c r="C1002" s="211" t="s">
        <v>235</v>
      </c>
      <c r="D1002" s="211" t="s">
        <v>2035</v>
      </c>
      <c r="E1002" s="317" t="s">
        <v>2001</v>
      </c>
      <c r="F1002" s="287" t="s">
        <v>2036</v>
      </c>
      <c r="G1002" s="318" t="s">
        <v>2037</v>
      </c>
      <c r="H1002" s="287" t="s">
        <v>2320</v>
      </c>
      <c r="I1002" s="318" t="s">
        <v>2321</v>
      </c>
      <c r="J1002" s="267" t="s">
        <v>2193</v>
      </c>
      <c r="K1002" s="215" t="s">
        <v>238</v>
      </c>
    </row>
    <row r="1003" spans="1:11" s="242" customFormat="1" hidden="1">
      <c r="A1003" s="264" t="s">
        <v>2034</v>
      </c>
      <c r="B1003" s="269" t="str">
        <f>VLOOKUP(A1003,数策标签!H:K,2,FALSE)</f>
        <v>消费笔数品类TOP5分布</v>
      </c>
      <c r="C1003" s="211" t="s">
        <v>235</v>
      </c>
      <c r="D1003" s="211" t="s">
        <v>2035</v>
      </c>
      <c r="E1003" s="317" t="s">
        <v>2001</v>
      </c>
      <c r="F1003" s="287" t="s">
        <v>2036</v>
      </c>
      <c r="G1003" s="318" t="s">
        <v>2037</v>
      </c>
      <c r="H1003" s="287" t="s">
        <v>2322</v>
      </c>
      <c r="I1003" s="318" t="s">
        <v>2323</v>
      </c>
      <c r="J1003" s="267" t="s">
        <v>2193</v>
      </c>
      <c r="K1003" s="215" t="s">
        <v>238</v>
      </c>
    </row>
    <row r="1004" spans="1:11" s="242" customFormat="1" hidden="1">
      <c r="A1004" s="264" t="s">
        <v>2034</v>
      </c>
      <c r="B1004" s="269" t="str">
        <f>VLOOKUP(A1004,数策标签!H:K,2,FALSE)</f>
        <v>消费笔数品类TOP5分布</v>
      </c>
      <c r="C1004" s="211" t="s">
        <v>235</v>
      </c>
      <c r="D1004" s="211" t="s">
        <v>2035</v>
      </c>
      <c r="E1004" s="317" t="s">
        <v>2001</v>
      </c>
      <c r="F1004" s="287" t="s">
        <v>2036</v>
      </c>
      <c r="G1004" s="318" t="s">
        <v>2037</v>
      </c>
      <c r="H1004" s="287" t="s">
        <v>2324</v>
      </c>
      <c r="I1004" s="318" t="s">
        <v>2325</v>
      </c>
      <c r="J1004" s="267" t="s">
        <v>2193</v>
      </c>
      <c r="K1004" s="215" t="s">
        <v>238</v>
      </c>
    </row>
    <row r="1005" spans="1:11" s="242" customFormat="1" hidden="1">
      <c r="A1005" s="264" t="s">
        <v>2034</v>
      </c>
      <c r="B1005" s="269" t="str">
        <f>VLOOKUP(A1005,数策标签!H:K,2,FALSE)</f>
        <v>消费笔数品类TOP5分布</v>
      </c>
      <c r="C1005" s="211" t="s">
        <v>235</v>
      </c>
      <c r="D1005" s="211" t="s">
        <v>2035</v>
      </c>
      <c r="E1005" s="317" t="s">
        <v>2001</v>
      </c>
      <c r="F1005" s="287" t="s">
        <v>2036</v>
      </c>
      <c r="G1005" s="318" t="s">
        <v>2037</v>
      </c>
      <c r="H1005" s="287" t="s">
        <v>2326</v>
      </c>
      <c r="I1005" s="318" t="s">
        <v>2327</v>
      </c>
      <c r="J1005" s="267" t="s">
        <v>2193</v>
      </c>
      <c r="K1005" s="215" t="s">
        <v>238</v>
      </c>
    </row>
    <row r="1006" spans="1:11" s="242" customFormat="1" hidden="1">
      <c r="A1006" s="264" t="s">
        <v>2034</v>
      </c>
      <c r="B1006" s="269" t="str">
        <f>VLOOKUP(A1006,数策标签!H:K,2,FALSE)</f>
        <v>消费笔数品类TOP5分布</v>
      </c>
      <c r="C1006" s="211" t="s">
        <v>235</v>
      </c>
      <c r="D1006" s="211" t="s">
        <v>2035</v>
      </c>
      <c r="E1006" s="317" t="s">
        <v>2001</v>
      </c>
      <c r="F1006" s="287" t="s">
        <v>2036</v>
      </c>
      <c r="G1006" s="318" t="s">
        <v>2037</v>
      </c>
      <c r="H1006" s="287" t="s">
        <v>2328</v>
      </c>
      <c r="I1006" s="318" t="s">
        <v>2329</v>
      </c>
      <c r="J1006" s="267" t="s">
        <v>2193</v>
      </c>
      <c r="K1006" s="215" t="s">
        <v>238</v>
      </c>
    </row>
    <row r="1007" spans="1:11" s="242" customFormat="1" hidden="1">
      <c r="A1007" s="264" t="s">
        <v>2034</v>
      </c>
      <c r="B1007" s="269" t="str">
        <f>VLOOKUP(A1007,数策标签!H:K,2,FALSE)</f>
        <v>消费笔数品类TOP5分布</v>
      </c>
      <c r="C1007" s="211" t="s">
        <v>235</v>
      </c>
      <c r="D1007" s="211" t="s">
        <v>2035</v>
      </c>
      <c r="E1007" s="317" t="s">
        <v>2001</v>
      </c>
      <c r="F1007" s="287" t="s">
        <v>2036</v>
      </c>
      <c r="G1007" s="318" t="s">
        <v>2037</v>
      </c>
      <c r="H1007" s="287" t="s">
        <v>2330</v>
      </c>
      <c r="I1007" s="318" t="s">
        <v>2331</v>
      </c>
      <c r="J1007" s="267" t="s">
        <v>2193</v>
      </c>
      <c r="K1007" s="215" t="s">
        <v>238</v>
      </c>
    </row>
    <row r="1008" spans="1:11" s="242" customFormat="1" hidden="1">
      <c r="A1008" s="264" t="s">
        <v>2034</v>
      </c>
      <c r="B1008" s="269" t="str">
        <f>VLOOKUP(A1008,数策标签!H:K,2,FALSE)</f>
        <v>消费笔数品类TOP5分布</v>
      </c>
      <c r="C1008" s="211" t="s">
        <v>235</v>
      </c>
      <c r="D1008" s="211" t="s">
        <v>2035</v>
      </c>
      <c r="E1008" s="317" t="s">
        <v>2001</v>
      </c>
      <c r="F1008" s="287" t="s">
        <v>2036</v>
      </c>
      <c r="G1008" s="318" t="s">
        <v>2037</v>
      </c>
      <c r="H1008" s="287" t="s">
        <v>2332</v>
      </c>
      <c r="I1008" s="318" t="s">
        <v>2333</v>
      </c>
      <c r="J1008" s="267" t="s">
        <v>2193</v>
      </c>
      <c r="K1008" s="215" t="s">
        <v>238</v>
      </c>
    </row>
    <row r="1009" spans="1:11" s="242" customFormat="1" hidden="1">
      <c r="A1009" s="264" t="s">
        <v>2034</v>
      </c>
      <c r="B1009" s="269" t="str">
        <f>VLOOKUP(A1009,数策标签!H:K,2,FALSE)</f>
        <v>消费笔数品类TOP5分布</v>
      </c>
      <c r="C1009" s="211" t="s">
        <v>235</v>
      </c>
      <c r="D1009" s="211" t="s">
        <v>2035</v>
      </c>
      <c r="E1009" s="317" t="s">
        <v>2001</v>
      </c>
      <c r="F1009" s="287" t="s">
        <v>2036</v>
      </c>
      <c r="G1009" s="318" t="s">
        <v>2037</v>
      </c>
      <c r="H1009" s="287" t="s">
        <v>2334</v>
      </c>
      <c r="I1009" s="318" t="s">
        <v>2335</v>
      </c>
      <c r="J1009" s="267" t="s">
        <v>2193</v>
      </c>
      <c r="K1009" s="215" t="s">
        <v>238</v>
      </c>
    </row>
    <row r="1010" spans="1:11" s="242" customFormat="1" hidden="1">
      <c r="A1010" s="264" t="s">
        <v>2034</v>
      </c>
      <c r="B1010" s="269" t="str">
        <f>VLOOKUP(A1010,数策标签!H:K,2,FALSE)</f>
        <v>消费笔数品类TOP5分布</v>
      </c>
      <c r="C1010" s="211" t="s">
        <v>235</v>
      </c>
      <c r="D1010" s="211" t="s">
        <v>2035</v>
      </c>
      <c r="E1010" s="317" t="s">
        <v>2001</v>
      </c>
      <c r="F1010" s="287" t="s">
        <v>2036</v>
      </c>
      <c r="G1010" s="318" t="s">
        <v>2037</v>
      </c>
      <c r="H1010" s="287" t="s">
        <v>2336</v>
      </c>
      <c r="I1010" s="318" t="s">
        <v>2337</v>
      </c>
      <c r="J1010" s="267" t="s">
        <v>2193</v>
      </c>
      <c r="K1010" s="215" t="s">
        <v>238</v>
      </c>
    </row>
    <row r="1011" spans="1:11" s="242" customFormat="1" hidden="1">
      <c r="A1011" s="264" t="s">
        <v>2034</v>
      </c>
      <c r="B1011" s="269" t="str">
        <f>VLOOKUP(A1011,数策标签!H:K,2,FALSE)</f>
        <v>消费笔数品类TOP5分布</v>
      </c>
      <c r="C1011" s="211" t="s">
        <v>235</v>
      </c>
      <c r="D1011" s="211" t="s">
        <v>2035</v>
      </c>
      <c r="E1011" s="317" t="s">
        <v>2001</v>
      </c>
      <c r="F1011" s="287" t="s">
        <v>2036</v>
      </c>
      <c r="G1011" s="318" t="s">
        <v>2037</v>
      </c>
      <c r="H1011" s="287" t="s">
        <v>2338</v>
      </c>
      <c r="I1011" s="318" t="s">
        <v>2339</v>
      </c>
      <c r="J1011" s="267" t="s">
        <v>2193</v>
      </c>
      <c r="K1011" s="215" t="s">
        <v>238</v>
      </c>
    </row>
    <row r="1012" spans="1:11" s="242" customFormat="1" hidden="1">
      <c r="A1012" s="264" t="s">
        <v>2034</v>
      </c>
      <c r="B1012" s="269" t="str">
        <f>VLOOKUP(A1012,数策标签!H:K,2,FALSE)</f>
        <v>消费笔数品类TOP5分布</v>
      </c>
      <c r="C1012" s="211" t="s">
        <v>235</v>
      </c>
      <c r="D1012" s="211" t="s">
        <v>2035</v>
      </c>
      <c r="E1012" s="317" t="s">
        <v>2001</v>
      </c>
      <c r="F1012" s="287" t="s">
        <v>2036</v>
      </c>
      <c r="G1012" s="318" t="s">
        <v>2037</v>
      </c>
      <c r="H1012" s="287" t="s">
        <v>2340</v>
      </c>
      <c r="I1012" s="318" t="s">
        <v>2341</v>
      </c>
      <c r="J1012" s="267" t="s">
        <v>2193</v>
      </c>
      <c r="K1012" s="215" t="s">
        <v>238</v>
      </c>
    </row>
    <row r="1013" spans="1:11" s="242" customFormat="1" hidden="1">
      <c r="A1013" s="264" t="s">
        <v>2034</v>
      </c>
      <c r="B1013" s="269" t="str">
        <f>VLOOKUP(A1013,数策标签!H:K,2,FALSE)</f>
        <v>消费笔数品类TOP5分布</v>
      </c>
      <c r="C1013" s="211" t="s">
        <v>235</v>
      </c>
      <c r="D1013" s="211" t="s">
        <v>2035</v>
      </c>
      <c r="E1013" s="317" t="s">
        <v>2001</v>
      </c>
      <c r="F1013" s="287" t="s">
        <v>2036</v>
      </c>
      <c r="G1013" s="318" t="s">
        <v>2037</v>
      </c>
      <c r="H1013" s="287" t="s">
        <v>2342</v>
      </c>
      <c r="I1013" s="318" t="s">
        <v>2343</v>
      </c>
      <c r="J1013" s="267" t="s">
        <v>2193</v>
      </c>
      <c r="K1013" s="215" t="s">
        <v>238</v>
      </c>
    </row>
    <row r="1014" spans="1:11" s="242" customFormat="1" hidden="1">
      <c r="A1014" s="264" t="s">
        <v>2034</v>
      </c>
      <c r="B1014" s="269" t="str">
        <f>VLOOKUP(A1014,数策标签!H:K,2,FALSE)</f>
        <v>消费笔数品类TOP5分布</v>
      </c>
      <c r="C1014" s="211" t="s">
        <v>235</v>
      </c>
      <c r="D1014" s="211" t="s">
        <v>2035</v>
      </c>
      <c r="E1014" s="317" t="s">
        <v>2001</v>
      </c>
      <c r="F1014" s="287" t="s">
        <v>2036</v>
      </c>
      <c r="G1014" s="318" t="s">
        <v>2037</v>
      </c>
      <c r="H1014" s="287" t="s">
        <v>2344</v>
      </c>
      <c r="I1014" s="318" t="s">
        <v>2345</v>
      </c>
      <c r="J1014" s="267" t="s">
        <v>2193</v>
      </c>
      <c r="K1014" s="215" t="s">
        <v>238</v>
      </c>
    </row>
    <row r="1015" spans="1:11" s="242" customFormat="1" hidden="1">
      <c r="A1015" s="264" t="s">
        <v>2034</v>
      </c>
      <c r="B1015" s="269" t="str">
        <f>VLOOKUP(A1015,数策标签!H:K,2,FALSE)</f>
        <v>消费笔数品类TOP5分布</v>
      </c>
      <c r="C1015" s="211" t="s">
        <v>235</v>
      </c>
      <c r="D1015" s="211" t="s">
        <v>2035</v>
      </c>
      <c r="E1015" s="317" t="s">
        <v>2001</v>
      </c>
      <c r="F1015" s="287" t="s">
        <v>2036</v>
      </c>
      <c r="G1015" s="318" t="s">
        <v>2037</v>
      </c>
      <c r="H1015" s="287" t="s">
        <v>2346</v>
      </c>
      <c r="I1015" s="318" t="s">
        <v>2347</v>
      </c>
      <c r="J1015" s="267" t="s">
        <v>2193</v>
      </c>
      <c r="K1015" s="215" t="s">
        <v>238</v>
      </c>
    </row>
    <row r="1016" spans="1:11" s="242" customFormat="1" hidden="1">
      <c r="A1016" s="264" t="s">
        <v>2034</v>
      </c>
      <c r="B1016" s="269" t="str">
        <f>VLOOKUP(A1016,数策标签!H:K,2,FALSE)</f>
        <v>消费笔数品类TOP5分布</v>
      </c>
      <c r="C1016" s="211" t="s">
        <v>235</v>
      </c>
      <c r="D1016" s="211" t="s">
        <v>2035</v>
      </c>
      <c r="E1016" s="317" t="s">
        <v>2001</v>
      </c>
      <c r="F1016" s="287" t="s">
        <v>2036</v>
      </c>
      <c r="G1016" s="318" t="s">
        <v>2037</v>
      </c>
      <c r="H1016" s="287" t="s">
        <v>2348</v>
      </c>
      <c r="I1016" s="318" t="s">
        <v>2349</v>
      </c>
      <c r="J1016" s="267" t="s">
        <v>2193</v>
      </c>
      <c r="K1016" s="215" t="s">
        <v>238</v>
      </c>
    </row>
    <row r="1017" spans="1:11" s="242" customFormat="1" hidden="1">
      <c r="A1017" s="264" t="s">
        <v>2034</v>
      </c>
      <c r="B1017" s="269" t="str">
        <f>VLOOKUP(A1017,数策标签!H:K,2,FALSE)</f>
        <v>消费笔数品类TOP5分布</v>
      </c>
      <c r="C1017" s="211" t="s">
        <v>235</v>
      </c>
      <c r="D1017" s="211" t="s">
        <v>2035</v>
      </c>
      <c r="E1017" s="317" t="s">
        <v>2001</v>
      </c>
      <c r="F1017" s="287" t="s">
        <v>2036</v>
      </c>
      <c r="G1017" s="318" t="s">
        <v>2037</v>
      </c>
      <c r="H1017" s="287" t="s">
        <v>2350</v>
      </c>
      <c r="I1017" s="318" t="s">
        <v>2351</v>
      </c>
      <c r="J1017" s="267" t="s">
        <v>2193</v>
      </c>
      <c r="K1017" s="215" t="s">
        <v>238</v>
      </c>
    </row>
    <row r="1018" spans="1:11" s="242" customFormat="1" hidden="1">
      <c r="A1018" s="264" t="s">
        <v>2034</v>
      </c>
      <c r="B1018" s="269" t="str">
        <f>VLOOKUP(A1018,数策标签!H:K,2,FALSE)</f>
        <v>消费笔数品类TOP5分布</v>
      </c>
      <c r="C1018" s="211" t="s">
        <v>235</v>
      </c>
      <c r="D1018" s="211" t="s">
        <v>2035</v>
      </c>
      <c r="E1018" s="317" t="s">
        <v>2001</v>
      </c>
      <c r="F1018" s="287" t="s">
        <v>2036</v>
      </c>
      <c r="G1018" s="318" t="s">
        <v>2037</v>
      </c>
      <c r="H1018" s="287" t="s">
        <v>2352</v>
      </c>
      <c r="I1018" s="318" t="s">
        <v>2353</v>
      </c>
      <c r="J1018" s="267" t="s">
        <v>2193</v>
      </c>
      <c r="K1018" s="215" t="s">
        <v>238</v>
      </c>
    </row>
    <row r="1019" spans="1:11" s="242" customFormat="1" hidden="1">
      <c r="A1019" s="264" t="s">
        <v>2034</v>
      </c>
      <c r="B1019" s="269" t="str">
        <f>VLOOKUP(A1019,数策标签!H:K,2,FALSE)</f>
        <v>消费笔数品类TOP5分布</v>
      </c>
      <c r="C1019" s="211" t="s">
        <v>235</v>
      </c>
      <c r="D1019" s="211" t="s">
        <v>2035</v>
      </c>
      <c r="E1019" s="317" t="s">
        <v>2001</v>
      </c>
      <c r="F1019" s="287" t="s">
        <v>2036</v>
      </c>
      <c r="G1019" s="318" t="s">
        <v>2037</v>
      </c>
      <c r="H1019" s="287" t="s">
        <v>2354</v>
      </c>
      <c r="I1019" s="318" t="s">
        <v>2355</v>
      </c>
      <c r="J1019" s="267" t="s">
        <v>2193</v>
      </c>
      <c r="K1019" s="215" t="s">
        <v>238</v>
      </c>
    </row>
    <row r="1020" spans="1:11" s="242" customFormat="1" hidden="1">
      <c r="A1020" s="264" t="s">
        <v>2034</v>
      </c>
      <c r="B1020" s="269" t="str">
        <f>VLOOKUP(A1020,数策标签!H:K,2,FALSE)</f>
        <v>消费笔数品类TOP5分布</v>
      </c>
      <c r="C1020" s="211" t="s">
        <v>235</v>
      </c>
      <c r="D1020" s="211" t="s">
        <v>2035</v>
      </c>
      <c r="E1020" s="317" t="s">
        <v>2001</v>
      </c>
      <c r="F1020" s="287" t="s">
        <v>2036</v>
      </c>
      <c r="G1020" s="318" t="s">
        <v>2037</v>
      </c>
      <c r="H1020" s="287" t="s">
        <v>2356</v>
      </c>
      <c r="I1020" s="318" t="s">
        <v>2357</v>
      </c>
      <c r="J1020" s="267" t="s">
        <v>2193</v>
      </c>
      <c r="K1020" s="215" t="s">
        <v>238</v>
      </c>
    </row>
    <row r="1021" spans="1:11" s="242" customFormat="1" hidden="1">
      <c r="A1021" s="264" t="s">
        <v>2034</v>
      </c>
      <c r="B1021" s="269" t="str">
        <f>VLOOKUP(A1021,数策标签!H:K,2,FALSE)</f>
        <v>消费笔数品类TOP5分布</v>
      </c>
      <c r="C1021" s="211" t="s">
        <v>235</v>
      </c>
      <c r="D1021" s="211" t="s">
        <v>2035</v>
      </c>
      <c r="E1021" s="317" t="s">
        <v>2001</v>
      </c>
      <c r="F1021" s="287" t="s">
        <v>2036</v>
      </c>
      <c r="G1021" s="318" t="s">
        <v>2037</v>
      </c>
      <c r="H1021" s="287" t="s">
        <v>2358</v>
      </c>
      <c r="I1021" s="318" t="s">
        <v>2359</v>
      </c>
      <c r="J1021" s="267" t="s">
        <v>2359</v>
      </c>
      <c r="K1021" s="215" t="s">
        <v>238</v>
      </c>
    </row>
    <row r="1022" spans="1:11" s="242" customFormat="1" hidden="1">
      <c r="A1022" s="264" t="s">
        <v>2034</v>
      </c>
      <c r="B1022" s="269" t="str">
        <f>VLOOKUP(A1022,数策标签!H:K,2,FALSE)</f>
        <v>消费笔数品类TOP5分布</v>
      </c>
      <c r="C1022" s="211" t="s">
        <v>235</v>
      </c>
      <c r="D1022" s="211" t="s">
        <v>2035</v>
      </c>
      <c r="E1022" s="317" t="s">
        <v>2001</v>
      </c>
      <c r="F1022" s="287" t="s">
        <v>2036</v>
      </c>
      <c r="G1022" s="318" t="s">
        <v>2037</v>
      </c>
      <c r="H1022" s="287" t="s">
        <v>2360</v>
      </c>
      <c r="I1022" s="318" t="s">
        <v>2361</v>
      </c>
      <c r="J1022" s="267" t="s">
        <v>2359</v>
      </c>
      <c r="K1022" s="215" t="s">
        <v>238</v>
      </c>
    </row>
    <row r="1023" spans="1:11" s="242" customFormat="1" hidden="1">
      <c r="A1023" s="264" t="s">
        <v>2034</v>
      </c>
      <c r="B1023" s="269" t="str">
        <f>VLOOKUP(A1023,数策标签!H:K,2,FALSE)</f>
        <v>消费笔数品类TOP5分布</v>
      </c>
      <c r="C1023" s="211" t="s">
        <v>235</v>
      </c>
      <c r="D1023" s="211" t="s">
        <v>2035</v>
      </c>
      <c r="E1023" s="317" t="s">
        <v>2001</v>
      </c>
      <c r="F1023" s="287" t="s">
        <v>2036</v>
      </c>
      <c r="G1023" s="318" t="s">
        <v>2037</v>
      </c>
      <c r="H1023" s="287" t="s">
        <v>2362</v>
      </c>
      <c r="I1023" s="318" t="s">
        <v>2363</v>
      </c>
      <c r="J1023" s="267" t="s">
        <v>2364</v>
      </c>
      <c r="K1023" s="215" t="s">
        <v>238</v>
      </c>
    </row>
    <row r="1024" spans="1:11" s="242" customFormat="1" hidden="1">
      <c r="A1024" s="264" t="s">
        <v>2034</v>
      </c>
      <c r="B1024" s="269" t="str">
        <f>VLOOKUP(A1024,数策标签!H:K,2,FALSE)</f>
        <v>消费笔数品类TOP5分布</v>
      </c>
      <c r="C1024" s="211" t="s">
        <v>235</v>
      </c>
      <c r="D1024" s="211" t="s">
        <v>2035</v>
      </c>
      <c r="E1024" s="317" t="s">
        <v>2001</v>
      </c>
      <c r="F1024" s="287" t="s">
        <v>2036</v>
      </c>
      <c r="G1024" s="318" t="s">
        <v>2037</v>
      </c>
      <c r="H1024" s="287" t="s">
        <v>2365</v>
      </c>
      <c r="I1024" s="318" t="s">
        <v>2366</v>
      </c>
      <c r="J1024" s="267" t="s">
        <v>2364</v>
      </c>
      <c r="K1024" s="215" t="s">
        <v>238</v>
      </c>
    </row>
    <row r="1025" spans="1:11" s="242" customFormat="1" hidden="1">
      <c r="A1025" s="264" t="s">
        <v>2034</v>
      </c>
      <c r="B1025" s="269" t="str">
        <f>VLOOKUP(A1025,数策标签!H:K,2,FALSE)</f>
        <v>消费笔数品类TOP5分布</v>
      </c>
      <c r="C1025" s="211" t="s">
        <v>235</v>
      </c>
      <c r="D1025" s="211" t="s">
        <v>2035</v>
      </c>
      <c r="E1025" s="317" t="s">
        <v>2001</v>
      </c>
      <c r="F1025" s="287" t="s">
        <v>2036</v>
      </c>
      <c r="G1025" s="318" t="s">
        <v>2037</v>
      </c>
      <c r="H1025" s="287" t="s">
        <v>2367</v>
      </c>
      <c r="I1025" s="318" t="s">
        <v>2368</v>
      </c>
      <c r="J1025" s="267" t="s">
        <v>2364</v>
      </c>
      <c r="K1025" s="215" t="s">
        <v>238</v>
      </c>
    </row>
    <row r="1026" spans="1:11" s="242" customFormat="1" hidden="1">
      <c r="A1026" s="264" t="s">
        <v>2034</v>
      </c>
      <c r="B1026" s="269" t="str">
        <f>VLOOKUP(A1026,数策标签!H:K,2,FALSE)</f>
        <v>消费笔数品类TOP5分布</v>
      </c>
      <c r="C1026" s="211" t="s">
        <v>235</v>
      </c>
      <c r="D1026" s="211" t="s">
        <v>2035</v>
      </c>
      <c r="E1026" s="317" t="s">
        <v>2001</v>
      </c>
      <c r="F1026" s="287" t="s">
        <v>2036</v>
      </c>
      <c r="G1026" s="318" t="s">
        <v>2037</v>
      </c>
      <c r="H1026" s="287" t="s">
        <v>2369</v>
      </c>
      <c r="I1026" s="318" t="s">
        <v>2370</v>
      </c>
      <c r="J1026" s="267" t="s">
        <v>2364</v>
      </c>
      <c r="K1026" s="215" t="s">
        <v>238</v>
      </c>
    </row>
    <row r="1027" spans="1:11" s="242" customFormat="1" hidden="1">
      <c r="A1027" s="264" t="s">
        <v>2034</v>
      </c>
      <c r="B1027" s="269" t="str">
        <f>VLOOKUP(A1027,数策标签!H:K,2,FALSE)</f>
        <v>消费笔数品类TOP5分布</v>
      </c>
      <c r="C1027" s="211" t="s">
        <v>235</v>
      </c>
      <c r="D1027" s="211" t="s">
        <v>2035</v>
      </c>
      <c r="E1027" s="317" t="s">
        <v>2001</v>
      </c>
      <c r="F1027" s="287" t="s">
        <v>2036</v>
      </c>
      <c r="G1027" s="318" t="s">
        <v>2037</v>
      </c>
      <c r="H1027" s="287" t="s">
        <v>2371</v>
      </c>
      <c r="I1027" s="318" t="s">
        <v>2372</v>
      </c>
      <c r="J1027" s="267" t="s">
        <v>2373</v>
      </c>
      <c r="K1027" s="215" t="s">
        <v>238</v>
      </c>
    </row>
    <row r="1028" spans="1:11" s="242" customFormat="1" hidden="1">
      <c r="A1028" s="264" t="s">
        <v>2034</v>
      </c>
      <c r="B1028" s="269" t="str">
        <f>VLOOKUP(A1028,数策标签!H:K,2,FALSE)</f>
        <v>消费笔数品类TOP5分布</v>
      </c>
      <c r="C1028" s="211" t="s">
        <v>235</v>
      </c>
      <c r="D1028" s="211" t="s">
        <v>2035</v>
      </c>
      <c r="E1028" s="317" t="s">
        <v>2001</v>
      </c>
      <c r="F1028" s="287" t="s">
        <v>2036</v>
      </c>
      <c r="G1028" s="318" t="s">
        <v>2037</v>
      </c>
      <c r="H1028" s="287" t="s">
        <v>2374</v>
      </c>
      <c r="I1028" s="318" t="s">
        <v>2375</v>
      </c>
      <c r="J1028" s="267" t="s">
        <v>2373</v>
      </c>
      <c r="K1028" s="215" t="s">
        <v>238</v>
      </c>
    </row>
    <row r="1029" spans="1:11" s="242" customFormat="1" hidden="1">
      <c r="A1029" s="264" t="s">
        <v>2034</v>
      </c>
      <c r="B1029" s="269" t="str">
        <f>VLOOKUP(A1029,数策标签!H:K,2,FALSE)</f>
        <v>消费笔数品类TOP5分布</v>
      </c>
      <c r="C1029" s="211" t="s">
        <v>235</v>
      </c>
      <c r="D1029" s="211" t="s">
        <v>2035</v>
      </c>
      <c r="E1029" s="317" t="s">
        <v>2001</v>
      </c>
      <c r="F1029" s="287" t="s">
        <v>2036</v>
      </c>
      <c r="G1029" s="318" t="s">
        <v>2037</v>
      </c>
      <c r="H1029" s="287" t="s">
        <v>2376</v>
      </c>
      <c r="I1029" s="318" t="s">
        <v>2377</v>
      </c>
      <c r="J1029" s="267" t="s">
        <v>2373</v>
      </c>
      <c r="K1029" s="215" t="s">
        <v>238</v>
      </c>
    </row>
    <row r="1030" spans="1:11" s="242" customFormat="1" hidden="1">
      <c r="A1030" s="264" t="s">
        <v>2034</v>
      </c>
      <c r="B1030" s="269" t="str">
        <f>VLOOKUP(A1030,数策标签!H:K,2,FALSE)</f>
        <v>消费笔数品类TOP5分布</v>
      </c>
      <c r="C1030" s="211" t="s">
        <v>235</v>
      </c>
      <c r="D1030" s="211" t="s">
        <v>2035</v>
      </c>
      <c r="E1030" s="317" t="s">
        <v>2001</v>
      </c>
      <c r="F1030" s="287" t="s">
        <v>2036</v>
      </c>
      <c r="G1030" s="318" t="s">
        <v>2037</v>
      </c>
      <c r="H1030" s="287" t="s">
        <v>2378</v>
      </c>
      <c r="I1030" s="318" t="s">
        <v>2379</v>
      </c>
      <c r="J1030" s="267" t="s">
        <v>2373</v>
      </c>
      <c r="K1030" s="215" t="s">
        <v>238</v>
      </c>
    </row>
    <row r="1031" spans="1:11" s="242" customFormat="1" hidden="1">
      <c r="A1031" s="264" t="s">
        <v>2034</v>
      </c>
      <c r="B1031" s="269" t="str">
        <f>VLOOKUP(A1031,数策标签!H:K,2,FALSE)</f>
        <v>消费笔数品类TOP5分布</v>
      </c>
      <c r="C1031" s="211" t="s">
        <v>235</v>
      </c>
      <c r="D1031" s="211" t="s">
        <v>2035</v>
      </c>
      <c r="E1031" s="317" t="s">
        <v>2001</v>
      </c>
      <c r="F1031" s="287" t="s">
        <v>2036</v>
      </c>
      <c r="G1031" s="318" t="s">
        <v>2037</v>
      </c>
      <c r="H1031" s="287" t="s">
        <v>2380</v>
      </c>
      <c r="I1031" s="318" t="s">
        <v>2381</v>
      </c>
      <c r="J1031" s="267" t="s">
        <v>2373</v>
      </c>
      <c r="K1031" s="215" t="s">
        <v>238</v>
      </c>
    </row>
    <row r="1032" spans="1:11" s="242" customFormat="1" hidden="1">
      <c r="A1032" s="264" t="s">
        <v>2034</v>
      </c>
      <c r="B1032" s="269" t="str">
        <f>VLOOKUP(A1032,数策标签!H:K,2,FALSE)</f>
        <v>消费笔数品类TOP5分布</v>
      </c>
      <c r="C1032" s="211" t="s">
        <v>235</v>
      </c>
      <c r="D1032" s="211" t="s">
        <v>2035</v>
      </c>
      <c r="E1032" s="317" t="s">
        <v>2001</v>
      </c>
      <c r="F1032" s="287" t="s">
        <v>2036</v>
      </c>
      <c r="G1032" s="318" t="s">
        <v>2037</v>
      </c>
      <c r="H1032" s="287" t="s">
        <v>2382</v>
      </c>
      <c r="I1032" s="318" t="s">
        <v>2383</v>
      </c>
      <c r="J1032" s="267" t="s">
        <v>2373</v>
      </c>
      <c r="K1032" s="215" t="s">
        <v>238</v>
      </c>
    </row>
    <row r="1033" spans="1:11" s="242" customFormat="1" hidden="1">
      <c r="A1033" s="264" t="s">
        <v>2034</v>
      </c>
      <c r="B1033" s="269" t="str">
        <f>VLOOKUP(A1033,数策标签!H:K,2,FALSE)</f>
        <v>消费笔数品类TOP5分布</v>
      </c>
      <c r="C1033" s="211" t="s">
        <v>235</v>
      </c>
      <c r="D1033" s="211" t="s">
        <v>2035</v>
      </c>
      <c r="E1033" s="317" t="s">
        <v>2001</v>
      </c>
      <c r="F1033" s="287" t="s">
        <v>2036</v>
      </c>
      <c r="G1033" s="318" t="s">
        <v>2037</v>
      </c>
      <c r="H1033" s="287" t="s">
        <v>2384</v>
      </c>
      <c r="I1033" s="318" t="s">
        <v>2385</v>
      </c>
      <c r="J1033" s="267" t="s">
        <v>2373</v>
      </c>
      <c r="K1033" s="215" t="s">
        <v>238</v>
      </c>
    </row>
    <row r="1034" spans="1:11" s="242" customFormat="1" hidden="1">
      <c r="A1034" s="264" t="s">
        <v>2034</v>
      </c>
      <c r="B1034" s="269" t="str">
        <f>VLOOKUP(A1034,数策标签!H:K,2,FALSE)</f>
        <v>消费笔数品类TOP5分布</v>
      </c>
      <c r="C1034" s="211" t="s">
        <v>235</v>
      </c>
      <c r="D1034" s="211" t="s">
        <v>2035</v>
      </c>
      <c r="E1034" s="317" t="s">
        <v>2001</v>
      </c>
      <c r="F1034" s="287" t="s">
        <v>2036</v>
      </c>
      <c r="G1034" s="318" t="s">
        <v>2037</v>
      </c>
      <c r="H1034" s="287" t="s">
        <v>2386</v>
      </c>
      <c r="I1034" s="318" t="s">
        <v>2387</v>
      </c>
      <c r="J1034" s="267" t="s">
        <v>2373</v>
      </c>
      <c r="K1034" s="215" t="s">
        <v>238</v>
      </c>
    </row>
    <row r="1035" spans="1:11" s="242" customFormat="1" hidden="1">
      <c r="A1035" s="264" t="s">
        <v>2034</v>
      </c>
      <c r="B1035" s="269" t="str">
        <f>VLOOKUP(A1035,数策标签!H:K,2,FALSE)</f>
        <v>消费笔数品类TOP5分布</v>
      </c>
      <c r="C1035" s="211" t="s">
        <v>235</v>
      </c>
      <c r="D1035" s="211" t="s">
        <v>2035</v>
      </c>
      <c r="E1035" s="317" t="s">
        <v>2001</v>
      </c>
      <c r="F1035" s="287" t="s">
        <v>2036</v>
      </c>
      <c r="G1035" s="318" t="s">
        <v>2037</v>
      </c>
      <c r="H1035" s="287" t="s">
        <v>2388</v>
      </c>
      <c r="I1035" s="318" t="s">
        <v>2389</v>
      </c>
      <c r="J1035" s="267" t="s">
        <v>2373</v>
      </c>
      <c r="K1035" s="215" t="s">
        <v>238</v>
      </c>
    </row>
    <row r="1036" spans="1:11" s="242" customFormat="1" hidden="1">
      <c r="A1036" s="264" t="s">
        <v>2034</v>
      </c>
      <c r="B1036" s="269" t="str">
        <f>VLOOKUP(A1036,数策标签!H:K,2,FALSE)</f>
        <v>消费笔数品类TOP5分布</v>
      </c>
      <c r="C1036" s="211" t="s">
        <v>235</v>
      </c>
      <c r="D1036" s="211" t="s">
        <v>2035</v>
      </c>
      <c r="E1036" s="317" t="s">
        <v>2001</v>
      </c>
      <c r="F1036" s="287" t="s">
        <v>2036</v>
      </c>
      <c r="G1036" s="318" t="s">
        <v>2037</v>
      </c>
      <c r="H1036" s="287" t="s">
        <v>2390</v>
      </c>
      <c r="I1036" s="318" t="s">
        <v>2391</v>
      </c>
      <c r="J1036" s="267" t="s">
        <v>2373</v>
      </c>
      <c r="K1036" s="215" t="s">
        <v>238</v>
      </c>
    </row>
    <row r="1037" spans="1:11" s="242" customFormat="1" hidden="1">
      <c r="A1037" s="264" t="s">
        <v>2034</v>
      </c>
      <c r="B1037" s="269" t="str">
        <f>VLOOKUP(A1037,数策标签!H:K,2,FALSE)</f>
        <v>消费笔数品类TOP5分布</v>
      </c>
      <c r="C1037" s="211" t="s">
        <v>235</v>
      </c>
      <c r="D1037" s="211" t="s">
        <v>2035</v>
      </c>
      <c r="E1037" s="317" t="s">
        <v>2001</v>
      </c>
      <c r="F1037" s="287" t="s">
        <v>2036</v>
      </c>
      <c r="G1037" s="318" t="s">
        <v>2037</v>
      </c>
      <c r="H1037" s="287" t="s">
        <v>2392</v>
      </c>
      <c r="I1037" s="318" t="s">
        <v>2393</v>
      </c>
      <c r="J1037" s="267" t="s">
        <v>2373</v>
      </c>
      <c r="K1037" s="215" t="s">
        <v>238</v>
      </c>
    </row>
    <row r="1038" spans="1:11" s="242" customFormat="1" hidden="1">
      <c r="A1038" s="264" t="s">
        <v>2034</v>
      </c>
      <c r="B1038" s="269" t="str">
        <f>VLOOKUP(A1038,数策标签!H:K,2,FALSE)</f>
        <v>消费笔数品类TOP5分布</v>
      </c>
      <c r="C1038" s="211" t="s">
        <v>235</v>
      </c>
      <c r="D1038" s="211" t="s">
        <v>2035</v>
      </c>
      <c r="E1038" s="317" t="s">
        <v>2001</v>
      </c>
      <c r="F1038" s="287" t="s">
        <v>2036</v>
      </c>
      <c r="G1038" s="318" t="s">
        <v>2037</v>
      </c>
      <c r="H1038" s="287" t="s">
        <v>2394</v>
      </c>
      <c r="I1038" s="318" t="s">
        <v>2395</v>
      </c>
      <c r="J1038" s="267" t="s">
        <v>2373</v>
      </c>
      <c r="K1038" s="215" t="s">
        <v>238</v>
      </c>
    </row>
    <row r="1039" spans="1:11" s="242" customFormat="1" hidden="1">
      <c r="A1039" s="264" t="s">
        <v>2034</v>
      </c>
      <c r="B1039" s="269" t="str">
        <f>VLOOKUP(A1039,数策标签!H:K,2,FALSE)</f>
        <v>消费笔数品类TOP5分布</v>
      </c>
      <c r="C1039" s="211" t="s">
        <v>235</v>
      </c>
      <c r="D1039" s="211" t="s">
        <v>2035</v>
      </c>
      <c r="E1039" s="317" t="s">
        <v>2001</v>
      </c>
      <c r="F1039" s="287" t="s">
        <v>2036</v>
      </c>
      <c r="G1039" s="318" t="s">
        <v>2037</v>
      </c>
      <c r="H1039" s="287" t="s">
        <v>2396</v>
      </c>
      <c r="I1039" s="318" t="s">
        <v>2397</v>
      </c>
      <c r="J1039" s="267" t="s">
        <v>2373</v>
      </c>
      <c r="K1039" s="215" t="s">
        <v>238</v>
      </c>
    </row>
    <row r="1040" spans="1:11" s="242" customFormat="1" hidden="1">
      <c r="A1040" s="264" t="s">
        <v>2034</v>
      </c>
      <c r="B1040" s="269" t="str">
        <f>VLOOKUP(A1040,数策标签!H:K,2,FALSE)</f>
        <v>消费笔数品类TOP5分布</v>
      </c>
      <c r="C1040" s="211" t="s">
        <v>235</v>
      </c>
      <c r="D1040" s="211" t="s">
        <v>2035</v>
      </c>
      <c r="E1040" s="317" t="s">
        <v>2001</v>
      </c>
      <c r="F1040" s="287" t="s">
        <v>2036</v>
      </c>
      <c r="G1040" s="318" t="s">
        <v>2037</v>
      </c>
      <c r="H1040" s="287" t="s">
        <v>2398</v>
      </c>
      <c r="I1040" s="318" t="s">
        <v>2399</v>
      </c>
      <c r="J1040" s="267" t="s">
        <v>2373</v>
      </c>
      <c r="K1040" s="215" t="s">
        <v>238</v>
      </c>
    </row>
    <row r="1041" spans="1:11" s="242" customFormat="1" hidden="1">
      <c r="A1041" s="264" t="s">
        <v>2034</v>
      </c>
      <c r="B1041" s="269" t="str">
        <f>VLOOKUP(A1041,数策标签!H:K,2,FALSE)</f>
        <v>消费笔数品类TOP5分布</v>
      </c>
      <c r="C1041" s="211" t="s">
        <v>235</v>
      </c>
      <c r="D1041" s="211" t="s">
        <v>2035</v>
      </c>
      <c r="E1041" s="317" t="s">
        <v>2001</v>
      </c>
      <c r="F1041" s="287" t="s">
        <v>2036</v>
      </c>
      <c r="G1041" s="318" t="s">
        <v>2037</v>
      </c>
      <c r="H1041" s="287" t="s">
        <v>2400</v>
      </c>
      <c r="I1041" s="318" t="s">
        <v>2401</v>
      </c>
      <c r="J1041" s="267" t="s">
        <v>2373</v>
      </c>
      <c r="K1041" s="215" t="s">
        <v>238</v>
      </c>
    </row>
    <row r="1042" spans="1:11" s="242" customFormat="1" hidden="1">
      <c r="A1042" s="264" t="s">
        <v>2034</v>
      </c>
      <c r="B1042" s="269" t="str">
        <f>VLOOKUP(A1042,数策标签!H:K,2,FALSE)</f>
        <v>消费笔数品类TOP5分布</v>
      </c>
      <c r="C1042" s="211" t="s">
        <v>235</v>
      </c>
      <c r="D1042" s="211" t="s">
        <v>2035</v>
      </c>
      <c r="E1042" s="317" t="s">
        <v>2001</v>
      </c>
      <c r="F1042" s="287" t="s">
        <v>2036</v>
      </c>
      <c r="G1042" s="318" t="s">
        <v>2037</v>
      </c>
      <c r="H1042" s="287" t="s">
        <v>2402</v>
      </c>
      <c r="I1042" s="318" t="s">
        <v>2403</v>
      </c>
      <c r="J1042" s="267" t="s">
        <v>2373</v>
      </c>
      <c r="K1042" s="215" t="s">
        <v>238</v>
      </c>
    </row>
    <row r="1043" spans="1:11" s="242" customFormat="1" hidden="1">
      <c r="A1043" s="264" t="s">
        <v>2034</v>
      </c>
      <c r="B1043" s="269" t="str">
        <f>VLOOKUP(A1043,数策标签!H:K,2,FALSE)</f>
        <v>消费笔数品类TOP5分布</v>
      </c>
      <c r="C1043" s="211" t="s">
        <v>235</v>
      </c>
      <c r="D1043" s="211" t="s">
        <v>2035</v>
      </c>
      <c r="E1043" s="317" t="s">
        <v>2001</v>
      </c>
      <c r="F1043" s="287" t="s">
        <v>2036</v>
      </c>
      <c r="G1043" s="318" t="s">
        <v>2037</v>
      </c>
      <c r="H1043" s="287" t="s">
        <v>2404</v>
      </c>
      <c r="I1043" s="318" t="s">
        <v>2405</v>
      </c>
      <c r="J1043" s="267" t="s">
        <v>2373</v>
      </c>
      <c r="K1043" s="215" t="s">
        <v>238</v>
      </c>
    </row>
    <row r="1044" spans="1:11" s="242" customFormat="1" hidden="1">
      <c r="A1044" s="264" t="s">
        <v>2034</v>
      </c>
      <c r="B1044" s="269" t="str">
        <f>VLOOKUP(A1044,数策标签!H:K,2,FALSE)</f>
        <v>消费笔数品类TOP5分布</v>
      </c>
      <c r="C1044" s="211" t="s">
        <v>235</v>
      </c>
      <c r="D1044" s="211" t="s">
        <v>2035</v>
      </c>
      <c r="E1044" s="317" t="s">
        <v>2001</v>
      </c>
      <c r="F1044" s="287" t="s">
        <v>2036</v>
      </c>
      <c r="G1044" s="318" t="s">
        <v>2037</v>
      </c>
      <c r="H1044" s="287" t="s">
        <v>2406</v>
      </c>
      <c r="I1044" s="318" t="s">
        <v>2407</v>
      </c>
      <c r="J1044" s="267" t="s">
        <v>2373</v>
      </c>
      <c r="K1044" s="215" t="s">
        <v>238</v>
      </c>
    </row>
    <row r="1045" spans="1:11" s="242" customFormat="1" hidden="1">
      <c r="A1045" s="264" t="s">
        <v>2034</v>
      </c>
      <c r="B1045" s="269" t="str">
        <f>VLOOKUP(A1045,数策标签!H:K,2,FALSE)</f>
        <v>消费笔数品类TOP5分布</v>
      </c>
      <c r="C1045" s="211" t="s">
        <v>235</v>
      </c>
      <c r="D1045" s="211" t="s">
        <v>2035</v>
      </c>
      <c r="E1045" s="317" t="s">
        <v>2001</v>
      </c>
      <c r="F1045" s="287" t="s">
        <v>2036</v>
      </c>
      <c r="G1045" s="318" t="s">
        <v>2037</v>
      </c>
      <c r="H1045" s="287" t="s">
        <v>2408</v>
      </c>
      <c r="I1045" s="318" t="s">
        <v>2409</v>
      </c>
      <c r="J1045" s="267" t="s">
        <v>2373</v>
      </c>
      <c r="K1045" s="215" t="s">
        <v>238</v>
      </c>
    </row>
    <row r="1046" spans="1:11" s="242" customFormat="1" hidden="1">
      <c r="A1046" s="264" t="s">
        <v>2034</v>
      </c>
      <c r="B1046" s="269" t="str">
        <f>VLOOKUP(A1046,数策标签!H:K,2,FALSE)</f>
        <v>消费笔数品类TOP5分布</v>
      </c>
      <c r="C1046" s="211" t="s">
        <v>235</v>
      </c>
      <c r="D1046" s="211" t="s">
        <v>2035</v>
      </c>
      <c r="E1046" s="317" t="s">
        <v>2001</v>
      </c>
      <c r="F1046" s="287" t="s">
        <v>2036</v>
      </c>
      <c r="G1046" s="318" t="s">
        <v>2037</v>
      </c>
      <c r="H1046" s="287" t="s">
        <v>2410</v>
      </c>
      <c r="I1046" s="318" t="s">
        <v>2411</v>
      </c>
      <c r="J1046" s="267" t="s">
        <v>2373</v>
      </c>
      <c r="K1046" s="215" t="s">
        <v>238</v>
      </c>
    </row>
    <row r="1047" spans="1:11" s="242" customFormat="1" hidden="1">
      <c r="A1047" s="264" t="s">
        <v>2034</v>
      </c>
      <c r="B1047" s="269" t="str">
        <f>VLOOKUP(A1047,数策标签!H:K,2,FALSE)</f>
        <v>消费笔数品类TOP5分布</v>
      </c>
      <c r="C1047" s="211" t="s">
        <v>235</v>
      </c>
      <c r="D1047" s="211" t="s">
        <v>2035</v>
      </c>
      <c r="E1047" s="317" t="s">
        <v>2001</v>
      </c>
      <c r="F1047" s="287" t="s">
        <v>2036</v>
      </c>
      <c r="G1047" s="318" t="s">
        <v>2037</v>
      </c>
      <c r="H1047" s="287" t="s">
        <v>2412</v>
      </c>
      <c r="I1047" s="318" t="s">
        <v>2413</v>
      </c>
      <c r="J1047" s="267" t="s">
        <v>2373</v>
      </c>
      <c r="K1047" s="215" t="s">
        <v>238</v>
      </c>
    </row>
    <row r="1048" spans="1:11" s="242" customFormat="1" hidden="1">
      <c r="A1048" s="264" t="s">
        <v>2034</v>
      </c>
      <c r="B1048" s="269" t="str">
        <f>VLOOKUP(A1048,数策标签!H:K,2,FALSE)</f>
        <v>消费笔数品类TOP5分布</v>
      </c>
      <c r="C1048" s="211" t="s">
        <v>235</v>
      </c>
      <c r="D1048" s="211" t="s">
        <v>2035</v>
      </c>
      <c r="E1048" s="317" t="s">
        <v>2001</v>
      </c>
      <c r="F1048" s="287" t="s">
        <v>2036</v>
      </c>
      <c r="G1048" s="318" t="s">
        <v>2037</v>
      </c>
      <c r="H1048" s="287" t="s">
        <v>2414</v>
      </c>
      <c r="I1048" s="318" t="s">
        <v>2415</v>
      </c>
      <c r="J1048" s="267" t="s">
        <v>2373</v>
      </c>
      <c r="K1048" s="215" t="s">
        <v>238</v>
      </c>
    </row>
    <row r="1049" spans="1:11" s="242" customFormat="1" ht="33" hidden="1">
      <c r="A1049" s="264" t="s">
        <v>2034</v>
      </c>
      <c r="B1049" s="269" t="str">
        <f>VLOOKUP(A1049,数策标签!H:K,2,FALSE)</f>
        <v>消费笔数品类TOP5分布</v>
      </c>
      <c r="C1049" s="211" t="s">
        <v>235</v>
      </c>
      <c r="D1049" s="211" t="s">
        <v>2035</v>
      </c>
      <c r="E1049" s="317" t="s">
        <v>2001</v>
      </c>
      <c r="F1049" s="287" t="s">
        <v>2036</v>
      </c>
      <c r="G1049" s="318" t="s">
        <v>2037</v>
      </c>
      <c r="H1049" s="287" t="s">
        <v>2416</v>
      </c>
      <c r="I1049" s="318" t="s">
        <v>2417</v>
      </c>
      <c r="J1049" s="267" t="s">
        <v>2373</v>
      </c>
      <c r="K1049" s="215" t="s">
        <v>238</v>
      </c>
    </row>
    <row r="1050" spans="1:11" s="242" customFormat="1" hidden="1">
      <c r="A1050" s="264" t="s">
        <v>2034</v>
      </c>
      <c r="B1050" s="269" t="str">
        <f>VLOOKUP(A1050,数策标签!H:K,2,FALSE)</f>
        <v>消费笔数品类TOP5分布</v>
      </c>
      <c r="C1050" s="211" t="s">
        <v>235</v>
      </c>
      <c r="D1050" s="211" t="s">
        <v>2035</v>
      </c>
      <c r="E1050" s="317" t="s">
        <v>2001</v>
      </c>
      <c r="F1050" s="287" t="s">
        <v>2036</v>
      </c>
      <c r="G1050" s="318" t="s">
        <v>2037</v>
      </c>
      <c r="H1050" s="287" t="s">
        <v>2418</v>
      </c>
      <c r="I1050" s="318" t="s">
        <v>2419</v>
      </c>
      <c r="J1050" s="267" t="s">
        <v>2133</v>
      </c>
      <c r="K1050" s="215" t="s">
        <v>238</v>
      </c>
    </row>
    <row r="1051" spans="1:11" s="242" customFormat="1" hidden="1">
      <c r="A1051" s="264" t="s">
        <v>2034</v>
      </c>
      <c r="B1051" s="269" t="str">
        <f>VLOOKUP(A1051,数策标签!H:K,2,FALSE)</f>
        <v>消费笔数品类TOP5分布</v>
      </c>
      <c r="C1051" s="211" t="s">
        <v>235</v>
      </c>
      <c r="D1051" s="211" t="s">
        <v>2035</v>
      </c>
      <c r="E1051" s="317" t="s">
        <v>2001</v>
      </c>
      <c r="F1051" s="287" t="s">
        <v>2036</v>
      </c>
      <c r="G1051" s="318" t="s">
        <v>2037</v>
      </c>
      <c r="H1051" s="287" t="s">
        <v>2420</v>
      </c>
      <c r="I1051" s="318" t="s">
        <v>2421</v>
      </c>
      <c r="J1051" s="267" t="s">
        <v>2133</v>
      </c>
      <c r="K1051" s="215" t="s">
        <v>238</v>
      </c>
    </row>
    <row r="1052" spans="1:11" s="242" customFormat="1" hidden="1">
      <c r="A1052" s="264" t="s">
        <v>2034</v>
      </c>
      <c r="B1052" s="269" t="str">
        <f>VLOOKUP(A1052,数策标签!H:K,2,FALSE)</f>
        <v>消费笔数品类TOP5分布</v>
      </c>
      <c r="C1052" s="211" t="s">
        <v>235</v>
      </c>
      <c r="D1052" s="211" t="s">
        <v>2035</v>
      </c>
      <c r="E1052" s="317" t="s">
        <v>2001</v>
      </c>
      <c r="F1052" s="287" t="s">
        <v>2036</v>
      </c>
      <c r="G1052" s="318" t="s">
        <v>2037</v>
      </c>
      <c r="H1052" s="287" t="s">
        <v>2422</v>
      </c>
      <c r="I1052" s="318" t="s">
        <v>2423</v>
      </c>
      <c r="J1052" s="267" t="s">
        <v>2133</v>
      </c>
      <c r="K1052" s="215" t="s">
        <v>238</v>
      </c>
    </row>
    <row r="1053" spans="1:11" s="242" customFormat="1" hidden="1">
      <c r="A1053" s="264" t="s">
        <v>2034</v>
      </c>
      <c r="B1053" s="269" t="str">
        <f>VLOOKUP(A1053,数策标签!H:K,2,FALSE)</f>
        <v>消费笔数品类TOP5分布</v>
      </c>
      <c r="C1053" s="211" t="s">
        <v>235</v>
      </c>
      <c r="D1053" s="211" t="s">
        <v>2035</v>
      </c>
      <c r="E1053" s="317" t="s">
        <v>2001</v>
      </c>
      <c r="F1053" s="287" t="s">
        <v>2036</v>
      </c>
      <c r="G1053" s="318" t="s">
        <v>2037</v>
      </c>
      <c r="H1053" s="287" t="s">
        <v>2424</v>
      </c>
      <c r="I1053" s="318" t="s">
        <v>2425</v>
      </c>
      <c r="J1053" s="267" t="s">
        <v>2426</v>
      </c>
      <c r="K1053" s="215" t="s">
        <v>238</v>
      </c>
    </row>
    <row r="1054" spans="1:11" s="242" customFormat="1" hidden="1">
      <c r="A1054" s="264" t="s">
        <v>2034</v>
      </c>
      <c r="B1054" s="269" t="str">
        <f>VLOOKUP(A1054,数策标签!H:K,2,FALSE)</f>
        <v>消费笔数品类TOP5分布</v>
      </c>
      <c r="C1054" s="211" t="s">
        <v>235</v>
      </c>
      <c r="D1054" s="211" t="s">
        <v>2035</v>
      </c>
      <c r="E1054" s="317" t="s">
        <v>2001</v>
      </c>
      <c r="F1054" s="287" t="s">
        <v>2036</v>
      </c>
      <c r="G1054" s="318" t="s">
        <v>2037</v>
      </c>
      <c r="H1054" s="287" t="s">
        <v>2427</v>
      </c>
      <c r="I1054" s="318" t="s">
        <v>2428</v>
      </c>
      <c r="J1054" s="267" t="s">
        <v>2426</v>
      </c>
      <c r="K1054" s="215" t="s">
        <v>238</v>
      </c>
    </row>
    <row r="1055" spans="1:11" s="242" customFormat="1" hidden="1">
      <c r="A1055" s="264" t="s">
        <v>2034</v>
      </c>
      <c r="B1055" s="269" t="str">
        <f>VLOOKUP(A1055,数策标签!H:K,2,FALSE)</f>
        <v>消费笔数品类TOP5分布</v>
      </c>
      <c r="C1055" s="211" t="s">
        <v>235</v>
      </c>
      <c r="D1055" s="211" t="s">
        <v>2035</v>
      </c>
      <c r="E1055" s="317" t="s">
        <v>2001</v>
      </c>
      <c r="F1055" s="287" t="s">
        <v>2036</v>
      </c>
      <c r="G1055" s="318" t="s">
        <v>2037</v>
      </c>
      <c r="H1055" s="287" t="s">
        <v>2429</v>
      </c>
      <c r="I1055" s="318" t="s">
        <v>2430</v>
      </c>
      <c r="J1055" s="267" t="s">
        <v>2426</v>
      </c>
      <c r="K1055" s="215" t="s">
        <v>238</v>
      </c>
    </row>
    <row r="1056" spans="1:11" s="242" customFormat="1" hidden="1">
      <c r="A1056" s="264" t="s">
        <v>2034</v>
      </c>
      <c r="B1056" s="269" t="str">
        <f>VLOOKUP(A1056,数策标签!H:K,2,FALSE)</f>
        <v>消费笔数品类TOP5分布</v>
      </c>
      <c r="C1056" s="211" t="s">
        <v>235</v>
      </c>
      <c r="D1056" s="211" t="s">
        <v>2035</v>
      </c>
      <c r="E1056" s="317" t="s">
        <v>2001</v>
      </c>
      <c r="F1056" s="287" t="s">
        <v>2036</v>
      </c>
      <c r="G1056" s="318" t="s">
        <v>2037</v>
      </c>
      <c r="H1056" s="287" t="s">
        <v>2431</v>
      </c>
      <c r="I1056" s="318" t="s">
        <v>2432</v>
      </c>
      <c r="J1056" s="267" t="s">
        <v>2426</v>
      </c>
      <c r="K1056" s="215" t="s">
        <v>238</v>
      </c>
    </row>
    <row r="1057" spans="1:11" s="242" customFormat="1" hidden="1">
      <c r="A1057" s="264" t="s">
        <v>2034</v>
      </c>
      <c r="B1057" s="269" t="str">
        <f>VLOOKUP(A1057,数策标签!H:K,2,FALSE)</f>
        <v>消费笔数品类TOP5分布</v>
      </c>
      <c r="C1057" s="211" t="s">
        <v>235</v>
      </c>
      <c r="D1057" s="211" t="s">
        <v>2035</v>
      </c>
      <c r="E1057" s="317" t="s">
        <v>2001</v>
      </c>
      <c r="F1057" s="287" t="s">
        <v>2036</v>
      </c>
      <c r="G1057" s="318" t="s">
        <v>2037</v>
      </c>
      <c r="H1057" s="287" t="s">
        <v>2433</v>
      </c>
      <c r="I1057" s="318" t="s">
        <v>2434</v>
      </c>
      <c r="J1057" s="267" t="s">
        <v>2426</v>
      </c>
      <c r="K1057" s="215" t="s">
        <v>238</v>
      </c>
    </row>
    <row r="1058" spans="1:11" s="242" customFormat="1" hidden="1">
      <c r="A1058" s="264" t="s">
        <v>2034</v>
      </c>
      <c r="B1058" s="269" t="str">
        <f>VLOOKUP(A1058,数策标签!H:K,2,FALSE)</f>
        <v>消费笔数品类TOP5分布</v>
      </c>
      <c r="C1058" s="211" t="s">
        <v>235</v>
      </c>
      <c r="D1058" s="211" t="s">
        <v>2035</v>
      </c>
      <c r="E1058" s="317" t="s">
        <v>2001</v>
      </c>
      <c r="F1058" s="287" t="s">
        <v>2036</v>
      </c>
      <c r="G1058" s="318" t="s">
        <v>2037</v>
      </c>
      <c r="H1058" s="287" t="s">
        <v>2435</v>
      </c>
      <c r="I1058" s="318" t="s">
        <v>2436</v>
      </c>
      <c r="J1058" s="267" t="s">
        <v>2426</v>
      </c>
      <c r="K1058" s="215" t="s">
        <v>238</v>
      </c>
    </row>
    <row r="1059" spans="1:11" s="242" customFormat="1" ht="33" hidden="1">
      <c r="A1059" s="264" t="s">
        <v>2034</v>
      </c>
      <c r="B1059" s="269" t="str">
        <f>VLOOKUP(A1059,数策标签!H:K,2,FALSE)</f>
        <v>消费笔数品类TOP5分布</v>
      </c>
      <c r="C1059" s="211" t="s">
        <v>235</v>
      </c>
      <c r="D1059" s="211" t="s">
        <v>2035</v>
      </c>
      <c r="E1059" s="317" t="s">
        <v>2001</v>
      </c>
      <c r="F1059" s="287" t="s">
        <v>2036</v>
      </c>
      <c r="G1059" s="318" t="s">
        <v>2037</v>
      </c>
      <c r="H1059" s="287" t="s">
        <v>2437</v>
      </c>
      <c r="I1059" s="318" t="s">
        <v>2438</v>
      </c>
      <c r="J1059" s="267" t="s">
        <v>2426</v>
      </c>
      <c r="K1059" s="215" t="s">
        <v>238</v>
      </c>
    </row>
    <row r="1060" spans="1:11" s="242" customFormat="1" hidden="1">
      <c r="A1060" s="264" t="s">
        <v>2034</v>
      </c>
      <c r="B1060" s="269" t="str">
        <f>VLOOKUP(A1060,数策标签!H:K,2,FALSE)</f>
        <v>消费笔数品类TOP5分布</v>
      </c>
      <c r="C1060" s="211" t="s">
        <v>235</v>
      </c>
      <c r="D1060" s="211" t="s">
        <v>2035</v>
      </c>
      <c r="E1060" s="317" t="s">
        <v>2001</v>
      </c>
      <c r="F1060" s="287" t="s">
        <v>2036</v>
      </c>
      <c r="G1060" s="318" t="s">
        <v>2037</v>
      </c>
      <c r="H1060" s="287" t="s">
        <v>2439</v>
      </c>
      <c r="I1060" s="318" t="s">
        <v>2440</v>
      </c>
      <c r="J1060" s="267" t="s">
        <v>2426</v>
      </c>
      <c r="K1060" s="215" t="s">
        <v>238</v>
      </c>
    </row>
    <row r="1061" spans="1:11" s="242" customFormat="1" hidden="1">
      <c r="A1061" s="264" t="s">
        <v>2034</v>
      </c>
      <c r="B1061" s="269" t="str">
        <f>VLOOKUP(A1061,数策标签!H:K,2,FALSE)</f>
        <v>消费笔数品类TOP5分布</v>
      </c>
      <c r="C1061" s="211" t="s">
        <v>235</v>
      </c>
      <c r="D1061" s="211" t="s">
        <v>2035</v>
      </c>
      <c r="E1061" s="317" t="s">
        <v>2001</v>
      </c>
      <c r="F1061" s="287" t="s">
        <v>2036</v>
      </c>
      <c r="G1061" s="318" t="s">
        <v>2037</v>
      </c>
      <c r="H1061" s="287" t="s">
        <v>2441</v>
      </c>
      <c r="I1061" s="318" t="s">
        <v>2442</v>
      </c>
      <c r="J1061" s="267" t="s">
        <v>2426</v>
      </c>
      <c r="K1061" s="215" t="s">
        <v>238</v>
      </c>
    </row>
    <row r="1062" spans="1:11" s="242" customFormat="1" hidden="1">
      <c r="A1062" s="264" t="s">
        <v>2034</v>
      </c>
      <c r="B1062" s="269" t="str">
        <f>VLOOKUP(A1062,数策标签!H:K,2,FALSE)</f>
        <v>消费笔数品类TOP5分布</v>
      </c>
      <c r="C1062" s="211" t="s">
        <v>235</v>
      </c>
      <c r="D1062" s="211" t="s">
        <v>2035</v>
      </c>
      <c r="E1062" s="317" t="s">
        <v>2001</v>
      </c>
      <c r="F1062" s="287" t="s">
        <v>2036</v>
      </c>
      <c r="G1062" s="318" t="s">
        <v>2037</v>
      </c>
      <c r="H1062" s="287" t="s">
        <v>2443</v>
      </c>
      <c r="I1062" s="318" t="s">
        <v>2444</v>
      </c>
      <c r="J1062" s="267" t="s">
        <v>2426</v>
      </c>
      <c r="K1062" s="215" t="s">
        <v>238</v>
      </c>
    </row>
    <row r="1063" spans="1:11" s="242" customFormat="1" hidden="1">
      <c r="A1063" s="264" t="s">
        <v>2034</v>
      </c>
      <c r="B1063" s="269" t="str">
        <f>VLOOKUP(A1063,数策标签!H:K,2,FALSE)</f>
        <v>消费笔数品类TOP5分布</v>
      </c>
      <c r="C1063" s="211" t="s">
        <v>235</v>
      </c>
      <c r="D1063" s="211" t="s">
        <v>2035</v>
      </c>
      <c r="E1063" s="317" t="s">
        <v>2001</v>
      </c>
      <c r="F1063" s="287" t="s">
        <v>2036</v>
      </c>
      <c r="G1063" s="318" t="s">
        <v>2037</v>
      </c>
      <c r="H1063" s="287" t="s">
        <v>2445</v>
      </c>
      <c r="I1063" s="318" t="s">
        <v>2446</v>
      </c>
      <c r="J1063" s="267" t="s">
        <v>2426</v>
      </c>
      <c r="K1063" s="215" t="s">
        <v>238</v>
      </c>
    </row>
    <row r="1064" spans="1:11" s="242" customFormat="1" hidden="1">
      <c r="A1064" s="264" t="s">
        <v>2034</v>
      </c>
      <c r="B1064" s="269" t="str">
        <f>VLOOKUP(A1064,数策标签!H:K,2,FALSE)</f>
        <v>消费笔数品类TOP5分布</v>
      </c>
      <c r="C1064" s="211" t="s">
        <v>235</v>
      </c>
      <c r="D1064" s="211" t="s">
        <v>2035</v>
      </c>
      <c r="E1064" s="317" t="s">
        <v>2001</v>
      </c>
      <c r="F1064" s="287" t="s">
        <v>2036</v>
      </c>
      <c r="G1064" s="318" t="s">
        <v>2037</v>
      </c>
      <c r="H1064" s="287" t="s">
        <v>2447</v>
      </c>
      <c r="I1064" s="318" t="s">
        <v>2448</v>
      </c>
      <c r="J1064" s="267" t="s">
        <v>2426</v>
      </c>
      <c r="K1064" s="215" t="s">
        <v>238</v>
      </c>
    </row>
    <row r="1065" spans="1:11" s="242" customFormat="1" hidden="1">
      <c r="A1065" s="264" t="s">
        <v>2034</v>
      </c>
      <c r="B1065" s="269" t="str">
        <f>VLOOKUP(A1065,数策标签!H:K,2,FALSE)</f>
        <v>消费笔数品类TOP5分布</v>
      </c>
      <c r="C1065" s="211" t="s">
        <v>235</v>
      </c>
      <c r="D1065" s="211" t="s">
        <v>2035</v>
      </c>
      <c r="E1065" s="317" t="s">
        <v>2001</v>
      </c>
      <c r="F1065" s="287" t="s">
        <v>2036</v>
      </c>
      <c r="G1065" s="318" t="s">
        <v>2037</v>
      </c>
      <c r="H1065" s="287" t="s">
        <v>2449</v>
      </c>
      <c r="I1065" s="318" t="s">
        <v>2450</v>
      </c>
      <c r="J1065" s="267" t="s">
        <v>2426</v>
      </c>
      <c r="K1065" s="215" t="s">
        <v>238</v>
      </c>
    </row>
    <row r="1066" spans="1:11" s="242" customFormat="1" hidden="1">
      <c r="A1066" s="264" t="s">
        <v>2034</v>
      </c>
      <c r="B1066" s="269" t="str">
        <f>VLOOKUP(A1066,数策标签!H:K,2,FALSE)</f>
        <v>消费笔数品类TOP5分布</v>
      </c>
      <c r="C1066" s="211" t="s">
        <v>235</v>
      </c>
      <c r="D1066" s="211" t="s">
        <v>2035</v>
      </c>
      <c r="E1066" s="317" t="s">
        <v>2001</v>
      </c>
      <c r="F1066" s="287" t="s">
        <v>2036</v>
      </c>
      <c r="G1066" s="318" t="s">
        <v>2037</v>
      </c>
      <c r="H1066" s="287" t="s">
        <v>2451</v>
      </c>
      <c r="I1066" s="318" t="s">
        <v>2452</v>
      </c>
      <c r="J1066" s="267" t="s">
        <v>2426</v>
      </c>
      <c r="K1066" s="215" t="s">
        <v>238</v>
      </c>
    </row>
    <row r="1067" spans="1:11" s="242" customFormat="1" hidden="1">
      <c r="A1067" s="264" t="s">
        <v>2034</v>
      </c>
      <c r="B1067" s="269" t="str">
        <f>VLOOKUP(A1067,数策标签!H:K,2,FALSE)</f>
        <v>消费笔数品类TOP5分布</v>
      </c>
      <c r="C1067" s="211" t="s">
        <v>235</v>
      </c>
      <c r="D1067" s="211" t="s">
        <v>2035</v>
      </c>
      <c r="E1067" s="317" t="s">
        <v>2001</v>
      </c>
      <c r="F1067" s="287" t="s">
        <v>2036</v>
      </c>
      <c r="G1067" s="318" t="s">
        <v>2037</v>
      </c>
      <c r="H1067" s="287" t="s">
        <v>2453</v>
      </c>
      <c r="I1067" s="318" t="s">
        <v>2454</v>
      </c>
      <c r="J1067" s="267" t="s">
        <v>2426</v>
      </c>
      <c r="K1067" s="215" t="s">
        <v>238</v>
      </c>
    </row>
    <row r="1068" spans="1:11" s="242" customFormat="1" hidden="1">
      <c r="A1068" s="264" t="s">
        <v>2034</v>
      </c>
      <c r="B1068" s="269" t="str">
        <f>VLOOKUP(A1068,数策标签!H:K,2,FALSE)</f>
        <v>消费笔数品类TOP5分布</v>
      </c>
      <c r="C1068" s="211" t="s">
        <v>235</v>
      </c>
      <c r="D1068" s="211" t="s">
        <v>2035</v>
      </c>
      <c r="E1068" s="317" t="s">
        <v>2001</v>
      </c>
      <c r="F1068" s="287" t="s">
        <v>2036</v>
      </c>
      <c r="G1068" s="318" t="s">
        <v>2037</v>
      </c>
      <c r="H1068" s="287" t="s">
        <v>2455</v>
      </c>
      <c r="I1068" s="318" t="s">
        <v>2456</v>
      </c>
      <c r="J1068" s="267" t="s">
        <v>2426</v>
      </c>
      <c r="K1068" s="215" t="s">
        <v>238</v>
      </c>
    </row>
    <row r="1069" spans="1:11" s="242" customFormat="1" hidden="1">
      <c r="A1069" s="264" t="s">
        <v>2034</v>
      </c>
      <c r="B1069" s="269" t="str">
        <f>VLOOKUP(A1069,数策标签!H:K,2,FALSE)</f>
        <v>消费笔数品类TOP5分布</v>
      </c>
      <c r="C1069" s="211" t="s">
        <v>235</v>
      </c>
      <c r="D1069" s="211" t="s">
        <v>2035</v>
      </c>
      <c r="E1069" s="317" t="s">
        <v>2001</v>
      </c>
      <c r="F1069" s="287" t="s">
        <v>2036</v>
      </c>
      <c r="G1069" s="318" t="s">
        <v>2037</v>
      </c>
      <c r="H1069" s="287" t="s">
        <v>2457</v>
      </c>
      <c r="I1069" s="318" t="s">
        <v>2458</v>
      </c>
      <c r="J1069" s="267" t="s">
        <v>2426</v>
      </c>
      <c r="K1069" s="215" t="s">
        <v>238</v>
      </c>
    </row>
    <row r="1070" spans="1:11" s="242" customFormat="1" hidden="1">
      <c r="A1070" s="264" t="s">
        <v>2034</v>
      </c>
      <c r="B1070" s="269" t="str">
        <f>VLOOKUP(A1070,数策标签!H:K,2,FALSE)</f>
        <v>消费笔数品类TOP5分布</v>
      </c>
      <c r="C1070" s="211" t="s">
        <v>235</v>
      </c>
      <c r="D1070" s="211" t="s">
        <v>2035</v>
      </c>
      <c r="E1070" s="317" t="s">
        <v>2001</v>
      </c>
      <c r="F1070" s="287" t="s">
        <v>2036</v>
      </c>
      <c r="G1070" s="318" t="s">
        <v>2037</v>
      </c>
      <c r="H1070" s="287" t="s">
        <v>2459</v>
      </c>
      <c r="I1070" s="318" t="s">
        <v>2460</v>
      </c>
      <c r="J1070" s="267" t="s">
        <v>2426</v>
      </c>
      <c r="K1070" s="215" t="s">
        <v>238</v>
      </c>
    </row>
    <row r="1071" spans="1:11" s="242" customFormat="1" hidden="1">
      <c r="A1071" s="264" t="s">
        <v>2034</v>
      </c>
      <c r="B1071" s="269" t="str">
        <f>VLOOKUP(A1071,数策标签!H:K,2,FALSE)</f>
        <v>消费笔数品类TOP5分布</v>
      </c>
      <c r="C1071" s="211" t="s">
        <v>235</v>
      </c>
      <c r="D1071" s="211" t="s">
        <v>2035</v>
      </c>
      <c r="E1071" s="317" t="s">
        <v>2001</v>
      </c>
      <c r="F1071" s="287" t="s">
        <v>2036</v>
      </c>
      <c r="G1071" s="318" t="s">
        <v>2037</v>
      </c>
      <c r="H1071" s="287" t="s">
        <v>2461</v>
      </c>
      <c r="I1071" s="318" t="s">
        <v>2462</v>
      </c>
      <c r="J1071" s="267" t="s">
        <v>2426</v>
      </c>
      <c r="K1071" s="215" t="s">
        <v>238</v>
      </c>
    </row>
    <row r="1072" spans="1:11" s="242" customFormat="1" hidden="1">
      <c r="A1072" s="264" t="s">
        <v>2034</v>
      </c>
      <c r="B1072" s="269" t="str">
        <f>VLOOKUP(A1072,数策标签!H:K,2,FALSE)</f>
        <v>消费笔数品类TOP5分布</v>
      </c>
      <c r="C1072" s="211" t="s">
        <v>235</v>
      </c>
      <c r="D1072" s="211" t="s">
        <v>2035</v>
      </c>
      <c r="E1072" s="317" t="s">
        <v>2001</v>
      </c>
      <c r="F1072" s="287" t="s">
        <v>2036</v>
      </c>
      <c r="G1072" s="318" t="s">
        <v>2037</v>
      </c>
      <c r="H1072" s="287" t="s">
        <v>2463</v>
      </c>
      <c r="I1072" s="318" t="s">
        <v>2464</v>
      </c>
      <c r="J1072" s="267" t="s">
        <v>2426</v>
      </c>
      <c r="K1072" s="215" t="s">
        <v>238</v>
      </c>
    </row>
    <row r="1073" spans="1:11" s="242" customFormat="1" hidden="1">
      <c r="A1073" s="264" t="s">
        <v>2034</v>
      </c>
      <c r="B1073" s="269" t="str">
        <f>VLOOKUP(A1073,数策标签!H:K,2,FALSE)</f>
        <v>消费笔数品类TOP5分布</v>
      </c>
      <c r="C1073" s="211" t="s">
        <v>235</v>
      </c>
      <c r="D1073" s="211" t="s">
        <v>2035</v>
      </c>
      <c r="E1073" s="317" t="s">
        <v>2001</v>
      </c>
      <c r="F1073" s="287" t="s">
        <v>2036</v>
      </c>
      <c r="G1073" s="318" t="s">
        <v>2037</v>
      </c>
      <c r="H1073" s="287" t="s">
        <v>2465</v>
      </c>
      <c r="I1073" s="318" t="s">
        <v>2466</v>
      </c>
      <c r="J1073" s="267" t="s">
        <v>2426</v>
      </c>
      <c r="K1073" s="215" t="s">
        <v>238</v>
      </c>
    </row>
    <row r="1074" spans="1:11" s="242" customFormat="1" hidden="1">
      <c r="A1074" s="264" t="s">
        <v>2034</v>
      </c>
      <c r="B1074" s="269" t="str">
        <f>VLOOKUP(A1074,数策标签!H:K,2,FALSE)</f>
        <v>消费笔数品类TOP5分布</v>
      </c>
      <c r="C1074" s="211" t="s">
        <v>235</v>
      </c>
      <c r="D1074" s="211" t="s">
        <v>2035</v>
      </c>
      <c r="E1074" s="317" t="s">
        <v>2001</v>
      </c>
      <c r="F1074" s="287" t="s">
        <v>2036</v>
      </c>
      <c r="G1074" s="318" t="s">
        <v>2037</v>
      </c>
      <c r="H1074" s="287" t="s">
        <v>2467</v>
      </c>
      <c r="I1074" s="318" t="s">
        <v>2468</v>
      </c>
      <c r="J1074" s="267" t="s">
        <v>2426</v>
      </c>
      <c r="K1074" s="215" t="s">
        <v>238</v>
      </c>
    </row>
    <row r="1075" spans="1:11" s="242" customFormat="1" hidden="1">
      <c r="A1075" s="264" t="s">
        <v>2034</v>
      </c>
      <c r="B1075" s="269" t="str">
        <f>VLOOKUP(A1075,数策标签!H:K,2,FALSE)</f>
        <v>消费笔数品类TOP5分布</v>
      </c>
      <c r="C1075" s="211" t="s">
        <v>235</v>
      </c>
      <c r="D1075" s="211" t="s">
        <v>2035</v>
      </c>
      <c r="E1075" s="317" t="s">
        <v>2001</v>
      </c>
      <c r="F1075" s="287" t="s">
        <v>2036</v>
      </c>
      <c r="G1075" s="318" t="s">
        <v>2037</v>
      </c>
      <c r="H1075" s="287" t="s">
        <v>2469</v>
      </c>
      <c r="I1075" s="318" t="s">
        <v>2470</v>
      </c>
      <c r="J1075" s="267" t="s">
        <v>2471</v>
      </c>
      <c r="K1075" s="215" t="s">
        <v>238</v>
      </c>
    </row>
    <row r="1076" spans="1:11" s="242" customFormat="1" hidden="1">
      <c r="A1076" s="264" t="s">
        <v>2034</v>
      </c>
      <c r="B1076" s="269" t="str">
        <f>VLOOKUP(A1076,数策标签!H:K,2,FALSE)</f>
        <v>消费笔数品类TOP5分布</v>
      </c>
      <c r="C1076" s="211" t="s">
        <v>235</v>
      </c>
      <c r="D1076" s="211" t="s">
        <v>2035</v>
      </c>
      <c r="E1076" s="317" t="s">
        <v>2001</v>
      </c>
      <c r="F1076" s="287" t="s">
        <v>2036</v>
      </c>
      <c r="G1076" s="318" t="s">
        <v>2037</v>
      </c>
      <c r="H1076" s="287" t="s">
        <v>2472</v>
      </c>
      <c r="I1076" s="318" t="s">
        <v>2473</v>
      </c>
      <c r="J1076" s="267" t="s">
        <v>2471</v>
      </c>
      <c r="K1076" s="215" t="s">
        <v>238</v>
      </c>
    </row>
    <row r="1077" spans="1:11" s="242" customFormat="1" hidden="1">
      <c r="A1077" s="264" t="s">
        <v>2034</v>
      </c>
      <c r="B1077" s="269" t="str">
        <f>VLOOKUP(A1077,数策标签!H:K,2,FALSE)</f>
        <v>消费笔数品类TOP5分布</v>
      </c>
      <c r="C1077" s="211" t="s">
        <v>235</v>
      </c>
      <c r="D1077" s="211" t="s">
        <v>2035</v>
      </c>
      <c r="E1077" s="317" t="s">
        <v>2001</v>
      </c>
      <c r="F1077" s="287" t="s">
        <v>2036</v>
      </c>
      <c r="G1077" s="318" t="s">
        <v>2037</v>
      </c>
      <c r="H1077" s="287" t="s">
        <v>2474</v>
      </c>
      <c r="I1077" s="318" t="s">
        <v>2475</v>
      </c>
      <c r="J1077" s="267" t="s">
        <v>2471</v>
      </c>
      <c r="K1077" s="215" t="s">
        <v>238</v>
      </c>
    </row>
    <row r="1078" spans="1:11" s="242" customFormat="1" hidden="1">
      <c r="A1078" s="264" t="s">
        <v>2034</v>
      </c>
      <c r="B1078" s="269" t="str">
        <f>VLOOKUP(A1078,数策标签!H:K,2,FALSE)</f>
        <v>消费笔数品类TOP5分布</v>
      </c>
      <c r="C1078" s="211" t="s">
        <v>235</v>
      </c>
      <c r="D1078" s="211" t="s">
        <v>2035</v>
      </c>
      <c r="E1078" s="317" t="s">
        <v>2001</v>
      </c>
      <c r="F1078" s="287" t="s">
        <v>2036</v>
      </c>
      <c r="G1078" s="318" t="s">
        <v>2037</v>
      </c>
      <c r="H1078" s="287" t="s">
        <v>2476</v>
      </c>
      <c r="I1078" s="318" t="s">
        <v>2477</v>
      </c>
      <c r="J1078" s="267" t="s">
        <v>2471</v>
      </c>
      <c r="K1078" s="215" t="s">
        <v>238</v>
      </c>
    </row>
    <row r="1079" spans="1:11" s="242" customFormat="1" hidden="1">
      <c r="A1079" s="264" t="s">
        <v>2034</v>
      </c>
      <c r="B1079" s="269" t="str">
        <f>VLOOKUP(A1079,数策标签!H:K,2,FALSE)</f>
        <v>消费笔数品类TOP5分布</v>
      </c>
      <c r="C1079" s="211" t="s">
        <v>235</v>
      </c>
      <c r="D1079" s="211" t="s">
        <v>2035</v>
      </c>
      <c r="E1079" s="317" t="s">
        <v>2001</v>
      </c>
      <c r="F1079" s="287" t="s">
        <v>2036</v>
      </c>
      <c r="G1079" s="318" t="s">
        <v>2037</v>
      </c>
      <c r="H1079" s="287" t="s">
        <v>2478</v>
      </c>
      <c r="I1079" s="318" t="s">
        <v>2479</v>
      </c>
      <c r="J1079" s="267" t="s">
        <v>2471</v>
      </c>
      <c r="K1079" s="215" t="s">
        <v>238</v>
      </c>
    </row>
    <row r="1080" spans="1:11" s="242" customFormat="1" hidden="1">
      <c r="A1080" s="264" t="s">
        <v>2034</v>
      </c>
      <c r="B1080" s="269" t="str">
        <f>VLOOKUP(A1080,数策标签!H:K,2,FALSE)</f>
        <v>消费笔数品类TOP5分布</v>
      </c>
      <c r="C1080" s="211" t="s">
        <v>235</v>
      </c>
      <c r="D1080" s="211" t="s">
        <v>2035</v>
      </c>
      <c r="E1080" s="317" t="s">
        <v>2001</v>
      </c>
      <c r="F1080" s="287" t="s">
        <v>2036</v>
      </c>
      <c r="G1080" s="318" t="s">
        <v>2037</v>
      </c>
      <c r="H1080" s="287" t="s">
        <v>2480</v>
      </c>
      <c r="I1080" s="318" t="s">
        <v>2481</v>
      </c>
      <c r="J1080" s="267" t="s">
        <v>2471</v>
      </c>
      <c r="K1080" s="215" t="s">
        <v>238</v>
      </c>
    </row>
    <row r="1081" spans="1:11" s="242" customFormat="1" hidden="1">
      <c r="A1081" s="264" t="s">
        <v>2034</v>
      </c>
      <c r="B1081" s="269" t="str">
        <f>VLOOKUP(A1081,数策标签!H:K,2,FALSE)</f>
        <v>消费笔数品类TOP5分布</v>
      </c>
      <c r="C1081" s="211" t="s">
        <v>235</v>
      </c>
      <c r="D1081" s="211" t="s">
        <v>2035</v>
      </c>
      <c r="E1081" s="317" t="s">
        <v>2001</v>
      </c>
      <c r="F1081" s="287" t="s">
        <v>2036</v>
      </c>
      <c r="G1081" s="318" t="s">
        <v>2037</v>
      </c>
      <c r="H1081" s="287" t="s">
        <v>2482</v>
      </c>
      <c r="I1081" s="318" t="s">
        <v>2483</v>
      </c>
      <c r="J1081" s="267" t="s">
        <v>2471</v>
      </c>
      <c r="K1081" s="215" t="s">
        <v>238</v>
      </c>
    </row>
    <row r="1082" spans="1:11" s="242" customFormat="1" hidden="1">
      <c r="A1082" s="264" t="s">
        <v>2034</v>
      </c>
      <c r="B1082" s="269" t="str">
        <f>VLOOKUP(A1082,数策标签!H:K,2,FALSE)</f>
        <v>消费笔数品类TOP5分布</v>
      </c>
      <c r="C1082" s="211" t="s">
        <v>235</v>
      </c>
      <c r="D1082" s="211" t="s">
        <v>2035</v>
      </c>
      <c r="E1082" s="317" t="s">
        <v>2001</v>
      </c>
      <c r="F1082" s="287" t="s">
        <v>2036</v>
      </c>
      <c r="G1082" s="318" t="s">
        <v>2037</v>
      </c>
      <c r="H1082" s="287" t="s">
        <v>2484</v>
      </c>
      <c r="I1082" s="318" t="s">
        <v>2485</v>
      </c>
      <c r="J1082" s="267" t="s">
        <v>2471</v>
      </c>
      <c r="K1082" s="215" t="s">
        <v>238</v>
      </c>
    </row>
    <row r="1083" spans="1:11" s="242" customFormat="1" hidden="1">
      <c r="A1083" s="264" t="s">
        <v>2034</v>
      </c>
      <c r="B1083" s="269" t="str">
        <f>VLOOKUP(A1083,数策标签!H:K,2,FALSE)</f>
        <v>消费笔数品类TOP5分布</v>
      </c>
      <c r="C1083" s="211" t="s">
        <v>235</v>
      </c>
      <c r="D1083" s="211" t="s">
        <v>2035</v>
      </c>
      <c r="E1083" s="317" t="s">
        <v>2001</v>
      </c>
      <c r="F1083" s="287" t="s">
        <v>2036</v>
      </c>
      <c r="G1083" s="318" t="s">
        <v>2037</v>
      </c>
      <c r="H1083" s="287" t="s">
        <v>2486</v>
      </c>
      <c r="I1083" s="318" t="s">
        <v>2487</v>
      </c>
      <c r="J1083" s="267" t="s">
        <v>2471</v>
      </c>
      <c r="K1083" s="215" t="s">
        <v>238</v>
      </c>
    </row>
    <row r="1084" spans="1:11" s="242" customFormat="1" hidden="1">
      <c r="A1084" s="264" t="s">
        <v>2034</v>
      </c>
      <c r="B1084" s="269" t="str">
        <f>VLOOKUP(A1084,数策标签!H:K,2,FALSE)</f>
        <v>消费笔数品类TOP5分布</v>
      </c>
      <c r="C1084" s="211" t="s">
        <v>235</v>
      </c>
      <c r="D1084" s="211" t="s">
        <v>2035</v>
      </c>
      <c r="E1084" s="317" t="s">
        <v>2001</v>
      </c>
      <c r="F1084" s="287" t="s">
        <v>2036</v>
      </c>
      <c r="G1084" s="318" t="s">
        <v>2037</v>
      </c>
      <c r="H1084" s="287" t="s">
        <v>2488</v>
      </c>
      <c r="I1084" s="318" t="s">
        <v>2489</v>
      </c>
      <c r="J1084" s="267" t="s">
        <v>2471</v>
      </c>
      <c r="K1084" s="215" t="s">
        <v>238</v>
      </c>
    </row>
    <row r="1085" spans="1:11" s="242" customFormat="1" hidden="1">
      <c r="A1085" s="264" t="s">
        <v>2034</v>
      </c>
      <c r="B1085" s="269" t="str">
        <f>VLOOKUP(A1085,数策标签!H:K,2,FALSE)</f>
        <v>消费笔数品类TOP5分布</v>
      </c>
      <c r="C1085" s="211" t="s">
        <v>235</v>
      </c>
      <c r="D1085" s="211" t="s">
        <v>2035</v>
      </c>
      <c r="E1085" s="317" t="s">
        <v>2001</v>
      </c>
      <c r="F1085" s="287" t="s">
        <v>2036</v>
      </c>
      <c r="G1085" s="318" t="s">
        <v>2037</v>
      </c>
      <c r="H1085" s="287" t="s">
        <v>2490</v>
      </c>
      <c r="I1085" s="318" t="s">
        <v>2491</v>
      </c>
      <c r="J1085" s="267" t="s">
        <v>2471</v>
      </c>
      <c r="K1085" s="215" t="s">
        <v>238</v>
      </c>
    </row>
    <row r="1086" spans="1:11" s="242" customFormat="1" hidden="1">
      <c r="A1086" s="264" t="s">
        <v>2034</v>
      </c>
      <c r="B1086" s="269" t="str">
        <f>VLOOKUP(A1086,数策标签!H:K,2,FALSE)</f>
        <v>消费笔数品类TOP5分布</v>
      </c>
      <c r="C1086" s="211" t="s">
        <v>235</v>
      </c>
      <c r="D1086" s="211" t="s">
        <v>2035</v>
      </c>
      <c r="E1086" s="317" t="s">
        <v>2001</v>
      </c>
      <c r="F1086" s="287" t="s">
        <v>2036</v>
      </c>
      <c r="G1086" s="318" t="s">
        <v>2037</v>
      </c>
      <c r="H1086" s="287" t="s">
        <v>2492</v>
      </c>
      <c r="I1086" s="318" t="s">
        <v>2493</v>
      </c>
      <c r="J1086" s="267" t="s">
        <v>2471</v>
      </c>
      <c r="K1086" s="215" t="s">
        <v>238</v>
      </c>
    </row>
    <row r="1087" spans="1:11" s="242" customFormat="1" hidden="1">
      <c r="A1087" s="264" t="s">
        <v>2034</v>
      </c>
      <c r="B1087" s="269" t="str">
        <f>VLOOKUP(A1087,数策标签!H:K,2,FALSE)</f>
        <v>消费笔数品类TOP5分布</v>
      </c>
      <c r="C1087" s="211" t="s">
        <v>235</v>
      </c>
      <c r="D1087" s="211" t="s">
        <v>2035</v>
      </c>
      <c r="E1087" s="317" t="s">
        <v>2001</v>
      </c>
      <c r="F1087" s="287" t="s">
        <v>2036</v>
      </c>
      <c r="G1087" s="318" t="s">
        <v>2037</v>
      </c>
      <c r="H1087" s="287" t="s">
        <v>2494</v>
      </c>
      <c r="I1087" s="318" t="s">
        <v>2495</v>
      </c>
      <c r="J1087" s="267" t="s">
        <v>2471</v>
      </c>
      <c r="K1087" s="215" t="s">
        <v>238</v>
      </c>
    </row>
    <row r="1088" spans="1:11" s="242" customFormat="1" hidden="1">
      <c r="A1088" s="264" t="s">
        <v>2034</v>
      </c>
      <c r="B1088" s="269" t="str">
        <f>VLOOKUP(A1088,数策标签!H:K,2,FALSE)</f>
        <v>消费笔数品类TOP5分布</v>
      </c>
      <c r="C1088" s="211" t="s">
        <v>235</v>
      </c>
      <c r="D1088" s="211" t="s">
        <v>2035</v>
      </c>
      <c r="E1088" s="317" t="s">
        <v>2001</v>
      </c>
      <c r="F1088" s="287" t="s">
        <v>2036</v>
      </c>
      <c r="G1088" s="318" t="s">
        <v>2037</v>
      </c>
      <c r="H1088" s="287" t="s">
        <v>2496</v>
      </c>
      <c r="I1088" s="318" t="s">
        <v>2497</v>
      </c>
      <c r="J1088" s="267" t="s">
        <v>2075</v>
      </c>
      <c r="K1088" s="215" t="s">
        <v>238</v>
      </c>
    </row>
    <row r="1089" spans="1:11" s="242" customFormat="1" hidden="1">
      <c r="A1089" s="264" t="s">
        <v>2034</v>
      </c>
      <c r="B1089" s="269" t="str">
        <f>VLOOKUP(A1089,数策标签!H:K,2,FALSE)</f>
        <v>消费笔数品类TOP5分布</v>
      </c>
      <c r="C1089" s="211" t="s">
        <v>235</v>
      </c>
      <c r="D1089" s="211" t="s">
        <v>2035</v>
      </c>
      <c r="E1089" s="317" t="s">
        <v>2001</v>
      </c>
      <c r="F1089" s="287" t="s">
        <v>2036</v>
      </c>
      <c r="G1089" s="318" t="s">
        <v>2037</v>
      </c>
      <c r="H1089" s="287" t="s">
        <v>2498</v>
      </c>
      <c r="I1089" s="318" t="s">
        <v>2499</v>
      </c>
      <c r="J1089" s="267" t="s">
        <v>2075</v>
      </c>
      <c r="K1089" s="215" t="s">
        <v>238</v>
      </c>
    </row>
    <row r="1090" spans="1:11" s="242" customFormat="1" hidden="1">
      <c r="A1090" s="264" t="s">
        <v>2034</v>
      </c>
      <c r="B1090" s="269" t="str">
        <f>VLOOKUP(A1090,数策标签!H:K,2,FALSE)</f>
        <v>消费笔数品类TOP5分布</v>
      </c>
      <c r="C1090" s="211" t="s">
        <v>235</v>
      </c>
      <c r="D1090" s="211" t="s">
        <v>2035</v>
      </c>
      <c r="E1090" s="317" t="s">
        <v>2001</v>
      </c>
      <c r="F1090" s="287" t="s">
        <v>2036</v>
      </c>
      <c r="G1090" s="318" t="s">
        <v>2037</v>
      </c>
      <c r="H1090" s="287" t="s">
        <v>2500</v>
      </c>
      <c r="I1090" s="318" t="s">
        <v>2501</v>
      </c>
      <c r="J1090" s="267" t="s">
        <v>2075</v>
      </c>
      <c r="K1090" s="215" t="s">
        <v>238</v>
      </c>
    </row>
    <row r="1091" spans="1:11" s="242" customFormat="1" hidden="1">
      <c r="A1091" s="264" t="s">
        <v>2034</v>
      </c>
      <c r="B1091" s="269" t="str">
        <f>VLOOKUP(A1091,数策标签!H:K,2,FALSE)</f>
        <v>消费笔数品类TOP5分布</v>
      </c>
      <c r="C1091" s="211" t="s">
        <v>235</v>
      </c>
      <c r="D1091" s="211" t="s">
        <v>2035</v>
      </c>
      <c r="E1091" s="317" t="s">
        <v>2001</v>
      </c>
      <c r="F1091" s="287" t="s">
        <v>2036</v>
      </c>
      <c r="G1091" s="318" t="s">
        <v>2037</v>
      </c>
      <c r="H1091" s="287" t="s">
        <v>2502</v>
      </c>
      <c r="I1091" s="318" t="s">
        <v>2503</v>
      </c>
      <c r="J1091" s="267" t="s">
        <v>2075</v>
      </c>
      <c r="K1091" s="215" t="s">
        <v>238</v>
      </c>
    </row>
    <row r="1092" spans="1:11" s="242" customFormat="1" hidden="1">
      <c r="A1092" s="264" t="s">
        <v>2034</v>
      </c>
      <c r="B1092" s="269" t="str">
        <f>VLOOKUP(A1092,数策标签!H:K,2,FALSE)</f>
        <v>消费笔数品类TOP5分布</v>
      </c>
      <c r="C1092" s="211" t="s">
        <v>235</v>
      </c>
      <c r="D1092" s="211" t="s">
        <v>2035</v>
      </c>
      <c r="E1092" s="317" t="s">
        <v>2001</v>
      </c>
      <c r="F1092" s="287" t="s">
        <v>2036</v>
      </c>
      <c r="G1092" s="318" t="s">
        <v>2037</v>
      </c>
      <c r="H1092" s="287" t="s">
        <v>2504</v>
      </c>
      <c r="I1092" s="318" t="s">
        <v>2505</v>
      </c>
      <c r="J1092" s="267" t="s">
        <v>2075</v>
      </c>
      <c r="K1092" s="215" t="s">
        <v>238</v>
      </c>
    </row>
    <row r="1093" spans="1:11" s="242" customFormat="1" hidden="1">
      <c r="A1093" s="264" t="s">
        <v>2034</v>
      </c>
      <c r="B1093" s="269" t="str">
        <f>VLOOKUP(A1093,数策标签!H:K,2,FALSE)</f>
        <v>消费笔数品类TOP5分布</v>
      </c>
      <c r="C1093" s="211" t="s">
        <v>235</v>
      </c>
      <c r="D1093" s="211" t="s">
        <v>2035</v>
      </c>
      <c r="E1093" s="317" t="s">
        <v>2001</v>
      </c>
      <c r="F1093" s="287" t="s">
        <v>2036</v>
      </c>
      <c r="G1093" s="318" t="s">
        <v>2037</v>
      </c>
      <c r="H1093" s="287" t="s">
        <v>2506</v>
      </c>
      <c r="I1093" s="318" t="s">
        <v>2507</v>
      </c>
      <c r="J1093" s="267" t="s">
        <v>2075</v>
      </c>
      <c r="K1093" s="215" t="s">
        <v>238</v>
      </c>
    </row>
    <row r="1094" spans="1:11" s="242" customFormat="1" hidden="1">
      <c r="A1094" s="264" t="s">
        <v>2034</v>
      </c>
      <c r="B1094" s="269" t="str">
        <f>VLOOKUP(A1094,数策标签!H:K,2,FALSE)</f>
        <v>消费笔数品类TOP5分布</v>
      </c>
      <c r="C1094" s="211" t="s">
        <v>235</v>
      </c>
      <c r="D1094" s="211" t="s">
        <v>2035</v>
      </c>
      <c r="E1094" s="317" t="s">
        <v>2001</v>
      </c>
      <c r="F1094" s="287" t="s">
        <v>2036</v>
      </c>
      <c r="G1094" s="318" t="s">
        <v>2037</v>
      </c>
      <c r="H1094" s="287" t="s">
        <v>2508</v>
      </c>
      <c r="I1094" s="318" t="s">
        <v>2509</v>
      </c>
      <c r="J1094" s="267" t="s">
        <v>2075</v>
      </c>
      <c r="K1094" s="215" t="s">
        <v>238</v>
      </c>
    </row>
    <row r="1095" spans="1:11" s="242" customFormat="1" hidden="1">
      <c r="A1095" s="264" t="s">
        <v>2034</v>
      </c>
      <c r="B1095" s="269" t="str">
        <f>VLOOKUP(A1095,数策标签!H:K,2,FALSE)</f>
        <v>消费笔数品类TOP5分布</v>
      </c>
      <c r="C1095" s="211" t="s">
        <v>235</v>
      </c>
      <c r="D1095" s="211" t="s">
        <v>2035</v>
      </c>
      <c r="E1095" s="317" t="s">
        <v>2001</v>
      </c>
      <c r="F1095" s="287" t="s">
        <v>2036</v>
      </c>
      <c r="G1095" s="318" t="s">
        <v>2037</v>
      </c>
      <c r="H1095" s="287" t="s">
        <v>2510</v>
      </c>
      <c r="I1095" s="318" t="s">
        <v>2511</v>
      </c>
      <c r="J1095" s="267" t="s">
        <v>2075</v>
      </c>
      <c r="K1095" s="215" t="s">
        <v>238</v>
      </c>
    </row>
    <row r="1096" spans="1:11" s="242" customFormat="1" hidden="1">
      <c r="A1096" s="264" t="s">
        <v>2034</v>
      </c>
      <c r="B1096" s="269" t="str">
        <f>VLOOKUP(A1096,数策标签!H:K,2,FALSE)</f>
        <v>消费笔数品类TOP5分布</v>
      </c>
      <c r="C1096" s="211" t="s">
        <v>235</v>
      </c>
      <c r="D1096" s="211" t="s">
        <v>2035</v>
      </c>
      <c r="E1096" s="317" t="s">
        <v>2001</v>
      </c>
      <c r="F1096" s="287" t="s">
        <v>2036</v>
      </c>
      <c r="G1096" s="318" t="s">
        <v>2037</v>
      </c>
      <c r="H1096" s="287" t="s">
        <v>2512</v>
      </c>
      <c r="I1096" s="318" t="s">
        <v>2513</v>
      </c>
      <c r="J1096" s="267" t="s">
        <v>2075</v>
      </c>
      <c r="K1096" s="215" t="s">
        <v>238</v>
      </c>
    </row>
    <row r="1097" spans="1:11" s="242" customFormat="1" hidden="1">
      <c r="A1097" s="264" t="s">
        <v>2034</v>
      </c>
      <c r="B1097" s="269" t="str">
        <f>VLOOKUP(A1097,数策标签!H:K,2,FALSE)</f>
        <v>消费笔数品类TOP5分布</v>
      </c>
      <c r="C1097" s="211" t="s">
        <v>235</v>
      </c>
      <c r="D1097" s="211" t="s">
        <v>2035</v>
      </c>
      <c r="E1097" s="317" t="s">
        <v>2001</v>
      </c>
      <c r="F1097" s="287" t="s">
        <v>2036</v>
      </c>
      <c r="G1097" s="318" t="s">
        <v>2037</v>
      </c>
      <c r="H1097" s="287" t="s">
        <v>2514</v>
      </c>
      <c r="I1097" s="318" t="s">
        <v>2515</v>
      </c>
      <c r="J1097" s="267" t="s">
        <v>2075</v>
      </c>
      <c r="K1097" s="215" t="s">
        <v>238</v>
      </c>
    </row>
    <row r="1098" spans="1:11" s="242" customFormat="1" ht="33" hidden="1">
      <c r="A1098" s="264" t="s">
        <v>2034</v>
      </c>
      <c r="B1098" s="269" t="str">
        <f>VLOOKUP(A1098,数策标签!H:K,2,FALSE)</f>
        <v>消费笔数品类TOP5分布</v>
      </c>
      <c r="C1098" s="211" t="s">
        <v>235</v>
      </c>
      <c r="D1098" s="211" t="s">
        <v>2035</v>
      </c>
      <c r="E1098" s="317" t="s">
        <v>2001</v>
      </c>
      <c r="F1098" s="287" t="s">
        <v>2036</v>
      </c>
      <c r="G1098" s="318" t="s">
        <v>2037</v>
      </c>
      <c r="H1098" s="287" t="s">
        <v>2516</v>
      </c>
      <c r="I1098" s="318" t="s">
        <v>2517</v>
      </c>
      <c r="J1098" s="267" t="s">
        <v>2075</v>
      </c>
      <c r="K1098" s="215" t="s">
        <v>238</v>
      </c>
    </row>
    <row r="1099" spans="1:11" s="242" customFormat="1" hidden="1">
      <c r="A1099" s="264" t="s">
        <v>2034</v>
      </c>
      <c r="B1099" s="269" t="str">
        <f>VLOOKUP(A1099,数策标签!H:K,2,FALSE)</f>
        <v>消费笔数品类TOP5分布</v>
      </c>
      <c r="C1099" s="211" t="s">
        <v>235</v>
      </c>
      <c r="D1099" s="211" t="s">
        <v>2035</v>
      </c>
      <c r="E1099" s="317" t="s">
        <v>2001</v>
      </c>
      <c r="F1099" s="287" t="s">
        <v>2036</v>
      </c>
      <c r="G1099" s="318" t="s">
        <v>2037</v>
      </c>
      <c r="H1099" s="287" t="s">
        <v>2518</v>
      </c>
      <c r="I1099" s="318" t="s">
        <v>2519</v>
      </c>
      <c r="J1099" s="267" t="s">
        <v>2075</v>
      </c>
      <c r="K1099" s="215" t="s">
        <v>238</v>
      </c>
    </row>
    <row r="1100" spans="1:11" s="242" customFormat="1" hidden="1">
      <c r="A1100" s="264" t="s">
        <v>2034</v>
      </c>
      <c r="B1100" s="269" t="str">
        <f>VLOOKUP(A1100,数策标签!H:K,2,FALSE)</f>
        <v>消费笔数品类TOP5分布</v>
      </c>
      <c r="C1100" s="211" t="s">
        <v>235</v>
      </c>
      <c r="D1100" s="211" t="s">
        <v>2035</v>
      </c>
      <c r="E1100" s="317" t="s">
        <v>2001</v>
      </c>
      <c r="F1100" s="287" t="s">
        <v>2036</v>
      </c>
      <c r="G1100" s="318" t="s">
        <v>2037</v>
      </c>
      <c r="H1100" s="287" t="s">
        <v>2520</v>
      </c>
      <c r="I1100" s="318" t="s">
        <v>2521</v>
      </c>
      <c r="J1100" s="267" t="s">
        <v>2075</v>
      </c>
      <c r="K1100" s="215" t="s">
        <v>238</v>
      </c>
    </row>
    <row r="1101" spans="1:11" s="242" customFormat="1" hidden="1">
      <c r="A1101" s="264" t="s">
        <v>2034</v>
      </c>
      <c r="B1101" s="269" t="str">
        <f>VLOOKUP(A1101,数策标签!H:K,2,FALSE)</f>
        <v>消费笔数品类TOP5分布</v>
      </c>
      <c r="C1101" s="211" t="s">
        <v>235</v>
      </c>
      <c r="D1101" s="211" t="s">
        <v>2035</v>
      </c>
      <c r="E1101" s="317" t="s">
        <v>2001</v>
      </c>
      <c r="F1101" s="287" t="s">
        <v>2036</v>
      </c>
      <c r="G1101" s="318" t="s">
        <v>2037</v>
      </c>
      <c r="H1101" s="287" t="s">
        <v>2522</v>
      </c>
      <c r="I1101" s="318" t="s">
        <v>2523</v>
      </c>
      <c r="J1101" s="267" t="s">
        <v>2075</v>
      </c>
      <c r="K1101" s="215" t="s">
        <v>238</v>
      </c>
    </row>
    <row r="1102" spans="1:11" s="242" customFormat="1" hidden="1">
      <c r="A1102" s="264" t="s">
        <v>2034</v>
      </c>
      <c r="B1102" s="269" t="str">
        <f>VLOOKUP(A1102,数策标签!H:K,2,FALSE)</f>
        <v>消费笔数品类TOP5分布</v>
      </c>
      <c r="C1102" s="211" t="s">
        <v>235</v>
      </c>
      <c r="D1102" s="211" t="s">
        <v>2035</v>
      </c>
      <c r="E1102" s="317" t="s">
        <v>2001</v>
      </c>
      <c r="F1102" s="287" t="s">
        <v>2036</v>
      </c>
      <c r="G1102" s="318" t="s">
        <v>2037</v>
      </c>
      <c r="H1102" s="287" t="s">
        <v>2524</v>
      </c>
      <c r="I1102" s="318" t="s">
        <v>2525</v>
      </c>
      <c r="J1102" s="267" t="s">
        <v>2075</v>
      </c>
      <c r="K1102" s="215" t="s">
        <v>238</v>
      </c>
    </row>
    <row r="1103" spans="1:11" s="242" customFormat="1" hidden="1">
      <c r="A1103" s="264" t="s">
        <v>2034</v>
      </c>
      <c r="B1103" s="269" t="str">
        <f>VLOOKUP(A1103,数策标签!H:K,2,FALSE)</f>
        <v>消费笔数品类TOP5分布</v>
      </c>
      <c r="C1103" s="211" t="s">
        <v>235</v>
      </c>
      <c r="D1103" s="211" t="s">
        <v>2035</v>
      </c>
      <c r="E1103" s="317" t="s">
        <v>2001</v>
      </c>
      <c r="F1103" s="287" t="s">
        <v>2036</v>
      </c>
      <c r="G1103" s="318" t="s">
        <v>2037</v>
      </c>
      <c r="H1103" s="287" t="s">
        <v>2526</v>
      </c>
      <c r="I1103" s="318" t="s">
        <v>2527</v>
      </c>
      <c r="J1103" s="267" t="s">
        <v>2075</v>
      </c>
      <c r="K1103" s="215" t="s">
        <v>238</v>
      </c>
    </row>
    <row r="1104" spans="1:11" s="242" customFormat="1" hidden="1">
      <c r="A1104" s="264" t="s">
        <v>2034</v>
      </c>
      <c r="B1104" s="269" t="str">
        <f>VLOOKUP(A1104,数策标签!H:K,2,FALSE)</f>
        <v>消费笔数品类TOP5分布</v>
      </c>
      <c r="C1104" s="211" t="s">
        <v>235</v>
      </c>
      <c r="D1104" s="211" t="s">
        <v>2035</v>
      </c>
      <c r="E1104" s="317" t="s">
        <v>2001</v>
      </c>
      <c r="F1104" s="287" t="s">
        <v>2036</v>
      </c>
      <c r="G1104" s="318" t="s">
        <v>2037</v>
      </c>
      <c r="H1104" s="287" t="s">
        <v>2528</v>
      </c>
      <c r="I1104" s="318" t="s">
        <v>2529</v>
      </c>
      <c r="J1104" s="267" t="s">
        <v>2075</v>
      </c>
      <c r="K1104" s="215" t="s">
        <v>238</v>
      </c>
    </row>
    <row r="1105" spans="1:11" s="242" customFormat="1" hidden="1">
      <c r="A1105" s="264" t="s">
        <v>2034</v>
      </c>
      <c r="B1105" s="269" t="str">
        <f>VLOOKUP(A1105,数策标签!H:K,2,FALSE)</f>
        <v>消费笔数品类TOP5分布</v>
      </c>
      <c r="C1105" s="211" t="s">
        <v>235</v>
      </c>
      <c r="D1105" s="211" t="s">
        <v>2035</v>
      </c>
      <c r="E1105" s="317" t="s">
        <v>2001</v>
      </c>
      <c r="F1105" s="287" t="s">
        <v>2036</v>
      </c>
      <c r="G1105" s="318" t="s">
        <v>2037</v>
      </c>
      <c r="H1105" s="287" t="s">
        <v>2530</v>
      </c>
      <c r="I1105" s="318" t="s">
        <v>2531</v>
      </c>
      <c r="J1105" s="267" t="s">
        <v>2075</v>
      </c>
      <c r="K1105" s="215" t="s">
        <v>238</v>
      </c>
    </row>
    <row r="1106" spans="1:11" s="242" customFormat="1" hidden="1">
      <c r="A1106" s="264" t="s">
        <v>2034</v>
      </c>
      <c r="B1106" s="269" t="str">
        <f>VLOOKUP(A1106,数策标签!H:K,2,FALSE)</f>
        <v>消费笔数品类TOP5分布</v>
      </c>
      <c r="C1106" s="211" t="s">
        <v>235</v>
      </c>
      <c r="D1106" s="211" t="s">
        <v>2035</v>
      </c>
      <c r="E1106" s="317" t="s">
        <v>2001</v>
      </c>
      <c r="F1106" s="287" t="s">
        <v>2036</v>
      </c>
      <c r="G1106" s="318" t="s">
        <v>2037</v>
      </c>
      <c r="H1106" s="287" t="s">
        <v>2532</v>
      </c>
      <c r="I1106" s="318" t="s">
        <v>2533</v>
      </c>
      <c r="J1106" s="267" t="s">
        <v>2075</v>
      </c>
      <c r="K1106" s="215" t="s">
        <v>238</v>
      </c>
    </row>
    <row r="1107" spans="1:11" s="242" customFormat="1" hidden="1">
      <c r="A1107" s="264" t="s">
        <v>2034</v>
      </c>
      <c r="B1107" s="269" t="str">
        <f>VLOOKUP(A1107,数策标签!H:K,2,FALSE)</f>
        <v>消费笔数品类TOP5分布</v>
      </c>
      <c r="C1107" s="211" t="s">
        <v>235</v>
      </c>
      <c r="D1107" s="211" t="s">
        <v>2035</v>
      </c>
      <c r="E1107" s="317" t="s">
        <v>2001</v>
      </c>
      <c r="F1107" s="287" t="s">
        <v>2036</v>
      </c>
      <c r="G1107" s="318" t="s">
        <v>2037</v>
      </c>
      <c r="H1107" s="287" t="s">
        <v>2534</v>
      </c>
      <c r="I1107" s="318" t="s">
        <v>2535</v>
      </c>
      <c r="J1107" s="267" t="s">
        <v>2075</v>
      </c>
      <c r="K1107" s="215" t="s">
        <v>238</v>
      </c>
    </row>
    <row r="1108" spans="1:11" s="242" customFormat="1" hidden="1">
      <c r="A1108" s="264" t="s">
        <v>2034</v>
      </c>
      <c r="B1108" s="269" t="str">
        <f>VLOOKUP(A1108,数策标签!H:K,2,FALSE)</f>
        <v>消费笔数品类TOP5分布</v>
      </c>
      <c r="C1108" s="211" t="s">
        <v>235</v>
      </c>
      <c r="D1108" s="211" t="s">
        <v>2035</v>
      </c>
      <c r="E1108" s="317" t="s">
        <v>2001</v>
      </c>
      <c r="F1108" s="287" t="s">
        <v>2036</v>
      </c>
      <c r="G1108" s="318" t="s">
        <v>2037</v>
      </c>
      <c r="H1108" s="287" t="s">
        <v>2536</v>
      </c>
      <c r="I1108" s="318" t="s">
        <v>2537</v>
      </c>
      <c r="J1108" s="267" t="s">
        <v>2538</v>
      </c>
      <c r="K1108" s="215" t="s">
        <v>238</v>
      </c>
    </row>
    <row r="1109" spans="1:11" s="242" customFormat="1" hidden="1">
      <c r="A1109" s="264" t="s">
        <v>2034</v>
      </c>
      <c r="B1109" s="269" t="str">
        <f>VLOOKUP(A1109,数策标签!H:K,2,FALSE)</f>
        <v>消费笔数品类TOP5分布</v>
      </c>
      <c r="C1109" s="211" t="s">
        <v>235</v>
      </c>
      <c r="D1109" s="211" t="s">
        <v>2035</v>
      </c>
      <c r="E1109" s="317" t="s">
        <v>2001</v>
      </c>
      <c r="F1109" s="287" t="s">
        <v>2036</v>
      </c>
      <c r="G1109" s="318" t="s">
        <v>2037</v>
      </c>
      <c r="H1109" s="287" t="s">
        <v>2539</v>
      </c>
      <c r="I1109" s="318" t="s">
        <v>2540</v>
      </c>
      <c r="J1109" s="267" t="s">
        <v>2538</v>
      </c>
      <c r="K1109" s="215" t="s">
        <v>238</v>
      </c>
    </row>
    <row r="1110" spans="1:11" s="242" customFormat="1" hidden="1">
      <c r="A1110" s="264" t="s">
        <v>2034</v>
      </c>
      <c r="B1110" s="269" t="str">
        <f>VLOOKUP(A1110,数策标签!H:K,2,FALSE)</f>
        <v>消费笔数品类TOP5分布</v>
      </c>
      <c r="C1110" s="211" t="s">
        <v>235</v>
      </c>
      <c r="D1110" s="211" t="s">
        <v>2035</v>
      </c>
      <c r="E1110" s="317" t="s">
        <v>2001</v>
      </c>
      <c r="F1110" s="287" t="s">
        <v>2036</v>
      </c>
      <c r="G1110" s="318" t="s">
        <v>2037</v>
      </c>
      <c r="H1110" s="287" t="s">
        <v>2541</v>
      </c>
      <c r="I1110" s="318" t="s">
        <v>2542</v>
      </c>
      <c r="J1110" s="267" t="s">
        <v>2538</v>
      </c>
      <c r="K1110" s="215" t="s">
        <v>238</v>
      </c>
    </row>
    <row r="1111" spans="1:11" s="242" customFormat="1" hidden="1">
      <c r="A1111" s="264" t="s">
        <v>2034</v>
      </c>
      <c r="B1111" s="269" t="str">
        <f>VLOOKUP(A1111,数策标签!H:K,2,FALSE)</f>
        <v>消费笔数品类TOP5分布</v>
      </c>
      <c r="C1111" s="211" t="s">
        <v>235</v>
      </c>
      <c r="D1111" s="211" t="s">
        <v>2035</v>
      </c>
      <c r="E1111" s="317" t="s">
        <v>2001</v>
      </c>
      <c r="F1111" s="287" t="s">
        <v>2036</v>
      </c>
      <c r="G1111" s="318" t="s">
        <v>2037</v>
      </c>
      <c r="H1111" s="287" t="s">
        <v>2543</v>
      </c>
      <c r="I1111" s="318" t="s">
        <v>2544</v>
      </c>
      <c r="J1111" s="267" t="s">
        <v>2538</v>
      </c>
      <c r="K1111" s="215" t="s">
        <v>238</v>
      </c>
    </row>
    <row r="1112" spans="1:11" s="242" customFormat="1" hidden="1">
      <c r="A1112" s="264" t="s">
        <v>2034</v>
      </c>
      <c r="B1112" s="269" t="str">
        <f>VLOOKUP(A1112,数策标签!H:K,2,FALSE)</f>
        <v>消费笔数品类TOP5分布</v>
      </c>
      <c r="C1112" s="211" t="s">
        <v>235</v>
      </c>
      <c r="D1112" s="211" t="s">
        <v>2035</v>
      </c>
      <c r="E1112" s="317" t="s">
        <v>2001</v>
      </c>
      <c r="F1112" s="287" t="s">
        <v>2036</v>
      </c>
      <c r="G1112" s="318" t="s">
        <v>2037</v>
      </c>
      <c r="H1112" s="287" t="s">
        <v>2545</v>
      </c>
      <c r="I1112" s="318" t="s">
        <v>2546</v>
      </c>
      <c r="J1112" s="267" t="s">
        <v>2538</v>
      </c>
      <c r="K1112" s="215" t="s">
        <v>238</v>
      </c>
    </row>
    <row r="1113" spans="1:11" s="242" customFormat="1" hidden="1">
      <c r="A1113" s="264" t="s">
        <v>2034</v>
      </c>
      <c r="B1113" s="269" t="str">
        <f>VLOOKUP(A1113,数策标签!H:K,2,FALSE)</f>
        <v>消费笔数品类TOP5分布</v>
      </c>
      <c r="C1113" s="211" t="s">
        <v>235</v>
      </c>
      <c r="D1113" s="211" t="s">
        <v>2035</v>
      </c>
      <c r="E1113" s="317" t="s">
        <v>2001</v>
      </c>
      <c r="F1113" s="287" t="s">
        <v>2036</v>
      </c>
      <c r="G1113" s="318" t="s">
        <v>2037</v>
      </c>
      <c r="H1113" s="287" t="s">
        <v>2547</v>
      </c>
      <c r="I1113" s="318" t="s">
        <v>2548</v>
      </c>
      <c r="J1113" s="267" t="s">
        <v>2538</v>
      </c>
      <c r="K1113" s="215" t="s">
        <v>238</v>
      </c>
    </row>
    <row r="1114" spans="1:11" s="242" customFormat="1" hidden="1">
      <c r="A1114" s="264" t="s">
        <v>2034</v>
      </c>
      <c r="B1114" s="269" t="str">
        <f>VLOOKUP(A1114,数策标签!H:K,2,FALSE)</f>
        <v>消费笔数品类TOP5分布</v>
      </c>
      <c r="C1114" s="211" t="s">
        <v>235</v>
      </c>
      <c r="D1114" s="211" t="s">
        <v>2035</v>
      </c>
      <c r="E1114" s="317" t="s">
        <v>2001</v>
      </c>
      <c r="F1114" s="287" t="s">
        <v>2036</v>
      </c>
      <c r="G1114" s="318" t="s">
        <v>2037</v>
      </c>
      <c r="H1114" s="287" t="s">
        <v>2549</v>
      </c>
      <c r="I1114" s="318" t="s">
        <v>2550</v>
      </c>
      <c r="J1114" s="267" t="s">
        <v>2538</v>
      </c>
      <c r="K1114" s="215" t="s">
        <v>238</v>
      </c>
    </row>
    <row r="1115" spans="1:11" s="242" customFormat="1" hidden="1">
      <c r="A1115" s="264" t="s">
        <v>2034</v>
      </c>
      <c r="B1115" s="269" t="str">
        <f>VLOOKUP(A1115,数策标签!H:K,2,FALSE)</f>
        <v>消费笔数品类TOP5分布</v>
      </c>
      <c r="C1115" s="211" t="s">
        <v>235</v>
      </c>
      <c r="D1115" s="211" t="s">
        <v>2035</v>
      </c>
      <c r="E1115" s="317" t="s">
        <v>2001</v>
      </c>
      <c r="F1115" s="287" t="s">
        <v>2036</v>
      </c>
      <c r="G1115" s="318" t="s">
        <v>2037</v>
      </c>
      <c r="H1115" s="287" t="s">
        <v>2551</v>
      </c>
      <c r="I1115" s="318" t="s">
        <v>2552</v>
      </c>
      <c r="J1115" s="267" t="s">
        <v>2538</v>
      </c>
      <c r="K1115" s="215" t="s">
        <v>238</v>
      </c>
    </row>
    <row r="1116" spans="1:11" s="242" customFormat="1" hidden="1">
      <c r="A1116" s="264" t="s">
        <v>2034</v>
      </c>
      <c r="B1116" s="269" t="str">
        <f>VLOOKUP(A1116,数策标签!H:K,2,FALSE)</f>
        <v>消费笔数品类TOP5分布</v>
      </c>
      <c r="C1116" s="211" t="s">
        <v>235</v>
      </c>
      <c r="D1116" s="211" t="s">
        <v>2035</v>
      </c>
      <c r="E1116" s="317" t="s">
        <v>2001</v>
      </c>
      <c r="F1116" s="287" t="s">
        <v>2036</v>
      </c>
      <c r="G1116" s="318" t="s">
        <v>2037</v>
      </c>
      <c r="H1116" s="287" t="s">
        <v>2553</v>
      </c>
      <c r="I1116" s="318" t="s">
        <v>2554</v>
      </c>
      <c r="J1116" s="267" t="s">
        <v>2538</v>
      </c>
      <c r="K1116" s="215" t="s">
        <v>238</v>
      </c>
    </row>
    <row r="1117" spans="1:11" s="242" customFormat="1" hidden="1">
      <c r="A1117" s="264" t="s">
        <v>2034</v>
      </c>
      <c r="B1117" s="269" t="str">
        <f>VLOOKUP(A1117,数策标签!H:K,2,FALSE)</f>
        <v>消费笔数品类TOP5分布</v>
      </c>
      <c r="C1117" s="211" t="s">
        <v>235</v>
      </c>
      <c r="D1117" s="211" t="s">
        <v>2035</v>
      </c>
      <c r="E1117" s="317" t="s">
        <v>2001</v>
      </c>
      <c r="F1117" s="287" t="s">
        <v>2036</v>
      </c>
      <c r="G1117" s="318" t="s">
        <v>2037</v>
      </c>
      <c r="H1117" s="287" t="s">
        <v>2555</v>
      </c>
      <c r="I1117" s="318" t="s">
        <v>2556</v>
      </c>
      <c r="J1117" s="267" t="s">
        <v>2538</v>
      </c>
      <c r="K1117" s="215" t="s">
        <v>238</v>
      </c>
    </row>
    <row r="1118" spans="1:11" s="242" customFormat="1" hidden="1">
      <c r="A1118" s="264" t="s">
        <v>2034</v>
      </c>
      <c r="B1118" s="269" t="str">
        <f>VLOOKUP(A1118,数策标签!H:K,2,FALSE)</f>
        <v>消费笔数品类TOP5分布</v>
      </c>
      <c r="C1118" s="211" t="s">
        <v>235</v>
      </c>
      <c r="D1118" s="211" t="s">
        <v>2035</v>
      </c>
      <c r="E1118" s="317" t="s">
        <v>2001</v>
      </c>
      <c r="F1118" s="287" t="s">
        <v>2036</v>
      </c>
      <c r="G1118" s="318" t="s">
        <v>2037</v>
      </c>
      <c r="H1118" s="287" t="s">
        <v>2557</v>
      </c>
      <c r="I1118" s="318" t="s">
        <v>2558</v>
      </c>
      <c r="J1118" s="267" t="s">
        <v>2538</v>
      </c>
      <c r="K1118" s="215" t="s">
        <v>238</v>
      </c>
    </row>
    <row r="1119" spans="1:11" s="242" customFormat="1" hidden="1">
      <c r="A1119" s="264" t="s">
        <v>2034</v>
      </c>
      <c r="B1119" s="269" t="str">
        <f>VLOOKUP(A1119,数策标签!H:K,2,FALSE)</f>
        <v>消费笔数品类TOP5分布</v>
      </c>
      <c r="C1119" s="211" t="s">
        <v>235</v>
      </c>
      <c r="D1119" s="211" t="s">
        <v>2035</v>
      </c>
      <c r="E1119" s="317" t="s">
        <v>2001</v>
      </c>
      <c r="F1119" s="287" t="s">
        <v>2036</v>
      </c>
      <c r="G1119" s="318" t="s">
        <v>2037</v>
      </c>
      <c r="H1119" s="287" t="s">
        <v>2559</v>
      </c>
      <c r="I1119" s="318" t="s">
        <v>2560</v>
      </c>
      <c r="J1119" s="267" t="s">
        <v>2538</v>
      </c>
      <c r="K1119" s="215" t="s">
        <v>238</v>
      </c>
    </row>
    <row r="1120" spans="1:11" s="242" customFormat="1" hidden="1">
      <c r="A1120" s="264" t="s">
        <v>2034</v>
      </c>
      <c r="B1120" s="269" t="str">
        <f>VLOOKUP(A1120,数策标签!H:K,2,FALSE)</f>
        <v>消费笔数品类TOP5分布</v>
      </c>
      <c r="C1120" s="211" t="s">
        <v>235</v>
      </c>
      <c r="D1120" s="211" t="s">
        <v>2035</v>
      </c>
      <c r="E1120" s="317" t="s">
        <v>2001</v>
      </c>
      <c r="F1120" s="287" t="s">
        <v>2036</v>
      </c>
      <c r="G1120" s="318" t="s">
        <v>2037</v>
      </c>
      <c r="H1120" s="287" t="s">
        <v>2561</v>
      </c>
      <c r="I1120" s="318" t="s">
        <v>2562</v>
      </c>
      <c r="J1120" s="267" t="s">
        <v>2538</v>
      </c>
      <c r="K1120" s="215" t="s">
        <v>238</v>
      </c>
    </row>
    <row r="1121" spans="1:11" s="242" customFormat="1" hidden="1">
      <c r="A1121" s="264" t="s">
        <v>2034</v>
      </c>
      <c r="B1121" s="269" t="str">
        <f>VLOOKUP(A1121,数策标签!H:K,2,FALSE)</f>
        <v>消费笔数品类TOP5分布</v>
      </c>
      <c r="C1121" s="211" t="s">
        <v>235</v>
      </c>
      <c r="D1121" s="211" t="s">
        <v>2035</v>
      </c>
      <c r="E1121" s="317" t="s">
        <v>2001</v>
      </c>
      <c r="F1121" s="287" t="s">
        <v>2036</v>
      </c>
      <c r="G1121" s="318" t="s">
        <v>2037</v>
      </c>
      <c r="H1121" s="287" t="s">
        <v>2563</v>
      </c>
      <c r="I1121" s="318" t="s">
        <v>2564</v>
      </c>
      <c r="J1121" s="267" t="s">
        <v>2565</v>
      </c>
      <c r="K1121" s="215" t="s">
        <v>238</v>
      </c>
    </row>
    <row r="1122" spans="1:11" s="242" customFormat="1" hidden="1">
      <c r="A1122" s="264" t="s">
        <v>2034</v>
      </c>
      <c r="B1122" s="269" t="str">
        <f>VLOOKUP(A1122,数策标签!H:K,2,FALSE)</f>
        <v>消费笔数品类TOP5分布</v>
      </c>
      <c r="C1122" s="211" t="s">
        <v>235</v>
      </c>
      <c r="D1122" s="211" t="s">
        <v>2035</v>
      </c>
      <c r="E1122" s="317" t="s">
        <v>2001</v>
      </c>
      <c r="F1122" s="287" t="s">
        <v>2036</v>
      </c>
      <c r="G1122" s="318" t="s">
        <v>2037</v>
      </c>
      <c r="H1122" s="287" t="s">
        <v>2566</v>
      </c>
      <c r="I1122" s="318" t="s">
        <v>2567</v>
      </c>
      <c r="J1122" s="267" t="s">
        <v>2565</v>
      </c>
      <c r="K1122" s="215" t="s">
        <v>238</v>
      </c>
    </row>
    <row r="1123" spans="1:11" s="242" customFormat="1" hidden="1">
      <c r="A1123" s="264" t="s">
        <v>2034</v>
      </c>
      <c r="B1123" s="269" t="str">
        <f>VLOOKUP(A1123,数策标签!H:K,2,FALSE)</f>
        <v>消费笔数品类TOP5分布</v>
      </c>
      <c r="C1123" s="211" t="s">
        <v>235</v>
      </c>
      <c r="D1123" s="211" t="s">
        <v>2035</v>
      </c>
      <c r="E1123" s="317" t="s">
        <v>2001</v>
      </c>
      <c r="F1123" s="287" t="s">
        <v>2036</v>
      </c>
      <c r="G1123" s="318" t="s">
        <v>2037</v>
      </c>
      <c r="H1123" s="287" t="s">
        <v>2568</v>
      </c>
      <c r="I1123" s="318" t="s">
        <v>2569</v>
      </c>
      <c r="J1123" s="267" t="s">
        <v>2565</v>
      </c>
      <c r="K1123" s="215" t="s">
        <v>238</v>
      </c>
    </row>
    <row r="1124" spans="1:11" s="242" customFormat="1" hidden="1">
      <c r="A1124" s="264" t="s">
        <v>2034</v>
      </c>
      <c r="B1124" s="269" t="str">
        <f>VLOOKUP(A1124,数策标签!H:K,2,FALSE)</f>
        <v>消费笔数品类TOP5分布</v>
      </c>
      <c r="C1124" s="211" t="s">
        <v>235</v>
      </c>
      <c r="D1124" s="211" t="s">
        <v>2035</v>
      </c>
      <c r="E1124" s="317" t="s">
        <v>2001</v>
      </c>
      <c r="F1124" s="287" t="s">
        <v>2036</v>
      </c>
      <c r="G1124" s="318" t="s">
        <v>2037</v>
      </c>
      <c r="H1124" s="287" t="s">
        <v>2570</v>
      </c>
      <c r="I1124" s="318" t="s">
        <v>2571</v>
      </c>
      <c r="J1124" s="267" t="s">
        <v>2565</v>
      </c>
      <c r="K1124" s="215" t="s">
        <v>238</v>
      </c>
    </row>
    <row r="1125" spans="1:11" s="242" customFormat="1" hidden="1">
      <c r="A1125" s="264" t="s">
        <v>2034</v>
      </c>
      <c r="B1125" s="269" t="str">
        <f>VLOOKUP(A1125,数策标签!H:K,2,FALSE)</f>
        <v>消费笔数品类TOP5分布</v>
      </c>
      <c r="C1125" s="211" t="s">
        <v>235</v>
      </c>
      <c r="D1125" s="211" t="s">
        <v>2035</v>
      </c>
      <c r="E1125" s="317" t="s">
        <v>2001</v>
      </c>
      <c r="F1125" s="287" t="s">
        <v>2036</v>
      </c>
      <c r="G1125" s="318" t="s">
        <v>2037</v>
      </c>
      <c r="H1125" s="287" t="s">
        <v>2572</v>
      </c>
      <c r="I1125" s="318" t="s">
        <v>2573</v>
      </c>
      <c r="J1125" s="267" t="s">
        <v>2574</v>
      </c>
      <c r="K1125" s="215" t="s">
        <v>238</v>
      </c>
    </row>
    <row r="1126" spans="1:11" s="242" customFormat="1" hidden="1">
      <c r="A1126" s="264" t="s">
        <v>2034</v>
      </c>
      <c r="B1126" s="269" t="str">
        <f>VLOOKUP(A1126,数策标签!H:K,2,FALSE)</f>
        <v>消费笔数品类TOP5分布</v>
      </c>
      <c r="C1126" s="211" t="s">
        <v>235</v>
      </c>
      <c r="D1126" s="211" t="s">
        <v>2035</v>
      </c>
      <c r="E1126" s="317" t="s">
        <v>2001</v>
      </c>
      <c r="F1126" s="287" t="s">
        <v>2036</v>
      </c>
      <c r="G1126" s="318" t="s">
        <v>2037</v>
      </c>
      <c r="H1126" s="287" t="s">
        <v>2575</v>
      </c>
      <c r="I1126" s="318" t="s">
        <v>2576</v>
      </c>
      <c r="J1126" s="267" t="s">
        <v>2574</v>
      </c>
      <c r="K1126" s="215" t="s">
        <v>238</v>
      </c>
    </row>
    <row r="1127" spans="1:11" s="242" customFormat="1" hidden="1">
      <c r="A1127" s="264" t="s">
        <v>2034</v>
      </c>
      <c r="B1127" s="269" t="str">
        <f>VLOOKUP(A1127,数策标签!H:K,2,FALSE)</f>
        <v>消费笔数品类TOP5分布</v>
      </c>
      <c r="C1127" s="211" t="s">
        <v>235</v>
      </c>
      <c r="D1127" s="211" t="s">
        <v>2035</v>
      </c>
      <c r="E1127" s="317" t="s">
        <v>2001</v>
      </c>
      <c r="F1127" s="287" t="s">
        <v>2036</v>
      </c>
      <c r="G1127" s="318" t="s">
        <v>2037</v>
      </c>
      <c r="H1127" s="287" t="s">
        <v>2577</v>
      </c>
      <c r="I1127" s="318" t="s">
        <v>2578</v>
      </c>
      <c r="J1127" s="267" t="s">
        <v>2574</v>
      </c>
      <c r="K1127" s="215" t="s">
        <v>238</v>
      </c>
    </row>
    <row r="1128" spans="1:11" s="242" customFormat="1" hidden="1">
      <c r="A1128" s="264" t="s">
        <v>2034</v>
      </c>
      <c r="B1128" s="269" t="str">
        <f>VLOOKUP(A1128,数策标签!H:K,2,FALSE)</f>
        <v>消费笔数品类TOP5分布</v>
      </c>
      <c r="C1128" s="211" t="s">
        <v>235</v>
      </c>
      <c r="D1128" s="211" t="s">
        <v>2035</v>
      </c>
      <c r="E1128" s="317" t="s">
        <v>2001</v>
      </c>
      <c r="F1128" s="287" t="s">
        <v>2036</v>
      </c>
      <c r="G1128" s="318" t="s">
        <v>2037</v>
      </c>
      <c r="H1128" s="287" t="s">
        <v>2579</v>
      </c>
      <c r="I1128" s="318" t="s">
        <v>2580</v>
      </c>
      <c r="J1128" s="267" t="s">
        <v>2574</v>
      </c>
      <c r="K1128" s="215" t="s">
        <v>238</v>
      </c>
    </row>
    <row r="1129" spans="1:11" s="242" customFormat="1" hidden="1">
      <c r="A1129" s="264" t="s">
        <v>2034</v>
      </c>
      <c r="B1129" s="269" t="str">
        <f>VLOOKUP(A1129,数策标签!H:K,2,FALSE)</f>
        <v>消费笔数品类TOP5分布</v>
      </c>
      <c r="C1129" s="211" t="s">
        <v>235</v>
      </c>
      <c r="D1129" s="211" t="s">
        <v>2035</v>
      </c>
      <c r="E1129" s="317" t="s">
        <v>2001</v>
      </c>
      <c r="F1129" s="287" t="s">
        <v>2036</v>
      </c>
      <c r="G1129" s="318" t="s">
        <v>2037</v>
      </c>
      <c r="H1129" s="287" t="s">
        <v>2581</v>
      </c>
      <c r="I1129" s="318" t="s">
        <v>2582</v>
      </c>
      <c r="J1129" s="267" t="s">
        <v>2574</v>
      </c>
      <c r="K1129" s="215" t="s">
        <v>238</v>
      </c>
    </row>
    <row r="1130" spans="1:11" s="242" customFormat="1" hidden="1">
      <c r="A1130" s="264" t="s">
        <v>2034</v>
      </c>
      <c r="B1130" s="269" t="str">
        <f>VLOOKUP(A1130,数策标签!H:K,2,FALSE)</f>
        <v>消费笔数品类TOP5分布</v>
      </c>
      <c r="C1130" s="211" t="s">
        <v>235</v>
      </c>
      <c r="D1130" s="211" t="s">
        <v>2035</v>
      </c>
      <c r="E1130" s="317" t="s">
        <v>2001</v>
      </c>
      <c r="F1130" s="287" t="s">
        <v>2036</v>
      </c>
      <c r="G1130" s="318" t="s">
        <v>2037</v>
      </c>
      <c r="H1130" s="287" t="s">
        <v>2583</v>
      </c>
      <c r="I1130" s="318" t="s">
        <v>2584</v>
      </c>
      <c r="J1130" s="267" t="s">
        <v>2574</v>
      </c>
      <c r="K1130" s="215" t="s">
        <v>238</v>
      </c>
    </row>
    <row r="1131" spans="1:11" s="242" customFormat="1" hidden="1">
      <c r="A1131" s="264" t="s">
        <v>2034</v>
      </c>
      <c r="B1131" s="269" t="str">
        <f>VLOOKUP(A1131,数策标签!H:K,2,FALSE)</f>
        <v>消费笔数品类TOP5分布</v>
      </c>
      <c r="C1131" s="211" t="s">
        <v>235</v>
      </c>
      <c r="D1131" s="211" t="s">
        <v>2035</v>
      </c>
      <c r="E1131" s="317" t="s">
        <v>2001</v>
      </c>
      <c r="F1131" s="287" t="s">
        <v>2036</v>
      </c>
      <c r="G1131" s="318" t="s">
        <v>2037</v>
      </c>
      <c r="H1131" s="287" t="s">
        <v>2585</v>
      </c>
      <c r="I1131" s="318" t="s">
        <v>2586</v>
      </c>
      <c r="J1131" s="267" t="s">
        <v>2574</v>
      </c>
      <c r="K1131" s="215" t="s">
        <v>238</v>
      </c>
    </row>
    <row r="1132" spans="1:11" s="242" customFormat="1" hidden="1">
      <c r="A1132" s="264" t="s">
        <v>2034</v>
      </c>
      <c r="B1132" s="269" t="str">
        <f>VLOOKUP(A1132,数策标签!H:K,2,FALSE)</f>
        <v>消费笔数品类TOP5分布</v>
      </c>
      <c r="C1132" s="211" t="s">
        <v>235</v>
      </c>
      <c r="D1132" s="211" t="s">
        <v>2035</v>
      </c>
      <c r="E1132" s="317" t="s">
        <v>2001</v>
      </c>
      <c r="F1132" s="287" t="s">
        <v>2036</v>
      </c>
      <c r="G1132" s="318" t="s">
        <v>2037</v>
      </c>
      <c r="H1132" s="287" t="s">
        <v>2587</v>
      </c>
      <c r="I1132" s="318" t="s">
        <v>2588</v>
      </c>
      <c r="J1132" s="267" t="s">
        <v>2574</v>
      </c>
      <c r="K1132" s="215" t="s">
        <v>238</v>
      </c>
    </row>
    <row r="1133" spans="1:11" s="242" customFormat="1" hidden="1">
      <c r="A1133" s="264" t="s">
        <v>2034</v>
      </c>
      <c r="B1133" s="269" t="str">
        <f>VLOOKUP(A1133,数策标签!H:K,2,FALSE)</f>
        <v>消费笔数品类TOP5分布</v>
      </c>
      <c r="C1133" s="211" t="s">
        <v>235</v>
      </c>
      <c r="D1133" s="211" t="s">
        <v>2035</v>
      </c>
      <c r="E1133" s="317" t="s">
        <v>2001</v>
      </c>
      <c r="F1133" s="287" t="s">
        <v>2036</v>
      </c>
      <c r="G1133" s="318" t="s">
        <v>2037</v>
      </c>
      <c r="H1133" s="287" t="s">
        <v>2589</v>
      </c>
      <c r="I1133" s="318" t="s">
        <v>2590</v>
      </c>
      <c r="J1133" s="267" t="s">
        <v>2574</v>
      </c>
      <c r="K1133" s="215" t="s">
        <v>238</v>
      </c>
    </row>
    <row r="1134" spans="1:11" s="242" customFormat="1" hidden="1">
      <c r="A1134" s="264" t="s">
        <v>2034</v>
      </c>
      <c r="B1134" s="269" t="str">
        <f>VLOOKUP(A1134,数策标签!H:K,2,FALSE)</f>
        <v>消费笔数品类TOP5分布</v>
      </c>
      <c r="C1134" s="211" t="s">
        <v>235</v>
      </c>
      <c r="D1134" s="211" t="s">
        <v>2035</v>
      </c>
      <c r="E1134" s="317" t="s">
        <v>2001</v>
      </c>
      <c r="F1134" s="287" t="s">
        <v>2036</v>
      </c>
      <c r="G1134" s="318" t="s">
        <v>2037</v>
      </c>
      <c r="H1134" s="287" t="s">
        <v>2591</v>
      </c>
      <c r="I1134" s="318" t="s">
        <v>2592</v>
      </c>
      <c r="J1134" s="267" t="s">
        <v>2574</v>
      </c>
      <c r="K1134" s="215" t="s">
        <v>238</v>
      </c>
    </row>
    <row r="1135" spans="1:11" s="242" customFormat="1" hidden="1">
      <c r="A1135" s="264" t="s">
        <v>2034</v>
      </c>
      <c r="B1135" s="269" t="str">
        <f>VLOOKUP(A1135,数策标签!H:K,2,FALSE)</f>
        <v>消费笔数品类TOP5分布</v>
      </c>
      <c r="C1135" s="211" t="s">
        <v>235</v>
      </c>
      <c r="D1135" s="211" t="s">
        <v>2035</v>
      </c>
      <c r="E1135" s="317" t="s">
        <v>2001</v>
      </c>
      <c r="F1135" s="287" t="s">
        <v>2036</v>
      </c>
      <c r="G1135" s="318" t="s">
        <v>2037</v>
      </c>
      <c r="H1135" s="287" t="s">
        <v>2593</v>
      </c>
      <c r="I1135" s="318" t="s">
        <v>2594</v>
      </c>
      <c r="J1135" s="267" t="s">
        <v>2574</v>
      </c>
      <c r="K1135" s="215" t="s">
        <v>238</v>
      </c>
    </row>
    <row r="1136" spans="1:11" s="242" customFormat="1" hidden="1">
      <c r="A1136" s="264" t="s">
        <v>2034</v>
      </c>
      <c r="B1136" s="269" t="str">
        <f>VLOOKUP(A1136,数策标签!H:K,2,FALSE)</f>
        <v>消费笔数品类TOP5分布</v>
      </c>
      <c r="C1136" s="211" t="s">
        <v>235</v>
      </c>
      <c r="D1136" s="211" t="s">
        <v>2035</v>
      </c>
      <c r="E1136" s="317" t="s">
        <v>1051</v>
      </c>
      <c r="F1136" s="287" t="s">
        <v>2595</v>
      </c>
      <c r="G1136" s="318" t="s">
        <v>2596</v>
      </c>
      <c r="H1136" s="287" t="s">
        <v>2597</v>
      </c>
      <c r="I1136" s="318" t="s">
        <v>2598</v>
      </c>
      <c r="J1136" s="267" t="s">
        <v>2193</v>
      </c>
      <c r="K1136" s="215" t="s">
        <v>238</v>
      </c>
    </row>
    <row r="1137" spans="1:11" s="242" customFormat="1" hidden="1">
      <c r="A1137" s="264" t="s">
        <v>2034</v>
      </c>
      <c r="B1137" s="269" t="str">
        <f>VLOOKUP(A1137,数策标签!H:K,2,FALSE)</f>
        <v>消费笔数品类TOP5分布</v>
      </c>
      <c r="C1137" s="211" t="s">
        <v>235</v>
      </c>
      <c r="D1137" s="211" t="s">
        <v>2035</v>
      </c>
      <c r="E1137" s="317" t="s">
        <v>1051</v>
      </c>
      <c r="F1137" s="287" t="s">
        <v>2595</v>
      </c>
      <c r="G1137" s="318" t="s">
        <v>2596</v>
      </c>
      <c r="H1137" s="287" t="s">
        <v>2599</v>
      </c>
      <c r="I1137" s="318" t="s">
        <v>2600</v>
      </c>
      <c r="J1137" s="267" t="s">
        <v>2193</v>
      </c>
      <c r="K1137" s="215" t="s">
        <v>238</v>
      </c>
    </row>
    <row r="1138" spans="1:11" s="242" customFormat="1" hidden="1">
      <c r="A1138" s="264" t="s">
        <v>2034</v>
      </c>
      <c r="B1138" s="269" t="str">
        <f>VLOOKUP(A1138,数策标签!H:K,2,FALSE)</f>
        <v>消费笔数品类TOP5分布</v>
      </c>
      <c r="C1138" s="211" t="s">
        <v>235</v>
      </c>
      <c r="D1138" s="211" t="s">
        <v>2035</v>
      </c>
      <c r="E1138" s="317" t="s">
        <v>1051</v>
      </c>
      <c r="F1138" s="287" t="s">
        <v>2595</v>
      </c>
      <c r="G1138" s="318" t="s">
        <v>2596</v>
      </c>
      <c r="H1138" s="287" t="s">
        <v>2601</v>
      </c>
      <c r="I1138" s="318" t="s">
        <v>2602</v>
      </c>
      <c r="J1138" s="267" t="s">
        <v>2193</v>
      </c>
      <c r="K1138" s="215" t="s">
        <v>238</v>
      </c>
    </row>
    <row r="1139" spans="1:11" s="242" customFormat="1" hidden="1">
      <c r="A1139" s="264" t="s">
        <v>2034</v>
      </c>
      <c r="B1139" s="269" t="str">
        <f>VLOOKUP(A1139,数策标签!H:K,2,FALSE)</f>
        <v>消费笔数品类TOP5分布</v>
      </c>
      <c r="C1139" s="211" t="s">
        <v>235</v>
      </c>
      <c r="D1139" s="211" t="s">
        <v>2035</v>
      </c>
      <c r="E1139" s="317" t="s">
        <v>1051</v>
      </c>
      <c r="F1139" s="287" t="s">
        <v>2595</v>
      </c>
      <c r="G1139" s="318" t="s">
        <v>2596</v>
      </c>
      <c r="H1139" s="287" t="s">
        <v>2603</v>
      </c>
      <c r="I1139" s="318" t="s">
        <v>2604</v>
      </c>
      <c r="J1139" s="267" t="s">
        <v>2075</v>
      </c>
      <c r="K1139" s="215" t="s">
        <v>238</v>
      </c>
    </row>
    <row r="1140" spans="1:11" s="242" customFormat="1" hidden="1">
      <c r="A1140" s="264" t="s">
        <v>2034</v>
      </c>
      <c r="B1140" s="269" t="str">
        <f>VLOOKUP(A1140,数策标签!H:K,2,FALSE)</f>
        <v>消费笔数品类TOP5分布</v>
      </c>
      <c r="C1140" s="211" t="s">
        <v>235</v>
      </c>
      <c r="D1140" s="211" t="s">
        <v>2035</v>
      </c>
      <c r="E1140" s="317" t="s">
        <v>1051</v>
      </c>
      <c r="F1140" s="287" t="s">
        <v>2595</v>
      </c>
      <c r="G1140" s="318" t="s">
        <v>2596</v>
      </c>
      <c r="H1140" s="287" t="s">
        <v>2605</v>
      </c>
      <c r="I1140" s="318" t="s">
        <v>2606</v>
      </c>
      <c r="J1140" s="267" t="s">
        <v>2193</v>
      </c>
      <c r="K1140" s="215" t="s">
        <v>238</v>
      </c>
    </row>
    <row r="1141" spans="1:11" s="242" customFormat="1" hidden="1">
      <c r="A1141" s="264" t="s">
        <v>2034</v>
      </c>
      <c r="B1141" s="269" t="str">
        <f>VLOOKUP(A1141,数策标签!H:K,2,FALSE)</f>
        <v>消费笔数品类TOP5分布</v>
      </c>
      <c r="C1141" s="211" t="s">
        <v>235</v>
      </c>
      <c r="D1141" s="211" t="s">
        <v>2035</v>
      </c>
      <c r="E1141" s="317" t="s">
        <v>1051</v>
      </c>
      <c r="F1141" s="287" t="s">
        <v>2595</v>
      </c>
      <c r="G1141" s="318" t="s">
        <v>2596</v>
      </c>
      <c r="H1141" s="287" t="s">
        <v>2607</v>
      </c>
      <c r="I1141" s="318" t="s">
        <v>2608</v>
      </c>
      <c r="J1141" s="267" t="s">
        <v>2193</v>
      </c>
      <c r="K1141" s="215" t="s">
        <v>238</v>
      </c>
    </row>
    <row r="1142" spans="1:11" s="242" customFormat="1" hidden="1">
      <c r="A1142" s="264" t="s">
        <v>2034</v>
      </c>
      <c r="B1142" s="269" t="str">
        <f>VLOOKUP(A1142,数策标签!H:K,2,FALSE)</f>
        <v>消费笔数品类TOP5分布</v>
      </c>
      <c r="C1142" s="211" t="s">
        <v>235</v>
      </c>
      <c r="D1142" s="211" t="s">
        <v>2035</v>
      </c>
      <c r="E1142" s="317" t="s">
        <v>1051</v>
      </c>
      <c r="F1142" s="287" t="s">
        <v>2595</v>
      </c>
      <c r="G1142" s="318" t="s">
        <v>2596</v>
      </c>
      <c r="H1142" s="287" t="s">
        <v>2609</v>
      </c>
      <c r="I1142" s="318" t="s">
        <v>2610</v>
      </c>
      <c r="J1142" s="267" t="s">
        <v>2193</v>
      </c>
      <c r="K1142" s="215" t="s">
        <v>238</v>
      </c>
    </row>
    <row r="1143" spans="1:11" s="242" customFormat="1" hidden="1">
      <c r="A1143" s="264" t="s">
        <v>2034</v>
      </c>
      <c r="B1143" s="269" t="str">
        <f>VLOOKUP(A1143,数策标签!H:K,2,FALSE)</f>
        <v>消费笔数品类TOP5分布</v>
      </c>
      <c r="C1143" s="211" t="s">
        <v>235</v>
      </c>
      <c r="D1143" s="211" t="s">
        <v>2035</v>
      </c>
      <c r="E1143" s="317" t="s">
        <v>1051</v>
      </c>
      <c r="F1143" s="287" t="s">
        <v>2595</v>
      </c>
      <c r="G1143" s="318" t="s">
        <v>2596</v>
      </c>
      <c r="H1143" s="287" t="s">
        <v>2611</v>
      </c>
      <c r="I1143" s="318" t="s">
        <v>2612</v>
      </c>
      <c r="J1143" s="267" t="s">
        <v>2118</v>
      </c>
      <c r="K1143" s="215" t="s">
        <v>238</v>
      </c>
    </row>
    <row r="1144" spans="1:11" s="242" customFormat="1" hidden="1">
      <c r="A1144" s="264" t="s">
        <v>2034</v>
      </c>
      <c r="B1144" s="269" t="str">
        <f>VLOOKUP(A1144,数策标签!H:K,2,FALSE)</f>
        <v>消费笔数品类TOP5分布</v>
      </c>
      <c r="C1144" s="211" t="s">
        <v>235</v>
      </c>
      <c r="D1144" s="211" t="s">
        <v>2035</v>
      </c>
      <c r="E1144" s="317" t="s">
        <v>1051</v>
      </c>
      <c r="F1144" s="287" t="s">
        <v>2595</v>
      </c>
      <c r="G1144" s="318" t="s">
        <v>2596</v>
      </c>
      <c r="H1144" s="287" t="s">
        <v>2613</v>
      </c>
      <c r="I1144" s="318" t="s">
        <v>2614</v>
      </c>
      <c r="J1144" s="267" t="s">
        <v>2193</v>
      </c>
      <c r="K1144" s="215" t="s">
        <v>238</v>
      </c>
    </row>
    <row r="1145" spans="1:11" s="242" customFormat="1" hidden="1">
      <c r="A1145" s="264" t="s">
        <v>2034</v>
      </c>
      <c r="B1145" s="269" t="str">
        <f>VLOOKUP(A1145,数策标签!H:K,2,FALSE)</f>
        <v>消费笔数品类TOP5分布</v>
      </c>
      <c r="C1145" s="211" t="s">
        <v>235</v>
      </c>
      <c r="D1145" s="211" t="s">
        <v>2035</v>
      </c>
      <c r="E1145" s="317" t="s">
        <v>1051</v>
      </c>
      <c r="F1145" s="287" t="s">
        <v>2595</v>
      </c>
      <c r="G1145" s="318" t="s">
        <v>2596</v>
      </c>
      <c r="H1145" s="287" t="s">
        <v>2615</v>
      </c>
      <c r="I1145" s="318" t="s">
        <v>2049</v>
      </c>
      <c r="J1145" s="267" t="s">
        <v>2049</v>
      </c>
      <c r="K1145" s="215" t="s">
        <v>238</v>
      </c>
    </row>
    <row r="1146" spans="1:11" s="242" customFormat="1" hidden="1">
      <c r="A1146" s="264" t="s">
        <v>2034</v>
      </c>
      <c r="B1146" s="269" t="str">
        <f>VLOOKUP(A1146,数策标签!H:K,2,FALSE)</f>
        <v>消费笔数品类TOP5分布</v>
      </c>
      <c r="C1146" s="211" t="s">
        <v>235</v>
      </c>
      <c r="D1146" s="211" t="s">
        <v>2035</v>
      </c>
      <c r="E1146" s="317" t="s">
        <v>1051</v>
      </c>
      <c r="F1146" s="287" t="s">
        <v>2595</v>
      </c>
      <c r="G1146" s="318" t="s">
        <v>2596</v>
      </c>
      <c r="H1146" s="287" t="s">
        <v>2616</v>
      </c>
      <c r="I1146" s="318" t="s">
        <v>2617</v>
      </c>
      <c r="J1146" s="267" t="s">
        <v>2193</v>
      </c>
      <c r="K1146" s="215" t="s">
        <v>238</v>
      </c>
    </row>
    <row r="1147" spans="1:11" s="242" customFormat="1" hidden="1">
      <c r="A1147" s="264" t="s">
        <v>2034</v>
      </c>
      <c r="B1147" s="269" t="str">
        <f>VLOOKUP(A1147,数策标签!H:K,2,FALSE)</f>
        <v>消费笔数品类TOP5分布</v>
      </c>
      <c r="C1147" s="211" t="s">
        <v>235</v>
      </c>
      <c r="D1147" s="211" t="s">
        <v>2035</v>
      </c>
      <c r="E1147" s="317" t="s">
        <v>1051</v>
      </c>
      <c r="F1147" s="287" t="s">
        <v>2595</v>
      </c>
      <c r="G1147" s="318" t="s">
        <v>2596</v>
      </c>
      <c r="H1147" s="287" t="s">
        <v>2618</v>
      </c>
      <c r="I1147" s="318" t="s">
        <v>2619</v>
      </c>
      <c r="J1147" s="267" t="s">
        <v>2075</v>
      </c>
      <c r="K1147" s="215" t="s">
        <v>238</v>
      </c>
    </row>
    <row r="1148" spans="1:11" s="242" customFormat="1" hidden="1">
      <c r="A1148" s="264" t="s">
        <v>2034</v>
      </c>
      <c r="B1148" s="269" t="str">
        <f>VLOOKUP(A1148,数策标签!H:K,2,FALSE)</f>
        <v>消费笔数品类TOP5分布</v>
      </c>
      <c r="C1148" s="211" t="s">
        <v>235</v>
      </c>
      <c r="D1148" s="211" t="s">
        <v>2035</v>
      </c>
      <c r="E1148" s="317" t="s">
        <v>1051</v>
      </c>
      <c r="F1148" s="287" t="s">
        <v>2595</v>
      </c>
      <c r="G1148" s="318" t="s">
        <v>2596</v>
      </c>
      <c r="H1148" s="287" t="s">
        <v>2620</v>
      </c>
      <c r="I1148" s="318" t="s">
        <v>2621</v>
      </c>
      <c r="J1148" s="267" t="s">
        <v>2148</v>
      </c>
      <c r="K1148" s="215" t="s">
        <v>238</v>
      </c>
    </row>
    <row r="1149" spans="1:11" s="242" customFormat="1" hidden="1">
      <c r="A1149" s="264" t="s">
        <v>2034</v>
      </c>
      <c r="B1149" s="269" t="str">
        <f>VLOOKUP(A1149,数策标签!H:K,2,FALSE)</f>
        <v>消费笔数品类TOP5分布</v>
      </c>
      <c r="C1149" s="211" t="s">
        <v>235</v>
      </c>
      <c r="D1149" s="211" t="s">
        <v>2035</v>
      </c>
      <c r="E1149" s="317" t="s">
        <v>1051</v>
      </c>
      <c r="F1149" s="287" t="s">
        <v>2595</v>
      </c>
      <c r="G1149" s="318" t="s">
        <v>2596</v>
      </c>
      <c r="H1149" s="287" t="s">
        <v>2622</v>
      </c>
      <c r="I1149" s="318" t="s">
        <v>2623</v>
      </c>
      <c r="J1149" s="267" t="s">
        <v>2193</v>
      </c>
      <c r="K1149" s="215" t="s">
        <v>238</v>
      </c>
    </row>
    <row r="1150" spans="1:11" s="242" customFormat="1" hidden="1">
      <c r="A1150" s="264" t="s">
        <v>2034</v>
      </c>
      <c r="B1150" s="269" t="str">
        <f>VLOOKUP(A1150,数策标签!H:K,2,FALSE)</f>
        <v>消费笔数品类TOP5分布</v>
      </c>
      <c r="C1150" s="211" t="s">
        <v>235</v>
      </c>
      <c r="D1150" s="211" t="s">
        <v>2035</v>
      </c>
      <c r="E1150" s="317" t="s">
        <v>1051</v>
      </c>
      <c r="F1150" s="287" t="s">
        <v>2595</v>
      </c>
      <c r="G1150" s="318" t="s">
        <v>2596</v>
      </c>
      <c r="H1150" s="287" t="s">
        <v>2624</v>
      </c>
      <c r="I1150" s="318" t="s">
        <v>2625</v>
      </c>
      <c r="J1150" s="267" t="s">
        <v>2426</v>
      </c>
      <c r="K1150" s="215" t="s">
        <v>238</v>
      </c>
    </row>
    <row r="1151" spans="1:11" s="242" customFormat="1" hidden="1">
      <c r="A1151" s="264" t="s">
        <v>2034</v>
      </c>
      <c r="B1151" s="269" t="str">
        <f>VLOOKUP(A1151,数策标签!H:K,2,FALSE)</f>
        <v>消费笔数品类TOP5分布</v>
      </c>
      <c r="C1151" s="211" t="s">
        <v>235</v>
      </c>
      <c r="D1151" s="211" t="s">
        <v>2035</v>
      </c>
      <c r="E1151" s="317" t="s">
        <v>1051</v>
      </c>
      <c r="F1151" s="287" t="s">
        <v>2595</v>
      </c>
      <c r="G1151" s="318" t="s">
        <v>2596</v>
      </c>
      <c r="H1151" s="287" t="s">
        <v>2626</v>
      </c>
      <c r="I1151" s="318" t="s">
        <v>2627</v>
      </c>
      <c r="J1151" s="267" t="s">
        <v>2628</v>
      </c>
      <c r="K1151" s="215" t="s">
        <v>238</v>
      </c>
    </row>
    <row r="1152" spans="1:11" s="242" customFormat="1" hidden="1">
      <c r="A1152" s="264" t="s">
        <v>2034</v>
      </c>
      <c r="B1152" s="269" t="str">
        <f>VLOOKUP(A1152,数策标签!H:K,2,FALSE)</f>
        <v>消费笔数品类TOP5分布</v>
      </c>
      <c r="C1152" s="211" t="s">
        <v>235</v>
      </c>
      <c r="D1152" s="211" t="s">
        <v>2035</v>
      </c>
      <c r="E1152" s="317" t="s">
        <v>1051</v>
      </c>
      <c r="F1152" s="287" t="s">
        <v>2595</v>
      </c>
      <c r="G1152" s="318" t="s">
        <v>2596</v>
      </c>
      <c r="H1152" s="287" t="s">
        <v>2629</v>
      </c>
      <c r="I1152" s="318" t="s">
        <v>2630</v>
      </c>
      <c r="J1152" s="267" t="s">
        <v>2086</v>
      </c>
      <c r="K1152" s="215" t="s">
        <v>238</v>
      </c>
    </row>
    <row r="1153" spans="1:11" s="242" customFormat="1" hidden="1">
      <c r="A1153" s="264" t="s">
        <v>2034</v>
      </c>
      <c r="B1153" s="269" t="str">
        <f>VLOOKUP(A1153,数策标签!H:K,2,FALSE)</f>
        <v>消费笔数品类TOP5分布</v>
      </c>
      <c r="C1153" s="211" t="s">
        <v>235</v>
      </c>
      <c r="D1153" s="211" t="s">
        <v>2035</v>
      </c>
      <c r="E1153" s="317" t="s">
        <v>1051</v>
      </c>
      <c r="F1153" s="287" t="s">
        <v>2595</v>
      </c>
      <c r="G1153" s="318" t="s">
        <v>2596</v>
      </c>
      <c r="H1153" s="287" t="s">
        <v>2631</v>
      </c>
      <c r="I1153" s="318" t="s">
        <v>2632</v>
      </c>
      <c r="J1153" s="267" t="s">
        <v>2193</v>
      </c>
      <c r="K1153" s="215" t="s">
        <v>238</v>
      </c>
    </row>
    <row r="1154" spans="1:11" s="242" customFormat="1" hidden="1">
      <c r="A1154" s="264" t="s">
        <v>2034</v>
      </c>
      <c r="B1154" s="269" t="str">
        <f>VLOOKUP(A1154,数策标签!H:K,2,FALSE)</f>
        <v>消费笔数品类TOP5分布</v>
      </c>
      <c r="C1154" s="211" t="s">
        <v>235</v>
      </c>
      <c r="D1154" s="211" t="s">
        <v>2035</v>
      </c>
      <c r="E1154" s="317" t="s">
        <v>1051</v>
      </c>
      <c r="F1154" s="287" t="s">
        <v>2595</v>
      </c>
      <c r="G1154" s="318" t="s">
        <v>2596</v>
      </c>
      <c r="H1154" s="287" t="s">
        <v>2633</v>
      </c>
      <c r="I1154" s="318" t="s">
        <v>2133</v>
      </c>
      <c r="J1154" s="267" t="s">
        <v>2133</v>
      </c>
      <c r="K1154" s="215" t="s">
        <v>238</v>
      </c>
    </row>
    <row r="1155" spans="1:11" s="242" customFormat="1" hidden="1">
      <c r="A1155" s="264" t="s">
        <v>2034</v>
      </c>
      <c r="B1155" s="269" t="str">
        <f>VLOOKUP(A1155,数策标签!H:K,2,FALSE)</f>
        <v>消费笔数品类TOP5分布</v>
      </c>
      <c r="C1155" s="211" t="s">
        <v>235</v>
      </c>
      <c r="D1155" s="211" t="s">
        <v>2035</v>
      </c>
      <c r="E1155" s="317" t="s">
        <v>1051</v>
      </c>
      <c r="F1155" s="287" t="s">
        <v>2595</v>
      </c>
      <c r="G1155" s="318" t="s">
        <v>2596</v>
      </c>
      <c r="H1155" s="287" t="s">
        <v>2634</v>
      </c>
      <c r="I1155" s="318" t="s">
        <v>2635</v>
      </c>
      <c r="J1155" s="267" t="s">
        <v>2193</v>
      </c>
      <c r="K1155" s="215" t="s">
        <v>238</v>
      </c>
    </row>
    <row r="1156" spans="1:11" s="242" customFormat="1" hidden="1">
      <c r="A1156" s="264" t="s">
        <v>2034</v>
      </c>
      <c r="B1156" s="269" t="str">
        <f>VLOOKUP(A1156,数策标签!H:K,2,FALSE)</f>
        <v>消费笔数品类TOP5分布</v>
      </c>
      <c r="C1156" s="211" t="s">
        <v>235</v>
      </c>
      <c r="D1156" s="211" t="s">
        <v>2035</v>
      </c>
      <c r="E1156" s="317" t="s">
        <v>1051</v>
      </c>
      <c r="F1156" s="287" t="s">
        <v>2595</v>
      </c>
      <c r="G1156" s="318" t="s">
        <v>2596</v>
      </c>
      <c r="H1156" s="287" t="s">
        <v>2636</v>
      </c>
      <c r="I1156" s="318" t="s">
        <v>2637</v>
      </c>
      <c r="J1156" s="267" t="s">
        <v>2118</v>
      </c>
      <c r="K1156" s="215" t="s">
        <v>238</v>
      </c>
    </row>
    <row r="1157" spans="1:11" s="242" customFormat="1">
      <c r="A1157" s="264" t="s">
        <v>2034</v>
      </c>
      <c r="B1157" s="269" t="str">
        <f>VLOOKUP(A1157,数策标签!H:K,2,FALSE)</f>
        <v>消费笔数品类TOP5分布</v>
      </c>
      <c r="C1157" s="211" t="s">
        <v>235</v>
      </c>
      <c r="D1157" s="211" t="s">
        <v>2035</v>
      </c>
      <c r="E1157" s="317" t="s">
        <v>1083</v>
      </c>
      <c r="F1157" s="287" t="s">
        <v>2638</v>
      </c>
      <c r="G1157" s="318" t="s">
        <v>2639</v>
      </c>
      <c r="H1157" s="287"/>
      <c r="I1157" s="318" t="s">
        <v>2640</v>
      </c>
      <c r="J1157" s="267" t="s">
        <v>2086</v>
      </c>
      <c r="K1157" s="215" t="s">
        <v>238</v>
      </c>
    </row>
    <row r="1158" spans="1:11" s="242" customFormat="1">
      <c r="A1158" s="264" t="s">
        <v>2034</v>
      </c>
      <c r="B1158" s="269" t="str">
        <f>VLOOKUP(A1158,数策标签!H:K,2,FALSE)</f>
        <v>消费笔数品类TOP5分布</v>
      </c>
      <c r="C1158" s="211" t="s">
        <v>235</v>
      </c>
      <c r="D1158" s="211" t="s">
        <v>2035</v>
      </c>
      <c r="E1158" s="317" t="s">
        <v>1083</v>
      </c>
      <c r="F1158" s="287" t="s">
        <v>2638</v>
      </c>
      <c r="G1158" s="318" t="s">
        <v>2639</v>
      </c>
      <c r="H1158" s="287"/>
      <c r="I1158" s="318" t="s">
        <v>2641</v>
      </c>
      <c r="J1158" s="267" t="s">
        <v>2075</v>
      </c>
      <c r="K1158" s="215" t="s">
        <v>238</v>
      </c>
    </row>
    <row r="1159" spans="1:11" s="242" customFormat="1">
      <c r="A1159" s="264" t="s">
        <v>2034</v>
      </c>
      <c r="B1159" s="269" t="str">
        <f>VLOOKUP(A1159,数策标签!H:K,2,FALSE)</f>
        <v>消费笔数品类TOP5分布</v>
      </c>
      <c r="C1159" s="211" t="s">
        <v>235</v>
      </c>
      <c r="D1159" s="211" t="s">
        <v>2035</v>
      </c>
      <c r="E1159" s="317" t="s">
        <v>1083</v>
      </c>
      <c r="F1159" s="287" t="s">
        <v>2638</v>
      </c>
      <c r="G1159" s="318" t="s">
        <v>2639</v>
      </c>
      <c r="H1159" s="287"/>
      <c r="I1159" s="318" t="s">
        <v>2642</v>
      </c>
      <c r="J1159" s="267" t="s">
        <v>2193</v>
      </c>
      <c r="K1159" s="215" t="s">
        <v>238</v>
      </c>
    </row>
    <row r="1160" spans="1:11" s="242" customFormat="1">
      <c r="A1160" s="264" t="s">
        <v>2034</v>
      </c>
      <c r="B1160" s="269" t="str">
        <f>VLOOKUP(A1160,数策标签!H:K,2,FALSE)</f>
        <v>消费笔数品类TOP5分布</v>
      </c>
      <c r="C1160" s="211" t="s">
        <v>235</v>
      </c>
      <c r="D1160" s="211" t="s">
        <v>2035</v>
      </c>
      <c r="E1160" s="317" t="s">
        <v>1083</v>
      </c>
      <c r="F1160" s="287" t="s">
        <v>2638</v>
      </c>
      <c r="G1160" s="318" t="s">
        <v>2639</v>
      </c>
      <c r="H1160" s="287"/>
      <c r="I1160" s="318" t="s">
        <v>2643</v>
      </c>
      <c r="J1160" s="267" t="s">
        <v>2193</v>
      </c>
      <c r="K1160" s="215" t="s">
        <v>238</v>
      </c>
    </row>
    <row r="1161" spans="1:11" s="242" customFormat="1">
      <c r="A1161" s="264" t="s">
        <v>2034</v>
      </c>
      <c r="B1161" s="269" t="str">
        <f>VLOOKUP(A1161,数策标签!H:K,2,FALSE)</f>
        <v>消费笔数品类TOP5分布</v>
      </c>
      <c r="C1161" s="211" t="s">
        <v>235</v>
      </c>
      <c r="D1161" s="211" t="s">
        <v>2035</v>
      </c>
      <c r="E1161" s="317" t="s">
        <v>1083</v>
      </c>
      <c r="F1161" s="287" t="s">
        <v>2638</v>
      </c>
      <c r="G1161" s="318" t="s">
        <v>2639</v>
      </c>
      <c r="H1161" s="287"/>
      <c r="I1161" s="318" t="s">
        <v>2644</v>
      </c>
      <c r="J1161" s="267" t="s">
        <v>2193</v>
      </c>
      <c r="K1161" s="215" t="s">
        <v>238</v>
      </c>
    </row>
    <row r="1162" spans="1:11" s="242" customFormat="1">
      <c r="A1162" s="264" t="s">
        <v>2034</v>
      </c>
      <c r="B1162" s="269" t="str">
        <f>VLOOKUP(A1162,数策标签!H:K,2,FALSE)</f>
        <v>消费笔数品类TOP5分布</v>
      </c>
      <c r="C1162" s="211" t="s">
        <v>235</v>
      </c>
      <c r="D1162" s="211" t="s">
        <v>2035</v>
      </c>
      <c r="E1162" s="317" t="s">
        <v>1083</v>
      </c>
      <c r="F1162" s="287" t="s">
        <v>2638</v>
      </c>
      <c r="G1162" s="318" t="s">
        <v>2639</v>
      </c>
      <c r="H1162" s="287"/>
      <c r="I1162" s="318" t="s">
        <v>2645</v>
      </c>
      <c r="J1162" s="267" t="s">
        <v>2086</v>
      </c>
      <c r="K1162" s="215" t="s">
        <v>238</v>
      </c>
    </row>
    <row r="1163" spans="1:11" s="242" customFormat="1">
      <c r="A1163" s="264" t="s">
        <v>2034</v>
      </c>
      <c r="B1163" s="269" t="str">
        <f>VLOOKUP(A1163,数策标签!H:K,2,FALSE)</f>
        <v>消费笔数品类TOP5分布</v>
      </c>
      <c r="C1163" s="211" t="s">
        <v>235</v>
      </c>
      <c r="D1163" s="211" t="s">
        <v>2035</v>
      </c>
      <c r="E1163" s="317" t="s">
        <v>1083</v>
      </c>
      <c r="F1163" s="287" t="s">
        <v>2638</v>
      </c>
      <c r="G1163" s="318" t="s">
        <v>2639</v>
      </c>
      <c r="H1163" s="287"/>
      <c r="I1163" s="318" t="s">
        <v>2646</v>
      </c>
      <c r="J1163" s="267" t="s">
        <v>2193</v>
      </c>
      <c r="K1163" s="215" t="s">
        <v>238</v>
      </c>
    </row>
    <row r="1164" spans="1:11" s="242" customFormat="1">
      <c r="A1164" s="264" t="s">
        <v>2034</v>
      </c>
      <c r="B1164" s="269" t="str">
        <f>VLOOKUP(A1164,数策标签!H:K,2,FALSE)</f>
        <v>消费笔数品类TOP5分布</v>
      </c>
      <c r="C1164" s="211" t="s">
        <v>235</v>
      </c>
      <c r="D1164" s="211" t="s">
        <v>2035</v>
      </c>
      <c r="E1164" s="317" t="s">
        <v>1083</v>
      </c>
      <c r="F1164" s="287" t="s">
        <v>2638</v>
      </c>
      <c r="G1164" s="318" t="s">
        <v>2639</v>
      </c>
      <c r="H1164" s="287"/>
      <c r="I1164" s="318" t="s">
        <v>2647</v>
      </c>
      <c r="J1164" s="267" t="s">
        <v>2075</v>
      </c>
      <c r="K1164" s="215" t="s">
        <v>238</v>
      </c>
    </row>
    <row r="1165" spans="1:11" s="242" customFormat="1">
      <c r="A1165" s="264" t="s">
        <v>2034</v>
      </c>
      <c r="B1165" s="269" t="str">
        <f>VLOOKUP(A1165,数策标签!H:K,2,FALSE)</f>
        <v>消费笔数品类TOP5分布</v>
      </c>
      <c r="C1165" s="211" t="s">
        <v>235</v>
      </c>
      <c r="D1165" s="211" t="s">
        <v>2035</v>
      </c>
      <c r="E1165" s="317" t="s">
        <v>1083</v>
      </c>
      <c r="F1165" s="287" t="s">
        <v>2638</v>
      </c>
      <c r="G1165" s="318" t="s">
        <v>2639</v>
      </c>
      <c r="H1165" s="287"/>
      <c r="I1165" s="318" t="s">
        <v>2648</v>
      </c>
      <c r="J1165" s="267" t="s">
        <v>2193</v>
      </c>
      <c r="K1165" s="215" t="s">
        <v>238</v>
      </c>
    </row>
    <row r="1166" spans="1:11" s="242" customFormat="1">
      <c r="A1166" s="264" t="s">
        <v>2034</v>
      </c>
      <c r="B1166" s="269" t="str">
        <f>VLOOKUP(A1166,数策标签!H:K,2,FALSE)</f>
        <v>消费笔数品类TOP5分布</v>
      </c>
      <c r="C1166" s="211" t="s">
        <v>235</v>
      </c>
      <c r="D1166" s="211" t="s">
        <v>2035</v>
      </c>
      <c r="E1166" s="317" t="s">
        <v>1083</v>
      </c>
      <c r="F1166" s="287" t="s">
        <v>2638</v>
      </c>
      <c r="G1166" s="318" t="s">
        <v>2639</v>
      </c>
      <c r="H1166" s="287"/>
      <c r="I1166" s="318" t="s">
        <v>2649</v>
      </c>
      <c r="J1166" s="267" t="s">
        <v>2118</v>
      </c>
      <c r="K1166" s="215" t="s">
        <v>238</v>
      </c>
    </row>
    <row r="1167" spans="1:11" s="242" customFormat="1">
      <c r="A1167" s="264" t="s">
        <v>2034</v>
      </c>
      <c r="B1167" s="269" t="str">
        <f>VLOOKUP(A1167,数策标签!H:K,2,FALSE)</f>
        <v>消费笔数品类TOP5分布</v>
      </c>
      <c r="C1167" s="211" t="s">
        <v>235</v>
      </c>
      <c r="D1167" s="211" t="s">
        <v>2035</v>
      </c>
      <c r="E1167" s="317" t="s">
        <v>1083</v>
      </c>
      <c r="F1167" s="287" t="s">
        <v>2638</v>
      </c>
      <c r="G1167" s="318" t="s">
        <v>2639</v>
      </c>
      <c r="H1167" s="287"/>
      <c r="I1167" s="318" t="s">
        <v>2650</v>
      </c>
      <c r="J1167" s="267" t="s">
        <v>2193</v>
      </c>
      <c r="K1167" s="215" t="s">
        <v>238</v>
      </c>
    </row>
    <row r="1168" spans="1:11" s="242" customFormat="1">
      <c r="A1168" s="264" t="s">
        <v>2034</v>
      </c>
      <c r="B1168" s="269" t="str">
        <f>VLOOKUP(A1168,数策标签!H:K,2,FALSE)</f>
        <v>消费笔数品类TOP5分布</v>
      </c>
      <c r="C1168" s="211" t="s">
        <v>235</v>
      </c>
      <c r="D1168" s="211" t="s">
        <v>2035</v>
      </c>
      <c r="E1168" s="317" t="s">
        <v>1083</v>
      </c>
      <c r="F1168" s="287" t="s">
        <v>2638</v>
      </c>
      <c r="G1168" s="318" t="s">
        <v>2639</v>
      </c>
      <c r="H1168" s="287"/>
      <c r="I1168" s="318" t="s">
        <v>2651</v>
      </c>
      <c r="J1168" s="267" t="s">
        <v>2040</v>
      </c>
      <c r="K1168" s="215" t="s">
        <v>238</v>
      </c>
    </row>
    <row r="1169" spans="1:11" s="242" customFormat="1">
      <c r="A1169" s="264" t="s">
        <v>2034</v>
      </c>
      <c r="B1169" s="269" t="str">
        <f>VLOOKUP(A1169,数策标签!H:K,2,FALSE)</f>
        <v>消费笔数品类TOP5分布</v>
      </c>
      <c r="C1169" s="211" t="s">
        <v>235</v>
      </c>
      <c r="D1169" s="211" t="s">
        <v>2035</v>
      </c>
      <c r="E1169" s="317" t="s">
        <v>1083</v>
      </c>
      <c r="F1169" s="287" t="s">
        <v>2638</v>
      </c>
      <c r="G1169" s="318" t="s">
        <v>2639</v>
      </c>
      <c r="H1169" s="287"/>
      <c r="I1169" s="318" t="s">
        <v>2652</v>
      </c>
      <c r="J1169" s="267" t="s">
        <v>2193</v>
      </c>
      <c r="K1169" s="215" t="s">
        <v>238</v>
      </c>
    </row>
    <row r="1170" spans="1:11" s="242" customFormat="1">
      <c r="A1170" s="264" t="s">
        <v>2034</v>
      </c>
      <c r="B1170" s="269" t="str">
        <f>VLOOKUP(A1170,数策标签!H:K,2,FALSE)</f>
        <v>消费笔数品类TOP5分布</v>
      </c>
      <c r="C1170" s="211" t="s">
        <v>235</v>
      </c>
      <c r="D1170" s="211" t="s">
        <v>2035</v>
      </c>
      <c r="E1170" s="317" t="s">
        <v>1083</v>
      </c>
      <c r="F1170" s="287" t="s">
        <v>2638</v>
      </c>
      <c r="G1170" s="318" t="s">
        <v>2639</v>
      </c>
      <c r="H1170" s="287"/>
      <c r="I1170" s="318" t="s">
        <v>2653</v>
      </c>
      <c r="J1170" s="267" t="s">
        <v>2075</v>
      </c>
      <c r="K1170" s="215" t="s">
        <v>238</v>
      </c>
    </row>
    <row r="1171" spans="1:11" s="242" customFormat="1">
      <c r="A1171" s="264" t="s">
        <v>2034</v>
      </c>
      <c r="B1171" s="269" t="str">
        <f>VLOOKUP(A1171,数策标签!H:K,2,FALSE)</f>
        <v>消费笔数品类TOP5分布</v>
      </c>
      <c r="C1171" s="211" t="s">
        <v>235</v>
      </c>
      <c r="D1171" s="211" t="s">
        <v>2035</v>
      </c>
      <c r="E1171" s="317" t="s">
        <v>1083</v>
      </c>
      <c r="F1171" s="287" t="s">
        <v>2638</v>
      </c>
      <c r="G1171" s="318" t="s">
        <v>2639</v>
      </c>
      <c r="H1171" s="287"/>
      <c r="I1171" s="318" t="s">
        <v>2654</v>
      </c>
      <c r="J1171" s="267" t="s">
        <v>2426</v>
      </c>
      <c r="K1171" s="215" t="s">
        <v>238</v>
      </c>
    </row>
    <row r="1172" spans="1:11" s="242" customFormat="1">
      <c r="A1172" s="264" t="s">
        <v>2034</v>
      </c>
      <c r="B1172" s="269" t="str">
        <f>VLOOKUP(A1172,数策标签!H:K,2,FALSE)</f>
        <v>消费笔数品类TOP5分布</v>
      </c>
      <c r="C1172" s="211" t="s">
        <v>235</v>
      </c>
      <c r="D1172" s="211" t="s">
        <v>2035</v>
      </c>
      <c r="E1172" s="317" t="s">
        <v>1083</v>
      </c>
      <c r="F1172" s="287" t="s">
        <v>2638</v>
      </c>
      <c r="G1172" s="318" t="s">
        <v>2639</v>
      </c>
      <c r="H1172" s="287"/>
      <c r="I1172" s="318" t="s">
        <v>2655</v>
      </c>
      <c r="J1172" s="267" t="s">
        <v>2193</v>
      </c>
      <c r="K1172" s="215" t="s">
        <v>238</v>
      </c>
    </row>
    <row r="1173" spans="1:11" s="242" customFormat="1">
      <c r="A1173" s="264" t="s">
        <v>2034</v>
      </c>
      <c r="B1173" s="269" t="str">
        <f>VLOOKUP(A1173,数策标签!H:K,2,FALSE)</f>
        <v>消费笔数品类TOP5分布</v>
      </c>
      <c r="C1173" s="211" t="s">
        <v>235</v>
      </c>
      <c r="D1173" s="211" t="s">
        <v>2035</v>
      </c>
      <c r="E1173" s="317" t="s">
        <v>1083</v>
      </c>
      <c r="F1173" s="287" t="s">
        <v>2638</v>
      </c>
      <c r="G1173" s="318" t="s">
        <v>2639</v>
      </c>
      <c r="H1173" s="287"/>
      <c r="I1173" s="318" t="s">
        <v>2656</v>
      </c>
      <c r="J1173" s="267" t="s">
        <v>2193</v>
      </c>
      <c r="K1173" s="215" t="s">
        <v>238</v>
      </c>
    </row>
    <row r="1174" spans="1:11" s="242" customFormat="1">
      <c r="A1174" s="264" t="s">
        <v>2034</v>
      </c>
      <c r="B1174" s="269" t="str">
        <f>VLOOKUP(A1174,数策标签!H:K,2,FALSE)</f>
        <v>消费笔数品类TOP5分布</v>
      </c>
      <c r="C1174" s="211" t="s">
        <v>235</v>
      </c>
      <c r="D1174" s="211" t="s">
        <v>2035</v>
      </c>
      <c r="E1174" s="317" t="s">
        <v>1083</v>
      </c>
      <c r="F1174" s="287" t="s">
        <v>2638</v>
      </c>
      <c r="G1174" s="318" t="s">
        <v>2639</v>
      </c>
      <c r="H1174" s="287"/>
      <c r="I1174" s="318" t="s">
        <v>2657</v>
      </c>
      <c r="J1174" s="267" t="s">
        <v>2133</v>
      </c>
      <c r="K1174" s="215" t="s">
        <v>238</v>
      </c>
    </row>
    <row r="1175" spans="1:11" s="242" customFormat="1">
      <c r="A1175" s="264" t="s">
        <v>2034</v>
      </c>
      <c r="B1175" s="269" t="str">
        <f>VLOOKUP(A1175,数策标签!H:K,2,FALSE)</f>
        <v>消费笔数品类TOP5分布</v>
      </c>
      <c r="C1175" s="211" t="s">
        <v>235</v>
      </c>
      <c r="D1175" s="211" t="s">
        <v>2035</v>
      </c>
      <c r="E1175" s="317" t="s">
        <v>1083</v>
      </c>
      <c r="F1175" s="287" t="s">
        <v>2638</v>
      </c>
      <c r="G1175" s="318" t="s">
        <v>2639</v>
      </c>
      <c r="H1175" s="287"/>
      <c r="I1175" s="318" t="s">
        <v>2658</v>
      </c>
      <c r="J1175" s="267" t="s">
        <v>2133</v>
      </c>
      <c r="K1175" s="215" t="s">
        <v>238</v>
      </c>
    </row>
    <row r="1176" spans="1:11" s="242" customFormat="1">
      <c r="A1176" s="264" t="s">
        <v>2034</v>
      </c>
      <c r="B1176" s="269" t="str">
        <f>VLOOKUP(A1176,数策标签!H:K,2,FALSE)</f>
        <v>消费笔数品类TOP5分布</v>
      </c>
      <c r="C1176" s="211" t="s">
        <v>235</v>
      </c>
      <c r="D1176" s="211" t="s">
        <v>2035</v>
      </c>
      <c r="E1176" s="317" t="s">
        <v>1083</v>
      </c>
      <c r="F1176" s="287" t="s">
        <v>2638</v>
      </c>
      <c r="G1176" s="318" t="s">
        <v>2639</v>
      </c>
      <c r="H1176" s="287"/>
      <c r="I1176" s="318" t="s">
        <v>2659</v>
      </c>
      <c r="J1176" s="267" t="s">
        <v>2193</v>
      </c>
      <c r="K1176" s="215" t="s">
        <v>238</v>
      </c>
    </row>
    <row r="1177" spans="1:11" s="242" customFormat="1">
      <c r="A1177" s="264" t="s">
        <v>2034</v>
      </c>
      <c r="B1177" s="269" t="str">
        <f>VLOOKUP(A1177,数策标签!H:K,2,FALSE)</f>
        <v>消费笔数品类TOP5分布</v>
      </c>
      <c r="C1177" s="211" t="s">
        <v>235</v>
      </c>
      <c r="D1177" s="211" t="s">
        <v>2035</v>
      </c>
      <c r="E1177" s="317" t="s">
        <v>1083</v>
      </c>
      <c r="F1177" s="287" t="s">
        <v>2638</v>
      </c>
      <c r="G1177" s="318" t="s">
        <v>2639</v>
      </c>
      <c r="H1177" s="287"/>
      <c r="I1177" s="318" t="s">
        <v>2660</v>
      </c>
      <c r="J1177" s="267" t="s">
        <v>2075</v>
      </c>
      <c r="K1177" s="215" t="s">
        <v>238</v>
      </c>
    </row>
    <row r="1178" spans="1:11" s="242" customFormat="1">
      <c r="A1178" s="264" t="s">
        <v>2034</v>
      </c>
      <c r="B1178" s="269" t="str">
        <f>VLOOKUP(A1178,数策标签!H:K,2,FALSE)</f>
        <v>消费笔数品类TOP5分布</v>
      </c>
      <c r="C1178" s="211" t="s">
        <v>235</v>
      </c>
      <c r="D1178" s="211" t="s">
        <v>2035</v>
      </c>
      <c r="E1178" s="317" t="s">
        <v>1083</v>
      </c>
      <c r="F1178" s="287" t="s">
        <v>2638</v>
      </c>
      <c r="G1178" s="318" t="s">
        <v>2639</v>
      </c>
      <c r="H1178" s="287"/>
      <c r="I1178" s="318" t="s">
        <v>2661</v>
      </c>
      <c r="J1178" s="267" t="s">
        <v>2075</v>
      </c>
      <c r="K1178" s="215" t="s">
        <v>238</v>
      </c>
    </row>
    <row r="1179" spans="1:11" s="242" customFormat="1">
      <c r="A1179" s="264" t="s">
        <v>2034</v>
      </c>
      <c r="B1179" s="269" t="str">
        <f>VLOOKUP(A1179,数策标签!H:K,2,FALSE)</f>
        <v>消费笔数品类TOP5分布</v>
      </c>
      <c r="C1179" s="211" t="s">
        <v>235</v>
      </c>
      <c r="D1179" s="211" t="s">
        <v>2035</v>
      </c>
      <c r="E1179" s="317" t="s">
        <v>1083</v>
      </c>
      <c r="F1179" s="287" t="s">
        <v>2638</v>
      </c>
      <c r="G1179" s="318" t="s">
        <v>2639</v>
      </c>
      <c r="H1179" s="287"/>
      <c r="I1179" s="318" t="s">
        <v>2662</v>
      </c>
      <c r="J1179" s="267" t="s">
        <v>2193</v>
      </c>
      <c r="K1179" s="215" t="s">
        <v>238</v>
      </c>
    </row>
    <row r="1180" spans="1:11" s="242" customFormat="1">
      <c r="A1180" s="264" t="s">
        <v>2034</v>
      </c>
      <c r="B1180" s="269" t="str">
        <f>VLOOKUP(A1180,数策标签!H:K,2,FALSE)</f>
        <v>消费笔数品类TOP5分布</v>
      </c>
      <c r="C1180" s="211" t="s">
        <v>235</v>
      </c>
      <c r="D1180" s="211" t="s">
        <v>2035</v>
      </c>
      <c r="E1180" s="317" t="s">
        <v>1083</v>
      </c>
      <c r="F1180" s="287" t="s">
        <v>2638</v>
      </c>
      <c r="G1180" s="318" t="s">
        <v>2639</v>
      </c>
      <c r="H1180" s="287"/>
      <c r="I1180" s="318" t="s">
        <v>2663</v>
      </c>
      <c r="J1180" s="267" t="s">
        <v>2193</v>
      </c>
      <c r="K1180" s="215" t="s">
        <v>238</v>
      </c>
    </row>
    <row r="1181" spans="1:11" s="242" customFormat="1">
      <c r="A1181" s="264" t="s">
        <v>2034</v>
      </c>
      <c r="B1181" s="269" t="str">
        <f>VLOOKUP(A1181,数策标签!H:K,2,FALSE)</f>
        <v>消费笔数品类TOP5分布</v>
      </c>
      <c r="C1181" s="211" t="s">
        <v>235</v>
      </c>
      <c r="D1181" s="211" t="s">
        <v>2035</v>
      </c>
      <c r="E1181" s="317" t="s">
        <v>1083</v>
      </c>
      <c r="F1181" s="287" t="s">
        <v>2638</v>
      </c>
      <c r="G1181" s="318" t="s">
        <v>2639</v>
      </c>
      <c r="H1181" s="287"/>
      <c r="I1181" s="318" t="s">
        <v>2664</v>
      </c>
      <c r="J1181" s="267" t="s">
        <v>2075</v>
      </c>
      <c r="K1181" s="215" t="s">
        <v>238</v>
      </c>
    </row>
    <row r="1182" spans="1:11" s="242" customFormat="1">
      <c r="A1182" s="264" t="s">
        <v>2034</v>
      </c>
      <c r="B1182" s="269" t="str">
        <f>VLOOKUP(A1182,数策标签!H:K,2,FALSE)</f>
        <v>消费笔数品类TOP5分布</v>
      </c>
      <c r="C1182" s="211" t="s">
        <v>235</v>
      </c>
      <c r="D1182" s="211" t="s">
        <v>2035</v>
      </c>
      <c r="E1182" s="317" t="s">
        <v>1083</v>
      </c>
      <c r="F1182" s="287" t="s">
        <v>2638</v>
      </c>
      <c r="G1182" s="318" t="s">
        <v>2639</v>
      </c>
      <c r="H1182" s="287"/>
      <c r="I1182" s="318" t="s">
        <v>2665</v>
      </c>
      <c r="J1182" s="267" t="s">
        <v>2193</v>
      </c>
      <c r="K1182" s="215" t="s">
        <v>238</v>
      </c>
    </row>
    <row r="1183" spans="1:11" s="242" customFormat="1">
      <c r="A1183" s="264" t="s">
        <v>2034</v>
      </c>
      <c r="B1183" s="269" t="str">
        <f>VLOOKUP(A1183,数策标签!H:K,2,FALSE)</f>
        <v>消费笔数品类TOP5分布</v>
      </c>
      <c r="C1183" s="211" t="s">
        <v>235</v>
      </c>
      <c r="D1183" s="211" t="s">
        <v>2035</v>
      </c>
      <c r="E1183" s="317" t="s">
        <v>1083</v>
      </c>
      <c r="F1183" s="287" t="s">
        <v>2638</v>
      </c>
      <c r="G1183" s="318" t="s">
        <v>2639</v>
      </c>
      <c r="H1183" s="287"/>
      <c r="I1183" s="318" t="s">
        <v>2666</v>
      </c>
      <c r="J1183" s="267" t="s">
        <v>2193</v>
      </c>
      <c r="K1183" s="215" t="s">
        <v>238</v>
      </c>
    </row>
    <row r="1184" spans="1:11" s="242" customFormat="1">
      <c r="A1184" s="264" t="s">
        <v>2034</v>
      </c>
      <c r="B1184" s="269" t="str">
        <f>VLOOKUP(A1184,数策标签!H:K,2,FALSE)</f>
        <v>消费笔数品类TOP5分布</v>
      </c>
      <c r="C1184" s="211" t="s">
        <v>235</v>
      </c>
      <c r="D1184" s="211" t="s">
        <v>2035</v>
      </c>
      <c r="E1184" s="317" t="s">
        <v>1083</v>
      </c>
      <c r="F1184" s="287" t="s">
        <v>2638</v>
      </c>
      <c r="G1184" s="318" t="s">
        <v>2639</v>
      </c>
      <c r="H1184" s="287"/>
      <c r="I1184" s="318" t="s">
        <v>2667</v>
      </c>
      <c r="J1184" s="267" t="s">
        <v>2193</v>
      </c>
      <c r="K1184" s="215" t="s">
        <v>238</v>
      </c>
    </row>
    <row r="1185" spans="1:11" s="242" customFormat="1">
      <c r="A1185" s="264" t="s">
        <v>2034</v>
      </c>
      <c r="B1185" s="269" t="str">
        <f>VLOOKUP(A1185,数策标签!H:K,2,FALSE)</f>
        <v>消费笔数品类TOP5分布</v>
      </c>
      <c r="C1185" s="211" t="s">
        <v>235</v>
      </c>
      <c r="D1185" s="211" t="s">
        <v>2035</v>
      </c>
      <c r="E1185" s="317" t="s">
        <v>1083</v>
      </c>
      <c r="F1185" s="287" t="s">
        <v>2638</v>
      </c>
      <c r="G1185" s="318" t="s">
        <v>2639</v>
      </c>
      <c r="H1185" s="287"/>
      <c r="I1185" s="318" t="s">
        <v>2668</v>
      </c>
      <c r="J1185" s="267" t="s">
        <v>2426</v>
      </c>
      <c r="K1185" s="215" t="s">
        <v>238</v>
      </c>
    </row>
    <row r="1186" spans="1:11" s="242" customFormat="1">
      <c r="A1186" s="264" t="s">
        <v>2034</v>
      </c>
      <c r="B1186" s="269" t="str">
        <f>VLOOKUP(A1186,数策标签!H:K,2,FALSE)</f>
        <v>消费笔数品类TOP5分布</v>
      </c>
      <c r="C1186" s="211" t="s">
        <v>235</v>
      </c>
      <c r="D1186" s="211" t="s">
        <v>2035</v>
      </c>
      <c r="E1186" s="317" t="s">
        <v>1083</v>
      </c>
      <c r="F1186" s="287" t="s">
        <v>2638</v>
      </c>
      <c r="G1186" s="318" t="s">
        <v>2639</v>
      </c>
      <c r="H1186" s="287"/>
      <c r="I1186" s="318" t="s">
        <v>2669</v>
      </c>
      <c r="J1186" s="267" t="s">
        <v>2193</v>
      </c>
      <c r="K1186" s="215" t="s">
        <v>238</v>
      </c>
    </row>
    <row r="1187" spans="1:11" s="242" customFormat="1">
      <c r="A1187" s="264" t="s">
        <v>2034</v>
      </c>
      <c r="B1187" s="269" t="str">
        <f>VLOOKUP(A1187,数策标签!H:K,2,FALSE)</f>
        <v>消费笔数品类TOP5分布</v>
      </c>
      <c r="C1187" s="211" t="s">
        <v>235</v>
      </c>
      <c r="D1187" s="211" t="s">
        <v>2035</v>
      </c>
      <c r="E1187" s="317" t="s">
        <v>1083</v>
      </c>
      <c r="F1187" s="287" t="s">
        <v>2638</v>
      </c>
      <c r="G1187" s="318" t="s">
        <v>2639</v>
      </c>
      <c r="H1187" s="287"/>
      <c r="I1187" s="318" t="s">
        <v>2670</v>
      </c>
      <c r="J1187" s="267" t="s">
        <v>2091</v>
      </c>
      <c r="K1187" s="215" t="s">
        <v>238</v>
      </c>
    </row>
    <row r="1188" spans="1:11" s="242" customFormat="1">
      <c r="A1188" s="264" t="s">
        <v>2034</v>
      </c>
      <c r="B1188" s="269" t="str">
        <f>VLOOKUP(A1188,数策标签!H:K,2,FALSE)</f>
        <v>消费笔数品类TOP5分布</v>
      </c>
      <c r="C1188" s="211" t="s">
        <v>235</v>
      </c>
      <c r="D1188" s="211" t="s">
        <v>2035</v>
      </c>
      <c r="E1188" s="317" t="s">
        <v>1083</v>
      </c>
      <c r="F1188" s="287" t="s">
        <v>2638</v>
      </c>
      <c r="G1188" s="318" t="s">
        <v>2639</v>
      </c>
      <c r="H1188" s="287"/>
      <c r="I1188" s="318" t="s">
        <v>2671</v>
      </c>
      <c r="J1188" s="267" t="s">
        <v>2193</v>
      </c>
      <c r="K1188" s="215" t="s">
        <v>238</v>
      </c>
    </row>
    <row r="1189" spans="1:11" s="242" customFormat="1">
      <c r="A1189" s="264" t="s">
        <v>2034</v>
      </c>
      <c r="B1189" s="269" t="str">
        <f>VLOOKUP(A1189,数策标签!H:K,2,FALSE)</f>
        <v>消费笔数品类TOP5分布</v>
      </c>
      <c r="C1189" s="211" t="s">
        <v>235</v>
      </c>
      <c r="D1189" s="211" t="s">
        <v>2035</v>
      </c>
      <c r="E1189" s="317" t="s">
        <v>1083</v>
      </c>
      <c r="F1189" s="287" t="s">
        <v>2638</v>
      </c>
      <c r="G1189" s="318" t="s">
        <v>2639</v>
      </c>
      <c r="H1189" s="287"/>
      <c r="I1189" s="318" t="s">
        <v>2672</v>
      </c>
      <c r="J1189" s="267" t="s">
        <v>2133</v>
      </c>
      <c r="K1189" s="215" t="s">
        <v>238</v>
      </c>
    </row>
    <row r="1190" spans="1:11" s="242" customFormat="1">
      <c r="A1190" s="264" t="s">
        <v>2034</v>
      </c>
      <c r="B1190" s="269" t="str">
        <f>VLOOKUP(A1190,数策标签!H:K,2,FALSE)</f>
        <v>消费笔数品类TOP5分布</v>
      </c>
      <c r="C1190" s="211" t="s">
        <v>235</v>
      </c>
      <c r="D1190" s="211" t="s">
        <v>2035</v>
      </c>
      <c r="E1190" s="317" t="s">
        <v>1083</v>
      </c>
      <c r="F1190" s="287" t="s">
        <v>2638</v>
      </c>
      <c r="G1190" s="318" t="s">
        <v>2639</v>
      </c>
      <c r="H1190" s="287"/>
      <c r="I1190" s="318" t="s">
        <v>2673</v>
      </c>
      <c r="J1190" s="267" t="s">
        <v>2148</v>
      </c>
      <c r="K1190" s="215" t="s">
        <v>238</v>
      </c>
    </row>
    <row r="1191" spans="1:11" s="242" customFormat="1">
      <c r="A1191" s="264" t="s">
        <v>2034</v>
      </c>
      <c r="B1191" s="269" t="str">
        <f>VLOOKUP(A1191,数策标签!H:K,2,FALSE)</f>
        <v>消费笔数品类TOP5分布</v>
      </c>
      <c r="C1191" s="211" t="s">
        <v>235</v>
      </c>
      <c r="D1191" s="211" t="s">
        <v>2035</v>
      </c>
      <c r="E1191" s="317" t="s">
        <v>1083</v>
      </c>
      <c r="F1191" s="287" t="s">
        <v>2638</v>
      </c>
      <c r="G1191" s="318" t="s">
        <v>2639</v>
      </c>
      <c r="H1191" s="287"/>
      <c r="I1191" s="318" t="s">
        <v>2674</v>
      </c>
      <c r="J1191" s="267" t="s">
        <v>2373</v>
      </c>
      <c r="K1191" s="215" t="s">
        <v>238</v>
      </c>
    </row>
    <row r="1192" spans="1:11" s="242" customFormat="1">
      <c r="A1192" s="264" t="s">
        <v>2034</v>
      </c>
      <c r="B1192" s="269" t="str">
        <f>VLOOKUP(A1192,数策标签!H:K,2,FALSE)</f>
        <v>消费笔数品类TOP5分布</v>
      </c>
      <c r="C1192" s="211" t="s">
        <v>235</v>
      </c>
      <c r="D1192" s="211" t="s">
        <v>2035</v>
      </c>
      <c r="E1192" s="317" t="s">
        <v>1083</v>
      </c>
      <c r="F1192" s="287" t="s">
        <v>2638</v>
      </c>
      <c r="G1192" s="318" t="s">
        <v>2639</v>
      </c>
      <c r="H1192" s="287"/>
      <c r="I1192" s="318" t="s">
        <v>2675</v>
      </c>
      <c r="J1192" s="267" t="s">
        <v>2193</v>
      </c>
      <c r="K1192" s="215" t="s">
        <v>238</v>
      </c>
    </row>
    <row r="1193" spans="1:11" s="242" customFormat="1">
      <c r="A1193" s="264" t="s">
        <v>2034</v>
      </c>
      <c r="B1193" s="269" t="str">
        <f>VLOOKUP(A1193,数策标签!H:K,2,FALSE)</f>
        <v>消费笔数品类TOP5分布</v>
      </c>
      <c r="C1193" s="211" t="s">
        <v>235</v>
      </c>
      <c r="D1193" s="211" t="s">
        <v>2035</v>
      </c>
      <c r="E1193" s="317" t="s">
        <v>1083</v>
      </c>
      <c r="F1193" s="287" t="s">
        <v>2638</v>
      </c>
      <c r="G1193" s="318" t="s">
        <v>2639</v>
      </c>
      <c r="H1193" s="287"/>
      <c r="I1193" s="318" t="s">
        <v>2676</v>
      </c>
      <c r="J1193" s="267" t="s">
        <v>2148</v>
      </c>
      <c r="K1193" s="215" t="s">
        <v>238</v>
      </c>
    </row>
    <row r="1194" spans="1:11" s="242" customFormat="1">
      <c r="A1194" s="264" t="s">
        <v>2034</v>
      </c>
      <c r="B1194" s="269" t="str">
        <f>VLOOKUP(A1194,数策标签!H:K,2,FALSE)</f>
        <v>消费笔数品类TOP5分布</v>
      </c>
      <c r="C1194" s="211" t="s">
        <v>235</v>
      </c>
      <c r="D1194" s="211" t="s">
        <v>2035</v>
      </c>
      <c r="E1194" s="317" t="s">
        <v>1083</v>
      </c>
      <c r="F1194" s="287" t="s">
        <v>2638</v>
      </c>
      <c r="G1194" s="318" t="s">
        <v>2639</v>
      </c>
      <c r="H1194" s="287"/>
      <c r="I1194" s="318" t="s">
        <v>2677</v>
      </c>
      <c r="J1194" s="267" t="s">
        <v>2091</v>
      </c>
      <c r="K1194" s="215" t="s">
        <v>238</v>
      </c>
    </row>
    <row r="1195" spans="1:11" s="242" customFormat="1">
      <c r="A1195" s="264" t="s">
        <v>2034</v>
      </c>
      <c r="B1195" s="269" t="str">
        <f>VLOOKUP(A1195,数策标签!H:K,2,FALSE)</f>
        <v>消费笔数品类TOP5分布</v>
      </c>
      <c r="C1195" s="211" t="s">
        <v>235</v>
      </c>
      <c r="D1195" s="211" t="s">
        <v>2035</v>
      </c>
      <c r="E1195" s="317" t="s">
        <v>1083</v>
      </c>
      <c r="F1195" s="287" t="s">
        <v>2638</v>
      </c>
      <c r="G1195" s="318" t="s">
        <v>2639</v>
      </c>
      <c r="H1195" s="287"/>
      <c r="I1195" s="318" t="s">
        <v>2678</v>
      </c>
      <c r="J1195" s="267" t="s">
        <v>2040</v>
      </c>
      <c r="K1195" s="215" t="s">
        <v>238</v>
      </c>
    </row>
    <row r="1196" spans="1:11" s="242" customFormat="1">
      <c r="A1196" s="264" t="s">
        <v>2034</v>
      </c>
      <c r="B1196" s="269" t="str">
        <f>VLOOKUP(A1196,数策标签!H:K,2,FALSE)</f>
        <v>消费笔数品类TOP5分布</v>
      </c>
      <c r="C1196" s="211" t="s">
        <v>235</v>
      </c>
      <c r="D1196" s="211" t="s">
        <v>2035</v>
      </c>
      <c r="E1196" s="317" t="s">
        <v>1083</v>
      </c>
      <c r="F1196" s="287" t="s">
        <v>2638</v>
      </c>
      <c r="G1196" s="318" t="s">
        <v>2639</v>
      </c>
      <c r="H1196" s="287"/>
      <c r="I1196" s="318" t="s">
        <v>2679</v>
      </c>
      <c r="J1196" s="267" t="s">
        <v>2538</v>
      </c>
      <c r="K1196" s="215" t="s">
        <v>238</v>
      </c>
    </row>
    <row r="1197" spans="1:11" s="242" customFormat="1">
      <c r="A1197" s="264" t="s">
        <v>2034</v>
      </c>
      <c r="B1197" s="269" t="str">
        <f>VLOOKUP(A1197,数策标签!H:K,2,FALSE)</f>
        <v>消费笔数品类TOP5分布</v>
      </c>
      <c r="C1197" s="211" t="s">
        <v>235</v>
      </c>
      <c r="D1197" s="211" t="s">
        <v>2035</v>
      </c>
      <c r="E1197" s="317" t="s">
        <v>1083</v>
      </c>
      <c r="F1197" s="287" t="s">
        <v>2638</v>
      </c>
      <c r="G1197" s="318" t="s">
        <v>2639</v>
      </c>
      <c r="H1197" s="287"/>
      <c r="I1197" s="318" t="s">
        <v>2680</v>
      </c>
      <c r="J1197" s="267" t="s">
        <v>2049</v>
      </c>
      <c r="K1197" s="215" t="s">
        <v>238</v>
      </c>
    </row>
    <row r="1198" spans="1:11" s="242" customFormat="1">
      <c r="A1198" s="264" t="s">
        <v>2034</v>
      </c>
      <c r="B1198" s="269" t="str">
        <f>VLOOKUP(A1198,数策标签!H:K,2,FALSE)</f>
        <v>消费笔数品类TOP5分布</v>
      </c>
      <c r="C1198" s="211" t="s">
        <v>235</v>
      </c>
      <c r="D1198" s="211" t="s">
        <v>2035</v>
      </c>
      <c r="E1198" s="317" t="s">
        <v>1083</v>
      </c>
      <c r="F1198" s="287" t="s">
        <v>2638</v>
      </c>
      <c r="G1198" s="318" t="s">
        <v>2639</v>
      </c>
      <c r="H1198" s="287"/>
      <c r="I1198" s="318" t="s">
        <v>2681</v>
      </c>
      <c r="J1198" s="267" t="s">
        <v>2193</v>
      </c>
      <c r="K1198" s="215" t="s">
        <v>238</v>
      </c>
    </row>
    <row r="1199" spans="1:11" s="242" customFormat="1">
      <c r="A1199" s="264" t="s">
        <v>2034</v>
      </c>
      <c r="B1199" s="269" t="str">
        <f>VLOOKUP(A1199,数策标签!H:K,2,FALSE)</f>
        <v>消费笔数品类TOP5分布</v>
      </c>
      <c r="C1199" s="211" t="s">
        <v>235</v>
      </c>
      <c r="D1199" s="211" t="s">
        <v>2035</v>
      </c>
      <c r="E1199" s="317" t="s">
        <v>1083</v>
      </c>
      <c r="F1199" s="287" t="s">
        <v>2638</v>
      </c>
      <c r="G1199" s="318" t="s">
        <v>2639</v>
      </c>
      <c r="H1199" s="287"/>
      <c r="I1199" s="318" t="s">
        <v>2682</v>
      </c>
      <c r="J1199" s="267" t="s">
        <v>2193</v>
      </c>
      <c r="K1199" s="215" t="s">
        <v>238</v>
      </c>
    </row>
    <row r="1200" spans="1:11" s="242" customFormat="1">
      <c r="A1200" s="264" t="s">
        <v>2034</v>
      </c>
      <c r="B1200" s="269" t="str">
        <f>VLOOKUP(A1200,数策标签!H:K,2,FALSE)</f>
        <v>消费笔数品类TOP5分布</v>
      </c>
      <c r="C1200" s="211" t="s">
        <v>235</v>
      </c>
      <c r="D1200" s="211" t="s">
        <v>2035</v>
      </c>
      <c r="E1200" s="317" t="s">
        <v>1083</v>
      </c>
      <c r="F1200" s="287" t="s">
        <v>2638</v>
      </c>
      <c r="G1200" s="318" t="s">
        <v>2639</v>
      </c>
      <c r="H1200" s="287"/>
      <c r="I1200" s="318" t="s">
        <v>2683</v>
      </c>
      <c r="J1200" s="267" t="s">
        <v>2193</v>
      </c>
      <c r="K1200" s="215" t="s">
        <v>238</v>
      </c>
    </row>
    <row r="1201" spans="1:11" s="242" customFormat="1">
      <c r="A1201" s="264" t="s">
        <v>2034</v>
      </c>
      <c r="B1201" s="269" t="str">
        <f>VLOOKUP(A1201,数策标签!H:K,2,FALSE)</f>
        <v>消费笔数品类TOP5分布</v>
      </c>
      <c r="C1201" s="211" t="s">
        <v>235</v>
      </c>
      <c r="D1201" s="211" t="s">
        <v>2035</v>
      </c>
      <c r="E1201" s="317" t="s">
        <v>1083</v>
      </c>
      <c r="F1201" s="287" t="s">
        <v>2638</v>
      </c>
      <c r="G1201" s="318" t="s">
        <v>2639</v>
      </c>
      <c r="H1201" s="287"/>
      <c r="I1201" s="318" t="s">
        <v>2684</v>
      </c>
      <c r="J1201" s="267" t="s">
        <v>2193</v>
      </c>
      <c r="K1201" s="215" t="s">
        <v>238</v>
      </c>
    </row>
    <row r="1202" spans="1:11" s="242" customFormat="1">
      <c r="A1202" s="264" t="s">
        <v>2034</v>
      </c>
      <c r="B1202" s="269" t="str">
        <f>VLOOKUP(A1202,数策标签!H:K,2,FALSE)</f>
        <v>消费笔数品类TOP5分布</v>
      </c>
      <c r="C1202" s="211" t="s">
        <v>235</v>
      </c>
      <c r="D1202" s="211" t="s">
        <v>2035</v>
      </c>
      <c r="E1202" s="317" t="s">
        <v>1083</v>
      </c>
      <c r="F1202" s="287" t="s">
        <v>2638</v>
      </c>
      <c r="G1202" s="318" t="s">
        <v>2639</v>
      </c>
      <c r="H1202" s="287"/>
      <c r="I1202" s="318" t="s">
        <v>2685</v>
      </c>
      <c r="J1202" s="267" t="s">
        <v>2148</v>
      </c>
      <c r="K1202" s="215" t="s">
        <v>238</v>
      </c>
    </row>
    <row r="1203" spans="1:11" s="242" customFormat="1">
      <c r="A1203" s="264" t="s">
        <v>2034</v>
      </c>
      <c r="B1203" s="269" t="str">
        <f>VLOOKUP(A1203,数策标签!H:K,2,FALSE)</f>
        <v>消费笔数品类TOP5分布</v>
      </c>
      <c r="C1203" s="211" t="s">
        <v>235</v>
      </c>
      <c r="D1203" s="211" t="s">
        <v>2035</v>
      </c>
      <c r="E1203" s="317" t="s">
        <v>1083</v>
      </c>
      <c r="F1203" s="287" t="s">
        <v>2638</v>
      </c>
      <c r="G1203" s="318" t="s">
        <v>2639</v>
      </c>
      <c r="H1203" s="287"/>
      <c r="I1203" s="318" t="s">
        <v>2686</v>
      </c>
      <c r="J1203" s="267" t="s">
        <v>2193</v>
      </c>
      <c r="K1203" s="215" t="s">
        <v>238</v>
      </c>
    </row>
    <row r="1204" spans="1:11" s="242" customFormat="1">
      <c r="A1204" s="264" t="s">
        <v>2034</v>
      </c>
      <c r="B1204" s="269" t="str">
        <f>VLOOKUP(A1204,数策标签!H:K,2,FALSE)</f>
        <v>消费笔数品类TOP5分布</v>
      </c>
      <c r="C1204" s="211" t="s">
        <v>235</v>
      </c>
      <c r="D1204" s="211" t="s">
        <v>2035</v>
      </c>
      <c r="E1204" s="317" t="s">
        <v>1083</v>
      </c>
      <c r="F1204" s="287" t="s">
        <v>2638</v>
      </c>
      <c r="G1204" s="318" t="s">
        <v>2639</v>
      </c>
      <c r="H1204" s="287"/>
      <c r="I1204" s="318" t="s">
        <v>2687</v>
      </c>
      <c r="J1204" s="267" t="s">
        <v>2075</v>
      </c>
      <c r="K1204" s="215" t="s">
        <v>238</v>
      </c>
    </row>
    <row r="1205" spans="1:11" s="242" customFormat="1">
      <c r="A1205" s="264" t="s">
        <v>2034</v>
      </c>
      <c r="B1205" s="269" t="str">
        <f>VLOOKUP(A1205,数策标签!H:K,2,FALSE)</f>
        <v>消费笔数品类TOP5分布</v>
      </c>
      <c r="C1205" s="211" t="s">
        <v>235</v>
      </c>
      <c r="D1205" s="211" t="s">
        <v>2035</v>
      </c>
      <c r="E1205" s="317" t="s">
        <v>1083</v>
      </c>
      <c r="F1205" s="287" t="s">
        <v>2638</v>
      </c>
      <c r="G1205" s="318" t="s">
        <v>2639</v>
      </c>
      <c r="H1205" s="287"/>
      <c r="I1205" s="318" t="s">
        <v>2688</v>
      </c>
      <c r="J1205" s="267" t="s">
        <v>2193</v>
      </c>
      <c r="K1205" s="215" t="s">
        <v>238</v>
      </c>
    </row>
    <row r="1206" spans="1:11" s="242" customFormat="1">
      <c r="A1206" s="264" t="s">
        <v>2034</v>
      </c>
      <c r="B1206" s="269" t="str">
        <f>VLOOKUP(A1206,数策标签!H:K,2,FALSE)</f>
        <v>消费笔数品类TOP5分布</v>
      </c>
      <c r="C1206" s="211" t="s">
        <v>235</v>
      </c>
      <c r="D1206" s="211" t="s">
        <v>2035</v>
      </c>
      <c r="E1206" s="317" t="s">
        <v>1083</v>
      </c>
      <c r="F1206" s="287" t="s">
        <v>2638</v>
      </c>
      <c r="G1206" s="318" t="s">
        <v>2639</v>
      </c>
      <c r="H1206" s="287"/>
      <c r="I1206" s="318" t="s">
        <v>2689</v>
      </c>
      <c r="J1206" s="267" t="s">
        <v>2193</v>
      </c>
      <c r="K1206" s="215" t="s">
        <v>238</v>
      </c>
    </row>
    <row r="1207" spans="1:11" s="242" customFormat="1">
      <c r="A1207" s="264" t="s">
        <v>2034</v>
      </c>
      <c r="B1207" s="269" t="str">
        <f>VLOOKUP(A1207,数策标签!H:K,2,FALSE)</f>
        <v>消费笔数品类TOP5分布</v>
      </c>
      <c r="C1207" s="211" t="s">
        <v>235</v>
      </c>
      <c r="D1207" s="211" t="s">
        <v>2035</v>
      </c>
      <c r="E1207" s="317" t="s">
        <v>1083</v>
      </c>
      <c r="F1207" s="287" t="s">
        <v>2638</v>
      </c>
      <c r="G1207" s="318" t="s">
        <v>2639</v>
      </c>
      <c r="H1207" s="287"/>
      <c r="I1207" s="318" t="s">
        <v>2690</v>
      </c>
      <c r="J1207" s="267" t="s">
        <v>2148</v>
      </c>
      <c r="K1207" s="215" t="s">
        <v>238</v>
      </c>
    </row>
    <row r="1208" spans="1:11" s="242" customFormat="1">
      <c r="A1208" s="264" t="s">
        <v>2034</v>
      </c>
      <c r="B1208" s="269" t="str">
        <f>VLOOKUP(A1208,数策标签!H:K,2,FALSE)</f>
        <v>消费笔数品类TOP5分布</v>
      </c>
      <c r="C1208" s="211" t="s">
        <v>235</v>
      </c>
      <c r="D1208" s="211" t="s">
        <v>2035</v>
      </c>
      <c r="E1208" s="317" t="s">
        <v>1083</v>
      </c>
      <c r="F1208" s="287" t="s">
        <v>2638</v>
      </c>
      <c r="G1208" s="318" t="s">
        <v>2639</v>
      </c>
      <c r="H1208" s="287"/>
      <c r="I1208" s="318" t="s">
        <v>2691</v>
      </c>
      <c r="J1208" s="267" t="s">
        <v>2193</v>
      </c>
      <c r="K1208" s="215" t="s">
        <v>238</v>
      </c>
    </row>
    <row r="1209" spans="1:11" s="242" customFormat="1">
      <c r="A1209" s="264" t="s">
        <v>2034</v>
      </c>
      <c r="B1209" s="269" t="str">
        <f>VLOOKUP(A1209,数策标签!H:K,2,FALSE)</f>
        <v>消费笔数品类TOP5分布</v>
      </c>
      <c r="C1209" s="211" t="s">
        <v>235</v>
      </c>
      <c r="D1209" s="211" t="s">
        <v>2035</v>
      </c>
      <c r="E1209" s="317" t="s">
        <v>1083</v>
      </c>
      <c r="F1209" s="287" t="s">
        <v>2638</v>
      </c>
      <c r="G1209" s="318" t="s">
        <v>2639</v>
      </c>
      <c r="H1209" s="287"/>
      <c r="I1209" s="318" t="s">
        <v>2692</v>
      </c>
      <c r="J1209" s="267" t="s">
        <v>2086</v>
      </c>
      <c r="K1209" s="215" t="s">
        <v>238</v>
      </c>
    </row>
    <row r="1210" spans="1:11" s="242" customFormat="1">
      <c r="A1210" s="264" t="s">
        <v>2034</v>
      </c>
      <c r="B1210" s="269" t="str">
        <f>VLOOKUP(A1210,数策标签!H:K,2,FALSE)</f>
        <v>消费笔数品类TOP5分布</v>
      </c>
      <c r="C1210" s="211" t="s">
        <v>235</v>
      </c>
      <c r="D1210" s="211" t="s">
        <v>2035</v>
      </c>
      <c r="E1210" s="317" t="s">
        <v>1083</v>
      </c>
      <c r="F1210" s="287" t="s">
        <v>2638</v>
      </c>
      <c r="G1210" s="318" t="s">
        <v>2639</v>
      </c>
      <c r="H1210" s="287"/>
      <c r="I1210" s="318" t="s">
        <v>2693</v>
      </c>
      <c r="J1210" s="267" t="s">
        <v>2193</v>
      </c>
      <c r="K1210" s="215" t="s">
        <v>238</v>
      </c>
    </row>
    <row r="1211" spans="1:11" s="242" customFormat="1">
      <c r="A1211" s="264" t="s">
        <v>2034</v>
      </c>
      <c r="B1211" s="269" t="str">
        <f>VLOOKUP(A1211,数策标签!H:K,2,FALSE)</f>
        <v>消费笔数品类TOP5分布</v>
      </c>
      <c r="C1211" s="211" t="s">
        <v>235</v>
      </c>
      <c r="D1211" s="211" t="s">
        <v>2035</v>
      </c>
      <c r="E1211" s="317" t="s">
        <v>1083</v>
      </c>
      <c r="F1211" s="287" t="s">
        <v>2638</v>
      </c>
      <c r="G1211" s="318" t="s">
        <v>2639</v>
      </c>
      <c r="H1211" s="287"/>
      <c r="I1211" s="318" t="s">
        <v>2694</v>
      </c>
      <c r="J1211" s="267" t="s">
        <v>2193</v>
      </c>
      <c r="K1211" s="215" t="s">
        <v>238</v>
      </c>
    </row>
    <row r="1212" spans="1:11" s="215" customFormat="1" hidden="1">
      <c r="A1212" s="253" t="s">
        <v>2695</v>
      </c>
      <c r="B1212" s="211" t="str">
        <f>VLOOKUP(A1212,数策标签!H:K,2,FALSE)</f>
        <v>IT类消费笔数</v>
      </c>
      <c r="C1212" s="211" t="s">
        <v>235</v>
      </c>
      <c r="D1212" s="211" t="s">
        <v>2001</v>
      </c>
      <c r="E1212" s="211" t="s">
        <v>2001</v>
      </c>
      <c r="F1212" s="265" t="s">
        <v>2036</v>
      </c>
      <c r="G1212" s="211" t="s">
        <v>2037</v>
      </c>
      <c r="H1212" s="265" t="s">
        <v>2038</v>
      </c>
      <c r="I1212" s="211" t="s">
        <v>2039</v>
      </c>
      <c r="J1212" s="252" t="s">
        <v>2039</v>
      </c>
      <c r="K1212" s="215" t="s">
        <v>238</v>
      </c>
    </row>
    <row r="1213" spans="1:11" s="215" customFormat="1" hidden="1">
      <c r="A1213" s="253" t="s">
        <v>2695</v>
      </c>
      <c r="B1213" s="211" t="str">
        <f>VLOOKUP(A1213,数策标签!H:K,2,FALSE)</f>
        <v>IT类消费笔数</v>
      </c>
      <c r="C1213" s="211" t="s">
        <v>235</v>
      </c>
      <c r="D1213" s="211" t="s">
        <v>2001</v>
      </c>
      <c r="E1213" s="211" t="s">
        <v>2001</v>
      </c>
      <c r="F1213" s="265" t="s">
        <v>2036</v>
      </c>
      <c r="G1213" s="211" t="s">
        <v>2037</v>
      </c>
      <c r="H1213" s="265" t="s">
        <v>2041</v>
      </c>
      <c r="I1213" s="211" t="s">
        <v>2042</v>
      </c>
      <c r="J1213" s="252" t="s">
        <v>2042</v>
      </c>
      <c r="K1213" s="215" t="s">
        <v>238</v>
      </c>
    </row>
    <row r="1214" spans="1:11" s="215" customFormat="1" hidden="1">
      <c r="A1214" s="253" t="s">
        <v>2695</v>
      </c>
      <c r="B1214" s="211" t="str">
        <f>VLOOKUP(A1214,数策标签!H:K,2,FALSE)</f>
        <v>IT类消费笔数</v>
      </c>
      <c r="C1214" s="211" t="s">
        <v>235</v>
      </c>
      <c r="D1214" s="211" t="s">
        <v>2001</v>
      </c>
      <c r="E1214" s="211" t="s">
        <v>2001</v>
      </c>
      <c r="F1214" s="265" t="s">
        <v>2036</v>
      </c>
      <c r="G1214" s="211" t="s">
        <v>2037</v>
      </c>
      <c r="H1214" s="265" t="s">
        <v>2043</v>
      </c>
      <c r="I1214" s="211" t="s">
        <v>2044</v>
      </c>
      <c r="J1214" s="252" t="s">
        <v>2044</v>
      </c>
      <c r="K1214" s="215" t="s">
        <v>238</v>
      </c>
    </row>
    <row r="1215" spans="1:11" s="215" customFormat="1" hidden="1">
      <c r="A1215" s="253" t="s">
        <v>2695</v>
      </c>
      <c r="B1215" s="211" t="str">
        <f>VLOOKUP(A1215,数策标签!H:K,2,FALSE)</f>
        <v>IT类消费笔数</v>
      </c>
      <c r="C1215" s="211" t="s">
        <v>235</v>
      </c>
      <c r="D1215" s="211" t="s">
        <v>2001</v>
      </c>
      <c r="E1215" s="211" t="s">
        <v>2001</v>
      </c>
      <c r="F1215" s="265" t="s">
        <v>2036</v>
      </c>
      <c r="G1215" s="211" t="s">
        <v>2037</v>
      </c>
      <c r="H1215" s="265" t="s">
        <v>2045</v>
      </c>
      <c r="I1215" s="211" t="s">
        <v>2046</v>
      </c>
      <c r="J1215" s="252" t="s">
        <v>2046</v>
      </c>
      <c r="K1215" s="215" t="s">
        <v>238</v>
      </c>
    </row>
    <row r="1216" spans="1:11" s="215" customFormat="1" hidden="1">
      <c r="A1216" s="253" t="s">
        <v>2696</v>
      </c>
      <c r="B1216" s="211" t="str">
        <f>VLOOKUP(A1216,数策标签!H:K,2,FALSE)</f>
        <v>餐饮类消费笔数</v>
      </c>
      <c r="C1216" s="211" t="s">
        <v>235</v>
      </c>
      <c r="D1216" s="211" t="s">
        <v>2001</v>
      </c>
      <c r="E1216" s="211" t="s">
        <v>2001</v>
      </c>
      <c r="F1216" s="265" t="s">
        <v>2036</v>
      </c>
      <c r="G1216" s="211" t="s">
        <v>2037</v>
      </c>
      <c r="H1216" s="265" t="s">
        <v>2047</v>
      </c>
      <c r="I1216" s="211" t="s">
        <v>2048</v>
      </c>
      <c r="J1216" s="252" t="s">
        <v>2048</v>
      </c>
      <c r="K1216" s="215" t="s">
        <v>238</v>
      </c>
    </row>
    <row r="1217" spans="1:11" s="215" customFormat="1" hidden="1">
      <c r="A1217" s="253" t="s">
        <v>2696</v>
      </c>
      <c r="B1217" s="211" t="str">
        <f>VLOOKUP(A1217,数策标签!H:K,2,FALSE)</f>
        <v>餐饮类消费笔数</v>
      </c>
      <c r="C1217" s="211" t="s">
        <v>235</v>
      </c>
      <c r="D1217" s="211" t="s">
        <v>2001</v>
      </c>
      <c r="E1217" s="211" t="s">
        <v>2001</v>
      </c>
      <c r="F1217" s="265" t="s">
        <v>2036</v>
      </c>
      <c r="G1217" s="211" t="s">
        <v>2037</v>
      </c>
      <c r="H1217" s="265" t="s">
        <v>2050</v>
      </c>
      <c r="I1217" s="211" t="s">
        <v>2051</v>
      </c>
      <c r="J1217" s="252" t="s">
        <v>2051</v>
      </c>
      <c r="K1217" s="215" t="s">
        <v>238</v>
      </c>
    </row>
    <row r="1218" spans="1:11" s="215" customFormat="1" hidden="1">
      <c r="A1218" s="253" t="s">
        <v>2696</v>
      </c>
      <c r="B1218" s="211" t="str">
        <f>VLOOKUP(A1218,数策标签!H:K,2,FALSE)</f>
        <v>餐饮类消费笔数</v>
      </c>
      <c r="C1218" s="211" t="s">
        <v>235</v>
      </c>
      <c r="D1218" s="211" t="s">
        <v>2001</v>
      </c>
      <c r="E1218" s="211" t="s">
        <v>2001</v>
      </c>
      <c r="F1218" s="265" t="s">
        <v>2036</v>
      </c>
      <c r="G1218" s="211" t="s">
        <v>2037</v>
      </c>
      <c r="H1218" s="265" t="s">
        <v>2052</v>
      </c>
      <c r="I1218" s="211" t="s">
        <v>2053</v>
      </c>
      <c r="J1218" s="252" t="s">
        <v>2053</v>
      </c>
      <c r="K1218" s="215" t="s">
        <v>238</v>
      </c>
    </row>
    <row r="1219" spans="1:11" s="215" customFormat="1" hidden="1">
      <c r="A1219" s="253" t="s">
        <v>2696</v>
      </c>
      <c r="B1219" s="211" t="str">
        <f>VLOOKUP(A1219,数策标签!H:K,2,FALSE)</f>
        <v>餐饮类消费笔数</v>
      </c>
      <c r="C1219" s="211" t="s">
        <v>235</v>
      </c>
      <c r="D1219" s="211" t="s">
        <v>2001</v>
      </c>
      <c r="E1219" s="211" t="s">
        <v>2001</v>
      </c>
      <c r="F1219" s="265" t="s">
        <v>2036</v>
      </c>
      <c r="G1219" s="211" t="s">
        <v>2037</v>
      </c>
      <c r="H1219" s="265" t="s">
        <v>2054</v>
      </c>
      <c r="I1219" s="211" t="s">
        <v>2055</v>
      </c>
      <c r="J1219" s="252" t="s">
        <v>2055</v>
      </c>
      <c r="K1219" s="215" t="s">
        <v>238</v>
      </c>
    </row>
    <row r="1220" spans="1:11" s="215" customFormat="1" hidden="1">
      <c r="A1220" s="253" t="s">
        <v>2696</v>
      </c>
      <c r="B1220" s="211" t="str">
        <f>VLOOKUP(A1220,数策标签!H:K,2,FALSE)</f>
        <v>餐饮类消费笔数</v>
      </c>
      <c r="C1220" s="211" t="s">
        <v>235</v>
      </c>
      <c r="D1220" s="211" t="s">
        <v>2001</v>
      </c>
      <c r="E1220" s="211" t="s">
        <v>2001</v>
      </c>
      <c r="F1220" s="265" t="s">
        <v>2036</v>
      </c>
      <c r="G1220" s="211" t="s">
        <v>2037</v>
      </c>
      <c r="H1220" s="265" t="s">
        <v>2056</v>
      </c>
      <c r="I1220" s="211" t="s">
        <v>2057</v>
      </c>
      <c r="J1220" s="252" t="s">
        <v>2057</v>
      </c>
      <c r="K1220" s="215" t="s">
        <v>238</v>
      </c>
    </row>
    <row r="1221" spans="1:11" s="215" customFormat="1" hidden="1">
      <c r="A1221" s="253" t="s">
        <v>2697</v>
      </c>
      <c r="B1221" s="211" t="str">
        <f>VLOOKUP(A1221,数策标签!H:K,2,FALSE)</f>
        <v>房地产类消费笔数</v>
      </c>
      <c r="C1221" s="211" t="s">
        <v>235</v>
      </c>
      <c r="D1221" s="211" t="s">
        <v>2001</v>
      </c>
      <c r="E1221" s="211" t="s">
        <v>2001</v>
      </c>
      <c r="F1221" s="265" t="s">
        <v>2036</v>
      </c>
      <c r="G1221" s="211" t="s">
        <v>2037</v>
      </c>
      <c r="H1221" s="265" t="s">
        <v>2058</v>
      </c>
      <c r="I1221" s="211" t="s">
        <v>2059</v>
      </c>
      <c r="J1221" s="252" t="s">
        <v>2059</v>
      </c>
      <c r="K1221" s="215" t="s">
        <v>238</v>
      </c>
    </row>
    <row r="1222" spans="1:11" s="215" customFormat="1" hidden="1">
      <c r="A1222" s="253" t="s">
        <v>2697</v>
      </c>
      <c r="B1222" s="211" t="str">
        <f>VLOOKUP(A1222,数策标签!H:K,2,FALSE)</f>
        <v>房地产类消费笔数</v>
      </c>
      <c r="C1222" s="211" t="s">
        <v>235</v>
      </c>
      <c r="D1222" s="211" t="s">
        <v>2001</v>
      </c>
      <c r="E1222" s="211" t="s">
        <v>2001</v>
      </c>
      <c r="F1222" s="265" t="s">
        <v>2036</v>
      </c>
      <c r="G1222" s="211" t="s">
        <v>2037</v>
      </c>
      <c r="H1222" s="265" t="s">
        <v>2061</v>
      </c>
      <c r="I1222" s="211" t="s">
        <v>2062</v>
      </c>
      <c r="J1222" s="252" t="s">
        <v>2062</v>
      </c>
      <c r="K1222" s="215" t="s">
        <v>238</v>
      </c>
    </row>
    <row r="1223" spans="1:11" s="215" customFormat="1" hidden="1">
      <c r="A1223" s="253" t="s">
        <v>2697</v>
      </c>
      <c r="B1223" s="211" t="str">
        <f>VLOOKUP(A1223,数策标签!H:K,2,FALSE)</f>
        <v>房地产类消费笔数</v>
      </c>
      <c r="C1223" s="211" t="s">
        <v>235</v>
      </c>
      <c r="D1223" s="211" t="s">
        <v>2001</v>
      </c>
      <c r="E1223" s="211" t="s">
        <v>2001</v>
      </c>
      <c r="F1223" s="265" t="s">
        <v>2036</v>
      </c>
      <c r="G1223" s="211" t="s">
        <v>2037</v>
      </c>
      <c r="H1223" s="265" t="s">
        <v>2063</v>
      </c>
      <c r="I1223" s="211" t="s">
        <v>2064</v>
      </c>
      <c r="J1223" s="252" t="s">
        <v>2064</v>
      </c>
      <c r="K1223" s="215" t="s">
        <v>238</v>
      </c>
    </row>
    <row r="1224" spans="1:11" s="215" customFormat="1" hidden="1">
      <c r="A1224" s="253" t="s">
        <v>2697</v>
      </c>
      <c r="B1224" s="211" t="str">
        <f>VLOOKUP(A1224,数策标签!H:K,2,FALSE)</f>
        <v>房地产类消费笔数</v>
      </c>
      <c r="C1224" s="211" t="s">
        <v>235</v>
      </c>
      <c r="D1224" s="211" t="s">
        <v>2001</v>
      </c>
      <c r="E1224" s="211" t="s">
        <v>2001</v>
      </c>
      <c r="F1224" s="265" t="s">
        <v>2036</v>
      </c>
      <c r="G1224" s="211" t="s">
        <v>2037</v>
      </c>
      <c r="H1224" s="265" t="s">
        <v>2065</v>
      </c>
      <c r="I1224" s="211" t="s">
        <v>2066</v>
      </c>
      <c r="J1224" s="252" t="s">
        <v>2066</v>
      </c>
      <c r="K1224" s="215" t="s">
        <v>238</v>
      </c>
    </row>
    <row r="1225" spans="1:11" s="215" customFormat="1" hidden="1">
      <c r="A1225" s="253" t="s">
        <v>2698</v>
      </c>
      <c r="B1225" s="211" t="str">
        <f>VLOOKUP(A1225,数策标签!H:K,2,FALSE)</f>
        <v>公用事业类消费笔数</v>
      </c>
      <c r="C1225" s="211" t="s">
        <v>235</v>
      </c>
      <c r="D1225" s="211" t="s">
        <v>2001</v>
      </c>
      <c r="E1225" s="211" t="s">
        <v>2001</v>
      </c>
      <c r="F1225" s="265" t="s">
        <v>2036</v>
      </c>
      <c r="G1225" s="211" t="s">
        <v>2037</v>
      </c>
      <c r="H1225" s="265" t="s">
        <v>2067</v>
      </c>
      <c r="I1225" s="211" t="s">
        <v>2068</v>
      </c>
      <c r="J1225" s="252" t="s">
        <v>2068</v>
      </c>
      <c r="K1225" s="215" t="s">
        <v>238</v>
      </c>
    </row>
    <row r="1226" spans="1:11" s="215" customFormat="1" hidden="1">
      <c r="A1226" s="253" t="s">
        <v>2698</v>
      </c>
      <c r="B1226" s="211" t="str">
        <f>VLOOKUP(A1226,数策标签!H:K,2,FALSE)</f>
        <v>公用事业类消费笔数</v>
      </c>
      <c r="C1226" s="211" t="s">
        <v>235</v>
      </c>
      <c r="D1226" s="211" t="s">
        <v>2001</v>
      </c>
      <c r="E1226" s="211" t="s">
        <v>2001</v>
      </c>
      <c r="F1226" s="265" t="s">
        <v>2036</v>
      </c>
      <c r="G1226" s="211" t="s">
        <v>2037</v>
      </c>
      <c r="H1226" s="265" t="s">
        <v>2069</v>
      </c>
      <c r="I1226" s="211" t="s">
        <v>2070</v>
      </c>
      <c r="J1226" s="252" t="s">
        <v>2070</v>
      </c>
      <c r="K1226" s="215" t="s">
        <v>238</v>
      </c>
    </row>
    <row r="1227" spans="1:11" s="215" customFormat="1" hidden="1">
      <c r="A1227" s="253" t="s">
        <v>2698</v>
      </c>
      <c r="B1227" s="211" t="str">
        <f>VLOOKUP(A1227,数策标签!H:K,2,FALSE)</f>
        <v>公用事业类消费笔数</v>
      </c>
      <c r="C1227" s="211" t="s">
        <v>235</v>
      </c>
      <c r="D1227" s="211" t="s">
        <v>2001</v>
      </c>
      <c r="E1227" s="211" t="s">
        <v>2001</v>
      </c>
      <c r="F1227" s="265" t="s">
        <v>2036</v>
      </c>
      <c r="G1227" s="211" t="s">
        <v>2037</v>
      </c>
      <c r="H1227" s="265" t="s">
        <v>2071</v>
      </c>
      <c r="I1227" s="211" t="s">
        <v>2072</v>
      </c>
      <c r="J1227" s="252" t="s">
        <v>2072</v>
      </c>
      <c r="K1227" s="215" t="s">
        <v>238</v>
      </c>
    </row>
    <row r="1228" spans="1:11" s="215" customFormat="1" hidden="1">
      <c r="A1228" s="253" t="s">
        <v>2699</v>
      </c>
      <c r="B1228" s="211" t="str">
        <f>VLOOKUP(A1228,数策标签!H:K,2,FALSE)</f>
        <v>文体娱乐服务类消费笔数</v>
      </c>
      <c r="C1228" s="211" t="s">
        <v>235</v>
      </c>
      <c r="D1228" s="211" t="s">
        <v>2001</v>
      </c>
      <c r="E1228" s="211" t="s">
        <v>2001</v>
      </c>
      <c r="F1228" s="265" t="s">
        <v>2036</v>
      </c>
      <c r="G1228" s="211" t="s">
        <v>2037</v>
      </c>
      <c r="H1228" s="265" t="s">
        <v>2073</v>
      </c>
      <c r="I1228" s="211" t="s">
        <v>2074</v>
      </c>
      <c r="J1228" s="252" t="s">
        <v>2074</v>
      </c>
      <c r="K1228" s="215" t="s">
        <v>238</v>
      </c>
    </row>
    <row r="1229" spans="1:11" s="215" customFormat="1" hidden="1">
      <c r="A1229" s="253" t="s">
        <v>2699</v>
      </c>
      <c r="B1229" s="211" t="str">
        <f>VLOOKUP(A1229,数策标签!H:K,2,FALSE)</f>
        <v>文体娱乐服务类消费笔数</v>
      </c>
      <c r="C1229" s="211" t="s">
        <v>235</v>
      </c>
      <c r="D1229" s="211" t="s">
        <v>2001</v>
      </c>
      <c r="E1229" s="211" t="s">
        <v>2001</v>
      </c>
      <c r="F1229" s="265" t="s">
        <v>2036</v>
      </c>
      <c r="G1229" s="211" t="s">
        <v>2037</v>
      </c>
      <c r="H1229" s="265" t="s">
        <v>2076</v>
      </c>
      <c r="I1229" s="211" t="s">
        <v>2077</v>
      </c>
      <c r="J1229" s="252" t="s">
        <v>2077</v>
      </c>
      <c r="K1229" s="215" t="s">
        <v>238</v>
      </c>
    </row>
    <row r="1230" spans="1:11" s="215" customFormat="1" hidden="1">
      <c r="A1230" s="253" t="s">
        <v>2699</v>
      </c>
      <c r="B1230" s="211" t="str">
        <f>VLOOKUP(A1230,数策标签!H:K,2,FALSE)</f>
        <v>文体娱乐服务类消费笔数</v>
      </c>
      <c r="C1230" s="211" t="s">
        <v>235</v>
      </c>
      <c r="D1230" s="211" t="s">
        <v>2001</v>
      </c>
      <c r="E1230" s="211" t="s">
        <v>2001</v>
      </c>
      <c r="F1230" s="265" t="s">
        <v>2036</v>
      </c>
      <c r="G1230" s="211" t="s">
        <v>2037</v>
      </c>
      <c r="H1230" s="265" t="s">
        <v>2078</v>
      </c>
      <c r="I1230" s="211" t="s">
        <v>2079</v>
      </c>
      <c r="J1230" s="252" t="s">
        <v>2079</v>
      </c>
      <c r="K1230" s="215" t="s">
        <v>238</v>
      </c>
    </row>
    <row r="1231" spans="1:11" s="215" customFormat="1" hidden="1">
      <c r="A1231" s="253" t="s">
        <v>2699</v>
      </c>
      <c r="B1231" s="211" t="str">
        <f>VLOOKUP(A1231,数策标签!H:K,2,FALSE)</f>
        <v>文体娱乐服务类消费笔数</v>
      </c>
      <c r="C1231" s="211" t="s">
        <v>235</v>
      </c>
      <c r="D1231" s="211" t="s">
        <v>2001</v>
      </c>
      <c r="E1231" s="211" t="s">
        <v>2001</v>
      </c>
      <c r="F1231" s="265" t="s">
        <v>2036</v>
      </c>
      <c r="G1231" s="211" t="s">
        <v>2037</v>
      </c>
      <c r="H1231" s="265" t="s">
        <v>2080</v>
      </c>
      <c r="I1231" s="211" t="s">
        <v>2081</v>
      </c>
      <c r="J1231" s="252" t="s">
        <v>2081</v>
      </c>
      <c r="K1231" s="215" t="s">
        <v>238</v>
      </c>
    </row>
    <row r="1232" spans="1:11" s="215" customFormat="1" hidden="1">
      <c r="A1232" s="253" t="s">
        <v>2699</v>
      </c>
      <c r="B1232" s="211" t="str">
        <f>VLOOKUP(A1232,数策标签!H:K,2,FALSE)</f>
        <v>文体娱乐服务类消费笔数</v>
      </c>
      <c r="C1232" s="211" t="s">
        <v>235</v>
      </c>
      <c r="D1232" s="211" t="s">
        <v>2001</v>
      </c>
      <c r="E1232" s="211" t="s">
        <v>2001</v>
      </c>
      <c r="F1232" s="265" t="s">
        <v>2036</v>
      </c>
      <c r="G1232" s="211" t="s">
        <v>2037</v>
      </c>
      <c r="H1232" s="265" t="s">
        <v>2082</v>
      </c>
      <c r="I1232" s="211" t="s">
        <v>2083</v>
      </c>
      <c r="J1232" s="252" t="s">
        <v>2083</v>
      </c>
      <c r="K1232" s="215" t="s">
        <v>238</v>
      </c>
    </row>
    <row r="1233" spans="1:11" s="215" customFormat="1" hidden="1">
      <c r="A1233" s="253" t="s">
        <v>2700</v>
      </c>
      <c r="B1233" s="211" t="str">
        <f>VLOOKUP(A1233,数策标签!H:K,2,FALSE)</f>
        <v>婚恋交友类消费笔数</v>
      </c>
      <c r="C1233" s="211" t="s">
        <v>235</v>
      </c>
      <c r="D1233" s="211" t="s">
        <v>2001</v>
      </c>
      <c r="E1233" s="211" t="s">
        <v>2001</v>
      </c>
      <c r="F1233" s="265" t="s">
        <v>2036</v>
      </c>
      <c r="G1233" s="211" t="s">
        <v>2037</v>
      </c>
      <c r="H1233" s="265" t="s">
        <v>2084</v>
      </c>
      <c r="I1233" s="211" t="s">
        <v>2085</v>
      </c>
      <c r="J1233" s="252" t="s">
        <v>2085</v>
      </c>
      <c r="K1233" s="215" t="s">
        <v>238</v>
      </c>
    </row>
    <row r="1234" spans="1:11" s="215" customFormat="1" hidden="1">
      <c r="A1234" s="253" t="s">
        <v>2700</v>
      </c>
      <c r="B1234" s="211" t="str">
        <f>VLOOKUP(A1234,数策标签!H:K,2,FALSE)</f>
        <v>婚恋交友类消费笔数</v>
      </c>
      <c r="C1234" s="211" t="s">
        <v>235</v>
      </c>
      <c r="D1234" s="211" t="s">
        <v>2001</v>
      </c>
      <c r="E1234" s="211" t="s">
        <v>2001</v>
      </c>
      <c r="F1234" s="265" t="s">
        <v>2036</v>
      </c>
      <c r="G1234" s="211" t="s">
        <v>2037</v>
      </c>
      <c r="H1234" s="265" t="s">
        <v>2087</v>
      </c>
      <c r="I1234" s="211" t="s">
        <v>2088</v>
      </c>
      <c r="J1234" s="252" t="s">
        <v>2088</v>
      </c>
      <c r="K1234" s="215" t="s">
        <v>238</v>
      </c>
    </row>
    <row r="1235" spans="1:11" s="215" customFormat="1" hidden="1">
      <c r="A1235" s="253" t="s">
        <v>2701</v>
      </c>
      <c r="B1235" s="211" t="str">
        <f>VLOOKUP(A1235,数策标签!H:K,2,FALSE)</f>
        <v>交通运输类消费笔数</v>
      </c>
      <c r="C1235" s="211" t="s">
        <v>235</v>
      </c>
      <c r="D1235" s="211" t="s">
        <v>2001</v>
      </c>
      <c r="E1235" s="211" t="s">
        <v>2001</v>
      </c>
      <c r="F1235" s="265" t="s">
        <v>2036</v>
      </c>
      <c r="G1235" s="211" t="s">
        <v>2037</v>
      </c>
      <c r="H1235" s="265" t="s">
        <v>2089</v>
      </c>
      <c r="I1235" s="211" t="s">
        <v>2090</v>
      </c>
      <c r="J1235" s="252" t="s">
        <v>2090</v>
      </c>
      <c r="K1235" s="215" t="s">
        <v>238</v>
      </c>
    </row>
    <row r="1236" spans="1:11" s="215" customFormat="1" hidden="1">
      <c r="A1236" s="253" t="s">
        <v>2701</v>
      </c>
      <c r="B1236" s="211" t="str">
        <f>VLOOKUP(A1236,数策标签!H:K,2,FALSE)</f>
        <v>交通运输类消费笔数</v>
      </c>
      <c r="C1236" s="211" t="s">
        <v>235</v>
      </c>
      <c r="D1236" s="211" t="s">
        <v>2001</v>
      </c>
      <c r="E1236" s="211" t="s">
        <v>2001</v>
      </c>
      <c r="F1236" s="265" t="s">
        <v>2036</v>
      </c>
      <c r="G1236" s="211" t="s">
        <v>2037</v>
      </c>
      <c r="H1236" s="265" t="s">
        <v>2092</v>
      </c>
      <c r="I1236" s="211" t="s">
        <v>2093</v>
      </c>
      <c r="J1236" s="252" t="s">
        <v>2093</v>
      </c>
      <c r="K1236" s="215" t="s">
        <v>238</v>
      </c>
    </row>
    <row r="1237" spans="1:11" s="215" customFormat="1" hidden="1">
      <c r="A1237" s="253" t="s">
        <v>2701</v>
      </c>
      <c r="B1237" s="211" t="str">
        <f>VLOOKUP(A1237,数策标签!H:K,2,FALSE)</f>
        <v>交通运输类消费笔数</v>
      </c>
      <c r="C1237" s="211" t="s">
        <v>235</v>
      </c>
      <c r="D1237" s="211" t="s">
        <v>2001</v>
      </c>
      <c r="E1237" s="211" t="s">
        <v>2001</v>
      </c>
      <c r="F1237" s="265" t="s">
        <v>2036</v>
      </c>
      <c r="G1237" s="211" t="s">
        <v>2037</v>
      </c>
      <c r="H1237" s="265" t="s">
        <v>2094</v>
      </c>
      <c r="I1237" s="211" t="s">
        <v>2095</v>
      </c>
      <c r="J1237" s="252" t="s">
        <v>2095</v>
      </c>
      <c r="K1237" s="215" t="s">
        <v>238</v>
      </c>
    </row>
    <row r="1238" spans="1:11" s="215" customFormat="1" hidden="1">
      <c r="A1238" s="253" t="s">
        <v>2701</v>
      </c>
      <c r="B1238" s="211" t="str">
        <f>VLOOKUP(A1238,数策标签!H:K,2,FALSE)</f>
        <v>交通运输类消费笔数</v>
      </c>
      <c r="C1238" s="211" t="s">
        <v>235</v>
      </c>
      <c r="D1238" s="211" t="s">
        <v>2001</v>
      </c>
      <c r="E1238" s="211" t="s">
        <v>2001</v>
      </c>
      <c r="F1238" s="265" t="s">
        <v>2036</v>
      </c>
      <c r="G1238" s="211" t="s">
        <v>2037</v>
      </c>
      <c r="H1238" s="265" t="s">
        <v>2096</v>
      </c>
      <c r="I1238" s="211" t="s">
        <v>2097</v>
      </c>
      <c r="J1238" s="252" t="s">
        <v>2097</v>
      </c>
      <c r="K1238" s="215" t="s">
        <v>238</v>
      </c>
    </row>
    <row r="1239" spans="1:11" s="215" customFormat="1" hidden="1">
      <c r="A1239" s="253" t="s">
        <v>2701</v>
      </c>
      <c r="B1239" s="211" t="str">
        <f>VLOOKUP(A1239,数策标签!H:K,2,FALSE)</f>
        <v>交通运输类消费笔数</v>
      </c>
      <c r="C1239" s="211" t="s">
        <v>235</v>
      </c>
      <c r="D1239" s="211" t="s">
        <v>2001</v>
      </c>
      <c r="E1239" s="211" t="s">
        <v>2001</v>
      </c>
      <c r="F1239" s="265" t="s">
        <v>2036</v>
      </c>
      <c r="G1239" s="211" t="s">
        <v>2037</v>
      </c>
      <c r="H1239" s="265" t="s">
        <v>2098</v>
      </c>
      <c r="I1239" s="211" t="s">
        <v>2099</v>
      </c>
      <c r="J1239" s="252" t="s">
        <v>2099</v>
      </c>
      <c r="K1239" s="215" t="s">
        <v>238</v>
      </c>
    </row>
    <row r="1240" spans="1:11" s="215" customFormat="1" hidden="1">
      <c r="A1240" s="253" t="s">
        <v>2701</v>
      </c>
      <c r="B1240" s="211" t="str">
        <f>VLOOKUP(A1240,数策标签!H:K,2,FALSE)</f>
        <v>交通运输类消费笔数</v>
      </c>
      <c r="C1240" s="211" t="s">
        <v>235</v>
      </c>
      <c r="D1240" s="211" t="s">
        <v>2001</v>
      </c>
      <c r="E1240" s="211" t="s">
        <v>2001</v>
      </c>
      <c r="F1240" s="265" t="s">
        <v>2036</v>
      </c>
      <c r="G1240" s="211" t="s">
        <v>2037</v>
      </c>
      <c r="H1240" s="265" t="s">
        <v>2100</v>
      </c>
      <c r="I1240" s="211" t="s">
        <v>2101</v>
      </c>
      <c r="J1240" s="252" t="s">
        <v>2101</v>
      </c>
      <c r="K1240" s="215" t="s">
        <v>238</v>
      </c>
    </row>
    <row r="1241" spans="1:11" s="215" customFormat="1" hidden="1">
      <c r="A1241" s="253" t="s">
        <v>2701</v>
      </c>
      <c r="B1241" s="211" t="str">
        <f>VLOOKUP(A1241,数策标签!H:K,2,FALSE)</f>
        <v>交通运输类消费笔数</v>
      </c>
      <c r="C1241" s="211" t="s">
        <v>235</v>
      </c>
      <c r="D1241" s="211" t="s">
        <v>2001</v>
      </c>
      <c r="E1241" s="211" t="s">
        <v>2001</v>
      </c>
      <c r="F1241" s="265" t="s">
        <v>2036</v>
      </c>
      <c r="G1241" s="211" t="s">
        <v>2037</v>
      </c>
      <c r="H1241" s="265" t="s">
        <v>2102</v>
      </c>
      <c r="I1241" s="211" t="s">
        <v>2103</v>
      </c>
      <c r="J1241" s="252" t="s">
        <v>2103</v>
      </c>
      <c r="K1241" s="215" t="s">
        <v>238</v>
      </c>
    </row>
    <row r="1242" spans="1:11" s="215" customFormat="1" hidden="1">
      <c r="A1242" s="253" t="s">
        <v>2701</v>
      </c>
      <c r="B1242" s="211" t="str">
        <f>VLOOKUP(A1242,数策标签!H:K,2,FALSE)</f>
        <v>交通运输类消费笔数</v>
      </c>
      <c r="C1242" s="211" t="s">
        <v>235</v>
      </c>
      <c r="D1242" s="211" t="s">
        <v>2001</v>
      </c>
      <c r="E1242" s="211" t="s">
        <v>2001</v>
      </c>
      <c r="F1242" s="265" t="s">
        <v>2036</v>
      </c>
      <c r="G1242" s="211" t="s">
        <v>2037</v>
      </c>
      <c r="H1242" s="265" t="s">
        <v>2104</v>
      </c>
      <c r="I1242" s="211" t="s">
        <v>2105</v>
      </c>
      <c r="J1242" s="252" t="s">
        <v>2105</v>
      </c>
      <c r="K1242" s="215" t="s">
        <v>238</v>
      </c>
    </row>
    <row r="1243" spans="1:11" s="215" customFormat="1" hidden="1">
      <c r="A1243" s="253" t="s">
        <v>2701</v>
      </c>
      <c r="B1243" s="211" t="str">
        <f>VLOOKUP(A1243,数策标签!H:K,2,FALSE)</f>
        <v>交通运输类消费笔数</v>
      </c>
      <c r="C1243" s="211" t="s">
        <v>235</v>
      </c>
      <c r="D1243" s="211" t="s">
        <v>2001</v>
      </c>
      <c r="E1243" s="211" t="s">
        <v>2001</v>
      </c>
      <c r="F1243" s="265" t="s">
        <v>2036</v>
      </c>
      <c r="G1243" s="211" t="s">
        <v>2037</v>
      </c>
      <c r="H1243" s="265" t="s">
        <v>2106</v>
      </c>
      <c r="I1243" s="211" t="s">
        <v>2107</v>
      </c>
      <c r="J1243" s="252" t="s">
        <v>2107</v>
      </c>
      <c r="K1243" s="215" t="s">
        <v>238</v>
      </c>
    </row>
    <row r="1244" spans="1:11" s="215" customFormat="1" hidden="1">
      <c r="A1244" s="253" t="s">
        <v>2701</v>
      </c>
      <c r="B1244" s="211" t="str">
        <f>VLOOKUP(A1244,数策标签!H:K,2,FALSE)</f>
        <v>交通运输类消费笔数</v>
      </c>
      <c r="C1244" s="211" t="s">
        <v>235</v>
      </c>
      <c r="D1244" s="211" t="s">
        <v>2001</v>
      </c>
      <c r="E1244" s="211" t="s">
        <v>2001</v>
      </c>
      <c r="F1244" s="265" t="s">
        <v>2036</v>
      </c>
      <c r="G1244" s="211" t="s">
        <v>2037</v>
      </c>
      <c r="H1244" s="265" t="s">
        <v>2108</v>
      </c>
      <c r="I1244" s="211" t="s">
        <v>2109</v>
      </c>
      <c r="J1244" s="252" t="s">
        <v>2109</v>
      </c>
      <c r="K1244" s="215" t="s">
        <v>238</v>
      </c>
    </row>
    <row r="1245" spans="1:11" s="215" customFormat="1" hidden="1">
      <c r="A1245" s="253" t="s">
        <v>2701</v>
      </c>
      <c r="B1245" s="211" t="str">
        <f>VLOOKUP(A1245,数策标签!H:K,2,FALSE)</f>
        <v>交通运输类消费笔数</v>
      </c>
      <c r="C1245" s="211" t="s">
        <v>235</v>
      </c>
      <c r="D1245" s="211" t="s">
        <v>2001</v>
      </c>
      <c r="E1245" s="211" t="s">
        <v>2001</v>
      </c>
      <c r="F1245" s="265" t="s">
        <v>2036</v>
      </c>
      <c r="G1245" s="211" t="s">
        <v>2037</v>
      </c>
      <c r="H1245" s="265" t="s">
        <v>2110</v>
      </c>
      <c r="I1245" s="211" t="s">
        <v>2111</v>
      </c>
      <c r="J1245" s="252" t="s">
        <v>2111</v>
      </c>
      <c r="K1245" s="215" t="s">
        <v>238</v>
      </c>
    </row>
    <row r="1246" spans="1:11" s="215" customFormat="1" hidden="1">
      <c r="A1246" s="253" t="s">
        <v>2701</v>
      </c>
      <c r="B1246" s="211" t="str">
        <f>VLOOKUP(A1246,数策标签!H:K,2,FALSE)</f>
        <v>交通运输类消费笔数</v>
      </c>
      <c r="C1246" s="211" t="s">
        <v>235</v>
      </c>
      <c r="D1246" s="211" t="s">
        <v>2001</v>
      </c>
      <c r="E1246" s="211" t="s">
        <v>2001</v>
      </c>
      <c r="F1246" s="265" t="s">
        <v>2036</v>
      </c>
      <c r="G1246" s="211" t="s">
        <v>2037</v>
      </c>
      <c r="H1246" s="265" t="s">
        <v>2112</v>
      </c>
      <c r="I1246" s="211" t="s">
        <v>2113</v>
      </c>
      <c r="J1246" s="252" t="s">
        <v>2113</v>
      </c>
      <c r="K1246" s="215" t="s">
        <v>238</v>
      </c>
    </row>
    <row r="1247" spans="1:11" s="215" customFormat="1" hidden="1">
      <c r="A1247" s="253" t="s">
        <v>2701</v>
      </c>
      <c r="B1247" s="211" t="str">
        <f>VLOOKUP(A1247,数策标签!H:K,2,FALSE)</f>
        <v>交通运输类消费笔数</v>
      </c>
      <c r="C1247" s="211" t="s">
        <v>235</v>
      </c>
      <c r="D1247" s="211" t="s">
        <v>2001</v>
      </c>
      <c r="E1247" s="211" t="s">
        <v>2001</v>
      </c>
      <c r="F1247" s="265" t="s">
        <v>2036</v>
      </c>
      <c r="G1247" s="211" t="s">
        <v>2037</v>
      </c>
      <c r="H1247" s="265" t="s">
        <v>2114</v>
      </c>
      <c r="I1247" s="211" t="s">
        <v>2115</v>
      </c>
      <c r="J1247" s="252" t="s">
        <v>2115</v>
      </c>
      <c r="K1247" s="215" t="s">
        <v>238</v>
      </c>
    </row>
    <row r="1248" spans="1:11" s="215" customFormat="1" hidden="1">
      <c r="A1248" s="253" t="s">
        <v>2702</v>
      </c>
      <c r="B1248" s="211" t="str">
        <f>VLOOKUP(A1248,数策标签!H:K,2,FALSE)</f>
        <v>教育类消费笔数</v>
      </c>
      <c r="C1248" s="211" t="s">
        <v>235</v>
      </c>
      <c r="D1248" s="211" t="s">
        <v>2001</v>
      </c>
      <c r="E1248" s="211" t="s">
        <v>2001</v>
      </c>
      <c r="F1248" s="265" t="s">
        <v>2036</v>
      </c>
      <c r="G1248" s="211" t="s">
        <v>2037</v>
      </c>
      <c r="H1248" s="265" t="s">
        <v>2116</v>
      </c>
      <c r="I1248" s="211" t="s">
        <v>2117</v>
      </c>
      <c r="J1248" s="252" t="s">
        <v>2117</v>
      </c>
      <c r="K1248" s="215" t="s">
        <v>238</v>
      </c>
    </row>
    <row r="1249" spans="1:11" s="215" customFormat="1" hidden="1">
      <c r="A1249" s="253" t="s">
        <v>2702</v>
      </c>
      <c r="B1249" s="211" t="str">
        <f>VLOOKUP(A1249,数策标签!H:K,2,FALSE)</f>
        <v>教育类消费笔数</v>
      </c>
      <c r="C1249" s="211" t="s">
        <v>235</v>
      </c>
      <c r="D1249" s="211" t="s">
        <v>2001</v>
      </c>
      <c r="E1249" s="211" t="s">
        <v>2001</v>
      </c>
      <c r="F1249" s="265" t="s">
        <v>2036</v>
      </c>
      <c r="G1249" s="211" t="s">
        <v>2037</v>
      </c>
      <c r="H1249" s="265" t="s">
        <v>2119</v>
      </c>
      <c r="I1249" s="211" t="s">
        <v>2120</v>
      </c>
      <c r="J1249" s="252" t="s">
        <v>2120</v>
      </c>
      <c r="K1249" s="215" t="s">
        <v>238</v>
      </c>
    </row>
    <row r="1250" spans="1:11" s="215" customFormat="1" hidden="1">
      <c r="A1250" s="253" t="s">
        <v>2702</v>
      </c>
      <c r="B1250" s="211" t="str">
        <f>VLOOKUP(A1250,数策标签!H:K,2,FALSE)</f>
        <v>教育类消费笔数</v>
      </c>
      <c r="C1250" s="211" t="s">
        <v>235</v>
      </c>
      <c r="D1250" s="211" t="s">
        <v>2001</v>
      </c>
      <c r="E1250" s="211" t="s">
        <v>2001</v>
      </c>
      <c r="F1250" s="265" t="s">
        <v>2036</v>
      </c>
      <c r="G1250" s="211" t="s">
        <v>2037</v>
      </c>
      <c r="H1250" s="265" t="s">
        <v>2121</v>
      </c>
      <c r="I1250" s="211" t="s">
        <v>2122</v>
      </c>
      <c r="J1250" s="252" t="s">
        <v>2122</v>
      </c>
      <c r="K1250" s="215" t="s">
        <v>238</v>
      </c>
    </row>
    <row r="1251" spans="1:11" s="215" customFormat="1" hidden="1">
      <c r="A1251" s="253" t="s">
        <v>2702</v>
      </c>
      <c r="B1251" s="211" t="str">
        <f>VLOOKUP(A1251,数策标签!H:K,2,FALSE)</f>
        <v>教育类消费笔数</v>
      </c>
      <c r="C1251" s="211" t="s">
        <v>235</v>
      </c>
      <c r="D1251" s="211" t="s">
        <v>2001</v>
      </c>
      <c r="E1251" s="211" t="s">
        <v>2001</v>
      </c>
      <c r="F1251" s="265" t="s">
        <v>2036</v>
      </c>
      <c r="G1251" s="211" t="s">
        <v>2037</v>
      </c>
      <c r="H1251" s="265" t="s">
        <v>2123</v>
      </c>
      <c r="I1251" s="211" t="s">
        <v>2124</v>
      </c>
      <c r="J1251" s="252" t="s">
        <v>2124</v>
      </c>
      <c r="K1251" s="215" t="s">
        <v>238</v>
      </c>
    </row>
    <row r="1252" spans="1:11" s="215" customFormat="1" hidden="1">
      <c r="A1252" s="253" t="s">
        <v>2702</v>
      </c>
      <c r="B1252" s="211" t="str">
        <f>VLOOKUP(A1252,数策标签!H:K,2,FALSE)</f>
        <v>教育类消费笔数</v>
      </c>
      <c r="C1252" s="211" t="s">
        <v>235</v>
      </c>
      <c r="D1252" s="211" t="s">
        <v>2001</v>
      </c>
      <c r="E1252" s="211" t="s">
        <v>2001</v>
      </c>
      <c r="F1252" s="265" t="s">
        <v>2036</v>
      </c>
      <c r="G1252" s="211" t="s">
        <v>2037</v>
      </c>
      <c r="H1252" s="265" t="s">
        <v>2125</v>
      </c>
      <c r="I1252" s="211" t="s">
        <v>2126</v>
      </c>
      <c r="J1252" s="252" t="s">
        <v>2126</v>
      </c>
      <c r="K1252" s="215" t="s">
        <v>238</v>
      </c>
    </row>
    <row r="1253" spans="1:11" s="215" customFormat="1" hidden="1">
      <c r="A1253" s="253" t="s">
        <v>2702</v>
      </c>
      <c r="B1253" s="211" t="str">
        <f>VLOOKUP(A1253,数策标签!H:K,2,FALSE)</f>
        <v>教育类消费笔数</v>
      </c>
      <c r="C1253" s="211" t="s">
        <v>235</v>
      </c>
      <c r="D1253" s="211" t="s">
        <v>2001</v>
      </c>
      <c r="E1253" s="211" t="s">
        <v>2001</v>
      </c>
      <c r="F1253" s="265" t="s">
        <v>2036</v>
      </c>
      <c r="G1253" s="211" t="s">
        <v>2037</v>
      </c>
      <c r="H1253" s="265" t="s">
        <v>2127</v>
      </c>
      <c r="I1253" s="211" t="s">
        <v>2128</v>
      </c>
      <c r="J1253" s="252" t="s">
        <v>2128</v>
      </c>
      <c r="K1253" s="215" t="s">
        <v>238</v>
      </c>
    </row>
    <row r="1254" spans="1:11" s="215" customFormat="1" hidden="1">
      <c r="A1254" s="253" t="s">
        <v>2702</v>
      </c>
      <c r="B1254" s="211" t="str">
        <f>VLOOKUP(A1254,数策标签!H:K,2,FALSE)</f>
        <v>教育类消费笔数</v>
      </c>
      <c r="C1254" s="211" t="s">
        <v>235</v>
      </c>
      <c r="D1254" s="211" t="s">
        <v>2001</v>
      </c>
      <c r="E1254" s="211" t="s">
        <v>2001</v>
      </c>
      <c r="F1254" s="265" t="s">
        <v>2036</v>
      </c>
      <c r="G1254" s="211" t="s">
        <v>2037</v>
      </c>
      <c r="H1254" s="265" t="s">
        <v>2129</v>
      </c>
      <c r="I1254" s="211" t="s">
        <v>2130</v>
      </c>
      <c r="J1254" s="252" t="s">
        <v>2130</v>
      </c>
      <c r="K1254" s="215" t="s">
        <v>238</v>
      </c>
    </row>
    <row r="1255" spans="1:11" s="215" customFormat="1" hidden="1">
      <c r="A1255" s="253" t="s">
        <v>2703</v>
      </c>
      <c r="B1255" s="211" t="str">
        <f>VLOOKUP(A1255,数策标签!H:K,2,FALSE)</f>
        <v>金融类消费笔数</v>
      </c>
      <c r="C1255" s="211" t="s">
        <v>235</v>
      </c>
      <c r="D1255" s="211" t="s">
        <v>2001</v>
      </c>
      <c r="E1255" s="211" t="s">
        <v>2001</v>
      </c>
      <c r="F1255" s="265" t="s">
        <v>2036</v>
      </c>
      <c r="G1255" s="211" t="s">
        <v>2037</v>
      </c>
      <c r="H1255" s="265" t="s">
        <v>2131</v>
      </c>
      <c r="I1255" s="211" t="s">
        <v>2132</v>
      </c>
      <c r="J1255" s="252" t="s">
        <v>2132</v>
      </c>
      <c r="K1255" s="215" t="s">
        <v>238</v>
      </c>
    </row>
    <row r="1256" spans="1:11" s="215" customFormat="1" hidden="1">
      <c r="A1256" s="253" t="s">
        <v>2703</v>
      </c>
      <c r="B1256" s="211" t="str">
        <f>VLOOKUP(A1256,数策标签!H:K,2,FALSE)</f>
        <v>金融类消费笔数</v>
      </c>
      <c r="C1256" s="211" t="s">
        <v>235</v>
      </c>
      <c r="D1256" s="211" t="s">
        <v>2001</v>
      </c>
      <c r="E1256" s="211" t="s">
        <v>2001</v>
      </c>
      <c r="F1256" s="265" t="s">
        <v>2036</v>
      </c>
      <c r="G1256" s="211" t="s">
        <v>2037</v>
      </c>
      <c r="H1256" s="265" t="s">
        <v>2134</v>
      </c>
      <c r="I1256" s="211" t="s">
        <v>2135</v>
      </c>
      <c r="J1256" s="252" t="s">
        <v>2135</v>
      </c>
      <c r="K1256" s="215" t="s">
        <v>238</v>
      </c>
    </row>
    <row r="1257" spans="1:11" s="215" customFormat="1" hidden="1">
      <c r="A1257" s="253" t="s">
        <v>2703</v>
      </c>
      <c r="B1257" s="211" t="str">
        <f>VLOOKUP(A1257,数策标签!H:K,2,FALSE)</f>
        <v>金融类消费笔数</v>
      </c>
      <c r="C1257" s="211" t="s">
        <v>235</v>
      </c>
      <c r="D1257" s="211" t="s">
        <v>2001</v>
      </c>
      <c r="E1257" s="211" t="s">
        <v>2001</v>
      </c>
      <c r="F1257" s="265" t="s">
        <v>2036</v>
      </c>
      <c r="G1257" s="211" t="s">
        <v>2037</v>
      </c>
      <c r="H1257" s="265" t="s">
        <v>2136</v>
      </c>
      <c r="I1257" s="211" t="s">
        <v>2137</v>
      </c>
      <c r="J1257" s="252" t="s">
        <v>2137</v>
      </c>
      <c r="K1257" s="215" t="s">
        <v>238</v>
      </c>
    </row>
    <row r="1258" spans="1:11" s="215" customFormat="1" hidden="1">
      <c r="A1258" s="253" t="s">
        <v>2703</v>
      </c>
      <c r="B1258" s="211" t="str">
        <f>VLOOKUP(A1258,数策标签!H:K,2,FALSE)</f>
        <v>金融类消费笔数</v>
      </c>
      <c r="C1258" s="211" t="s">
        <v>235</v>
      </c>
      <c r="D1258" s="211" t="s">
        <v>2001</v>
      </c>
      <c r="E1258" s="211" t="s">
        <v>2001</v>
      </c>
      <c r="F1258" s="265" t="s">
        <v>2036</v>
      </c>
      <c r="G1258" s="211" t="s">
        <v>2037</v>
      </c>
      <c r="H1258" s="265" t="s">
        <v>2138</v>
      </c>
      <c r="I1258" s="211" t="s">
        <v>2139</v>
      </c>
      <c r="J1258" s="252" t="s">
        <v>2139</v>
      </c>
      <c r="K1258" s="215" t="s">
        <v>238</v>
      </c>
    </row>
    <row r="1259" spans="1:11" s="215" customFormat="1" hidden="1">
      <c r="A1259" s="253" t="s">
        <v>2703</v>
      </c>
      <c r="B1259" s="211" t="str">
        <f>VLOOKUP(A1259,数策标签!H:K,2,FALSE)</f>
        <v>金融类消费笔数</v>
      </c>
      <c r="C1259" s="211" t="s">
        <v>235</v>
      </c>
      <c r="D1259" s="211" t="s">
        <v>2001</v>
      </c>
      <c r="E1259" s="211" t="s">
        <v>2001</v>
      </c>
      <c r="F1259" s="265" t="s">
        <v>2036</v>
      </c>
      <c r="G1259" s="211" t="s">
        <v>2037</v>
      </c>
      <c r="H1259" s="265" t="s">
        <v>2140</v>
      </c>
      <c r="I1259" s="211" t="s">
        <v>2141</v>
      </c>
      <c r="J1259" s="252" t="s">
        <v>2141</v>
      </c>
      <c r="K1259" s="215" t="s">
        <v>238</v>
      </c>
    </row>
    <row r="1260" spans="1:11" s="215" customFormat="1" hidden="1">
      <c r="A1260" s="253" t="s">
        <v>2703</v>
      </c>
      <c r="B1260" s="211" t="str">
        <f>VLOOKUP(A1260,数策标签!H:K,2,FALSE)</f>
        <v>金融类消费笔数</v>
      </c>
      <c r="C1260" s="211" t="s">
        <v>235</v>
      </c>
      <c r="D1260" s="211" t="s">
        <v>2001</v>
      </c>
      <c r="E1260" s="211" t="s">
        <v>2001</v>
      </c>
      <c r="F1260" s="265" t="s">
        <v>2036</v>
      </c>
      <c r="G1260" s="211" t="s">
        <v>2037</v>
      </c>
      <c r="H1260" s="265" t="s">
        <v>2142</v>
      </c>
      <c r="I1260" s="211" t="s">
        <v>2143</v>
      </c>
      <c r="J1260" s="252" t="s">
        <v>2143</v>
      </c>
      <c r="K1260" s="215" t="s">
        <v>238</v>
      </c>
    </row>
    <row r="1261" spans="1:11" s="215" customFormat="1" hidden="1">
      <c r="A1261" s="253" t="s">
        <v>2703</v>
      </c>
      <c r="B1261" s="211" t="str">
        <f>VLOOKUP(A1261,数策标签!H:K,2,FALSE)</f>
        <v>金融类消费笔数</v>
      </c>
      <c r="C1261" s="211" t="s">
        <v>235</v>
      </c>
      <c r="D1261" s="211" t="s">
        <v>2001</v>
      </c>
      <c r="E1261" s="211" t="s">
        <v>2001</v>
      </c>
      <c r="F1261" s="265" t="s">
        <v>2036</v>
      </c>
      <c r="G1261" s="211" t="s">
        <v>2037</v>
      </c>
      <c r="H1261" s="265" t="s">
        <v>2144</v>
      </c>
      <c r="I1261" s="211" t="s">
        <v>2145</v>
      </c>
      <c r="J1261" s="252" t="s">
        <v>2145</v>
      </c>
      <c r="K1261" s="215" t="s">
        <v>238</v>
      </c>
    </row>
    <row r="1262" spans="1:11" s="215" customFormat="1" hidden="1">
      <c r="A1262" s="253" t="s">
        <v>2703</v>
      </c>
      <c r="B1262" s="211" t="str">
        <f>VLOOKUP(A1262,数策标签!H:K,2,FALSE)</f>
        <v>金融类消费笔数</v>
      </c>
      <c r="C1262" s="211" t="s">
        <v>235</v>
      </c>
      <c r="D1262" s="211" t="s">
        <v>2001</v>
      </c>
      <c r="E1262" s="211" t="s">
        <v>2001</v>
      </c>
      <c r="F1262" s="265" t="s">
        <v>2036</v>
      </c>
      <c r="G1262" s="211" t="s">
        <v>2037</v>
      </c>
      <c r="H1262" s="265" t="s">
        <v>2418</v>
      </c>
      <c r="I1262" s="211" t="s">
        <v>2419</v>
      </c>
      <c r="J1262" s="252" t="s">
        <v>2419</v>
      </c>
      <c r="K1262" s="215" t="s">
        <v>238</v>
      </c>
    </row>
    <row r="1263" spans="1:11" s="215" customFormat="1" hidden="1">
      <c r="A1263" s="253" t="s">
        <v>2703</v>
      </c>
      <c r="B1263" s="211" t="str">
        <f>VLOOKUP(A1263,数策标签!H:K,2,FALSE)</f>
        <v>金融类消费笔数</v>
      </c>
      <c r="C1263" s="211" t="s">
        <v>235</v>
      </c>
      <c r="D1263" s="211" t="s">
        <v>2001</v>
      </c>
      <c r="E1263" s="211" t="s">
        <v>2001</v>
      </c>
      <c r="F1263" s="265" t="s">
        <v>2036</v>
      </c>
      <c r="G1263" s="211" t="s">
        <v>2037</v>
      </c>
      <c r="H1263" s="265" t="s">
        <v>2420</v>
      </c>
      <c r="I1263" s="211" t="s">
        <v>2421</v>
      </c>
      <c r="J1263" s="252" t="s">
        <v>2421</v>
      </c>
      <c r="K1263" s="215" t="s">
        <v>238</v>
      </c>
    </row>
    <row r="1264" spans="1:11" s="215" customFormat="1" hidden="1">
      <c r="A1264" s="253" t="s">
        <v>2703</v>
      </c>
      <c r="B1264" s="211" t="str">
        <f>VLOOKUP(A1264,数策标签!H:K,2,FALSE)</f>
        <v>金融类消费笔数</v>
      </c>
      <c r="C1264" s="211" t="s">
        <v>235</v>
      </c>
      <c r="D1264" s="211" t="s">
        <v>2001</v>
      </c>
      <c r="E1264" s="211" t="s">
        <v>2001</v>
      </c>
      <c r="F1264" s="265" t="s">
        <v>2036</v>
      </c>
      <c r="G1264" s="211" t="s">
        <v>2037</v>
      </c>
      <c r="H1264" s="265" t="s">
        <v>2422</v>
      </c>
      <c r="I1264" s="211" t="s">
        <v>2423</v>
      </c>
      <c r="J1264" s="252" t="s">
        <v>2423</v>
      </c>
      <c r="K1264" s="215" t="s">
        <v>238</v>
      </c>
    </row>
    <row r="1265" spans="1:11" s="215" customFormat="1" hidden="1">
      <c r="A1265" s="253" t="s">
        <v>2704</v>
      </c>
      <c r="B1265" s="211" t="str">
        <f>VLOOKUP(A1265,数策标签!H:K,2,FALSE)</f>
        <v>居民服务类消费笔数</v>
      </c>
      <c r="C1265" s="211" t="s">
        <v>235</v>
      </c>
      <c r="D1265" s="211" t="s">
        <v>2001</v>
      </c>
      <c r="E1265" s="211" t="s">
        <v>2001</v>
      </c>
      <c r="F1265" s="265" t="s">
        <v>2036</v>
      </c>
      <c r="G1265" s="211" t="s">
        <v>2037</v>
      </c>
      <c r="H1265" s="265" t="s">
        <v>2146</v>
      </c>
      <c r="I1265" s="211" t="s">
        <v>2147</v>
      </c>
      <c r="J1265" s="252" t="s">
        <v>2147</v>
      </c>
      <c r="K1265" s="215" t="s">
        <v>238</v>
      </c>
    </row>
    <row r="1266" spans="1:11" s="215" customFormat="1" hidden="1">
      <c r="A1266" s="253" t="s">
        <v>2704</v>
      </c>
      <c r="B1266" s="211" t="str">
        <f>VLOOKUP(A1266,数策标签!H:K,2,FALSE)</f>
        <v>居民服务类消费笔数</v>
      </c>
      <c r="C1266" s="211" t="s">
        <v>235</v>
      </c>
      <c r="D1266" s="211" t="s">
        <v>2001</v>
      </c>
      <c r="E1266" s="211" t="s">
        <v>2001</v>
      </c>
      <c r="F1266" s="265" t="s">
        <v>2036</v>
      </c>
      <c r="G1266" s="211" t="s">
        <v>2037</v>
      </c>
      <c r="H1266" s="265" t="s">
        <v>2149</v>
      </c>
      <c r="I1266" s="211" t="s">
        <v>2150</v>
      </c>
      <c r="J1266" s="252" t="s">
        <v>2150</v>
      </c>
      <c r="K1266" s="215" t="s">
        <v>238</v>
      </c>
    </row>
    <row r="1267" spans="1:11" s="215" customFormat="1" hidden="1">
      <c r="A1267" s="253" t="s">
        <v>2704</v>
      </c>
      <c r="B1267" s="211" t="str">
        <f>VLOOKUP(A1267,数策标签!H:K,2,FALSE)</f>
        <v>居民服务类消费笔数</v>
      </c>
      <c r="C1267" s="211" t="s">
        <v>235</v>
      </c>
      <c r="D1267" s="211" t="s">
        <v>2001</v>
      </c>
      <c r="E1267" s="211" t="s">
        <v>2001</v>
      </c>
      <c r="F1267" s="265" t="s">
        <v>2036</v>
      </c>
      <c r="G1267" s="211" t="s">
        <v>2037</v>
      </c>
      <c r="H1267" s="265" t="s">
        <v>2151</v>
      </c>
      <c r="I1267" s="211" t="s">
        <v>2152</v>
      </c>
      <c r="J1267" s="252" t="s">
        <v>2152</v>
      </c>
      <c r="K1267" s="215" t="s">
        <v>238</v>
      </c>
    </row>
    <row r="1268" spans="1:11" s="215" customFormat="1" hidden="1">
      <c r="A1268" s="253" t="s">
        <v>2704</v>
      </c>
      <c r="B1268" s="211" t="str">
        <f>VLOOKUP(A1268,数策标签!H:K,2,FALSE)</f>
        <v>居民服务类消费笔数</v>
      </c>
      <c r="C1268" s="211" t="s">
        <v>235</v>
      </c>
      <c r="D1268" s="211" t="s">
        <v>2001</v>
      </c>
      <c r="E1268" s="211" t="s">
        <v>2001</v>
      </c>
      <c r="F1268" s="265" t="s">
        <v>2036</v>
      </c>
      <c r="G1268" s="211" t="s">
        <v>2037</v>
      </c>
      <c r="H1268" s="265" t="s">
        <v>2153</v>
      </c>
      <c r="I1268" s="211" t="s">
        <v>2154</v>
      </c>
      <c r="J1268" s="252" t="s">
        <v>2154</v>
      </c>
      <c r="K1268" s="215" t="s">
        <v>238</v>
      </c>
    </row>
    <row r="1269" spans="1:11" s="215" customFormat="1" hidden="1">
      <c r="A1269" s="253" t="s">
        <v>2704</v>
      </c>
      <c r="B1269" s="211" t="str">
        <f>VLOOKUP(A1269,数策标签!H:K,2,FALSE)</f>
        <v>居民服务类消费笔数</v>
      </c>
      <c r="C1269" s="211" t="s">
        <v>235</v>
      </c>
      <c r="D1269" s="211" t="s">
        <v>2001</v>
      </c>
      <c r="E1269" s="211" t="s">
        <v>2001</v>
      </c>
      <c r="F1269" s="265" t="s">
        <v>2036</v>
      </c>
      <c r="G1269" s="211" t="s">
        <v>2037</v>
      </c>
      <c r="H1269" s="265" t="s">
        <v>2155</v>
      </c>
      <c r="I1269" s="211" t="s">
        <v>2156</v>
      </c>
      <c r="J1269" s="252" t="s">
        <v>2156</v>
      </c>
      <c r="K1269" s="215" t="s">
        <v>238</v>
      </c>
    </row>
    <row r="1270" spans="1:11" s="215" customFormat="1" hidden="1">
      <c r="A1270" s="253" t="s">
        <v>2704</v>
      </c>
      <c r="B1270" s="211" t="str">
        <f>VLOOKUP(A1270,数策标签!H:K,2,FALSE)</f>
        <v>居民服务类消费笔数</v>
      </c>
      <c r="C1270" s="211" t="s">
        <v>235</v>
      </c>
      <c r="D1270" s="211" t="s">
        <v>2001</v>
      </c>
      <c r="E1270" s="211" t="s">
        <v>2001</v>
      </c>
      <c r="F1270" s="265" t="s">
        <v>2036</v>
      </c>
      <c r="G1270" s="211" t="s">
        <v>2037</v>
      </c>
      <c r="H1270" s="265" t="s">
        <v>2157</v>
      </c>
      <c r="I1270" s="211" t="s">
        <v>2158</v>
      </c>
      <c r="J1270" s="252" t="s">
        <v>2158</v>
      </c>
      <c r="K1270" s="215" t="s">
        <v>238</v>
      </c>
    </row>
    <row r="1271" spans="1:11" s="215" customFormat="1" hidden="1">
      <c r="A1271" s="253" t="s">
        <v>2704</v>
      </c>
      <c r="B1271" s="211" t="str">
        <f>VLOOKUP(A1271,数策标签!H:K,2,FALSE)</f>
        <v>居民服务类消费笔数</v>
      </c>
      <c r="C1271" s="211" t="s">
        <v>235</v>
      </c>
      <c r="D1271" s="211" t="s">
        <v>2001</v>
      </c>
      <c r="E1271" s="211" t="s">
        <v>2001</v>
      </c>
      <c r="F1271" s="265" t="s">
        <v>2036</v>
      </c>
      <c r="G1271" s="211" t="s">
        <v>2037</v>
      </c>
      <c r="H1271" s="265" t="s">
        <v>2159</v>
      </c>
      <c r="I1271" s="211" t="s">
        <v>2160</v>
      </c>
      <c r="J1271" s="252" t="s">
        <v>2160</v>
      </c>
      <c r="K1271" s="215" t="s">
        <v>238</v>
      </c>
    </row>
    <row r="1272" spans="1:11" s="215" customFormat="1" hidden="1">
      <c r="A1272" s="253" t="s">
        <v>2704</v>
      </c>
      <c r="B1272" s="211" t="str">
        <f>VLOOKUP(A1272,数策标签!H:K,2,FALSE)</f>
        <v>居民服务类消费笔数</v>
      </c>
      <c r="C1272" s="211" t="s">
        <v>235</v>
      </c>
      <c r="D1272" s="211" t="s">
        <v>2001</v>
      </c>
      <c r="E1272" s="211" t="s">
        <v>2001</v>
      </c>
      <c r="F1272" s="265" t="s">
        <v>2036</v>
      </c>
      <c r="G1272" s="211" t="s">
        <v>2037</v>
      </c>
      <c r="H1272" s="265" t="s">
        <v>2161</v>
      </c>
      <c r="I1272" s="211" t="s">
        <v>2162</v>
      </c>
      <c r="J1272" s="252" t="s">
        <v>2162</v>
      </c>
      <c r="K1272" s="215" t="s">
        <v>238</v>
      </c>
    </row>
    <row r="1273" spans="1:11" s="215" customFormat="1" hidden="1">
      <c r="A1273" s="253" t="s">
        <v>2704</v>
      </c>
      <c r="B1273" s="211" t="str">
        <f>VLOOKUP(A1273,数策标签!H:K,2,FALSE)</f>
        <v>居民服务类消费笔数</v>
      </c>
      <c r="C1273" s="211" t="s">
        <v>235</v>
      </c>
      <c r="D1273" s="211" t="s">
        <v>2001</v>
      </c>
      <c r="E1273" s="211" t="s">
        <v>2001</v>
      </c>
      <c r="F1273" s="265" t="s">
        <v>2036</v>
      </c>
      <c r="G1273" s="211" t="s">
        <v>2037</v>
      </c>
      <c r="H1273" s="265" t="s">
        <v>2163</v>
      </c>
      <c r="I1273" s="211" t="s">
        <v>2164</v>
      </c>
      <c r="J1273" s="252" t="s">
        <v>2164</v>
      </c>
      <c r="K1273" s="215" t="s">
        <v>238</v>
      </c>
    </row>
    <row r="1274" spans="1:11" s="215" customFormat="1" hidden="1">
      <c r="A1274" s="253" t="s">
        <v>2704</v>
      </c>
      <c r="B1274" s="211" t="str">
        <f>VLOOKUP(A1274,数策标签!H:K,2,FALSE)</f>
        <v>居民服务类消费笔数</v>
      </c>
      <c r="C1274" s="211" t="s">
        <v>235</v>
      </c>
      <c r="D1274" s="211" t="s">
        <v>2001</v>
      </c>
      <c r="E1274" s="211" t="s">
        <v>2001</v>
      </c>
      <c r="F1274" s="265" t="s">
        <v>2036</v>
      </c>
      <c r="G1274" s="211" t="s">
        <v>2037</v>
      </c>
      <c r="H1274" s="265" t="s">
        <v>2165</v>
      </c>
      <c r="I1274" s="211" t="s">
        <v>2166</v>
      </c>
      <c r="J1274" s="252" t="s">
        <v>2166</v>
      </c>
      <c r="K1274" s="215" t="s">
        <v>238</v>
      </c>
    </row>
    <row r="1275" spans="1:11" s="215" customFormat="1" hidden="1">
      <c r="A1275" s="253" t="s">
        <v>2704</v>
      </c>
      <c r="B1275" s="211" t="str">
        <f>VLOOKUP(A1275,数策标签!H:K,2,FALSE)</f>
        <v>居民服务类消费笔数</v>
      </c>
      <c r="C1275" s="211" t="s">
        <v>235</v>
      </c>
      <c r="D1275" s="211" t="s">
        <v>2001</v>
      </c>
      <c r="E1275" s="211" t="s">
        <v>2001</v>
      </c>
      <c r="F1275" s="265" t="s">
        <v>2036</v>
      </c>
      <c r="G1275" s="211" t="s">
        <v>2037</v>
      </c>
      <c r="H1275" s="265" t="s">
        <v>2167</v>
      </c>
      <c r="I1275" s="211" t="s">
        <v>2168</v>
      </c>
      <c r="J1275" s="252" t="s">
        <v>2168</v>
      </c>
      <c r="K1275" s="215" t="s">
        <v>238</v>
      </c>
    </row>
    <row r="1276" spans="1:11" s="215" customFormat="1" hidden="1">
      <c r="A1276" s="253" t="s">
        <v>2704</v>
      </c>
      <c r="B1276" s="211" t="str">
        <f>VLOOKUP(A1276,数策标签!H:K,2,FALSE)</f>
        <v>居民服务类消费笔数</v>
      </c>
      <c r="C1276" s="211" t="s">
        <v>235</v>
      </c>
      <c r="D1276" s="211" t="s">
        <v>2001</v>
      </c>
      <c r="E1276" s="211" t="s">
        <v>2001</v>
      </c>
      <c r="F1276" s="265" t="s">
        <v>2036</v>
      </c>
      <c r="G1276" s="211" t="s">
        <v>2037</v>
      </c>
      <c r="H1276" s="265" t="s">
        <v>2169</v>
      </c>
      <c r="I1276" s="211" t="s">
        <v>2170</v>
      </c>
      <c r="J1276" s="252" t="s">
        <v>2170</v>
      </c>
      <c r="K1276" s="215" t="s">
        <v>238</v>
      </c>
    </row>
    <row r="1277" spans="1:11" s="215" customFormat="1" hidden="1">
      <c r="A1277" s="253" t="s">
        <v>2704</v>
      </c>
      <c r="B1277" s="211" t="str">
        <f>VLOOKUP(A1277,数策标签!H:K,2,FALSE)</f>
        <v>居民服务类消费笔数</v>
      </c>
      <c r="C1277" s="211" t="s">
        <v>235</v>
      </c>
      <c r="D1277" s="211" t="s">
        <v>2001</v>
      </c>
      <c r="E1277" s="211" t="s">
        <v>2001</v>
      </c>
      <c r="F1277" s="265" t="s">
        <v>2036</v>
      </c>
      <c r="G1277" s="211" t="s">
        <v>2037</v>
      </c>
      <c r="H1277" s="265" t="s">
        <v>2171</v>
      </c>
      <c r="I1277" s="211" t="s">
        <v>2172</v>
      </c>
      <c r="J1277" s="252" t="s">
        <v>2172</v>
      </c>
      <c r="K1277" s="215" t="s">
        <v>238</v>
      </c>
    </row>
    <row r="1278" spans="1:11" s="215" customFormat="1" hidden="1">
      <c r="A1278" s="253" t="s">
        <v>2704</v>
      </c>
      <c r="B1278" s="211" t="str">
        <f>VLOOKUP(A1278,数策标签!H:K,2,FALSE)</f>
        <v>居民服务类消费笔数</v>
      </c>
      <c r="C1278" s="211" t="s">
        <v>235</v>
      </c>
      <c r="D1278" s="211" t="s">
        <v>2001</v>
      </c>
      <c r="E1278" s="211" t="s">
        <v>2001</v>
      </c>
      <c r="F1278" s="265" t="s">
        <v>2036</v>
      </c>
      <c r="G1278" s="211" t="s">
        <v>2037</v>
      </c>
      <c r="H1278" s="265" t="s">
        <v>2173</v>
      </c>
      <c r="I1278" s="211" t="s">
        <v>2174</v>
      </c>
      <c r="J1278" s="252" t="s">
        <v>2174</v>
      </c>
      <c r="K1278" s="215" t="s">
        <v>238</v>
      </c>
    </row>
    <row r="1279" spans="1:11" s="215" customFormat="1" hidden="1">
      <c r="A1279" s="253" t="s">
        <v>2704</v>
      </c>
      <c r="B1279" s="211" t="str">
        <f>VLOOKUP(A1279,数策标签!H:K,2,FALSE)</f>
        <v>居民服务类消费笔数</v>
      </c>
      <c r="C1279" s="211" t="s">
        <v>235</v>
      </c>
      <c r="D1279" s="211" t="s">
        <v>2001</v>
      </c>
      <c r="E1279" s="211" t="s">
        <v>2001</v>
      </c>
      <c r="F1279" s="265" t="s">
        <v>2036</v>
      </c>
      <c r="G1279" s="211" t="s">
        <v>2037</v>
      </c>
      <c r="H1279" s="265" t="s">
        <v>2175</v>
      </c>
      <c r="I1279" s="211" t="s">
        <v>2176</v>
      </c>
      <c r="J1279" s="252" t="s">
        <v>2176</v>
      </c>
      <c r="K1279" s="215" t="s">
        <v>238</v>
      </c>
    </row>
    <row r="1280" spans="1:11" s="215" customFormat="1" hidden="1">
      <c r="A1280" s="253" t="s">
        <v>2704</v>
      </c>
      <c r="B1280" s="211" t="str">
        <f>VLOOKUP(A1280,数策标签!H:K,2,FALSE)</f>
        <v>居民服务类消费笔数</v>
      </c>
      <c r="C1280" s="211" t="s">
        <v>235</v>
      </c>
      <c r="D1280" s="211" t="s">
        <v>2001</v>
      </c>
      <c r="E1280" s="211" t="s">
        <v>2001</v>
      </c>
      <c r="F1280" s="265" t="s">
        <v>2036</v>
      </c>
      <c r="G1280" s="211" t="s">
        <v>2037</v>
      </c>
      <c r="H1280" s="265" t="s">
        <v>2177</v>
      </c>
      <c r="I1280" s="211" t="s">
        <v>2178</v>
      </c>
      <c r="J1280" s="252" t="s">
        <v>2178</v>
      </c>
      <c r="K1280" s="215" t="s">
        <v>238</v>
      </c>
    </row>
    <row r="1281" spans="1:11" s="215" customFormat="1" hidden="1">
      <c r="A1281" s="253" t="s">
        <v>2704</v>
      </c>
      <c r="B1281" s="211" t="str">
        <f>VLOOKUP(A1281,数策标签!H:K,2,FALSE)</f>
        <v>居民服务类消费笔数</v>
      </c>
      <c r="C1281" s="211" t="s">
        <v>235</v>
      </c>
      <c r="D1281" s="211" t="s">
        <v>2001</v>
      </c>
      <c r="E1281" s="211" t="s">
        <v>2001</v>
      </c>
      <c r="F1281" s="265" t="s">
        <v>2036</v>
      </c>
      <c r="G1281" s="211" t="s">
        <v>2037</v>
      </c>
      <c r="H1281" s="265" t="s">
        <v>2179</v>
      </c>
      <c r="I1281" s="211" t="s">
        <v>2180</v>
      </c>
      <c r="J1281" s="252" t="s">
        <v>2180</v>
      </c>
      <c r="K1281" s="215" t="s">
        <v>238</v>
      </c>
    </row>
    <row r="1282" spans="1:11" s="215" customFormat="1" hidden="1">
      <c r="A1282" s="253" t="s">
        <v>2704</v>
      </c>
      <c r="B1282" s="211" t="str">
        <f>VLOOKUP(A1282,数策标签!H:K,2,FALSE)</f>
        <v>居民服务类消费笔数</v>
      </c>
      <c r="C1282" s="211" t="s">
        <v>235</v>
      </c>
      <c r="D1282" s="211" t="s">
        <v>2001</v>
      </c>
      <c r="E1282" s="211" t="s">
        <v>2001</v>
      </c>
      <c r="F1282" s="265" t="s">
        <v>2036</v>
      </c>
      <c r="G1282" s="211" t="s">
        <v>2037</v>
      </c>
      <c r="H1282" s="265" t="s">
        <v>2181</v>
      </c>
      <c r="I1282" s="211" t="s">
        <v>2182</v>
      </c>
      <c r="J1282" s="252" t="s">
        <v>2182</v>
      </c>
      <c r="K1282" s="215" t="s">
        <v>238</v>
      </c>
    </row>
    <row r="1283" spans="1:11" s="215" customFormat="1" hidden="1">
      <c r="A1283" s="253" t="s">
        <v>2704</v>
      </c>
      <c r="B1283" s="211" t="str">
        <f>VLOOKUP(A1283,数策标签!H:K,2,FALSE)</f>
        <v>居民服务类消费笔数</v>
      </c>
      <c r="C1283" s="211" t="s">
        <v>235</v>
      </c>
      <c r="D1283" s="211" t="s">
        <v>2001</v>
      </c>
      <c r="E1283" s="211" t="s">
        <v>2001</v>
      </c>
      <c r="F1283" s="265" t="s">
        <v>2036</v>
      </c>
      <c r="G1283" s="211" t="s">
        <v>2037</v>
      </c>
      <c r="H1283" s="265" t="s">
        <v>2183</v>
      </c>
      <c r="I1283" s="211" t="s">
        <v>2184</v>
      </c>
      <c r="J1283" s="252" t="s">
        <v>2184</v>
      </c>
      <c r="K1283" s="215" t="s">
        <v>238</v>
      </c>
    </row>
    <row r="1284" spans="1:11" s="215" customFormat="1" hidden="1">
      <c r="A1284" s="253" t="s">
        <v>2704</v>
      </c>
      <c r="B1284" s="211" t="str">
        <f>VLOOKUP(A1284,数策标签!H:K,2,FALSE)</f>
        <v>居民服务类消费笔数</v>
      </c>
      <c r="C1284" s="211" t="s">
        <v>235</v>
      </c>
      <c r="D1284" s="211" t="s">
        <v>2001</v>
      </c>
      <c r="E1284" s="211" t="s">
        <v>2001</v>
      </c>
      <c r="F1284" s="265" t="s">
        <v>2036</v>
      </c>
      <c r="G1284" s="211" t="s">
        <v>2037</v>
      </c>
      <c r="H1284" s="265" t="s">
        <v>2185</v>
      </c>
      <c r="I1284" s="211" t="s">
        <v>2186</v>
      </c>
      <c r="J1284" s="252" t="s">
        <v>2186</v>
      </c>
      <c r="K1284" s="215" t="s">
        <v>238</v>
      </c>
    </row>
    <row r="1285" spans="1:11" s="215" customFormat="1" hidden="1">
      <c r="A1285" s="253" t="s">
        <v>2704</v>
      </c>
      <c r="B1285" s="211" t="str">
        <f>VLOOKUP(A1285,数策标签!H:K,2,FALSE)</f>
        <v>居民服务类消费笔数</v>
      </c>
      <c r="C1285" s="211" t="s">
        <v>235</v>
      </c>
      <c r="D1285" s="211" t="s">
        <v>2001</v>
      </c>
      <c r="E1285" s="211" t="s">
        <v>2001</v>
      </c>
      <c r="F1285" s="265" t="s">
        <v>2036</v>
      </c>
      <c r="G1285" s="211" t="s">
        <v>2037</v>
      </c>
      <c r="H1285" s="265" t="s">
        <v>2187</v>
      </c>
      <c r="I1285" s="211" t="s">
        <v>2188</v>
      </c>
      <c r="J1285" s="252" t="s">
        <v>2188</v>
      </c>
      <c r="K1285" s="215" t="s">
        <v>238</v>
      </c>
    </row>
    <row r="1286" spans="1:11" s="215" customFormat="1" hidden="1">
      <c r="A1286" s="253" t="s">
        <v>2704</v>
      </c>
      <c r="B1286" s="211" t="str">
        <f>VLOOKUP(A1286,数策标签!H:K,2,FALSE)</f>
        <v>居民服务类消费笔数</v>
      </c>
      <c r="C1286" s="211" t="s">
        <v>235</v>
      </c>
      <c r="D1286" s="211" t="s">
        <v>2001</v>
      </c>
      <c r="E1286" s="211" t="s">
        <v>2001</v>
      </c>
      <c r="F1286" s="265" t="s">
        <v>2036</v>
      </c>
      <c r="G1286" s="211" t="s">
        <v>2037</v>
      </c>
      <c r="H1286" s="265" t="s">
        <v>2189</v>
      </c>
      <c r="I1286" s="211" t="s">
        <v>2190</v>
      </c>
      <c r="J1286" s="252" t="s">
        <v>2190</v>
      </c>
      <c r="K1286" s="215" t="s">
        <v>238</v>
      </c>
    </row>
    <row r="1287" spans="1:11" s="215" customFormat="1" hidden="1">
      <c r="A1287" s="253" t="s">
        <v>2705</v>
      </c>
      <c r="B1287" s="211" t="str">
        <f>VLOOKUP(A1287,数策标签!H:K,2,FALSE)</f>
        <v>零售类消费笔数</v>
      </c>
      <c r="C1287" s="211" t="s">
        <v>235</v>
      </c>
      <c r="D1287" s="211" t="s">
        <v>2001</v>
      </c>
      <c r="E1287" s="211" t="s">
        <v>2001</v>
      </c>
      <c r="F1287" s="265" t="s">
        <v>2036</v>
      </c>
      <c r="G1287" s="211" t="s">
        <v>2037</v>
      </c>
      <c r="H1287" s="265" t="s">
        <v>2191</v>
      </c>
      <c r="I1287" s="211" t="s">
        <v>2192</v>
      </c>
      <c r="J1287" s="252" t="s">
        <v>2192</v>
      </c>
      <c r="K1287" s="215" t="s">
        <v>238</v>
      </c>
    </row>
    <row r="1288" spans="1:11" s="215" customFormat="1" hidden="1">
      <c r="A1288" s="253" t="s">
        <v>2705</v>
      </c>
      <c r="B1288" s="211" t="str">
        <f>VLOOKUP(A1288,数策标签!H:K,2,FALSE)</f>
        <v>零售类消费笔数</v>
      </c>
      <c r="C1288" s="211" t="s">
        <v>235</v>
      </c>
      <c r="D1288" s="211" t="s">
        <v>2001</v>
      </c>
      <c r="E1288" s="211" t="s">
        <v>2001</v>
      </c>
      <c r="F1288" s="265" t="s">
        <v>2036</v>
      </c>
      <c r="G1288" s="211" t="s">
        <v>2037</v>
      </c>
      <c r="H1288" s="265" t="s">
        <v>2194</v>
      </c>
      <c r="I1288" s="211" t="s">
        <v>2195</v>
      </c>
      <c r="J1288" s="252" t="s">
        <v>2195</v>
      </c>
      <c r="K1288" s="215" t="s">
        <v>238</v>
      </c>
    </row>
    <row r="1289" spans="1:11" s="215" customFormat="1" hidden="1">
      <c r="A1289" s="253" t="s">
        <v>2705</v>
      </c>
      <c r="B1289" s="211" t="str">
        <f>VLOOKUP(A1289,数策标签!H:K,2,FALSE)</f>
        <v>零售类消费笔数</v>
      </c>
      <c r="C1289" s="211" t="s">
        <v>235</v>
      </c>
      <c r="D1289" s="211" t="s">
        <v>2001</v>
      </c>
      <c r="E1289" s="211" t="s">
        <v>2001</v>
      </c>
      <c r="F1289" s="265" t="s">
        <v>2036</v>
      </c>
      <c r="G1289" s="211" t="s">
        <v>2037</v>
      </c>
      <c r="H1289" s="265" t="s">
        <v>2196</v>
      </c>
      <c r="I1289" s="211" t="s">
        <v>2197</v>
      </c>
      <c r="J1289" s="252" t="s">
        <v>2197</v>
      </c>
      <c r="K1289" s="215" t="s">
        <v>238</v>
      </c>
    </row>
    <row r="1290" spans="1:11" s="215" customFormat="1" hidden="1">
      <c r="A1290" s="253" t="s">
        <v>2705</v>
      </c>
      <c r="B1290" s="211" t="str">
        <f>VLOOKUP(A1290,数策标签!H:K,2,FALSE)</f>
        <v>零售类消费笔数</v>
      </c>
      <c r="C1290" s="211" t="s">
        <v>235</v>
      </c>
      <c r="D1290" s="211" t="s">
        <v>2001</v>
      </c>
      <c r="E1290" s="211" t="s">
        <v>2001</v>
      </c>
      <c r="F1290" s="265" t="s">
        <v>2036</v>
      </c>
      <c r="G1290" s="211" t="s">
        <v>2037</v>
      </c>
      <c r="H1290" s="265" t="s">
        <v>2198</v>
      </c>
      <c r="I1290" s="211" t="s">
        <v>2199</v>
      </c>
      <c r="J1290" s="252" t="s">
        <v>2199</v>
      </c>
      <c r="K1290" s="215" t="s">
        <v>238</v>
      </c>
    </row>
    <row r="1291" spans="1:11" s="215" customFormat="1" hidden="1">
      <c r="A1291" s="253" t="s">
        <v>2705</v>
      </c>
      <c r="B1291" s="211" t="str">
        <f>VLOOKUP(A1291,数策标签!H:K,2,FALSE)</f>
        <v>零售类消费笔数</v>
      </c>
      <c r="C1291" s="211" t="s">
        <v>235</v>
      </c>
      <c r="D1291" s="211" t="s">
        <v>2001</v>
      </c>
      <c r="E1291" s="211" t="s">
        <v>2001</v>
      </c>
      <c r="F1291" s="265" t="s">
        <v>2036</v>
      </c>
      <c r="G1291" s="211" t="s">
        <v>2037</v>
      </c>
      <c r="H1291" s="265" t="s">
        <v>2200</v>
      </c>
      <c r="I1291" s="211" t="s">
        <v>2201</v>
      </c>
      <c r="J1291" s="252" t="s">
        <v>2201</v>
      </c>
      <c r="K1291" s="215" t="s">
        <v>238</v>
      </c>
    </row>
    <row r="1292" spans="1:11" s="215" customFormat="1" hidden="1">
      <c r="A1292" s="253" t="s">
        <v>2705</v>
      </c>
      <c r="B1292" s="211" t="str">
        <f>VLOOKUP(A1292,数策标签!H:K,2,FALSE)</f>
        <v>零售类消费笔数</v>
      </c>
      <c r="C1292" s="211" t="s">
        <v>235</v>
      </c>
      <c r="D1292" s="211" t="s">
        <v>2001</v>
      </c>
      <c r="E1292" s="211" t="s">
        <v>2001</v>
      </c>
      <c r="F1292" s="265" t="s">
        <v>2036</v>
      </c>
      <c r="G1292" s="211" t="s">
        <v>2037</v>
      </c>
      <c r="H1292" s="265" t="s">
        <v>2202</v>
      </c>
      <c r="I1292" s="211" t="s">
        <v>2203</v>
      </c>
      <c r="J1292" s="252" t="s">
        <v>2203</v>
      </c>
      <c r="K1292" s="215" t="s">
        <v>238</v>
      </c>
    </row>
    <row r="1293" spans="1:11" s="215" customFormat="1" hidden="1">
      <c r="A1293" s="253" t="s">
        <v>2705</v>
      </c>
      <c r="B1293" s="211" t="str">
        <f>VLOOKUP(A1293,数策标签!H:K,2,FALSE)</f>
        <v>零售类消费笔数</v>
      </c>
      <c r="C1293" s="211" t="s">
        <v>235</v>
      </c>
      <c r="D1293" s="211" t="s">
        <v>2001</v>
      </c>
      <c r="E1293" s="211" t="s">
        <v>2001</v>
      </c>
      <c r="F1293" s="265" t="s">
        <v>2036</v>
      </c>
      <c r="G1293" s="211" t="s">
        <v>2037</v>
      </c>
      <c r="H1293" s="265" t="s">
        <v>2204</v>
      </c>
      <c r="I1293" s="211" t="s">
        <v>2205</v>
      </c>
      <c r="J1293" s="252" t="s">
        <v>2205</v>
      </c>
      <c r="K1293" s="215" t="s">
        <v>238</v>
      </c>
    </row>
    <row r="1294" spans="1:11" s="215" customFormat="1" hidden="1">
      <c r="A1294" s="253" t="s">
        <v>2705</v>
      </c>
      <c r="B1294" s="211" t="str">
        <f>VLOOKUP(A1294,数策标签!H:K,2,FALSE)</f>
        <v>零售类消费笔数</v>
      </c>
      <c r="C1294" s="211" t="s">
        <v>235</v>
      </c>
      <c r="D1294" s="211" t="s">
        <v>2001</v>
      </c>
      <c r="E1294" s="211" t="s">
        <v>2001</v>
      </c>
      <c r="F1294" s="265" t="s">
        <v>2036</v>
      </c>
      <c r="G1294" s="211" t="s">
        <v>2037</v>
      </c>
      <c r="H1294" s="265" t="s">
        <v>2206</v>
      </c>
      <c r="I1294" s="211" t="s">
        <v>2207</v>
      </c>
      <c r="J1294" s="252" t="s">
        <v>2207</v>
      </c>
      <c r="K1294" s="215" t="s">
        <v>238</v>
      </c>
    </row>
    <row r="1295" spans="1:11" s="215" customFormat="1" hidden="1">
      <c r="A1295" s="253" t="s">
        <v>2705</v>
      </c>
      <c r="B1295" s="211" t="str">
        <f>VLOOKUP(A1295,数策标签!H:K,2,FALSE)</f>
        <v>零售类消费笔数</v>
      </c>
      <c r="C1295" s="211" t="s">
        <v>235</v>
      </c>
      <c r="D1295" s="211" t="s">
        <v>2001</v>
      </c>
      <c r="E1295" s="211" t="s">
        <v>2001</v>
      </c>
      <c r="F1295" s="265" t="s">
        <v>2036</v>
      </c>
      <c r="G1295" s="211" t="s">
        <v>2037</v>
      </c>
      <c r="H1295" s="265" t="s">
        <v>2208</v>
      </c>
      <c r="I1295" s="211" t="s">
        <v>2209</v>
      </c>
      <c r="J1295" s="252" t="s">
        <v>2209</v>
      </c>
      <c r="K1295" s="215" t="s">
        <v>238</v>
      </c>
    </row>
    <row r="1296" spans="1:11" s="215" customFormat="1" hidden="1">
      <c r="A1296" s="253" t="s">
        <v>2705</v>
      </c>
      <c r="B1296" s="211" t="str">
        <f>VLOOKUP(A1296,数策标签!H:K,2,FALSE)</f>
        <v>零售类消费笔数</v>
      </c>
      <c r="C1296" s="211" t="s">
        <v>235</v>
      </c>
      <c r="D1296" s="211" t="s">
        <v>2001</v>
      </c>
      <c r="E1296" s="211" t="s">
        <v>2001</v>
      </c>
      <c r="F1296" s="265" t="s">
        <v>2036</v>
      </c>
      <c r="G1296" s="211" t="s">
        <v>2037</v>
      </c>
      <c r="H1296" s="265" t="s">
        <v>2210</v>
      </c>
      <c r="I1296" s="211" t="s">
        <v>2211</v>
      </c>
      <c r="J1296" s="252" t="s">
        <v>2211</v>
      </c>
      <c r="K1296" s="215" t="s">
        <v>238</v>
      </c>
    </row>
    <row r="1297" spans="1:11" s="215" customFormat="1" hidden="1">
      <c r="A1297" s="253" t="s">
        <v>2705</v>
      </c>
      <c r="B1297" s="211" t="str">
        <f>VLOOKUP(A1297,数策标签!H:K,2,FALSE)</f>
        <v>零售类消费笔数</v>
      </c>
      <c r="C1297" s="211" t="s">
        <v>235</v>
      </c>
      <c r="D1297" s="211" t="s">
        <v>2001</v>
      </c>
      <c r="E1297" s="211" t="s">
        <v>2001</v>
      </c>
      <c r="F1297" s="265" t="s">
        <v>2036</v>
      </c>
      <c r="G1297" s="211" t="s">
        <v>2037</v>
      </c>
      <c r="H1297" s="265" t="s">
        <v>2212</v>
      </c>
      <c r="I1297" s="211" t="s">
        <v>2213</v>
      </c>
      <c r="J1297" s="252" t="s">
        <v>2213</v>
      </c>
      <c r="K1297" s="215" t="s">
        <v>238</v>
      </c>
    </row>
    <row r="1298" spans="1:11" s="215" customFormat="1" hidden="1">
      <c r="A1298" s="253" t="s">
        <v>2705</v>
      </c>
      <c r="B1298" s="211" t="str">
        <f>VLOOKUP(A1298,数策标签!H:K,2,FALSE)</f>
        <v>零售类消费笔数</v>
      </c>
      <c r="C1298" s="211" t="s">
        <v>235</v>
      </c>
      <c r="D1298" s="211" t="s">
        <v>2001</v>
      </c>
      <c r="E1298" s="211" t="s">
        <v>2001</v>
      </c>
      <c r="F1298" s="265" t="s">
        <v>2036</v>
      </c>
      <c r="G1298" s="211" t="s">
        <v>2037</v>
      </c>
      <c r="H1298" s="265" t="s">
        <v>2214</v>
      </c>
      <c r="I1298" s="211" t="s">
        <v>2215</v>
      </c>
      <c r="J1298" s="252" t="s">
        <v>2215</v>
      </c>
      <c r="K1298" s="215" t="s">
        <v>238</v>
      </c>
    </row>
    <row r="1299" spans="1:11" s="215" customFormat="1" hidden="1">
      <c r="A1299" s="253" t="s">
        <v>2705</v>
      </c>
      <c r="B1299" s="211" t="str">
        <f>VLOOKUP(A1299,数策标签!H:K,2,FALSE)</f>
        <v>零售类消费笔数</v>
      </c>
      <c r="C1299" s="211" t="s">
        <v>235</v>
      </c>
      <c r="D1299" s="211" t="s">
        <v>2001</v>
      </c>
      <c r="E1299" s="211" t="s">
        <v>2001</v>
      </c>
      <c r="F1299" s="265" t="s">
        <v>2036</v>
      </c>
      <c r="G1299" s="211" t="s">
        <v>2037</v>
      </c>
      <c r="H1299" s="265" t="s">
        <v>2216</v>
      </c>
      <c r="I1299" s="211" t="s">
        <v>2217</v>
      </c>
      <c r="J1299" s="252" t="s">
        <v>2217</v>
      </c>
      <c r="K1299" s="215" t="s">
        <v>238</v>
      </c>
    </row>
    <row r="1300" spans="1:11" s="215" customFormat="1" hidden="1">
      <c r="A1300" s="253" t="s">
        <v>2705</v>
      </c>
      <c r="B1300" s="211" t="str">
        <f>VLOOKUP(A1300,数策标签!H:K,2,FALSE)</f>
        <v>零售类消费笔数</v>
      </c>
      <c r="C1300" s="211" t="s">
        <v>235</v>
      </c>
      <c r="D1300" s="211" t="s">
        <v>2001</v>
      </c>
      <c r="E1300" s="211" t="s">
        <v>2001</v>
      </c>
      <c r="F1300" s="265" t="s">
        <v>2036</v>
      </c>
      <c r="G1300" s="211" t="s">
        <v>2037</v>
      </c>
      <c r="H1300" s="265" t="s">
        <v>2218</v>
      </c>
      <c r="I1300" s="211" t="s">
        <v>2219</v>
      </c>
      <c r="J1300" s="252" t="s">
        <v>2219</v>
      </c>
      <c r="K1300" s="215" t="s">
        <v>238</v>
      </c>
    </row>
    <row r="1301" spans="1:11" s="215" customFormat="1" hidden="1">
      <c r="A1301" s="253" t="s">
        <v>2705</v>
      </c>
      <c r="B1301" s="211" t="str">
        <f>VLOOKUP(A1301,数策标签!H:K,2,FALSE)</f>
        <v>零售类消费笔数</v>
      </c>
      <c r="C1301" s="211" t="s">
        <v>235</v>
      </c>
      <c r="D1301" s="211" t="s">
        <v>2001</v>
      </c>
      <c r="E1301" s="211" t="s">
        <v>2001</v>
      </c>
      <c r="F1301" s="265" t="s">
        <v>2036</v>
      </c>
      <c r="G1301" s="211" t="s">
        <v>2037</v>
      </c>
      <c r="H1301" s="265" t="s">
        <v>2220</v>
      </c>
      <c r="I1301" s="211" t="s">
        <v>2221</v>
      </c>
      <c r="J1301" s="252" t="s">
        <v>2221</v>
      </c>
      <c r="K1301" s="215" t="s">
        <v>238</v>
      </c>
    </row>
    <row r="1302" spans="1:11" s="215" customFormat="1" hidden="1">
      <c r="A1302" s="253" t="s">
        <v>2705</v>
      </c>
      <c r="B1302" s="211" t="str">
        <f>VLOOKUP(A1302,数策标签!H:K,2,FALSE)</f>
        <v>零售类消费笔数</v>
      </c>
      <c r="C1302" s="211" t="s">
        <v>235</v>
      </c>
      <c r="D1302" s="211" t="s">
        <v>2001</v>
      </c>
      <c r="E1302" s="211" t="s">
        <v>2001</v>
      </c>
      <c r="F1302" s="265" t="s">
        <v>2036</v>
      </c>
      <c r="G1302" s="211" t="s">
        <v>2037</v>
      </c>
      <c r="H1302" s="265" t="s">
        <v>2222</v>
      </c>
      <c r="I1302" s="211" t="s">
        <v>2223</v>
      </c>
      <c r="J1302" s="252" t="s">
        <v>2223</v>
      </c>
      <c r="K1302" s="215" t="s">
        <v>238</v>
      </c>
    </row>
    <row r="1303" spans="1:11" s="215" customFormat="1" hidden="1">
      <c r="A1303" s="253" t="s">
        <v>2705</v>
      </c>
      <c r="B1303" s="211" t="str">
        <f>VLOOKUP(A1303,数策标签!H:K,2,FALSE)</f>
        <v>零售类消费笔数</v>
      </c>
      <c r="C1303" s="211" t="s">
        <v>235</v>
      </c>
      <c r="D1303" s="211" t="s">
        <v>2001</v>
      </c>
      <c r="E1303" s="211" t="s">
        <v>2001</v>
      </c>
      <c r="F1303" s="265" t="s">
        <v>2036</v>
      </c>
      <c r="G1303" s="211" t="s">
        <v>2037</v>
      </c>
      <c r="H1303" s="265" t="s">
        <v>2224</v>
      </c>
      <c r="I1303" s="211" t="s">
        <v>2225</v>
      </c>
      <c r="J1303" s="252" t="s">
        <v>2225</v>
      </c>
      <c r="K1303" s="215" t="s">
        <v>238</v>
      </c>
    </row>
    <row r="1304" spans="1:11" s="215" customFormat="1" hidden="1">
      <c r="A1304" s="253" t="s">
        <v>2705</v>
      </c>
      <c r="B1304" s="211" t="str">
        <f>VLOOKUP(A1304,数策标签!H:K,2,FALSE)</f>
        <v>零售类消费笔数</v>
      </c>
      <c r="C1304" s="211" t="s">
        <v>235</v>
      </c>
      <c r="D1304" s="211" t="s">
        <v>2001</v>
      </c>
      <c r="E1304" s="211" t="s">
        <v>2001</v>
      </c>
      <c r="F1304" s="265" t="s">
        <v>2036</v>
      </c>
      <c r="G1304" s="211" t="s">
        <v>2037</v>
      </c>
      <c r="H1304" s="265" t="s">
        <v>2226</v>
      </c>
      <c r="I1304" s="211" t="s">
        <v>2227</v>
      </c>
      <c r="J1304" s="252" t="s">
        <v>2227</v>
      </c>
      <c r="K1304" s="215" t="s">
        <v>238</v>
      </c>
    </row>
    <row r="1305" spans="1:11" s="215" customFormat="1" hidden="1">
      <c r="A1305" s="253" t="s">
        <v>2705</v>
      </c>
      <c r="B1305" s="211" t="str">
        <f>VLOOKUP(A1305,数策标签!H:K,2,FALSE)</f>
        <v>零售类消费笔数</v>
      </c>
      <c r="C1305" s="211" t="s">
        <v>235</v>
      </c>
      <c r="D1305" s="211" t="s">
        <v>2001</v>
      </c>
      <c r="E1305" s="211" t="s">
        <v>2001</v>
      </c>
      <c r="F1305" s="265" t="s">
        <v>2036</v>
      </c>
      <c r="G1305" s="211" t="s">
        <v>2037</v>
      </c>
      <c r="H1305" s="265" t="s">
        <v>2228</v>
      </c>
      <c r="I1305" s="211" t="s">
        <v>2229</v>
      </c>
      <c r="J1305" s="252" t="s">
        <v>2229</v>
      </c>
      <c r="K1305" s="215" t="s">
        <v>238</v>
      </c>
    </row>
    <row r="1306" spans="1:11" s="215" customFormat="1" hidden="1">
      <c r="A1306" s="253" t="s">
        <v>2705</v>
      </c>
      <c r="B1306" s="211" t="str">
        <f>VLOOKUP(A1306,数策标签!H:K,2,FALSE)</f>
        <v>零售类消费笔数</v>
      </c>
      <c r="C1306" s="211" t="s">
        <v>235</v>
      </c>
      <c r="D1306" s="211" t="s">
        <v>2001</v>
      </c>
      <c r="E1306" s="211" t="s">
        <v>2001</v>
      </c>
      <c r="F1306" s="265" t="s">
        <v>2036</v>
      </c>
      <c r="G1306" s="211" t="s">
        <v>2037</v>
      </c>
      <c r="H1306" s="265" t="s">
        <v>2230</v>
      </c>
      <c r="I1306" s="211" t="s">
        <v>2231</v>
      </c>
      <c r="J1306" s="252" t="s">
        <v>2231</v>
      </c>
      <c r="K1306" s="215" t="s">
        <v>238</v>
      </c>
    </row>
    <row r="1307" spans="1:11" s="215" customFormat="1" hidden="1">
      <c r="A1307" s="253" t="s">
        <v>2705</v>
      </c>
      <c r="B1307" s="211" t="str">
        <f>VLOOKUP(A1307,数策标签!H:K,2,FALSE)</f>
        <v>零售类消费笔数</v>
      </c>
      <c r="C1307" s="211" t="s">
        <v>235</v>
      </c>
      <c r="D1307" s="211" t="s">
        <v>2001</v>
      </c>
      <c r="E1307" s="211" t="s">
        <v>2001</v>
      </c>
      <c r="F1307" s="265" t="s">
        <v>2036</v>
      </c>
      <c r="G1307" s="211" t="s">
        <v>2037</v>
      </c>
      <c r="H1307" s="265" t="s">
        <v>2232</v>
      </c>
      <c r="I1307" s="211" t="s">
        <v>2233</v>
      </c>
      <c r="J1307" s="252" t="s">
        <v>2233</v>
      </c>
      <c r="K1307" s="215" t="s">
        <v>238</v>
      </c>
    </row>
    <row r="1308" spans="1:11" s="215" customFormat="1" hidden="1">
      <c r="A1308" s="253" t="s">
        <v>2705</v>
      </c>
      <c r="B1308" s="211" t="str">
        <f>VLOOKUP(A1308,数策标签!H:K,2,FALSE)</f>
        <v>零售类消费笔数</v>
      </c>
      <c r="C1308" s="211" t="s">
        <v>235</v>
      </c>
      <c r="D1308" s="211" t="s">
        <v>2001</v>
      </c>
      <c r="E1308" s="211" t="s">
        <v>2001</v>
      </c>
      <c r="F1308" s="265" t="s">
        <v>2036</v>
      </c>
      <c r="G1308" s="211" t="s">
        <v>2037</v>
      </c>
      <c r="H1308" s="265" t="s">
        <v>2234</v>
      </c>
      <c r="I1308" s="211" t="s">
        <v>2235</v>
      </c>
      <c r="J1308" s="252" t="s">
        <v>2235</v>
      </c>
      <c r="K1308" s="215" t="s">
        <v>238</v>
      </c>
    </row>
    <row r="1309" spans="1:11" s="215" customFormat="1" hidden="1">
      <c r="A1309" s="253" t="s">
        <v>2705</v>
      </c>
      <c r="B1309" s="211" t="str">
        <f>VLOOKUP(A1309,数策标签!H:K,2,FALSE)</f>
        <v>零售类消费笔数</v>
      </c>
      <c r="C1309" s="211" t="s">
        <v>235</v>
      </c>
      <c r="D1309" s="211" t="s">
        <v>2001</v>
      </c>
      <c r="E1309" s="211" t="s">
        <v>2001</v>
      </c>
      <c r="F1309" s="265" t="s">
        <v>2036</v>
      </c>
      <c r="G1309" s="211" t="s">
        <v>2037</v>
      </c>
      <c r="H1309" s="265" t="s">
        <v>2236</v>
      </c>
      <c r="I1309" s="211" t="s">
        <v>2237</v>
      </c>
      <c r="J1309" s="252" t="s">
        <v>2237</v>
      </c>
      <c r="K1309" s="215" t="s">
        <v>238</v>
      </c>
    </row>
    <row r="1310" spans="1:11" s="215" customFormat="1" hidden="1">
      <c r="A1310" s="253" t="s">
        <v>2705</v>
      </c>
      <c r="B1310" s="211" t="str">
        <f>VLOOKUP(A1310,数策标签!H:K,2,FALSE)</f>
        <v>零售类消费笔数</v>
      </c>
      <c r="C1310" s="211" t="s">
        <v>235</v>
      </c>
      <c r="D1310" s="211" t="s">
        <v>2001</v>
      </c>
      <c r="E1310" s="211" t="s">
        <v>2001</v>
      </c>
      <c r="F1310" s="265" t="s">
        <v>2036</v>
      </c>
      <c r="G1310" s="211" t="s">
        <v>2037</v>
      </c>
      <c r="H1310" s="265" t="s">
        <v>2238</v>
      </c>
      <c r="I1310" s="211" t="s">
        <v>2239</v>
      </c>
      <c r="J1310" s="252" t="s">
        <v>2239</v>
      </c>
      <c r="K1310" s="215" t="s">
        <v>238</v>
      </c>
    </row>
    <row r="1311" spans="1:11" s="215" customFormat="1" hidden="1">
      <c r="A1311" s="253" t="s">
        <v>2705</v>
      </c>
      <c r="B1311" s="211" t="str">
        <f>VLOOKUP(A1311,数策标签!H:K,2,FALSE)</f>
        <v>零售类消费笔数</v>
      </c>
      <c r="C1311" s="211" t="s">
        <v>235</v>
      </c>
      <c r="D1311" s="211" t="s">
        <v>2001</v>
      </c>
      <c r="E1311" s="211" t="s">
        <v>2001</v>
      </c>
      <c r="F1311" s="265" t="s">
        <v>2036</v>
      </c>
      <c r="G1311" s="211" t="s">
        <v>2037</v>
      </c>
      <c r="H1311" s="265" t="s">
        <v>2240</v>
      </c>
      <c r="I1311" s="211" t="s">
        <v>2241</v>
      </c>
      <c r="J1311" s="252" t="s">
        <v>2241</v>
      </c>
      <c r="K1311" s="215" t="s">
        <v>238</v>
      </c>
    </row>
    <row r="1312" spans="1:11" s="215" customFormat="1" hidden="1">
      <c r="A1312" s="253" t="s">
        <v>2705</v>
      </c>
      <c r="B1312" s="211" t="str">
        <f>VLOOKUP(A1312,数策标签!H:K,2,FALSE)</f>
        <v>零售类消费笔数</v>
      </c>
      <c r="C1312" s="211" t="s">
        <v>235</v>
      </c>
      <c r="D1312" s="211" t="s">
        <v>2001</v>
      </c>
      <c r="E1312" s="211" t="s">
        <v>2001</v>
      </c>
      <c r="F1312" s="265" t="s">
        <v>2036</v>
      </c>
      <c r="G1312" s="211" t="s">
        <v>2037</v>
      </c>
      <c r="H1312" s="265" t="s">
        <v>2242</v>
      </c>
      <c r="I1312" s="211" t="s">
        <v>2243</v>
      </c>
      <c r="J1312" s="252" t="s">
        <v>2243</v>
      </c>
      <c r="K1312" s="215" t="s">
        <v>238</v>
      </c>
    </row>
    <row r="1313" spans="1:11" s="215" customFormat="1" hidden="1">
      <c r="A1313" s="253" t="s">
        <v>2705</v>
      </c>
      <c r="B1313" s="211" t="str">
        <f>VLOOKUP(A1313,数策标签!H:K,2,FALSE)</f>
        <v>零售类消费笔数</v>
      </c>
      <c r="C1313" s="211" t="s">
        <v>235</v>
      </c>
      <c r="D1313" s="211" t="s">
        <v>2001</v>
      </c>
      <c r="E1313" s="211" t="s">
        <v>2001</v>
      </c>
      <c r="F1313" s="265" t="s">
        <v>2036</v>
      </c>
      <c r="G1313" s="211" t="s">
        <v>2037</v>
      </c>
      <c r="H1313" s="265" t="s">
        <v>2244</v>
      </c>
      <c r="I1313" s="211" t="s">
        <v>2245</v>
      </c>
      <c r="J1313" s="252" t="s">
        <v>2245</v>
      </c>
      <c r="K1313" s="215" t="s">
        <v>238</v>
      </c>
    </row>
    <row r="1314" spans="1:11" s="215" customFormat="1" hidden="1">
      <c r="A1314" s="253" t="s">
        <v>2705</v>
      </c>
      <c r="B1314" s="211" t="str">
        <f>VLOOKUP(A1314,数策标签!H:K,2,FALSE)</f>
        <v>零售类消费笔数</v>
      </c>
      <c r="C1314" s="211" t="s">
        <v>235</v>
      </c>
      <c r="D1314" s="211" t="s">
        <v>2001</v>
      </c>
      <c r="E1314" s="211" t="s">
        <v>2001</v>
      </c>
      <c r="F1314" s="265" t="s">
        <v>2036</v>
      </c>
      <c r="G1314" s="211" t="s">
        <v>2037</v>
      </c>
      <c r="H1314" s="265" t="s">
        <v>2246</v>
      </c>
      <c r="I1314" s="211" t="s">
        <v>2247</v>
      </c>
      <c r="J1314" s="252" t="s">
        <v>2247</v>
      </c>
      <c r="K1314" s="215" t="s">
        <v>238</v>
      </c>
    </row>
    <row r="1315" spans="1:11" s="215" customFormat="1" hidden="1">
      <c r="A1315" s="253" t="s">
        <v>2705</v>
      </c>
      <c r="B1315" s="211" t="str">
        <f>VLOOKUP(A1315,数策标签!H:K,2,FALSE)</f>
        <v>零售类消费笔数</v>
      </c>
      <c r="C1315" s="211" t="s">
        <v>235</v>
      </c>
      <c r="D1315" s="211" t="s">
        <v>2001</v>
      </c>
      <c r="E1315" s="211" t="s">
        <v>2001</v>
      </c>
      <c r="F1315" s="265" t="s">
        <v>2036</v>
      </c>
      <c r="G1315" s="211" t="s">
        <v>2037</v>
      </c>
      <c r="H1315" s="265" t="s">
        <v>2248</v>
      </c>
      <c r="I1315" s="211" t="s">
        <v>2249</v>
      </c>
      <c r="J1315" s="252" t="s">
        <v>2249</v>
      </c>
      <c r="K1315" s="215" t="s">
        <v>238</v>
      </c>
    </row>
    <row r="1316" spans="1:11" s="215" customFormat="1" hidden="1">
      <c r="A1316" s="253" t="s">
        <v>2705</v>
      </c>
      <c r="B1316" s="211" t="str">
        <f>VLOOKUP(A1316,数策标签!H:K,2,FALSE)</f>
        <v>零售类消费笔数</v>
      </c>
      <c r="C1316" s="211" t="s">
        <v>235</v>
      </c>
      <c r="D1316" s="211" t="s">
        <v>2001</v>
      </c>
      <c r="E1316" s="211" t="s">
        <v>2001</v>
      </c>
      <c r="F1316" s="265" t="s">
        <v>2036</v>
      </c>
      <c r="G1316" s="211" t="s">
        <v>2037</v>
      </c>
      <c r="H1316" s="265" t="s">
        <v>2250</v>
      </c>
      <c r="I1316" s="211" t="s">
        <v>2251</v>
      </c>
      <c r="J1316" s="252" t="s">
        <v>2251</v>
      </c>
      <c r="K1316" s="215" t="s">
        <v>238</v>
      </c>
    </row>
    <row r="1317" spans="1:11" s="215" customFormat="1" hidden="1">
      <c r="A1317" s="253" t="s">
        <v>2705</v>
      </c>
      <c r="B1317" s="211" t="str">
        <f>VLOOKUP(A1317,数策标签!H:K,2,FALSE)</f>
        <v>零售类消费笔数</v>
      </c>
      <c r="C1317" s="211" t="s">
        <v>235</v>
      </c>
      <c r="D1317" s="211" t="s">
        <v>2001</v>
      </c>
      <c r="E1317" s="211" t="s">
        <v>2001</v>
      </c>
      <c r="F1317" s="265" t="s">
        <v>2036</v>
      </c>
      <c r="G1317" s="211" t="s">
        <v>2037</v>
      </c>
      <c r="H1317" s="265" t="s">
        <v>2252</v>
      </c>
      <c r="I1317" s="211" t="s">
        <v>2253</v>
      </c>
      <c r="J1317" s="252" t="s">
        <v>2253</v>
      </c>
      <c r="K1317" s="215" t="s">
        <v>238</v>
      </c>
    </row>
    <row r="1318" spans="1:11" s="215" customFormat="1" hidden="1">
      <c r="A1318" s="253" t="s">
        <v>2705</v>
      </c>
      <c r="B1318" s="211" t="str">
        <f>VLOOKUP(A1318,数策标签!H:K,2,FALSE)</f>
        <v>零售类消费笔数</v>
      </c>
      <c r="C1318" s="211" t="s">
        <v>235</v>
      </c>
      <c r="D1318" s="211" t="s">
        <v>2001</v>
      </c>
      <c r="E1318" s="211" t="s">
        <v>2001</v>
      </c>
      <c r="F1318" s="265" t="s">
        <v>2036</v>
      </c>
      <c r="G1318" s="211" t="s">
        <v>2037</v>
      </c>
      <c r="H1318" s="265" t="s">
        <v>2254</v>
      </c>
      <c r="I1318" s="211" t="s">
        <v>2255</v>
      </c>
      <c r="J1318" s="252" t="s">
        <v>2255</v>
      </c>
      <c r="K1318" s="215" t="s">
        <v>238</v>
      </c>
    </row>
    <row r="1319" spans="1:11" s="215" customFormat="1" hidden="1">
      <c r="A1319" s="253" t="s">
        <v>2705</v>
      </c>
      <c r="B1319" s="211" t="str">
        <f>VLOOKUP(A1319,数策标签!H:K,2,FALSE)</f>
        <v>零售类消费笔数</v>
      </c>
      <c r="C1319" s="211" t="s">
        <v>235</v>
      </c>
      <c r="D1319" s="211" t="s">
        <v>2001</v>
      </c>
      <c r="E1319" s="211" t="s">
        <v>2001</v>
      </c>
      <c r="F1319" s="265" t="s">
        <v>2036</v>
      </c>
      <c r="G1319" s="211" t="s">
        <v>2037</v>
      </c>
      <c r="H1319" s="265" t="s">
        <v>2256</v>
      </c>
      <c r="I1319" s="211" t="s">
        <v>2257</v>
      </c>
      <c r="J1319" s="252" t="s">
        <v>2257</v>
      </c>
      <c r="K1319" s="215" t="s">
        <v>238</v>
      </c>
    </row>
    <row r="1320" spans="1:11" s="215" customFormat="1" hidden="1">
      <c r="A1320" s="253" t="s">
        <v>2705</v>
      </c>
      <c r="B1320" s="211" t="str">
        <f>VLOOKUP(A1320,数策标签!H:K,2,FALSE)</f>
        <v>零售类消费笔数</v>
      </c>
      <c r="C1320" s="211" t="s">
        <v>235</v>
      </c>
      <c r="D1320" s="211" t="s">
        <v>2001</v>
      </c>
      <c r="E1320" s="211" t="s">
        <v>2001</v>
      </c>
      <c r="F1320" s="265" t="s">
        <v>2036</v>
      </c>
      <c r="G1320" s="211" t="s">
        <v>2037</v>
      </c>
      <c r="H1320" s="265" t="s">
        <v>2258</v>
      </c>
      <c r="I1320" s="211" t="s">
        <v>2259</v>
      </c>
      <c r="J1320" s="252" t="s">
        <v>2259</v>
      </c>
      <c r="K1320" s="215" t="s">
        <v>238</v>
      </c>
    </row>
    <row r="1321" spans="1:11" s="215" customFormat="1" hidden="1">
      <c r="A1321" s="253" t="s">
        <v>2705</v>
      </c>
      <c r="B1321" s="211" t="str">
        <f>VLOOKUP(A1321,数策标签!H:K,2,FALSE)</f>
        <v>零售类消费笔数</v>
      </c>
      <c r="C1321" s="211" t="s">
        <v>235</v>
      </c>
      <c r="D1321" s="211" t="s">
        <v>2001</v>
      </c>
      <c r="E1321" s="211" t="s">
        <v>2001</v>
      </c>
      <c r="F1321" s="265" t="s">
        <v>2036</v>
      </c>
      <c r="G1321" s="211" t="s">
        <v>2037</v>
      </c>
      <c r="H1321" s="265" t="s">
        <v>2260</v>
      </c>
      <c r="I1321" s="211" t="s">
        <v>2261</v>
      </c>
      <c r="J1321" s="252" t="s">
        <v>2261</v>
      </c>
      <c r="K1321" s="215" t="s">
        <v>238</v>
      </c>
    </row>
    <row r="1322" spans="1:11" s="215" customFormat="1" hidden="1">
      <c r="A1322" s="253" t="s">
        <v>2705</v>
      </c>
      <c r="B1322" s="211" t="str">
        <f>VLOOKUP(A1322,数策标签!H:K,2,FALSE)</f>
        <v>零售类消费笔数</v>
      </c>
      <c r="C1322" s="211" t="s">
        <v>235</v>
      </c>
      <c r="D1322" s="211" t="s">
        <v>2001</v>
      </c>
      <c r="E1322" s="211" t="s">
        <v>2001</v>
      </c>
      <c r="F1322" s="265" t="s">
        <v>2036</v>
      </c>
      <c r="G1322" s="211" t="s">
        <v>2037</v>
      </c>
      <c r="H1322" s="265" t="s">
        <v>2262</v>
      </c>
      <c r="I1322" s="211" t="s">
        <v>2263</v>
      </c>
      <c r="J1322" s="252" t="s">
        <v>2263</v>
      </c>
      <c r="K1322" s="215" t="s">
        <v>238</v>
      </c>
    </row>
    <row r="1323" spans="1:11" s="215" customFormat="1" hidden="1">
      <c r="A1323" s="253" t="s">
        <v>2705</v>
      </c>
      <c r="B1323" s="211" t="str">
        <f>VLOOKUP(A1323,数策标签!H:K,2,FALSE)</f>
        <v>零售类消费笔数</v>
      </c>
      <c r="C1323" s="211" t="s">
        <v>235</v>
      </c>
      <c r="D1323" s="211" t="s">
        <v>2001</v>
      </c>
      <c r="E1323" s="211" t="s">
        <v>2001</v>
      </c>
      <c r="F1323" s="265" t="s">
        <v>2036</v>
      </c>
      <c r="G1323" s="211" t="s">
        <v>2037</v>
      </c>
      <c r="H1323" s="265" t="s">
        <v>2264</v>
      </c>
      <c r="I1323" s="211" t="s">
        <v>2265</v>
      </c>
      <c r="J1323" s="252" t="s">
        <v>2265</v>
      </c>
      <c r="K1323" s="215" t="s">
        <v>238</v>
      </c>
    </row>
    <row r="1324" spans="1:11" s="215" customFormat="1" hidden="1">
      <c r="A1324" s="253" t="s">
        <v>2705</v>
      </c>
      <c r="B1324" s="211" t="str">
        <f>VLOOKUP(A1324,数策标签!H:K,2,FALSE)</f>
        <v>零售类消费笔数</v>
      </c>
      <c r="C1324" s="211" t="s">
        <v>235</v>
      </c>
      <c r="D1324" s="211" t="s">
        <v>2001</v>
      </c>
      <c r="E1324" s="211" t="s">
        <v>2001</v>
      </c>
      <c r="F1324" s="265" t="s">
        <v>2036</v>
      </c>
      <c r="G1324" s="211" t="s">
        <v>2037</v>
      </c>
      <c r="H1324" s="265" t="s">
        <v>2266</v>
      </c>
      <c r="I1324" s="211" t="s">
        <v>2267</v>
      </c>
      <c r="J1324" s="252" t="s">
        <v>2267</v>
      </c>
      <c r="K1324" s="215" t="s">
        <v>238</v>
      </c>
    </row>
    <row r="1325" spans="1:11" s="215" customFormat="1" hidden="1">
      <c r="A1325" s="253" t="s">
        <v>2705</v>
      </c>
      <c r="B1325" s="211" t="str">
        <f>VLOOKUP(A1325,数策标签!H:K,2,FALSE)</f>
        <v>零售类消费笔数</v>
      </c>
      <c r="C1325" s="211" t="s">
        <v>235</v>
      </c>
      <c r="D1325" s="211" t="s">
        <v>2001</v>
      </c>
      <c r="E1325" s="211" t="s">
        <v>2001</v>
      </c>
      <c r="F1325" s="265" t="s">
        <v>2036</v>
      </c>
      <c r="G1325" s="211" t="s">
        <v>2037</v>
      </c>
      <c r="H1325" s="265" t="s">
        <v>2268</v>
      </c>
      <c r="I1325" s="211" t="s">
        <v>2269</v>
      </c>
      <c r="J1325" s="252" t="s">
        <v>2269</v>
      </c>
      <c r="K1325" s="215" t="s">
        <v>238</v>
      </c>
    </row>
    <row r="1326" spans="1:11" s="215" customFormat="1" hidden="1">
      <c r="A1326" s="253" t="s">
        <v>2705</v>
      </c>
      <c r="B1326" s="211" t="str">
        <f>VLOOKUP(A1326,数策标签!H:K,2,FALSE)</f>
        <v>零售类消费笔数</v>
      </c>
      <c r="C1326" s="211" t="s">
        <v>235</v>
      </c>
      <c r="D1326" s="211" t="s">
        <v>2001</v>
      </c>
      <c r="E1326" s="211" t="s">
        <v>2001</v>
      </c>
      <c r="F1326" s="265" t="s">
        <v>2036</v>
      </c>
      <c r="G1326" s="211" t="s">
        <v>2037</v>
      </c>
      <c r="H1326" s="265" t="s">
        <v>2270</v>
      </c>
      <c r="I1326" s="211" t="s">
        <v>2271</v>
      </c>
      <c r="J1326" s="252" t="s">
        <v>2271</v>
      </c>
      <c r="K1326" s="215" t="s">
        <v>238</v>
      </c>
    </row>
    <row r="1327" spans="1:11" s="215" customFormat="1" hidden="1">
      <c r="A1327" s="253" t="s">
        <v>2705</v>
      </c>
      <c r="B1327" s="211" t="str">
        <f>VLOOKUP(A1327,数策标签!H:K,2,FALSE)</f>
        <v>零售类消费笔数</v>
      </c>
      <c r="C1327" s="211" t="s">
        <v>235</v>
      </c>
      <c r="D1327" s="211" t="s">
        <v>2001</v>
      </c>
      <c r="E1327" s="211" t="s">
        <v>2001</v>
      </c>
      <c r="F1327" s="265" t="s">
        <v>2036</v>
      </c>
      <c r="G1327" s="211" t="s">
        <v>2037</v>
      </c>
      <c r="H1327" s="265" t="s">
        <v>2272</v>
      </c>
      <c r="I1327" s="211" t="s">
        <v>2273</v>
      </c>
      <c r="J1327" s="252" t="s">
        <v>2273</v>
      </c>
      <c r="K1327" s="215" t="s">
        <v>238</v>
      </c>
    </row>
    <row r="1328" spans="1:11" s="215" customFormat="1" hidden="1">
      <c r="A1328" s="253" t="s">
        <v>2705</v>
      </c>
      <c r="B1328" s="211" t="str">
        <f>VLOOKUP(A1328,数策标签!H:K,2,FALSE)</f>
        <v>零售类消费笔数</v>
      </c>
      <c r="C1328" s="211" t="s">
        <v>235</v>
      </c>
      <c r="D1328" s="211" t="s">
        <v>2001</v>
      </c>
      <c r="E1328" s="211" t="s">
        <v>2001</v>
      </c>
      <c r="F1328" s="265" t="s">
        <v>2036</v>
      </c>
      <c r="G1328" s="211" t="s">
        <v>2037</v>
      </c>
      <c r="H1328" s="265" t="s">
        <v>2274</v>
      </c>
      <c r="I1328" s="211" t="s">
        <v>2275</v>
      </c>
      <c r="J1328" s="252" t="s">
        <v>2275</v>
      </c>
      <c r="K1328" s="215" t="s">
        <v>238</v>
      </c>
    </row>
    <row r="1329" spans="1:11" s="215" customFormat="1" hidden="1">
      <c r="A1329" s="253" t="s">
        <v>2705</v>
      </c>
      <c r="B1329" s="211" t="str">
        <f>VLOOKUP(A1329,数策标签!H:K,2,FALSE)</f>
        <v>零售类消费笔数</v>
      </c>
      <c r="C1329" s="211" t="s">
        <v>235</v>
      </c>
      <c r="D1329" s="211" t="s">
        <v>2001</v>
      </c>
      <c r="E1329" s="211" t="s">
        <v>2001</v>
      </c>
      <c r="F1329" s="265" t="s">
        <v>2036</v>
      </c>
      <c r="G1329" s="211" t="s">
        <v>2037</v>
      </c>
      <c r="H1329" s="265" t="s">
        <v>2276</v>
      </c>
      <c r="I1329" s="211" t="s">
        <v>2277</v>
      </c>
      <c r="J1329" s="252" t="s">
        <v>2277</v>
      </c>
      <c r="K1329" s="215" t="s">
        <v>238</v>
      </c>
    </row>
    <row r="1330" spans="1:11" s="215" customFormat="1" hidden="1">
      <c r="A1330" s="253" t="s">
        <v>2705</v>
      </c>
      <c r="B1330" s="211" t="str">
        <f>VLOOKUP(A1330,数策标签!H:K,2,FALSE)</f>
        <v>零售类消费笔数</v>
      </c>
      <c r="C1330" s="211" t="s">
        <v>235</v>
      </c>
      <c r="D1330" s="211" t="s">
        <v>2001</v>
      </c>
      <c r="E1330" s="211" t="s">
        <v>2001</v>
      </c>
      <c r="F1330" s="265" t="s">
        <v>2036</v>
      </c>
      <c r="G1330" s="211" t="s">
        <v>2037</v>
      </c>
      <c r="H1330" s="265" t="s">
        <v>2278</v>
      </c>
      <c r="I1330" s="211" t="s">
        <v>2279</v>
      </c>
      <c r="J1330" s="252" t="s">
        <v>2279</v>
      </c>
      <c r="K1330" s="215" t="s">
        <v>238</v>
      </c>
    </row>
    <row r="1331" spans="1:11" s="215" customFormat="1" hidden="1">
      <c r="A1331" s="253" t="s">
        <v>2705</v>
      </c>
      <c r="B1331" s="211" t="str">
        <f>VLOOKUP(A1331,数策标签!H:K,2,FALSE)</f>
        <v>零售类消费笔数</v>
      </c>
      <c r="C1331" s="211" t="s">
        <v>235</v>
      </c>
      <c r="D1331" s="211" t="s">
        <v>2001</v>
      </c>
      <c r="E1331" s="211" t="s">
        <v>2001</v>
      </c>
      <c r="F1331" s="265" t="s">
        <v>2036</v>
      </c>
      <c r="G1331" s="211" t="s">
        <v>2037</v>
      </c>
      <c r="H1331" s="265" t="s">
        <v>2280</v>
      </c>
      <c r="I1331" s="211" t="s">
        <v>2281</v>
      </c>
      <c r="J1331" s="252" t="s">
        <v>2281</v>
      </c>
      <c r="K1331" s="215" t="s">
        <v>238</v>
      </c>
    </row>
    <row r="1332" spans="1:11" s="215" customFormat="1" hidden="1">
      <c r="A1332" s="253" t="s">
        <v>2705</v>
      </c>
      <c r="B1332" s="211" t="str">
        <f>VLOOKUP(A1332,数策标签!H:K,2,FALSE)</f>
        <v>零售类消费笔数</v>
      </c>
      <c r="C1332" s="211" t="s">
        <v>235</v>
      </c>
      <c r="D1332" s="211" t="s">
        <v>2001</v>
      </c>
      <c r="E1332" s="211" t="s">
        <v>2001</v>
      </c>
      <c r="F1332" s="265" t="s">
        <v>2036</v>
      </c>
      <c r="G1332" s="211" t="s">
        <v>2037</v>
      </c>
      <c r="H1332" s="265" t="s">
        <v>2282</v>
      </c>
      <c r="I1332" s="211" t="s">
        <v>2283</v>
      </c>
      <c r="J1332" s="252" t="s">
        <v>2283</v>
      </c>
      <c r="K1332" s="215" t="s">
        <v>238</v>
      </c>
    </row>
    <row r="1333" spans="1:11" s="215" customFormat="1" hidden="1">
      <c r="A1333" s="253" t="s">
        <v>2705</v>
      </c>
      <c r="B1333" s="211" t="str">
        <f>VLOOKUP(A1333,数策标签!H:K,2,FALSE)</f>
        <v>零售类消费笔数</v>
      </c>
      <c r="C1333" s="211" t="s">
        <v>235</v>
      </c>
      <c r="D1333" s="211" t="s">
        <v>2001</v>
      </c>
      <c r="E1333" s="211" t="s">
        <v>2001</v>
      </c>
      <c r="F1333" s="265" t="s">
        <v>2036</v>
      </c>
      <c r="G1333" s="211" t="s">
        <v>2037</v>
      </c>
      <c r="H1333" s="265" t="s">
        <v>2284</v>
      </c>
      <c r="I1333" s="211" t="s">
        <v>2285</v>
      </c>
      <c r="J1333" s="252" t="s">
        <v>2285</v>
      </c>
      <c r="K1333" s="215" t="s">
        <v>238</v>
      </c>
    </row>
    <row r="1334" spans="1:11" s="215" customFormat="1" hidden="1">
      <c r="A1334" s="253" t="s">
        <v>2705</v>
      </c>
      <c r="B1334" s="211" t="str">
        <f>VLOOKUP(A1334,数策标签!H:K,2,FALSE)</f>
        <v>零售类消费笔数</v>
      </c>
      <c r="C1334" s="211" t="s">
        <v>235</v>
      </c>
      <c r="D1334" s="211" t="s">
        <v>2001</v>
      </c>
      <c r="E1334" s="211" t="s">
        <v>2001</v>
      </c>
      <c r="F1334" s="265" t="s">
        <v>2036</v>
      </c>
      <c r="G1334" s="211" t="s">
        <v>2037</v>
      </c>
      <c r="H1334" s="265" t="s">
        <v>2286</v>
      </c>
      <c r="I1334" s="211" t="s">
        <v>2287</v>
      </c>
      <c r="J1334" s="252" t="s">
        <v>2287</v>
      </c>
      <c r="K1334" s="215" t="s">
        <v>238</v>
      </c>
    </row>
    <row r="1335" spans="1:11" s="215" customFormat="1" hidden="1">
      <c r="A1335" s="253" t="s">
        <v>2705</v>
      </c>
      <c r="B1335" s="211" t="str">
        <f>VLOOKUP(A1335,数策标签!H:K,2,FALSE)</f>
        <v>零售类消费笔数</v>
      </c>
      <c r="C1335" s="211" t="s">
        <v>235</v>
      </c>
      <c r="D1335" s="211" t="s">
        <v>2001</v>
      </c>
      <c r="E1335" s="211" t="s">
        <v>2001</v>
      </c>
      <c r="F1335" s="265" t="s">
        <v>2036</v>
      </c>
      <c r="G1335" s="211" t="s">
        <v>2037</v>
      </c>
      <c r="H1335" s="265" t="s">
        <v>2288</v>
      </c>
      <c r="I1335" s="211" t="s">
        <v>2289</v>
      </c>
      <c r="J1335" s="252" t="s">
        <v>2289</v>
      </c>
      <c r="K1335" s="215" t="s">
        <v>238</v>
      </c>
    </row>
    <row r="1336" spans="1:11" s="215" customFormat="1" hidden="1">
      <c r="A1336" s="253" t="s">
        <v>2705</v>
      </c>
      <c r="B1336" s="211" t="str">
        <f>VLOOKUP(A1336,数策标签!H:K,2,FALSE)</f>
        <v>零售类消费笔数</v>
      </c>
      <c r="C1336" s="211" t="s">
        <v>235</v>
      </c>
      <c r="D1336" s="211" t="s">
        <v>2001</v>
      </c>
      <c r="E1336" s="211" t="s">
        <v>2001</v>
      </c>
      <c r="F1336" s="265" t="s">
        <v>2036</v>
      </c>
      <c r="G1336" s="211" t="s">
        <v>2037</v>
      </c>
      <c r="H1336" s="265" t="s">
        <v>2290</v>
      </c>
      <c r="I1336" s="211" t="s">
        <v>2291</v>
      </c>
      <c r="J1336" s="252" t="s">
        <v>2291</v>
      </c>
      <c r="K1336" s="215" t="s">
        <v>238</v>
      </c>
    </row>
    <row r="1337" spans="1:11" s="215" customFormat="1" hidden="1">
      <c r="A1337" s="253" t="s">
        <v>2705</v>
      </c>
      <c r="B1337" s="211" t="str">
        <f>VLOOKUP(A1337,数策标签!H:K,2,FALSE)</f>
        <v>零售类消费笔数</v>
      </c>
      <c r="C1337" s="211" t="s">
        <v>235</v>
      </c>
      <c r="D1337" s="211" t="s">
        <v>2001</v>
      </c>
      <c r="E1337" s="211" t="s">
        <v>2001</v>
      </c>
      <c r="F1337" s="265" t="s">
        <v>2036</v>
      </c>
      <c r="G1337" s="211" t="s">
        <v>2037</v>
      </c>
      <c r="H1337" s="265" t="s">
        <v>2292</v>
      </c>
      <c r="I1337" s="211" t="s">
        <v>2293</v>
      </c>
      <c r="J1337" s="252" t="s">
        <v>2293</v>
      </c>
      <c r="K1337" s="215" t="s">
        <v>238</v>
      </c>
    </row>
    <row r="1338" spans="1:11" s="215" customFormat="1" hidden="1">
      <c r="A1338" s="253" t="s">
        <v>2705</v>
      </c>
      <c r="B1338" s="211" t="str">
        <f>VLOOKUP(A1338,数策标签!H:K,2,FALSE)</f>
        <v>零售类消费笔数</v>
      </c>
      <c r="C1338" s="211" t="s">
        <v>235</v>
      </c>
      <c r="D1338" s="211" t="s">
        <v>2001</v>
      </c>
      <c r="E1338" s="211" t="s">
        <v>2001</v>
      </c>
      <c r="F1338" s="265" t="s">
        <v>2036</v>
      </c>
      <c r="G1338" s="211" t="s">
        <v>2037</v>
      </c>
      <c r="H1338" s="265" t="s">
        <v>2294</v>
      </c>
      <c r="I1338" s="211" t="s">
        <v>2295</v>
      </c>
      <c r="J1338" s="252" t="s">
        <v>2295</v>
      </c>
      <c r="K1338" s="215" t="s">
        <v>238</v>
      </c>
    </row>
    <row r="1339" spans="1:11" s="215" customFormat="1" hidden="1">
      <c r="A1339" s="253" t="s">
        <v>2705</v>
      </c>
      <c r="B1339" s="211" t="str">
        <f>VLOOKUP(A1339,数策标签!H:K,2,FALSE)</f>
        <v>零售类消费笔数</v>
      </c>
      <c r="C1339" s="211" t="s">
        <v>235</v>
      </c>
      <c r="D1339" s="211" t="s">
        <v>2001</v>
      </c>
      <c r="E1339" s="211" t="s">
        <v>2001</v>
      </c>
      <c r="F1339" s="265" t="s">
        <v>2036</v>
      </c>
      <c r="G1339" s="211" t="s">
        <v>2037</v>
      </c>
      <c r="H1339" s="265" t="s">
        <v>2296</v>
      </c>
      <c r="I1339" s="211" t="s">
        <v>2297</v>
      </c>
      <c r="J1339" s="252" t="s">
        <v>2297</v>
      </c>
      <c r="K1339" s="215" t="s">
        <v>238</v>
      </c>
    </row>
    <row r="1340" spans="1:11" s="215" customFormat="1" hidden="1">
      <c r="A1340" s="253" t="s">
        <v>2705</v>
      </c>
      <c r="B1340" s="211" t="str">
        <f>VLOOKUP(A1340,数策标签!H:K,2,FALSE)</f>
        <v>零售类消费笔数</v>
      </c>
      <c r="C1340" s="211" t="s">
        <v>235</v>
      </c>
      <c r="D1340" s="211" t="s">
        <v>2001</v>
      </c>
      <c r="E1340" s="211" t="s">
        <v>2001</v>
      </c>
      <c r="F1340" s="265" t="s">
        <v>2036</v>
      </c>
      <c r="G1340" s="211" t="s">
        <v>2037</v>
      </c>
      <c r="H1340" s="265" t="s">
        <v>2298</v>
      </c>
      <c r="I1340" s="211" t="s">
        <v>2299</v>
      </c>
      <c r="J1340" s="252" t="s">
        <v>2299</v>
      </c>
      <c r="K1340" s="215" t="s">
        <v>238</v>
      </c>
    </row>
    <row r="1341" spans="1:11" s="215" customFormat="1" hidden="1">
      <c r="A1341" s="253" t="s">
        <v>2705</v>
      </c>
      <c r="B1341" s="211" t="str">
        <f>VLOOKUP(A1341,数策标签!H:K,2,FALSE)</f>
        <v>零售类消费笔数</v>
      </c>
      <c r="C1341" s="211" t="s">
        <v>235</v>
      </c>
      <c r="D1341" s="211" t="s">
        <v>2001</v>
      </c>
      <c r="E1341" s="211" t="s">
        <v>2001</v>
      </c>
      <c r="F1341" s="265" t="s">
        <v>2036</v>
      </c>
      <c r="G1341" s="211" t="s">
        <v>2037</v>
      </c>
      <c r="H1341" s="265" t="s">
        <v>2300</v>
      </c>
      <c r="I1341" s="211" t="s">
        <v>2301</v>
      </c>
      <c r="J1341" s="252" t="s">
        <v>2301</v>
      </c>
      <c r="K1341" s="215" t="s">
        <v>238</v>
      </c>
    </row>
    <row r="1342" spans="1:11" s="215" customFormat="1" hidden="1">
      <c r="A1342" s="253" t="s">
        <v>2705</v>
      </c>
      <c r="B1342" s="211" t="str">
        <f>VLOOKUP(A1342,数策标签!H:K,2,FALSE)</f>
        <v>零售类消费笔数</v>
      </c>
      <c r="C1342" s="211" t="s">
        <v>235</v>
      </c>
      <c r="D1342" s="211" t="s">
        <v>2001</v>
      </c>
      <c r="E1342" s="211" t="s">
        <v>2001</v>
      </c>
      <c r="F1342" s="265" t="s">
        <v>2036</v>
      </c>
      <c r="G1342" s="211" t="s">
        <v>2037</v>
      </c>
      <c r="H1342" s="265" t="s">
        <v>2302</v>
      </c>
      <c r="I1342" s="211" t="s">
        <v>2303</v>
      </c>
      <c r="J1342" s="252" t="s">
        <v>2303</v>
      </c>
      <c r="K1342" s="215" t="s">
        <v>238</v>
      </c>
    </row>
    <row r="1343" spans="1:11" s="215" customFormat="1" hidden="1">
      <c r="A1343" s="253" t="s">
        <v>2705</v>
      </c>
      <c r="B1343" s="211" t="str">
        <f>VLOOKUP(A1343,数策标签!H:K,2,FALSE)</f>
        <v>零售类消费笔数</v>
      </c>
      <c r="C1343" s="211" t="s">
        <v>235</v>
      </c>
      <c r="D1343" s="211" t="s">
        <v>2001</v>
      </c>
      <c r="E1343" s="211" t="s">
        <v>2001</v>
      </c>
      <c r="F1343" s="265" t="s">
        <v>2036</v>
      </c>
      <c r="G1343" s="211" t="s">
        <v>2037</v>
      </c>
      <c r="H1343" s="265" t="s">
        <v>2304</v>
      </c>
      <c r="I1343" s="211" t="s">
        <v>2305</v>
      </c>
      <c r="J1343" s="252" t="s">
        <v>2305</v>
      </c>
      <c r="K1343" s="215" t="s">
        <v>238</v>
      </c>
    </row>
    <row r="1344" spans="1:11" s="215" customFormat="1" hidden="1">
      <c r="A1344" s="253" t="s">
        <v>2705</v>
      </c>
      <c r="B1344" s="211" t="str">
        <f>VLOOKUP(A1344,数策标签!H:K,2,FALSE)</f>
        <v>零售类消费笔数</v>
      </c>
      <c r="C1344" s="211" t="s">
        <v>235</v>
      </c>
      <c r="D1344" s="211" t="s">
        <v>2001</v>
      </c>
      <c r="E1344" s="211" t="s">
        <v>2001</v>
      </c>
      <c r="F1344" s="265" t="s">
        <v>2036</v>
      </c>
      <c r="G1344" s="211" t="s">
        <v>2037</v>
      </c>
      <c r="H1344" s="265" t="s">
        <v>2306</v>
      </c>
      <c r="I1344" s="211" t="s">
        <v>2307</v>
      </c>
      <c r="J1344" s="252" t="s">
        <v>2307</v>
      </c>
      <c r="K1344" s="215" t="s">
        <v>238</v>
      </c>
    </row>
    <row r="1345" spans="1:11" s="215" customFormat="1" hidden="1">
      <c r="A1345" s="253" t="s">
        <v>2705</v>
      </c>
      <c r="B1345" s="211" t="str">
        <f>VLOOKUP(A1345,数策标签!H:K,2,FALSE)</f>
        <v>零售类消费笔数</v>
      </c>
      <c r="C1345" s="211" t="s">
        <v>235</v>
      </c>
      <c r="D1345" s="211" t="s">
        <v>2001</v>
      </c>
      <c r="E1345" s="211" t="s">
        <v>2001</v>
      </c>
      <c r="F1345" s="265" t="s">
        <v>2036</v>
      </c>
      <c r="G1345" s="211" t="s">
        <v>2037</v>
      </c>
      <c r="H1345" s="265" t="s">
        <v>2308</v>
      </c>
      <c r="I1345" s="211" t="s">
        <v>2309</v>
      </c>
      <c r="J1345" s="252" t="s">
        <v>2309</v>
      </c>
      <c r="K1345" s="215" t="s">
        <v>238</v>
      </c>
    </row>
    <row r="1346" spans="1:11" s="215" customFormat="1" hidden="1">
      <c r="A1346" s="253" t="s">
        <v>2705</v>
      </c>
      <c r="B1346" s="211" t="str">
        <f>VLOOKUP(A1346,数策标签!H:K,2,FALSE)</f>
        <v>零售类消费笔数</v>
      </c>
      <c r="C1346" s="211" t="s">
        <v>235</v>
      </c>
      <c r="D1346" s="211" t="s">
        <v>2001</v>
      </c>
      <c r="E1346" s="211" t="s">
        <v>2001</v>
      </c>
      <c r="F1346" s="265" t="s">
        <v>2036</v>
      </c>
      <c r="G1346" s="211" t="s">
        <v>2037</v>
      </c>
      <c r="H1346" s="265" t="s">
        <v>2310</v>
      </c>
      <c r="I1346" s="211" t="s">
        <v>2311</v>
      </c>
      <c r="J1346" s="252" t="s">
        <v>2311</v>
      </c>
      <c r="K1346" s="215" t="s">
        <v>238</v>
      </c>
    </row>
    <row r="1347" spans="1:11" s="215" customFormat="1" hidden="1">
      <c r="A1347" s="253" t="s">
        <v>2705</v>
      </c>
      <c r="B1347" s="211" t="str">
        <f>VLOOKUP(A1347,数策标签!H:K,2,FALSE)</f>
        <v>零售类消费笔数</v>
      </c>
      <c r="C1347" s="211" t="s">
        <v>235</v>
      </c>
      <c r="D1347" s="211" t="s">
        <v>2001</v>
      </c>
      <c r="E1347" s="211" t="s">
        <v>2001</v>
      </c>
      <c r="F1347" s="265" t="s">
        <v>2036</v>
      </c>
      <c r="G1347" s="211" t="s">
        <v>2037</v>
      </c>
      <c r="H1347" s="265" t="s">
        <v>2312</v>
      </c>
      <c r="I1347" s="211" t="s">
        <v>2313</v>
      </c>
      <c r="J1347" s="252" t="s">
        <v>2313</v>
      </c>
      <c r="K1347" s="215" t="s">
        <v>238</v>
      </c>
    </row>
    <row r="1348" spans="1:11" s="215" customFormat="1" hidden="1">
      <c r="A1348" s="253" t="s">
        <v>2705</v>
      </c>
      <c r="B1348" s="211" t="str">
        <f>VLOOKUP(A1348,数策标签!H:K,2,FALSE)</f>
        <v>零售类消费笔数</v>
      </c>
      <c r="C1348" s="211" t="s">
        <v>235</v>
      </c>
      <c r="D1348" s="211" t="s">
        <v>2001</v>
      </c>
      <c r="E1348" s="211" t="s">
        <v>2001</v>
      </c>
      <c r="F1348" s="265" t="s">
        <v>2036</v>
      </c>
      <c r="G1348" s="211" t="s">
        <v>2037</v>
      </c>
      <c r="H1348" s="265" t="s">
        <v>2314</v>
      </c>
      <c r="I1348" s="211" t="s">
        <v>2315</v>
      </c>
      <c r="J1348" s="252" t="s">
        <v>2315</v>
      </c>
      <c r="K1348" s="215" t="s">
        <v>238</v>
      </c>
    </row>
    <row r="1349" spans="1:11" s="215" customFormat="1" hidden="1">
      <c r="A1349" s="253" t="s">
        <v>2705</v>
      </c>
      <c r="B1349" s="211" t="str">
        <f>VLOOKUP(A1349,数策标签!H:K,2,FALSE)</f>
        <v>零售类消费笔数</v>
      </c>
      <c r="C1349" s="211" t="s">
        <v>235</v>
      </c>
      <c r="D1349" s="211" t="s">
        <v>2001</v>
      </c>
      <c r="E1349" s="211" t="s">
        <v>2001</v>
      </c>
      <c r="F1349" s="265" t="s">
        <v>2036</v>
      </c>
      <c r="G1349" s="211" t="s">
        <v>2037</v>
      </c>
      <c r="H1349" s="265" t="s">
        <v>2316</v>
      </c>
      <c r="I1349" s="211" t="s">
        <v>2317</v>
      </c>
      <c r="J1349" s="252" t="s">
        <v>2317</v>
      </c>
      <c r="K1349" s="215" t="s">
        <v>238</v>
      </c>
    </row>
    <row r="1350" spans="1:11" s="215" customFormat="1" hidden="1">
      <c r="A1350" s="253" t="s">
        <v>2705</v>
      </c>
      <c r="B1350" s="211" t="str">
        <f>VLOOKUP(A1350,数策标签!H:K,2,FALSE)</f>
        <v>零售类消费笔数</v>
      </c>
      <c r="C1350" s="211" t="s">
        <v>235</v>
      </c>
      <c r="D1350" s="211" t="s">
        <v>2001</v>
      </c>
      <c r="E1350" s="211" t="s">
        <v>2001</v>
      </c>
      <c r="F1350" s="265" t="s">
        <v>2036</v>
      </c>
      <c r="G1350" s="211" t="s">
        <v>2037</v>
      </c>
      <c r="H1350" s="265" t="s">
        <v>2318</v>
      </c>
      <c r="I1350" s="211" t="s">
        <v>2319</v>
      </c>
      <c r="J1350" s="252" t="s">
        <v>2319</v>
      </c>
      <c r="K1350" s="215" t="s">
        <v>238</v>
      </c>
    </row>
    <row r="1351" spans="1:11" s="215" customFormat="1" hidden="1">
      <c r="A1351" s="253" t="s">
        <v>2705</v>
      </c>
      <c r="B1351" s="211" t="str">
        <f>VLOOKUP(A1351,数策标签!H:K,2,FALSE)</f>
        <v>零售类消费笔数</v>
      </c>
      <c r="C1351" s="211" t="s">
        <v>235</v>
      </c>
      <c r="D1351" s="211" t="s">
        <v>2001</v>
      </c>
      <c r="E1351" s="211" t="s">
        <v>2001</v>
      </c>
      <c r="F1351" s="265" t="s">
        <v>2036</v>
      </c>
      <c r="G1351" s="211" t="s">
        <v>2037</v>
      </c>
      <c r="H1351" s="265" t="s">
        <v>2320</v>
      </c>
      <c r="I1351" s="211" t="s">
        <v>2321</v>
      </c>
      <c r="J1351" s="252" t="s">
        <v>2321</v>
      </c>
      <c r="K1351" s="215" t="s">
        <v>238</v>
      </c>
    </row>
    <row r="1352" spans="1:11" s="215" customFormat="1" hidden="1">
      <c r="A1352" s="253" t="s">
        <v>2705</v>
      </c>
      <c r="B1352" s="211" t="str">
        <f>VLOOKUP(A1352,数策标签!H:K,2,FALSE)</f>
        <v>零售类消费笔数</v>
      </c>
      <c r="C1352" s="211" t="s">
        <v>235</v>
      </c>
      <c r="D1352" s="211" t="s">
        <v>2001</v>
      </c>
      <c r="E1352" s="211" t="s">
        <v>2001</v>
      </c>
      <c r="F1352" s="265" t="s">
        <v>2036</v>
      </c>
      <c r="G1352" s="211" t="s">
        <v>2037</v>
      </c>
      <c r="H1352" s="265" t="s">
        <v>2322</v>
      </c>
      <c r="I1352" s="211" t="s">
        <v>2323</v>
      </c>
      <c r="J1352" s="252" t="s">
        <v>2323</v>
      </c>
      <c r="K1352" s="215" t="s">
        <v>238</v>
      </c>
    </row>
    <row r="1353" spans="1:11" s="215" customFormat="1" hidden="1">
      <c r="A1353" s="253" t="s">
        <v>2705</v>
      </c>
      <c r="B1353" s="211" t="str">
        <f>VLOOKUP(A1353,数策标签!H:K,2,FALSE)</f>
        <v>零售类消费笔数</v>
      </c>
      <c r="C1353" s="211" t="s">
        <v>235</v>
      </c>
      <c r="D1353" s="211" t="s">
        <v>2001</v>
      </c>
      <c r="E1353" s="211" t="s">
        <v>2001</v>
      </c>
      <c r="F1353" s="265" t="s">
        <v>2036</v>
      </c>
      <c r="G1353" s="211" t="s">
        <v>2037</v>
      </c>
      <c r="H1353" s="265" t="s">
        <v>2324</v>
      </c>
      <c r="I1353" s="211" t="s">
        <v>2325</v>
      </c>
      <c r="J1353" s="252" t="s">
        <v>2325</v>
      </c>
      <c r="K1353" s="215" t="s">
        <v>238</v>
      </c>
    </row>
    <row r="1354" spans="1:11" s="215" customFormat="1" hidden="1">
      <c r="A1354" s="253" t="s">
        <v>2705</v>
      </c>
      <c r="B1354" s="211" t="str">
        <f>VLOOKUP(A1354,数策标签!H:K,2,FALSE)</f>
        <v>零售类消费笔数</v>
      </c>
      <c r="C1354" s="211" t="s">
        <v>235</v>
      </c>
      <c r="D1354" s="211" t="s">
        <v>2001</v>
      </c>
      <c r="E1354" s="211" t="s">
        <v>2001</v>
      </c>
      <c r="F1354" s="265" t="s">
        <v>2036</v>
      </c>
      <c r="G1354" s="211" t="s">
        <v>2037</v>
      </c>
      <c r="H1354" s="265" t="s">
        <v>2326</v>
      </c>
      <c r="I1354" s="211" t="s">
        <v>2327</v>
      </c>
      <c r="J1354" s="252" t="s">
        <v>2327</v>
      </c>
      <c r="K1354" s="215" t="s">
        <v>238</v>
      </c>
    </row>
    <row r="1355" spans="1:11" s="215" customFormat="1" hidden="1">
      <c r="A1355" s="253" t="s">
        <v>2705</v>
      </c>
      <c r="B1355" s="211" t="str">
        <f>VLOOKUP(A1355,数策标签!H:K,2,FALSE)</f>
        <v>零售类消费笔数</v>
      </c>
      <c r="C1355" s="211" t="s">
        <v>235</v>
      </c>
      <c r="D1355" s="211" t="s">
        <v>2001</v>
      </c>
      <c r="E1355" s="211" t="s">
        <v>2001</v>
      </c>
      <c r="F1355" s="265" t="s">
        <v>2036</v>
      </c>
      <c r="G1355" s="211" t="s">
        <v>2037</v>
      </c>
      <c r="H1355" s="265" t="s">
        <v>2328</v>
      </c>
      <c r="I1355" s="211" t="s">
        <v>2329</v>
      </c>
      <c r="J1355" s="252" t="s">
        <v>2329</v>
      </c>
      <c r="K1355" s="215" t="s">
        <v>238</v>
      </c>
    </row>
    <row r="1356" spans="1:11" s="215" customFormat="1" hidden="1">
      <c r="A1356" s="253" t="s">
        <v>2705</v>
      </c>
      <c r="B1356" s="211" t="str">
        <f>VLOOKUP(A1356,数策标签!H:K,2,FALSE)</f>
        <v>零售类消费笔数</v>
      </c>
      <c r="C1356" s="211" t="s">
        <v>235</v>
      </c>
      <c r="D1356" s="211" t="s">
        <v>2001</v>
      </c>
      <c r="E1356" s="211" t="s">
        <v>2001</v>
      </c>
      <c r="F1356" s="265" t="s">
        <v>2036</v>
      </c>
      <c r="G1356" s="211" t="s">
        <v>2037</v>
      </c>
      <c r="H1356" s="265" t="s">
        <v>2330</v>
      </c>
      <c r="I1356" s="211" t="s">
        <v>2331</v>
      </c>
      <c r="J1356" s="252" t="s">
        <v>2331</v>
      </c>
      <c r="K1356" s="215" t="s">
        <v>238</v>
      </c>
    </row>
    <row r="1357" spans="1:11" s="215" customFormat="1" hidden="1">
      <c r="A1357" s="253" t="s">
        <v>2705</v>
      </c>
      <c r="B1357" s="211" t="str">
        <f>VLOOKUP(A1357,数策标签!H:K,2,FALSE)</f>
        <v>零售类消费笔数</v>
      </c>
      <c r="C1357" s="211" t="s">
        <v>235</v>
      </c>
      <c r="D1357" s="211" t="s">
        <v>2001</v>
      </c>
      <c r="E1357" s="211" t="s">
        <v>2001</v>
      </c>
      <c r="F1357" s="265" t="s">
        <v>2036</v>
      </c>
      <c r="G1357" s="211" t="s">
        <v>2037</v>
      </c>
      <c r="H1357" s="265" t="s">
        <v>2332</v>
      </c>
      <c r="I1357" s="211" t="s">
        <v>2333</v>
      </c>
      <c r="J1357" s="252" t="s">
        <v>2333</v>
      </c>
      <c r="K1357" s="215" t="s">
        <v>238</v>
      </c>
    </row>
    <row r="1358" spans="1:11" s="215" customFormat="1" hidden="1">
      <c r="A1358" s="253" t="s">
        <v>2705</v>
      </c>
      <c r="B1358" s="211" t="str">
        <f>VLOOKUP(A1358,数策标签!H:K,2,FALSE)</f>
        <v>零售类消费笔数</v>
      </c>
      <c r="C1358" s="211" t="s">
        <v>235</v>
      </c>
      <c r="D1358" s="211" t="s">
        <v>2001</v>
      </c>
      <c r="E1358" s="211" t="s">
        <v>2001</v>
      </c>
      <c r="F1358" s="265" t="s">
        <v>2036</v>
      </c>
      <c r="G1358" s="211" t="s">
        <v>2037</v>
      </c>
      <c r="H1358" s="265" t="s">
        <v>2334</v>
      </c>
      <c r="I1358" s="211" t="s">
        <v>2335</v>
      </c>
      <c r="J1358" s="252" t="s">
        <v>2335</v>
      </c>
      <c r="K1358" s="215" t="s">
        <v>238</v>
      </c>
    </row>
    <row r="1359" spans="1:11" s="215" customFormat="1" hidden="1">
      <c r="A1359" s="253" t="s">
        <v>2705</v>
      </c>
      <c r="B1359" s="211" t="str">
        <f>VLOOKUP(A1359,数策标签!H:K,2,FALSE)</f>
        <v>零售类消费笔数</v>
      </c>
      <c r="C1359" s="211" t="s">
        <v>235</v>
      </c>
      <c r="D1359" s="211" t="s">
        <v>2001</v>
      </c>
      <c r="E1359" s="211" t="s">
        <v>2001</v>
      </c>
      <c r="F1359" s="265" t="s">
        <v>2036</v>
      </c>
      <c r="G1359" s="211" t="s">
        <v>2037</v>
      </c>
      <c r="H1359" s="265" t="s">
        <v>2336</v>
      </c>
      <c r="I1359" s="211" t="s">
        <v>2337</v>
      </c>
      <c r="J1359" s="252" t="s">
        <v>2337</v>
      </c>
      <c r="K1359" s="215" t="s">
        <v>238</v>
      </c>
    </row>
    <row r="1360" spans="1:11" s="215" customFormat="1" hidden="1">
      <c r="A1360" s="253" t="s">
        <v>2705</v>
      </c>
      <c r="B1360" s="211" t="str">
        <f>VLOOKUP(A1360,数策标签!H:K,2,FALSE)</f>
        <v>零售类消费笔数</v>
      </c>
      <c r="C1360" s="211" t="s">
        <v>235</v>
      </c>
      <c r="D1360" s="211" t="s">
        <v>2001</v>
      </c>
      <c r="E1360" s="211" t="s">
        <v>2001</v>
      </c>
      <c r="F1360" s="265" t="s">
        <v>2036</v>
      </c>
      <c r="G1360" s="211" t="s">
        <v>2037</v>
      </c>
      <c r="H1360" s="265" t="s">
        <v>2338</v>
      </c>
      <c r="I1360" s="211" t="s">
        <v>2339</v>
      </c>
      <c r="J1360" s="252" t="s">
        <v>2339</v>
      </c>
      <c r="K1360" s="215" t="s">
        <v>238</v>
      </c>
    </row>
    <row r="1361" spans="1:11" s="215" customFormat="1" hidden="1">
      <c r="A1361" s="253" t="s">
        <v>2705</v>
      </c>
      <c r="B1361" s="211" t="str">
        <f>VLOOKUP(A1361,数策标签!H:K,2,FALSE)</f>
        <v>零售类消费笔数</v>
      </c>
      <c r="C1361" s="211" t="s">
        <v>235</v>
      </c>
      <c r="D1361" s="211" t="s">
        <v>2001</v>
      </c>
      <c r="E1361" s="211" t="s">
        <v>2001</v>
      </c>
      <c r="F1361" s="265" t="s">
        <v>2036</v>
      </c>
      <c r="G1361" s="211" t="s">
        <v>2037</v>
      </c>
      <c r="H1361" s="265" t="s">
        <v>2340</v>
      </c>
      <c r="I1361" s="211" t="s">
        <v>2341</v>
      </c>
      <c r="J1361" s="252" t="s">
        <v>2341</v>
      </c>
      <c r="K1361" s="215" t="s">
        <v>238</v>
      </c>
    </row>
    <row r="1362" spans="1:11" s="215" customFormat="1" hidden="1">
      <c r="A1362" s="253" t="s">
        <v>2705</v>
      </c>
      <c r="B1362" s="211" t="str">
        <f>VLOOKUP(A1362,数策标签!H:K,2,FALSE)</f>
        <v>零售类消费笔数</v>
      </c>
      <c r="C1362" s="211" t="s">
        <v>235</v>
      </c>
      <c r="D1362" s="211" t="s">
        <v>2001</v>
      </c>
      <c r="E1362" s="211" t="s">
        <v>2001</v>
      </c>
      <c r="F1362" s="265" t="s">
        <v>2036</v>
      </c>
      <c r="G1362" s="211" t="s">
        <v>2037</v>
      </c>
      <c r="H1362" s="265" t="s">
        <v>2342</v>
      </c>
      <c r="I1362" s="211" t="s">
        <v>2343</v>
      </c>
      <c r="J1362" s="252" t="s">
        <v>2343</v>
      </c>
      <c r="K1362" s="215" t="s">
        <v>238</v>
      </c>
    </row>
    <row r="1363" spans="1:11" s="215" customFormat="1" hidden="1">
      <c r="A1363" s="253" t="s">
        <v>2705</v>
      </c>
      <c r="B1363" s="211" t="str">
        <f>VLOOKUP(A1363,数策标签!H:K,2,FALSE)</f>
        <v>零售类消费笔数</v>
      </c>
      <c r="C1363" s="211" t="s">
        <v>235</v>
      </c>
      <c r="D1363" s="211" t="s">
        <v>2001</v>
      </c>
      <c r="E1363" s="211" t="s">
        <v>2001</v>
      </c>
      <c r="F1363" s="265" t="s">
        <v>2036</v>
      </c>
      <c r="G1363" s="211" t="s">
        <v>2037</v>
      </c>
      <c r="H1363" s="265" t="s">
        <v>2344</v>
      </c>
      <c r="I1363" s="211" t="s">
        <v>2345</v>
      </c>
      <c r="J1363" s="252" t="s">
        <v>2345</v>
      </c>
      <c r="K1363" s="215" t="s">
        <v>238</v>
      </c>
    </row>
    <row r="1364" spans="1:11" s="215" customFormat="1" hidden="1">
      <c r="A1364" s="253" t="s">
        <v>2705</v>
      </c>
      <c r="B1364" s="211" t="str">
        <f>VLOOKUP(A1364,数策标签!H:K,2,FALSE)</f>
        <v>零售类消费笔数</v>
      </c>
      <c r="C1364" s="211" t="s">
        <v>235</v>
      </c>
      <c r="D1364" s="211" t="s">
        <v>2001</v>
      </c>
      <c r="E1364" s="211" t="s">
        <v>2001</v>
      </c>
      <c r="F1364" s="265" t="s">
        <v>2036</v>
      </c>
      <c r="G1364" s="211" t="s">
        <v>2037</v>
      </c>
      <c r="H1364" s="265" t="s">
        <v>2346</v>
      </c>
      <c r="I1364" s="211" t="s">
        <v>2347</v>
      </c>
      <c r="J1364" s="252" t="s">
        <v>2347</v>
      </c>
      <c r="K1364" s="215" t="s">
        <v>238</v>
      </c>
    </row>
    <row r="1365" spans="1:11" s="215" customFormat="1" hidden="1">
      <c r="A1365" s="253" t="s">
        <v>2705</v>
      </c>
      <c r="B1365" s="211" t="str">
        <f>VLOOKUP(A1365,数策标签!H:K,2,FALSE)</f>
        <v>零售类消费笔数</v>
      </c>
      <c r="C1365" s="211" t="s">
        <v>235</v>
      </c>
      <c r="D1365" s="211" t="s">
        <v>2001</v>
      </c>
      <c r="E1365" s="211" t="s">
        <v>2001</v>
      </c>
      <c r="F1365" s="265" t="s">
        <v>2036</v>
      </c>
      <c r="G1365" s="211" t="s">
        <v>2037</v>
      </c>
      <c r="H1365" s="265" t="s">
        <v>2348</v>
      </c>
      <c r="I1365" s="211" t="s">
        <v>2349</v>
      </c>
      <c r="J1365" s="252" t="s">
        <v>2349</v>
      </c>
      <c r="K1365" s="215" t="s">
        <v>238</v>
      </c>
    </row>
    <row r="1366" spans="1:11" s="215" customFormat="1" hidden="1">
      <c r="A1366" s="253" t="s">
        <v>2705</v>
      </c>
      <c r="B1366" s="211" t="str">
        <f>VLOOKUP(A1366,数策标签!H:K,2,FALSE)</f>
        <v>零售类消费笔数</v>
      </c>
      <c r="C1366" s="211" t="s">
        <v>235</v>
      </c>
      <c r="D1366" s="211" t="s">
        <v>2001</v>
      </c>
      <c r="E1366" s="211" t="s">
        <v>2001</v>
      </c>
      <c r="F1366" s="265" t="s">
        <v>2036</v>
      </c>
      <c r="G1366" s="211" t="s">
        <v>2037</v>
      </c>
      <c r="H1366" s="265" t="s">
        <v>2350</v>
      </c>
      <c r="I1366" s="211" t="s">
        <v>2351</v>
      </c>
      <c r="J1366" s="252" t="s">
        <v>2351</v>
      </c>
      <c r="K1366" s="215" t="s">
        <v>238</v>
      </c>
    </row>
    <row r="1367" spans="1:11" s="215" customFormat="1" hidden="1">
      <c r="A1367" s="253" t="s">
        <v>2705</v>
      </c>
      <c r="B1367" s="211" t="str">
        <f>VLOOKUP(A1367,数策标签!H:K,2,FALSE)</f>
        <v>零售类消费笔数</v>
      </c>
      <c r="C1367" s="211" t="s">
        <v>235</v>
      </c>
      <c r="D1367" s="211" t="s">
        <v>2001</v>
      </c>
      <c r="E1367" s="211" t="s">
        <v>2001</v>
      </c>
      <c r="F1367" s="265" t="s">
        <v>2036</v>
      </c>
      <c r="G1367" s="211" t="s">
        <v>2037</v>
      </c>
      <c r="H1367" s="265" t="s">
        <v>2352</v>
      </c>
      <c r="I1367" s="211" t="s">
        <v>2353</v>
      </c>
      <c r="J1367" s="252" t="s">
        <v>2353</v>
      </c>
      <c r="K1367" s="215" t="s">
        <v>238</v>
      </c>
    </row>
    <row r="1368" spans="1:11" s="215" customFormat="1" hidden="1">
      <c r="A1368" s="253" t="s">
        <v>2705</v>
      </c>
      <c r="B1368" s="211" t="str">
        <f>VLOOKUP(A1368,数策标签!H:K,2,FALSE)</f>
        <v>零售类消费笔数</v>
      </c>
      <c r="C1368" s="211" t="s">
        <v>235</v>
      </c>
      <c r="D1368" s="211" t="s">
        <v>2001</v>
      </c>
      <c r="E1368" s="211" t="s">
        <v>2001</v>
      </c>
      <c r="F1368" s="265" t="s">
        <v>2036</v>
      </c>
      <c r="G1368" s="211" t="s">
        <v>2037</v>
      </c>
      <c r="H1368" s="265" t="s">
        <v>2354</v>
      </c>
      <c r="I1368" s="211" t="s">
        <v>2355</v>
      </c>
      <c r="J1368" s="252" t="s">
        <v>2355</v>
      </c>
      <c r="K1368" s="215" t="s">
        <v>238</v>
      </c>
    </row>
    <row r="1369" spans="1:11" s="215" customFormat="1" hidden="1">
      <c r="A1369" s="253" t="s">
        <v>2705</v>
      </c>
      <c r="B1369" s="211" t="str">
        <f>VLOOKUP(A1369,数策标签!H:K,2,FALSE)</f>
        <v>零售类消费笔数</v>
      </c>
      <c r="C1369" s="211" t="s">
        <v>235</v>
      </c>
      <c r="D1369" s="211" t="s">
        <v>2001</v>
      </c>
      <c r="E1369" s="211" t="s">
        <v>2001</v>
      </c>
      <c r="F1369" s="265" t="s">
        <v>2036</v>
      </c>
      <c r="G1369" s="211" t="s">
        <v>2037</v>
      </c>
      <c r="H1369" s="265" t="s">
        <v>2356</v>
      </c>
      <c r="I1369" s="211" t="s">
        <v>2357</v>
      </c>
      <c r="J1369" s="252" t="s">
        <v>2357</v>
      </c>
      <c r="K1369" s="215" t="s">
        <v>238</v>
      </c>
    </row>
    <row r="1370" spans="1:11" s="215" customFormat="1" hidden="1">
      <c r="A1370" s="253" t="s">
        <v>2706</v>
      </c>
      <c r="B1370" s="211" t="str">
        <f>VLOOKUP(A1370,数策标签!H:K,2,FALSE)</f>
        <v>住宿服务类消费笔数</v>
      </c>
      <c r="C1370" s="211" t="s">
        <v>235</v>
      </c>
      <c r="D1370" s="211" t="s">
        <v>2001</v>
      </c>
      <c r="E1370" s="211" t="s">
        <v>2001</v>
      </c>
      <c r="F1370" s="265" t="s">
        <v>2036</v>
      </c>
      <c r="G1370" s="211" t="s">
        <v>2037</v>
      </c>
      <c r="H1370" s="265" t="s">
        <v>2358</v>
      </c>
      <c r="I1370" s="211" t="s">
        <v>2359</v>
      </c>
      <c r="J1370" s="252" t="s">
        <v>2359</v>
      </c>
      <c r="K1370" s="215" t="s">
        <v>238</v>
      </c>
    </row>
    <row r="1371" spans="1:11" s="215" customFormat="1" hidden="1">
      <c r="A1371" s="253" t="s">
        <v>2706</v>
      </c>
      <c r="B1371" s="211" t="str">
        <f>VLOOKUP(A1371,数策标签!H:K,2,FALSE)</f>
        <v>住宿服务类消费笔数</v>
      </c>
      <c r="C1371" s="211" t="s">
        <v>235</v>
      </c>
      <c r="D1371" s="211" t="s">
        <v>2001</v>
      </c>
      <c r="E1371" s="211" t="s">
        <v>2001</v>
      </c>
      <c r="F1371" s="265" t="s">
        <v>2036</v>
      </c>
      <c r="G1371" s="211" t="s">
        <v>2037</v>
      </c>
      <c r="H1371" s="265" t="s">
        <v>2360</v>
      </c>
      <c r="I1371" s="211" t="s">
        <v>2361</v>
      </c>
      <c r="J1371" s="252" t="s">
        <v>2361</v>
      </c>
      <c r="K1371" s="215" t="s">
        <v>238</v>
      </c>
    </row>
    <row r="1372" spans="1:11" s="215" customFormat="1" hidden="1">
      <c r="A1372" s="253" t="s">
        <v>2707</v>
      </c>
      <c r="B1372" s="211" t="str">
        <f>VLOOKUP(A1372,数策标签!H:K,2,FALSE)</f>
        <v>旅游服务类消费笔数</v>
      </c>
      <c r="C1372" s="211" t="s">
        <v>235</v>
      </c>
      <c r="D1372" s="211" t="s">
        <v>2001</v>
      </c>
      <c r="E1372" s="211" t="s">
        <v>2001</v>
      </c>
      <c r="F1372" s="265" t="s">
        <v>2036</v>
      </c>
      <c r="G1372" s="211" t="s">
        <v>2037</v>
      </c>
      <c r="H1372" s="265" t="s">
        <v>2362</v>
      </c>
      <c r="I1372" s="211" t="s">
        <v>2363</v>
      </c>
      <c r="J1372" s="252" t="s">
        <v>2363</v>
      </c>
      <c r="K1372" s="215" t="s">
        <v>238</v>
      </c>
    </row>
    <row r="1373" spans="1:11" s="215" customFormat="1" hidden="1">
      <c r="A1373" s="253" t="s">
        <v>2707</v>
      </c>
      <c r="B1373" s="211" t="str">
        <f>VLOOKUP(A1373,数策标签!H:K,2,FALSE)</f>
        <v>旅游服务类消费笔数</v>
      </c>
      <c r="C1373" s="211" t="s">
        <v>235</v>
      </c>
      <c r="D1373" s="211" t="s">
        <v>2001</v>
      </c>
      <c r="E1373" s="211" t="s">
        <v>2001</v>
      </c>
      <c r="F1373" s="265" t="s">
        <v>2036</v>
      </c>
      <c r="G1373" s="211" t="s">
        <v>2037</v>
      </c>
      <c r="H1373" s="265" t="s">
        <v>2365</v>
      </c>
      <c r="I1373" s="211" t="s">
        <v>2366</v>
      </c>
      <c r="J1373" s="252" t="s">
        <v>2366</v>
      </c>
      <c r="K1373" s="215" t="s">
        <v>238</v>
      </c>
    </row>
    <row r="1374" spans="1:11" s="215" customFormat="1" hidden="1">
      <c r="A1374" s="253" t="s">
        <v>2707</v>
      </c>
      <c r="B1374" s="211" t="str">
        <f>VLOOKUP(A1374,数策标签!H:K,2,FALSE)</f>
        <v>旅游服务类消费笔数</v>
      </c>
      <c r="C1374" s="211" t="s">
        <v>235</v>
      </c>
      <c r="D1374" s="211" t="s">
        <v>2001</v>
      </c>
      <c r="E1374" s="211" t="s">
        <v>2001</v>
      </c>
      <c r="F1374" s="265" t="s">
        <v>2036</v>
      </c>
      <c r="G1374" s="211" t="s">
        <v>2037</v>
      </c>
      <c r="H1374" s="265" t="s">
        <v>2367</v>
      </c>
      <c r="I1374" s="211" t="s">
        <v>2368</v>
      </c>
      <c r="J1374" s="252" t="s">
        <v>2368</v>
      </c>
      <c r="K1374" s="215" t="s">
        <v>238</v>
      </c>
    </row>
    <row r="1375" spans="1:11" s="215" customFormat="1" hidden="1">
      <c r="A1375" s="253" t="s">
        <v>2707</v>
      </c>
      <c r="B1375" s="211" t="str">
        <f>VLOOKUP(A1375,数策标签!H:K,2,FALSE)</f>
        <v>旅游服务类消费笔数</v>
      </c>
      <c r="C1375" s="211" t="s">
        <v>235</v>
      </c>
      <c r="D1375" s="211" t="s">
        <v>2001</v>
      </c>
      <c r="E1375" s="211" t="s">
        <v>2001</v>
      </c>
      <c r="F1375" s="265" t="s">
        <v>2036</v>
      </c>
      <c r="G1375" s="211" t="s">
        <v>2037</v>
      </c>
      <c r="H1375" s="265" t="s">
        <v>2369</v>
      </c>
      <c r="I1375" s="211" t="s">
        <v>2370</v>
      </c>
      <c r="J1375" s="252" t="s">
        <v>2370</v>
      </c>
      <c r="K1375" s="215" t="s">
        <v>238</v>
      </c>
    </row>
    <row r="1376" spans="1:11" s="215" customFormat="1" hidden="1">
      <c r="A1376" s="253" t="s">
        <v>2708</v>
      </c>
      <c r="B1376" s="211" t="str">
        <f>VLOOKUP(A1376,数策标签!H:K,2,FALSE)</f>
        <v>批发类消费笔数</v>
      </c>
      <c r="C1376" s="211" t="s">
        <v>235</v>
      </c>
      <c r="D1376" s="211" t="s">
        <v>2001</v>
      </c>
      <c r="E1376" s="211" t="s">
        <v>2001</v>
      </c>
      <c r="F1376" s="265" t="s">
        <v>2036</v>
      </c>
      <c r="G1376" s="211" t="s">
        <v>2037</v>
      </c>
      <c r="H1376" s="265" t="s">
        <v>2371</v>
      </c>
      <c r="I1376" s="211" t="s">
        <v>2372</v>
      </c>
      <c r="J1376" s="252" t="s">
        <v>2372</v>
      </c>
      <c r="K1376" s="215" t="s">
        <v>238</v>
      </c>
    </row>
    <row r="1377" spans="1:11" s="215" customFormat="1" hidden="1">
      <c r="A1377" s="253" t="s">
        <v>2708</v>
      </c>
      <c r="B1377" s="211" t="str">
        <f>VLOOKUP(A1377,数策标签!H:K,2,FALSE)</f>
        <v>批发类消费笔数</v>
      </c>
      <c r="C1377" s="211" t="s">
        <v>235</v>
      </c>
      <c r="D1377" s="211" t="s">
        <v>2001</v>
      </c>
      <c r="E1377" s="211" t="s">
        <v>2001</v>
      </c>
      <c r="F1377" s="265" t="s">
        <v>2036</v>
      </c>
      <c r="G1377" s="211" t="s">
        <v>2037</v>
      </c>
      <c r="H1377" s="265" t="s">
        <v>2374</v>
      </c>
      <c r="I1377" s="211" t="s">
        <v>2375</v>
      </c>
      <c r="J1377" s="252" t="s">
        <v>2375</v>
      </c>
      <c r="K1377" s="215" t="s">
        <v>238</v>
      </c>
    </row>
    <row r="1378" spans="1:11" s="215" customFormat="1" hidden="1">
      <c r="A1378" s="253" t="s">
        <v>2708</v>
      </c>
      <c r="B1378" s="211" t="str">
        <f>VLOOKUP(A1378,数策标签!H:K,2,FALSE)</f>
        <v>批发类消费笔数</v>
      </c>
      <c r="C1378" s="211" t="s">
        <v>235</v>
      </c>
      <c r="D1378" s="211" t="s">
        <v>2001</v>
      </c>
      <c r="E1378" s="211" t="s">
        <v>2001</v>
      </c>
      <c r="F1378" s="265" t="s">
        <v>2036</v>
      </c>
      <c r="G1378" s="211" t="s">
        <v>2037</v>
      </c>
      <c r="H1378" s="265" t="s">
        <v>2376</v>
      </c>
      <c r="I1378" s="211" t="s">
        <v>2377</v>
      </c>
      <c r="J1378" s="252" t="s">
        <v>2377</v>
      </c>
      <c r="K1378" s="215" t="s">
        <v>238</v>
      </c>
    </row>
    <row r="1379" spans="1:11" s="215" customFormat="1" hidden="1">
      <c r="A1379" s="253" t="s">
        <v>2708</v>
      </c>
      <c r="B1379" s="211" t="str">
        <f>VLOOKUP(A1379,数策标签!H:K,2,FALSE)</f>
        <v>批发类消费笔数</v>
      </c>
      <c r="C1379" s="211" t="s">
        <v>235</v>
      </c>
      <c r="D1379" s="211" t="s">
        <v>2001</v>
      </c>
      <c r="E1379" s="211" t="s">
        <v>2001</v>
      </c>
      <c r="F1379" s="265" t="s">
        <v>2036</v>
      </c>
      <c r="G1379" s="211" t="s">
        <v>2037</v>
      </c>
      <c r="H1379" s="265" t="s">
        <v>2378</v>
      </c>
      <c r="I1379" s="211" t="s">
        <v>2379</v>
      </c>
      <c r="J1379" s="252" t="s">
        <v>2379</v>
      </c>
      <c r="K1379" s="215" t="s">
        <v>238</v>
      </c>
    </row>
    <row r="1380" spans="1:11" s="215" customFormat="1" hidden="1">
      <c r="A1380" s="253" t="s">
        <v>2708</v>
      </c>
      <c r="B1380" s="211" t="str">
        <f>VLOOKUP(A1380,数策标签!H:K,2,FALSE)</f>
        <v>批发类消费笔数</v>
      </c>
      <c r="C1380" s="211" t="s">
        <v>235</v>
      </c>
      <c r="D1380" s="211" t="s">
        <v>2001</v>
      </c>
      <c r="E1380" s="211" t="s">
        <v>2001</v>
      </c>
      <c r="F1380" s="265" t="s">
        <v>2036</v>
      </c>
      <c r="G1380" s="211" t="s">
        <v>2037</v>
      </c>
      <c r="H1380" s="265" t="s">
        <v>2380</v>
      </c>
      <c r="I1380" s="211" t="s">
        <v>2381</v>
      </c>
      <c r="J1380" s="252" t="s">
        <v>2381</v>
      </c>
      <c r="K1380" s="215" t="s">
        <v>238</v>
      </c>
    </row>
    <row r="1381" spans="1:11" s="215" customFormat="1" hidden="1">
      <c r="A1381" s="253" t="s">
        <v>2708</v>
      </c>
      <c r="B1381" s="211" t="str">
        <f>VLOOKUP(A1381,数策标签!H:K,2,FALSE)</f>
        <v>批发类消费笔数</v>
      </c>
      <c r="C1381" s="211" t="s">
        <v>235</v>
      </c>
      <c r="D1381" s="211" t="s">
        <v>2001</v>
      </c>
      <c r="E1381" s="211" t="s">
        <v>2001</v>
      </c>
      <c r="F1381" s="265" t="s">
        <v>2036</v>
      </c>
      <c r="G1381" s="211" t="s">
        <v>2037</v>
      </c>
      <c r="H1381" s="265" t="s">
        <v>2382</v>
      </c>
      <c r="I1381" s="211" t="s">
        <v>2383</v>
      </c>
      <c r="J1381" s="252" t="s">
        <v>2383</v>
      </c>
      <c r="K1381" s="215" t="s">
        <v>238</v>
      </c>
    </row>
    <row r="1382" spans="1:11" s="215" customFormat="1" hidden="1">
      <c r="A1382" s="253" t="s">
        <v>2708</v>
      </c>
      <c r="B1382" s="211" t="str">
        <f>VLOOKUP(A1382,数策标签!H:K,2,FALSE)</f>
        <v>批发类消费笔数</v>
      </c>
      <c r="C1382" s="211" t="s">
        <v>235</v>
      </c>
      <c r="D1382" s="211" t="s">
        <v>2001</v>
      </c>
      <c r="E1382" s="211" t="s">
        <v>2001</v>
      </c>
      <c r="F1382" s="265" t="s">
        <v>2036</v>
      </c>
      <c r="G1382" s="211" t="s">
        <v>2037</v>
      </c>
      <c r="H1382" s="265" t="s">
        <v>2384</v>
      </c>
      <c r="I1382" s="211" t="s">
        <v>2385</v>
      </c>
      <c r="J1382" s="252" t="s">
        <v>2385</v>
      </c>
      <c r="K1382" s="215" t="s">
        <v>238</v>
      </c>
    </row>
    <row r="1383" spans="1:11" s="215" customFormat="1" hidden="1">
      <c r="A1383" s="253" t="s">
        <v>2708</v>
      </c>
      <c r="B1383" s="211" t="str">
        <f>VLOOKUP(A1383,数策标签!H:K,2,FALSE)</f>
        <v>批发类消费笔数</v>
      </c>
      <c r="C1383" s="211" t="s">
        <v>235</v>
      </c>
      <c r="D1383" s="211" t="s">
        <v>2001</v>
      </c>
      <c r="E1383" s="211" t="s">
        <v>2001</v>
      </c>
      <c r="F1383" s="265" t="s">
        <v>2036</v>
      </c>
      <c r="G1383" s="211" t="s">
        <v>2037</v>
      </c>
      <c r="H1383" s="265" t="s">
        <v>2386</v>
      </c>
      <c r="I1383" s="211" t="s">
        <v>2387</v>
      </c>
      <c r="J1383" s="252" t="s">
        <v>2387</v>
      </c>
      <c r="K1383" s="215" t="s">
        <v>238</v>
      </c>
    </row>
    <row r="1384" spans="1:11" s="215" customFormat="1" hidden="1">
      <c r="A1384" s="253" t="s">
        <v>2708</v>
      </c>
      <c r="B1384" s="211" t="str">
        <f>VLOOKUP(A1384,数策标签!H:K,2,FALSE)</f>
        <v>批发类消费笔数</v>
      </c>
      <c r="C1384" s="211" t="s">
        <v>235</v>
      </c>
      <c r="D1384" s="211" t="s">
        <v>2001</v>
      </c>
      <c r="E1384" s="211" t="s">
        <v>2001</v>
      </c>
      <c r="F1384" s="265" t="s">
        <v>2036</v>
      </c>
      <c r="G1384" s="211" t="s">
        <v>2037</v>
      </c>
      <c r="H1384" s="265" t="s">
        <v>2388</v>
      </c>
      <c r="I1384" s="211" t="s">
        <v>2389</v>
      </c>
      <c r="J1384" s="252" t="s">
        <v>2389</v>
      </c>
      <c r="K1384" s="215" t="s">
        <v>238</v>
      </c>
    </row>
    <row r="1385" spans="1:11" s="215" customFormat="1" hidden="1">
      <c r="A1385" s="253" t="s">
        <v>2708</v>
      </c>
      <c r="B1385" s="211" t="str">
        <f>VLOOKUP(A1385,数策标签!H:K,2,FALSE)</f>
        <v>批发类消费笔数</v>
      </c>
      <c r="C1385" s="211" t="s">
        <v>235</v>
      </c>
      <c r="D1385" s="211" t="s">
        <v>2001</v>
      </c>
      <c r="E1385" s="211" t="s">
        <v>2001</v>
      </c>
      <c r="F1385" s="265" t="s">
        <v>2036</v>
      </c>
      <c r="G1385" s="211" t="s">
        <v>2037</v>
      </c>
      <c r="H1385" s="265" t="s">
        <v>2390</v>
      </c>
      <c r="I1385" s="211" t="s">
        <v>2391</v>
      </c>
      <c r="J1385" s="252" t="s">
        <v>2391</v>
      </c>
      <c r="K1385" s="215" t="s">
        <v>238</v>
      </c>
    </row>
    <row r="1386" spans="1:11" s="215" customFormat="1" hidden="1">
      <c r="A1386" s="253" t="s">
        <v>2708</v>
      </c>
      <c r="B1386" s="211" t="str">
        <f>VLOOKUP(A1386,数策标签!H:K,2,FALSE)</f>
        <v>批发类消费笔数</v>
      </c>
      <c r="C1386" s="211" t="s">
        <v>235</v>
      </c>
      <c r="D1386" s="211" t="s">
        <v>2001</v>
      </c>
      <c r="E1386" s="211" t="s">
        <v>2001</v>
      </c>
      <c r="F1386" s="265" t="s">
        <v>2036</v>
      </c>
      <c r="G1386" s="211" t="s">
        <v>2037</v>
      </c>
      <c r="H1386" s="265" t="s">
        <v>2392</v>
      </c>
      <c r="I1386" s="211" t="s">
        <v>2393</v>
      </c>
      <c r="J1386" s="252" t="s">
        <v>2393</v>
      </c>
      <c r="K1386" s="215" t="s">
        <v>238</v>
      </c>
    </row>
    <row r="1387" spans="1:11" s="215" customFormat="1" hidden="1">
      <c r="A1387" s="253" t="s">
        <v>2708</v>
      </c>
      <c r="B1387" s="211" t="str">
        <f>VLOOKUP(A1387,数策标签!H:K,2,FALSE)</f>
        <v>批发类消费笔数</v>
      </c>
      <c r="C1387" s="211" t="s">
        <v>235</v>
      </c>
      <c r="D1387" s="211" t="s">
        <v>2001</v>
      </c>
      <c r="E1387" s="211" t="s">
        <v>2001</v>
      </c>
      <c r="F1387" s="265" t="s">
        <v>2036</v>
      </c>
      <c r="G1387" s="211" t="s">
        <v>2037</v>
      </c>
      <c r="H1387" s="265" t="s">
        <v>2394</v>
      </c>
      <c r="I1387" s="211" t="s">
        <v>2395</v>
      </c>
      <c r="J1387" s="252" t="s">
        <v>2395</v>
      </c>
      <c r="K1387" s="215" t="s">
        <v>238</v>
      </c>
    </row>
    <row r="1388" spans="1:11" s="215" customFormat="1" hidden="1">
      <c r="A1388" s="253" t="s">
        <v>2708</v>
      </c>
      <c r="B1388" s="211" t="str">
        <f>VLOOKUP(A1388,数策标签!H:K,2,FALSE)</f>
        <v>批发类消费笔数</v>
      </c>
      <c r="C1388" s="211" t="s">
        <v>235</v>
      </c>
      <c r="D1388" s="211" t="s">
        <v>2001</v>
      </c>
      <c r="E1388" s="211" t="s">
        <v>2001</v>
      </c>
      <c r="F1388" s="265" t="s">
        <v>2036</v>
      </c>
      <c r="G1388" s="211" t="s">
        <v>2037</v>
      </c>
      <c r="H1388" s="265" t="s">
        <v>2396</v>
      </c>
      <c r="I1388" s="211" t="s">
        <v>2397</v>
      </c>
      <c r="J1388" s="252" t="s">
        <v>2397</v>
      </c>
      <c r="K1388" s="215" t="s">
        <v>238</v>
      </c>
    </row>
    <row r="1389" spans="1:11" s="215" customFormat="1" hidden="1">
      <c r="A1389" s="253" t="s">
        <v>2708</v>
      </c>
      <c r="B1389" s="211" t="str">
        <f>VLOOKUP(A1389,数策标签!H:K,2,FALSE)</f>
        <v>批发类消费笔数</v>
      </c>
      <c r="C1389" s="211" t="s">
        <v>235</v>
      </c>
      <c r="D1389" s="211" t="s">
        <v>2001</v>
      </c>
      <c r="E1389" s="211" t="s">
        <v>2001</v>
      </c>
      <c r="F1389" s="265" t="s">
        <v>2036</v>
      </c>
      <c r="G1389" s="211" t="s">
        <v>2037</v>
      </c>
      <c r="H1389" s="265" t="s">
        <v>2398</v>
      </c>
      <c r="I1389" s="211" t="s">
        <v>2399</v>
      </c>
      <c r="J1389" s="252" t="s">
        <v>2399</v>
      </c>
      <c r="K1389" s="215" t="s">
        <v>238</v>
      </c>
    </row>
    <row r="1390" spans="1:11" s="215" customFormat="1" hidden="1">
      <c r="A1390" s="253" t="s">
        <v>2708</v>
      </c>
      <c r="B1390" s="211" t="str">
        <f>VLOOKUP(A1390,数策标签!H:K,2,FALSE)</f>
        <v>批发类消费笔数</v>
      </c>
      <c r="C1390" s="211" t="s">
        <v>235</v>
      </c>
      <c r="D1390" s="211" t="s">
        <v>2001</v>
      </c>
      <c r="E1390" s="211" t="s">
        <v>2001</v>
      </c>
      <c r="F1390" s="265" t="s">
        <v>2036</v>
      </c>
      <c r="G1390" s="211" t="s">
        <v>2037</v>
      </c>
      <c r="H1390" s="265" t="s">
        <v>2400</v>
      </c>
      <c r="I1390" s="211" t="s">
        <v>2401</v>
      </c>
      <c r="J1390" s="252" t="s">
        <v>2401</v>
      </c>
      <c r="K1390" s="215" t="s">
        <v>238</v>
      </c>
    </row>
    <row r="1391" spans="1:11" s="215" customFormat="1" hidden="1">
      <c r="A1391" s="253" t="s">
        <v>2708</v>
      </c>
      <c r="B1391" s="211" t="str">
        <f>VLOOKUP(A1391,数策标签!H:K,2,FALSE)</f>
        <v>批发类消费笔数</v>
      </c>
      <c r="C1391" s="211" t="s">
        <v>235</v>
      </c>
      <c r="D1391" s="211" t="s">
        <v>2001</v>
      </c>
      <c r="E1391" s="211" t="s">
        <v>2001</v>
      </c>
      <c r="F1391" s="265" t="s">
        <v>2036</v>
      </c>
      <c r="G1391" s="211" t="s">
        <v>2037</v>
      </c>
      <c r="H1391" s="265" t="s">
        <v>2402</v>
      </c>
      <c r="I1391" s="211" t="s">
        <v>2403</v>
      </c>
      <c r="J1391" s="252" t="s">
        <v>2403</v>
      </c>
      <c r="K1391" s="215" t="s">
        <v>238</v>
      </c>
    </row>
    <row r="1392" spans="1:11" s="215" customFormat="1" hidden="1">
      <c r="A1392" s="253" t="s">
        <v>2708</v>
      </c>
      <c r="B1392" s="211" t="str">
        <f>VLOOKUP(A1392,数策标签!H:K,2,FALSE)</f>
        <v>批发类消费笔数</v>
      </c>
      <c r="C1392" s="211" t="s">
        <v>235</v>
      </c>
      <c r="D1392" s="211" t="s">
        <v>2001</v>
      </c>
      <c r="E1392" s="211" t="s">
        <v>2001</v>
      </c>
      <c r="F1392" s="265" t="s">
        <v>2036</v>
      </c>
      <c r="G1392" s="211" t="s">
        <v>2037</v>
      </c>
      <c r="H1392" s="265" t="s">
        <v>2404</v>
      </c>
      <c r="I1392" s="211" t="s">
        <v>2405</v>
      </c>
      <c r="J1392" s="252" t="s">
        <v>2405</v>
      </c>
      <c r="K1392" s="215" t="s">
        <v>238</v>
      </c>
    </row>
    <row r="1393" spans="1:11" s="215" customFormat="1" hidden="1">
      <c r="A1393" s="253" t="s">
        <v>2708</v>
      </c>
      <c r="B1393" s="211" t="str">
        <f>VLOOKUP(A1393,数策标签!H:K,2,FALSE)</f>
        <v>批发类消费笔数</v>
      </c>
      <c r="C1393" s="211" t="s">
        <v>235</v>
      </c>
      <c r="D1393" s="211" t="s">
        <v>2001</v>
      </c>
      <c r="E1393" s="211" t="s">
        <v>2001</v>
      </c>
      <c r="F1393" s="265" t="s">
        <v>2036</v>
      </c>
      <c r="G1393" s="211" t="s">
        <v>2037</v>
      </c>
      <c r="H1393" s="265" t="s">
        <v>2406</v>
      </c>
      <c r="I1393" s="211" t="s">
        <v>2407</v>
      </c>
      <c r="J1393" s="252" t="s">
        <v>2407</v>
      </c>
      <c r="K1393" s="215" t="s">
        <v>238</v>
      </c>
    </row>
    <row r="1394" spans="1:11" s="215" customFormat="1" hidden="1">
      <c r="A1394" s="253" t="s">
        <v>2708</v>
      </c>
      <c r="B1394" s="211" t="str">
        <f>VLOOKUP(A1394,数策标签!H:K,2,FALSE)</f>
        <v>批发类消费笔数</v>
      </c>
      <c r="C1394" s="211" t="s">
        <v>235</v>
      </c>
      <c r="D1394" s="211" t="s">
        <v>2001</v>
      </c>
      <c r="E1394" s="211" t="s">
        <v>2001</v>
      </c>
      <c r="F1394" s="265" t="s">
        <v>2036</v>
      </c>
      <c r="G1394" s="211" t="s">
        <v>2037</v>
      </c>
      <c r="H1394" s="265" t="s">
        <v>2408</v>
      </c>
      <c r="I1394" s="211" t="s">
        <v>2409</v>
      </c>
      <c r="J1394" s="252" t="s">
        <v>2409</v>
      </c>
      <c r="K1394" s="215" t="s">
        <v>238</v>
      </c>
    </row>
    <row r="1395" spans="1:11" s="215" customFormat="1" hidden="1">
      <c r="A1395" s="253" t="s">
        <v>2708</v>
      </c>
      <c r="B1395" s="211" t="str">
        <f>VLOOKUP(A1395,数策标签!H:K,2,FALSE)</f>
        <v>批发类消费笔数</v>
      </c>
      <c r="C1395" s="211" t="s">
        <v>235</v>
      </c>
      <c r="D1395" s="211" t="s">
        <v>2001</v>
      </c>
      <c r="E1395" s="211" t="s">
        <v>2001</v>
      </c>
      <c r="F1395" s="265" t="s">
        <v>2036</v>
      </c>
      <c r="G1395" s="211" t="s">
        <v>2037</v>
      </c>
      <c r="H1395" s="265" t="s">
        <v>2410</v>
      </c>
      <c r="I1395" s="211" t="s">
        <v>2411</v>
      </c>
      <c r="J1395" s="252" t="s">
        <v>2411</v>
      </c>
      <c r="K1395" s="215" t="s">
        <v>238</v>
      </c>
    </row>
    <row r="1396" spans="1:11" s="215" customFormat="1" hidden="1">
      <c r="A1396" s="253" t="s">
        <v>2708</v>
      </c>
      <c r="B1396" s="211" t="str">
        <f>VLOOKUP(A1396,数策标签!H:K,2,FALSE)</f>
        <v>批发类消费笔数</v>
      </c>
      <c r="C1396" s="211" t="s">
        <v>235</v>
      </c>
      <c r="D1396" s="211" t="s">
        <v>2001</v>
      </c>
      <c r="E1396" s="211" t="s">
        <v>2001</v>
      </c>
      <c r="F1396" s="265" t="s">
        <v>2036</v>
      </c>
      <c r="G1396" s="211" t="s">
        <v>2037</v>
      </c>
      <c r="H1396" s="265" t="s">
        <v>2412</v>
      </c>
      <c r="I1396" s="211" t="s">
        <v>2413</v>
      </c>
      <c r="J1396" s="252" t="s">
        <v>2413</v>
      </c>
      <c r="K1396" s="215" t="s">
        <v>238</v>
      </c>
    </row>
    <row r="1397" spans="1:11" s="215" customFormat="1" hidden="1">
      <c r="A1397" s="253" t="s">
        <v>2708</v>
      </c>
      <c r="B1397" s="211" t="str">
        <f>VLOOKUP(A1397,数策标签!H:K,2,FALSE)</f>
        <v>批发类消费笔数</v>
      </c>
      <c r="C1397" s="211" t="s">
        <v>235</v>
      </c>
      <c r="D1397" s="211" t="s">
        <v>2001</v>
      </c>
      <c r="E1397" s="211" t="s">
        <v>2001</v>
      </c>
      <c r="F1397" s="265" t="s">
        <v>2036</v>
      </c>
      <c r="G1397" s="211" t="s">
        <v>2037</v>
      </c>
      <c r="H1397" s="265" t="s">
        <v>2414</v>
      </c>
      <c r="I1397" s="211" t="s">
        <v>2415</v>
      </c>
      <c r="J1397" s="252" t="s">
        <v>2415</v>
      </c>
      <c r="K1397" s="215" t="s">
        <v>238</v>
      </c>
    </row>
    <row r="1398" spans="1:11" s="215" customFormat="1" hidden="1">
      <c r="A1398" s="253" t="s">
        <v>2708</v>
      </c>
      <c r="B1398" s="211" t="str">
        <f>VLOOKUP(A1398,数策标签!H:K,2,FALSE)</f>
        <v>批发类消费笔数</v>
      </c>
      <c r="C1398" s="211" t="s">
        <v>235</v>
      </c>
      <c r="D1398" s="211" t="s">
        <v>2001</v>
      </c>
      <c r="E1398" s="211" t="s">
        <v>2001</v>
      </c>
      <c r="F1398" s="265" t="s">
        <v>2036</v>
      </c>
      <c r="G1398" s="211" t="s">
        <v>2037</v>
      </c>
      <c r="H1398" s="265" t="s">
        <v>2416</v>
      </c>
      <c r="I1398" s="211" t="s">
        <v>2417</v>
      </c>
      <c r="J1398" s="252" t="s">
        <v>2417</v>
      </c>
      <c r="K1398" s="215" t="s">
        <v>238</v>
      </c>
    </row>
    <row r="1399" spans="1:11" s="215" customFormat="1" hidden="1">
      <c r="A1399" s="253" t="s">
        <v>2709</v>
      </c>
      <c r="B1399" s="211" t="str">
        <f>VLOOKUP(A1399,数策标签!H:K,2,FALSE)</f>
        <v>汽车类消费笔数</v>
      </c>
      <c r="C1399" s="211" t="s">
        <v>235</v>
      </c>
      <c r="D1399" s="211" t="s">
        <v>2001</v>
      </c>
      <c r="E1399" s="211" t="s">
        <v>2001</v>
      </c>
      <c r="F1399" s="265" t="s">
        <v>2036</v>
      </c>
      <c r="G1399" s="211" t="s">
        <v>2037</v>
      </c>
      <c r="H1399" s="265" t="s">
        <v>2424</v>
      </c>
      <c r="I1399" s="211" t="s">
        <v>2425</v>
      </c>
      <c r="J1399" s="252" t="s">
        <v>2425</v>
      </c>
      <c r="K1399" s="215" t="s">
        <v>238</v>
      </c>
    </row>
    <row r="1400" spans="1:11" s="215" customFormat="1" hidden="1">
      <c r="A1400" s="253" t="s">
        <v>2709</v>
      </c>
      <c r="B1400" s="211" t="str">
        <f>VLOOKUP(A1400,数策标签!H:K,2,FALSE)</f>
        <v>汽车类消费笔数</v>
      </c>
      <c r="C1400" s="211" t="s">
        <v>235</v>
      </c>
      <c r="D1400" s="211" t="s">
        <v>2001</v>
      </c>
      <c r="E1400" s="211" t="s">
        <v>2001</v>
      </c>
      <c r="F1400" s="265" t="s">
        <v>2036</v>
      </c>
      <c r="G1400" s="211" t="s">
        <v>2037</v>
      </c>
      <c r="H1400" s="265" t="s">
        <v>2427</v>
      </c>
      <c r="I1400" s="211" t="s">
        <v>2428</v>
      </c>
      <c r="J1400" s="252" t="s">
        <v>2428</v>
      </c>
      <c r="K1400" s="215" t="s">
        <v>238</v>
      </c>
    </row>
    <row r="1401" spans="1:11" s="215" customFormat="1" hidden="1">
      <c r="A1401" s="253" t="s">
        <v>2709</v>
      </c>
      <c r="B1401" s="211" t="str">
        <f>VLOOKUP(A1401,数策标签!H:K,2,FALSE)</f>
        <v>汽车类消费笔数</v>
      </c>
      <c r="C1401" s="211" t="s">
        <v>235</v>
      </c>
      <c r="D1401" s="211" t="s">
        <v>2001</v>
      </c>
      <c r="E1401" s="211" t="s">
        <v>2001</v>
      </c>
      <c r="F1401" s="265" t="s">
        <v>2036</v>
      </c>
      <c r="G1401" s="211" t="s">
        <v>2037</v>
      </c>
      <c r="H1401" s="265" t="s">
        <v>2429</v>
      </c>
      <c r="I1401" s="211" t="s">
        <v>2430</v>
      </c>
      <c r="J1401" s="252" t="s">
        <v>2430</v>
      </c>
      <c r="K1401" s="215" t="s">
        <v>238</v>
      </c>
    </row>
    <row r="1402" spans="1:11" s="215" customFormat="1" hidden="1">
      <c r="A1402" s="253" t="s">
        <v>2709</v>
      </c>
      <c r="B1402" s="211" t="str">
        <f>VLOOKUP(A1402,数策标签!H:K,2,FALSE)</f>
        <v>汽车类消费笔数</v>
      </c>
      <c r="C1402" s="211" t="s">
        <v>235</v>
      </c>
      <c r="D1402" s="211" t="s">
        <v>2001</v>
      </c>
      <c r="E1402" s="211" t="s">
        <v>2001</v>
      </c>
      <c r="F1402" s="265" t="s">
        <v>2036</v>
      </c>
      <c r="G1402" s="211" t="s">
        <v>2037</v>
      </c>
      <c r="H1402" s="265" t="s">
        <v>2431</v>
      </c>
      <c r="I1402" s="211" t="s">
        <v>2432</v>
      </c>
      <c r="J1402" s="252" t="s">
        <v>2432</v>
      </c>
      <c r="K1402" s="215" t="s">
        <v>238</v>
      </c>
    </row>
    <row r="1403" spans="1:11" s="215" customFormat="1" hidden="1">
      <c r="A1403" s="253" t="s">
        <v>2709</v>
      </c>
      <c r="B1403" s="211" t="str">
        <f>VLOOKUP(A1403,数策标签!H:K,2,FALSE)</f>
        <v>汽车类消费笔数</v>
      </c>
      <c r="C1403" s="211" t="s">
        <v>235</v>
      </c>
      <c r="D1403" s="211" t="s">
        <v>2001</v>
      </c>
      <c r="E1403" s="211" t="s">
        <v>2001</v>
      </c>
      <c r="F1403" s="265" t="s">
        <v>2036</v>
      </c>
      <c r="G1403" s="211" t="s">
        <v>2037</v>
      </c>
      <c r="H1403" s="265" t="s">
        <v>2433</v>
      </c>
      <c r="I1403" s="211" t="s">
        <v>2434</v>
      </c>
      <c r="J1403" s="252" t="s">
        <v>2434</v>
      </c>
      <c r="K1403" s="215" t="s">
        <v>238</v>
      </c>
    </row>
    <row r="1404" spans="1:11" s="215" customFormat="1" hidden="1">
      <c r="A1404" s="253" t="s">
        <v>2709</v>
      </c>
      <c r="B1404" s="211" t="str">
        <f>VLOOKUP(A1404,数策标签!H:K,2,FALSE)</f>
        <v>汽车类消费笔数</v>
      </c>
      <c r="C1404" s="211" t="s">
        <v>235</v>
      </c>
      <c r="D1404" s="211" t="s">
        <v>2001</v>
      </c>
      <c r="E1404" s="211" t="s">
        <v>2001</v>
      </c>
      <c r="F1404" s="265" t="s">
        <v>2036</v>
      </c>
      <c r="G1404" s="211" t="s">
        <v>2037</v>
      </c>
      <c r="H1404" s="265" t="s">
        <v>2435</v>
      </c>
      <c r="I1404" s="211" t="s">
        <v>2436</v>
      </c>
      <c r="J1404" s="252" t="s">
        <v>2436</v>
      </c>
      <c r="K1404" s="215" t="s">
        <v>238</v>
      </c>
    </row>
    <row r="1405" spans="1:11" s="215" customFormat="1" hidden="1">
      <c r="A1405" s="253" t="s">
        <v>2709</v>
      </c>
      <c r="B1405" s="211" t="str">
        <f>VLOOKUP(A1405,数策标签!H:K,2,FALSE)</f>
        <v>汽车类消费笔数</v>
      </c>
      <c r="C1405" s="211" t="s">
        <v>235</v>
      </c>
      <c r="D1405" s="211" t="s">
        <v>2001</v>
      </c>
      <c r="E1405" s="211" t="s">
        <v>2001</v>
      </c>
      <c r="F1405" s="265" t="s">
        <v>2036</v>
      </c>
      <c r="G1405" s="211" t="s">
        <v>2037</v>
      </c>
      <c r="H1405" s="265" t="s">
        <v>2437</v>
      </c>
      <c r="I1405" s="211" t="s">
        <v>2438</v>
      </c>
      <c r="J1405" s="252" t="s">
        <v>2438</v>
      </c>
      <c r="K1405" s="215" t="s">
        <v>238</v>
      </c>
    </row>
    <row r="1406" spans="1:11" s="215" customFormat="1" hidden="1">
      <c r="A1406" s="253" t="s">
        <v>2709</v>
      </c>
      <c r="B1406" s="211" t="str">
        <f>VLOOKUP(A1406,数策标签!H:K,2,FALSE)</f>
        <v>汽车类消费笔数</v>
      </c>
      <c r="C1406" s="211" t="s">
        <v>235</v>
      </c>
      <c r="D1406" s="211" t="s">
        <v>2001</v>
      </c>
      <c r="E1406" s="211" t="s">
        <v>2001</v>
      </c>
      <c r="F1406" s="265" t="s">
        <v>2036</v>
      </c>
      <c r="G1406" s="211" t="s">
        <v>2037</v>
      </c>
      <c r="H1406" s="265" t="s">
        <v>2439</v>
      </c>
      <c r="I1406" s="211" t="s">
        <v>2440</v>
      </c>
      <c r="J1406" s="252" t="s">
        <v>2440</v>
      </c>
      <c r="K1406" s="215" t="s">
        <v>238</v>
      </c>
    </row>
    <row r="1407" spans="1:11" s="215" customFormat="1" hidden="1">
      <c r="A1407" s="253" t="s">
        <v>2709</v>
      </c>
      <c r="B1407" s="211" t="str">
        <f>VLOOKUP(A1407,数策标签!H:K,2,FALSE)</f>
        <v>汽车类消费笔数</v>
      </c>
      <c r="C1407" s="211" t="s">
        <v>235</v>
      </c>
      <c r="D1407" s="211" t="s">
        <v>2001</v>
      </c>
      <c r="E1407" s="211" t="s">
        <v>2001</v>
      </c>
      <c r="F1407" s="265" t="s">
        <v>2036</v>
      </c>
      <c r="G1407" s="211" t="s">
        <v>2037</v>
      </c>
      <c r="H1407" s="265" t="s">
        <v>2441</v>
      </c>
      <c r="I1407" s="211" t="s">
        <v>2442</v>
      </c>
      <c r="J1407" s="252" t="s">
        <v>2442</v>
      </c>
      <c r="K1407" s="215" t="s">
        <v>238</v>
      </c>
    </row>
    <row r="1408" spans="1:11" s="215" customFormat="1" hidden="1">
      <c r="A1408" s="253" t="s">
        <v>2709</v>
      </c>
      <c r="B1408" s="211" t="str">
        <f>VLOOKUP(A1408,数策标签!H:K,2,FALSE)</f>
        <v>汽车类消费笔数</v>
      </c>
      <c r="C1408" s="211" t="s">
        <v>235</v>
      </c>
      <c r="D1408" s="211" t="s">
        <v>2001</v>
      </c>
      <c r="E1408" s="211" t="s">
        <v>2001</v>
      </c>
      <c r="F1408" s="265" t="s">
        <v>2036</v>
      </c>
      <c r="G1408" s="211" t="s">
        <v>2037</v>
      </c>
      <c r="H1408" s="265" t="s">
        <v>2443</v>
      </c>
      <c r="I1408" s="211" t="s">
        <v>2444</v>
      </c>
      <c r="J1408" s="252" t="s">
        <v>2444</v>
      </c>
      <c r="K1408" s="215" t="s">
        <v>238</v>
      </c>
    </row>
    <row r="1409" spans="1:11" s="215" customFormat="1" hidden="1">
      <c r="A1409" s="253" t="s">
        <v>2709</v>
      </c>
      <c r="B1409" s="211" t="str">
        <f>VLOOKUP(A1409,数策标签!H:K,2,FALSE)</f>
        <v>汽车类消费笔数</v>
      </c>
      <c r="C1409" s="211" t="s">
        <v>235</v>
      </c>
      <c r="D1409" s="211" t="s">
        <v>2001</v>
      </c>
      <c r="E1409" s="211" t="s">
        <v>2001</v>
      </c>
      <c r="F1409" s="265" t="s">
        <v>2036</v>
      </c>
      <c r="G1409" s="211" t="s">
        <v>2037</v>
      </c>
      <c r="H1409" s="265" t="s">
        <v>2445</v>
      </c>
      <c r="I1409" s="211" t="s">
        <v>2446</v>
      </c>
      <c r="J1409" s="252" t="s">
        <v>2446</v>
      </c>
      <c r="K1409" s="215" t="s">
        <v>238</v>
      </c>
    </row>
    <row r="1410" spans="1:11" s="215" customFormat="1" hidden="1">
      <c r="A1410" s="253" t="s">
        <v>2709</v>
      </c>
      <c r="B1410" s="211" t="str">
        <f>VLOOKUP(A1410,数策标签!H:K,2,FALSE)</f>
        <v>汽车类消费笔数</v>
      </c>
      <c r="C1410" s="211" t="s">
        <v>235</v>
      </c>
      <c r="D1410" s="211" t="s">
        <v>2001</v>
      </c>
      <c r="E1410" s="211" t="s">
        <v>2001</v>
      </c>
      <c r="F1410" s="265" t="s">
        <v>2036</v>
      </c>
      <c r="G1410" s="211" t="s">
        <v>2037</v>
      </c>
      <c r="H1410" s="265" t="s">
        <v>2447</v>
      </c>
      <c r="I1410" s="211" t="s">
        <v>2448</v>
      </c>
      <c r="J1410" s="252" t="s">
        <v>2448</v>
      </c>
      <c r="K1410" s="215" t="s">
        <v>238</v>
      </c>
    </row>
    <row r="1411" spans="1:11" s="215" customFormat="1" hidden="1">
      <c r="A1411" s="253" t="s">
        <v>2709</v>
      </c>
      <c r="B1411" s="211" t="str">
        <f>VLOOKUP(A1411,数策标签!H:K,2,FALSE)</f>
        <v>汽车类消费笔数</v>
      </c>
      <c r="C1411" s="211" t="s">
        <v>235</v>
      </c>
      <c r="D1411" s="211" t="s">
        <v>2001</v>
      </c>
      <c r="E1411" s="211" t="s">
        <v>2001</v>
      </c>
      <c r="F1411" s="265" t="s">
        <v>2036</v>
      </c>
      <c r="G1411" s="211" t="s">
        <v>2037</v>
      </c>
      <c r="H1411" s="265" t="s">
        <v>2449</v>
      </c>
      <c r="I1411" s="211" t="s">
        <v>2450</v>
      </c>
      <c r="J1411" s="252" t="s">
        <v>2450</v>
      </c>
      <c r="K1411" s="215" t="s">
        <v>238</v>
      </c>
    </row>
    <row r="1412" spans="1:11" s="215" customFormat="1" hidden="1">
      <c r="A1412" s="253" t="s">
        <v>2709</v>
      </c>
      <c r="B1412" s="211" t="str">
        <f>VLOOKUP(A1412,数策标签!H:K,2,FALSE)</f>
        <v>汽车类消费笔数</v>
      </c>
      <c r="C1412" s="211" t="s">
        <v>235</v>
      </c>
      <c r="D1412" s="211" t="s">
        <v>2001</v>
      </c>
      <c r="E1412" s="211" t="s">
        <v>2001</v>
      </c>
      <c r="F1412" s="265" t="s">
        <v>2036</v>
      </c>
      <c r="G1412" s="211" t="s">
        <v>2037</v>
      </c>
      <c r="H1412" s="265" t="s">
        <v>2451</v>
      </c>
      <c r="I1412" s="211" t="s">
        <v>2452</v>
      </c>
      <c r="J1412" s="252" t="s">
        <v>2452</v>
      </c>
      <c r="K1412" s="215" t="s">
        <v>238</v>
      </c>
    </row>
    <row r="1413" spans="1:11" s="215" customFormat="1" hidden="1">
      <c r="A1413" s="253" t="s">
        <v>2709</v>
      </c>
      <c r="B1413" s="211" t="str">
        <f>VLOOKUP(A1413,数策标签!H:K,2,FALSE)</f>
        <v>汽车类消费笔数</v>
      </c>
      <c r="C1413" s="211" t="s">
        <v>235</v>
      </c>
      <c r="D1413" s="211" t="s">
        <v>2001</v>
      </c>
      <c r="E1413" s="211" t="s">
        <v>2001</v>
      </c>
      <c r="F1413" s="265" t="s">
        <v>2036</v>
      </c>
      <c r="G1413" s="211" t="s">
        <v>2037</v>
      </c>
      <c r="H1413" s="265" t="s">
        <v>2453</v>
      </c>
      <c r="I1413" s="211" t="s">
        <v>2454</v>
      </c>
      <c r="J1413" s="252" t="s">
        <v>2454</v>
      </c>
      <c r="K1413" s="215" t="s">
        <v>238</v>
      </c>
    </row>
    <row r="1414" spans="1:11" s="215" customFormat="1" hidden="1">
      <c r="A1414" s="253" t="s">
        <v>2709</v>
      </c>
      <c r="B1414" s="211" t="str">
        <f>VLOOKUP(A1414,数策标签!H:K,2,FALSE)</f>
        <v>汽车类消费笔数</v>
      </c>
      <c r="C1414" s="211" t="s">
        <v>235</v>
      </c>
      <c r="D1414" s="211" t="s">
        <v>2001</v>
      </c>
      <c r="E1414" s="211" t="s">
        <v>2001</v>
      </c>
      <c r="F1414" s="265" t="s">
        <v>2036</v>
      </c>
      <c r="G1414" s="211" t="s">
        <v>2037</v>
      </c>
      <c r="H1414" s="265" t="s">
        <v>2455</v>
      </c>
      <c r="I1414" s="211" t="s">
        <v>2456</v>
      </c>
      <c r="J1414" s="252" t="s">
        <v>2456</v>
      </c>
      <c r="K1414" s="215" t="s">
        <v>238</v>
      </c>
    </row>
    <row r="1415" spans="1:11" s="215" customFormat="1" hidden="1">
      <c r="A1415" s="253" t="s">
        <v>2709</v>
      </c>
      <c r="B1415" s="211" t="str">
        <f>VLOOKUP(A1415,数策标签!H:K,2,FALSE)</f>
        <v>汽车类消费笔数</v>
      </c>
      <c r="C1415" s="211" t="s">
        <v>235</v>
      </c>
      <c r="D1415" s="211" t="s">
        <v>2001</v>
      </c>
      <c r="E1415" s="211" t="s">
        <v>2001</v>
      </c>
      <c r="F1415" s="265" t="s">
        <v>2036</v>
      </c>
      <c r="G1415" s="211" t="s">
        <v>2037</v>
      </c>
      <c r="H1415" s="265" t="s">
        <v>2457</v>
      </c>
      <c r="I1415" s="211" t="s">
        <v>2458</v>
      </c>
      <c r="J1415" s="252" t="s">
        <v>2458</v>
      </c>
      <c r="K1415" s="215" t="s">
        <v>238</v>
      </c>
    </row>
    <row r="1416" spans="1:11" s="215" customFormat="1" hidden="1">
      <c r="A1416" s="253" t="s">
        <v>2709</v>
      </c>
      <c r="B1416" s="211" t="str">
        <f>VLOOKUP(A1416,数策标签!H:K,2,FALSE)</f>
        <v>汽车类消费笔数</v>
      </c>
      <c r="C1416" s="211" t="s">
        <v>235</v>
      </c>
      <c r="D1416" s="211" t="s">
        <v>2001</v>
      </c>
      <c r="E1416" s="211" t="s">
        <v>2001</v>
      </c>
      <c r="F1416" s="265" t="s">
        <v>2036</v>
      </c>
      <c r="G1416" s="211" t="s">
        <v>2037</v>
      </c>
      <c r="H1416" s="265" t="s">
        <v>2459</v>
      </c>
      <c r="I1416" s="211" t="s">
        <v>2460</v>
      </c>
      <c r="J1416" s="252" t="s">
        <v>2460</v>
      </c>
      <c r="K1416" s="215" t="s">
        <v>238</v>
      </c>
    </row>
    <row r="1417" spans="1:11" s="215" customFormat="1" hidden="1">
      <c r="A1417" s="253" t="s">
        <v>2709</v>
      </c>
      <c r="B1417" s="211" t="str">
        <f>VLOOKUP(A1417,数策标签!H:K,2,FALSE)</f>
        <v>汽车类消费笔数</v>
      </c>
      <c r="C1417" s="211" t="s">
        <v>235</v>
      </c>
      <c r="D1417" s="211" t="s">
        <v>2001</v>
      </c>
      <c r="E1417" s="211" t="s">
        <v>2001</v>
      </c>
      <c r="F1417" s="265" t="s">
        <v>2036</v>
      </c>
      <c r="G1417" s="211" t="s">
        <v>2037</v>
      </c>
      <c r="H1417" s="265" t="s">
        <v>2461</v>
      </c>
      <c r="I1417" s="211" t="s">
        <v>2462</v>
      </c>
      <c r="J1417" s="252" t="s">
        <v>2462</v>
      </c>
      <c r="K1417" s="215" t="s">
        <v>238</v>
      </c>
    </row>
    <row r="1418" spans="1:11" s="215" customFormat="1" hidden="1">
      <c r="A1418" s="253" t="s">
        <v>2709</v>
      </c>
      <c r="B1418" s="211" t="str">
        <f>VLOOKUP(A1418,数策标签!H:K,2,FALSE)</f>
        <v>汽车类消费笔数</v>
      </c>
      <c r="C1418" s="211" t="s">
        <v>235</v>
      </c>
      <c r="D1418" s="211" t="s">
        <v>2001</v>
      </c>
      <c r="E1418" s="211" t="s">
        <v>2001</v>
      </c>
      <c r="F1418" s="265" t="s">
        <v>2036</v>
      </c>
      <c r="G1418" s="211" t="s">
        <v>2037</v>
      </c>
      <c r="H1418" s="265" t="s">
        <v>2463</v>
      </c>
      <c r="I1418" s="211" t="s">
        <v>2464</v>
      </c>
      <c r="J1418" s="252" t="s">
        <v>2464</v>
      </c>
      <c r="K1418" s="215" t="s">
        <v>238</v>
      </c>
    </row>
    <row r="1419" spans="1:11" s="215" customFormat="1" hidden="1">
      <c r="A1419" s="253" t="s">
        <v>2709</v>
      </c>
      <c r="B1419" s="211" t="str">
        <f>VLOOKUP(A1419,数策标签!H:K,2,FALSE)</f>
        <v>汽车类消费笔数</v>
      </c>
      <c r="C1419" s="211" t="s">
        <v>235</v>
      </c>
      <c r="D1419" s="211" t="s">
        <v>2001</v>
      </c>
      <c r="E1419" s="211" t="s">
        <v>2001</v>
      </c>
      <c r="F1419" s="265" t="s">
        <v>2036</v>
      </c>
      <c r="G1419" s="211" t="s">
        <v>2037</v>
      </c>
      <c r="H1419" s="265" t="s">
        <v>2465</v>
      </c>
      <c r="I1419" s="211" t="s">
        <v>2466</v>
      </c>
      <c r="J1419" s="252" t="s">
        <v>2466</v>
      </c>
      <c r="K1419" s="215" t="s">
        <v>238</v>
      </c>
    </row>
    <row r="1420" spans="1:11" s="215" customFormat="1" hidden="1">
      <c r="A1420" s="253" t="s">
        <v>2709</v>
      </c>
      <c r="B1420" s="211" t="str">
        <f>VLOOKUP(A1420,数策标签!H:K,2,FALSE)</f>
        <v>汽车类消费笔数</v>
      </c>
      <c r="C1420" s="211" t="s">
        <v>235</v>
      </c>
      <c r="D1420" s="211" t="s">
        <v>2001</v>
      </c>
      <c r="E1420" s="211" t="s">
        <v>2001</v>
      </c>
      <c r="F1420" s="265" t="s">
        <v>2036</v>
      </c>
      <c r="G1420" s="211" t="s">
        <v>2037</v>
      </c>
      <c r="H1420" s="265" t="s">
        <v>2467</v>
      </c>
      <c r="I1420" s="211" t="s">
        <v>2468</v>
      </c>
      <c r="J1420" s="252" t="s">
        <v>2468</v>
      </c>
      <c r="K1420" s="215" t="s">
        <v>238</v>
      </c>
    </row>
    <row r="1421" spans="1:11" s="215" customFormat="1" hidden="1">
      <c r="A1421" s="253" t="s">
        <v>2710</v>
      </c>
      <c r="B1421" s="211" t="str">
        <f>VLOOKUP(A1421,数策标签!H:K,2,FALSE)</f>
        <v>商务服务类消费笔数</v>
      </c>
      <c r="C1421" s="211" t="s">
        <v>235</v>
      </c>
      <c r="D1421" s="211" t="s">
        <v>2001</v>
      </c>
      <c r="E1421" s="211" t="s">
        <v>2001</v>
      </c>
      <c r="F1421" s="265" t="s">
        <v>2036</v>
      </c>
      <c r="G1421" s="211" t="s">
        <v>2037</v>
      </c>
      <c r="H1421" s="265" t="s">
        <v>2469</v>
      </c>
      <c r="I1421" s="211" t="s">
        <v>2470</v>
      </c>
      <c r="J1421" s="252" t="s">
        <v>2470</v>
      </c>
      <c r="K1421" s="215" t="s">
        <v>238</v>
      </c>
    </row>
    <row r="1422" spans="1:11" s="215" customFormat="1" hidden="1">
      <c r="A1422" s="253" t="s">
        <v>2710</v>
      </c>
      <c r="B1422" s="211" t="str">
        <f>VLOOKUP(A1422,数策标签!H:K,2,FALSE)</f>
        <v>商务服务类消费笔数</v>
      </c>
      <c r="C1422" s="211" t="s">
        <v>235</v>
      </c>
      <c r="D1422" s="211" t="s">
        <v>2001</v>
      </c>
      <c r="E1422" s="211" t="s">
        <v>2001</v>
      </c>
      <c r="F1422" s="265" t="s">
        <v>2036</v>
      </c>
      <c r="G1422" s="211" t="s">
        <v>2037</v>
      </c>
      <c r="H1422" s="265" t="s">
        <v>2472</v>
      </c>
      <c r="I1422" s="211" t="s">
        <v>2473</v>
      </c>
      <c r="J1422" s="252" t="s">
        <v>2473</v>
      </c>
      <c r="K1422" s="215" t="s">
        <v>238</v>
      </c>
    </row>
    <row r="1423" spans="1:11" s="215" customFormat="1" hidden="1">
      <c r="A1423" s="253" t="s">
        <v>2710</v>
      </c>
      <c r="B1423" s="211" t="str">
        <f>VLOOKUP(A1423,数策标签!H:K,2,FALSE)</f>
        <v>商务服务类消费笔数</v>
      </c>
      <c r="C1423" s="211" t="s">
        <v>235</v>
      </c>
      <c r="D1423" s="211" t="s">
        <v>2001</v>
      </c>
      <c r="E1423" s="211" t="s">
        <v>2001</v>
      </c>
      <c r="F1423" s="265" t="s">
        <v>2036</v>
      </c>
      <c r="G1423" s="211" t="s">
        <v>2037</v>
      </c>
      <c r="H1423" s="265" t="s">
        <v>2474</v>
      </c>
      <c r="I1423" s="211" t="s">
        <v>2475</v>
      </c>
      <c r="J1423" s="252" t="s">
        <v>2475</v>
      </c>
      <c r="K1423" s="215" t="s">
        <v>238</v>
      </c>
    </row>
    <row r="1424" spans="1:11" s="215" customFormat="1" hidden="1">
      <c r="A1424" s="253" t="s">
        <v>2710</v>
      </c>
      <c r="B1424" s="211" t="str">
        <f>VLOOKUP(A1424,数策标签!H:K,2,FALSE)</f>
        <v>商务服务类消费笔数</v>
      </c>
      <c r="C1424" s="211" t="s">
        <v>235</v>
      </c>
      <c r="D1424" s="211" t="s">
        <v>2001</v>
      </c>
      <c r="E1424" s="211" t="s">
        <v>2001</v>
      </c>
      <c r="F1424" s="265" t="s">
        <v>2036</v>
      </c>
      <c r="G1424" s="211" t="s">
        <v>2037</v>
      </c>
      <c r="H1424" s="265" t="s">
        <v>2476</v>
      </c>
      <c r="I1424" s="211" t="s">
        <v>2477</v>
      </c>
      <c r="J1424" s="252" t="s">
        <v>2477</v>
      </c>
      <c r="K1424" s="215" t="s">
        <v>238</v>
      </c>
    </row>
    <row r="1425" spans="1:11" s="215" customFormat="1" hidden="1">
      <c r="A1425" s="253" t="s">
        <v>2710</v>
      </c>
      <c r="B1425" s="211" t="str">
        <f>VLOOKUP(A1425,数策标签!H:K,2,FALSE)</f>
        <v>商务服务类消费笔数</v>
      </c>
      <c r="C1425" s="211" t="s">
        <v>235</v>
      </c>
      <c r="D1425" s="211" t="s">
        <v>2001</v>
      </c>
      <c r="E1425" s="211" t="s">
        <v>2001</v>
      </c>
      <c r="F1425" s="265" t="s">
        <v>2036</v>
      </c>
      <c r="G1425" s="211" t="s">
        <v>2037</v>
      </c>
      <c r="H1425" s="265" t="s">
        <v>2478</v>
      </c>
      <c r="I1425" s="211" t="s">
        <v>2479</v>
      </c>
      <c r="J1425" s="252" t="s">
        <v>2479</v>
      </c>
      <c r="K1425" s="215" t="s">
        <v>238</v>
      </c>
    </row>
    <row r="1426" spans="1:11" s="215" customFormat="1" hidden="1">
      <c r="A1426" s="253" t="s">
        <v>2710</v>
      </c>
      <c r="B1426" s="211" t="str">
        <f>VLOOKUP(A1426,数策标签!H:K,2,FALSE)</f>
        <v>商务服务类消费笔数</v>
      </c>
      <c r="C1426" s="211" t="s">
        <v>235</v>
      </c>
      <c r="D1426" s="211" t="s">
        <v>2001</v>
      </c>
      <c r="E1426" s="211" t="s">
        <v>2001</v>
      </c>
      <c r="F1426" s="265" t="s">
        <v>2036</v>
      </c>
      <c r="G1426" s="211" t="s">
        <v>2037</v>
      </c>
      <c r="H1426" s="265" t="s">
        <v>2480</v>
      </c>
      <c r="I1426" s="211" t="s">
        <v>2481</v>
      </c>
      <c r="J1426" s="252" t="s">
        <v>2481</v>
      </c>
      <c r="K1426" s="215" t="s">
        <v>238</v>
      </c>
    </row>
    <row r="1427" spans="1:11" s="215" customFormat="1" hidden="1">
      <c r="A1427" s="253" t="s">
        <v>2710</v>
      </c>
      <c r="B1427" s="211" t="str">
        <f>VLOOKUP(A1427,数策标签!H:K,2,FALSE)</f>
        <v>商务服务类消费笔数</v>
      </c>
      <c r="C1427" s="211" t="s">
        <v>235</v>
      </c>
      <c r="D1427" s="211" t="s">
        <v>2001</v>
      </c>
      <c r="E1427" s="211" t="s">
        <v>2001</v>
      </c>
      <c r="F1427" s="265" t="s">
        <v>2036</v>
      </c>
      <c r="G1427" s="211" t="s">
        <v>2037</v>
      </c>
      <c r="H1427" s="265" t="s">
        <v>2482</v>
      </c>
      <c r="I1427" s="211" t="s">
        <v>2483</v>
      </c>
      <c r="J1427" s="252" t="s">
        <v>2483</v>
      </c>
      <c r="K1427" s="215" t="s">
        <v>238</v>
      </c>
    </row>
    <row r="1428" spans="1:11" s="215" customFormat="1" hidden="1">
      <c r="A1428" s="253" t="s">
        <v>2710</v>
      </c>
      <c r="B1428" s="211" t="str">
        <f>VLOOKUP(A1428,数策标签!H:K,2,FALSE)</f>
        <v>商务服务类消费笔数</v>
      </c>
      <c r="C1428" s="211" t="s">
        <v>235</v>
      </c>
      <c r="D1428" s="211" t="s">
        <v>2001</v>
      </c>
      <c r="E1428" s="211" t="s">
        <v>2001</v>
      </c>
      <c r="F1428" s="265" t="s">
        <v>2036</v>
      </c>
      <c r="G1428" s="211" t="s">
        <v>2037</v>
      </c>
      <c r="H1428" s="265" t="s">
        <v>2484</v>
      </c>
      <c r="I1428" s="211" t="s">
        <v>2485</v>
      </c>
      <c r="J1428" s="252" t="s">
        <v>2485</v>
      </c>
      <c r="K1428" s="215" t="s">
        <v>238</v>
      </c>
    </row>
    <row r="1429" spans="1:11" s="215" customFormat="1" hidden="1">
      <c r="A1429" s="253" t="s">
        <v>2710</v>
      </c>
      <c r="B1429" s="211" t="str">
        <f>VLOOKUP(A1429,数策标签!H:K,2,FALSE)</f>
        <v>商务服务类消费笔数</v>
      </c>
      <c r="C1429" s="211" t="s">
        <v>235</v>
      </c>
      <c r="D1429" s="211" t="s">
        <v>2001</v>
      </c>
      <c r="E1429" s="211" t="s">
        <v>2001</v>
      </c>
      <c r="F1429" s="265" t="s">
        <v>2036</v>
      </c>
      <c r="G1429" s="211" t="s">
        <v>2037</v>
      </c>
      <c r="H1429" s="265" t="s">
        <v>2486</v>
      </c>
      <c r="I1429" s="211" t="s">
        <v>2487</v>
      </c>
      <c r="J1429" s="252" t="s">
        <v>2487</v>
      </c>
      <c r="K1429" s="215" t="s">
        <v>238</v>
      </c>
    </row>
    <row r="1430" spans="1:11" s="215" customFormat="1" hidden="1">
      <c r="A1430" s="253" t="s">
        <v>2710</v>
      </c>
      <c r="B1430" s="211" t="str">
        <f>VLOOKUP(A1430,数策标签!H:K,2,FALSE)</f>
        <v>商务服务类消费笔数</v>
      </c>
      <c r="C1430" s="211" t="s">
        <v>235</v>
      </c>
      <c r="D1430" s="211" t="s">
        <v>2001</v>
      </c>
      <c r="E1430" s="211" t="s">
        <v>2001</v>
      </c>
      <c r="F1430" s="265" t="s">
        <v>2036</v>
      </c>
      <c r="G1430" s="211" t="s">
        <v>2037</v>
      </c>
      <c r="H1430" s="265" t="s">
        <v>2488</v>
      </c>
      <c r="I1430" s="211" t="s">
        <v>2489</v>
      </c>
      <c r="J1430" s="252" t="s">
        <v>2489</v>
      </c>
      <c r="K1430" s="215" t="s">
        <v>238</v>
      </c>
    </row>
    <row r="1431" spans="1:11" s="215" customFormat="1" hidden="1">
      <c r="A1431" s="253" t="s">
        <v>2710</v>
      </c>
      <c r="B1431" s="211" t="str">
        <f>VLOOKUP(A1431,数策标签!H:K,2,FALSE)</f>
        <v>商务服务类消费笔数</v>
      </c>
      <c r="C1431" s="211" t="s">
        <v>235</v>
      </c>
      <c r="D1431" s="211" t="s">
        <v>2001</v>
      </c>
      <c r="E1431" s="211" t="s">
        <v>2001</v>
      </c>
      <c r="F1431" s="265" t="s">
        <v>2036</v>
      </c>
      <c r="G1431" s="211" t="s">
        <v>2037</v>
      </c>
      <c r="H1431" s="265" t="s">
        <v>2490</v>
      </c>
      <c r="I1431" s="211" t="s">
        <v>2491</v>
      </c>
      <c r="J1431" s="252" t="s">
        <v>2491</v>
      </c>
      <c r="K1431" s="215" t="s">
        <v>238</v>
      </c>
    </row>
    <row r="1432" spans="1:11" s="215" customFormat="1" hidden="1">
      <c r="A1432" s="253" t="s">
        <v>2710</v>
      </c>
      <c r="B1432" s="211" t="str">
        <f>VLOOKUP(A1432,数策标签!H:K,2,FALSE)</f>
        <v>商务服务类消费笔数</v>
      </c>
      <c r="C1432" s="211" t="s">
        <v>235</v>
      </c>
      <c r="D1432" s="211" t="s">
        <v>2001</v>
      </c>
      <c r="E1432" s="211" t="s">
        <v>2001</v>
      </c>
      <c r="F1432" s="265" t="s">
        <v>2036</v>
      </c>
      <c r="G1432" s="211" t="s">
        <v>2037</v>
      </c>
      <c r="H1432" s="265" t="s">
        <v>2492</v>
      </c>
      <c r="I1432" s="211" t="s">
        <v>2493</v>
      </c>
      <c r="J1432" s="252" t="s">
        <v>2493</v>
      </c>
      <c r="K1432" s="215" t="s">
        <v>238</v>
      </c>
    </row>
    <row r="1433" spans="1:11" s="215" customFormat="1" hidden="1">
      <c r="A1433" s="253" t="s">
        <v>2710</v>
      </c>
      <c r="B1433" s="211" t="str">
        <f>VLOOKUP(A1433,数策标签!H:K,2,FALSE)</f>
        <v>商务服务类消费笔数</v>
      </c>
      <c r="C1433" s="211" t="s">
        <v>235</v>
      </c>
      <c r="D1433" s="211" t="s">
        <v>2001</v>
      </c>
      <c r="E1433" s="211" t="s">
        <v>2001</v>
      </c>
      <c r="F1433" s="265" t="s">
        <v>2036</v>
      </c>
      <c r="G1433" s="211" t="s">
        <v>2037</v>
      </c>
      <c r="H1433" s="265" t="s">
        <v>2494</v>
      </c>
      <c r="I1433" s="211" t="s">
        <v>2495</v>
      </c>
      <c r="J1433" s="252" t="s">
        <v>2495</v>
      </c>
      <c r="K1433" s="215" t="s">
        <v>238</v>
      </c>
    </row>
    <row r="1434" spans="1:11" s="215" customFormat="1" hidden="1">
      <c r="A1434" s="253" t="s">
        <v>2699</v>
      </c>
      <c r="B1434" s="211" t="str">
        <f>VLOOKUP(A1434,数策标签!H:K,2,FALSE)</f>
        <v>文体娱乐服务类消费笔数</v>
      </c>
      <c r="C1434" s="211" t="s">
        <v>235</v>
      </c>
      <c r="D1434" s="211" t="s">
        <v>2001</v>
      </c>
      <c r="E1434" s="211" t="s">
        <v>2001</v>
      </c>
      <c r="F1434" s="265" t="s">
        <v>2036</v>
      </c>
      <c r="G1434" s="211" t="s">
        <v>2037</v>
      </c>
      <c r="H1434" s="265" t="s">
        <v>2496</v>
      </c>
      <c r="I1434" s="211" t="s">
        <v>2497</v>
      </c>
      <c r="J1434" s="252" t="s">
        <v>2497</v>
      </c>
      <c r="K1434" s="215" t="s">
        <v>238</v>
      </c>
    </row>
    <row r="1435" spans="1:11" s="215" customFormat="1" hidden="1">
      <c r="A1435" s="253" t="s">
        <v>2699</v>
      </c>
      <c r="B1435" s="211" t="str">
        <f>VLOOKUP(A1435,数策标签!H:K,2,FALSE)</f>
        <v>文体娱乐服务类消费笔数</v>
      </c>
      <c r="C1435" s="211" t="s">
        <v>235</v>
      </c>
      <c r="D1435" s="211" t="s">
        <v>2001</v>
      </c>
      <c r="E1435" s="211" t="s">
        <v>2001</v>
      </c>
      <c r="F1435" s="265" t="s">
        <v>2036</v>
      </c>
      <c r="G1435" s="211" t="s">
        <v>2037</v>
      </c>
      <c r="H1435" s="265" t="s">
        <v>2498</v>
      </c>
      <c r="I1435" s="211" t="s">
        <v>2499</v>
      </c>
      <c r="J1435" s="252" t="s">
        <v>2499</v>
      </c>
      <c r="K1435" s="215" t="s">
        <v>238</v>
      </c>
    </row>
    <row r="1436" spans="1:11" s="215" customFormat="1" hidden="1">
      <c r="A1436" s="253" t="s">
        <v>2699</v>
      </c>
      <c r="B1436" s="211" t="str">
        <f>VLOOKUP(A1436,数策标签!H:K,2,FALSE)</f>
        <v>文体娱乐服务类消费笔数</v>
      </c>
      <c r="C1436" s="211" t="s">
        <v>235</v>
      </c>
      <c r="D1436" s="211" t="s">
        <v>2001</v>
      </c>
      <c r="E1436" s="211" t="s">
        <v>2001</v>
      </c>
      <c r="F1436" s="265" t="s">
        <v>2036</v>
      </c>
      <c r="G1436" s="211" t="s">
        <v>2037</v>
      </c>
      <c r="H1436" s="265" t="s">
        <v>2500</v>
      </c>
      <c r="I1436" s="211" t="s">
        <v>2501</v>
      </c>
      <c r="J1436" s="252" t="s">
        <v>2501</v>
      </c>
      <c r="K1436" s="215" t="s">
        <v>238</v>
      </c>
    </row>
    <row r="1437" spans="1:11" s="215" customFormat="1" hidden="1">
      <c r="A1437" s="253" t="s">
        <v>2699</v>
      </c>
      <c r="B1437" s="211" t="str">
        <f>VLOOKUP(A1437,数策标签!H:K,2,FALSE)</f>
        <v>文体娱乐服务类消费笔数</v>
      </c>
      <c r="C1437" s="211" t="s">
        <v>235</v>
      </c>
      <c r="D1437" s="211" t="s">
        <v>2001</v>
      </c>
      <c r="E1437" s="211" t="s">
        <v>2001</v>
      </c>
      <c r="F1437" s="265" t="s">
        <v>2036</v>
      </c>
      <c r="G1437" s="211" t="s">
        <v>2037</v>
      </c>
      <c r="H1437" s="265" t="s">
        <v>2502</v>
      </c>
      <c r="I1437" s="211" t="s">
        <v>2503</v>
      </c>
      <c r="J1437" s="252" t="s">
        <v>2503</v>
      </c>
      <c r="K1437" s="215" t="s">
        <v>238</v>
      </c>
    </row>
    <row r="1438" spans="1:11" s="215" customFormat="1" hidden="1">
      <c r="A1438" s="253" t="s">
        <v>2699</v>
      </c>
      <c r="B1438" s="211" t="str">
        <f>VLOOKUP(A1438,数策标签!H:K,2,FALSE)</f>
        <v>文体娱乐服务类消费笔数</v>
      </c>
      <c r="C1438" s="211" t="s">
        <v>235</v>
      </c>
      <c r="D1438" s="211" t="s">
        <v>2001</v>
      </c>
      <c r="E1438" s="211" t="s">
        <v>2001</v>
      </c>
      <c r="F1438" s="265" t="s">
        <v>2036</v>
      </c>
      <c r="G1438" s="211" t="s">
        <v>2037</v>
      </c>
      <c r="H1438" s="265" t="s">
        <v>2504</v>
      </c>
      <c r="I1438" s="211" t="s">
        <v>2505</v>
      </c>
      <c r="J1438" s="252" t="s">
        <v>2505</v>
      </c>
      <c r="K1438" s="215" t="s">
        <v>238</v>
      </c>
    </row>
    <row r="1439" spans="1:11" s="215" customFormat="1" hidden="1">
      <c r="A1439" s="253" t="s">
        <v>2699</v>
      </c>
      <c r="B1439" s="211" t="str">
        <f>VLOOKUP(A1439,数策标签!H:K,2,FALSE)</f>
        <v>文体娱乐服务类消费笔数</v>
      </c>
      <c r="C1439" s="211" t="s">
        <v>235</v>
      </c>
      <c r="D1439" s="211" t="s">
        <v>2001</v>
      </c>
      <c r="E1439" s="211" t="s">
        <v>2001</v>
      </c>
      <c r="F1439" s="265" t="s">
        <v>2036</v>
      </c>
      <c r="G1439" s="211" t="s">
        <v>2037</v>
      </c>
      <c r="H1439" s="265" t="s">
        <v>2506</v>
      </c>
      <c r="I1439" s="211" t="s">
        <v>2507</v>
      </c>
      <c r="J1439" s="252" t="s">
        <v>2507</v>
      </c>
      <c r="K1439" s="215" t="s">
        <v>238</v>
      </c>
    </row>
    <row r="1440" spans="1:11" s="215" customFormat="1" hidden="1">
      <c r="A1440" s="253" t="s">
        <v>2699</v>
      </c>
      <c r="B1440" s="211" t="str">
        <f>VLOOKUP(A1440,数策标签!H:K,2,FALSE)</f>
        <v>文体娱乐服务类消费笔数</v>
      </c>
      <c r="C1440" s="211" t="s">
        <v>235</v>
      </c>
      <c r="D1440" s="211" t="s">
        <v>2001</v>
      </c>
      <c r="E1440" s="211" t="s">
        <v>2001</v>
      </c>
      <c r="F1440" s="265" t="s">
        <v>2036</v>
      </c>
      <c r="G1440" s="211" t="s">
        <v>2037</v>
      </c>
      <c r="H1440" s="265" t="s">
        <v>2508</v>
      </c>
      <c r="I1440" s="211" t="s">
        <v>2509</v>
      </c>
      <c r="J1440" s="252" t="s">
        <v>2509</v>
      </c>
      <c r="K1440" s="215" t="s">
        <v>238</v>
      </c>
    </row>
    <row r="1441" spans="1:11" s="215" customFormat="1" hidden="1">
      <c r="A1441" s="253" t="s">
        <v>2699</v>
      </c>
      <c r="B1441" s="211" t="str">
        <f>VLOOKUP(A1441,数策标签!H:K,2,FALSE)</f>
        <v>文体娱乐服务类消费笔数</v>
      </c>
      <c r="C1441" s="211" t="s">
        <v>235</v>
      </c>
      <c r="D1441" s="211" t="s">
        <v>2001</v>
      </c>
      <c r="E1441" s="211" t="s">
        <v>2001</v>
      </c>
      <c r="F1441" s="265" t="s">
        <v>2036</v>
      </c>
      <c r="G1441" s="211" t="s">
        <v>2037</v>
      </c>
      <c r="H1441" s="265" t="s">
        <v>2510</v>
      </c>
      <c r="I1441" s="211" t="s">
        <v>2511</v>
      </c>
      <c r="J1441" s="252" t="s">
        <v>2511</v>
      </c>
      <c r="K1441" s="215" t="s">
        <v>238</v>
      </c>
    </row>
    <row r="1442" spans="1:11" s="215" customFormat="1" hidden="1">
      <c r="A1442" s="253" t="s">
        <v>2699</v>
      </c>
      <c r="B1442" s="211" t="str">
        <f>VLOOKUP(A1442,数策标签!H:K,2,FALSE)</f>
        <v>文体娱乐服务类消费笔数</v>
      </c>
      <c r="C1442" s="211" t="s">
        <v>235</v>
      </c>
      <c r="D1442" s="211" t="s">
        <v>2001</v>
      </c>
      <c r="E1442" s="211" t="s">
        <v>2001</v>
      </c>
      <c r="F1442" s="265" t="s">
        <v>2036</v>
      </c>
      <c r="G1442" s="211" t="s">
        <v>2037</v>
      </c>
      <c r="H1442" s="265" t="s">
        <v>2512</v>
      </c>
      <c r="I1442" s="211" t="s">
        <v>2513</v>
      </c>
      <c r="J1442" s="252" t="s">
        <v>2513</v>
      </c>
      <c r="K1442" s="215" t="s">
        <v>238</v>
      </c>
    </row>
    <row r="1443" spans="1:11" s="215" customFormat="1" hidden="1">
      <c r="A1443" s="253" t="s">
        <v>2699</v>
      </c>
      <c r="B1443" s="211" t="str">
        <f>VLOOKUP(A1443,数策标签!H:K,2,FALSE)</f>
        <v>文体娱乐服务类消费笔数</v>
      </c>
      <c r="C1443" s="211" t="s">
        <v>235</v>
      </c>
      <c r="D1443" s="211" t="s">
        <v>2001</v>
      </c>
      <c r="E1443" s="211" t="s">
        <v>2001</v>
      </c>
      <c r="F1443" s="265" t="s">
        <v>2036</v>
      </c>
      <c r="G1443" s="211" t="s">
        <v>2037</v>
      </c>
      <c r="H1443" s="265" t="s">
        <v>2514</v>
      </c>
      <c r="I1443" s="211" t="s">
        <v>2515</v>
      </c>
      <c r="J1443" s="252" t="s">
        <v>2515</v>
      </c>
      <c r="K1443" s="215" t="s">
        <v>238</v>
      </c>
    </row>
    <row r="1444" spans="1:11" s="215" customFormat="1" hidden="1">
      <c r="A1444" s="253" t="s">
        <v>2699</v>
      </c>
      <c r="B1444" s="211" t="str">
        <f>VLOOKUP(A1444,数策标签!H:K,2,FALSE)</f>
        <v>文体娱乐服务类消费笔数</v>
      </c>
      <c r="C1444" s="211" t="s">
        <v>235</v>
      </c>
      <c r="D1444" s="211" t="s">
        <v>2001</v>
      </c>
      <c r="E1444" s="211" t="s">
        <v>2001</v>
      </c>
      <c r="F1444" s="265" t="s">
        <v>2036</v>
      </c>
      <c r="G1444" s="211" t="s">
        <v>2037</v>
      </c>
      <c r="H1444" s="265" t="s">
        <v>2516</v>
      </c>
      <c r="I1444" s="211" t="s">
        <v>2517</v>
      </c>
      <c r="J1444" s="252" t="s">
        <v>2517</v>
      </c>
      <c r="K1444" s="215" t="s">
        <v>238</v>
      </c>
    </row>
    <row r="1445" spans="1:11" s="215" customFormat="1" hidden="1">
      <c r="A1445" s="253" t="s">
        <v>2699</v>
      </c>
      <c r="B1445" s="211" t="str">
        <f>VLOOKUP(A1445,数策标签!H:K,2,FALSE)</f>
        <v>文体娱乐服务类消费笔数</v>
      </c>
      <c r="C1445" s="211" t="s">
        <v>235</v>
      </c>
      <c r="D1445" s="211" t="s">
        <v>2001</v>
      </c>
      <c r="E1445" s="211" t="s">
        <v>2001</v>
      </c>
      <c r="F1445" s="265" t="s">
        <v>2036</v>
      </c>
      <c r="G1445" s="211" t="s">
        <v>2037</v>
      </c>
      <c r="H1445" s="265" t="s">
        <v>2518</v>
      </c>
      <c r="I1445" s="211" t="s">
        <v>2519</v>
      </c>
      <c r="J1445" s="252" t="s">
        <v>2519</v>
      </c>
      <c r="K1445" s="215" t="s">
        <v>238</v>
      </c>
    </row>
    <row r="1446" spans="1:11" s="215" customFormat="1" hidden="1">
      <c r="A1446" s="253" t="s">
        <v>2699</v>
      </c>
      <c r="B1446" s="211" t="str">
        <f>VLOOKUP(A1446,数策标签!H:K,2,FALSE)</f>
        <v>文体娱乐服务类消费笔数</v>
      </c>
      <c r="C1446" s="211" t="s">
        <v>235</v>
      </c>
      <c r="D1446" s="211" t="s">
        <v>2001</v>
      </c>
      <c r="E1446" s="211" t="s">
        <v>2001</v>
      </c>
      <c r="F1446" s="265" t="s">
        <v>2036</v>
      </c>
      <c r="G1446" s="211" t="s">
        <v>2037</v>
      </c>
      <c r="H1446" s="265" t="s">
        <v>2520</v>
      </c>
      <c r="I1446" s="211" t="s">
        <v>2521</v>
      </c>
      <c r="J1446" s="252" t="s">
        <v>2521</v>
      </c>
      <c r="K1446" s="215" t="s">
        <v>238</v>
      </c>
    </row>
    <row r="1447" spans="1:11" s="215" customFormat="1" hidden="1">
      <c r="A1447" s="253" t="s">
        <v>2699</v>
      </c>
      <c r="B1447" s="211" t="str">
        <f>VLOOKUP(A1447,数策标签!H:K,2,FALSE)</f>
        <v>文体娱乐服务类消费笔数</v>
      </c>
      <c r="C1447" s="211" t="s">
        <v>235</v>
      </c>
      <c r="D1447" s="211" t="s">
        <v>2001</v>
      </c>
      <c r="E1447" s="211" t="s">
        <v>2001</v>
      </c>
      <c r="F1447" s="265" t="s">
        <v>2036</v>
      </c>
      <c r="G1447" s="211" t="s">
        <v>2037</v>
      </c>
      <c r="H1447" s="265" t="s">
        <v>2522</v>
      </c>
      <c r="I1447" s="211" t="s">
        <v>2523</v>
      </c>
      <c r="J1447" s="252" t="s">
        <v>2523</v>
      </c>
      <c r="K1447" s="215" t="s">
        <v>238</v>
      </c>
    </row>
    <row r="1448" spans="1:11" s="215" customFormat="1" hidden="1">
      <c r="A1448" s="253" t="s">
        <v>2699</v>
      </c>
      <c r="B1448" s="211" t="str">
        <f>VLOOKUP(A1448,数策标签!H:K,2,FALSE)</f>
        <v>文体娱乐服务类消费笔数</v>
      </c>
      <c r="C1448" s="211" t="s">
        <v>235</v>
      </c>
      <c r="D1448" s="211" t="s">
        <v>2001</v>
      </c>
      <c r="E1448" s="211" t="s">
        <v>2001</v>
      </c>
      <c r="F1448" s="265" t="s">
        <v>2036</v>
      </c>
      <c r="G1448" s="211" t="s">
        <v>2037</v>
      </c>
      <c r="H1448" s="265" t="s">
        <v>2524</v>
      </c>
      <c r="I1448" s="211" t="s">
        <v>2525</v>
      </c>
      <c r="J1448" s="252" t="s">
        <v>2525</v>
      </c>
      <c r="K1448" s="215" t="s">
        <v>238</v>
      </c>
    </row>
    <row r="1449" spans="1:11" s="215" customFormat="1" hidden="1">
      <c r="A1449" s="253" t="s">
        <v>2699</v>
      </c>
      <c r="B1449" s="211" t="str">
        <f>VLOOKUP(A1449,数策标签!H:K,2,FALSE)</f>
        <v>文体娱乐服务类消费笔数</v>
      </c>
      <c r="C1449" s="211" t="s">
        <v>235</v>
      </c>
      <c r="D1449" s="211" t="s">
        <v>2001</v>
      </c>
      <c r="E1449" s="211" t="s">
        <v>2001</v>
      </c>
      <c r="F1449" s="265" t="s">
        <v>2036</v>
      </c>
      <c r="G1449" s="211" t="s">
        <v>2037</v>
      </c>
      <c r="H1449" s="265" t="s">
        <v>2526</v>
      </c>
      <c r="I1449" s="211" t="s">
        <v>2527</v>
      </c>
      <c r="J1449" s="252" t="s">
        <v>2527</v>
      </c>
      <c r="K1449" s="215" t="s">
        <v>238</v>
      </c>
    </row>
    <row r="1450" spans="1:11" s="215" customFormat="1" hidden="1">
      <c r="A1450" s="253" t="s">
        <v>2699</v>
      </c>
      <c r="B1450" s="211" t="str">
        <f>VLOOKUP(A1450,数策标签!H:K,2,FALSE)</f>
        <v>文体娱乐服务类消费笔数</v>
      </c>
      <c r="C1450" s="211" t="s">
        <v>235</v>
      </c>
      <c r="D1450" s="211" t="s">
        <v>2001</v>
      </c>
      <c r="E1450" s="211" t="s">
        <v>2001</v>
      </c>
      <c r="F1450" s="265" t="s">
        <v>2036</v>
      </c>
      <c r="G1450" s="211" t="s">
        <v>2037</v>
      </c>
      <c r="H1450" s="265" t="s">
        <v>2528</v>
      </c>
      <c r="I1450" s="211" t="s">
        <v>2529</v>
      </c>
      <c r="J1450" s="252" t="s">
        <v>2529</v>
      </c>
      <c r="K1450" s="215" t="s">
        <v>238</v>
      </c>
    </row>
    <row r="1451" spans="1:11" s="215" customFormat="1" hidden="1">
      <c r="A1451" s="253" t="s">
        <v>2699</v>
      </c>
      <c r="B1451" s="211" t="str">
        <f>VLOOKUP(A1451,数策标签!H:K,2,FALSE)</f>
        <v>文体娱乐服务类消费笔数</v>
      </c>
      <c r="C1451" s="211" t="s">
        <v>235</v>
      </c>
      <c r="D1451" s="211" t="s">
        <v>2001</v>
      </c>
      <c r="E1451" s="211" t="s">
        <v>2001</v>
      </c>
      <c r="F1451" s="265" t="s">
        <v>2036</v>
      </c>
      <c r="G1451" s="211" t="s">
        <v>2037</v>
      </c>
      <c r="H1451" s="265" t="s">
        <v>2530</v>
      </c>
      <c r="I1451" s="211" t="s">
        <v>2531</v>
      </c>
      <c r="J1451" s="252" t="s">
        <v>2531</v>
      </c>
      <c r="K1451" s="215" t="s">
        <v>238</v>
      </c>
    </row>
    <row r="1452" spans="1:11" s="215" customFormat="1" hidden="1">
      <c r="A1452" s="253" t="s">
        <v>2699</v>
      </c>
      <c r="B1452" s="211" t="str">
        <f>VLOOKUP(A1452,数策标签!H:K,2,FALSE)</f>
        <v>文体娱乐服务类消费笔数</v>
      </c>
      <c r="C1452" s="211" t="s">
        <v>235</v>
      </c>
      <c r="D1452" s="211" t="s">
        <v>2001</v>
      </c>
      <c r="E1452" s="211" t="s">
        <v>2001</v>
      </c>
      <c r="F1452" s="265" t="s">
        <v>2036</v>
      </c>
      <c r="G1452" s="211" t="s">
        <v>2037</v>
      </c>
      <c r="H1452" s="265" t="s">
        <v>2532</v>
      </c>
      <c r="I1452" s="211" t="s">
        <v>2533</v>
      </c>
      <c r="J1452" s="252" t="s">
        <v>2533</v>
      </c>
      <c r="K1452" s="215" t="s">
        <v>238</v>
      </c>
    </row>
    <row r="1453" spans="1:11" s="215" customFormat="1" hidden="1">
      <c r="A1453" s="253" t="s">
        <v>2699</v>
      </c>
      <c r="B1453" s="211" t="str">
        <f>VLOOKUP(A1453,数策标签!H:K,2,FALSE)</f>
        <v>文体娱乐服务类消费笔数</v>
      </c>
      <c r="C1453" s="211" t="s">
        <v>235</v>
      </c>
      <c r="D1453" s="211" t="s">
        <v>2001</v>
      </c>
      <c r="E1453" s="211" t="s">
        <v>2001</v>
      </c>
      <c r="F1453" s="265" t="s">
        <v>2036</v>
      </c>
      <c r="G1453" s="211" t="s">
        <v>2037</v>
      </c>
      <c r="H1453" s="265" t="s">
        <v>2534</v>
      </c>
      <c r="I1453" s="211" t="s">
        <v>2535</v>
      </c>
      <c r="J1453" s="252" t="s">
        <v>2535</v>
      </c>
      <c r="K1453" s="215" t="s">
        <v>238</v>
      </c>
    </row>
    <row r="1454" spans="1:11" s="215" customFormat="1" hidden="1">
      <c r="A1454" s="253" t="s">
        <v>2711</v>
      </c>
      <c r="B1454" s="211" t="str">
        <f>VLOOKUP(A1454,数策标签!H:K,2,FALSE)</f>
        <v>医疗美容类消费笔数</v>
      </c>
      <c r="C1454" s="211" t="s">
        <v>235</v>
      </c>
      <c r="D1454" s="211" t="s">
        <v>2001</v>
      </c>
      <c r="E1454" s="211" t="s">
        <v>2001</v>
      </c>
      <c r="F1454" s="265" t="s">
        <v>2036</v>
      </c>
      <c r="G1454" s="211" t="s">
        <v>2037</v>
      </c>
      <c r="H1454" s="265" t="s">
        <v>2536</v>
      </c>
      <c r="I1454" s="211" t="s">
        <v>2537</v>
      </c>
      <c r="J1454" s="252" t="s">
        <v>2537</v>
      </c>
      <c r="K1454" s="215" t="s">
        <v>238</v>
      </c>
    </row>
    <row r="1455" spans="1:11" s="215" customFormat="1" hidden="1">
      <c r="A1455" s="253" t="s">
        <v>2711</v>
      </c>
      <c r="B1455" s="211" t="str">
        <f>VLOOKUP(A1455,数策标签!H:K,2,FALSE)</f>
        <v>医疗美容类消费笔数</v>
      </c>
      <c r="C1455" s="211" t="s">
        <v>235</v>
      </c>
      <c r="D1455" s="211" t="s">
        <v>2001</v>
      </c>
      <c r="E1455" s="211" t="s">
        <v>2001</v>
      </c>
      <c r="F1455" s="265" t="s">
        <v>2036</v>
      </c>
      <c r="G1455" s="211" t="s">
        <v>2037</v>
      </c>
      <c r="H1455" s="265" t="s">
        <v>2539</v>
      </c>
      <c r="I1455" s="211" t="s">
        <v>2540</v>
      </c>
      <c r="J1455" s="252" t="s">
        <v>2540</v>
      </c>
      <c r="K1455" s="215" t="s">
        <v>238</v>
      </c>
    </row>
    <row r="1456" spans="1:11" s="215" customFormat="1" hidden="1">
      <c r="A1456" s="253" t="s">
        <v>2711</v>
      </c>
      <c r="B1456" s="211" t="str">
        <f>VLOOKUP(A1456,数策标签!H:K,2,FALSE)</f>
        <v>医疗美容类消费笔数</v>
      </c>
      <c r="C1456" s="211" t="s">
        <v>235</v>
      </c>
      <c r="D1456" s="211" t="s">
        <v>2001</v>
      </c>
      <c r="E1456" s="211" t="s">
        <v>2001</v>
      </c>
      <c r="F1456" s="265" t="s">
        <v>2036</v>
      </c>
      <c r="G1456" s="211" t="s">
        <v>2037</v>
      </c>
      <c r="H1456" s="265" t="s">
        <v>2541</v>
      </c>
      <c r="I1456" s="211" t="s">
        <v>2542</v>
      </c>
      <c r="J1456" s="252" t="s">
        <v>2542</v>
      </c>
      <c r="K1456" s="215" t="s">
        <v>238</v>
      </c>
    </row>
    <row r="1457" spans="1:11" s="215" customFormat="1" hidden="1">
      <c r="A1457" s="253" t="s">
        <v>2711</v>
      </c>
      <c r="B1457" s="211" t="str">
        <f>VLOOKUP(A1457,数策标签!H:K,2,FALSE)</f>
        <v>医疗美容类消费笔数</v>
      </c>
      <c r="C1457" s="211" t="s">
        <v>235</v>
      </c>
      <c r="D1457" s="211" t="s">
        <v>2001</v>
      </c>
      <c r="E1457" s="211" t="s">
        <v>2001</v>
      </c>
      <c r="F1457" s="265" t="s">
        <v>2036</v>
      </c>
      <c r="G1457" s="211" t="s">
        <v>2037</v>
      </c>
      <c r="H1457" s="265" t="s">
        <v>2543</v>
      </c>
      <c r="I1457" s="211" t="s">
        <v>2544</v>
      </c>
      <c r="J1457" s="252" t="s">
        <v>2544</v>
      </c>
      <c r="K1457" s="215" t="s">
        <v>238</v>
      </c>
    </row>
    <row r="1458" spans="1:11" s="215" customFormat="1" hidden="1">
      <c r="A1458" s="253" t="s">
        <v>2711</v>
      </c>
      <c r="B1458" s="211" t="str">
        <f>VLOOKUP(A1458,数策标签!H:K,2,FALSE)</f>
        <v>医疗美容类消费笔数</v>
      </c>
      <c r="C1458" s="211" t="s">
        <v>235</v>
      </c>
      <c r="D1458" s="211" t="s">
        <v>2001</v>
      </c>
      <c r="E1458" s="211" t="s">
        <v>2001</v>
      </c>
      <c r="F1458" s="265" t="s">
        <v>2036</v>
      </c>
      <c r="G1458" s="211" t="s">
        <v>2037</v>
      </c>
      <c r="H1458" s="265" t="s">
        <v>2545</v>
      </c>
      <c r="I1458" s="211" t="s">
        <v>2546</v>
      </c>
      <c r="J1458" s="252" t="s">
        <v>2546</v>
      </c>
      <c r="K1458" s="215" t="s">
        <v>238</v>
      </c>
    </row>
    <row r="1459" spans="1:11" s="215" customFormat="1" hidden="1">
      <c r="A1459" s="253" t="s">
        <v>2711</v>
      </c>
      <c r="B1459" s="211" t="str">
        <f>VLOOKUP(A1459,数策标签!H:K,2,FALSE)</f>
        <v>医疗美容类消费笔数</v>
      </c>
      <c r="C1459" s="211" t="s">
        <v>235</v>
      </c>
      <c r="D1459" s="211" t="s">
        <v>2001</v>
      </c>
      <c r="E1459" s="211" t="s">
        <v>2001</v>
      </c>
      <c r="F1459" s="265" t="s">
        <v>2036</v>
      </c>
      <c r="G1459" s="211" t="s">
        <v>2037</v>
      </c>
      <c r="H1459" s="265" t="s">
        <v>2547</v>
      </c>
      <c r="I1459" s="211" t="s">
        <v>2548</v>
      </c>
      <c r="J1459" s="252" t="s">
        <v>2548</v>
      </c>
      <c r="K1459" s="215" t="s">
        <v>238</v>
      </c>
    </row>
    <row r="1460" spans="1:11" s="215" customFormat="1" hidden="1">
      <c r="A1460" s="253" t="s">
        <v>2711</v>
      </c>
      <c r="B1460" s="211" t="str">
        <f>VLOOKUP(A1460,数策标签!H:K,2,FALSE)</f>
        <v>医疗美容类消费笔数</v>
      </c>
      <c r="C1460" s="211" t="s">
        <v>235</v>
      </c>
      <c r="D1460" s="211" t="s">
        <v>2001</v>
      </c>
      <c r="E1460" s="211" t="s">
        <v>2001</v>
      </c>
      <c r="F1460" s="265" t="s">
        <v>2036</v>
      </c>
      <c r="G1460" s="211" t="s">
        <v>2037</v>
      </c>
      <c r="H1460" s="265" t="s">
        <v>2549</v>
      </c>
      <c r="I1460" s="211" t="s">
        <v>2550</v>
      </c>
      <c r="J1460" s="252" t="s">
        <v>2550</v>
      </c>
      <c r="K1460" s="215" t="s">
        <v>238</v>
      </c>
    </row>
    <row r="1461" spans="1:11" s="215" customFormat="1" hidden="1">
      <c r="A1461" s="253" t="s">
        <v>2711</v>
      </c>
      <c r="B1461" s="211" t="str">
        <f>VLOOKUP(A1461,数策标签!H:K,2,FALSE)</f>
        <v>医疗美容类消费笔数</v>
      </c>
      <c r="C1461" s="211" t="s">
        <v>235</v>
      </c>
      <c r="D1461" s="211" t="s">
        <v>2001</v>
      </c>
      <c r="E1461" s="211" t="s">
        <v>2001</v>
      </c>
      <c r="F1461" s="265" t="s">
        <v>2036</v>
      </c>
      <c r="G1461" s="211" t="s">
        <v>2037</v>
      </c>
      <c r="H1461" s="265" t="s">
        <v>2551</v>
      </c>
      <c r="I1461" s="211" t="s">
        <v>2552</v>
      </c>
      <c r="J1461" s="252" t="s">
        <v>2552</v>
      </c>
      <c r="K1461" s="215" t="s">
        <v>238</v>
      </c>
    </row>
    <row r="1462" spans="1:11" s="215" customFormat="1" hidden="1">
      <c r="A1462" s="253" t="s">
        <v>2711</v>
      </c>
      <c r="B1462" s="211" t="str">
        <f>VLOOKUP(A1462,数策标签!H:K,2,FALSE)</f>
        <v>医疗美容类消费笔数</v>
      </c>
      <c r="C1462" s="211" t="s">
        <v>235</v>
      </c>
      <c r="D1462" s="211" t="s">
        <v>2001</v>
      </c>
      <c r="E1462" s="211" t="s">
        <v>2001</v>
      </c>
      <c r="F1462" s="265" t="s">
        <v>2036</v>
      </c>
      <c r="G1462" s="211" t="s">
        <v>2037</v>
      </c>
      <c r="H1462" s="265" t="s">
        <v>2553</v>
      </c>
      <c r="I1462" s="211" t="s">
        <v>2554</v>
      </c>
      <c r="J1462" s="252" t="s">
        <v>2554</v>
      </c>
      <c r="K1462" s="215" t="s">
        <v>238</v>
      </c>
    </row>
    <row r="1463" spans="1:11" s="215" customFormat="1" hidden="1">
      <c r="A1463" s="253" t="s">
        <v>2711</v>
      </c>
      <c r="B1463" s="211" t="str">
        <f>VLOOKUP(A1463,数策标签!H:K,2,FALSE)</f>
        <v>医疗美容类消费笔数</v>
      </c>
      <c r="C1463" s="211" t="s">
        <v>235</v>
      </c>
      <c r="D1463" s="211" t="s">
        <v>2001</v>
      </c>
      <c r="E1463" s="211" t="s">
        <v>2001</v>
      </c>
      <c r="F1463" s="265" t="s">
        <v>2036</v>
      </c>
      <c r="G1463" s="211" t="s">
        <v>2037</v>
      </c>
      <c r="H1463" s="265" t="s">
        <v>2555</v>
      </c>
      <c r="I1463" s="211" t="s">
        <v>2556</v>
      </c>
      <c r="J1463" s="252" t="s">
        <v>2556</v>
      </c>
      <c r="K1463" s="215" t="s">
        <v>238</v>
      </c>
    </row>
    <row r="1464" spans="1:11" s="215" customFormat="1" hidden="1">
      <c r="A1464" s="253" t="s">
        <v>2711</v>
      </c>
      <c r="B1464" s="211" t="str">
        <f>VLOOKUP(A1464,数策标签!H:K,2,FALSE)</f>
        <v>医疗美容类消费笔数</v>
      </c>
      <c r="C1464" s="211" t="s">
        <v>235</v>
      </c>
      <c r="D1464" s="211" t="s">
        <v>2001</v>
      </c>
      <c r="E1464" s="211" t="s">
        <v>2001</v>
      </c>
      <c r="F1464" s="265" t="s">
        <v>2036</v>
      </c>
      <c r="G1464" s="211" t="s">
        <v>2037</v>
      </c>
      <c r="H1464" s="265" t="s">
        <v>2557</v>
      </c>
      <c r="I1464" s="211" t="s">
        <v>2558</v>
      </c>
      <c r="J1464" s="252" t="s">
        <v>2558</v>
      </c>
      <c r="K1464" s="215" t="s">
        <v>238</v>
      </c>
    </row>
    <row r="1465" spans="1:11" s="215" customFormat="1" hidden="1">
      <c r="A1465" s="253" t="s">
        <v>2711</v>
      </c>
      <c r="B1465" s="211" t="str">
        <f>VLOOKUP(A1465,数策标签!H:K,2,FALSE)</f>
        <v>医疗美容类消费笔数</v>
      </c>
      <c r="C1465" s="211" t="s">
        <v>235</v>
      </c>
      <c r="D1465" s="211" t="s">
        <v>2001</v>
      </c>
      <c r="E1465" s="211" t="s">
        <v>2001</v>
      </c>
      <c r="F1465" s="265" t="s">
        <v>2036</v>
      </c>
      <c r="G1465" s="211" t="s">
        <v>2037</v>
      </c>
      <c r="H1465" s="265" t="s">
        <v>2559</v>
      </c>
      <c r="I1465" s="211" t="s">
        <v>2560</v>
      </c>
      <c r="J1465" s="252" t="s">
        <v>2560</v>
      </c>
      <c r="K1465" s="215" t="s">
        <v>238</v>
      </c>
    </row>
    <row r="1466" spans="1:11" s="215" customFormat="1" hidden="1">
      <c r="A1466" s="253" t="s">
        <v>2711</v>
      </c>
      <c r="B1466" s="211" t="str">
        <f>VLOOKUP(A1466,数策标签!H:K,2,FALSE)</f>
        <v>医疗美容类消费笔数</v>
      </c>
      <c r="C1466" s="211" t="s">
        <v>235</v>
      </c>
      <c r="D1466" s="211" t="s">
        <v>2001</v>
      </c>
      <c r="E1466" s="211" t="s">
        <v>2001</v>
      </c>
      <c r="F1466" s="265" t="s">
        <v>2036</v>
      </c>
      <c r="G1466" s="211" t="s">
        <v>2037</v>
      </c>
      <c r="H1466" s="265" t="s">
        <v>2561</v>
      </c>
      <c r="I1466" s="211" t="s">
        <v>2562</v>
      </c>
      <c r="J1466" s="252" t="s">
        <v>2562</v>
      </c>
      <c r="K1466" s="215" t="s">
        <v>238</v>
      </c>
    </row>
    <row r="1467" spans="1:11" s="215" customFormat="1" hidden="1">
      <c r="A1467" s="253" t="s">
        <v>2712</v>
      </c>
      <c r="B1467" s="211" t="str">
        <f>VLOOKUP(A1467,数策标签!H:K,2,FALSE)</f>
        <v>邮政快递类消费笔数</v>
      </c>
      <c r="C1467" s="211" t="s">
        <v>235</v>
      </c>
      <c r="D1467" s="211" t="s">
        <v>2001</v>
      </c>
      <c r="E1467" s="211" t="s">
        <v>2001</v>
      </c>
      <c r="F1467" s="265" t="s">
        <v>2036</v>
      </c>
      <c r="G1467" s="211" t="s">
        <v>2037</v>
      </c>
      <c r="H1467" s="265" t="s">
        <v>2563</v>
      </c>
      <c r="I1467" s="211" t="s">
        <v>2564</v>
      </c>
      <c r="J1467" s="252" t="s">
        <v>2564</v>
      </c>
      <c r="K1467" s="215" t="s">
        <v>238</v>
      </c>
    </row>
    <row r="1468" spans="1:11" s="215" customFormat="1" hidden="1">
      <c r="A1468" s="253" t="s">
        <v>2712</v>
      </c>
      <c r="B1468" s="211" t="str">
        <f>VLOOKUP(A1468,数策标签!H:K,2,FALSE)</f>
        <v>邮政快递类消费笔数</v>
      </c>
      <c r="C1468" s="211" t="s">
        <v>235</v>
      </c>
      <c r="D1468" s="211" t="s">
        <v>2001</v>
      </c>
      <c r="E1468" s="211" t="s">
        <v>2001</v>
      </c>
      <c r="F1468" s="265" t="s">
        <v>2036</v>
      </c>
      <c r="G1468" s="211" t="s">
        <v>2037</v>
      </c>
      <c r="H1468" s="265" t="s">
        <v>2566</v>
      </c>
      <c r="I1468" s="211" t="s">
        <v>2567</v>
      </c>
      <c r="J1468" s="252" t="s">
        <v>2567</v>
      </c>
      <c r="K1468" s="215" t="s">
        <v>238</v>
      </c>
    </row>
    <row r="1469" spans="1:11" s="215" customFormat="1" hidden="1">
      <c r="A1469" s="253" t="s">
        <v>2712</v>
      </c>
      <c r="B1469" s="211" t="str">
        <f>VLOOKUP(A1469,数策标签!H:K,2,FALSE)</f>
        <v>邮政快递类消费笔数</v>
      </c>
      <c r="C1469" s="211" t="s">
        <v>235</v>
      </c>
      <c r="D1469" s="211" t="s">
        <v>2001</v>
      </c>
      <c r="E1469" s="211" t="s">
        <v>2001</v>
      </c>
      <c r="F1469" s="265" t="s">
        <v>2036</v>
      </c>
      <c r="G1469" s="211" t="s">
        <v>2037</v>
      </c>
      <c r="H1469" s="265" t="s">
        <v>2568</v>
      </c>
      <c r="I1469" s="211" t="s">
        <v>2569</v>
      </c>
      <c r="J1469" s="252" t="s">
        <v>2569</v>
      </c>
      <c r="K1469" s="215" t="s">
        <v>238</v>
      </c>
    </row>
    <row r="1470" spans="1:11" s="215" customFormat="1" hidden="1">
      <c r="A1470" s="253" t="s">
        <v>2712</v>
      </c>
      <c r="B1470" s="211" t="str">
        <f>VLOOKUP(A1470,数策标签!H:K,2,FALSE)</f>
        <v>邮政快递类消费笔数</v>
      </c>
      <c r="C1470" s="211" t="s">
        <v>235</v>
      </c>
      <c r="D1470" s="211" t="s">
        <v>2001</v>
      </c>
      <c r="E1470" s="211" t="s">
        <v>2001</v>
      </c>
      <c r="F1470" s="265" t="s">
        <v>2036</v>
      </c>
      <c r="G1470" s="211" t="s">
        <v>2037</v>
      </c>
      <c r="H1470" s="265" t="s">
        <v>2570</v>
      </c>
      <c r="I1470" s="211" t="s">
        <v>2571</v>
      </c>
      <c r="J1470" s="252" t="s">
        <v>2571</v>
      </c>
      <c r="K1470" s="215" t="s">
        <v>238</v>
      </c>
    </row>
    <row r="1471" spans="1:11" s="215" customFormat="1" hidden="1">
      <c r="A1471" s="253" t="s">
        <v>2713</v>
      </c>
      <c r="B1471" s="211" t="str">
        <f>VLOOKUP(A1471,数策标签!H:K,2,FALSE)</f>
        <v>政府机构及社会团体类消费笔数</v>
      </c>
      <c r="C1471" s="211" t="s">
        <v>235</v>
      </c>
      <c r="D1471" s="211" t="s">
        <v>2001</v>
      </c>
      <c r="E1471" s="211" t="s">
        <v>2001</v>
      </c>
      <c r="F1471" s="265" t="s">
        <v>2036</v>
      </c>
      <c r="G1471" s="211" t="s">
        <v>2037</v>
      </c>
      <c r="H1471" s="265" t="s">
        <v>2572</v>
      </c>
      <c r="I1471" s="211" t="s">
        <v>2573</v>
      </c>
      <c r="J1471" s="252" t="s">
        <v>2573</v>
      </c>
      <c r="K1471" s="215" t="s">
        <v>238</v>
      </c>
    </row>
    <row r="1472" spans="1:11" s="215" customFormat="1" hidden="1">
      <c r="A1472" s="253" t="s">
        <v>2713</v>
      </c>
      <c r="B1472" s="211" t="str">
        <f>VLOOKUP(A1472,数策标签!H:K,2,FALSE)</f>
        <v>政府机构及社会团体类消费笔数</v>
      </c>
      <c r="C1472" s="211" t="s">
        <v>235</v>
      </c>
      <c r="D1472" s="211" t="s">
        <v>2001</v>
      </c>
      <c r="E1472" s="211" t="s">
        <v>2001</v>
      </c>
      <c r="F1472" s="265" t="s">
        <v>2036</v>
      </c>
      <c r="G1472" s="211" t="s">
        <v>2037</v>
      </c>
      <c r="H1472" s="265" t="s">
        <v>2575</v>
      </c>
      <c r="I1472" s="211" t="s">
        <v>2576</v>
      </c>
      <c r="J1472" s="252" t="s">
        <v>2576</v>
      </c>
      <c r="K1472" s="215" t="s">
        <v>238</v>
      </c>
    </row>
    <row r="1473" spans="1:11" s="215" customFormat="1" hidden="1">
      <c r="A1473" s="253" t="s">
        <v>2713</v>
      </c>
      <c r="B1473" s="211" t="str">
        <f>VLOOKUP(A1473,数策标签!H:K,2,FALSE)</f>
        <v>政府机构及社会团体类消费笔数</v>
      </c>
      <c r="C1473" s="211" t="s">
        <v>235</v>
      </c>
      <c r="D1473" s="211" t="s">
        <v>2001</v>
      </c>
      <c r="E1473" s="211" t="s">
        <v>2001</v>
      </c>
      <c r="F1473" s="265" t="s">
        <v>2036</v>
      </c>
      <c r="G1473" s="211" t="s">
        <v>2037</v>
      </c>
      <c r="H1473" s="265" t="s">
        <v>2577</v>
      </c>
      <c r="I1473" s="211" t="s">
        <v>2578</v>
      </c>
      <c r="J1473" s="252" t="s">
        <v>2578</v>
      </c>
      <c r="K1473" s="215" t="s">
        <v>238</v>
      </c>
    </row>
    <row r="1474" spans="1:11" s="215" customFormat="1" hidden="1">
      <c r="A1474" s="253" t="s">
        <v>2713</v>
      </c>
      <c r="B1474" s="211" t="str">
        <f>VLOOKUP(A1474,数策标签!H:K,2,FALSE)</f>
        <v>政府机构及社会团体类消费笔数</v>
      </c>
      <c r="C1474" s="211" t="s">
        <v>235</v>
      </c>
      <c r="D1474" s="211" t="s">
        <v>2001</v>
      </c>
      <c r="E1474" s="211" t="s">
        <v>2001</v>
      </c>
      <c r="F1474" s="265" t="s">
        <v>2036</v>
      </c>
      <c r="G1474" s="211" t="s">
        <v>2037</v>
      </c>
      <c r="H1474" s="265" t="s">
        <v>2579</v>
      </c>
      <c r="I1474" s="211" t="s">
        <v>2580</v>
      </c>
      <c r="J1474" s="252" t="s">
        <v>2580</v>
      </c>
      <c r="K1474" s="215" t="s">
        <v>238</v>
      </c>
    </row>
    <row r="1475" spans="1:11" s="215" customFormat="1" hidden="1">
      <c r="A1475" s="253" t="s">
        <v>2713</v>
      </c>
      <c r="B1475" s="211" t="str">
        <f>VLOOKUP(A1475,数策标签!H:K,2,FALSE)</f>
        <v>政府机构及社会团体类消费笔数</v>
      </c>
      <c r="C1475" s="211" t="s">
        <v>235</v>
      </c>
      <c r="D1475" s="211" t="s">
        <v>2001</v>
      </c>
      <c r="E1475" s="211" t="s">
        <v>2001</v>
      </c>
      <c r="F1475" s="265" t="s">
        <v>2036</v>
      </c>
      <c r="G1475" s="211" t="s">
        <v>2037</v>
      </c>
      <c r="H1475" s="265" t="s">
        <v>2581</v>
      </c>
      <c r="I1475" s="211" t="s">
        <v>2582</v>
      </c>
      <c r="J1475" s="252" t="s">
        <v>2582</v>
      </c>
      <c r="K1475" s="215" t="s">
        <v>238</v>
      </c>
    </row>
    <row r="1476" spans="1:11" s="215" customFormat="1" hidden="1">
      <c r="A1476" s="253" t="s">
        <v>2713</v>
      </c>
      <c r="B1476" s="211" t="str">
        <f>VLOOKUP(A1476,数策标签!H:K,2,FALSE)</f>
        <v>政府机构及社会团体类消费笔数</v>
      </c>
      <c r="C1476" s="211" t="s">
        <v>235</v>
      </c>
      <c r="D1476" s="211" t="s">
        <v>2001</v>
      </c>
      <c r="E1476" s="211" t="s">
        <v>2001</v>
      </c>
      <c r="F1476" s="265" t="s">
        <v>2036</v>
      </c>
      <c r="G1476" s="211" t="s">
        <v>2037</v>
      </c>
      <c r="H1476" s="265" t="s">
        <v>2583</v>
      </c>
      <c r="I1476" s="211" t="s">
        <v>2584</v>
      </c>
      <c r="J1476" s="252" t="s">
        <v>2584</v>
      </c>
      <c r="K1476" s="215" t="s">
        <v>238</v>
      </c>
    </row>
    <row r="1477" spans="1:11" s="215" customFormat="1" hidden="1">
      <c r="A1477" s="253" t="s">
        <v>2713</v>
      </c>
      <c r="B1477" s="211" t="str">
        <f>VLOOKUP(A1477,数策标签!H:K,2,FALSE)</f>
        <v>政府机构及社会团体类消费笔数</v>
      </c>
      <c r="C1477" s="211" t="s">
        <v>235</v>
      </c>
      <c r="D1477" s="211" t="s">
        <v>2001</v>
      </c>
      <c r="E1477" s="211" t="s">
        <v>2001</v>
      </c>
      <c r="F1477" s="265" t="s">
        <v>2036</v>
      </c>
      <c r="G1477" s="211" t="s">
        <v>2037</v>
      </c>
      <c r="H1477" s="265" t="s">
        <v>2585</v>
      </c>
      <c r="I1477" s="211" t="s">
        <v>2586</v>
      </c>
      <c r="J1477" s="252" t="s">
        <v>2586</v>
      </c>
      <c r="K1477" s="215" t="s">
        <v>238</v>
      </c>
    </row>
    <row r="1478" spans="1:11" s="215" customFormat="1" hidden="1">
      <c r="A1478" s="253" t="s">
        <v>2713</v>
      </c>
      <c r="B1478" s="211" t="str">
        <f>VLOOKUP(A1478,数策标签!H:K,2,FALSE)</f>
        <v>政府机构及社会团体类消费笔数</v>
      </c>
      <c r="C1478" s="211" t="s">
        <v>235</v>
      </c>
      <c r="D1478" s="211" t="s">
        <v>2001</v>
      </c>
      <c r="E1478" s="211" t="s">
        <v>2001</v>
      </c>
      <c r="F1478" s="265" t="s">
        <v>2036</v>
      </c>
      <c r="G1478" s="211" t="s">
        <v>2037</v>
      </c>
      <c r="H1478" s="265" t="s">
        <v>2587</v>
      </c>
      <c r="I1478" s="211" t="s">
        <v>2588</v>
      </c>
      <c r="J1478" s="252" t="s">
        <v>2588</v>
      </c>
      <c r="K1478" s="215" t="s">
        <v>238</v>
      </c>
    </row>
    <row r="1479" spans="1:11" s="215" customFormat="1" hidden="1">
      <c r="A1479" s="253" t="s">
        <v>2713</v>
      </c>
      <c r="B1479" s="211" t="str">
        <f>VLOOKUP(A1479,数策标签!H:K,2,FALSE)</f>
        <v>政府机构及社会团体类消费笔数</v>
      </c>
      <c r="C1479" s="211" t="s">
        <v>235</v>
      </c>
      <c r="D1479" s="211" t="s">
        <v>2001</v>
      </c>
      <c r="E1479" s="211" t="s">
        <v>2001</v>
      </c>
      <c r="F1479" s="265" t="s">
        <v>2036</v>
      </c>
      <c r="G1479" s="211" t="s">
        <v>2037</v>
      </c>
      <c r="H1479" s="265" t="s">
        <v>2589</v>
      </c>
      <c r="I1479" s="211" t="s">
        <v>2590</v>
      </c>
      <c r="J1479" s="252" t="s">
        <v>2590</v>
      </c>
      <c r="K1479" s="215" t="s">
        <v>238</v>
      </c>
    </row>
    <row r="1480" spans="1:11" s="215" customFormat="1" hidden="1">
      <c r="A1480" s="253" t="s">
        <v>2713</v>
      </c>
      <c r="B1480" s="211" t="str">
        <f>VLOOKUP(A1480,数策标签!H:K,2,FALSE)</f>
        <v>政府机构及社会团体类消费笔数</v>
      </c>
      <c r="C1480" s="211" t="s">
        <v>235</v>
      </c>
      <c r="D1480" s="211" t="s">
        <v>2001</v>
      </c>
      <c r="E1480" s="211" t="s">
        <v>2001</v>
      </c>
      <c r="F1480" s="265" t="s">
        <v>2036</v>
      </c>
      <c r="G1480" s="211" t="s">
        <v>2037</v>
      </c>
      <c r="H1480" s="265" t="s">
        <v>2591</v>
      </c>
      <c r="I1480" s="211" t="s">
        <v>2592</v>
      </c>
      <c r="J1480" s="252" t="s">
        <v>2592</v>
      </c>
      <c r="K1480" s="215" t="s">
        <v>238</v>
      </c>
    </row>
    <row r="1481" spans="1:11" s="215" customFormat="1" hidden="1">
      <c r="A1481" s="253" t="s">
        <v>2713</v>
      </c>
      <c r="B1481" s="211" t="str">
        <f>VLOOKUP(A1481,数策标签!H:K,2,FALSE)</f>
        <v>政府机构及社会团体类消费笔数</v>
      </c>
      <c r="C1481" s="211" t="s">
        <v>235</v>
      </c>
      <c r="D1481" s="211" t="s">
        <v>2001</v>
      </c>
      <c r="E1481" s="211" t="s">
        <v>2001</v>
      </c>
      <c r="F1481" s="265" t="s">
        <v>2036</v>
      </c>
      <c r="G1481" s="211" t="s">
        <v>2037</v>
      </c>
      <c r="H1481" s="265" t="s">
        <v>2593</v>
      </c>
      <c r="I1481" s="211" t="s">
        <v>2594</v>
      </c>
      <c r="J1481" s="252" t="s">
        <v>2594</v>
      </c>
      <c r="K1481" s="215" t="s">
        <v>238</v>
      </c>
    </row>
    <row r="1482" spans="1:11" s="215" customFormat="1">
      <c r="A1482" s="253" t="s">
        <v>2714</v>
      </c>
      <c r="B1482" s="211" t="str">
        <f>VLOOKUP(A1482,数策标签!H:K,2,FALSE)</f>
        <v>是否偏好IT类消费</v>
      </c>
      <c r="C1482" s="211" t="s">
        <v>235</v>
      </c>
      <c r="D1482" s="211" t="s">
        <v>1083</v>
      </c>
      <c r="E1482" s="211" t="s">
        <v>1083</v>
      </c>
      <c r="F1482" s="265" t="s">
        <v>2638</v>
      </c>
      <c r="G1482" s="211" t="s">
        <v>2639</v>
      </c>
      <c r="H1482" s="265"/>
      <c r="I1482" s="211" t="s">
        <v>2651</v>
      </c>
      <c r="J1482" s="252" t="s">
        <v>1845</v>
      </c>
      <c r="K1482" s="215" t="s">
        <v>238</v>
      </c>
    </row>
    <row r="1483" spans="1:11" s="215" customFormat="1">
      <c r="A1483" s="253" t="s">
        <v>2714</v>
      </c>
      <c r="B1483" s="211" t="str">
        <f>VLOOKUP(A1483,数策标签!H:K,2,FALSE)</f>
        <v>是否偏好IT类消费</v>
      </c>
      <c r="C1483" s="211" t="s">
        <v>235</v>
      </c>
      <c r="D1483" s="211" t="s">
        <v>1083</v>
      </c>
      <c r="E1483" s="211" t="s">
        <v>1083</v>
      </c>
      <c r="F1483" s="265" t="s">
        <v>2638</v>
      </c>
      <c r="G1483" s="211" t="s">
        <v>2639</v>
      </c>
      <c r="H1483" s="265"/>
      <c r="I1483" s="211" t="s">
        <v>2678</v>
      </c>
      <c r="J1483" s="252" t="s">
        <v>1845</v>
      </c>
      <c r="K1483" s="215" t="s">
        <v>238</v>
      </c>
    </row>
    <row r="1484" spans="1:11" s="215" customFormat="1">
      <c r="A1484" s="253" t="s">
        <v>2715</v>
      </c>
      <c r="B1484" s="211" t="str">
        <f>VLOOKUP(A1484,数策标签!H:K,2,FALSE)</f>
        <v>是否偏好餐饮类消费</v>
      </c>
      <c r="C1484" s="211" t="s">
        <v>235</v>
      </c>
      <c r="D1484" s="211" t="s">
        <v>2716</v>
      </c>
      <c r="E1484" s="211" t="s">
        <v>1083</v>
      </c>
      <c r="F1484" s="265" t="s">
        <v>2638</v>
      </c>
      <c r="G1484" s="211" t="s">
        <v>2639</v>
      </c>
      <c r="H1484" s="323"/>
      <c r="I1484" s="324" t="s">
        <v>2680</v>
      </c>
      <c r="J1484" s="252" t="s">
        <v>1845</v>
      </c>
      <c r="K1484" s="215" t="s">
        <v>238</v>
      </c>
    </row>
    <row r="1485" spans="1:11" s="215" customFormat="1" hidden="1">
      <c r="A1485" s="253" t="s">
        <v>2715</v>
      </c>
      <c r="B1485" s="211" t="str">
        <f>VLOOKUP(A1485,数策标签!H:K,2,FALSE)</f>
        <v>是否偏好餐饮类消费</v>
      </c>
      <c r="C1485" s="211" t="s">
        <v>235</v>
      </c>
      <c r="D1485" s="211" t="s">
        <v>2716</v>
      </c>
      <c r="E1485" s="211" t="s">
        <v>1051</v>
      </c>
      <c r="F1485" s="265" t="s">
        <v>2595</v>
      </c>
      <c r="G1485" s="211" t="s">
        <v>2596</v>
      </c>
      <c r="H1485" s="323" t="s">
        <v>2615</v>
      </c>
      <c r="I1485" s="324" t="s">
        <v>2049</v>
      </c>
      <c r="J1485" s="252" t="s">
        <v>1845</v>
      </c>
      <c r="K1485" s="215" t="s">
        <v>238</v>
      </c>
    </row>
    <row r="1486" spans="1:11" s="215" customFormat="1">
      <c r="A1486" s="253" t="s">
        <v>2717</v>
      </c>
      <c r="B1486" s="211" t="str">
        <f>VLOOKUP(A1486,数策标签!H:K,2,FALSE)</f>
        <v>是否偏好婚恋交友类消费</v>
      </c>
      <c r="C1486" s="211" t="s">
        <v>235</v>
      </c>
      <c r="D1486" s="211" t="s">
        <v>2716</v>
      </c>
      <c r="E1486" s="211" t="s">
        <v>1083</v>
      </c>
      <c r="F1486" s="265" t="s">
        <v>2638</v>
      </c>
      <c r="G1486" s="211" t="s">
        <v>2639</v>
      </c>
      <c r="H1486" s="323"/>
      <c r="I1486" s="324" t="s">
        <v>2640</v>
      </c>
      <c r="J1486" s="252" t="s">
        <v>1845</v>
      </c>
      <c r="K1486" s="215" t="s">
        <v>238</v>
      </c>
    </row>
    <row r="1487" spans="1:11" s="215" customFormat="1">
      <c r="A1487" s="253" t="s">
        <v>2717</v>
      </c>
      <c r="B1487" s="211" t="str">
        <f>VLOOKUP(A1487,数策标签!H:K,2,FALSE)</f>
        <v>是否偏好婚恋交友类消费</v>
      </c>
      <c r="C1487" s="211" t="s">
        <v>235</v>
      </c>
      <c r="D1487" s="211" t="s">
        <v>2716</v>
      </c>
      <c r="E1487" s="211" t="s">
        <v>1083</v>
      </c>
      <c r="F1487" s="265" t="s">
        <v>2638</v>
      </c>
      <c r="G1487" s="211" t="s">
        <v>2639</v>
      </c>
      <c r="H1487" s="323"/>
      <c r="I1487" s="324" t="s">
        <v>2645</v>
      </c>
      <c r="J1487" s="252" t="s">
        <v>1845</v>
      </c>
      <c r="K1487" s="215" t="s">
        <v>238</v>
      </c>
    </row>
    <row r="1488" spans="1:11" s="215" customFormat="1">
      <c r="A1488" s="253" t="s">
        <v>2717</v>
      </c>
      <c r="B1488" s="211" t="str">
        <f>VLOOKUP(A1488,数策标签!H:K,2,FALSE)</f>
        <v>是否偏好婚恋交友类消费</v>
      </c>
      <c r="C1488" s="211" t="s">
        <v>235</v>
      </c>
      <c r="D1488" s="211" t="s">
        <v>2716</v>
      </c>
      <c r="E1488" s="211" t="s">
        <v>1083</v>
      </c>
      <c r="F1488" s="265" t="s">
        <v>2638</v>
      </c>
      <c r="G1488" s="211" t="s">
        <v>2639</v>
      </c>
      <c r="H1488" s="323"/>
      <c r="I1488" s="324" t="s">
        <v>2692</v>
      </c>
      <c r="J1488" s="252" t="s">
        <v>1845</v>
      </c>
      <c r="K1488" s="215" t="s">
        <v>238</v>
      </c>
    </row>
    <row r="1489" spans="1:11" s="215" customFormat="1" hidden="1">
      <c r="A1489" s="253" t="s">
        <v>2717</v>
      </c>
      <c r="B1489" s="211" t="str">
        <f>VLOOKUP(A1489,数策标签!H:K,2,FALSE)</f>
        <v>是否偏好婚恋交友类消费</v>
      </c>
      <c r="C1489" s="211" t="s">
        <v>235</v>
      </c>
      <c r="D1489" s="211" t="s">
        <v>2716</v>
      </c>
      <c r="E1489" s="211" t="s">
        <v>1051</v>
      </c>
      <c r="F1489" s="265" t="s">
        <v>2595</v>
      </c>
      <c r="G1489" s="211" t="s">
        <v>2596</v>
      </c>
      <c r="H1489" s="323" t="s">
        <v>2629</v>
      </c>
      <c r="I1489" s="324" t="s">
        <v>2630</v>
      </c>
      <c r="J1489" s="252" t="s">
        <v>1845</v>
      </c>
      <c r="K1489" s="215" t="s">
        <v>238</v>
      </c>
    </row>
    <row r="1490" spans="1:11" s="215" customFormat="1">
      <c r="A1490" s="253" t="s">
        <v>2718</v>
      </c>
      <c r="B1490" s="211" t="str">
        <f>VLOOKUP(A1490,数策标签!H:K,2,FALSE)</f>
        <v>是否偏好交通运输类消费</v>
      </c>
      <c r="C1490" s="211" t="s">
        <v>235</v>
      </c>
      <c r="D1490" s="211" t="s">
        <v>1083</v>
      </c>
      <c r="E1490" s="211" t="s">
        <v>1083</v>
      </c>
      <c r="F1490" s="265" t="s">
        <v>2638</v>
      </c>
      <c r="G1490" s="211" t="s">
        <v>2639</v>
      </c>
      <c r="H1490" s="265"/>
      <c r="I1490" s="211" t="s">
        <v>2670</v>
      </c>
      <c r="J1490" s="252" t="s">
        <v>1845</v>
      </c>
      <c r="K1490" s="215" t="s">
        <v>238</v>
      </c>
    </row>
    <row r="1491" spans="1:11" s="215" customFormat="1">
      <c r="A1491" s="253" t="s">
        <v>2718</v>
      </c>
      <c r="B1491" s="211" t="str">
        <f>VLOOKUP(A1491,数策标签!H:K,2,FALSE)</f>
        <v>是否偏好交通运输类消费</v>
      </c>
      <c r="C1491" s="211" t="s">
        <v>235</v>
      </c>
      <c r="D1491" s="211" t="s">
        <v>1083</v>
      </c>
      <c r="E1491" s="211" t="s">
        <v>1083</v>
      </c>
      <c r="F1491" s="265" t="s">
        <v>2638</v>
      </c>
      <c r="G1491" s="211" t="s">
        <v>2639</v>
      </c>
      <c r="H1491" s="265"/>
      <c r="I1491" s="211" t="s">
        <v>2677</v>
      </c>
      <c r="J1491" s="252" t="s">
        <v>1845</v>
      </c>
      <c r="K1491" s="215" t="s">
        <v>238</v>
      </c>
    </row>
    <row r="1492" spans="1:11" s="215" customFormat="1">
      <c r="A1492" s="253" t="s">
        <v>2719</v>
      </c>
      <c r="B1492" s="211" t="str">
        <f>VLOOKUP(A1492,数策标签!H:K,2,FALSE)</f>
        <v>是否偏好教育类消费</v>
      </c>
      <c r="C1492" s="211" t="s">
        <v>235</v>
      </c>
      <c r="D1492" s="211" t="s">
        <v>2720</v>
      </c>
      <c r="E1492" s="211" t="s">
        <v>1083</v>
      </c>
      <c r="F1492" s="265" t="s">
        <v>2638</v>
      </c>
      <c r="G1492" s="211" t="s">
        <v>2639</v>
      </c>
      <c r="H1492" s="323"/>
      <c r="I1492" s="324" t="s">
        <v>2649</v>
      </c>
      <c r="J1492" s="252" t="s">
        <v>1845</v>
      </c>
      <c r="K1492" s="215" t="s">
        <v>238</v>
      </c>
    </row>
    <row r="1493" spans="1:11" s="215" customFormat="1" hidden="1">
      <c r="A1493" s="253" t="s">
        <v>2719</v>
      </c>
      <c r="B1493" s="211" t="str">
        <f>VLOOKUP(A1493,数策标签!H:K,2,FALSE)</f>
        <v>是否偏好教育类消费</v>
      </c>
      <c r="C1493" s="211" t="s">
        <v>235</v>
      </c>
      <c r="D1493" s="211" t="s">
        <v>2716</v>
      </c>
      <c r="E1493" s="211" t="s">
        <v>1051</v>
      </c>
      <c r="F1493" s="265" t="s">
        <v>2595</v>
      </c>
      <c r="G1493" s="211" t="s">
        <v>2596</v>
      </c>
      <c r="H1493" s="323" t="s">
        <v>2611</v>
      </c>
      <c r="I1493" s="324" t="s">
        <v>2612</v>
      </c>
      <c r="J1493" s="252" t="s">
        <v>1845</v>
      </c>
      <c r="K1493" s="215" t="s">
        <v>238</v>
      </c>
    </row>
    <row r="1494" spans="1:11" s="215" customFormat="1" hidden="1">
      <c r="A1494" s="253" t="s">
        <v>2719</v>
      </c>
      <c r="B1494" s="211" t="str">
        <f>VLOOKUP(A1494,数策标签!H:K,2,FALSE)</f>
        <v>是否偏好教育类消费</v>
      </c>
      <c r="C1494" s="211" t="s">
        <v>235</v>
      </c>
      <c r="D1494" s="211" t="s">
        <v>2716</v>
      </c>
      <c r="E1494" s="211" t="s">
        <v>1051</v>
      </c>
      <c r="F1494" s="265" t="s">
        <v>2595</v>
      </c>
      <c r="G1494" s="211" t="s">
        <v>2596</v>
      </c>
      <c r="H1494" s="323" t="s">
        <v>2636</v>
      </c>
      <c r="I1494" s="324" t="s">
        <v>2637</v>
      </c>
      <c r="J1494" s="252" t="s">
        <v>1845</v>
      </c>
      <c r="K1494" s="215" t="s">
        <v>238</v>
      </c>
    </row>
    <row r="1495" spans="1:11" s="215" customFormat="1">
      <c r="A1495" s="253" t="s">
        <v>2721</v>
      </c>
      <c r="B1495" s="211" t="str">
        <f>VLOOKUP(A1495,数策标签!H:K,2,FALSE)</f>
        <v>是否偏好金融类消费</v>
      </c>
      <c r="C1495" s="211" t="s">
        <v>235</v>
      </c>
      <c r="D1495" s="211" t="s">
        <v>2716</v>
      </c>
      <c r="E1495" s="211" t="s">
        <v>1083</v>
      </c>
      <c r="F1495" s="265" t="s">
        <v>2638</v>
      </c>
      <c r="G1495" s="211" t="s">
        <v>2639</v>
      </c>
      <c r="H1495" s="323"/>
      <c r="I1495" s="324" t="s">
        <v>2657</v>
      </c>
      <c r="J1495" s="252" t="s">
        <v>1845</v>
      </c>
      <c r="K1495" s="215" t="s">
        <v>238</v>
      </c>
    </row>
    <row r="1496" spans="1:11" s="215" customFormat="1">
      <c r="A1496" s="253" t="s">
        <v>2721</v>
      </c>
      <c r="B1496" s="211" t="str">
        <f>VLOOKUP(A1496,数策标签!H:K,2,FALSE)</f>
        <v>是否偏好金融类消费</v>
      </c>
      <c r="C1496" s="211" t="s">
        <v>235</v>
      </c>
      <c r="D1496" s="211" t="s">
        <v>2716</v>
      </c>
      <c r="E1496" s="211" t="s">
        <v>1083</v>
      </c>
      <c r="F1496" s="265" t="s">
        <v>2638</v>
      </c>
      <c r="G1496" s="211" t="s">
        <v>2639</v>
      </c>
      <c r="H1496" s="323"/>
      <c r="I1496" s="324" t="s">
        <v>2658</v>
      </c>
      <c r="J1496" s="252" t="s">
        <v>1845</v>
      </c>
      <c r="K1496" s="215" t="s">
        <v>238</v>
      </c>
    </row>
    <row r="1497" spans="1:11" s="215" customFormat="1">
      <c r="A1497" s="253" t="s">
        <v>2721</v>
      </c>
      <c r="B1497" s="211" t="str">
        <f>VLOOKUP(A1497,数策标签!H:K,2,FALSE)</f>
        <v>是否偏好金融类消费</v>
      </c>
      <c r="C1497" s="211" t="s">
        <v>235</v>
      </c>
      <c r="D1497" s="211" t="s">
        <v>2716</v>
      </c>
      <c r="E1497" s="211" t="s">
        <v>1083</v>
      </c>
      <c r="F1497" s="265" t="s">
        <v>2638</v>
      </c>
      <c r="G1497" s="211" t="s">
        <v>2639</v>
      </c>
      <c r="H1497" s="323"/>
      <c r="I1497" s="324" t="s">
        <v>2672</v>
      </c>
      <c r="J1497" s="252" t="s">
        <v>1845</v>
      </c>
      <c r="K1497" s="215" t="s">
        <v>238</v>
      </c>
    </row>
    <row r="1498" spans="1:11" s="215" customFormat="1" hidden="1">
      <c r="A1498" s="253" t="s">
        <v>2721</v>
      </c>
      <c r="B1498" s="211" t="str">
        <f>VLOOKUP(A1498,数策标签!H:K,2,FALSE)</f>
        <v>是否偏好金融类消费</v>
      </c>
      <c r="C1498" s="211" t="s">
        <v>235</v>
      </c>
      <c r="D1498" s="211" t="s">
        <v>2716</v>
      </c>
      <c r="E1498" s="211" t="s">
        <v>1051</v>
      </c>
      <c r="F1498" s="265" t="s">
        <v>2595</v>
      </c>
      <c r="G1498" s="211" t="s">
        <v>2596</v>
      </c>
      <c r="H1498" s="323" t="s">
        <v>2633</v>
      </c>
      <c r="I1498" s="324" t="s">
        <v>2133</v>
      </c>
      <c r="J1498" s="252" t="s">
        <v>1845</v>
      </c>
      <c r="K1498" s="215" t="s">
        <v>238</v>
      </c>
    </row>
    <row r="1499" spans="1:11" s="215" customFormat="1">
      <c r="A1499" s="253" t="s">
        <v>2722</v>
      </c>
      <c r="B1499" s="211" t="str">
        <f>VLOOKUP(A1499,数策标签!H:K,2,FALSE)</f>
        <v>是否偏好居民服务类消费</v>
      </c>
      <c r="C1499" s="211" t="s">
        <v>235</v>
      </c>
      <c r="D1499" s="211" t="s">
        <v>2716</v>
      </c>
      <c r="E1499" s="211" t="s">
        <v>1083</v>
      </c>
      <c r="F1499" s="265" t="s">
        <v>2638</v>
      </c>
      <c r="G1499" s="211" t="s">
        <v>2639</v>
      </c>
      <c r="H1499" s="323"/>
      <c r="I1499" s="324" t="s">
        <v>2673</v>
      </c>
      <c r="J1499" s="252" t="s">
        <v>1845</v>
      </c>
      <c r="K1499" s="215" t="s">
        <v>238</v>
      </c>
    </row>
    <row r="1500" spans="1:11" s="215" customFormat="1">
      <c r="A1500" s="253" t="s">
        <v>2722</v>
      </c>
      <c r="B1500" s="211" t="str">
        <f>VLOOKUP(A1500,数策标签!H:K,2,FALSE)</f>
        <v>是否偏好居民服务类消费</v>
      </c>
      <c r="C1500" s="211" t="s">
        <v>235</v>
      </c>
      <c r="D1500" s="211" t="s">
        <v>2716</v>
      </c>
      <c r="E1500" s="211" t="s">
        <v>1083</v>
      </c>
      <c r="F1500" s="265" t="s">
        <v>2638</v>
      </c>
      <c r="G1500" s="211" t="s">
        <v>2639</v>
      </c>
      <c r="H1500" s="323"/>
      <c r="I1500" s="324" t="s">
        <v>2676</v>
      </c>
      <c r="J1500" s="252" t="s">
        <v>1845</v>
      </c>
      <c r="K1500" s="215" t="s">
        <v>238</v>
      </c>
    </row>
    <row r="1501" spans="1:11" s="215" customFormat="1">
      <c r="A1501" s="253" t="s">
        <v>2722</v>
      </c>
      <c r="B1501" s="211" t="str">
        <f>VLOOKUP(A1501,数策标签!H:K,2,FALSE)</f>
        <v>是否偏好居民服务类消费</v>
      </c>
      <c r="C1501" s="211" t="s">
        <v>235</v>
      </c>
      <c r="D1501" s="211" t="s">
        <v>2716</v>
      </c>
      <c r="E1501" s="211" t="s">
        <v>1083</v>
      </c>
      <c r="F1501" s="265" t="s">
        <v>2638</v>
      </c>
      <c r="G1501" s="211" t="s">
        <v>2639</v>
      </c>
      <c r="H1501" s="323"/>
      <c r="I1501" s="324" t="s">
        <v>2685</v>
      </c>
      <c r="J1501" s="252" t="s">
        <v>1845</v>
      </c>
      <c r="K1501" s="215" t="s">
        <v>238</v>
      </c>
    </row>
    <row r="1502" spans="1:11" s="215" customFormat="1">
      <c r="A1502" s="253" t="s">
        <v>2722</v>
      </c>
      <c r="B1502" s="211" t="str">
        <f>VLOOKUP(A1502,数策标签!H:K,2,FALSE)</f>
        <v>是否偏好居民服务类消费</v>
      </c>
      <c r="C1502" s="211" t="s">
        <v>235</v>
      </c>
      <c r="D1502" s="211" t="s">
        <v>2716</v>
      </c>
      <c r="E1502" s="211" t="s">
        <v>1083</v>
      </c>
      <c r="F1502" s="265" t="s">
        <v>2638</v>
      </c>
      <c r="G1502" s="211" t="s">
        <v>2639</v>
      </c>
      <c r="H1502" s="323"/>
      <c r="I1502" s="324" t="s">
        <v>2690</v>
      </c>
      <c r="J1502" s="252" t="s">
        <v>1845</v>
      </c>
      <c r="K1502" s="215" t="s">
        <v>238</v>
      </c>
    </row>
    <row r="1503" spans="1:11" s="215" customFormat="1" hidden="1">
      <c r="A1503" s="253" t="s">
        <v>2722</v>
      </c>
      <c r="B1503" s="211" t="str">
        <f>VLOOKUP(A1503,数策标签!H:K,2,FALSE)</f>
        <v>是否偏好居民服务类消费</v>
      </c>
      <c r="C1503" s="211" t="s">
        <v>235</v>
      </c>
      <c r="D1503" s="211" t="s">
        <v>2716</v>
      </c>
      <c r="E1503" s="211" t="s">
        <v>1051</v>
      </c>
      <c r="F1503" s="265" t="s">
        <v>2595</v>
      </c>
      <c r="G1503" s="211" t="s">
        <v>2596</v>
      </c>
      <c r="H1503" s="323" t="s">
        <v>2620</v>
      </c>
      <c r="I1503" s="324" t="s">
        <v>2621</v>
      </c>
      <c r="J1503" s="252" t="s">
        <v>1845</v>
      </c>
      <c r="K1503" s="215" t="s">
        <v>238</v>
      </c>
    </row>
    <row r="1504" spans="1:11" s="215" customFormat="1">
      <c r="A1504" s="253" t="s">
        <v>2723</v>
      </c>
      <c r="B1504" s="211" t="str">
        <f>VLOOKUP(A1504,数策标签!H:K,2,FALSE)</f>
        <v>是否偏好零售类消费</v>
      </c>
      <c r="C1504" s="211" t="s">
        <v>235</v>
      </c>
      <c r="D1504" s="211" t="s">
        <v>2716</v>
      </c>
      <c r="E1504" s="211" t="s">
        <v>1083</v>
      </c>
      <c r="F1504" s="265" t="s">
        <v>2638</v>
      </c>
      <c r="G1504" s="211" t="s">
        <v>2639</v>
      </c>
      <c r="H1504" s="323"/>
      <c r="I1504" s="324" t="s">
        <v>2642</v>
      </c>
      <c r="J1504" s="252" t="s">
        <v>1845</v>
      </c>
      <c r="K1504" s="215" t="s">
        <v>238</v>
      </c>
    </row>
    <row r="1505" spans="1:11" s="215" customFormat="1">
      <c r="A1505" s="253" t="s">
        <v>2723</v>
      </c>
      <c r="B1505" s="211" t="str">
        <f>VLOOKUP(A1505,数策标签!H:K,2,FALSE)</f>
        <v>是否偏好零售类消费</v>
      </c>
      <c r="C1505" s="211" t="s">
        <v>235</v>
      </c>
      <c r="D1505" s="211" t="s">
        <v>2716</v>
      </c>
      <c r="E1505" s="211" t="s">
        <v>1083</v>
      </c>
      <c r="F1505" s="265" t="s">
        <v>2638</v>
      </c>
      <c r="G1505" s="211" t="s">
        <v>2639</v>
      </c>
      <c r="H1505" s="323"/>
      <c r="I1505" s="324" t="s">
        <v>2644</v>
      </c>
      <c r="J1505" s="252" t="s">
        <v>1845</v>
      </c>
      <c r="K1505" s="215" t="s">
        <v>238</v>
      </c>
    </row>
    <row r="1506" spans="1:11" s="215" customFormat="1">
      <c r="A1506" s="253" t="s">
        <v>2723</v>
      </c>
      <c r="B1506" s="211" t="str">
        <f>VLOOKUP(A1506,数策标签!H:K,2,FALSE)</f>
        <v>是否偏好零售类消费</v>
      </c>
      <c r="C1506" s="211" t="s">
        <v>235</v>
      </c>
      <c r="D1506" s="211" t="s">
        <v>2716</v>
      </c>
      <c r="E1506" s="211" t="s">
        <v>1083</v>
      </c>
      <c r="F1506" s="265" t="s">
        <v>2638</v>
      </c>
      <c r="G1506" s="211" t="s">
        <v>2639</v>
      </c>
      <c r="H1506" s="323"/>
      <c r="I1506" s="324" t="s">
        <v>2643</v>
      </c>
      <c r="J1506" s="252" t="s">
        <v>1845</v>
      </c>
      <c r="K1506" s="215" t="s">
        <v>238</v>
      </c>
    </row>
    <row r="1507" spans="1:11" s="215" customFormat="1">
      <c r="A1507" s="253" t="s">
        <v>2723</v>
      </c>
      <c r="B1507" s="211" t="str">
        <f>VLOOKUP(A1507,数策标签!H:K,2,FALSE)</f>
        <v>是否偏好零售类消费</v>
      </c>
      <c r="C1507" s="211" t="s">
        <v>235</v>
      </c>
      <c r="D1507" s="211" t="s">
        <v>2716</v>
      </c>
      <c r="E1507" s="211" t="s">
        <v>1083</v>
      </c>
      <c r="F1507" s="265" t="s">
        <v>2638</v>
      </c>
      <c r="G1507" s="211" t="s">
        <v>2639</v>
      </c>
      <c r="H1507" s="323"/>
      <c r="I1507" s="324" t="s">
        <v>2646</v>
      </c>
      <c r="J1507" s="252" t="s">
        <v>1845</v>
      </c>
      <c r="K1507" s="215" t="s">
        <v>238</v>
      </c>
    </row>
    <row r="1508" spans="1:11" s="215" customFormat="1">
      <c r="A1508" s="253" t="s">
        <v>2723</v>
      </c>
      <c r="B1508" s="211" t="str">
        <f>VLOOKUP(A1508,数策标签!H:K,2,FALSE)</f>
        <v>是否偏好零售类消费</v>
      </c>
      <c r="C1508" s="211" t="s">
        <v>235</v>
      </c>
      <c r="D1508" s="211" t="s">
        <v>2716</v>
      </c>
      <c r="E1508" s="211" t="s">
        <v>1083</v>
      </c>
      <c r="F1508" s="265" t="s">
        <v>2638</v>
      </c>
      <c r="G1508" s="211" t="s">
        <v>2639</v>
      </c>
      <c r="H1508" s="323"/>
      <c r="I1508" s="324" t="s">
        <v>2648</v>
      </c>
      <c r="J1508" s="252" t="s">
        <v>1845</v>
      </c>
      <c r="K1508" s="215" t="s">
        <v>238</v>
      </c>
    </row>
    <row r="1509" spans="1:11" s="215" customFormat="1">
      <c r="A1509" s="253" t="s">
        <v>2723</v>
      </c>
      <c r="B1509" s="211" t="str">
        <f>VLOOKUP(A1509,数策标签!H:K,2,FALSE)</f>
        <v>是否偏好零售类消费</v>
      </c>
      <c r="C1509" s="211" t="s">
        <v>235</v>
      </c>
      <c r="D1509" s="211" t="s">
        <v>2716</v>
      </c>
      <c r="E1509" s="211" t="s">
        <v>1083</v>
      </c>
      <c r="F1509" s="265" t="s">
        <v>2638</v>
      </c>
      <c r="G1509" s="211" t="s">
        <v>2639</v>
      </c>
      <c r="H1509" s="323"/>
      <c r="I1509" s="324" t="s">
        <v>2650</v>
      </c>
      <c r="J1509" s="252" t="s">
        <v>1845</v>
      </c>
      <c r="K1509" s="215" t="s">
        <v>238</v>
      </c>
    </row>
    <row r="1510" spans="1:11" s="215" customFormat="1">
      <c r="A1510" s="253" t="s">
        <v>2723</v>
      </c>
      <c r="B1510" s="211" t="str">
        <f>VLOOKUP(A1510,数策标签!H:K,2,FALSE)</f>
        <v>是否偏好零售类消费</v>
      </c>
      <c r="C1510" s="211" t="s">
        <v>235</v>
      </c>
      <c r="D1510" s="211" t="s">
        <v>2716</v>
      </c>
      <c r="E1510" s="211" t="s">
        <v>1083</v>
      </c>
      <c r="F1510" s="265" t="s">
        <v>2638</v>
      </c>
      <c r="G1510" s="211" t="s">
        <v>2639</v>
      </c>
      <c r="H1510" s="323"/>
      <c r="I1510" s="324" t="s">
        <v>2652</v>
      </c>
      <c r="J1510" s="252" t="s">
        <v>1845</v>
      </c>
      <c r="K1510" s="215" t="s">
        <v>238</v>
      </c>
    </row>
    <row r="1511" spans="1:11" s="215" customFormat="1">
      <c r="A1511" s="253" t="s">
        <v>2723</v>
      </c>
      <c r="B1511" s="211" t="str">
        <f>VLOOKUP(A1511,数策标签!H:K,2,FALSE)</f>
        <v>是否偏好零售类消费</v>
      </c>
      <c r="C1511" s="211" t="s">
        <v>235</v>
      </c>
      <c r="D1511" s="211" t="s">
        <v>2716</v>
      </c>
      <c r="E1511" s="211" t="s">
        <v>1083</v>
      </c>
      <c r="F1511" s="265" t="s">
        <v>2638</v>
      </c>
      <c r="G1511" s="211" t="s">
        <v>2639</v>
      </c>
      <c r="H1511" s="323"/>
      <c r="I1511" s="324" t="s">
        <v>2655</v>
      </c>
      <c r="J1511" s="252" t="s">
        <v>1845</v>
      </c>
      <c r="K1511" s="215" t="s">
        <v>238</v>
      </c>
    </row>
    <row r="1512" spans="1:11" s="215" customFormat="1">
      <c r="A1512" s="253" t="s">
        <v>2723</v>
      </c>
      <c r="B1512" s="211" t="str">
        <f>VLOOKUP(A1512,数策标签!H:K,2,FALSE)</f>
        <v>是否偏好零售类消费</v>
      </c>
      <c r="C1512" s="211" t="s">
        <v>235</v>
      </c>
      <c r="D1512" s="211" t="s">
        <v>2716</v>
      </c>
      <c r="E1512" s="211" t="s">
        <v>1083</v>
      </c>
      <c r="F1512" s="265" t="s">
        <v>2638</v>
      </c>
      <c r="G1512" s="211" t="s">
        <v>2639</v>
      </c>
      <c r="H1512" s="323"/>
      <c r="I1512" s="324" t="s">
        <v>2656</v>
      </c>
      <c r="J1512" s="252" t="s">
        <v>1845</v>
      </c>
      <c r="K1512" s="215" t="s">
        <v>238</v>
      </c>
    </row>
    <row r="1513" spans="1:11" s="215" customFormat="1">
      <c r="A1513" s="253" t="s">
        <v>2723</v>
      </c>
      <c r="B1513" s="211" t="str">
        <f>VLOOKUP(A1513,数策标签!H:K,2,FALSE)</f>
        <v>是否偏好零售类消费</v>
      </c>
      <c r="C1513" s="211" t="s">
        <v>235</v>
      </c>
      <c r="D1513" s="211" t="s">
        <v>2716</v>
      </c>
      <c r="E1513" s="211" t="s">
        <v>1083</v>
      </c>
      <c r="F1513" s="265" t="s">
        <v>2638</v>
      </c>
      <c r="G1513" s="211" t="s">
        <v>2639</v>
      </c>
      <c r="H1513" s="323"/>
      <c r="I1513" s="324" t="s">
        <v>2659</v>
      </c>
      <c r="J1513" s="252" t="s">
        <v>1845</v>
      </c>
      <c r="K1513" s="215" t="s">
        <v>238</v>
      </c>
    </row>
    <row r="1514" spans="1:11" s="215" customFormat="1">
      <c r="A1514" s="253" t="s">
        <v>2723</v>
      </c>
      <c r="B1514" s="211" t="str">
        <f>VLOOKUP(A1514,数策标签!H:K,2,FALSE)</f>
        <v>是否偏好零售类消费</v>
      </c>
      <c r="C1514" s="211" t="s">
        <v>235</v>
      </c>
      <c r="D1514" s="211" t="s">
        <v>2716</v>
      </c>
      <c r="E1514" s="211" t="s">
        <v>1083</v>
      </c>
      <c r="F1514" s="265" t="s">
        <v>2638</v>
      </c>
      <c r="G1514" s="211" t="s">
        <v>2639</v>
      </c>
      <c r="H1514" s="323"/>
      <c r="I1514" s="324" t="s">
        <v>2662</v>
      </c>
      <c r="J1514" s="252" t="s">
        <v>1845</v>
      </c>
      <c r="K1514" s="215" t="s">
        <v>238</v>
      </c>
    </row>
    <row r="1515" spans="1:11" s="215" customFormat="1">
      <c r="A1515" s="253" t="s">
        <v>2723</v>
      </c>
      <c r="B1515" s="211" t="str">
        <f>VLOOKUP(A1515,数策标签!H:K,2,FALSE)</f>
        <v>是否偏好零售类消费</v>
      </c>
      <c r="C1515" s="211" t="s">
        <v>235</v>
      </c>
      <c r="D1515" s="211" t="s">
        <v>2716</v>
      </c>
      <c r="E1515" s="211" t="s">
        <v>1083</v>
      </c>
      <c r="F1515" s="265" t="s">
        <v>2638</v>
      </c>
      <c r="G1515" s="211" t="s">
        <v>2639</v>
      </c>
      <c r="H1515" s="323"/>
      <c r="I1515" s="324" t="s">
        <v>2663</v>
      </c>
      <c r="J1515" s="252" t="s">
        <v>1845</v>
      </c>
      <c r="K1515" s="215" t="s">
        <v>238</v>
      </c>
    </row>
    <row r="1516" spans="1:11" s="215" customFormat="1">
      <c r="A1516" s="253" t="s">
        <v>2723</v>
      </c>
      <c r="B1516" s="211" t="str">
        <f>VLOOKUP(A1516,数策标签!H:K,2,FALSE)</f>
        <v>是否偏好零售类消费</v>
      </c>
      <c r="C1516" s="211" t="s">
        <v>235</v>
      </c>
      <c r="D1516" s="211" t="s">
        <v>2716</v>
      </c>
      <c r="E1516" s="211" t="s">
        <v>1083</v>
      </c>
      <c r="F1516" s="265" t="s">
        <v>2638</v>
      </c>
      <c r="G1516" s="211" t="s">
        <v>2639</v>
      </c>
      <c r="H1516" s="323"/>
      <c r="I1516" s="324" t="s">
        <v>2665</v>
      </c>
      <c r="J1516" s="252" t="s">
        <v>1845</v>
      </c>
      <c r="K1516" s="215" t="s">
        <v>238</v>
      </c>
    </row>
    <row r="1517" spans="1:11" s="215" customFormat="1">
      <c r="A1517" s="253" t="s">
        <v>2723</v>
      </c>
      <c r="B1517" s="211" t="str">
        <f>VLOOKUP(A1517,数策标签!H:K,2,FALSE)</f>
        <v>是否偏好零售类消费</v>
      </c>
      <c r="C1517" s="211" t="s">
        <v>235</v>
      </c>
      <c r="D1517" s="211" t="s">
        <v>2716</v>
      </c>
      <c r="E1517" s="211" t="s">
        <v>1083</v>
      </c>
      <c r="F1517" s="265" t="s">
        <v>2638</v>
      </c>
      <c r="G1517" s="211" t="s">
        <v>2639</v>
      </c>
      <c r="H1517" s="323"/>
      <c r="I1517" s="324" t="s">
        <v>2666</v>
      </c>
      <c r="J1517" s="252" t="s">
        <v>1845</v>
      </c>
      <c r="K1517" s="215" t="s">
        <v>238</v>
      </c>
    </row>
    <row r="1518" spans="1:11" s="215" customFormat="1">
      <c r="A1518" s="253" t="s">
        <v>2723</v>
      </c>
      <c r="B1518" s="211" t="str">
        <f>VLOOKUP(A1518,数策标签!H:K,2,FALSE)</f>
        <v>是否偏好零售类消费</v>
      </c>
      <c r="C1518" s="211" t="s">
        <v>235</v>
      </c>
      <c r="D1518" s="211" t="s">
        <v>2716</v>
      </c>
      <c r="E1518" s="211" t="s">
        <v>1083</v>
      </c>
      <c r="F1518" s="265" t="s">
        <v>2638</v>
      </c>
      <c r="G1518" s="211" t="s">
        <v>2639</v>
      </c>
      <c r="H1518" s="323"/>
      <c r="I1518" s="324" t="s">
        <v>2667</v>
      </c>
      <c r="J1518" s="252" t="s">
        <v>1845</v>
      </c>
      <c r="K1518" s="215" t="s">
        <v>238</v>
      </c>
    </row>
    <row r="1519" spans="1:11" s="215" customFormat="1">
      <c r="A1519" s="253" t="s">
        <v>2723</v>
      </c>
      <c r="B1519" s="211" t="str">
        <f>VLOOKUP(A1519,数策标签!H:K,2,FALSE)</f>
        <v>是否偏好零售类消费</v>
      </c>
      <c r="C1519" s="211" t="s">
        <v>235</v>
      </c>
      <c r="D1519" s="211" t="s">
        <v>2716</v>
      </c>
      <c r="E1519" s="211" t="s">
        <v>1083</v>
      </c>
      <c r="F1519" s="265" t="s">
        <v>2638</v>
      </c>
      <c r="G1519" s="211" t="s">
        <v>2639</v>
      </c>
      <c r="H1519" s="323"/>
      <c r="I1519" s="324" t="s">
        <v>2669</v>
      </c>
      <c r="J1519" s="252" t="s">
        <v>1845</v>
      </c>
      <c r="K1519" s="215" t="s">
        <v>238</v>
      </c>
    </row>
    <row r="1520" spans="1:11" s="215" customFormat="1">
      <c r="A1520" s="253" t="s">
        <v>2723</v>
      </c>
      <c r="B1520" s="211" t="str">
        <f>VLOOKUP(A1520,数策标签!H:K,2,FALSE)</f>
        <v>是否偏好零售类消费</v>
      </c>
      <c r="C1520" s="211" t="s">
        <v>235</v>
      </c>
      <c r="D1520" s="211" t="s">
        <v>2716</v>
      </c>
      <c r="E1520" s="211" t="s">
        <v>1083</v>
      </c>
      <c r="F1520" s="265" t="s">
        <v>2638</v>
      </c>
      <c r="G1520" s="211" t="s">
        <v>2639</v>
      </c>
      <c r="H1520" s="323"/>
      <c r="I1520" s="324" t="s">
        <v>2671</v>
      </c>
      <c r="J1520" s="252" t="s">
        <v>1845</v>
      </c>
      <c r="K1520" s="215" t="s">
        <v>238</v>
      </c>
    </row>
    <row r="1521" spans="1:11" s="215" customFormat="1">
      <c r="A1521" s="253" t="s">
        <v>2723</v>
      </c>
      <c r="B1521" s="211" t="str">
        <f>VLOOKUP(A1521,数策标签!H:K,2,FALSE)</f>
        <v>是否偏好零售类消费</v>
      </c>
      <c r="C1521" s="211" t="s">
        <v>235</v>
      </c>
      <c r="D1521" s="211" t="s">
        <v>2716</v>
      </c>
      <c r="E1521" s="211" t="s">
        <v>1083</v>
      </c>
      <c r="F1521" s="265" t="s">
        <v>2638</v>
      </c>
      <c r="G1521" s="211" t="s">
        <v>2639</v>
      </c>
      <c r="H1521" s="323"/>
      <c r="I1521" s="324" t="s">
        <v>2675</v>
      </c>
      <c r="J1521" s="252" t="s">
        <v>1845</v>
      </c>
      <c r="K1521" s="215" t="s">
        <v>238</v>
      </c>
    </row>
    <row r="1522" spans="1:11" s="215" customFormat="1">
      <c r="A1522" s="253" t="s">
        <v>2723</v>
      </c>
      <c r="B1522" s="211" t="str">
        <f>VLOOKUP(A1522,数策标签!H:K,2,FALSE)</f>
        <v>是否偏好零售类消费</v>
      </c>
      <c r="C1522" s="211" t="s">
        <v>235</v>
      </c>
      <c r="D1522" s="211" t="s">
        <v>2716</v>
      </c>
      <c r="E1522" s="211" t="s">
        <v>1083</v>
      </c>
      <c r="F1522" s="265" t="s">
        <v>2638</v>
      </c>
      <c r="G1522" s="211" t="s">
        <v>2639</v>
      </c>
      <c r="H1522" s="323"/>
      <c r="I1522" s="324" t="s">
        <v>2681</v>
      </c>
      <c r="J1522" s="252" t="s">
        <v>1845</v>
      </c>
      <c r="K1522" s="215" t="s">
        <v>238</v>
      </c>
    </row>
    <row r="1523" spans="1:11" s="215" customFormat="1">
      <c r="A1523" s="253" t="s">
        <v>2723</v>
      </c>
      <c r="B1523" s="211" t="str">
        <f>VLOOKUP(A1523,数策标签!H:K,2,FALSE)</f>
        <v>是否偏好零售类消费</v>
      </c>
      <c r="C1523" s="211" t="s">
        <v>235</v>
      </c>
      <c r="D1523" s="211" t="s">
        <v>2716</v>
      </c>
      <c r="E1523" s="211" t="s">
        <v>1083</v>
      </c>
      <c r="F1523" s="265" t="s">
        <v>2638</v>
      </c>
      <c r="G1523" s="211" t="s">
        <v>2639</v>
      </c>
      <c r="H1523" s="323"/>
      <c r="I1523" s="324" t="s">
        <v>2682</v>
      </c>
      <c r="J1523" s="252" t="s">
        <v>1845</v>
      </c>
      <c r="K1523" s="215" t="s">
        <v>238</v>
      </c>
    </row>
    <row r="1524" spans="1:11" s="215" customFormat="1">
      <c r="A1524" s="253" t="s">
        <v>2723</v>
      </c>
      <c r="B1524" s="211" t="str">
        <f>VLOOKUP(A1524,数策标签!H:K,2,FALSE)</f>
        <v>是否偏好零售类消费</v>
      </c>
      <c r="C1524" s="211" t="s">
        <v>235</v>
      </c>
      <c r="D1524" s="211" t="s">
        <v>2716</v>
      </c>
      <c r="E1524" s="211" t="s">
        <v>1083</v>
      </c>
      <c r="F1524" s="265" t="s">
        <v>2638</v>
      </c>
      <c r="G1524" s="211" t="s">
        <v>2639</v>
      </c>
      <c r="H1524" s="323"/>
      <c r="I1524" s="324" t="s">
        <v>2683</v>
      </c>
      <c r="J1524" s="252" t="s">
        <v>1845</v>
      </c>
      <c r="K1524" s="215" t="s">
        <v>238</v>
      </c>
    </row>
    <row r="1525" spans="1:11" s="215" customFormat="1">
      <c r="A1525" s="253" t="s">
        <v>2723</v>
      </c>
      <c r="B1525" s="211" t="str">
        <f>VLOOKUP(A1525,数策标签!H:K,2,FALSE)</f>
        <v>是否偏好零售类消费</v>
      </c>
      <c r="C1525" s="211" t="s">
        <v>235</v>
      </c>
      <c r="D1525" s="211" t="s">
        <v>2716</v>
      </c>
      <c r="E1525" s="211" t="s">
        <v>1083</v>
      </c>
      <c r="F1525" s="265" t="s">
        <v>2638</v>
      </c>
      <c r="G1525" s="211" t="s">
        <v>2639</v>
      </c>
      <c r="H1525" s="323"/>
      <c r="I1525" s="324" t="s">
        <v>2684</v>
      </c>
      <c r="J1525" s="252" t="s">
        <v>1845</v>
      </c>
      <c r="K1525" s="215" t="s">
        <v>238</v>
      </c>
    </row>
    <row r="1526" spans="1:11" s="215" customFormat="1">
      <c r="A1526" s="253" t="s">
        <v>2723</v>
      </c>
      <c r="B1526" s="211" t="str">
        <f>VLOOKUP(A1526,数策标签!H:K,2,FALSE)</f>
        <v>是否偏好零售类消费</v>
      </c>
      <c r="C1526" s="211" t="s">
        <v>235</v>
      </c>
      <c r="D1526" s="211" t="s">
        <v>2716</v>
      </c>
      <c r="E1526" s="211" t="s">
        <v>1083</v>
      </c>
      <c r="F1526" s="265" t="s">
        <v>2638</v>
      </c>
      <c r="G1526" s="211" t="s">
        <v>2639</v>
      </c>
      <c r="H1526" s="323"/>
      <c r="I1526" s="324" t="s">
        <v>2686</v>
      </c>
      <c r="J1526" s="252" t="s">
        <v>1845</v>
      </c>
      <c r="K1526" s="215" t="s">
        <v>238</v>
      </c>
    </row>
    <row r="1527" spans="1:11" s="215" customFormat="1">
      <c r="A1527" s="253" t="s">
        <v>2723</v>
      </c>
      <c r="B1527" s="211" t="str">
        <f>VLOOKUP(A1527,数策标签!H:K,2,FALSE)</f>
        <v>是否偏好零售类消费</v>
      </c>
      <c r="C1527" s="211" t="s">
        <v>235</v>
      </c>
      <c r="D1527" s="211" t="s">
        <v>2716</v>
      </c>
      <c r="E1527" s="211" t="s">
        <v>1083</v>
      </c>
      <c r="F1527" s="265" t="s">
        <v>2638</v>
      </c>
      <c r="G1527" s="211" t="s">
        <v>2639</v>
      </c>
      <c r="H1527" s="323"/>
      <c r="I1527" s="324" t="s">
        <v>2688</v>
      </c>
      <c r="J1527" s="252" t="s">
        <v>1845</v>
      </c>
      <c r="K1527" s="215" t="s">
        <v>238</v>
      </c>
    </row>
    <row r="1528" spans="1:11" s="215" customFormat="1">
      <c r="A1528" s="253" t="s">
        <v>2723</v>
      </c>
      <c r="B1528" s="211" t="str">
        <f>VLOOKUP(A1528,数策标签!H:K,2,FALSE)</f>
        <v>是否偏好零售类消费</v>
      </c>
      <c r="C1528" s="211" t="s">
        <v>235</v>
      </c>
      <c r="D1528" s="211" t="s">
        <v>2716</v>
      </c>
      <c r="E1528" s="211" t="s">
        <v>1083</v>
      </c>
      <c r="F1528" s="265" t="s">
        <v>2638</v>
      </c>
      <c r="G1528" s="211" t="s">
        <v>2639</v>
      </c>
      <c r="H1528" s="323"/>
      <c r="I1528" s="324" t="s">
        <v>2689</v>
      </c>
      <c r="J1528" s="252" t="s">
        <v>1845</v>
      </c>
      <c r="K1528" s="215" t="s">
        <v>238</v>
      </c>
    </row>
    <row r="1529" spans="1:11" s="215" customFormat="1">
      <c r="A1529" s="253" t="s">
        <v>2723</v>
      </c>
      <c r="B1529" s="211" t="str">
        <f>VLOOKUP(A1529,数策标签!H:K,2,FALSE)</f>
        <v>是否偏好零售类消费</v>
      </c>
      <c r="C1529" s="211" t="s">
        <v>235</v>
      </c>
      <c r="D1529" s="211" t="s">
        <v>2716</v>
      </c>
      <c r="E1529" s="211" t="s">
        <v>1083</v>
      </c>
      <c r="F1529" s="265" t="s">
        <v>2638</v>
      </c>
      <c r="G1529" s="211" t="s">
        <v>2639</v>
      </c>
      <c r="H1529" s="323"/>
      <c r="I1529" s="324" t="s">
        <v>2691</v>
      </c>
      <c r="J1529" s="252" t="s">
        <v>1845</v>
      </c>
      <c r="K1529" s="215" t="s">
        <v>238</v>
      </c>
    </row>
    <row r="1530" spans="1:11" s="215" customFormat="1">
      <c r="A1530" s="253" t="s">
        <v>2723</v>
      </c>
      <c r="B1530" s="211" t="str">
        <f>VLOOKUP(A1530,数策标签!H:K,2,FALSE)</f>
        <v>是否偏好零售类消费</v>
      </c>
      <c r="C1530" s="211" t="s">
        <v>235</v>
      </c>
      <c r="D1530" s="211" t="s">
        <v>2716</v>
      </c>
      <c r="E1530" s="211" t="s">
        <v>1083</v>
      </c>
      <c r="F1530" s="265" t="s">
        <v>2638</v>
      </c>
      <c r="G1530" s="211" t="s">
        <v>2639</v>
      </c>
      <c r="H1530" s="323"/>
      <c r="I1530" s="324" t="s">
        <v>2693</v>
      </c>
      <c r="J1530" s="252" t="s">
        <v>1845</v>
      </c>
      <c r="K1530" s="215" t="s">
        <v>238</v>
      </c>
    </row>
    <row r="1531" spans="1:11" s="215" customFormat="1">
      <c r="A1531" s="253" t="s">
        <v>2723</v>
      </c>
      <c r="B1531" s="211" t="str">
        <f>VLOOKUP(A1531,数策标签!H:K,2,FALSE)</f>
        <v>是否偏好零售类消费</v>
      </c>
      <c r="C1531" s="211" t="s">
        <v>235</v>
      </c>
      <c r="D1531" s="211" t="s">
        <v>2716</v>
      </c>
      <c r="E1531" s="211" t="s">
        <v>1083</v>
      </c>
      <c r="F1531" s="265" t="s">
        <v>2638</v>
      </c>
      <c r="G1531" s="211" t="s">
        <v>2639</v>
      </c>
      <c r="H1531" s="323"/>
      <c r="I1531" s="324" t="s">
        <v>2694</v>
      </c>
      <c r="J1531" s="252" t="s">
        <v>1845</v>
      </c>
      <c r="K1531" s="215" t="s">
        <v>238</v>
      </c>
    </row>
    <row r="1532" spans="1:11" s="215" customFormat="1" hidden="1">
      <c r="A1532" s="253" t="s">
        <v>2723</v>
      </c>
      <c r="B1532" s="211" t="str">
        <f>VLOOKUP(A1532,数策标签!H:K,2,FALSE)</f>
        <v>是否偏好零售类消费</v>
      </c>
      <c r="C1532" s="211" t="s">
        <v>235</v>
      </c>
      <c r="D1532" s="211" t="s">
        <v>2716</v>
      </c>
      <c r="E1532" s="211" t="s">
        <v>1051</v>
      </c>
      <c r="F1532" s="265" t="s">
        <v>2595</v>
      </c>
      <c r="G1532" s="211" t="s">
        <v>2596</v>
      </c>
      <c r="H1532" s="323" t="s">
        <v>2597</v>
      </c>
      <c r="I1532" s="324" t="s">
        <v>2598</v>
      </c>
      <c r="J1532" s="252" t="s">
        <v>1845</v>
      </c>
      <c r="K1532" s="215" t="s">
        <v>238</v>
      </c>
    </row>
    <row r="1533" spans="1:11" s="215" customFormat="1" hidden="1">
      <c r="A1533" s="253" t="s">
        <v>2723</v>
      </c>
      <c r="B1533" s="211" t="str">
        <f>VLOOKUP(A1533,数策标签!H:K,2,FALSE)</f>
        <v>是否偏好零售类消费</v>
      </c>
      <c r="C1533" s="211" t="s">
        <v>235</v>
      </c>
      <c r="D1533" s="211" t="s">
        <v>2716</v>
      </c>
      <c r="E1533" s="211" t="s">
        <v>1051</v>
      </c>
      <c r="F1533" s="265" t="s">
        <v>2595</v>
      </c>
      <c r="G1533" s="211" t="s">
        <v>2596</v>
      </c>
      <c r="H1533" s="323" t="s">
        <v>2599</v>
      </c>
      <c r="I1533" s="324" t="s">
        <v>2600</v>
      </c>
      <c r="J1533" s="252" t="s">
        <v>1845</v>
      </c>
      <c r="K1533" s="215" t="s">
        <v>238</v>
      </c>
    </row>
    <row r="1534" spans="1:11" s="215" customFormat="1" hidden="1">
      <c r="A1534" s="253" t="s">
        <v>2723</v>
      </c>
      <c r="B1534" s="211" t="str">
        <f>VLOOKUP(A1534,数策标签!H:K,2,FALSE)</f>
        <v>是否偏好零售类消费</v>
      </c>
      <c r="C1534" s="211" t="s">
        <v>235</v>
      </c>
      <c r="D1534" s="211" t="s">
        <v>2716</v>
      </c>
      <c r="E1534" s="211" t="s">
        <v>1051</v>
      </c>
      <c r="F1534" s="265" t="s">
        <v>2595</v>
      </c>
      <c r="G1534" s="211" t="s">
        <v>2596</v>
      </c>
      <c r="H1534" s="323" t="s">
        <v>2601</v>
      </c>
      <c r="I1534" s="324" t="s">
        <v>2602</v>
      </c>
      <c r="J1534" s="252" t="s">
        <v>1845</v>
      </c>
      <c r="K1534" s="215" t="s">
        <v>238</v>
      </c>
    </row>
    <row r="1535" spans="1:11" s="215" customFormat="1" hidden="1">
      <c r="A1535" s="253" t="s">
        <v>2723</v>
      </c>
      <c r="B1535" s="211" t="str">
        <f>VLOOKUP(A1535,数策标签!H:K,2,FALSE)</f>
        <v>是否偏好零售类消费</v>
      </c>
      <c r="C1535" s="211" t="s">
        <v>235</v>
      </c>
      <c r="D1535" s="211" t="s">
        <v>2716</v>
      </c>
      <c r="E1535" s="211" t="s">
        <v>1051</v>
      </c>
      <c r="F1535" s="265" t="s">
        <v>2595</v>
      </c>
      <c r="G1535" s="211" t="s">
        <v>2596</v>
      </c>
      <c r="H1535" s="323" t="s">
        <v>2605</v>
      </c>
      <c r="I1535" s="324" t="s">
        <v>2606</v>
      </c>
      <c r="J1535" s="252" t="s">
        <v>1845</v>
      </c>
      <c r="K1535" s="215" t="s">
        <v>238</v>
      </c>
    </row>
    <row r="1536" spans="1:11" s="215" customFormat="1" hidden="1">
      <c r="A1536" s="253" t="s">
        <v>2723</v>
      </c>
      <c r="B1536" s="211" t="str">
        <f>VLOOKUP(A1536,数策标签!H:K,2,FALSE)</f>
        <v>是否偏好零售类消费</v>
      </c>
      <c r="C1536" s="211" t="s">
        <v>235</v>
      </c>
      <c r="D1536" s="211" t="s">
        <v>2716</v>
      </c>
      <c r="E1536" s="211" t="s">
        <v>1051</v>
      </c>
      <c r="F1536" s="265" t="s">
        <v>2595</v>
      </c>
      <c r="G1536" s="211" t="s">
        <v>2596</v>
      </c>
      <c r="H1536" s="323" t="s">
        <v>2607</v>
      </c>
      <c r="I1536" s="324" t="s">
        <v>2608</v>
      </c>
      <c r="J1536" s="252" t="s">
        <v>1845</v>
      </c>
      <c r="K1536" s="215" t="s">
        <v>238</v>
      </c>
    </row>
    <row r="1537" spans="1:11" s="215" customFormat="1" hidden="1">
      <c r="A1537" s="253" t="s">
        <v>2723</v>
      </c>
      <c r="B1537" s="211" t="str">
        <f>VLOOKUP(A1537,数策标签!H:K,2,FALSE)</f>
        <v>是否偏好零售类消费</v>
      </c>
      <c r="C1537" s="211" t="s">
        <v>235</v>
      </c>
      <c r="D1537" s="211" t="s">
        <v>2716</v>
      </c>
      <c r="E1537" s="211" t="s">
        <v>1051</v>
      </c>
      <c r="F1537" s="265" t="s">
        <v>2595</v>
      </c>
      <c r="G1537" s="211" t="s">
        <v>2596</v>
      </c>
      <c r="H1537" s="323" t="s">
        <v>2609</v>
      </c>
      <c r="I1537" s="324" t="s">
        <v>2610</v>
      </c>
      <c r="J1537" s="252" t="s">
        <v>1845</v>
      </c>
      <c r="K1537" s="215" t="s">
        <v>238</v>
      </c>
    </row>
    <row r="1538" spans="1:11" s="215" customFormat="1" hidden="1">
      <c r="A1538" s="253" t="s">
        <v>2723</v>
      </c>
      <c r="B1538" s="211" t="str">
        <f>VLOOKUP(A1538,数策标签!H:K,2,FALSE)</f>
        <v>是否偏好零售类消费</v>
      </c>
      <c r="C1538" s="211" t="s">
        <v>235</v>
      </c>
      <c r="D1538" s="211" t="s">
        <v>2716</v>
      </c>
      <c r="E1538" s="211" t="s">
        <v>1051</v>
      </c>
      <c r="F1538" s="265" t="s">
        <v>2595</v>
      </c>
      <c r="G1538" s="211" t="s">
        <v>2596</v>
      </c>
      <c r="H1538" s="323" t="s">
        <v>2616</v>
      </c>
      <c r="I1538" s="324" t="s">
        <v>2617</v>
      </c>
      <c r="J1538" s="252" t="s">
        <v>1845</v>
      </c>
      <c r="K1538" s="215" t="s">
        <v>238</v>
      </c>
    </row>
    <row r="1539" spans="1:11" s="215" customFormat="1" hidden="1">
      <c r="A1539" s="253" t="s">
        <v>2723</v>
      </c>
      <c r="B1539" s="211" t="str">
        <f>VLOOKUP(A1539,数策标签!H:K,2,FALSE)</f>
        <v>是否偏好零售类消费</v>
      </c>
      <c r="C1539" s="211" t="s">
        <v>235</v>
      </c>
      <c r="D1539" s="211" t="s">
        <v>2716</v>
      </c>
      <c r="E1539" s="211" t="s">
        <v>1051</v>
      </c>
      <c r="F1539" s="265" t="s">
        <v>2595</v>
      </c>
      <c r="G1539" s="211" t="s">
        <v>2596</v>
      </c>
      <c r="H1539" s="323" t="s">
        <v>2622</v>
      </c>
      <c r="I1539" s="324" t="s">
        <v>2623</v>
      </c>
      <c r="J1539" s="252" t="s">
        <v>1845</v>
      </c>
      <c r="K1539" s="215" t="s">
        <v>238</v>
      </c>
    </row>
    <row r="1540" spans="1:11" s="215" customFormat="1" hidden="1">
      <c r="A1540" s="253" t="s">
        <v>2723</v>
      </c>
      <c r="B1540" s="211" t="str">
        <f>VLOOKUP(A1540,数策标签!H:K,2,FALSE)</f>
        <v>是否偏好零售类消费</v>
      </c>
      <c r="C1540" s="211" t="s">
        <v>235</v>
      </c>
      <c r="D1540" s="211" t="s">
        <v>2716</v>
      </c>
      <c r="E1540" s="211" t="s">
        <v>1051</v>
      </c>
      <c r="F1540" s="265" t="s">
        <v>2595</v>
      </c>
      <c r="G1540" s="211" t="s">
        <v>2596</v>
      </c>
      <c r="H1540" s="323" t="s">
        <v>2631</v>
      </c>
      <c r="I1540" s="324" t="s">
        <v>2632</v>
      </c>
      <c r="J1540" s="252" t="s">
        <v>1845</v>
      </c>
      <c r="K1540" s="215" t="s">
        <v>238</v>
      </c>
    </row>
    <row r="1541" spans="1:11" s="215" customFormat="1" hidden="1">
      <c r="A1541" s="253" t="s">
        <v>2723</v>
      </c>
      <c r="B1541" s="211" t="str">
        <f>VLOOKUP(A1541,数策标签!H:K,2,FALSE)</f>
        <v>是否偏好零售类消费</v>
      </c>
      <c r="C1541" s="211" t="s">
        <v>235</v>
      </c>
      <c r="D1541" s="211" t="s">
        <v>2716</v>
      </c>
      <c r="E1541" s="211" t="s">
        <v>1051</v>
      </c>
      <c r="F1541" s="265" t="s">
        <v>2595</v>
      </c>
      <c r="G1541" s="211" t="s">
        <v>2596</v>
      </c>
      <c r="H1541" s="323" t="s">
        <v>2634</v>
      </c>
      <c r="I1541" s="324" t="s">
        <v>2635</v>
      </c>
      <c r="J1541" s="252" t="s">
        <v>1845</v>
      </c>
      <c r="K1541" s="215" t="s">
        <v>238</v>
      </c>
    </row>
    <row r="1542" spans="1:11" s="215" customFormat="1">
      <c r="A1542" s="253" t="s">
        <v>2724</v>
      </c>
      <c r="B1542" s="211" t="str">
        <f>VLOOKUP(A1542,数策标签!H:K,2,FALSE)</f>
        <v>是否偏好批发类消费</v>
      </c>
      <c r="C1542" s="211" t="s">
        <v>235</v>
      </c>
      <c r="D1542" s="211" t="s">
        <v>1083</v>
      </c>
      <c r="E1542" s="211" t="s">
        <v>1083</v>
      </c>
      <c r="F1542" s="265" t="s">
        <v>2638</v>
      </c>
      <c r="G1542" s="211" t="s">
        <v>2639</v>
      </c>
      <c r="H1542" s="323"/>
      <c r="I1542" s="324" t="s">
        <v>2674</v>
      </c>
      <c r="J1542" s="252" t="s">
        <v>1845</v>
      </c>
      <c r="K1542" s="215" t="s">
        <v>238</v>
      </c>
    </row>
    <row r="1543" spans="1:11" s="215" customFormat="1">
      <c r="A1543" s="253" t="s">
        <v>2725</v>
      </c>
      <c r="B1543" s="211" t="str">
        <f>VLOOKUP(A1543,数策标签!H:K,2,FALSE)</f>
        <v>是否偏好汽车类消费</v>
      </c>
      <c r="C1543" s="211" t="s">
        <v>235</v>
      </c>
      <c r="D1543" s="211" t="s">
        <v>2716</v>
      </c>
      <c r="E1543" s="211" t="s">
        <v>1083</v>
      </c>
      <c r="F1543" s="265" t="s">
        <v>2638</v>
      </c>
      <c r="G1543" s="211" t="s">
        <v>2639</v>
      </c>
      <c r="H1543" s="265"/>
      <c r="I1543" s="211" t="s">
        <v>2654</v>
      </c>
      <c r="J1543" s="252" t="s">
        <v>1845</v>
      </c>
      <c r="K1543" s="215" t="s">
        <v>238</v>
      </c>
    </row>
    <row r="1544" spans="1:11" s="215" customFormat="1">
      <c r="A1544" s="253" t="s">
        <v>2725</v>
      </c>
      <c r="B1544" s="211" t="str">
        <f>VLOOKUP(A1544,数策标签!H:K,2,FALSE)</f>
        <v>是否偏好汽车类消费</v>
      </c>
      <c r="C1544" s="211" t="s">
        <v>235</v>
      </c>
      <c r="D1544" s="211" t="s">
        <v>2716</v>
      </c>
      <c r="E1544" s="211" t="s">
        <v>1083</v>
      </c>
      <c r="F1544" s="265" t="s">
        <v>2638</v>
      </c>
      <c r="G1544" s="211" t="s">
        <v>2639</v>
      </c>
      <c r="H1544" s="265"/>
      <c r="I1544" s="211" t="s">
        <v>2668</v>
      </c>
      <c r="J1544" s="252" t="s">
        <v>1845</v>
      </c>
      <c r="K1544" s="215" t="s">
        <v>238</v>
      </c>
    </row>
    <row r="1545" spans="1:11" s="215" customFormat="1" hidden="1">
      <c r="A1545" s="253" t="s">
        <v>2725</v>
      </c>
      <c r="B1545" s="211" t="str">
        <f>VLOOKUP(A1545,数策标签!H:K,2,FALSE)</f>
        <v>是否偏好汽车类消费</v>
      </c>
      <c r="C1545" s="211" t="s">
        <v>235</v>
      </c>
      <c r="D1545" s="211" t="s">
        <v>2716</v>
      </c>
      <c r="E1545" s="211" t="s">
        <v>1051</v>
      </c>
      <c r="F1545" s="265" t="s">
        <v>2595</v>
      </c>
      <c r="G1545" s="211" t="s">
        <v>2596</v>
      </c>
      <c r="H1545" s="323" t="s">
        <v>2624</v>
      </c>
      <c r="I1545" s="324" t="s">
        <v>2625</v>
      </c>
      <c r="J1545" s="252" t="s">
        <v>1845</v>
      </c>
      <c r="K1545" s="215" t="s">
        <v>238</v>
      </c>
    </row>
    <row r="1546" spans="1:11" s="215" customFormat="1">
      <c r="A1546" s="253" t="s">
        <v>2726</v>
      </c>
      <c r="B1546" s="211" t="str">
        <f>VLOOKUP(A1546,数策标签!H:K,2,FALSE)</f>
        <v>是否偏好文体娱乐服务类消费</v>
      </c>
      <c r="C1546" s="211" t="s">
        <v>235</v>
      </c>
      <c r="D1546" s="211" t="s">
        <v>2716</v>
      </c>
      <c r="E1546" s="211" t="s">
        <v>1083</v>
      </c>
      <c r="F1546" s="265" t="s">
        <v>2638</v>
      </c>
      <c r="G1546" s="211" t="s">
        <v>2639</v>
      </c>
      <c r="H1546" s="323"/>
      <c r="I1546" s="324" t="s">
        <v>2641</v>
      </c>
      <c r="J1546" s="252" t="s">
        <v>1845</v>
      </c>
      <c r="K1546" s="215" t="s">
        <v>238</v>
      </c>
    </row>
    <row r="1547" spans="1:11" s="215" customFormat="1">
      <c r="A1547" s="253" t="s">
        <v>2726</v>
      </c>
      <c r="B1547" s="211" t="str">
        <f>VLOOKUP(A1547,数策标签!H:K,2,FALSE)</f>
        <v>是否偏好文体娱乐服务类消费</v>
      </c>
      <c r="C1547" s="211" t="s">
        <v>235</v>
      </c>
      <c r="D1547" s="211" t="s">
        <v>2716</v>
      </c>
      <c r="E1547" s="211" t="s">
        <v>1083</v>
      </c>
      <c r="F1547" s="265" t="s">
        <v>2638</v>
      </c>
      <c r="G1547" s="211" t="s">
        <v>2639</v>
      </c>
      <c r="H1547" s="323"/>
      <c r="I1547" s="324" t="s">
        <v>2647</v>
      </c>
      <c r="J1547" s="252" t="s">
        <v>1845</v>
      </c>
      <c r="K1547" s="215" t="s">
        <v>238</v>
      </c>
    </row>
    <row r="1548" spans="1:11" s="215" customFormat="1">
      <c r="A1548" s="253" t="s">
        <v>2726</v>
      </c>
      <c r="B1548" s="211" t="str">
        <f>VLOOKUP(A1548,数策标签!H:K,2,FALSE)</f>
        <v>是否偏好文体娱乐服务类消费</v>
      </c>
      <c r="C1548" s="211" t="s">
        <v>235</v>
      </c>
      <c r="D1548" s="211" t="s">
        <v>2716</v>
      </c>
      <c r="E1548" s="211" t="s">
        <v>1083</v>
      </c>
      <c r="F1548" s="265" t="s">
        <v>2638</v>
      </c>
      <c r="G1548" s="211" t="s">
        <v>2639</v>
      </c>
      <c r="H1548" s="323"/>
      <c r="I1548" s="324" t="s">
        <v>2653</v>
      </c>
      <c r="J1548" s="252" t="s">
        <v>1845</v>
      </c>
      <c r="K1548" s="215" t="s">
        <v>238</v>
      </c>
    </row>
    <row r="1549" spans="1:11" s="215" customFormat="1">
      <c r="A1549" s="253" t="s">
        <v>2726</v>
      </c>
      <c r="B1549" s="211" t="str">
        <f>VLOOKUP(A1549,数策标签!H:K,2,FALSE)</f>
        <v>是否偏好文体娱乐服务类消费</v>
      </c>
      <c r="C1549" s="211" t="s">
        <v>235</v>
      </c>
      <c r="D1549" s="211" t="s">
        <v>2716</v>
      </c>
      <c r="E1549" s="211" t="s">
        <v>1083</v>
      </c>
      <c r="F1549" s="265" t="s">
        <v>2638</v>
      </c>
      <c r="G1549" s="211" t="s">
        <v>2639</v>
      </c>
      <c r="H1549" s="323"/>
      <c r="I1549" s="324" t="s">
        <v>2660</v>
      </c>
      <c r="J1549" s="252" t="s">
        <v>1845</v>
      </c>
      <c r="K1549" s="215" t="s">
        <v>238</v>
      </c>
    </row>
    <row r="1550" spans="1:11" s="215" customFormat="1">
      <c r="A1550" s="253" t="s">
        <v>2726</v>
      </c>
      <c r="B1550" s="211" t="str">
        <f>VLOOKUP(A1550,数策标签!H:K,2,FALSE)</f>
        <v>是否偏好文体娱乐服务类消费</v>
      </c>
      <c r="C1550" s="211" t="s">
        <v>235</v>
      </c>
      <c r="D1550" s="211" t="s">
        <v>2716</v>
      </c>
      <c r="E1550" s="211" t="s">
        <v>1083</v>
      </c>
      <c r="F1550" s="265" t="s">
        <v>2638</v>
      </c>
      <c r="G1550" s="211" t="s">
        <v>2639</v>
      </c>
      <c r="H1550" s="323"/>
      <c r="I1550" s="324" t="s">
        <v>2661</v>
      </c>
      <c r="J1550" s="252" t="s">
        <v>1845</v>
      </c>
      <c r="K1550" s="215" t="s">
        <v>238</v>
      </c>
    </row>
    <row r="1551" spans="1:11" s="215" customFormat="1">
      <c r="A1551" s="253" t="s">
        <v>2726</v>
      </c>
      <c r="B1551" s="211" t="str">
        <f>VLOOKUP(A1551,数策标签!H:K,2,FALSE)</f>
        <v>是否偏好文体娱乐服务类消费</v>
      </c>
      <c r="C1551" s="211" t="s">
        <v>235</v>
      </c>
      <c r="D1551" s="211" t="s">
        <v>2716</v>
      </c>
      <c r="E1551" s="211" t="s">
        <v>1083</v>
      </c>
      <c r="F1551" s="265" t="s">
        <v>2638</v>
      </c>
      <c r="G1551" s="211" t="s">
        <v>2639</v>
      </c>
      <c r="H1551" s="323"/>
      <c r="I1551" s="324" t="s">
        <v>2664</v>
      </c>
      <c r="J1551" s="252" t="s">
        <v>1845</v>
      </c>
      <c r="K1551" s="215" t="s">
        <v>238</v>
      </c>
    </row>
    <row r="1552" spans="1:11" s="215" customFormat="1">
      <c r="A1552" s="253" t="s">
        <v>2726</v>
      </c>
      <c r="B1552" s="211" t="str">
        <f>VLOOKUP(A1552,数策标签!H:K,2,FALSE)</f>
        <v>是否偏好文体娱乐服务类消费</v>
      </c>
      <c r="C1552" s="211" t="s">
        <v>235</v>
      </c>
      <c r="D1552" s="211" t="s">
        <v>2716</v>
      </c>
      <c r="E1552" s="211" t="s">
        <v>1083</v>
      </c>
      <c r="F1552" s="265" t="s">
        <v>2638</v>
      </c>
      <c r="G1552" s="211" t="s">
        <v>2639</v>
      </c>
      <c r="H1552" s="323"/>
      <c r="I1552" s="324" t="s">
        <v>2687</v>
      </c>
      <c r="J1552" s="252" t="s">
        <v>1845</v>
      </c>
      <c r="K1552" s="215" t="s">
        <v>238</v>
      </c>
    </row>
    <row r="1553" spans="1:11" s="215" customFormat="1" hidden="1">
      <c r="A1553" s="253" t="s">
        <v>2726</v>
      </c>
      <c r="B1553" s="211" t="str">
        <f>VLOOKUP(A1553,数策标签!H:K,2,FALSE)</f>
        <v>是否偏好文体娱乐服务类消费</v>
      </c>
      <c r="C1553" s="211" t="s">
        <v>235</v>
      </c>
      <c r="D1553" s="211" t="s">
        <v>2716</v>
      </c>
      <c r="E1553" s="211" t="s">
        <v>1051</v>
      </c>
      <c r="F1553" s="265" t="s">
        <v>2595</v>
      </c>
      <c r="G1553" s="211" t="s">
        <v>2596</v>
      </c>
      <c r="H1553" s="323" t="s">
        <v>2603</v>
      </c>
      <c r="I1553" s="324" t="s">
        <v>2604</v>
      </c>
      <c r="J1553" s="252" t="s">
        <v>1845</v>
      </c>
      <c r="K1553" s="215" t="s">
        <v>238</v>
      </c>
    </row>
    <row r="1554" spans="1:11" s="215" customFormat="1" hidden="1">
      <c r="A1554" s="253" t="s">
        <v>2726</v>
      </c>
      <c r="B1554" s="211" t="str">
        <f>VLOOKUP(A1554,数策标签!H:K,2,FALSE)</f>
        <v>是否偏好文体娱乐服务类消费</v>
      </c>
      <c r="C1554" s="211" t="s">
        <v>235</v>
      </c>
      <c r="D1554" s="211" t="s">
        <v>2716</v>
      </c>
      <c r="E1554" s="211" t="s">
        <v>1051</v>
      </c>
      <c r="F1554" s="265" t="s">
        <v>2595</v>
      </c>
      <c r="G1554" s="211" t="s">
        <v>2596</v>
      </c>
      <c r="H1554" s="323" t="s">
        <v>2618</v>
      </c>
      <c r="I1554" s="324" t="s">
        <v>2619</v>
      </c>
      <c r="J1554" s="252" t="s">
        <v>1845</v>
      </c>
      <c r="K1554" s="215" t="s">
        <v>238</v>
      </c>
    </row>
    <row r="1555" spans="1:11" s="215" customFormat="1">
      <c r="A1555" s="253" t="s">
        <v>2727</v>
      </c>
      <c r="B1555" s="211" t="str">
        <f>VLOOKUP(A1555,数策标签!H:K,2,FALSE)</f>
        <v>是否偏好医疗美容类消费</v>
      </c>
      <c r="C1555" s="211" t="s">
        <v>235</v>
      </c>
      <c r="D1555" s="211" t="s">
        <v>2716</v>
      </c>
      <c r="E1555" s="211" t="s">
        <v>1083</v>
      </c>
      <c r="F1555" s="265" t="s">
        <v>2638</v>
      </c>
      <c r="G1555" s="211" t="s">
        <v>2639</v>
      </c>
      <c r="H1555" s="323"/>
      <c r="I1555" s="324" t="s">
        <v>2679</v>
      </c>
      <c r="J1555" s="252" t="s">
        <v>1845</v>
      </c>
      <c r="K1555" s="215" t="s">
        <v>238</v>
      </c>
    </row>
    <row r="1556" spans="1:11" s="215" customFormat="1" hidden="1">
      <c r="A1556" s="253" t="s">
        <v>2727</v>
      </c>
      <c r="B1556" s="211" t="str">
        <f>VLOOKUP(A1556,数策标签!H:K,2,FALSE)</f>
        <v>是否偏好医疗美容类消费</v>
      </c>
      <c r="C1556" s="211" t="s">
        <v>235</v>
      </c>
      <c r="D1556" s="211" t="s">
        <v>2716</v>
      </c>
      <c r="E1556" s="211" t="s">
        <v>1051</v>
      </c>
      <c r="F1556" s="265" t="s">
        <v>2595</v>
      </c>
      <c r="G1556" s="211" t="s">
        <v>2596</v>
      </c>
      <c r="H1556" s="323" t="s">
        <v>2626</v>
      </c>
      <c r="I1556" s="324" t="s">
        <v>2627</v>
      </c>
      <c r="J1556" s="252" t="s">
        <v>1845</v>
      </c>
      <c r="K1556" s="215" t="s">
        <v>238</v>
      </c>
    </row>
    <row r="1557" spans="1:11" s="215" customFormat="1" hidden="1">
      <c r="A1557" s="253" t="s">
        <v>2727</v>
      </c>
      <c r="B1557" s="211" t="str">
        <f>VLOOKUP(A1557,数策标签!H:K,2,FALSE)</f>
        <v>是否偏好医疗美容类消费</v>
      </c>
      <c r="C1557" s="211" t="s">
        <v>235</v>
      </c>
      <c r="D1557" s="211" t="s">
        <v>2716</v>
      </c>
      <c r="E1557" s="211" t="s">
        <v>1051</v>
      </c>
      <c r="F1557" s="265" t="s">
        <v>2595</v>
      </c>
      <c r="G1557" s="211" t="s">
        <v>2596</v>
      </c>
      <c r="H1557" s="323" t="s">
        <v>2613</v>
      </c>
      <c r="I1557" s="324" t="s">
        <v>2614</v>
      </c>
      <c r="J1557" s="252" t="s">
        <v>1845</v>
      </c>
      <c r="K1557" s="215" t="s">
        <v>238</v>
      </c>
    </row>
    <row r="1558" spans="1:11" s="215" customFormat="1" hidden="1">
      <c r="A1558" s="253" t="s">
        <v>2728</v>
      </c>
      <c r="B1558" s="211" t="str">
        <f>VLOOKUP(A1558,数策标签!H:K,2,FALSE)</f>
        <v>消费档次</v>
      </c>
      <c r="C1558" s="211" t="s">
        <v>235</v>
      </c>
      <c r="D1558" s="211" t="s">
        <v>2035</v>
      </c>
      <c r="E1558" s="211" t="s">
        <v>1051</v>
      </c>
      <c r="F1558" s="265" t="s">
        <v>2729</v>
      </c>
      <c r="G1558" s="211" t="s">
        <v>2730</v>
      </c>
      <c r="H1558" s="265" t="s">
        <v>2731</v>
      </c>
      <c r="I1558" s="211" t="s">
        <v>2732</v>
      </c>
      <c r="J1558" s="211" t="s">
        <v>2733</v>
      </c>
      <c r="K1558" s="215" t="s">
        <v>238</v>
      </c>
    </row>
    <row r="1559" spans="1:11" s="215" customFormat="1" hidden="1">
      <c r="A1559" s="253" t="s">
        <v>2728</v>
      </c>
      <c r="B1559" s="211" t="str">
        <f>VLOOKUP(A1559,数策标签!H:K,2,FALSE)</f>
        <v>消费档次</v>
      </c>
      <c r="C1559" s="211" t="s">
        <v>235</v>
      </c>
      <c r="D1559" s="211" t="s">
        <v>2035</v>
      </c>
      <c r="E1559" s="211" t="s">
        <v>1051</v>
      </c>
      <c r="F1559" s="265" t="s">
        <v>2729</v>
      </c>
      <c r="G1559" s="211" t="s">
        <v>2730</v>
      </c>
      <c r="H1559" s="265" t="s">
        <v>2734</v>
      </c>
      <c r="I1559" s="211" t="s">
        <v>2735</v>
      </c>
      <c r="J1559" s="211" t="s">
        <v>2733</v>
      </c>
      <c r="K1559" s="215" t="s">
        <v>238</v>
      </c>
    </row>
    <row r="1560" spans="1:11" s="215" customFormat="1" hidden="1">
      <c r="A1560" s="253" t="s">
        <v>2728</v>
      </c>
      <c r="B1560" s="211" t="str">
        <f>VLOOKUP(A1560,数策标签!H:K,2,FALSE)</f>
        <v>消费档次</v>
      </c>
      <c r="C1560" s="211" t="s">
        <v>235</v>
      </c>
      <c r="D1560" s="211" t="s">
        <v>2035</v>
      </c>
      <c r="E1560" s="211" t="s">
        <v>1051</v>
      </c>
      <c r="F1560" s="265" t="s">
        <v>2729</v>
      </c>
      <c r="G1560" s="211" t="s">
        <v>2730</v>
      </c>
      <c r="H1560" s="265" t="s">
        <v>2736</v>
      </c>
      <c r="I1560" s="211" t="s">
        <v>2737</v>
      </c>
      <c r="J1560" s="211" t="s">
        <v>2738</v>
      </c>
      <c r="K1560" s="215" t="s">
        <v>238</v>
      </c>
    </row>
    <row r="1561" spans="1:11" s="215" customFormat="1" hidden="1">
      <c r="A1561" s="253" t="s">
        <v>2728</v>
      </c>
      <c r="B1561" s="211" t="str">
        <f>VLOOKUP(A1561,数策标签!H:K,2,FALSE)</f>
        <v>消费档次</v>
      </c>
      <c r="C1561" s="211" t="s">
        <v>235</v>
      </c>
      <c r="D1561" s="211" t="s">
        <v>2035</v>
      </c>
      <c r="E1561" s="211" t="s">
        <v>1051</v>
      </c>
      <c r="F1561" s="265" t="s">
        <v>2729</v>
      </c>
      <c r="G1561" s="211" t="s">
        <v>2730</v>
      </c>
      <c r="H1561" s="265" t="s">
        <v>2739</v>
      </c>
      <c r="I1561" s="211" t="s">
        <v>2740</v>
      </c>
      <c r="J1561" s="211" t="s">
        <v>2733</v>
      </c>
      <c r="K1561" s="215" t="s">
        <v>238</v>
      </c>
    </row>
    <row r="1562" spans="1:11" s="215" customFormat="1" hidden="1">
      <c r="A1562" s="253" t="s">
        <v>2728</v>
      </c>
      <c r="B1562" s="211" t="str">
        <f>VLOOKUP(A1562,数策标签!H:K,2,FALSE)</f>
        <v>消费档次</v>
      </c>
      <c r="C1562" s="211" t="s">
        <v>235</v>
      </c>
      <c r="D1562" s="211" t="s">
        <v>2035</v>
      </c>
      <c r="E1562" s="211" t="s">
        <v>2001</v>
      </c>
      <c r="F1562" s="265" t="s">
        <v>2741</v>
      </c>
      <c r="G1562" s="211" t="s">
        <v>406</v>
      </c>
      <c r="H1562" s="265" t="s">
        <v>1037</v>
      </c>
      <c r="I1562" s="211" t="s">
        <v>2742</v>
      </c>
      <c r="J1562" s="252" t="s">
        <v>2742</v>
      </c>
      <c r="K1562" s="215" t="s">
        <v>238</v>
      </c>
    </row>
    <row r="1563" spans="1:11" s="215" customFormat="1" hidden="1">
      <c r="A1563" s="253" t="s">
        <v>2728</v>
      </c>
      <c r="B1563" s="211" t="str">
        <f>VLOOKUP(A1563,数策标签!H:K,2,FALSE)</f>
        <v>消费档次</v>
      </c>
      <c r="C1563" s="211" t="s">
        <v>235</v>
      </c>
      <c r="D1563" s="211" t="s">
        <v>2035</v>
      </c>
      <c r="E1563" s="211" t="s">
        <v>2001</v>
      </c>
      <c r="F1563" s="265" t="s">
        <v>2741</v>
      </c>
      <c r="G1563" s="211" t="s">
        <v>406</v>
      </c>
      <c r="H1563" s="265" t="s">
        <v>1040</v>
      </c>
      <c r="I1563" s="211" t="s">
        <v>2738</v>
      </c>
      <c r="J1563" s="252" t="s">
        <v>2738</v>
      </c>
      <c r="K1563" s="215" t="s">
        <v>238</v>
      </c>
    </row>
    <row r="1564" spans="1:11" s="215" customFormat="1" hidden="1">
      <c r="A1564" s="253" t="s">
        <v>2728</v>
      </c>
      <c r="B1564" s="211" t="str">
        <f>VLOOKUP(A1564,数策标签!H:K,2,FALSE)</f>
        <v>消费档次</v>
      </c>
      <c r="C1564" s="211" t="s">
        <v>235</v>
      </c>
      <c r="D1564" s="211" t="s">
        <v>2035</v>
      </c>
      <c r="E1564" s="211" t="s">
        <v>2001</v>
      </c>
      <c r="F1564" s="265" t="s">
        <v>2741</v>
      </c>
      <c r="G1564" s="211" t="s">
        <v>406</v>
      </c>
      <c r="H1564" s="265" t="s">
        <v>1042</v>
      </c>
      <c r="I1564" s="211" t="s">
        <v>2733</v>
      </c>
      <c r="J1564" s="252" t="s">
        <v>2733</v>
      </c>
      <c r="K1564" s="215" t="s">
        <v>238</v>
      </c>
    </row>
    <row r="1565" spans="1:11" s="215" customFormat="1">
      <c r="A1565" s="253" t="s">
        <v>2728</v>
      </c>
      <c r="B1565" s="211" t="str">
        <f>VLOOKUP(A1565,数策标签!H:K,2,FALSE)</f>
        <v>消费档次</v>
      </c>
      <c r="C1565" s="211" t="s">
        <v>235</v>
      </c>
      <c r="D1565" s="211" t="s">
        <v>2035</v>
      </c>
      <c r="E1565" s="211" t="s">
        <v>1083</v>
      </c>
      <c r="F1565" s="265" t="s">
        <v>2743</v>
      </c>
      <c r="G1565" s="211" t="s">
        <v>2744</v>
      </c>
      <c r="H1565" s="265"/>
      <c r="I1565" s="211" t="s">
        <v>2745</v>
      </c>
      <c r="J1565" s="252" t="s">
        <v>2738</v>
      </c>
      <c r="K1565" s="215" t="s">
        <v>238</v>
      </c>
    </row>
    <row r="1566" spans="1:11" s="215" customFormat="1">
      <c r="A1566" s="253" t="s">
        <v>2728</v>
      </c>
      <c r="B1566" s="211" t="str">
        <f>VLOOKUP(A1566,数策标签!H:K,2,FALSE)</f>
        <v>消费档次</v>
      </c>
      <c r="C1566" s="211" t="s">
        <v>235</v>
      </c>
      <c r="D1566" s="211" t="s">
        <v>2035</v>
      </c>
      <c r="E1566" s="211" t="s">
        <v>1083</v>
      </c>
      <c r="F1566" s="265" t="s">
        <v>2743</v>
      </c>
      <c r="G1566" s="211" t="s">
        <v>2744</v>
      </c>
      <c r="H1566" s="265"/>
      <c r="I1566" s="211" t="s">
        <v>2746</v>
      </c>
      <c r="J1566" s="252" t="s">
        <v>2733</v>
      </c>
      <c r="K1566" s="215" t="s">
        <v>238</v>
      </c>
    </row>
    <row r="1567" spans="1:11" s="215" customFormat="1">
      <c r="A1567" s="253" t="s">
        <v>2728</v>
      </c>
      <c r="B1567" s="211" t="str">
        <f>VLOOKUP(A1567,数策标签!H:K,2,FALSE)</f>
        <v>消费档次</v>
      </c>
      <c r="C1567" s="211" t="s">
        <v>235</v>
      </c>
      <c r="D1567" s="211" t="s">
        <v>2035</v>
      </c>
      <c r="E1567" s="211" t="s">
        <v>1083</v>
      </c>
      <c r="F1567" s="265" t="s">
        <v>2743</v>
      </c>
      <c r="G1567" s="211" t="s">
        <v>2744</v>
      </c>
      <c r="H1567" s="265"/>
      <c r="I1567" s="211" t="s">
        <v>2747</v>
      </c>
      <c r="J1567" s="252" t="s">
        <v>2733</v>
      </c>
      <c r="K1567" s="215" t="s">
        <v>238</v>
      </c>
    </row>
    <row r="1568" spans="1:11" s="242" customFormat="1">
      <c r="A1568" s="253" t="s">
        <v>2728</v>
      </c>
      <c r="B1568" s="211" t="str">
        <f>VLOOKUP(A1568,数策标签!H:K,2,FALSE)</f>
        <v>消费档次</v>
      </c>
      <c r="C1568" s="211" t="s">
        <v>235</v>
      </c>
      <c r="D1568" s="211" t="s">
        <v>2035</v>
      </c>
      <c r="E1568" s="211" t="s">
        <v>1083</v>
      </c>
      <c r="F1568" s="265" t="s">
        <v>2743</v>
      </c>
      <c r="G1568" s="211" t="s">
        <v>2744</v>
      </c>
      <c r="H1568" s="265"/>
      <c r="I1568" s="211" t="s">
        <v>2748</v>
      </c>
      <c r="J1568" s="252" t="s">
        <v>2733</v>
      </c>
      <c r="K1568" s="215" t="s">
        <v>238</v>
      </c>
    </row>
    <row r="1569" spans="1:11" s="242" customFormat="1">
      <c r="A1569" s="253" t="s">
        <v>2728</v>
      </c>
      <c r="B1569" s="211" t="str">
        <f>VLOOKUP(A1569,数策标签!H:K,2,FALSE)</f>
        <v>消费档次</v>
      </c>
      <c r="C1569" s="211" t="s">
        <v>235</v>
      </c>
      <c r="D1569" s="211" t="s">
        <v>2035</v>
      </c>
      <c r="E1569" s="211" t="s">
        <v>1083</v>
      </c>
      <c r="F1569" s="265" t="s">
        <v>2749</v>
      </c>
      <c r="G1569" s="211" t="s">
        <v>2750</v>
      </c>
      <c r="H1569" s="265"/>
      <c r="I1569" s="211" t="s">
        <v>2751</v>
      </c>
      <c r="J1569" s="252" t="s">
        <v>2733</v>
      </c>
      <c r="K1569" s="215" t="s">
        <v>238</v>
      </c>
    </row>
    <row r="1570" spans="1:11" s="242" customFormat="1">
      <c r="A1570" s="253" t="s">
        <v>2728</v>
      </c>
      <c r="B1570" s="211" t="str">
        <f>VLOOKUP(A1570,数策标签!H:K,2,FALSE)</f>
        <v>消费档次</v>
      </c>
      <c r="C1570" s="211" t="s">
        <v>235</v>
      </c>
      <c r="D1570" s="211" t="s">
        <v>2035</v>
      </c>
      <c r="E1570" s="211" t="s">
        <v>1083</v>
      </c>
      <c r="F1570" s="265" t="s">
        <v>2749</v>
      </c>
      <c r="G1570" s="211" t="s">
        <v>2750</v>
      </c>
      <c r="H1570" s="265"/>
      <c r="I1570" s="211" t="s">
        <v>2752</v>
      </c>
      <c r="J1570" s="252" t="s">
        <v>2738</v>
      </c>
      <c r="K1570" s="215" t="s">
        <v>238</v>
      </c>
    </row>
    <row r="1571" spans="1:11" s="242" customFormat="1">
      <c r="A1571" s="253" t="s">
        <v>2728</v>
      </c>
      <c r="B1571" s="211" t="str">
        <f>VLOOKUP(A1571,数策标签!H:K,2,FALSE)</f>
        <v>消费档次</v>
      </c>
      <c r="C1571" s="211" t="s">
        <v>235</v>
      </c>
      <c r="D1571" s="211" t="s">
        <v>2035</v>
      </c>
      <c r="E1571" s="211" t="s">
        <v>1083</v>
      </c>
      <c r="F1571" s="265" t="s">
        <v>2749</v>
      </c>
      <c r="G1571" s="211" t="s">
        <v>2750</v>
      </c>
      <c r="H1571" s="265"/>
      <c r="I1571" s="211" t="s">
        <v>2753</v>
      </c>
      <c r="J1571" s="252" t="s">
        <v>2742</v>
      </c>
      <c r="K1571" s="215" t="s">
        <v>238</v>
      </c>
    </row>
    <row r="1572" spans="1:11" s="242" customFormat="1" hidden="1">
      <c r="A1572" s="253" t="s">
        <v>2754</v>
      </c>
      <c r="B1572" s="211" t="str">
        <f>VLOOKUP(A1572,数策标签!H:K,2,FALSE)</f>
        <v>近6个月消费笔数的TOP5商户</v>
      </c>
      <c r="C1572" s="211" t="s">
        <v>261</v>
      </c>
      <c r="D1572" s="211" t="s">
        <v>1997</v>
      </c>
      <c r="E1572" s="211" t="s">
        <v>1998</v>
      </c>
      <c r="F1572" s="265"/>
      <c r="G1572" s="211" t="s">
        <v>2755</v>
      </c>
      <c r="H1572" s="265"/>
      <c r="I1572" s="211"/>
      <c r="J1572" s="252"/>
      <c r="K1572" s="215" t="s">
        <v>1103</v>
      </c>
    </row>
    <row r="1573" spans="1:11" s="242" customFormat="1" hidden="1">
      <c r="A1573" s="253" t="s">
        <v>2754</v>
      </c>
      <c r="B1573" s="211" t="str">
        <f>VLOOKUP(A1573,数策标签!H:K,2,FALSE)</f>
        <v>近6个月消费笔数的TOP5商户</v>
      </c>
      <c r="C1573" s="211" t="s">
        <v>261</v>
      </c>
      <c r="D1573" s="211" t="s">
        <v>1997</v>
      </c>
      <c r="E1573" s="211" t="s">
        <v>2001</v>
      </c>
      <c r="F1573" s="265" t="s">
        <v>2756</v>
      </c>
      <c r="G1573" s="212" t="s">
        <v>2757</v>
      </c>
      <c r="H1573" s="265"/>
      <c r="I1573" s="212"/>
      <c r="J1573" s="266"/>
      <c r="K1573" s="215" t="s">
        <v>238</v>
      </c>
    </row>
    <row r="1574" spans="1:11" s="215" customFormat="1" hidden="1">
      <c r="A1574" s="253" t="s">
        <v>2758</v>
      </c>
      <c r="B1574" s="211" t="str">
        <f>VLOOKUP(A1574,[2]数策标签!H:J,2,FALSE)</f>
        <v>近6个月车辆交易笔数</v>
      </c>
      <c r="C1574" s="211" t="s">
        <v>261</v>
      </c>
      <c r="D1574" s="211" t="s">
        <v>1997</v>
      </c>
      <c r="E1574" s="211" t="s">
        <v>1998</v>
      </c>
      <c r="F1574" s="265"/>
      <c r="G1574" s="211" t="s">
        <v>413</v>
      </c>
      <c r="H1574" s="265"/>
      <c r="I1574" s="211"/>
      <c r="J1574" s="252"/>
      <c r="K1574" s="215" t="s">
        <v>1103</v>
      </c>
    </row>
    <row r="1575" spans="1:11" s="215" customFormat="1" hidden="1">
      <c r="A1575" s="253" t="s">
        <v>2758</v>
      </c>
      <c r="B1575" s="211" t="str">
        <f>VLOOKUP(A1575,[2]数策标签!H:J,2,FALSE)</f>
        <v>近6个月车辆交易笔数</v>
      </c>
      <c r="C1575" s="211" t="s">
        <v>261</v>
      </c>
      <c r="D1575" s="211" t="s">
        <v>1997</v>
      </c>
      <c r="E1575" s="211" t="s">
        <v>2001</v>
      </c>
      <c r="F1575" s="265" t="s">
        <v>2759</v>
      </c>
      <c r="G1575" s="211" t="s">
        <v>2760</v>
      </c>
      <c r="H1575" s="265"/>
      <c r="I1575" s="211"/>
      <c r="J1575" s="252"/>
      <c r="K1575" s="215" t="s">
        <v>238</v>
      </c>
    </row>
    <row r="1576" spans="1:11" s="215" customFormat="1" hidden="1">
      <c r="A1576" s="253" t="s">
        <v>2761</v>
      </c>
      <c r="B1576" s="211" t="str">
        <f>VLOOKUP(A1576,[2]数策标签!H:J,2,FALSE)</f>
        <v>近6个月车辆交易金额</v>
      </c>
      <c r="C1576" s="211" t="s">
        <v>261</v>
      </c>
      <c r="D1576" s="211" t="s">
        <v>1997</v>
      </c>
      <c r="E1576" s="211" t="s">
        <v>1998</v>
      </c>
      <c r="F1576" s="265"/>
      <c r="G1576" s="211" t="s">
        <v>416</v>
      </c>
      <c r="H1576" s="265"/>
      <c r="I1576" s="211"/>
      <c r="J1576" s="252"/>
      <c r="K1576" s="215" t="s">
        <v>1103</v>
      </c>
    </row>
    <row r="1577" spans="1:11" s="215" customFormat="1" hidden="1">
      <c r="A1577" s="253" t="s">
        <v>2761</v>
      </c>
      <c r="B1577" s="211" t="str">
        <f>VLOOKUP(A1577,[2]数策标签!H:J,2,FALSE)</f>
        <v>近6个月车辆交易金额</v>
      </c>
      <c r="C1577" s="211" t="s">
        <v>261</v>
      </c>
      <c r="D1577" s="211" t="s">
        <v>1997</v>
      </c>
      <c r="E1577" s="211" t="s">
        <v>2001</v>
      </c>
      <c r="F1577" s="265" t="s">
        <v>2762</v>
      </c>
      <c r="G1577" s="211" t="s">
        <v>2763</v>
      </c>
      <c r="H1577" s="265"/>
      <c r="I1577" s="211"/>
      <c r="J1577" s="252"/>
      <c r="K1577" s="215" t="s">
        <v>238</v>
      </c>
    </row>
    <row r="1578" spans="1:11" s="215" customFormat="1" hidden="1">
      <c r="A1578" s="253" t="s">
        <v>2764</v>
      </c>
      <c r="B1578" s="211" t="str">
        <f>VLOOKUP(A1578,数策标签!H:K,2,FALSE)</f>
        <v>年消费金额</v>
      </c>
      <c r="C1578" s="211" t="s">
        <v>261</v>
      </c>
      <c r="D1578" s="211" t="s">
        <v>1997</v>
      </c>
      <c r="E1578" s="211" t="s">
        <v>1998</v>
      </c>
      <c r="F1578" s="265"/>
      <c r="G1578" s="211" t="s">
        <v>2765</v>
      </c>
      <c r="H1578" s="265"/>
      <c r="I1578" s="211"/>
      <c r="J1578" s="252"/>
      <c r="K1578" s="215" t="s">
        <v>1103</v>
      </c>
    </row>
    <row r="1579" spans="1:11" s="215" customFormat="1" hidden="1">
      <c r="A1579" s="253" t="s">
        <v>2764</v>
      </c>
      <c r="B1579" s="211" t="str">
        <f>VLOOKUP(A1579,数策标签!H:K,2,FALSE)</f>
        <v>年消费金额</v>
      </c>
      <c r="C1579" s="211" t="s">
        <v>261</v>
      </c>
      <c r="D1579" s="211" t="s">
        <v>1997</v>
      </c>
      <c r="E1579" s="211" t="s">
        <v>2001</v>
      </c>
      <c r="F1579" s="265" t="s">
        <v>2766</v>
      </c>
      <c r="G1579" s="211" t="s">
        <v>2767</v>
      </c>
      <c r="H1579" s="265"/>
      <c r="I1579" s="211"/>
      <c r="J1579" s="252"/>
      <c r="K1579" s="215" t="s">
        <v>238</v>
      </c>
    </row>
    <row r="1580" spans="1:11" s="215" customFormat="1" hidden="1">
      <c r="A1580" s="253" t="s">
        <v>2768</v>
      </c>
      <c r="B1580" s="211" t="str">
        <f>VLOOKUP(A1580,数策标签!H:K,2,FALSE)</f>
        <v>近12个月午夜交易笔数占比</v>
      </c>
      <c r="C1580" s="211" t="s">
        <v>261</v>
      </c>
      <c r="D1580" s="211" t="s">
        <v>1997</v>
      </c>
      <c r="E1580" s="211" t="s">
        <v>1998</v>
      </c>
      <c r="F1580" s="265"/>
      <c r="G1580" s="212" t="s">
        <v>422</v>
      </c>
      <c r="H1580" s="265"/>
      <c r="I1580" s="212"/>
      <c r="J1580" s="266"/>
      <c r="K1580" s="215" t="s">
        <v>1103</v>
      </c>
    </row>
    <row r="1581" spans="1:11" s="215" customFormat="1" hidden="1">
      <c r="A1581" s="253" t="s">
        <v>2768</v>
      </c>
      <c r="B1581" s="211" t="str">
        <f>VLOOKUP(A1581,数策标签!H:K,2,FALSE)</f>
        <v>近12个月午夜交易笔数占比</v>
      </c>
      <c r="C1581" s="211" t="s">
        <v>261</v>
      </c>
      <c r="D1581" s="211" t="s">
        <v>1997</v>
      </c>
      <c r="E1581" s="269" t="s">
        <v>2001</v>
      </c>
      <c r="F1581" s="325" t="s">
        <v>2769</v>
      </c>
      <c r="G1581" s="273" t="s">
        <v>2770</v>
      </c>
      <c r="H1581" s="325"/>
      <c r="I1581" s="273"/>
      <c r="J1581" s="326"/>
      <c r="K1581" s="215" t="s">
        <v>238</v>
      </c>
    </row>
    <row r="1582" spans="1:11" s="215" customFormat="1" hidden="1">
      <c r="A1582" s="247" t="s">
        <v>2771</v>
      </c>
      <c r="B1582" s="211" t="str">
        <f>VLOOKUP(A1582,数策标签!H:K,2,FALSE)</f>
        <v>近12个月境外交易笔数占比</v>
      </c>
      <c r="C1582" s="211" t="s">
        <v>261</v>
      </c>
      <c r="D1582" s="211" t="s">
        <v>1997</v>
      </c>
      <c r="E1582" s="211" t="s">
        <v>1998</v>
      </c>
      <c r="F1582" s="265"/>
      <c r="G1582" s="212" t="s">
        <v>425</v>
      </c>
      <c r="H1582" s="265"/>
      <c r="I1582" s="212"/>
      <c r="J1582" s="266"/>
      <c r="K1582" s="215" t="s">
        <v>1103</v>
      </c>
    </row>
    <row r="1583" spans="1:11" s="215" customFormat="1" hidden="1">
      <c r="A1583" s="247" t="s">
        <v>2771</v>
      </c>
      <c r="B1583" s="211" t="str">
        <f>VLOOKUP(A1583,数策标签!H:K,2,FALSE)</f>
        <v>近12个月境外交易笔数占比</v>
      </c>
      <c r="C1583" s="211" t="s">
        <v>261</v>
      </c>
      <c r="D1583" s="211" t="s">
        <v>1997</v>
      </c>
      <c r="E1583" s="211" t="s">
        <v>2001</v>
      </c>
      <c r="F1583" s="265" t="s">
        <v>2772</v>
      </c>
      <c r="G1583" s="212" t="s">
        <v>2773</v>
      </c>
      <c r="H1583" s="265"/>
      <c r="I1583" s="212"/>
      <c r="J1583" s="266"/>
      <c r="K1583" s="215" t="s">
        <v>238</v>
      </c>
    </row>
    <row r="1584" spans="1:11" s="215" customFormat="1" hidden="1">
      <c r="A1584" s="247" t="s">
        <v>2774</v>
      </c>
      <c r="B1584" s="211" t="str">
        <f>VLOOKUP(A1584,数策标签!H:K,2,FALSE)</f>
        <v>消费金额品类TOP5分布</v>
      </c>
      <c r="C1584" s="211" t="s">
        <v>235</v>
      </c>
      <c r="D1584" s="211" t="s">
        <v>2001</v>
      </c>
      <c r="E1584" s="211" t="s">
        <v>2001</v>
      </c>
      <c r="F1584" s="265" t="s">
        <v>2775</v>
      </c>
      <c r="G1584" s="212" t="s">
        <v>2776</v>
      </c>
      <c r="H1584" s="265" t="s">
        <v>2038</v>
      </c>
      <c r="I1584" s="212" t="s">
        <v>2039</v>
      </c>
      <c r="J1584" s="266" t="s">
        <v>2040</v>
      </c>
      <c r="K1584" s="215" t="s">
        <v>238</v>
      </c>
    </row>
    <row r="1585" spans="1:11" s="215" customFormat="1" hidden="1">
      <c r="A1585" s="247" t="s">
        <v>2774</v>
      </c>
      <c r="B1585" s="211" t="str">
        <f>VLOOKUP(A1585,数策标签!H:K,2,FALSE)</f>
        <v>消费金额品类TOP5分布</v>
      </c>
      <c r="C1585" s="211" t="s">
        <v>235</v>
      </c>
      <c r="D1585" s="211" t="s">
        <v>2001</v>
      </c>
      <c r="E1585" s="211" t="s">
        <v>2001</v>
      </c>
      <c r="F1585" s="265" t="s">
        <v>2775</v>
      </c>
      <c r="G1585" s="212" t="s">
        <v>2776</v>
      </c>
      <c r="H1585" s="287" t="s">
        <v>2041</v>
      </c>
      <c r="I1585" s="318" t="s">
        <v>2042</v>
      </c>
      <c r="J1585" s="267" t="s">
        <v>2040</v>
      </c>
      <c r="K1585" s="215" t="s">
        <v>238</v>
      </c>
    </row>
    <row r="1586" spans="1:11" s="215" customFormat="1" hidden="1">
      <c r="A1586" s="247" t="s">
        <v>2774</v>
      </c>
      <c r="B1586" s="211" t="str">
        <f>VLOOKUP(A1586,数策标签!H:K,2,FALSE)</f>
        <v>消费金额品类TOP5分布</v>
      </c>
      <c r="C1586" s="211" t="s">
        <v>235</v>
      </c>
      <c r="D1586" s="211" t="s">
        <v>2001</v>
      </c>
      <c r="E1586" s="211" t="s">
        <v>2001</v>
      </c>
      <c r="F1586" s="265" t="s">
        <v>2775</v>
      </c>
      <c r="G1586" s="212" t="s">
        <v>2776</v>
      </c>
      <c r="H1586" s="287" t="s">
        <v>2043</v>
      </c>
      <c r="I1586" s="318" t="s">
        <v>2044</v>
      </c>
      <c r="J1586" s="267" t="s">
        <v>2040</v>
      </c>
      <c r="K1586" s="215" t="s">
        <v>238</v>
      </c>
    </row>
    <row r="1587" spans="1:11" s="215" customFormat="1" hidden="1">
      <c r="A1587" s="247" t="s">
        <v>2774</v>
      </c>
      <c r="B1587" s="211" t="str">
        <f>VLOOKUP(A1587,数策标签!H:K,2,FALSE)</f>
        <v>消费金额品类TOP5分布</v>
      </c>
      <c r="C1587" s="211" t="s">
        <v>235</v>
      </c>
      <c r="D1587" s="211" t="s">
        <v>2001</v>
      </c>
      <c r="E1587" s="211" t="s">
        <v>2001</v>
      </c>
      <c r="F1587" s="265" t="s">
        <v>2775</v>
      </c>
      <c r="G1587" s="212" t="s">
        <v>2776</v>
      </c>
      <c r="H1587" s="287" t="s">
        <v>2045</v>
      </c>
      <c r="I1587" s="318" t="s">
        <v>2046</v>
      </c>
      <c r="J1587" s="267" t="s">
        <v>2040</v>
      </c>
      <c r="K1587" s="215" t="s">
        <v>238</v>
      </c>
    </row>
    <row r="1588" spans="1:11" s="215" customFormat="1" hidden="1">
      <c r="A1588" s="247" t="s">
        <v>2774</v>
      </c>
      <c r="B1588" s="211" t="str">
        <f>VLOOKUP(A1588,数策标签!H:K,2,FALSE)</f>
        <v>消费金额品类TOP5分布</v>
      </c>
      <c r="C1588" s="211" t="s">
        <v>235</v>
      </c>
      <c r="D1588" s="211" t="s">
        <v>2001</v>
      </c>
      <c r="E1588" s="211" t="s">
        <v>2001</v>
      </c>
      <c r="F1588" s="265" t="s">
        <v>2775</v>
      </c>
      <c r="G1588" s="212" t="s">
        <v>2776</v>
      </c>
      <c r="H1588" s="287" t="s">
        <v>2047</v>
      </c>
      <c r="I1588" s="318" t="s">
        <v>2048</v>
      </c>
      <c r="J1588" s="267" t="s">
        <v>2049</v>
      </c>
      <c r="K1588" s="215" t="s">
        <v>238</v>
      </c>
    </row>
    <row r="1589" spans="1:11" s="215" customFormat="1" hidden="1">
      <c r="A1589" s="247" t="s">
        <v>2774</v>
      </c>
      <c r="B1589" s="211" t="str">
        <f>VLOOKUP(A1589,数策标签!H:K,2,FALSE)</f>
        <v>消费金额品类TOP5分布</v>
      </c>
      <c r="C1589" s="211" t="s">
        <v>235</v>
      </c>
      <c r="D1589" s="211" t="s">
        <v>2001</v>
      </c>
      <c r="E1589" s="211" t="s">
        <v>2001</v>
      </c>
      <c r="F1589" s="265" t="s">
        <v>2775</v>
      </c>
      <c r="G1589" s="212" t="s">
        <v>2776</v>
      </c>
      <c r="H1589" s="287" t="s">
        <v>2050</v>
      </c>
      <c r="I1589" s="318" t="s">
        <v>2051</v>
      </c>
      <c r="J1589" s="267" t="s">
        <v>2049</v>
      </c>
      <c r="K1589" s="215" t="s">
        <v>238</v>
      </c>
    </row>
    <row r="1590" spans="1:11" s="215" customFormat="1" hidden="1">
      <c r="A1590" s="247" t="s">
        <v>2774</v>
      </c>
      <c r="B1590" s="211" t="str">
        <f>VLOOKUP(A1590,数策标签!H:K,2,FALSE)</f>
        <v>消费金额品类TOP5分布</v>
      </c>
      <c r="C1590" s="211" t="s">
        <v>235</v>
      </c>
      <c r="D1590" s="211" t="s">
        <v>2001</v>
      </c>
      <c r="E1590" s="211" t="s">
        <v>2001</v>
      </c>
      <c r="F1590" s="265" t="s">
        <v>2775</v>
      </c>
      <c r="G1590" s="212" t="s">
        <v>2776</v>
      </c>
      <c r="H1590" s="287" t="s">
        <v>2052</v>
      </c>
      <c r="I1590" s="318" t="s">
        <v>2053</v>
      </c>
      <c r="J1590" s="267" t="s">
        <v>2049</v>
      </c>
      <c r="K1590" s="215" t="s">
        <v>238</v>
      </c>
    </row>
    <row r="1591" spans="1:11" s="215" customFormat="1" hidden="1">
      <c r="A1591" s="247" t="s">
        <v>2774</v>
      </c>
      <c r="B1591" s="211" t="str">
        <f>VLOOKUP(A1591,数策标签!H:K,2,FALSE)</f>
        <v>消费金额品类TOP5分布</v>
      </c>
      <c r="C1591" s="211" t="s">
        <v>235</v>
      </c>
      <c r="D1591" s="211" t="s">
        <v>2001</v>
      </c>
      <c r="E1591" s="211" t="s">
        <v>2001</v>
      </c>
      <c r="F1591" s="265" t="s">
        <v>2775</v>
      </c>
      <c r="G1591" s="212" t="s">
        <v>2776</v>
      </c>
      <c r="H1591" s="287" t="s">
        <v>2054</v>
      </c>
      <c r="I1591" s="318" t="s">
        <v>2055</v>
      </c>
      <c r="J1591" s="267" t="s">
        <v>2049</v>
      </c>
      <c r="K1591" s="215" t="s">
        <v>238</v>
      </c>
    </row>
    <row r="1592" spans="1:11" s="215" customFormat="1" hidden="1">
      <c r="A1592" s="247" t="s">
        <v>2774</v>
      </c>
      <c r="B1592" s="211" t="str">
        <f>VLOOKUP(A1592,数策标签!H:K,2,FALSE)</f>
        <v>消费金额品类TOP5分布</v>
      </c>
      <c r="C1592" s="211" t="s">
        <v>235</v>
      </c>
      <c r="D1592" s="211" t="s">
        <v>2001</v>
      </c>
      <c r="E1592" s="211" t="s">
        <v>2001</v>
      </c>
      <c r="F1592" s="265" t="s">
        <v>2775</v>
      </c>
      <c r="G1592" s="212" t="s">
        <v>2776</v>
      </c>
      <c r="H1592" s="287" t="s">
        <v>2056</v>
      </c>
      <c r="I1592" s="318" t="s">
        <v>2057</v>
      </c>
      <c r="J1592" s="267" t="s">
        <v>2049</v>
      </c>
      <c r="K1592" s="215" t="s">
        <v>238</v>
      </c>
    </row>
    <row r="1593" spans="1:11" s="215" customFormat="1" hidden="1">
      <c r="A1593" s="247" t="s">
        <v>2774</v>
      </c>
      <c r="B1593" s="211" t="str">
        <f>VLOOKUP(A1593,数策标签!H:K,2,FALSE)</f>
        <v>消费金额品类TOP5分布</v>
      </c>
      <c r="C1593" s="211" t="s">
        <v>235</v>
      </c>
      <c r="D1593" s="211" t="s">
        <v>2001</v>
      </c>
      <c r="E1593" s="211" t="s">
        <v>2001</v>
      </c>
      <c r="F1593" s="265" t="s">
        <v>2775</v>
      </c>
      <c r="G1593" s="212" t="s">
        <v>2776</v>
      </c>
      <c r="H1593" s="287" t="s">
        <v>2058</v>
      </c>
      <c r="I1593" s="318" t="s">
        <v>2059</v>
      </c>
      <c r="J1593" s="267" t="s">
        <v>2060</v>
      </c>
      <c r="K1593" s="215" t="s">
        <v>238</v>
      </c>
    </row>
    <row r="1594" spans="1:11" s="215" customFormat="1" hidden="1">
      <c r="A1594" s="247" t="s">
        <v>2774</v>
      </c>
      <c r="B1594" s="211" t="str">
        <f>VLOOKUP(A1594,数策标签!H:K,2,FALSE)</f>
        <v>消费金额品类TOP5分布</v>
      </c>
      <c r="C1594" s="211" t="s">
        <v>235</v>
      </c>
      <c r="D1594" s="211" t="s">
        <v>2001</v>
      </c>
      <c r="E1594" s="211" t="s">
        <v>2001</v>
      </c>
      <c r="F1594" s="265" t="s">
        <v>2775</v>
      </c>
      <c r="G1594" s="212" t="s">
        <v>2776</v>
      </c>
      <c r="H1594" s="287" t="s">
        <v>2061</v>
      </c>
      <c r="I1594" s="318" t="s">
        <v>2062</v>
      </c>
      <c r="J1594" s="267" t="s">
        <v>2060</v>
      </c>
      <c r="K1594" s="215" t="s">
        <v>238</v>
      </c>
    </row>
    <row r="1595" spans="1:11" s="215" customFormat="1" hidden="1">
      <c r="A1595" s="247" t="s">
        <v>2774</v>
      </c>
      <c r="B1595" s="211" t="str">
        <f>VLOOKUP(A1595,数策标签!H:K,2,FALSE)</f>
        <v>消费金额品类TOP5分布</v>
      </c>
      <c r="C1595" s="211" t="s">
        <v>235</v>
      </c>
      <c r="D1595" s="211" t="s">
        <v>2001</v>
      </c>
      <c r="E1595" s="211" t="s">
        <v>2001</v>
      </c>
      <c r="F1595" s="265" t="s">
        <v>2775</v>
      </c>
      <c r="G1595" s="212" t="s">
        <v>2776</v>
      </c>
      <c r="H1595" s="287" t="s">
        <v>2063</v>
      </c>
      <c r="I1595" s="318" t="s">
        <v>2064</v>
      </c>
      <c r="J1595" s="267" t="s">
        <v>2060</v>
      </c>
      <c r="K1595" s="215" t="s">
        <v>238</v>
      </c>
    </row>
    <row r="1596" spans="1:11" s="215" customFormat="1" hidden="1">
      <c r="A1596" s="247" t="s">
        <v>2774</v>
      </c>
      <c r="B1596" s="211" t="str">
        <f>VLOOKUP(A1596,数策标签!H:K,2,FALSE)</f>
        <v>消费金额品类TOP5分布</v>
      </c>
      <c r="C1596" s="211" t="s">
        <v>235</v>
      </c>
      <c r="D1596" s="211" t="s">
        <v>2001</v>
      </c>
      <c r="E1596" s="211" t="s">
        <v>2001</v>
      </c>
      <c r="F1596" s="265" t="s">
        <v>2775</v>
      </c>
      <c r="G1596" s="212" t="s">
        <v>2776</v>
      </c>
      <c r="H1596" s="287" t="s">
        <v>2065</v>
      </c>
      <c r="I1596" s="318" t="s">
        <v>2066</v>
      </c>
      <c r="J1596" s="267" t="s">
        <v>2060</v>
      </c>
      <c r="K1596" s="215" t="s">
        <v>238</v>
      </c>
    </row>
    <row r="1597" spans="1:11" s="215" customFormat="1" hidden="1">
      <c r="A1597" s="247" t="s">
        <v>2774</v>
      </c>
      <c r="B1597" s="211" t="str">
        <f>VLOOKUP(A1597,数策标签!H:K,2,FALSE)</f>
        <v>消费金额品类TOP5分布</v>
      </c>
      <c r="C1597" s="211" t="s">
        <v>235</v>
      </c>
      <c r="D1597" s="211" t="s">
        <v>2001</v>
      </c>
      <c r="E1597" s="211" t="s">
        <v>2001</v>
      </c>
      <c r="F1597" s="265" t="s">
        <v>2775</v>
      </c>
      <c r="G1597" s="212" t="s">
        <v>2776</v>
      </c>
      <c r="H1597" s="287" t="s">
        <v>2067</v>
      </c>
      <c r="I1597" s="318" t="s">
        <v>2068</v>
      </c>
      <c r="J1597" s="267" t="s">
        <v>2068</v>
      </c>
      <c r="K1597" s="215" t="s">
        <v>238</v>
      </c>
    </row>
    <row r="1598" spans="1:11" s="215" customFormat="1" ht="33" hidden="1">
      <c r="A1598" s="247" t="s">
        <v>2774</v>
      </c>
      <c r="B1598" s="211" t="str">
        <f>VLOOKUP(A1598,数策标签!H:K,2,FALSE)</f>
        <v>消费金额品类TOP5分布</v>
      </c>
      <c r="C1598" s="211" t="s">
        <v>235</v>
      </c>
      <c r="D1598" s="211" t="s">
        <v>2001</v>
      </c>
      <c r="E1598" s="211" t="s">
        <v>2001</v>
      </c>
      <c r="F1598" s="265" t="s">
        <v>2775</v>
      </c>
      <c r="G1598" s="212" t="s">
        <v>2776</v>
      </c>
      <c r="H1598" s="287" t="s">
        <v>2069</v>
      </c>
      <c r="I1598" s="318" t="s">
        <v>2070</v>
      </c>
      <c r="J1598" s="267" t="s">
        <v>2068</v>
      </c>
      <c r="K1598" s="215" t="s">
        <v>238</v>
      </c>
    </row>
    <row r="1599" spans="1:11" s="215" customFormat="1" hidden="1">
      <c r="A1599" s="247" t="s">
        <v>2774</v>
      </c>
      <c r="B1599" s="211" t="str">
        <f>VLOOKUP(A1599,数策标签!H:K,2,FALSE)</f>
        <v>消费金额品类TOP5分布</v>
      </c>
      <c r="C1599" s="211" t="s">
        <v>235</v>
      </c>
      <c r="D1599" s="211" t="s">
        <v>2001</v>
      </c>
      <c r="E1599" s="211" t="s">
        <v>2001</v>
      </c>
      <c r="F1599" s="265" t="s">
        <v>2775</v>
      </c>
      <c r="G1599" s="212" t="s">
        <v>2776</v>
      </c>
      <c r="H1599" s="287" t="s">
        <v>2071</v>
      </c>
      <c r="I1599" s="318" t="s">
        <v>2072</v>
      </c>
      <c r="J1599" s="267" t="s">
        <v>2068</v>
      </c>
      <c r="K1599" s="215" t="s">
        <v>238</v>
      </c>
    </row>
    <row r="1600" spans="1:11" s="215" customFormat="1" hidden="1">
      <c r="A1600" s="247" t="s">
        <v>2774</v>
      </c>
      <c r="B1600" s="211" t="str">
        <f>VLOOKUP(A1600,数策标签!H:K,2,FALSE)</f>
        <v>消费金额品类TOP5分布</v>
      </c>
      <c r="C1600" s="211" t="s">
        <v>235</v>
      </c>
      <c r="D1600" s="211" t="s">
        <v>2001</v>
      </c>
      <c r="E1600" s="211" t="s">
        <v>2001</v>
      </c>
      <c r="F1600" s="265" t="s">
        <v>2775</v>
      </c>
      <c r="G1600" s="212" t="s">
        <v>2776</v>
      </c>
      <c r="H1600" s="287" t="s">
        <v>2073</v>
      </c>
      <c r="I1600" s="318" t="s">
        <v>2074</v>
      </c>
      <c r="J1600" s="267" t="s">
        <v>2075</v>
      </c>
      <c r="K1600" s="215" t="s">
        <v>238</v>
      </c>
    </row>
    <row r="1601" spans="1:11" s="215" customFormat="1" hidden="1">
      <c r="A1601" s="247" t="s">
        <v>2774</v>
      </c>
      <c r="B1601" s="211" t="str">
        <f>VLOOKUP(A1601,数策标签!H:K,2,FALSE)</f>
        <v>消费金额品类TOP5分布</v>
      </c>
      <c r="C1601" s="211" t="s">
        <v>235</v>
      </c>
      <c r="D1601" s="211" t="s">
        <v>2001</v>
      </c>
      <c r="E1601" s="211" t="s">
        <v>2001</v>
      </c>
      <c r="F1601" s="265" t="s">
        <v>2775</v>
      </c>
      <c r="G1601" s="212" t="s">
        <v>2776</v>
      </c>
      <c r="H1601" s="287" t="s">
        <v>2076</v>
      </c>
      <c r="I1601" s="318" t="s">
        <v>2077</v>
      </c>
      <c r="J1601" s="267" t="s">
        <v>2075</v>
      </c>
      <c r="K1601" s="215" t="s">
        <v>238</v>
      </c>
    </row>
    <row r="1602" spans="1:11" s="215" customFormat="1" hidden="1">
      <c r="A1602" s="247" t="s">
        <v>2774</v>
      </c>
      <c r="B1602" s="211" t="str">
        <f>VLOOKUP(A1602,数策标签!H:K,2,FALSE)</f>
        <v>消费金额品类TOP5分布</v>
      </c>
      <c r="C1602" s="211" t="s">
        <v>235</v>
      </c>
      <c r="D1602" s="211" t="s">
        <v>2001</v>
      </c>
      <c r="E1602" s="211" t="s">
        <v>2001</v>
      </c>
      <c r="F1602" s="265" t="s">
        <v>2775</v>
      </c>
      <c r="G1602" s="212" t="s">
        <v>2776</v>
      </c>
      <c r="H1602" s="287" t="s">
        <v>2078</v>
      </c>
      <c r="I1602" s="318" t="s">
        <v>2079</v>
      </c>
      <c r="J1602" s="267" t="s">
        <v>2075</v>
      </c>
      <c r="K1602" s="215" t="s">
        <v>238</v>
      </c>
    </row>
    <row r="1603" spans="1:11" s="215" customFormat="1" hidden="1">
      <c r="A1603" s="247" t="s">
        <v>2774</v>
      </c>
      <c r="B1603" s="211" t="str">
        <f>VLOOKUP(A1603,数策标签!H:K,2,FALSE)</f>
        <v>消费金额品类TOP5分布</v>
      </c>
      <c r="C1603" s="211" t="s">
        <v>235</v>
      </c>
      <c r="D1603" s="211" t="s">
        <v>2001</v>
      </c>
      <c r="E1603" s="211" t="s">
        <v>2001</v>
      </c>
      <c r="F1603" s="265" t="s">
        <v>2775</v>
      </c>
      <c r="G1603" s="212" t="s">
        <v>2776</v>
      </c>
      <c r="H1603" s="287" t="s">
        <v>2080</v>
      </c>
      <c r="I1603" s="318" t="s">
        <v>2081</v>
      </c>
      <c r="J1603" s="267" t="s">
        <v>2075</v>
      </c>
      <c r="K1603" s="215" t="s">
        <v>238</v>
      </c>
    </row>
    <row r="1604" spans="1:11" s="215" customFormat="1" hidden="1">
      <c r="A1604" s="247" t="s">
        <v>2774</v>
      </c>
      <c r="B1604" s="211" t="str">
        <f>VLOOKUP(A1604,数策标签!H:K,2,FALSE)</f>
        <v>消费金额品类TOP5分布</v>
      </c>
      <c r="C1604" s="211" t="s">
        <v>235</v>
      </c>
      <c r="D1604" s="211" t="s">
        <v>2001</v>
      </c>
      <c r="E1604" s="211" t="s">
        <v>2001</v>
      </c>
      <c r="F1604" s="265" t="s">
        <v>2775</v>
      </c>
      <c r="G1604" s="212" t="s">
        <v>2776</v>
      </c>
      <c r="H1604" s="287" t="s">
        <v>2082</v>
      </c>
      <c r="I1604" s="318" t="s">
        <v>2083</v>
      </c>
      <c r="J1604" s="267" t="s">
        <v>2075</v>
      </c>
      <c r="K1604" s="215" t="s">
        <v>238</v>
      </c>
    </row>
    <row r="1605" spans="1:11" s="215" customFormat="1" hidden="1">
      <c r="A1605" s="247" t="s">
        <v>2774</v>
      </c>
      <c r="B1605" s="211" t="str">
        <f>VLOOKUP(A1605,数策标签!H:K,2,FALSE)</f>
        <v>消费金额品类TOP5分布</v>
      </c>
      <c r="C1605" s="211" t="s">
        <v>235</v>
      </c>
      <c r="D1605" s="211" t="s">
        <v>2001</v>
      </c>
      <c r="E1605" s="211" t="s">
        <v>2001</v>
      </c>
      <c r="F1605" s="265" t="s">
        <v>2775</v>
      </c>
      <c r="G1605" s="212" t="s">
        <v>2776</v>
      </c>
      <c r="H1605" s="287" t="s">
        <v>2084</v>
      </c>
      <c r="I1605" s="318" t="s">
        <v>2085</v>
      </c>
      <c r="J1605" s="267" t="s">
        <v>2086</v>
      </c>
      <c r="K1605" s="215" t="s">
        <v>238</v>
      </c>
    </row>
    <row r="1606" spans="1:11" s="215" customFormat="1" hidden="1">
      <c r="A1606" s="247" t="s">
        <v>2774</v>
      </c>
      <c r="B1606" s="211" t="str">
        <f>VLOOKUP(A1606,数策标签!H:K,2,FALSE)</f>
        <v>消费金额品类TOP5分布</v>
      </c>
      <c r="C1606" s="211" t="s">
        <v>235</v>
      </c>
      <c r="D1606" s="211" t="s">
        <v>2001</v>
      </c>
      <c r="E1606" s="211" t="s">
        <v>2001</v>
      </c>
      <c r="F1606" s="265" t="s">
        <v>2775</v>
      </c>
      <c r="G1606" s="212" t="s">
        <v>2776</v>
      </c>
      <c r="H1606" s="287" t="s">
        <v>2087</v>
      </c>
      <c r="I1606" s="318" t="s">
        <v>2088</v>
      </c>
      <c r="J1606" s="267" t="s">
        <v>2086</v>
      </c>
      <c r="K1606" s="215" t="s">
        <v>238</v>
      </c>
    </row>
    <row r="1607" spans="1:11" s="215" customFormat="1" hidden="1">
      <c r="A1607" s="247" t="s">
        <v>2774</v>
      </c>
      <c r="B1607" s="211" t="str">
        <f>VLOOKUP(A1607,数策标签!H:K,2,FALSE)</f>
        <v>消费金额品类TOP5分布</v>
      </c>
      <c r="C1607" s="211" t="s">
        <v>235</v>
      </c>
      <c r="D1607" s="211" t="s">
        <v>2001</v>
      </c>
      <c r="E1607" s="211" t="s">
        <v>2001</v>
      </c>
      <c r="F1607" s="265" t="s">
        <v>2775</v>
      </c>
      <c r="G1607" s="212" t="s">
        <v>2776</v>
      </c>
      <c r="H1607" s="287" t="s">
        <v>2089</v>
      </c>
      <c r="I1607" s="318" t="s">
        <v>2090</v>
      </c>
      <c r="J1607" s="267" t="s">
        <v>2091</v>
      </c>
      <c r="K1607" s="215" t="s">
        <v>238</v>
      </c>
    </row>
    <row r="1608" spans="1:11" s="215" customFormat="1" hidden="1">
      <c r="A1608" s="247" t="s">
        <v>2774</v>
      </c>
      <c r="B1608" s="211" t="str">
        <f>VLOOKUP(A1608,数策标签!H:K,2,FALSE)</f>
        <v>消费金额品类TOP5分布</v>
      </c>
      <c r="C1608" s="211" t="s">
        <v>235</v>
      </c>
      <c r="D1608" s="211" t="s">
        <v>2001</v>
      </c>
      <c r="E1608" s="211" t="s">
        <v>2001</v>
      </c>
      <c r="F1608" s="265" t="s">
        <v>2775</v>
      </c>
      <c r="G1608" s="212" t="s">
        <v>2776</v>
      </c>
      <c r="H1608" s="287" t="s">
        <v>2092</v>
      </c>
      <c r="I1608" s="318" t="s">
        <v>2093</v>
      </c>
      <c r="J1608" s="267" t="s">
        <v>2091</v>
      </c>
      <c r="K1608" s="215" t="s">
        <v>238</v>
      </c>
    </row>
    <row r="1609" spans="1:11" s="215" customFormat="1" hidden="1">
      <c r="A1609" s="247" t="s">
        <v>2774</v>
      </c>
      <c r="B1609" s="211" t="str">
        <f>VLOOKUP(A1609,数策标签!H:K,2,FALSE)</f>
        <v>消费金额品类TOP5分布</v>
      </c>
      <c r="C1609" s="211" t="s">
        <v>235</v>
      </c>
      <c r="D1609" s="211" t="s">
        <v>2001</v>
      </c>
      <c r="E1609" s="211" t="s">
        <v>2001</v>
      </c>
      <c r="F1609" s="265" t="s">
        <v>2775</v>
      </c>
      <c r="G1609" s="212" t="s">
        <v>2776</v>
      </c>
      <c r="H1609" s="287" t="s">
        <v>2094</v>
      </c>
      <c r="I1609" s="318" t="s">
        <v>2095</v>
      </c>
      <c r="J1609" s="267" t="s">
        <v>2091</v>
      </c>
      <c r="K1609" s="215" t="s">
        <v>238</v>
      </c>
    </row>
    <row r="1610" spans="1:11" s="215" customFormat="1" hidden="1">
      <c r="A1610" s="247" t="s">
        <v>2774</v>
      </c>
      <c r="B1610" s="211" t="str">
        <f>VLOOKUP(A1610,数策标签!H:K,2,FALSE)</f>
        <v>消费金额品类TOP5分布</v>
      </c>
      <c r="C1610" s="211" t="s">
        <v>235</v>
      </c>
      <c r="D1610" s="211" t="s">
        <v>2001</v>
      </c>
      <c r="E1610" s="211" t="s">
        <v>2001</v>
      </c>
      <c r="F1610" s="265" t="s">
        <v>2775</v>
      </c>
      <c r="G1610" s="212" t="s">
        <v>2776</v>
      </c>
      <c r="H1610" s="287" t="s">
        <v>2096</v>
      </c>
      <c r="I1610" s="318" t="s">
        <v>2097</v>
      </c>
      <c r="J1610" s="267" t="s">
        <v>2091</v>
      </c>
      <c r="K1610" s="215" t="s">
        <v>238</v>
      </c>
    </row>
    <row r="1611" spans="1:11" s="215" customFormat="1" hidden="1">
      <c r="A1611" s="247" t="s">
        <v>2774</v>
      </c>
      <c r="B1611" s="211" t="str">
        <f>VLOOKUP(A1611,数策标签!H:K,2,FALSE)</f>
        <v>消费金额品类TOP5分布</v>
      </c>
      <c r="C1611" s="211" t="s">
        <v>235</v>
      </c>
      <c r="D1611" s="211" t="s">
        <v>2001</v>
      </c>
      <c r="E1611" s="211" t="s">
        <v>2001</v>
      </c>
      <c r="F1611" s="265" t="s">
        <v>2775</v>
      </c>
      <c r="G1611" s="212" t="s">
        <v>2776</v>
      </c>
      <c r="H1611" s="287" t="s">
        <v>2098</v>
      </c>
      <c r="I1611" s="318" t="s">
        <v>2099</v>
      </c>
      <c r="J1611" s="267" t="s">
        <v>2091</v>
      </c>
      <c r="K1611" s="215" t="s">
        <v>238</v>
      </c>
    </row>
    <row r="1612" spans="1:11" s="215" customFormat="1" hidden="1">
      <c r="A1612" s="247" t="s">
        <v>2774</v>
      </c>
      <c r="B1612" s="211" t="str">
        <f>VLOOKUP(A1612,数策标签!H:K,2,FALSE)</f>
        <v>消费金额品类TOP5分布</v>
      </c>
      <c r="C1612" s="211" t="s">
        <v>235</v>
      </c>
      <c r="D1612" s="211" t="s">
        <v>2001</v>
      </c>
      <c r="E1612" s="211" t="s">
        <v>2001</v>
      </c>
      <c r="F1612" s="265" t="s">
        <v>2775</v>
      </c>
      <c r="G1612" s="212" t="s">
        <v>2776</v>
      </c>
      <c r="H1612" s="287" t="s">
        <v>2100</v>
      </c>
      <c r="I1612" s="318" t="s">
        <v>2101</v>
      </c>
      <c r="J1612" s="267" t="s">
        <v>2091</v>
      </c>
      <c r="K1612" s="215" t="s">
        <v>238</v>
      </c>
    </row>
    <row r="1613" spans="1:11" s="215" customFormat="1" hidden="1">
      <c r="A1613" s="247" t="s">
        <v>2774</v>
      </c>
      <c r="B1613" s="211" t="str">
        <f>VLOOKUP(A1613,数策标签!H:K,2,FALSE)</f>
        <v>消费金额品类TOP5分布</v>
      </c>
      <c r="C1613" s="211" t="s">
        <v>235</v>
      </c>
      <c r="D1613" s="211" t="s">
        <v>2001</v>
      </c>
      <c r="E1613" s="211" t="s">
        <v>2001</v>
      </c>
      <c r="F1613" s="265" t="s">
        <v>2775</v>
      </c>
      <c r="G1613" s="212" t="s">
        <v>2776</v>
      </c>
      <c r="H1613" s="287" t="s">
        <v>2102</v>
      </c>
      <c r="I1613" s="318" t="s">
        <v>2103</v>
      </c>
      <c r="J1613" s="267" t="s">
        <v>2091</v>
      </c>
      <c r="K1613" s="215" t="s">
        <v>238</v>
      </c>
    </row>
    <row r="1614" spans="1:11" s="215" customFormat="1" hidden="1">
      <c r="A1614" s="247" t="s">
        <v>2774</v>
      </c>
      <c r="B1614" s="211" t="str">
        <f>VLOOKUP(A1614,数策标签!H:K,2,FALSE)</f>
        <v>消费金额品类TOP5分布</v>
      </c>
      <c r="C1614" s="211" t="s">
        <v>235</v>
      </c>
      <c r="D1614" s="211" t="s">
        <v>2001</v>
      </c>
      <c r="E1614" s="211" t="s">
        <v>2001</v>
      </c>
      <c r="F1614" s="265" t="s">
        <v>2775</v>
      </c>
      <c r="G1614" s="212" t="s">
        <v>2776</v>
      </c>
      <c r="H1614" s="287" t="s">
        <v>2104</v>
      </c>
      <c r="I1614" s="318" t="s">
        <v>2105</v>
      </c>
      <c r="J1614" s="267" t="s">
        <v>2091</v>
      </c>
      <c r="K1614" s="215" t="s">
        <v>238</v>
      </c>
    </row>
    <row r="1615" spans="1:11" s="215" customFormat="1" hidden="1">
      <c r="A1615" s="247" t="s">
        <v>2774</v>
      </c>
      <c r="B1615" s="211" t="str">
        <f>VLOOKUP(A1615,数策标签!H:K,2,FALSE)</f>
        <v>消费金额品类TOP5分布</v>
      </c>
      <c r="C1615" s="211" t="s">
        <v>235</v>
      </c>
      <c r="D1615" s="211" t="s">
        <v>2001</v>
      </c>
      <c r="E1615" s="211" t="s">
        <v>2001</v>
      </c>
      <c r="F1615" s="265" t="s">
        <v>2775</v>
      </c>
      <c r="G1615" s="212" t="s">
        <v>2776</v>
      </c>
      <c r="H1615" s="287" t="s">
        <v>2106</v>
      </c>
      <c r="I1615" s="318" t="s">
        <v>2107</v>
      </c>
      <c r="J1615" s="267" t="s">
        <v>2091</v>
      </c>
      <c r="K1615" s="215" t="s">
        <v>238</v>
      </c>
    </row>
    <row r="1616" spans="1:11" s="215" customFormat="1" hidden="1">
      <c r="A1616" s="247" t="s">
        <v>2774</v>
      </c>
      <c r="B1616" s="211" t="str">
        <f>VLOOKUP(A1616,数策标签!H:K,2,FALSE)</f>
        <v>消费金额品类TOP5分布</v>
      </c>
      <c r="C1616" s="211" t="s">
        <v>235</v>
      </c>
      <c r="D1616" s="211" t="s">
        <v>2001</v>
      </c>
      <c r="E1616" s="211" t="s">
        <v>2001</v>
      </c>
      <c r="F1616" s="265" t="s">
        <v>2775</v>
      </c>
      <c r="G1616" s="212" t="s">
        <v>2776</v>
      </c>
      <c r="H1616" s="287" t="s">
        <v>2108</v>
      </c>
      <c r="I1616" s="318" t="s">
        <v>2109</v>
      </c>
      <c r="J1616" s="267" t="s">
        <v>2091</v>
      </c>
      <c r="K1616" s="215" t="s">
        <v>238</v>
      </c>
    </row>
    <row r="1617" spans="1:11" s="215" customFormat="1" hidden="1">
      <c r="A1617" s="247" t="s">
        <v>2774</v>
      </c>
      <c r="B1617" s="211" t="str">
        <f>VLOOKUP(A1617,数策标签!H:K,2,FALSE)</f>
        <v>消费金额品类TOP5分布</v>
      </c>
      <c r="C1617" s="211" t="s">
        <v>235</v>
      </c>
      <c r="D1617" s="211" t="s">
        <v>2001</v>
      </c>
      <c r="E1617" s="211" t="s">
        <v>2001</v>
      </c>
      <c r="F1617" s="265" t="s">
        <v>2775</v>
      </c>
      <c r="G1617" s="212" t="s">
        <v>2776</v>
      </c>
      <c r="H1617" s="287" t="s">
        <v>2110</v>
      </c>
      <c r="I1617" s="318" t="s">
        <v>2111</v>
      </c>
      <c r="J1617" s="267" t="s">
        <v>2091</v>
      </c>
      <c r="K1617" s="215" t="s">
        <v>238</v>
      </c>
    </row>
    <row r="1618" spans="1:11" s="215" customFormat="1" hidden="1">
      <c r="A1618" s="247" t="s">
        <v>2774</v>
      </c>
      <c r="B1618" s="211" t="str">
        <f>VLOOKUP(A1618,数策标签!H:K,2,FALSE)</f>
        <v>消费金额品类TOP5分布</v>
      </c>
      <c r="C1618" s="211" t="s">
        <v>235</v>
      </c>
      <c r="D1618" s="211" t="s">
        <v>2001</v>
      </c>
      <c r="E1618" s="211" t="s">
        <v>2001</v>
      </c>
      <c r="F1618" s="265" t="s">
        <v>2775</v>
      </c>
      <c r="G1618" s="212" t="s">
        <v>2776</v>
      </c>
      <c r="H1618" s="287" t="s">
        <v>2112</v>
      </c>
      <c r="I1618" s="318" t="s">
        <v>2113</v>
      </c>
      <c r="J1618" s="267" t="s">
        <v>2091</v>
      </c>
      <c r="K1618" s="215" t="s">
        <v>238</v>
      </c>
    </row>
    <row r="1619" spans="1:11" s="215" customFormat="1" hidden="1">
      <c r="A1619" s="247" t="s">
        <v>2774</v>
      </c>
      <c r="B1619" s="211" t="str">
        <f>VLOOKUP(A1619,数策标签!H:K,2,FALSE)</f>
        <v>消费金额品类TOP5分布</v>
      </c>
      <c r="C1619" s="211" t="s">
        <v>235</v>
      </c>
      <c r="D1619" s="211" t="s">
        <v>2001</v>
      </c>
      <c r="E1619" s="211" t="s">
        <v>2001</v>
      </c>
      <c r="F1619" s="265" t="s">
        <v>2775</v>
      </c>
      <c r="G1619" s="212" t="s">
        <v>2776</v>
      </c>
      <c r="H1619" s="287" t="s">
        <v>2114</v>
      </c>
      <c r="I1619" s="318" t="s">
        <v>2115</v>
      </c>
      <c r="J1619" s="267" t="s">
        <v>2091</v>
      </c>
      <c r="K1619" s="215" t="s">
        <v>238</v>
      </c>
    </row>
    <row r="1620" spans="1:11" s="215" customFormat="1" hidden="1">
      <c r="A1620" s="247" t="s">
        <v>2774</v>
      </c>
      <c r="B1620" s="211" t="str">
        <f>VLOOKUP(A1620,数策标签!H:K,2,FALSE)</f>
        <v>消费金额品类TOP5分布</v>
      </c>
      <c r="C1620" s="211" t="s">
        <v>235</v>
      </c>
      <c r="D1620" s="211" t="s">
        <v>2001</v>
      </c>
      <c r="E1620" s="211" t="s">
        <v>2001</v>
      </c>
      <c r="F1620" s="265" t="s">
        <v>2775</v>
      </c>
      <c r="G1620" s="212" t="s">
        <v>2776</v>
      </c>
      <c r="H1620" s="287" t="s">
        <v>2116</v>
      </c>
      <c r="I1620" s="318" t="s">
        <v>2117</v>
      </c>
      <c r="J1620" s="267" t="s">
        <v>2118</v>
      </c>
      <c r="K1620" s="215" t="s">
        <v>238</v>
      </c>
    </row>
    <row r="1621" spans="1:11" s="215" customFormat="1" hidden="1">
      <c r="A1621" s="247" t="s">
        <v>2774</v>
      </c>
      <c r="B1621" s="211" t="str">
        <f>VLOOKUP(A1621,数策标签!H:K,2,FALSE)</f>
        <v>消费金额品类TOP5分布</v>
      </c>
      <c r="C1621" s="211" t="s">
        <v>235</v>
      </c>
      <c r="D1621" s="211" t="s">
        <v>2001</v>
      </c>
      <c r="E1621" s="211" t="s">
        <v>2001</v>
      </c>
      <c r="F1621" s="265" t="s">
        <v>2775</v>
      </c>
      <c r="G1621" s="212" t="s">
        <v>2776</v>
      </c>
      <c r="H1621" s="287" t="s">
        <v>2119</v>
      </c>
      <c r="I1621" s="318" t="s">
        <v>2120</v>
      </c>
      <c r="J1621" s="267" t="s">
        <v>2118</v>
      </c>
      <c r="K1621" s="215" t="s">
        <v>238</v>
      </c>
    </row>
    <row r="1622" spans="1:11" s="215" customFormat="1" hidden="1">
      <c r="A1622" s="247" t="s">
        <v>2774</v>
      </c>
      <c r="B1622" s="211" t="str">
        <f>VLOOKUP(A1622,数策标签!H:K,2,FALSE)</f>
        <v>消费金额品类TOP5分布</v>
      </c>
      <c r="C1622" s="211" t="s">
        <v>235</v>
      </c>
      <c r="D1622" s="211" t="s">
        <v>2001</v>
      </c>
      <c r="E1622" s="211" t="s">
        <v>2001</v>
      </c>
      <c r="F1622" s="265" t="s">
        <v>2775</v>
      </c>
      <c r="G1622" s="212" t="s">
        <v>2776</v>
      </c>
      <c r="H1622" s="287" t="s">
        <v>2121</v>
      </c>
      <c r="I1622" s="318" t="s">
        <v>2122</v>
      </c>
      <c r="J1622" s="267" t="s">
        <v>2118</v>
      </c>
      <c r="K1622" s="215" t="s">
        <v>238</v>
      </c>
    </row>
    <row r="1623" spans="1:11" s="215" customFormat="1" hidden="1">
      <c r="A1623" s="247" t="s">
        <v>2774</v>
      </c>
      <c r="B1623" s="211" t="str">
        <f>VLOOKUP(A1623,数策标签!H:K,2,FALSE)</f>
        <v>消费金额品类TOP5分布</v>
      </c>
      <c r="C1623" s="211" t="s">
        <v>235</v>
      </c>
      <c r="D1623" s="211" t="s">
        <v>2001</v>
      </c>
      <c r="E1623" s="211" t="s">
        <v>2001</v>
      </c>
      <c r="F1623" s="265" t="s">
        <v>2775</v>
      </c>
      <c r="G1623" s="212" t="s">
        <v>2776</v>
      </c>
      <c r="H1623" s="287" t="s">
        <v>2123</v>
      </c>
      <c r="I1623" s="318" t="s">
        <v>2124</v>
      </c>
      <c r="J1623" s="267" t="s">
        <v>2118</v>
      </c>
      <c r="K1623" s="215" t="s">
        <v>238</v>
      </c>
    </row>
    <row r="1624" spans="1:11" s="215" customFormat="1" hidden="1">
      <c r="A1624" s="247" t="s">
        <v>2774</v>
      </c>
      <c r="B1624" s="211" t="str">
        <f>VLOOKUP(A1624,数策标签!H:K,2,FALSE)</f>
        <v>消费金额品类TOP5分布</v>
      </c>
      <c r="C1624" s="211" t="s">
        <v>235</v>
      </c>
      <c r="D1624" s="211" t="s">
        <v>2001</v>
      </c>
      <c r="E1624" s="211" t="s">
        <v>2001</v>
      </c>
      <c r="F1624" s="265" t="s">
        <v>2775</v>
      </c>
      <c r="G1624" s="212" t="s">
        <v>2776</v>
      </c>
      <c r="H1624" s="287" t="s">
        <v>2125</v>
      </c>
      <c r="I1624" s="318" t="s">
        <v>2126</v>
      </c>
      <c r="J1624" s="267" t="s">
        <v>2118</v>
      </c>
      <c r="K1624" s="215" t="s">
        <v>238</v>
      </c>
    </row>
    <row r="1625" spans="1:11" s="215" customFormat="1" hidden="1">
      <c r="A1625" s="247" t="s">
        <v>2774</v>
      </c>
      <c r="B1625" s="211" t="str">
        <f>VLOOKUP(A1625,数策标签!H:K,2,FALSE)</f>
        <v>消费金额品类TOP5分布</v>
      </c>
      <c r="C1625" s="211" t="s">
        <v>235</v>
      </c>
      <c r="D1625" s="211" t="s">
        <v>2001</v>
      </c>
      <c r="E1625" s="211" t="s">
        <v>2001</v>
      </c>
      <c r="F1625" s="265" t="s">
        <v>2775</v>
      </c>
      <c r="G1625" s="212" t="s">
        <v>2776</v>
      </c>
      <c r="H1625" s="287" t="s">
        <v>2127</v>
      </c>
      <c r="I1625" s="318" t="s">
        <v>2128</v>
      </c>
      <c r="J1625" s="267" t="s">
        <v>2118</v>
      </c>
      <c r="K1625" s="215" t="s">
        <v>238</v>
      </c>
    </row>
    <row r="1626" spans="1:11" s="215" customFormat="1" hidden="1">
      <c r="A1626" s="247" t="s">
        <v>2774</v>
      </c>
      <c r="B1626" s="211" t="str">
        <f>VLOOKUP(A1626,数策标签!H:K,2,FALSE)</f>
        <v>消费金额品类TOP5分布</v>
      </c>
      <c r="C1626" s="211" t="s">
        <v>235</v>
      </c>
      <c r="D1626" s="211" t="s">
        <v>2001</v>
      </c>
      <c r="E1626" s="211" t="s">
        <v>2001</v>
      </c>
      <c r="F1626" s="265" t="s">
        <v>2775</v>
      </c>
      <c r="G1626" s="212" t="s">
        <v>2776</v>
      </c>
      <c r="H1626" s="287" t="s">
        <v>2129</v>
      </c>
      <c r="I1626" s="318" t="s">
        <v>2130</v>
      </c>
      <c r="J1626" s="267" t="s">
        <v>2118</v>
      </c>
      <c r="K1626" s="215" t="s">
        <v>238</v>
      </c>
    </row>
    <row r="1627" spans="1:11" s="215" customFormat="1" hidden="1">
      <c r="A1627" s="247" t="s">
        <v>2774</v>
      </c>
      <c r="B1627" s="211" t="str">
        <f>VLOOKUP(A1627,数策标签!H:K,2,FALSE)</f>
        <v>消费金额品类TOP5分布</v>
      </c>
      <c r="C1627" s="211" t="s">
        <v>235</v>
      </c>
      <c r="D1627" s="211" t="s">
        <v>2001</v>
      </c>
      <c r="E1627" s="211" t="s">
        <v>2001</v>
      </c>
      <c r="F1627" s="265" t="s">
        <v>2775</v>
      </c>
      <c r="G1627" s="212" t="s">
        <v>2776</v>
      </c>
      <c r="H1627" s="287" t="s">
        <v>2131</v>
      </c>
      <c r="I1627" s="318" t="s">
        <v>2132</v>
      </c>
      <c r="J1627" s="267" t="s">
        <v>2133</v>
      </c>
      <c r="K1627" s="215" t="s">
        <v>238</v>
      </c>
    </row>
    <row r="1628" spans="1:11" s="215" customFormat="1" hidden="1">
      <c r="A1628" s="247" t="s">
        <v>2774</v>
      </c>
      <c r="B1628" s="211" t="str">
        <f>VLOOKUP(A1628,数策标签!H:K,2,FALSE)</f>
        <v>消费金额品类TOP5分布</v>
      </c>
      <c r="C1628" s="211" t="s">
        <v>235</v>
      </c>
      <c r="D1628" s="211" t="s">
        <v>2001</v>
      </c>
      <c r="E1628" s="211" t="s">
        <v>2001</v>
      </c>
      <c r="F1628" s="265" t="s">
        <v>2775</v>
      </c>
      <c r="G1628" s="212" t="s">
        <v>2776</v>
      </c>
      <c r="H1628" s="287" t="s">
        <v>2134</v>
      </c>
      <c r="I1628" s="318" t="s">
        <v>2135</v>
      </c>
      <c r="J1628" s="267" t="s">
        <v>2133</v>
      </c>
      <c r="K1628" s="215" t="s">
        <v>238</v>
      </c>
    </row>
    <row r="1629" spans="1:11" s="215" customFormat="1" hidden="1">
      <c r="A1629" s="247" t="s">
        <v>2774</v>
      </c>
      <c r="B1629" s="211" t="str">
        <f>VLOOKUP(A1629,数策标签!H:K,2,FALSE)</f>
        <v>消费金额品类TOP5分布</v>
      </c>
      <c r="C1629" s="211" t="s">
        <v>235</v>
      </c>
      <c r="D1629" s="211" t="s">
        <v>2001</v>
      </c>
      <c r="E1629" s="211" t="s">
        <v>2001</v>
      </c>
      <c r="F1629" s="265" t="s">
        <v>2775</v>
      </c>
      <c r="G1629" s="212" t="s">
        <v>2776</v>
      </c>
      <c r="H1629" s="287" t="s">
        <v>2136</v>
      </c>
      <c r="I1629" s="318" t="s">
        <v>2137</v>
      </c>
      <c r="J1629" s="267" t="s">
        <v>2133</v>
      </c>
      <c r="K1629" s="215" t="s">
        <v>238</v>
      </c>
    </row>
    <row r="1630" spans="1:11" s="215" customFormat="1" ht="33" hidden="1">
      <c r="A1630" s="247" t="s">
        <v>2774</v>
      </c>
      <c r="B1630" s="211" t="str">
        <f>VLOOKUP(A1630,数策标签!H:K,2,FALSE)</f>
        <v>消费金额品类TOP5分布</v>
      </c>
      <c r="C1630" s="211" t="s">
        <v>235</v>
      </c>
      <c r="D1630" s="211" t="s">
        <v>2001</v>
      </c>
      <c r="E1630" s="211" t="s">
        <v>2001</v>
      </c>
      <c r="F1630" s="265" t="s">
        <v>2775</v>
      </c>
      <c r="G1630" s="212" t="s">
        <v>2776</v>
      </c>
      <c r="H1630" s="287" t="s">
        <v>2138</v>
      </c>
      <c r="I1630" s="318" t="s">
        <v>2139</v>
      </c>
      <c r="J1630" s="267" t="s">
        <v>2133</v>
      </c>
      <c r="K1630" s="215" t="s">
        <v>238</v>
      </c>
    </row>
    <row r="1631" spans="1:11" s="215" customFormat="1" hidden="1">
      <c r="A1631" s="247" t="s">
        <v>2774</v>
      </c>
      <c r="B1631" s="211" t="str">
        <f>VLOOKUP(A1631,数策标签!H:K,2,FALSE)</f>
        <v>消费金额品类TOP5分布</v>
      </c>
      <c r="C1631" s="211" t="s">
        <v>235</v>
      </c>
      <c r="D1631" s="211" t="s">
        <v>2001</v>
      </c>
      <c r="E1631" s="211" t="s">
        <v>2001</v>
      </c>
      <c r="F1631" s="265" t="s">
        <v>2775</v>
      </c>
      <c r="G1631" s="212" t="s">
        <v>2776</v>
      </c>
      <c r="H1631" s="287" t="s">
        <v>2140</v>
      </c>
      <c r="I1631" s="318" t="s">
        <v>2141</v>
      </c>
      <c r="J1631" s="267" t="s">
        <v>2133</v>
      </c>
      <c r="K1631" s="215" t="s">
        <v>238</v>
      </c>
    </row>
    <row r="1632" spans="1:11" s="215" customFormat="1" hidden="1">
      <c r="A1632" s="247" t="s">
        <v>2774</v>
      </c>
      <c r="B1632" s="211" t="str">
        <f>VLOOKUP(A1632,数策标签!H:K,2,FALSE)</f>
        <v>消费金额品类TOP5分布</v>
      </c>
      <c r="C1632" s="211" t="s">
        <v>235</v>
      </c>
      <c r="D1632" s="211" t="s">
        <v>2001</v>
      </c>
      <c r="E1632" s="211" t="s">
        <v>2001</v>
      </c>
      <c r="F1632" s="265" t="s">
        <v>2775</v>
      </c>
      <c r="G1632" s="212" t="s">
        <v>2776</v>
      </c>
      <c r="H1632" s="287" t="s">
        <v>2142</v>
      </c>
      <c r="I1632" s="318" t="s">
        <v>2143</v>
      </c>
      <c r="J1632" s="267" t="s">
        <v>2133</v>
      </c>
      <c r="K1632" s="215" t="s">
        <v>238</v>
      </c>
    </row>
    <row r="1633" spans="1:11" s="215" customFormat="1" hidden="1">
      <c r="A1633" s="247" t="s">
        <v>2774</v>
      </c>
      <c r="B1633" s="211" t="str">
        <f>VLOOKUP(A1633,数策标签!H:K,2,FALSE)</f>
        <v>消费金额品类TOP5分布</v>
      </c>
      <c r="C1633" s="211" t="s">
        <v>235</v>
      </c>
      <c r="D1633" s="211" t="s">
        <v>2001</v>
      </c>
      <c r="E1633" s="211" t="s">
        <v>2001</v>
      </c>
      <c r="F1633" s="265" t="s">
        <v>2775</v>
      </c>
      <c r="G1633" s="212" t="s">
        <v>2776</v>
      </c>
      <c r="H1633" s="287" t="s">
        <v>2144</v>
      </c>
      <c r="I1633" s="318" t="s">
        <v>2145</v>
      </c>
      <c r="J1633" s="267" t="s">
        <v>2133</v>
      </c>
      <c r="K1633" s="215" t="s">
        <v>238</v>
      </c>
    </row>
    <row r="1634" spans="1:11" s="215" customFormat="1" hidden="1">
      <c r="A1634" s="247" t="s">
        <v>2774</v>
      </c>
      <c r="B1634" s="211" t="str">
        <f>VLOOKUP(A1634,数策标签!H:K,2,FALSE)</f>
        <v>消费金额品类TOP5分布</v>
      </c>
      <c r="C1634" s="211" t="s">
        <v>235</v>
      </c>
      <c r="D1634" s="211" t="s">
        <v>2001</v>
      </c>
      <c r="E1634" s="211" t="s">
        <v>2001</v>
      </c>
      <c r="F1634" s="265" t="s">
        <v>2775</v>
      </c>
      <c r="G1634" s="212" t="s">
        <v>2776</v>
      </c>
      <c r="H1634" s="287" t="s">
        <v>2146</v>
      </c>
      <c r="I1634" s="318" t="s">
        <v>2147</v>
      </c>
      <c r="J1634" s="267" t="s">
        <v>2148</v>
      </c>
      <c r="K1634" s="215" t="s">
        <v>238</v>
      </c>
    </row>
    <row r="1635" spans="1:11" s="215" customFormat="1" hidden="1">
      <c r="A1635" s="247" t="s">
        <v>2774</v>
      </c>
      <c r="B1635" s="211" t="str">
        <f>VLOOKUP(A1635,数策标签!H:K,2,FALSE)</f>
        <v>消费金额品类TOP5分布</v>
      </c>
      <c r="C1635" s="211" t="s">
        <v>235</v>
      </c>
      <c r="D1635" s="211" t="s">
        <v>2001</v>
      </c>
      <c r="E1635" s="211" t="s">
        <v>2001</v>
      </c>
      <c r="F1635" s="265" t="s">
        <v>2775</v>
      </c>
      <c r="G1635" s="212" t="s">
        <v>2776</v>
      </c>
      <c r="H1635" s="287" t="s">
        <v>2149</v>
      </c>
      <c r="I1635" s="318" t="s">
        <v>2150</v>
      </c>
      <c r="J1635" s="267" t="s">
        <v>2148</v>
      </c>
      <c r="K1635" s="215" t="s">
        <v>238</v>
      </c>
    </row>
    <row r="1636" spans="1:11" s="215" customFormat="1" hidden="1">
      <c r="A1636" s="247" t="s">
        <v>2774</v>
      </c>
      <c r="B1636" s="211" t="str">
        <f>VLOOKUP(A1636,数策标签!H:K,2,FALSE)</f>
        <v>消费金额品类TOP5分布</v>
      </c>
      <c r="C1636" s="211" t="s">
        <v>235</v>
      </c>
      <c r="D1636" s="211" t="s">
        <v>2001</v>
      </c>
      <c r="E1636" s="211" t="s">
        <v>2001</v>
      </c>
      <c r="F1636" s="265" t="s">
        <v>2775</v>
      </c>
      <c r="G1636" s="212" t="s">
        <v>2776</v>
      </c>
      <c r="H1636" s="287" t="s">
        <v>2151</v>
      </c>
      <c r="I1636" s="318" t="s">
        <v>2152</v>
      </c>
      <c r="J1636" s="267" t="s">
        <v>2148</v>
      </c>
      <c r="K1636" s="215" t="s">
        <v>238</v>
      </c>
    </row>
    <row r="1637" spans="1:11" s="215" customFormat="1" hidden="1">
      <c r="A1637" s="247" t="s">
        <v>2774</v>
      </c>
      <c r="B1637" s="211" t="str">
        <f>VLOOKUP(A1637,数策标签!H:K,2,FALSE)</f>
        <v>消费金额品类TOP5分布</v>
      </c>
      <c r="C1637" s="211" t="s">
        <v>235</v>
      </c>
      <c r="D1637" s="211" t="s">
        <v>2001</v>
      </c>
      <c r="E1637" s="211" t="s">
        <v>2001</v>
      </c>
      <c r="F1637" s="265" t="s">
        <v>2775</v>
      </c>
      <c r="G1637" s="212" t="s">
        <v>2776</v>
      </c>
      <c r="H1637" s="287" t="s">
        <v>2153</v>
      </c>
      <c r="I1637" s="318" t="s">
        <v>2154</v>
      </c>
      <c r="J1637" s="267" t="s">
        <v>2148</v>
      </c>
      <c r="K1637" s="215" t="s">
        <v>238</v>
      </c>
    </row>
    <row r="1638" spans="1:11" s="215" customFormat="1" hidden="1">
      <c r="A1638" s="247" t="s">
        <v>2774</v>
      </c>
      <c r="B1638" s="211" t="str">
        <f>VLOOKUP(A1638,数策标签!H:K,2,FALSE)</f>
        <v>消费金额品类TOP5分布</v>
      </c>
      <c r="C1638" s="211" t="s">
        <v>235</v>
      </c>
      <c r="D1638" s="211" t="s">
        <v>2001</v>
      </c>
      <c r="E1638" s="211" t="s">
        <v>2001</v>
      </c>
      <c r="F1638" s="265" t="s">
        <v>2775</v>
      </c>
      <c r="G1638" s="212" t="s">
        <v>2776</v>
      </c>
      <c r="H1638" s="287" t="s">
        <v>2155</v>
      </c>
      <c r="I1638" s="318" t="s">
        <v>2156</v>
      </c>
      <c r="J1638" s="267" t="s">
        <v>2148</v>
      </c>
      <c r="K1638" s="215" t="s">
        <v>238</v>
      </c>
    </row>
    <row r="1639" spans="1:11" s="215" customFormat="1" hidden="1">
      <c r="A1639" s="247" t="s">
        <v>2774</v>
      </c>
      <c r="B1639" s="211" t="str">
        <f>VLOOKUP(A1639,数策标签!H:K,2,FALSE)</f>
        <v>消费金额品类TOP5分布</v>
      </c>
      <c r="C1639" s="211" t="s">
        <v>235</v>
      </c>
      <c r="D1639" s="211" t="s">
        <v>2001</v>
      </c>
      <c r="E1639" s="211" t="s">
        <v>2001</v>
      </c>
      <c r="F1639" s="265" t="s">
        <v>2775</v>
      </c>
      <c r="G1639" s="212" t="s">
        <v>2776</v>
      </c>
      <c r="H1639" s="287" t="s">
        <v>2157</v>
      </c>
      <c r="I1639" s="318" t="s">
        <v>2158</v>
      </c>
      <c r="J1639" s="267" t="s">
        <v>2148</v>
      </c>
      <c r="K1639" s="215" t="s">
        <v>238</v>
      </c>
    </row>
    <row r="1640" spans="1:11" s="215" customFormat="1" hidden="1">
      <c r="A1640" s="247" t="s">
        <v>2774</v>
      </c>
      <c r="B1640" s="211" t="str">
        <f>VLOOKUP(A1640,数策标签!H:K,2,FALSE)</f>
        <v>消费金额品类TOP5分布</v>
      </c>
      <c r="C1640" s="211" t="s">
        <v>235</v>
      </c>
      <c r="D1640" s="211" t="s">
        <v>2001</v>
      </c>
      <c r="E1640" s="211" t="s">
        <v>2001</v>
      </c>
      <c r="F1640" s="265" t="s">
        <v>2775</v>
      </c>
      <c r="G1640" s="212" t="s">
        <v>2776</v>
      </c>
      <c r="H1640" s="287" t="s">
        <v>2159</v>
      </c>
      <c r="I1640" s="318" t="s">
        <v>2160</v>
      </c>
      <c r="J1640" s="267" t="s">
        <v>2148</v>
      </c>
      <c r="K1640" s="215" t="s">
        <v>238</v>
      </c>
    </row>
    <row r="1641" spans="1:11" s="215" customFormat="1" hidden="1">
      <c r="A1641" s="247" t="s">
        <v>2774</v>
      </c>
      <c r="B1641" s="211" t="str">
        <f>VLOOKUP(A1641,数策标签!H:K,2,FALSE)</f>
        <v>消费金额品类TOP5分布</v>
      </c>
      <c r="C1641" s="211" t="s">
        <v>235</v>
      </c>
      <c r="D1641" s="211" t="s">
        <v>2001</v>
      </c>
      <c r="E1641" s="211" t="s">
        <v>2001</v>
      </c>
      <c r="F1641" s="265" t="s">
        <v>2775</v>
      </c>
      <c r="G1641" s="212" t="s">
        <v>2776</v>
      </c>
      <c r="H1641" s="287" t="s">
        <v>2161</v>
      </c>
      <c r="I1641" s="318" t="s">
        <v>2162</v>
      </c>
      <c r="J1641" s="267" t="s">
        <v>2148</v>
      </c>
      <c r="K1641" s="215" t="s">
        <v>238</v>
      </c>
    </row>
    <row r="1642" spans="1:11" s="215" customFormat="1" hidden="1">
      <c r="A1642" s="247" t="s">
        <v>2774</v>
      </c>
      <c r="B1642" s="211" t="str">
        <f>VLOOKUP(A1642,数策标签!H:K,2,FALSE)</f>
        <v>消费金额品类TOP5分布</v>
      </c>
      <c r="C1642" s="211" t="s">
        <v>235</v>
      </c>
      <c r="D1642" s="211" t="s">
        <v>2001</v>
      </c>
      <c r="E1642" s="211" t="s">
        <v>2001</v>
      </c>
      <c r="F1642" s="265" t="s">
        <v>2775</v>
      </c>
      <c r="G1642" s="212" t="s">
        <v>2776</v>
      </c>
      <c r="H1642" s="287" t="s">
        <v>2163</v>
      </c>
      <c r="I1642" s="318" t="s">
        <v>2164</v>
      </c>
      <c r="J1642" s="267" t="s">
        <v>2148</v>
      </c>
      <c r="K1642" s="215" t="s">
        <v>238</v>
      </c>
    </row>
    <row r="1643" spans="1:11" s="215" customFormat="1" hidden="1">
      <c r="A1643" s="247" t="s">
        <v>2774</v>
      </c>
      <c r="B1643" s="211" t="str">
        <f>VLOOKUP(A1643,数策标签!H:K,2,FALSE)</f>
        <v>消费金额品类TOP5分布</v>
      </c>
      <c r="C1643" s="211" t="s">
        <v>235</v>
      </c>
      <c r="D1643" s="211" t="s">
        <v>2001</v>
      </c>
      <c r="E1643" s="211" t="s">
        <v>2001</v>
      </c>
      <c r="F1643" s="265" t="s">
        <v>2775</v>
      </c>
      <c r="G1643" s="212" t="s">
        <v>2776</v>
      </c>
      <c r="H1643" s="287" t="s">
        <v>2165</v>
      </c>
      <c r="I1643" s="318" t="s">
        <v>2166</v>
      </c>
      <c r="J1643" s="267" t="s">
        <v>2148</v>
      </c>
      <c r="K1643" s="215" t="s">
        <v>238</v>
      </c>
    </row>
    <row r="1644" spans="1:11" s="215" customFormat="1" hidden="1">
      <c r="A1644" s="247" t="s">
        <v>2774</v>
      </c>
      <c r="B1644" s="211" t="str">
        <f>VLOOKUP(A1644,数策标签!H:K,2,FALSE)</f>
        <v>消费金额品类TOP5分布</v>
      </c>
      <c r="C1644" s="211" t="s">
        <v>235</v>
      </c>
      <c r="D1644" s="211" t="s">
        <v>2001</v>
      </c>
      <c r="E1644" s="211" t="s">
        <v>2001</v>
      </c>
      <c r="F1644" s="265" t="s">
        <v>2775</v>
      </c>
      <c r="G1644" s="212" t="s">
        <v>2776</v>
      </c>
      <c r="H1644" s="287" t="s">
        <v>2167</v>
      </c>
      <c r="I1644" s="318" t="s">
        <v>2168</v>
      </c>
      <c r="J1644" s="267" t="s">
        <v>2148</v>
      </c>
      <c r="K1644" s="215" t="s">
        <v>238</v>
      </c>
    </row>
    <row r="1645" spans="1:11" s="215" customFormat="1" hidden="1">
      <c r="A1645" s="247" t="s">
        <v>2774</v>
      </c>
      <c r="B1645" s="211" t="str">
        <f>VLOOKUP(A1645,数策标签!H:K,2,FALSE)</f>
        <v>消费金额品类TOP5分布</v>
      </c>
      <c r="C1645" s="211" t="s">
        <v>235</v>
      </c>
      <c r="D1645" s="211" t="s">
        <v>2001</v>
      </c>
      <c r="E1645" s="211" t="s">
        <v>2001</v>
      </c>
      <c r="F1645" s="265" t="s">
        <v>2775</v>
      </c>
      <c r="G1645" s="212" t="s">
        <v>2776</v>
      </c>
      <c r="H1645" s="287" t="s">
        <v>2169</v>
      </c>
      <c r="I1645" s="318" t="s">
        <v>2170</v>
      </c>
      <c r="J1645" s="267" t="s">
        <v>2148</v>
      </c>
      <c r="K1645" s="215" t="s">
        <v>238</v>
      </c>
    </row>
    <row r="1646" spans="1:11" s="215" customFormat="1" hidden="1">
      <c r="A1646" s="247" t="s">
        <v>2774</v>
      </c>
      <c r="B1646" s="211" t="str">
        <f>VLOOKUP(A1646,数策标签!H:K,2,FALSE)</f>
        <v>消费金额品类TOP5分布</v>
      </c>
      <c r="C1646" s="211" t="s">
        <v>235</v>
      </c>
      <c r="D1646" s="211" t="s">
        <v>2001</v>
      </c>
      <c r="E1646" s="211" t="s">
        <v>2001</v>
      </c>
      <c r="F1646" s="265" t="s">
        <v>2775</v>
      </c>
      <c r="G1646" s="212" t="s">
        <v>2776</v>
      </c>
      <c r="H1646" s="287" t="s">
        <v>2171</v>
      </c>
      <c r="I1646" s="318" t="s">
        <v>2172</v>
      </c>
      <c r="J1646" s="267" t="s">
        <v>2148</v>
      </c>
      <c r="K1646" s="215" t="s">
        <v>238</v>
      </c>
    </row>
    <row r="1647" spans="1:11" s="215" customFormat="1" hidden="1">
      <c r="A1647" s="247" t="s">
        <v>2774</v>
      </c>
      <c r="B1647" s="211" t="str">
        <f>VLOOKUP(A1647,数策标签!H:K,2,FALSE)</f>
        <v>消费金额品类TOP5分布</v>
      </c>
      <c r="C1647" s="211" t="s">
        <v>235</v>
      </c>
      <c r="D1647" s="211" t="s">
        <v>2001</v>
      </c>
      <c r="E1647" s="211" t="s">
        <v>2001</v>
      </c>
      <c r="F1647" s="265" t="s">
        <v>2775</v>
      </c>
      <c r="G1647" s="212" t="s">
        <v>2776</v>
      </c>
      <c r="H1647" s="287" t="s">
        <v>2173</v>
      </c>
      <c r="I1647" s="318" t="s">
        <v>2174</v>
      </c>
      <c r="J1647" s="267" t="s">
        <v>2148</v>
      </c>
      <c r="K1647" s="215" t="s">
        <v>238</v>
      </c>
    </row>
    <row r="1648" spans="1:11" s="215" customFormat="1" hidden="1">
      <c r="A1648" s="247" t="s">
        <v>2774</v>
      </c>
      <c r="B1648" s="211" t="str">
        <f>VLOOKUP(A1648,数策标签!H:K,2,FALSE)</f>
        <v>消费金额品类TOP5分布</v>
      </c>
      <c r="C1648" s="211" t="s">
        <v>235</v>
      </c>
      <c r="D1648" s="211" t="s">
        <v>2001</v>
      </c>
      <c r="E1648" s="211" t="s">
        <v>2001</v>
      </c>
      <c r="F1648" s="265" t="s">
        <v>2775</v>
      </c>
      <c r="G1648" s="212" t="s">
        <v>2776</v>
      </c>
      <c r="H1648" s="287" t="s">
        <v>2175</v>
      </c>
      <c r="I1648" s="318" t="s">
        <v>2176</v>
      </c>
      <c r="J1648" s="267" t="s">
        <v>2148</v>
      </c>
      <c r="K1648" s="215" t="s">
        <v>238</v>
      </c>
    </row>
    <row r="1649" spans="1:11" s="215" customFormat="1" hidden="1">
      <c r="A1649" s="247" t="s">
        <v>2774</v>
      </c>
      <c r="B1649" s="211" t="str">
        <f>VLOOKUP(A1649,数策标签!H:K,2,FALSE)</f>
        <v>消费金额品类TOP5分布</v>
      </c>
      <c r="C1649" s="211" t="s">
        <v>235</v>
      </c>
      <c r="D1649" s="211" t="s">
        <v>2001</v>
      </c>
      <c r="E1649" s="211" t="s">
        <v>2001</v>
      </c>
      <c r="F1649" s="265" t="s">
        <v>2775</v>
      </c>
      <c r="G1649" s="212" t="s">
        <v>2776</v>
      </c>
      <c r="H1649" s="287" t="s">
        <v>2177</v>
      </c>
      <c r="I1649" s="318" t="s">
        <v>2178</v>
      </c>
      <c r="J1649" s="267" t="s">
        <v>2148</v>
      </c>
      <c r="K1649" s="215" t="s">
        <v>238</v>
      </c>
    </row>
    <row r="1650" spans="1:11" s="215" customFormat="1" hidden="1">
      <c r="A1650" s="247" t="s">
        <v>2774</v>
      </c>
      <c r="B1650" s="211" t="str">
        <f>VLOOKUP(A1650,数策标签!H:K,2,FALSE)</f>
        <v>消费金额品类TOP5分布</v>
      </c>
      <c r="C1650" s="211" t="s">
        <v>235</v>
      </c>
      <c r="D1650" s="211" t="s">
        <v>2001</v>
      </c>
      <c r="E1650" s="211" t="s">
        <v>2001</v>
      </c>
      <c r="F1650" s="265" t="s">
        <v>2775</v>
      </c>
      <c r="G1650" s="212" t="s">
        <v>2776</v>
      </c>
      <c r="H1650" s="287" t="s">
        <v>2179</v>
      </c>
      <c r="I1650" s="318" t="s">
        <v>2180</v>
      </c>
      <c r="J1650" s="267" t="s">
        <v>2148</v>
      </c>
      <c r="K1650" s="215" t="s">
        <v>238</v>
      </c>
    </row>
    <row r="1651" spans="1:11" s="215" customFormat="1" hidden="1">
      <c r="A1651" s="247" t="s">
        <v>2774</v>
      </c>
      <c r="B1651" s="211" t="str">
        <f>VLOOKUP(A1651,数策标签!H:K,2,FALSE)</f>
        <v>消费金额品类TOP5分布</v>
      </c>
      <c r="C1651" s="211" t="s">
        <v>235</v>
      </c>
      <c r="D1651" s="211" t="s">
        <v>2001</v>
      </c>
      <c r="E1651" s="211" t="s">
        <v>2001</v>
      </c>
      <c r="F1651" s="265" t="s">
        <v>2775</v>
      </c>
      <c r="G1651" s="212" t="s">
        <v>2776</v>
      </c>
      <c r="H1651" s="287" t="s">
        <v>2181</v>
      </c>
      <c r="I1651" s="318" t="s">
        <v>2182</v>
      </c>
      <c r="J1651" s="267" t="s">
        <v>2148</v>
      </c>
      <c r="K1651" s="215" t="s">
        <v>238</v>
      </c>
    </row>
    <row r="1652" spans="1:11" s="215" customFormat="1" hidden="1">
      <c r="A1652" s="247" t="s">
        <v>2774</v>
      </c>
      <c r="B1652" s="211" t="str">
        <f>VLOOKUP(A1652,数策标签!H:K,2,FALSE)</f>
        <v>消费金额品类TOP5分布</v>
      </c>
      <c r="C1652" s="211" t="s">
        <v>235</v>
      </c>
      <c r="D1652" s="211" t="s">
        <v>2001</v>
      </c>
      <c r="E1652" s="211" t="s">
        <v>2001</v>
      </c>
      <c r="F1652" s="265" t="s">
        <v>2775</v>
      </c>
      <c r="G1652" s="212" t="s">
        <v>2776</v>
      </c>
      <c r="H1652" s="287" t="s">
        <v>2183</v>
      </c>
      <c r="I1652" s="318" t="s">
        <v>2184</v>
      </c>
      <c r="J1652" s="267" t="s">
        <v>2148</v>
      </c>
      <c r="K1652" s="215" t="s">
        <v>238</v>
      </c>
    </row>
    <row r="1653" spans="1:11" s="215" customFormat="1" hidden="1">
      <c r="A1653" s="247" t="s">
        <v>2774</v>
      </c>
      <c r="B1653" s="211" t="str">
        <f>VLOOKUP(A1653,数策标签!H:K,2,FALSE)</f>
        <v>消费金额品类TOP5分布</v>
      </c>
      <c r="C1653" s="211" t="s">
        <v>235</v>
      </c>
      <c r="D1653" s="211" t="s">
        <v>2001</v>
      </c>
      <c r="E1653" s="211" t="s">
        <v>2001</v>
      </c>
      <c r="F1653" s="265" t="s">
        <v>2775</v>
      </c>
      <c r="G1653" s="212" t="s">
        <v>2776</v>
      </c>
      <c r="H1653" s="287" t="s">
        <v>2185</v>
      </c>
      <c r="I1653" s="318" t="s">
        <v>2186</v>
      </c>
      <c r="J1653" s="267" t="s">
        <v>2148</v>
      </c>
      <c r="K1653" s="215" t="s">
        <v>238</v>
      </c>
    </row>
    <row r="1654" spans="1:11" s="215" customFormat="1" hidden="1">
      <c r="A1654" s="247" t="s">
        <v>2774</v>
      </c>
      <c r="B1654" s="211" t="str">
        <f>VLOOKUP(A1654,数策标签!H:K,2,FALSE)</f>
        <v>消费金额品类TOP5分布</v>
      </c>
      <c r="C1654" s="211" t="s">
        <v>235</v>
      </c>
      <c r="D1654" s="211" t="s">
        <v>2001</v>
      </c>
      <c r="E1654" s="211" t="s">
        <v>2001</v>
      </c>
      <c r="F1654" s="265" t="s">
        <v>2775</v>
      </c>
      <c r="G1654" s="212" t="s">
        <v>2776</v>
      </c>
      <c r="H1654" s="287" t="s">
        <v>2187</v>
      </c>
      <c r="I1654" s="318" t="s">
        <v>2188</v>
      </c>
      <c r="J1654" s="267" t="s">
        <v>2148</v>
      </c>
      <c r="K1654" s="215" t="s">
        <v>238</v>
      </c>
    </row>
    <row r="1655" spans="1:11" s="215" customFormat="1" hidden="1">
      <c r="A1655" s="247" t="s">
        <v>2774</v>
      </c>
      <c r="B1655" s="211" t="str">
        <f>VLOOKUP(A1655,数策标签!H:K,2,FALSE)</f>
        <v>消费金额品类TOP5分布</v>
      </c>
      <c r="C1655" s="211" t="s">
        <v>235</v>
      </c>
      <c r="D1655" s="211" t="s">
        <v>2001</v>
      </c>
      <c r="E1655" s="211" t="s">
        <v>2001</v>
      </c>
      <c r="F1655" s="265" t="s">
        <v>2775</v>
      </c>
      <c r="G1655" s="212" t="s">
        <v>2776</v>
      </c>
      <c r="H1655" s="287" t="s">
        <v>2189</v>
      </c>
      <c r="I1655" s="318" t="s">
        <v>2190</v>
      </c>
      <c r="J1655" s="267" t="s">
        <v>2148</v>
      </c>
      <c r="K1655" s="215" t="s">
        <v>238</v>
      </c>
    </row>
    <row r="1656" spans="1:11" s="215" customFormat="1" hidden="1">
      <c r="A1656" s="247" t="s">
        <v>2774</v>
      </c>
      <c r="B1656" s="211" t="str">
        <f>VLOOKUP(A1656,数策标签!H:K,2,FALSE)</f>
        <v>消费金额品类TOP5分布</v>
      </c>
      <c r="C1656" s="211" t="s">
        <v>235</v>
      </c>
      <c r="D1656" s="211" t="s">
        <v>2001</v>
      </c>
      <c r="E1656" s="211" t="s">
        <v>2001</v>
      </c>
      <c r="F1656" s="265" t="s">
        <v>2775</v>
      </c>
      <c r="G1656" s="212" t="s">
        <v>2776</v>
      </c>
      <c r="H1656" s="287" t="s">
        <v>2191</v>
      </c>
      <c r="I1656" s="318" t="s">
        <v>2192</v>
      </c>
      <c r="J1656" s="267" t="s">
        <v>2193</v>
      </c>
      <c r="K1656" s="215" t="s">
        <v>238</v>
      </c>
    </row>
    <row r="1657" spans="1:11" s="215" customFormat="1" hidden="1">
      <c r="A1657" s="247" t="s">
        <v>2774</v>
      </c>
      <c r="B1657" s="211" t="str">
        <f>VLOOKUP(A1657,数策标签!H:K,2,FALSE)</f>
        <v>消费金额品类TOP5分布</v>
      </c>
      <c r="C1657" s="211" t="s">
        <v>235</v>
      </c>
      <c r="D1657" s="211" t="s">
        <v>2001</v>
      </c>
      <c r="E1657" s="211" t="s">
        <v>2001</v>
      </c>
      <c r="F1657" s="265" t="s">
        <v>2775</v>
      </c>
      <c r="G1657" s="212" t="s">
        <v>2776</v>
      </c>
      <c r="H1657" s="287" t="s">
        <v>2194</v>
      </c>
      <c r="I1657" s="318" t="s">
        <v>2195</v>
      </c>
      <c r="J1657" s="267" t="s">
        <v>2193</v>
      </c>
      <c r="K1657" s="215" t="s">
        <v>238</v>
      </c>
    </row>
    <row r="1658" spans="1:11" s="215" customFormat="1" hidden="1">
      <c r="A1658" s="247" t="s">
        <v>2774</v>
      </c>
      <c r="B1658" s="211" t="str">
        <f>VLOOKUP(A1658,数策标签!H:K,2,FALSE)</f>
        <v>消费金额品类TOP5分布</v>
      </c>
      <c r="C1658" s="211" t="s">
        <v>235</v>
      </c>
      <c r="D1658" s="211" t="s">
        <v>2001</v>
      </c>
      <c r="E1658" s="211" t="s">
        <v>2001</v>
      </c>
      <c r="F1658" s="265" t="s">
        <v>2775</v>
      </c>
      <c r="G1658" s="212" t="s">
        <v>2776</v>
      </c>
      <c r="H1658" s="287" t="s">
        <v>2196</v>
      </c>
      <c r="I1658" s="318" t="s">
        <v>2197</v>
      </c>
      <c r="J1658" s="267" t="s">
        <v>2193</v>
      </c>
      <c r="K1658" s="215" t="s">
        <v>238</v>
      </c>
    </row>
    <row r="1659" spans="1:11" s="215" customFormat="1" hidden="1">
      <c r="A1659" s="247" t="s">
        <v>2774</v>
      </c>
      <c r="B1659" s="211" t="str">
        <f>VLOOKUP(A1659,数策标签!H:K,2,FALSE)</f>
        <v>消费金额品类TOP5分布</v>
      </c>
      <c r="C1659" s="211" t="s">
        <v>235</v>
      </c>
      <c r="D1659" s="211" t="s">
        <v>2001</v>
      </c>
      <c r="E1659" s="211" t="s">
        <v>2001</v>
      </c>
      <c r="F1659" s="265" t="s">
        <v>2775</v>
      </c>
      <c r="G1659" s="212" t="s">
        <v>2776</v>
      </c>
      <c r="H1659" s="287" t="s">
        <v>2198</v>
      </c>
      <c r="I1659" s="318" t="s">
        <v>2199</v>
      </c>
      <c r="J1659" s="267" t="s">
        <v>2193</v>
      </c>
      <c r="K1659" s="215" t="s">
        <v>238</v>
      </c>
    </row>
    <row r="1660" spans="1:11" s="215" customFormat="1" hidden="1">
      <c r="A1660" s="247" t="s">
        <v>2774</v>
      </c>
      <c r="B1660" s="211" t="str">
        <f>VLOOKUP(A1660,数策标签!H:K,2,FALSE)</f>
        <v>消费金额品类TOP5分布</v>
      </c>
      <c r="C1660" s="211" t="s">
        <v>235</v>
      </c>
      <c r="D1660" s="211" t="s">
        <v>2001</v>
      </c>
      <c r="E1660" s="211" t="s">
        <v>2001</v>
      </c>
      <c r="F1660" s="265" t="s">
        <v>2775</v>
      </c>
      <c r="G1660" s="212" t="s">
        <v>2776</v>
      </c>
      <c r="H1660" s="287" t="s">
        <v>2200</v>
      </c>
      <c r="I1660" s="318" t="s">
        <v>2201</v>
      </c>
      <c r="J1660" s="267" t="s">
        <v>2193</v>
      </c>
      <c r="K1660" s="215" t="s">
        <v>238</v>
      </c>
    </row>
    <row r="1661" spans="1:11" s="215" customFormat="1" hidden="1">
      <c r="A1661" s="247" t="s">
        <v>2774</v>
      </c>
      <c r="B1661" s="211" t="str">
        <f>VLOOKUP(A1661,数策标签!H:K,2,FALSE)</f>
        <v>消费金额品类TOP5分布</v>
      </c>
      <c r="C1661" s="211" t="s">
        <v>235</v>
      </c>
      <c r="D1661" s="211" t="s">
        <v>2001</v>
      </c>
      <c r="E1661" s="211" t="s">
        <v>2001</v>
      </c>
      <c r="F1661" s="265" t="s">
        <v>2775</v>
      </c>
      <c r="G1661" s="212" t="s">
        <v>2776</v>
      </c>
      <c r="H1661" s="287" t="s">
        <v>2202</v>
      </c>
      <c r="I1661" s="318" t="s">
        <v>2203</v>
      </c>
      <c r="J1661" s="267" t="s">
        <v>2193</v>
      </c>
      <c r="K1661" s="215" t="s">
        <v>238</v>
      </c>
    </row>
    <row r="1662" spans="1:11" s="215" customFormat="1" hidden="1">
      <c r="A1662" s="247" t="s">
        <v>2774</v>
      </c>
      <c r="B1662" s="211" t="str">
        <f>VLOOKUP(A1662,数策标签!H:K,2,FALSE)</f>
        <v>消费金额品类TOP5分布</v>
      </c>
      <c r="C1662" s="211" t="s">
        <v>235</v>
      </c>
      <c r="D1662" s="211" t="s">
        <v>2001</v>
      </c>
      <c r="E1662" s="211" t="s">
        <v>2001</v>
      </c>
      <c r="F1662" s="265" t="s">
        <v>2775</v>
      </c>
      <c r="G1662" s="212" t="s">
        <v>2776</v>
      </c>
      <c r="H1662" s="287" t="s">
        <v>2204</v>
      </c>
      <c r="I1662" s="318" t="s">
        <v>2205</v>
      </c>
      <c r="J1662" s="267" t="s">
        <v>2193</v>
      </c>
      <c r="K1662" s="215" t="s">
        <v>238</v>
      </c>
    </row>
    <row r="1663" spans="1:11" s="215" customFormat="1" hidden="1">
      <c r="A1663" s="247" t="s">
        <v>2774</v>
      </c>
      <c r="B1663" s="211" t="str">
        <f>VLOOKUP(A1663,数策标签!H:K,2,FALSE)</f>
        <v>消费金额品类TOP5分布</v>
      </c>
      <c r="C1663" s="211" t="s">
        <v>235</v>
      </c>
      <c r="D1663" s="211" t="s">
        <v>2001</v>
      </c>
      <c r="E1663" s="211" t="s">
        <v>2001</v>
      </c>
      <c r="F1663" s="265" t="s">
        <v>2775</v>
      </c>
      <c r="G1663" s="212" t="s">
        <v>2776</v>
      </c>
      <c r="H1663" s="287" t="s">
        <v>2206</v>
      </c>
      <c r="I1663" s="318" t="s">
        <v>2207</v>
      </c>
      <c r="J1663" s="267" t="s">
        <v>2193</v>
      </c>
      <c r="K1663" s="215" t="s">
        <v>238</v>
      </c>
    </row>
    <row r="1664" spans="1:11" s="215" customFormat="1" hidden="1">
      <c r="A1664" s="247" t="s">
        <v>2774</v>
      </c>
      <c r="B1664" s="211" t="str">
        <f>VLOOKUP(A1664,数策标签!H:K,2,FALSE)</f>
        <v>消费金额品类TOP5分布</v>
      </c>
      <c r="C1664" s="211" t="s">
        <v>235</v>
      </c>
      <c r="D1664" s="211" t="s">
        <v>2001</v>
      </c>
      <c r="E1664" s="211" t="s">
        <v>2001</v>
      </c>
      <c r="F1664" s="265" t="s">
        <v>2775</v>
      </c>
      <c r="G1664" s="212" t="s">
        <v>2776</v>
      </c>
      <c r="H1664" s="287" t="s">
        <v>2208</v>
      </c>
      <c r="I1664" s="318" t="s">
        <v>2209</v>
      </c>
      <c r="J1664" s="267" t="s">
        <v>2193</v>
      </c>
      <c r="K1664" s="215" t="s">
        <v>238</v>
      </c>
    </row>
    <row r="1665" spans="1:11" s="215" customFormat="1" hidden="1">
      <c r="A1665" s="247" t="s">
        <v>2774</v>
      </c>
      <c r="B1665" s="211" t="str">
        <f>VLOOKUP(A1665,数策标签!H:K,2,FALSE)</f>
        <v>消费金额品类TOP5分布</v>
      </c>
      <c r="C1665" s="211" t="s">
        <v>235</v>
      </c>
      <c r="D1665" s="211" t="s">
        <v>2001</v>
      </c>
      <c r="E1665" s="211" t="s">
        <v>2001</v>
      </c>
      <c r="F1665" s="265" t="s">
        <v>2775</v>
      </c>
      <c r="G1665" s="212" t="s">
        <v>2776</v>
      </c>
      <c r="H1665" s="287" t="s">
        <v>2210</v>
      </c>
      <c r="I1665" s="318" t="s">
        <v>2211</v>
      </c>
      <c r="J1665" s="267" t="s">
        <v>2193</v>
      </c>
      <c r="K1665" s="215" t="s">
        <v>238</v>
      </c>
    </row>
    <row r="1666" spans="1:11" s="215" customFormat="1" hidden="1">
      <c r="A1666" s="247" t="s">
        <v>2774</v>
      </c>
      <c r="B1666" s="211" t="str">
        <f>VLOOKUP(A1666,数策标签!H:K,2,FALSE)</f>
        <v>消费金额品类TOP5分布</v>
      </c>
      <c r="C1666" s="211" t="s">
        <v>235</v>
      </c>
      <c r="D1666" s="211" t="s">
        <v>2001</v>
      </c>
      <c r="E1666" s="211" t="s">
        <v>2001</v>
      </c>
      <c r="F1666" s="265" t="s">
        <v>2775</v>
      </c>
      <c r="G1666" s="212" t="s">
        <v>2776</v>
      </c>
      <c r="H1666" s="287" t="s">
        <v>2212</v>
      </c>
      <c r="I1666" s="318" t="s">
        <v>2213</v>
      </c>
      <c r="J1666" s="267" t="s">
        <v>2193</v>
      </c>
      <c r="K1666" s="215" t="s">
        <v>238</v>
      </c>
    </row>
    <row r="1667" spans="1:11" s="215" customFormat="1" hidden="1">
      <c r="A1667" s="247" t="s">
        <v>2774</v>
      </c>
      <c r="B1667" s="211" t="str">
        <f>VLOOKUP(A1667,数策标签!H:K,2,FALSE)</f>
        <v>消费金额品类TOP5分布</v>
      </c>
      <c r="C1667" s="211" t="s">
        <v>235</v>
      </c>
      <c r="D1667" s="211" t="s">
        <v>2001</v>
      </c>
      <c r="E1667" s="211" t="s">
        <v>2001</v>
      </c>
      <c r="F1667" s="265" t="s">
        <v>2775</v>
      </c>
      <c r="G1667" s="212" t="s">
        <v>2776</v>
      </c>
      <c r="H1667" s="287" t="s">
        <v>2214</v>
      </c>
      <c r="I1667" s="318" t="s">
        <v>2215</v>
      </c>
      <c r="J1667" s="267" t="s">
        <v>2193</v>
      </c>
      <c r="K1667" s="215" t="s">
        <v>238</v>
      </c>
    </row>
    <row r="1668" spans="1:11" s="215" customFormat="1" hidden="1">
      <c r="A1668" s="247" t="s">
        <v>2774</v>
      </c>
      <c r="B1668" s="211" t="str">
        <f>VLOOKUP(A1668,数策标签!H:K,2,FALSE)</f>
        <v>消费金额品类TOP5分布</v>
      </c>
      <c r="C1668" s="211" t="s">
        <v>235</v>
      </c>
      <c r="D1668" s="211" t="s">
        <v>2001</v>
      </c>
      <c r="E1668" s="211" t="s">
        <v>2001</v>
      </c>
      <c r="F1668" s="265" t="s">
        <v>2775</v>
      </c>
      <c r="G1668" s="212" t="s">
        <v>2776</v>
      </c>
      <c r="H1668" s="287" t="s">
        <v>2216</v>
      </c>
      <c r="I1668" s="318" t="s">
        <v>2217</v>
      </c>
      <c r="J1668" s="267" t="s">
        <v>2193</v>
      </c>
      <c r="K1668" s="215" t="s">
        <v>238</v>
      </c>
    </row>
    <row r="1669" spans="1:11" s="215" customFormat="1" hidden="1">
      <c r="A1669" s="247" t="s">
        <v>2774</v>
      </c>
      <c r="B1669" s="211" t="str">
        <f>VLOOKUP(A1669,数策标签!H:K,2,FALSE)</f>
        <v>消费金额品类TOP5分布</v>
      </c>
      <c r="C1669" s="211" t="s">
        <v>235</v>
      </c>
      <c r="D1669" s="211" t="s">
        <v>2001</v>
      </c>
      <c r="E1669" s="211" t="s">
        <v>2001</v>
      </c>
      <c r="F1669" s="265" t="s">
        <v>2775</v>
      </c>
      <c r="G1669" s="212" t="s">
        <v>2776</v>
      </c>
      <c r="H1669" s="287" t="s">
        <v>2218</v>
      </c>
      <c r="I1669" s="318" t="s">
        <v>2219</v>
      </c>
      <c r="J1669" s="267" t="s">
        <v>2193</v>
      </c>
      <c r="K1669" s="215" t="s">
        <v>238</v>
      </c>
    </row>
    <row r="1670" spans="1:11" s="215" customFormat="1" hidden="1">
      <c r="A1670" s="247" t="s">
        <v>2774</v>
      </c>
      <c r="B1670" s="211" t="str">
        <f>VLOOKUP(A1670,数策标签!H:K,2,FALSE)</f>
        <v>消费金额品类TOP5分布</v>
      </c>
      <c r="C1670" s="211" t="s">
        <v>235</v>
      </c>
      <c r="D1670" s="211" t="s">
        <v>2001</v>
      </c>
      <c r="E1670" s="211" t="s">
        <v>2001</v>
      </c>
      <c r="F1670" s="265" t="s">
        <v>2775</v>
      </c>
      <c r="G1670" s="212" t="s">
        <v>2776</v>
      </c>
      <c r="H1670" s="287" t="s">
        <v>2220</v>
      </c>
      <c r="I1670" s="318" t="s">
        <v>2221</v>
      </c>
      <c r="J1670" s="267" t="s">
        <v>2193</v>
      </c>
      <c r="K1670" s="215" t="s">
        <v>238</v>
      </c>
    </row>
    <row r="1671" spans="1:11" s="215" customFormat="1" hidden="1">
      <c r="A1671" s="247" t="s">
        <v>2774</v>
      </c>
      <c r="B1671" s="211" t="str">
        <f>VLOOKUP(A1671,数策标签!H:K,2,FALSE)</f>
        <v>消费金额品类TOP5分布</v>
      </c>
      <c r="C1671" s="211" t="s">
        <v>235</v>
      </c>
      <c r="D1671" s="211" t="s">
        <v>2001</v>
      </c>
      <c r="E1671" s="211" t="s">
        <v>2001</v>
      </c>
      <c r="F1671" s="265" t="s">
        <v>2775</v>
      </c>
      <c r="G1671" s="212" t="s">
        <v>2776</v>
      </c>
      <c r="H1671" s="287" t="s">
        <v>2222</v>
      </c>
      <c r="I1671" s="318" t="s">
        <v>2223</v>
      </c>
      <c r="J1671" s="267" t="s">
        <v>2193</v>
      </c>
      <c r="K1671" s="215" t="s">
        <v>238</v>
      </c>
    </row>
    <row r="1672" spans="1:11" s="215" customFormat="1" hidden="1">
      <c r="A1672" s="247" t="s">
        <v>2774</v>
      </c>
      <c r="B1672" s="211" t="str">
        <f>VLOOKUP(A1672,数策标签!H:K,2,FALSE)</f>
        <v>消费金额品类TOP5分布</v>
      </c>
      <c r="C1672" s="211" t="s">
        <v>235</v>
      </c>
      <c r="D1672" s="211" t="s">
        <v>2001</v>
      </c>
      <c r="E1672" s="211" t="s">
        <v>2001</v>
      </c>
      <c r="F1672" s="265" t="s">
        <v>2775</v>
      </c>
      <c r="G1672" s="212" t="s">
        <v>2776</v>
      </c>
      <c r="H1672" s="287" t="s">
        <v>2224</v>
      </c>
      <c r="I1672" s="318" t="s">
        <v>2225</v>
      </c>
      <c r="J1672" s="267" t="s">
        <v>2193</v>
      </c>
      <c r="K1672" s="215" t="s">
        <v>238</v>
      </c>
    </row>
    <row r="1673" spans="1:11" s="215" customFormat="1" hidden="1">
      <c r="A1673" s="247" t="s">
        <v>2774</v>
      </c>
      <c r="B1673" s="211" t="str">
        <f>VLOOKUP(A1673,数策标签!H:K,2,FALSE)</f>
        <v>消费金额品类TOP5分布</v>
      </c>
      <c r="C1673" s="211" t="s">
        <v>235</v>
      </c>
      <c r="D1673" s="211" t="s">
        <v>2001</v>
      </c>
      <c r="E1673" s="211" t="s">
        <v>2001</v>
      </c>
      <c r="F1673" s="265" t="s">
        <v>2775</v>
      </c>
      <c r="G1673" s="212" t="s">
        <v>2776</v>
      </c>
      <c r="H1673" s="287" t="s">
        <v>2226</v>
      </c>
      <c r="I1673" s="318" t="s">
        <v>2227</v>
      </c>
      <c r="J1673" s="267" t="s">
        <v>2193</v>
      </c>
      <c r="K1673" s="215" t="s">
        <v>238</v>
      </c>
    </row>
    <row r="1674" spans="1:11" s="215" customFormat="1" hidden="1">
      <c r="A1674" s="247" t="s">
        <v>2774</v>
      </c>
      <c r="B1674" s="211" t="str">
        <f>VLOOKUP(A1674,数策标签!H:K,2,FALSE)</f>
        <v>消费金额品类TOP5分布</v>
      </c>
      <c r="C1674" s="211" t="s">
        <v>235</v>
      </c>
      <c r="D1674" s="211" t="s">
        <v>2001</v>
      </c>
      <c r="E1674" s="211" t="s">
        <v>2001</v>
      </c>
      <c r="F1674" s="265" t="s">
        <v>2775</v>
      </c>
      <c r="G1674" s="212" t="s">
        <v>2776</v>
      </c>
      <c r="H1674" s="287" t="s">
        <v>2228</v>
      </c>
      <c r="I1674" s="318" t="s">
        <v>2229</v>
      </c>
      <c r="J1674" s="267" t="s">
        <v>2193</v>
      </c>
      <c r="K1674" s="215" t="s">
        <v>238</v>
      </c>
    </row>
    <row r="1675" spans="1:11" s="215" customFormat="1" hidden="1">
      <c r="A1675" s="247" t="s">
        <v>2774</v>
      </c>
      <c r="B1675" s="211" t="str">
        <f>VLOOKUP(A1675,数策标签!H:K,2,FALSE)</f>
        <v>消费金额品类TOP5分布</v>
      </c>
      <c r="C1675" s="211" t="s">
        <v>235</v>
      </c>
      <c r="D1675" s="211" t="s">
        <v>2001</v>
      </c>
      <c r="E1675" s="211" t="s">
        <v>2001</v>
      </c>
      <c r="F1675" s="265" t="s">
        <v>2775</v>
      </c>
      <c r="G1675" s="212" t="s">
        <v>2776</v>
      </c>
      <c r="H1675" s="287" t="s">
        <v>2230</v>
      </c>
      <c r="I1675" s="318" t="s">
        <v>2231</v>
      </c>
      <c r="J1675" s="267" t="s">
        <v>2193</v>
      </c>
      <c r="K1675" s="215" t="s">
        <v>238</v>
      </c>
    </row>
    <row r="1676" spans="1:11" s="215" customFormat="1" hidden="1">
      <c r="A1676" s="247" t="s">
        <v>2774</v>
      </c>
      <c r="B1676" s="211" t="str">
        <f>VLOOKUP(A1676,数策标签!H:K,2,FALSE)</f>
        <v>消费金额品类TOP5分布</v>
      </c>
      <c r="C1676" s="211" t="s">
        <v>235</v>
      </c>
      <c r="D1676" s="211" t="s">
        <v>2001</v>
      </c>
      <c r="E1676" s="211" t="s">
        <v>2001</v>
      </c>
      <c r="F1676" s="265" t="s">
        <v>2775</v>
      </c>
      <c r="G1676" s="212" t="s">
        <v>2776</v>
      </c>
      <c r="H1676" s="287" t="s">
        <v>2232</v>
      </c>
      <c r="I1676" s="318" t="s">
        <v>2233</v>
      </c>
      <c r="J1676" s="267" t="s">
        <v>2193</v>
      </c>
      <c r="K1676" s="215" t="s">
        <v>238</v>
      </c>
    </row>
    <row r="1677" spans="1:11" s="215" customFormat="1" hidden="1">
      <c r="A1677" s="247" t="s">
        <v>2774</v>
      </c>
      <c r="B1677" s="211" t="str">
        <f>VLOOKUP(A1677,数策标签!H:K,2,FALSE)</f>
        <v>消费金额品类TOP5分布</v>
      </c>
      <c r="C1677" s="211" t="s">
        <v>235</v>
      </c>
      <c r="D1677" s="211" t="s">
        <v>2001</v>
      </c>
      <c r="E1677" s="211" t="s">
        <v>2001</v>
      </c>
      <c r="F1677" s="265" t="s">
        <v>2775</v>
      </c>
      <c r="G1677" s="212" t="s">
        <v>2776</v>
      </c>
      <c r="H1677" s="287" t="s">
        <v>2234</v>
      </c>
      <c r="I1677" s="318" t="s">
        <v>2235</v>
      </c>
      <c r="J1677" s="267" t="s">
        <v>2193</v>
      </c>
      <c r="K1677" s="215" t="s">
        <v>238</v>
      </c>
    </row>
    <row r="1678" spans="1:11" s="215" customFormat="1" hidden="1">
      <c r="A1678" s="247" t="s">
        <v>2774</v>
      </c>
      <c r="B1678" s="211" t="str">
        <f>VLOOKUP(A1678,数策标签!H:K,2,FALSE)</f>
        <v>消费金额品类TOP5分布</v>
      </c>
      <c r="C1678" s="211" t="s">
        <v>235</v>
      </c>
      <c r="D1678" s="211" t="s">
        <v>2001</v>
      </c>
      <c r="E1678" s="211" t="s">
        <v>2001</v>
      </c>
      <c r="F1678" s="265" t="s">
        <v>2775</v>
      </c>
      <c r="G1678" s="212" t="s">
        <v>2776</v>
      </c>
      <c r="H1678" s="287" t="s">
        <v>2236</v>
      </c>
      <c r="I1678" s="318" t="s">
        <v>2237</v>
      </c>
      <c r="J1678" s="267" t="s">
        <v>2193</v>
      </c>
      <c r="K1678" s="215" t="s">
        <v>238</v>
      </c>
    </row>
    <row r="1679" spans="1:11" s="215" customFormat="1" hidden="1">
      <c r="A1679" s="247" t="s">
        <v>2774</v>
      </c>
      <c r="B1679" s="211" t="str">
        <f>VLOOKUP(A1679,数策标签!H:K,2,FALSE)</f>
        <v>消费金额品类TOP5分布</v>
      </c>
      <c r="C1679" s="211" t="s">
        <v>235</v>
      </c>
      <c r="D1679" s="211" t="s">
        <v>2001</v>
      </c>
      <c r="E1679" s="211" t="s">
        <v>2001</v>
      </c>
      <c r="F1679" s="265" t="s">
        <v>2775</v>
      </c>
      <c r="G1679" s="212" t="s">
        <v>2776</v>
      </c>
      <c r="H1679" s="287" t="s">
        <v>2238</v>
      </c>
      <c r="I1679" s="318" t="s">
        <v>2239</v>
      </c>
      <c r="J1679" s="267" t="s">
        <v>2193</v>
      </c>
      <c r="K1679" s="215" t="s">
        <v>238</v>
      </c>
    </row>
    <row r="1680" spans="1:11" s="215" customFormat="1" hidden="1">
      <c r="A1680" s="247" t="s">
        <v>2774</v>
      </c>
      <c r="B1680" s="211" t="str">
        <f>VLOOKUP(A1680,数策标签!H:K,2,FALSE)</f>
        <v>消费金额品类TOP5分布</v>
      </c>
      <c r="C1680" s="211" t="s">
        <v>235</v>
      </c>
      <c r="D1680" s="211" t="s">
        <v>2001</v>
      </c>
      <c r="E1680" s="211" t="s">
        <v>2001</v>
      </c>
      <c r="F1680" s="265" t="s">
        <v>2775</v>
      </c>
      <c r="G1680" s="212" t="s">
        <v>2776</v>
      </c>
      <c r="H1680" s="287" t="s">
        <v>2240</v>
      </c>
      <c r="I1680" s="318" t="s">
        <v>2241</v>
      </c>
      <c r="J1680" s="267" t="s">
        <v>2193</v>
      </c>
      <c r="K1680" s="215" t="s">
        <v>238</v>
      </c>
    </row>
    <row r="1681" spans="1:11" s="215" customFormat="1" hidden="1">
      <c r="A1681" s="247" t="s">
        <v>2774</v>
      </c>
      <c r="B1681" s="211" t="str">
        <f>VLOOKUP(A1681,数策标签!H:K,2,FALSE)</f>
        <v>消费金额品类TOP5分布</v>
      </c>
      <c r="C1681" s="211" t="s">
        <v>235</v>
      </c>
      <c r="D1681" s="211" t="s">
        <v>2001</v>
      </c>
      <c r="E1681" s="211" t="s">
        <v>2001</v>
      </c>
      <c r="F1681" s="265" t="s">
        <v>2775</v>
      </c>
      <c r="G1681" s="212" t="s">
        <v>2776</v>
      </c>
      <c r="H1681" s="287" t="s">
        <v>2242</v>
      </c>
      <c r="I1681" s="318" t="s">
        <v>2243</v>
      </c>
      <c r="J1681" s="267" t="s">
        <v>2193</v>
      </c>
      <c r="K1681" s="215" t="s">
        <v>238</v>
      </c>
    </row>
    <row r="1682" spans="1:11" s="215" customFormat="1" hidden="1">
      <c r="A1682" s="247" t="s">
        <v>2774</v>
      </c>
      <c r="B1682" s="211" t="str">
        <f>VLOOKUP(A1682,数策标签!H:K,2,FALSE)</f>
        <v>消费金额品类TOP5分布</v>
      </c>
      <c r="C1682" s="211" t="s">
        <v>235</v>
      </c>
      <c r="D1682" s="211" t="s">
        <v>2001</v>
      </c>
      <c r="E1682" s="211" t="s">
        <v>2001</v>
      </c>
      <c r="F1682" s="265" t="s">
        <v>2775</v>
      </c>
      <c r="G1682" s="212" t="s">
        <v>2776</v>
      </c>
      <c r="H1682" s="287" t="s">
        <v>2244</v>
      </c>
      <c r="I1682" s="318" t="s">
        <v>2245</v>
      </c>
      <c r="J1682" s="267" t="s">
        <v>2193</v>
      </c>
      <c r="K1682" s="215" t="s">
        <v>238</v>
      </c>
    </row>
    <row r="1683" spans="1:11" s="215" customFormat="1" hidden="1">
      <c r="A1683" s="247" t="s">
        <v>2774</v>
      </c>
      <c r="B1683" s="211" t="str">
        <f>VLOOKUP(A1683,数策标签!H:K,2,FALSE)</f>
        <v>消费金额品类TOP5分布</v>
      </c>
      <c r="C1683" s="211" t="s">
        <v>235</v>
      </c>
      <c r="D1683" s="211" t="s">
        <v>2001</v>
      </c>
      <c r="E1683" s="211" t="s">
        <v>2001</v>
      </c>
      <c r="F1683" s="265" t="s">
        <v>2775</v>
      </c>
      <c r="G1683" s="212" t="s">
        <v>2776</v>
      </c>
      <c r="H1683" s="287" t="s">
        <v>2246</v>
      </c>
      <c r="I1683" s="318" t="s">
        <v>2247</v>
      </c>
      <c r="J1683" s="267" t="s">
        <v>2193</v>
      </c>
      <c r="K1683" s="215" t="s">
        <v>238</v>
      </c>
    </row>
    <row r="1684" spans="1:11" s="215" customFormat="1" hidden="1">
      <c r="A1684" s="247" t="s">
        <v>2774</v>
      </c>
      <c r="B1684" s="211" t="str">
        <f>VLOOKUP(A1684,数策标签!H:K,2,FALSE)</f>
        <v>消费金额品类TOP5分布</v>
      </c>
      <c r="C1684" s="211" t="s">
        <v>235</v>
      </c>
      <c r="D1684" s="211" t="s">
        <v>2001</v>
      </c>
      <c r="E1684" s="211" t="s">
        <v>2001</v>
      </c>
      <c r="F1684" s="265" t="s">
        <v>2775</v>
      </c>
      <c r="G1684" s="212" t="s">
        <v>2776</v>
      </c>
      <c r="H1684" s="287" t="s">
        <v>2248</v>
      </c>
      <c r="I1684" s="318" t="s">
        <v>2249</v>
      </c>
      <c r="J1684" s="267" t="s">
        <v>2193</v>
      </c>
      <c r="K1684" s="215" t="s">
        <v>238</v>
      </c>
    </row>
    <row r="1685" spans="1:11" s="215" customFormat="1" hidden="1">
      <c r="A1685" s="247" t="s">
        <v>2774</v>
      </c>
      <c r="B1685" s="211" t="str">
        <f>VLOOKUP(A1685,数策标签!H:K,2,FALSE)</f>
        <v>消费金额品类TOP5分布</v>
      </c>
      <c r="C1685" s="211" t="s">
        <v>235</v>
      </c>
      <c r="D1685" s="211" t="s">
        <v>2001</v>
      </c>
      <c r="E1685" s="211" t="s">
        <v>2001</v>
      </c>
      <c r="F1685" s="265" t="s">
        <v>2775</v>
      </c>
      <c r="G1685" s="212" t="s">
        <v>2776</v>
      </c>
      <c r="H1685" s="287" t="s">
        <v>2250</v>
      </c>
      <c r="I1685" s="318" t="s">
        <v>2251</v>
      </c>
      <c r="J1685" s="267" t="s">
        <v>2193</v>
      </c>
      <c r="K1685" s="215" t="s">
        <v>238</v>
      </c>
    </row>
    <row r="1686" spans="1:11" s="215" customFormat="1" hidden="1">
      <c r="A1686" s="247" t="s">
        <v>2774</v>
      </c>
      <c r="B1686" s="211" t="str">
        <f>VLOOKUP(A1686,数策标签!H:K,2,FALSE)</f>
        <v>消费金额品类TOP5分布</v>
      </c>
      <c r="C1686" s="211" t="s">
        <v>235</v>
      </c>
      <c r="D1686" s="211" t="s">
        <v>2001</v>
      </c>
      <c r="E1686" s="211" t="s">
        <v>2001</v>
      </c>
      <c r="F1686" s="265" t="s">
        <v>2775</v>
      </c>
      <c r="G1686" s="212" t="s">
        <v>2776</v>
      </c>
      <c r="H1686" s="287" t="s">
        <v>2252</v>
      </c>
      <c r="I1686" s="318" t="s">
        <v>2253</v>
      </c>
      <c r="J1686" s="267" t="s">
        <v>2193</v>
      </c>
      <c r="K1686" s="215" t="s">
        <v>238</v>
      </c>
    </row>
    <row r="1687" spans="1:11" s="215" customFormat="1" hidden="1">
      <c r="A1687" s="247" t="s">
        <v>2774</v>
      </c>
      <c r="B1687" s="211" t="str">
        <f>VLOOKUP(A1687,数策标签!H:K,2,FALSE)</f>
        <v>消费金额品类TOP5分布</v>
      </c>
      <c r="C1687" s="211" t="s">
        <v>235</v>
      </c>
      <c r="D1687" s="211" t="s">
        <v>2001</v>
      </c>
      <c r="E1687" s="211" t="s">
        <v>2001</v>
      </c>
      <c r="F1687" s="265" t="s">
        <v>2775</v>
      </c>
      <c r="G1687" s="212" t="s">
        <v>2776</v>
      </c>
      <c r="H1687" s="287" t="s">
        <v>2254</v>
      </c>
      <c r="I1687" s="318" t="s">
        <v>2255</v>
      </c>
      <c r="J1687" s="267" t="s">
        <v>2193</v>
      </c>
      <c r="K1687" s="215" t="s">
        <v>238</v>
      </c>
    </row>
    <row r="1688" spans="1:11" s="215" customFormat="1" hidden="1">
      <c r="A1688" s="247" t="s">
        <v>2774</v>
      </c>
      <c r="B1688" s="211" t="str">
        <f>VLOOKUP(A1688,数策标签!H:K,2,FALSE)</f>
        <v>消费金额品类TOP5分布</v>
      </c>
      <c r="C1688" s="211" t="s">
        <v>235</v>
      </c>
      <c r="D1688" s="211" t="s">
        <v>2001</v>
      </c>
      <c r="E1688" s="211" t="s">
        <v>2001</v>
      </c>
      <c r="F1688" s="265" t="s">
        <v>2775</v>
      </c>
      <c r="G1688" s="212" t="s">
        <v>2776</v>
      </c>
      <c r="H1688" s="287" t="s">
        <v>2256</v>
      </c>
      <c r="I1688" s="318" t="s">
        <v>2257</v>
      </c>
      <c r="J1688" s="267" t="s">
        <v>2193</v>
      </c>
      <c r="K1688" s="215" t="s">
        <v>238</v>
      </c>
    </row>
    <row r="1689" spans="1:11" s="215" customFormat="1" hidden="1">
      <c r="A1689" s="247" t="s">
        <v>2774</v>
      </c>
      <c r="B1689" s="211" t="str">
        <f>VLOOKUP(A1689,数策标签!H:K,2,FALSE)</f>
        <v>消费金额品类TOP5分布</v>
      </c>
      <c r="C1689" s="211" t="s">
        <v>235</v>
      </c>
      <c r="D1689" s="211" t="s">
        <v>2001</v>
      </c>
      <c r="E1689" s="211" t="s">
        <v>2001</v>
      </c>
      <c r="F1689" s="265" t="s">
        <v>2775</v>
      </c>
      <c r="G1689" s="212" t="s">
        <v>2776</v>
      </c>
      <c r="H1689" s="287" t="s">
        <v>2258</v>
      </c>
      <c r="I1689" s="318" t="s">
        <v>2259</v>
      </c>
      <c r="J1689" s="267" t="s">
        <v>2193</v>
      </c>
      <c r="K1689" s="215" t="s">
        <v>238</v>
      </c>
    </row>
    <row r="1690" spans="1:11" s="215" customFormat="1" hidden="1">
      <c r="A1690" s="247" t="s">
        <v>2774</v>
      </c>
      <c r="B1690" s="211" t="str">
        <f>VLOOKUP(A1690,数策标签!H:K,2,FALSE)</f>
        <v>消费金额品类TOP5分布</v>
      </c>
      <c r="C1690" s="211" t="s">
        <v>235</v>
      </c>
      <c r="D1690" s="211" t="s">
        <v>2001</v>
      </c>
      <c r="E1690" s="211" t="s">
        <v>2001</v>
      </c>
      <c r="F1690" s="265" t="s">
        <v>2775</v>
      </c>
      <c r="G1690" s="212" t="s">
        <v>2776</v>
      </c>
      <c r="H1690" s="287" t="s">
        <v>2260</v>
      </c>
      <c r="I1690" s="318" t="s">
        <v>2261</v>
      </c>
      <c r="J1690" s="267" t="s">
        <v>2193</v>
      </c>
      <c r="K1690" s="215" t="s">
        <v>238</v>
      </c>
    </row>
    <row r="1691" spans="1:11" s="215" customFormat="1" hidden="1">
      <c r="A1691" s="247" t="s">
        <v>2774</v>
      </c>
      <c r="B1691" s="211" t="str">
        <f>VLOOKUP(A1691,数策标签!H:K,2,FALSE)</f>
        <v>消费金额品类TOP5分布</v>
      </c>
      <c r="C1691" s="211" t="s">
        <v>235</v>
      </c>
      <c r="D1691" s="211" t="s">
        <v>2001</v>
      </c>
      <c r="E1691" s="211" t="s">
        <v>2001</v>
      </c>
      <c r="F1691" s="265" t="s">
        <v>2775</v>
      </c>
      <c r="G1691" s="212" t="s">
        <v>2776</v>
      </c>
      <c r="H1691" s="287" t="s">
        <v>2262</v>
      </c>
      <c r="I1691" s="318" t="s">
        <v>2263</v>
      </c>
      <c r="J1691" s="267" t="s">
        <v>2193</v>
      </c>
      <c r="K1691" s="215" t="s">
        <v>238</v>
      </c>
    </row>
    <row r="1692" spans="1:11" s="215" customFormat="1" hidden="1">
      <c r="A1692" s="247" t="s">
        <v>2774</v>
      </c>
      <c r="B1692" s="211" t="str">
        <f>VLOOKUP(A1692,数策标签!H:K,2,FALSE)</f>
        <v>消费金额品类TOP5分布</v>
      </c>
      <c r="C1692" s="211" t="s">
        <v>235</v>
      </c>
      <c r="D1692" s="211" t="s">
        <v>2001</v>
      </c>
      <c r="E1692" s="211" t="s">
        <v>2001</v>
      </c>
      <c r="F1692" s="265" t="s">
        <v>2775</v>
      </c>
      <c r="G1692" s="212" t="s">
        <v>2776</v>
      </c>
      <c r="H1692" s="287" t="s">
        <v>2264</v>
      </c>
      <c r="I1692" s="318" t="s">
        <v>2265</v>
      </c>
      <c r="J1692" s="267" t="s">
        <v>2193</v>
      </c>
      <c r="K1692" s="215" t="s">
        <v>238</v>
      </c>
    </row>
    <row r="1693" spans="1:11" s="215" customFormat="1" hidden="1">
      <c r="A1693" s="247" t="s">
        <v>2774</v>
      </c>
      <c r="B1693" s="211" t="str">
        <f>VLOOKUP(A1693,数策标签!H:K,2,FALSE)</f>
        <v>消费金额品类TOP5分布</v>
      </c>
      <c r="C1693" s="211" t="s">
        <v>235</v>
      </c>
      <c r="D1693" s="211" t="s">
        <v>2001</v>
      </c>
      <c r="E1693" s="211" t="s">
        <v>2001</v>
      </c>
      <c r="F1693" s="265" t="s">
        <v>2775</v>
      </c>
      <c r="G1693" s="212" t="s">
        <v>2776</v>
      </c>
      <c r="H1693" s="287" t="s">
        <v>2266</v>
      </c>
      <c r="I1693" s="318" t="s">
        <v>2267</v>
      </c>
      <c r="J1693" s="267" t="s">
        <v>2193</v>
      </c>
      <c r="K1693" s="215" t="s">
        <v>238</v>
      </c>
    </row>
    <row r="1694" spans="1:11" s="215" customFormat="1" hidden="1">
      <c r="A1694" s="247" t="s">
        <v>2774</v>
      </c>
      <c r="B1694" s="211" t="str">
        <f>VLOOKUP(A1694,数策标签!H:K,2,FALSE)</f>
        <v>消费金额品类TOP5分布</v>
      </c>
      <c r="C1694" s="211" t="s">
        <v>235</v>
      </c>
      <c r="D1694" s="211" t="s">
        <v>2001</v>
      </c>
      <c r="E1694" s="211" t="s">
        <v>2001</v>
      </c>
      <c r="F1694" s="265" t="s">
        <v>2775</v>
      </c>
      <c r="G1694" s="212" t="s">
        <v>2776</v>
      </c>
      <c r="H1694" s="287" t="s">
        <v>2268</v>
      </c>
      <c r="I1694" s="318" t="s">
        <v>2269</v>
      </c>
      <c r="J1694" s="267" t="s">
        <v>2193</v>
      </c>
      <c r="K1694" s="215" t="s">
        <v>238</v>
      </c>
    </row>
    <row r="1695" spans="1:11" s="215" customFormat="1" hidden="1">
      <c r="A1695" s="247" t="s">
        <v>2774</v>
      </c>
      <c r="B1695" s="211" t="str">
        <f>VLOOKUP(A1695,数策标签!H:K,2,FALSE)</f>
        <v>消费金额品类TOP5分布</v>
      </c>
      <c r="C1695" s="211" t="s">
        <v>235</v>
      </c>
      <c r="D1695" s="211" t="s">
        <v>2001</v>
      </c>
      <c r="E1695" s="211" t="s">
        <v>2001</v>
      </c>
      <c r="F1695" s="265" t="s">
        <v>2775</v>
      </c>
      <c r="G1695" s="212" t="s">
        <v>2776</v>
      </c>
      <c r="H1695" s="287" t="s">
        <v>2270</v>
      </c>
      <c r="I1695" s="318" t="s">
        <v>2271</v>
      </c>
      <c r="J1695" s="267" t="s">
        <v>2193</v>
      </c>
      <c r="K1695" s="215" t="s">
        <v>238</v>
      </c>
    </row>
    <row r="1696" spans="1:11" s="215" customFormat="1" hidden="1">
      <c r="A1696" s="247" t="s">
        <v>2774</v>
      </c>
      <c r="B1696" s="211" t="str">
        <f>VLOOKUP(A1696,数策标签!H:K,2,FALSE)</f>
        <v>消费金额品类TOP5分布</v>
      </c>
      <c r="C1696" s="211" t="s">
        <v>235</v>
      </c>
      <c r="D1696" s="211" t="s">
        <v>2001</v>
      </c>
      <c r="E1696" s="211" t="s">
        <v>2001</v>
      </c>
      <c r="F1696" s="265" t="s">
        <v>2775</v>
      </c>
      <c r="G1696" s="212" t="s">
        <v>2776</v>
      </c>
      <c r="H1696" s="287" t="s">
        <v>2272</v>
      </c>
      <c r="I1696" s="318" t="s">
        <v>2273</v>
      </c>
      <c r="J1696" s="267" t="s">
        <v>2193</v>
      </c>
      <c r="K1696" s="215" t="s">
        <v>238</v>
      </c>
    </row>
    <row r="1697" spans="1:11" s="215" customFormat="1" hidden="1">
      <c r="A1697" s="247" t="s">
        <v>2774</v>
      </c>
      <c r="B1697" s="211" t="str">
        <f>VLOOKUP(A1697,数策标签!H:K,2,FALSE)</f>
        <v>消费金额品类TOP5分布</v>
      </c>
      <c r="C1697" s="211" t="s">
        <v>235</v>
      </c>
      <c r="D1697" s="211" t="s">
        <v>2001</v>
      </c>
      <c r="E1697" s="211" t="s">
        <v>2001</v>
      </c>
      <c r="F1697" s="265" t="s">
        <v>2775</v>
      </c>
      <c r="G1697" s="212" t="s">
        <v>2776</v>
      </c>
      <c r="H1697" s="287" t="s">
        <v>2274</v>
      </c>
      <c r="I1697" s="318" t="s">
        <v>2275</v>
      </c>
      <c r="J1697" s="267" t="s">
        <v>2193</v>
      </c>
      <c r="K1697" s="215" t="s">
        <v>238</v>
      </c>
    </row>
    <row r="1698" spans="1:11" s="215" customFormat="1" hidden="1">
      <c r="A1698" s="247" t="s">
        <v>2774</v>
      </c>
      <c r="B1698" s="211" t="str">
        <f>VLOOKUP(A1698,数策标签!H:K,2,FALSE)</f>
        <v>消费金额品类TOP5分布</v>
      </c>
      <c r="C1698" s="211" t="s">
        <v>235</v>
      </c>
      <c r="D1698" s="211" t="s">
        <v>2001</v>
      </c>
      <c r="E1698" s="211" t="s">
        <v>2001</v>
      </c>
      <c r="F1698" s="265" t="s">
        <v>2775</v>
      </c>
      <c r="G1698" s="212" t="s">
        <v>2776</v>
      </c>
      <c r="H1698" s="287" t="s">
        <v>2276</v>
      </c>
      <c r="I1698" s="318" t="s">
        <v>2277</v>
      </c>
      <c r="J1698" s="267" t="s">
        <v>2193</v>
      </c>
      <c r="K1698" s="215" t="s">
        <v>238</v>
      </c>
    </row>
    <row r="1699" spans="1:11" s="215" customFormat="1" hidden="1">
      <c r="A1699" s="247" t="s">
        <v>2774</v>
      </c>
      <c r="B1699" s="211" t="str">
        <f>VLOOKUP(A1699,数策标签!H:K,2,FALSE)</f>
        <v>消费金额品类TOP5分布</v>
      </c>
      <c r="C1699" s="211" t="s">
        <v>235</v>
      </c>
      <c r="D1699" s="211" t="s">
        <v>2001</v>
      </c>
      <c r="E1699" s="211" t="s">
        <v>2001</v>
      </c>
      <c r="F1699" s="265" t="s">
        <v>2775</v>
      </c>
      <c r="G1699" s="212" t="s">
        <v>2776</v>
      </c>
      <c r="H1699" s="287" t="s">
        <v>2278</v>
      </c>
      <c r="I1699" s="318" t="s">
        <v>2279</v>
      </c>
      <c r="J1699" s="267" t="s">
        <v>2193</v>
      </c>
      <c r="K1699" s="215" t="s">
        <v>238</v>
      </c>
    </row>
    <row r="1700" spans="1:11" s="215" customFormat="1" hidden="1">
      <c r="A1700" s="247" t="s">
        <v>2774</v>
      </c>
      <c r="B1700" s="211" t="str">
        <f>VLOOKUP(A1700,数策标签!H:K,2,FALSE)</f>
        <v>消费金额品类TOP5分布</v>
      </c>
      <c r="C1700" s="211" t="s">
        <v>235</v>
      </c>
      <c r="D1700" s="211" t="s">
        <v>2001</v>
      </c>
      <c r="E1700" s="211" t="s">
        <v>2001</v>
      </c>
      <c r="F1700" s="265" t="s">
        <v>2775</v>
      </c>
      <c r="G1700" s="212" t="s">
        <v>2776</v>
      </c>
      <c r="H1700" s="287" t="s">
        <v>2280</v>
      </c>
      <c r="I1700" s="318" t="s">
        <v>2281</v>
      </c>
      <c r="J1700" s="267" t="s">
        <v>2193</v>
      </c>
      <c r="K1700" s="215" t="s">
        <v>238</v>
      </c>
    </row>
    <row r="1701" spans="1:11" s="215" customFormat="1" hidden="1">
      <c r="A1701" s="247" t="s">
        <v>2774</v>
      </c>
      <c r="B1701" s="211" t="str">
        <f>VLOOKUP(A1701,数策标签!H:K,2,FALSE)</f>
        <v>消费金额品类TOP5分布</v>
      </c>
      <c r="C1701" s="211" t="s">
        <v>235</v>
      </c>
      <c r="D1701" s="211" t="s">
        <v>2001</v>
      </c>
      <c r="E1701" s="211" t="s">
        <v>2001</v>
      </c>
      <c r="F1701" s="265" t="s">
        <v>2775</v>
      </c>
      <c r="G1701" s="212" t="s">
        <v>2776</v>
      </c>
      <c r="H1701" s="287" t="s">
        <v>2282</v>
      </c>
      <c r="I1701" s="318" t="s">
        <v>2283</v>
      </c>
      <c r="J1701" s="267" t="s">
        <v>2193</v>
      </c>
      <c r="K1701" s="215" t="s">
        <v>238</v>
      </c>
    </row>
    <row r="1702" spans="1:11" s="215" customFormat="1" hidden="1">
      <c r="A1702" s="247" t="s">
        <v>2774</v>
      </c>
      <c r="B1702" s="211" t="str">
        <f>VLOOKUP(A1702,数策标签!H:K,2,FALSE)</f>
        <v>消费金额品类TOP5分布</v>
      </c>
      <c r="C1702" s="211" t="s">
        <v>235</v>
      </c>
      <c r="D1702" s="211" t="s">
        <v>2001</v>
      </c>
      <c r="E1702" s="211" t="s">
        <v>2001</v>
      </c>
      <c r="F1702" s="265" t="s">
        <v>2775</v>
      </c>
      <c r="G1702" s="212" t="s">
        <v>2776</v>
      </c>
      <c r="H1702" s="287" t="s">
        <v>2284</v>
      </c>
      <c r="I1702" s="318" t="s">
        <v>2285</v>
      </c>
      <c r="J1702" s="267" t="s">
        <v>2193</v>
      </c>
      <c r="K1702" s="215" t="s">
        <v>238</v>
      </c>
    </row>
    <row r="1703" spans="1:11" s="215" customFormat="1" hidden="1">
      <c r="A1703" s="247" t="s">
        <v>2774</v>
      </c>
      <c r="B1703" s="211" t="str">
        <f>VLOOKUP(A1703,数策标签!H:K,2,FALSE)</f>
        <v>消费金额品类TOP5分布</v>
      </c>
      <c r="C1703" s="211" t="s">
        <v>235</v>
      </c>
      <c r="D1703" s="211" t="s">
        <v>2001</v>
      </c>
      <c r="E1703" s="211" t="s">
        <v>2001</v>
      </c>
      <c r="F1703" s="265" t="s">
        <v>2775</v>
      </c>
      <c r="G1703" s="212" t="s">
        <v>2776</v>
      </c>
      <c r="H1703" s="287" t="s">
        <v>2286</v>
      </c>
      <c r="I1703" s="318" t="s">
        <v>2287</v>
      </c>
      <c r="J1703" s="267" t="s">
        <v>2193</v>
      </c>
      <c r="K1703" s="215" t="s">
        <v>238</v>
      </c>
    </row>
    <row r="1704" spans="1:11" s="215" customFormat="1" hidden="1">
      <c r="A1704" s="247" t="s">
        <v>2774</v>
      </c>
      <c r="B1704" s="211" t="str">
        <f>VLOOKUP(A1704,数策标签!H:K,2,FALSE)</f>
        <v>消费金额品类TOP5分布</v>
      </c>
      <c r="C1704" s="211" t="s">
        <v>235</v>
      </c>
      <c r="D1704" s="211" t="s">
        <v>2001</v>
      </c>
      <c r="E1704" s="211" t="s">
        <v>2001</v>
      </c>
      <c r="F1704" s="265" t="s">
        <v>2775</v>
      </c>
      <c r="G1704" s="212" t="s">
        <v>2776</v>
      </c>
      <c r="H1704" s="287" t="s">
        <v>2288</v>
      </c>
      <c r="I1704" s="318" t="s">
        <v>2289</v>
      </c>
      <c r="J1704" s="267" t="s">
        <v>2193</v>
      </c>
      <c r="K1704" s="215" t="s">
        <v>238</v>
      </c>
    </row>
    <row r="1705" spans="1:11" s="215" customFormat="1" hidden="1">
      <c r="A1705" s="247" t="s">
        <v>2774</v>
      </c>
      <c r="B1705" s="211" t="str">
        <f>VLOOKUP(A1705,数策标签!H:K,2,FALSE)</f>
        <v>消费金额品类TOP5分布</v>
      </c>
      <c r="C1705" s="211" t="s">
        <v>235</v>
      </c>
      <c r="D1705" s="211" t="s">
        <v>2001</v>
      </c>
      <c r="E1705" s="211" t="s">
        <v>2001</v>
      </c>
      <c r="F1705" s="265" t="s">
        <v>2775</v>
      </c>
      <c r="G1705" s="212" t="s">
        <v>2776</v>
      </c>
      <c r="H1705" s="287" t="s">
        <v>2290</v>
      </c>
      <c r="I1705" s="318" t="s">
        <v>2291</v>
      </c>
      <c r="J1705" s="267" t="s">
        <v>2193</v>
      </c>
      <c r="K1705" s="215" t="s">
        <v>238</v>
      </c>
    </row>
    <row r="1706" spans="1:11" s="215" customFormat="1" hidden="1">
      <c r="A1706" s="247" t="s">
        <v>2774</v>
      </c>
      <c r="B1706" s="211" t="str">
        <f>VLOOKUP(A1706,数策标签!H:K,2,FALSE)</f>
        <v>消费金额品类TOP5分布</v>
      </c>
      <c r="C1706" s="211" t="s">
        <v>235</v>
      </c>
      <c r="D1706" s="211" t="s">
        <v>2001</v>
      </c>
      <c r="E1706" s="211" t="s">
        <v>2001</v>
      </c>
      <c r="F1706" s="265" t="s">
        <v>2775</v>
      </c>
      <c r="G1706" s="212" t="s">
        <v>2776</v>
      </c>
      <c r="H1706" s="287" t="s">
        <v>2292</v>
      </c>
      <c r="I1706" s="318" t="s">
        <v>2293</v>
      </c>
      <c r="J1706" s="267" t="s">
        <v>2193</v>
      </c>
      <c r="K1706" s="215" t="s">
        <v>238</v>
      </c>
    </row>
    <row r="1707" spans="1:11" s="215" customFormat="1" hidden="1">
      <c r="A1707" s="247" t="s">
        <v>2774</v>
      </c>
      <c r="B1707" s="211" t="str">
        <f>VLOOKUP(A1707,数策标签!H:K,2,FALSE)</f>
        <v>消费金额品类TOP5分布</v>
      </c>
      <c r="C1707" s="211" t="s">
        <v>235</v>
      </c>
      <c r="D1707" s="211" t="s">
        <v>2001</v>
      </c>
      <c r="E1707" s="211" t="s">
        <v>2001</v>
      </c>
      <c r="F1707" s="265" t="s">
        <v>2775</v>
      </c>
      <c r="G1707" s="212" t="s">
        <v>2776</v>
      </c>
      <c r="H1707" s="287" t="s">
        <v>2294</v>
      </c>
      <c r="I1707" s="318" t="s">
        <v>2295</v>
      </c>
      <c r="J1707" s="267" t="s">
        <v>2193</v>
      </c>
      <c r="K1707" s="215" t="s">
        <v>238</v>
      </c>
    </row>
    <row r="1708" spans="1:11" s="215" customFormat="1" hidden="1">
      <c r="A1708" s="247" t="s">
        <v>2774</v>
      </c>
      <c r="B1708" s="211" t="str">
        <f>VLOOKUP(A1708,数策标签!H:K,2,FALSE)</f>
        <v>消费金额品类TOP5分布</v>
      </c>
      <c r="C1708" s="211" t="s">
        <v>235</v>
      </c>
      <c r="D1708" s="211" t="s">
        <v>2001</v>
      </c>
      <c r="E1708" s="211" t="s">
        <v>2001</v>
      </c>
      <c r="F1708" s="265" t="s">
        <v>2775</v>
      </c>
      <c r="G1708" s="212" t="s">
        <v>2776</v>
      </c>
      <c r="H1708" s="287" t="s">
        <v>2296</v>
      </c>
      <c r="I1708" s="318" t="s">
        <v>2297</v>
      </c>
      <c r="J1708" s="267" t="s">
        <v>2193</v>
      </c>
      <c r="K1708" s="215" t="s">
        <v>238</v>
      </c>
    </row>
    <row r="1709" spans="1:11" s="215" customFormat="1" hidden="1">
      <c r="A1709" s="247" t="s">
        <v>2774</v>
      </c>
      <c r="B1709" s="211" t="str">
        <f>VLOOKUP(A1709,数策标签!H:K,2,FALSE)</f>
        <v>消费金额品类TOP5分布</v>
      </c>
      <c r="C1709" s="211" t="s">
        <v>235</v>
      </c>
      <c r="D1709" s="211" t="s">
        <v>2001</v>
      </c>
      <c r="E1709" s="211" t="s">
        <v>2001</v>
      </c>
      <c r="F1709" s="265" t="s">
        <v>2775</v>
      </c>
      <c r="G1709" s="212" t="s">
        <v>2776</v>
      </c>
      <c r="H1709" s="287" t="s">
        <v>2298</v>
      </c>
      <c r="I1709" s="318" t="s">
        <v>2299</v>
      </c>
      <c r="J1709" s="267" t="s">
        <v>2193</v>
      </c>
      <c r="K1709" s="215" t="s">
        <v>238</v>
      </c>
    </row>
    <row r="1710" spans="1:11" s="215" customFormat="1" hidden="1">
      <c r="A1710" s="247" t="s">
        <v>2774</v>
      </c>
      <c r="B1710" s="211" t="str">
        <f>VLOOKUP(A1710,数策标签!H:K,2,FALSE)</f>
        <v>消费金额品类TOP5分布</v>
      </c>
      <c r="C1710" s="211" t="s">
        <v>235</v>
      </c>
      <c r="D1710" s="211" t="s">
        <v>2001</v>
      </c>
      <c r="E1710" s="211" t="s">
        <v>2001</v>
      </c>
      <c r="F1710" s="265" t="s">
        <v>2775</v>
      </c>
      <c r="G1710" s="212" t="s">
        <v>2776</v>
      </c>
      <c r="H1710" s="287" t="s">
        <v>2300</v>
      </c>
      <c r="I1710" s="318" t="s">
        <v>2301</v>
      </c>
      <c r="J1710" s="267" t="s">
        <v>2193</v>
      </c>
      <c r="K1710" s="215" t="s">
        <v>238</v>
      </c>
    </row>
    <row r="1711" spans="1:11" s="215" customFormat="1" hidden="1">
      <c r="A1711" s="247" t="s">
        <v>2774</v>
      </c>
      <c r="B1711" s="211" t="str">
        <f>VLOOKUP(A1711,数策标签!H:K,2,FALSE)</f>
        <v>消费金额品类TOP5分布</v>
      </c>
      <c r="C1711" s="211" t="s">
        <v>235</v>
      </c>
      <c r="D1711" s="211" t="s">
        <v>2001</v>
      </c>
      <c r="E1711" s="211" t="s">
        <v>2001</v>
      </c>
      <c r="F1711" s="265" t="s">
        <v>2775</v>
      </c>
      <c r="G1711" s="212" t="s">
        <v>2776</v>
      </c>
      <c r="H1711" s="287" t="s">
        <v>2302</v>
      </c>
      <c r="I1711" s="318" t="s">
        <v>2303</v>
      </c>
      <c r="J1711" s="267" t="s">
        <v>2193</v>
      </c>
      <c r="K1711" s="215" t="s">
        <v>238</v>
      </c>
    </row>
    <row r="1712" spans="1:11" s="215" customFormat="1" hidden="1">
      <c r="A1712" s="247" t="s">
        <v>2774</v>
      </c>
      <c r="B1712" s="211" t="str">
        <f>VLOOKUP(A1712,数策标签!H:K,2,FALSE)</f>
        <v>消费金额品类TOP5分布</v>
      </c>
      <c r="C1712" s="211" t="s">
        <v>235</v>
      </c>
      <c r="D1712" s="211" t="s">
        <v>2001</v>
      </c>
      <c r="E1712" s="211" t="s">
        <v>2001</v>
      </c>
      <c r="F1712" s="265" t="s">
        <v>2775</v>
      </c>
      <c r="G1712" s="212" t="s">
        <v>2776</v>
      </c>
      <c r="H1712" s="287" t="s">
        <v>2304</v>
      </c>
      <c r="I1712" s="318" t="s">
        <v>2305</v>
      </c>
      <c r="J1712" s="267" t="s">
        <v>2193</v>
      </c>
      <c r="K1712" s="215" t="s">
        <v>238</v>
      </c>
    </row>
    <row r="1713" spans="1:11" s="215" customFormat="1" hidden="1">
      <c r="A1713" s="247" t="s">
        <v>2774</v>
      </c>
      <c r="B1713" s="211" t="str">
        <f>VLOOKUP(A1713,数策标签!H:K,2,FALSE)</f>
        <v>消费金额品类TOP5分布</v>
      </c>
      <c r="C1713" s="211" t="s">
        <v>235</v>
      </c>
      <c r="D1713" s="211" t="s">
        <v>2001</v>
      </c>
      <c r="E1713" s="211" t="s">
        <v>2001</v>
      </c>
      <c r="F1713" s="265" t="s">
        <v>2775</v>
      </c>
      <c r="G1713" s="212" t="s">
        <v>2776</v>
      </c>
      <c r="H1713" s="287" t="s">
        <v>2306</v>
      </c>
      <c r="I1713" s="318" t="s">
        <v>2307</v>
      </c>
      <c r="J1713" s="267" t="s">
        <v>2193</v>
      </c>
      <c r="K1713" s="215" t="s">
        <v>238</v>
      </c>
    </row>
    <row r="1714" spans="1:11" s="215" customFormat="1" hidden="1">
      <c r="A1714" s="247" t="s">
        <v>2774</v>
      </c>
      <c r="B1714" s="211" t="str">
        <f>VLOOKUP(A1714,数策标签!H:K,2,FALSE)</f>
        <v>消费金额品类TOP5分布</v>
      </c>
      <c r="C1714" s="211" t="s">
        <v>235</v>
      </c>
      <c r="D1714" s="211" t="s">
        <v>2001</v>
      </c>
      <c r="E1714" s="211" t="s">
        <v>2001</v>
      </c>
      <c r="F1714" s="265" t="s">
        <v>2775</v>
      </c>
      <c r="G1714" s="212" t="s">
        <v>2776</v>
      </c>
      <c r="H1714" s="287" t="s">
        <v>2308</v>
      </c>
      <c r="I1714" s="318" t="s">
        <v>2309</v>
      </c>
      <c r="J1714" s="267" t="s">
        <v>2193</v>
      </c>
      <c r="K1714" s="215" t="s">
        <v>238</v>
      </c>
    </row>
    <row r="1715" spans="1:11" s="215" customFormat="1" hidden="1">
      <c r="A1715" s="247" t="s">
        <v>2774</v>
      </c>
      <c r="B1715" s="211" t="str">
        <f>VLOOKUP(A1715,数策标签!H:K,2,FALSE)</f>
        <v>消费金额品类TOP5分布</v>
      </c>
      <c r="C1715" s="211" t="s">
        <v>235</v>
      </c>
      <c r="D1715" s="211" t="s">
        <v>2001</v>
      </c>
      <c r="E1715" s="211" t="s">
        <v>2001</v>
      </c>
      <c r="F1715" s="265" t="s">
        <v>2775</v>
      </c>
      <c r="G1715" s="212" t="s">
        <v>2776</v>
      </c>
      <c r="H1715" s="287" t="s">
        <v>2310</v>
      </c>
      <c r="I1715" s="318" t="s">
        <v>2311</v>
      </c>
      <c r="J1715" s="267" t="s">
        <v>2193</v>
      </c>
      <c r="K1715" s="215" t="s">
        <v>238</v>
      </c>
    </row>
    <row r="1716" spans="1:11" s="215" customFormat="1" hidden="1">
      <c r="A1716" s="247" t="s">
        <v>2774</v>
      </c>
      <c r="B1716" s="211" t="str">
        <f>VLOOKUP(A1716,数策标签!H:K,2,FALSE)</f>
        <v>消费金额品类TOP5分布</v>
      </c>
      <c r="C1716" s="211" t="s">
        <v>235</v>
      </c>
      <c r="D1716" s="211" t="s">
        <v>2001</v>
      </c>
      <c r="E1716" s="211" t="s">
        <v>2001</v>
      </c>
      <c r="F1716" s="265" t="s">
        <v>2775</v>
      </c>
      <c r="G1716" s="212" t="s">
        <v>2776</v>
      </c>
      <c r="H1716" s="287" t="s">
        <v>2312</v>
      </c>
      <c r="I1716" s="318" t="s">
        <v>2313</v>
      </c>
      <c r="J1716" s="267" t="s">
        <v>2193</v>
      </c>
      <c r="K1716" s="215" t="s">
        <v>238</v>
      </c>
    </row>
    <row r="1717" spans="1:11" s="215" customFormat="1" hidden="1">
      <c r="A1717" s="247" t="s">
        <v>2774</v>
      </c>
      <c r="B1717" s="211" t="str">
        <f>VLOOKUP(A1717,数策标签!H:K,2,FALSE)</f>
        <v>消费金额品类TOP5分布</v>
      </c>
      <c r="C1717" s="211" t="s">
        <v>235</v>
      </c>
      <c r="D1717" s="211" t="s">
        <v>2001</v>
      </c>
      <c r="E1717" s="211" t="s">
        <v>2001</v>
      </c>
      <c r="F1717" s="265" t="s">
        <v>2775</v>
      </c>
      <c r="G1717" s="212" t="s">
        <v>2776</v>
      </c>
      <c r="H1717" s="287" t="s">
        <v>2314</v>
      </c>
      <c r="I1717" s="318" t="s">
        <v>2315</v>
      </c>
      <c r="J1717" s="267" t="s">
        <v>2193</v>
      </c>
      <c r="K1717" s="215" t="s">
        <v>238</v>
      </c>
    </row>
    <row r="1718" spans="1:11" s="215" customFormat="1" hidden="1">
      <c r="A1718" s="247" t="s">
        <v>2774</v>
      </c>
      <c r="B1718" s="211" t="str">
        <f>VLOOKUP(A1718,数策标签!H:K,2,FALSE)</f>
        <v>消费金额品类TOP5分布</v>
      </c>
      <c r="C1718" s="211" t="s">
        <v>235</v>
      </c>
      <c r="D1718" s="211" t="s">
        <v>2001</v>
      </c>
      <c r="E1718" s="211" t="s">
        <v>2001</v>
      </c>
      <c r="F1718" s="265" t="s">
        <v>2775</v>
      </c>
      <c r="G1718" s="212" t="s">
        <v>2776</v>
      </c>
      <c r="H1718" s="287" t="s">
        <v>2316</v>
      </c>
      <c r="I1718" s="318" t="s">
        <v>2317</v>
      </c>
      <c r="J1718" s="267" t="s">
        <v>2193</v>
      </c>
      <c r="K1718" s="215" t="s">
        <v>238</v>
      </c>
    </row>
    <row r="1719" spans="1:11" s="215" customFormat="1" hidden="1">
      <c r="A1719" s="247" t="s">
        <v>2774</v>
      </c>
      <c r="B1719" s="211" t="str">
        <f>VLOOKUP(A1719,数策标签!H:K,2,FALSE)</f>
        <v>消费金额品类TOP5分布</v>
      </c>
      <c r="C1719" s="211" t="s">
        <v>235</v>
      </c>
      <c r="D1719" s="211" t="s">
        <v>2001</v>
      </c>
      <c r="E1719" s="211" t="s">
        <v>2001</v>
      </c>
      <c r="F1719" s="265" t="s">
        <v>2775</v>
      </c>
      <c r="G1719" s="212" t="s">
        <v>2776</v>
      </c>
      <c r="H1719" s="287" t="s">
        <v>2318</v>
      </c>
      <c r="I1719" s="318" t="s">
        <v>2319</v>
      </c>
      <c r="J1719" s="267" t="s">
        <v>2193</v>
      </c>
      <c r="K1719" s="215" t="s">
        <v>238</v>
      </c>
    </row>
    <row r="1720" spans="1:11" s="215" customFormat="1" hidden="1">
      <c r="A1720" s="247" t="s">
        <v>2774</v>
      </c>
      <c r="B1720" s="211" t="str">
        <f>VLOOKUP(A1720,数策标签!H:K,2,FALSE)</f>
        <v>消费金额品类TOP5分布</v>
      </c>
      <c r="C1720" s="211" t="s">
        <v>235</v>
      </c>
      <c r="D1720" s="211" t="s">
        <v>2001</v>
      </c>
      <c r="E1720" s="211" t="s">
        <v>2001</v>
      </c>
      <c r="F1720" s="265" t="s">
        <v>2775</v>
      </c>
      <c r="G1720" s="212" t="s">
        <v>2776</v>
      </c>
      <c r="H1720" s="287" t="s">
        <v>2320</v>
      </c>
      <c r="I1720" s="318" t="s">
        <v>2321</v>
      </c>
      <c r="J1720" s="267" t="s">
        <v>2193</v>
      </c>
      <c r="K1720" s="215" t="s">
        <v>238</v>
      </c>
    </row>
    <row r="1721" spans="1:11" s="215" customFormat="1" hidden="1">
      <c r="A1721" s="247" t="s">
        <v>2774</v>
      </c>
      <c r="B1721" s="211" t="str">
        <f>VLOOKUP(A1721,数策标签!H:K,2,FALSE)</f>
        <v>消费金额品类TOP5分布</v>
      </c>
      <c r="C1721" s="211" t="s">
        <v>235</v>
      </c>
      <c r="D1721" s="211" t="s">
        <v>2001</v>
      </c>
      <c r="E1721" s="211" t="s">
        <v>2001</v>
      </c>
      <c r="F1721" s="265" t="s">
        <v>2775</v>
      </c>
      <c r="G1721" s="212" t="s">
        <v>2776</v>
      </c>
      <c r="H1721" s="287" t="s">
        <v>2322</v>
      </c>
      <c r="I1721" s="318" t="s">
        <v>2323</v>
      </c>
      <c r="J1721" s="267" t="s">
        <v>2193</v>
      </c>
      <c r="K1721" s="215" t="s">
        <v>238</v>
      </c>
    </row>
    <row r="1722" spans="1:11" s="215" customFormat="1" hidden="1">
      <c r="A1722" s="247" t="s">
        <v>2774</v>
      </c>
      <c r="B1722" s="211" t="str">
        <f>VLOOKUP(A1722,数策标签!H:K,2,FALSE)</f>
        <v>消费金额品类TOP5分布</v>
      </c>
      <c r="C1722" s="211" t="s">
        <v>235</v>
      </c>
      <c r="D1722" s="211" t="s">
        <v>2001</v>
      </c>
      <c r="E1722" s="211" t="s">
        <v>2001</v>
      </c>
      <c r="F1722" s="265" t="s">
        <v>2775</v>
      </c>
      <c r="G1722" s="212" t="s">
        <v>2776</v>
      </c>
      <c r="H1722" s="287" t="s">
        <v>2324</v>
      </c>
      <c r="I1722" s="318" t="s">
        <v>2325</v>
      </c>
      <c r="J1722" s="267" t="s">
        <v>2193</v>
      </c>
      <c r="K1722" s="215" t="s">
        <v>238</v>
      </c>
    </row>
    <row r="1723" spans="1:11" s="215" customFormat="1" hidden="1">
      <c r="A1723" s="247" t="s">
        <v>2774</v>
      </c>
      <c r="B1723" s="211" t="str">
        <f>VLOOKUP(A1723,数策标签!H:K,2,FALSE)</f>
        <v>消费金额品类TOP5分布</v>
      </c>
      <c r="C1723" s="211" t="s">
        <v>235</v>
      </c>
      <c r="D1723" s="211" t="s">
        <v>2001</v>
      </c>
      <c r="E1723" s="211" t="s">
        <v>2001</v>
      </c>
      <c r="F1723" s="265" t="s">
        <v>2775</v>
      </c>
      <c r="G1723" s="212" t="s">
        <v>2776</v>
      </c>
      <c r="H1723" s="287" t="s">
        <v>2326</v>
      </c>
      <c r="I1723" s="318" t="s">
        <v>2327</v>
      </c>
      <c r="J1723" s="267" t="s">
        <v>2193</v>
      </c>
      <c r="K1723" s="215" t="s">
        <v>238</v>
      </c>
    </row>
    <row r="1724" spans="1:11" s="215" customFormat="1" hidden="1">
      <c r="A1724" s="247" t="s">
        <v>2774</v>
      </c>
      <c r="B1724" s="211" t="str">
        <f>VLOOKUP(A1724,数策标签!H:K,2,FALSE)</f>
        <v>消费金额品类TOP5分布</v>
      </c>
      <c r="C1724" s="211" t="s">
        <v>235</v>
      </c>
      <c r="D1724" s="211" t="s">
        <v>2001</v>
      </c>
      <c r="E1724" s="211" t="s">
        <v>2001</v>
      </c>
      <c r="F1724" s="265" t="s">
        <v>2775</v>
      </c>
      <c r="G1724" s="212" t="s">
        <v>2776</v>
      </c>
      <c r="H1724" s="287" t="s">
        <v>2328</v>
      </c>
      <c r="I1724" s="318" t="s">
        <v>2329</v>
      </c>
      <c r="J1724" s="267" t="s">
        <v>2193</v>
      </c>
      <c r="K1724" s="215" t="s">
        <v>238</v>
      </c>
    </row>
    <row r="1725" spans="1:11" s="215" customFormat="1" hidden="1">
      <c r="A1725" s="247" t="s">
        <v>2774</v>
      </c>
      <c r="B1725" s="211" t="str">
        <f>VLOOKUP(A1725,数策标签!H:K,2,FALSE)</f>
        <v>消费金额品类TOP5分布</v>
      </c>
      <c r="C1725" s="211" t="s">
        <v>235</v>
      </c>
      <c r="D1725" s="211" t="s">
        <v>2001</v>
      </c>
      <c r="E1725" s="211" t="s">
        <v>2001</v>
      </c>
      <c r="F1725" s="265" t="s">
        <v>2775</v>
      </c>
      <c r="G1725" s="212" t="s">
        <v>2776</v>
      </c>
      <c r="H1725" s="287" t="s">
        <v>2330</v>
      </c>
      <c r="I1725" s="318" t="s">
        <v>2331</v>
      </c>
      <c r="J1725" s="267" t="s">
        <v>2193</v>
      </c>
      <c r="K1725" s="215" t="s">
        <v>238</v>
      </c>
    </row>
    <row r="1726" spans="1:11" s="215" customFormat="1" hidden="1">
      <c r="A1726" s="247" t="s">
        <v>2774</v>
      </c>
      <c r="B1726" s="211" t="str">
        <f>VLOOKUP(A1726,数策标签!H:K,2,FALSE)</f>
        <v>消费金额品类TOP5分布</v>
      </c>
      <c r="C1726" s="211" t="s">
        <v>235</v>
      </c>
      <c r="D1726" s="211" t="s">
        <v>2001</v>
      </c>
      <c r="E1726" s="211" t="s">
        <v>2001</v>
      </c>
      <c r="F1726" s="265" t="s">
        <v>2775</v>
      </c>
      <c r="G1726" s="212" t="s">
        <v>2776</v>
      </c>
      <c r="H1726" s="287" t="s">
        <v>2332</v>
      </c>
      <c r="I1726" s="318" t="s">
        <v>2333</v>
      </c>
      <c r="J1726" s="267" t="s">
        <v>2193</v>
      </c>
      <c r="K1726" s="215" t="s">
        <v>238</v>
      </c>
    </row>
    <row r="1727" spans="1:11" s="215" customFormat="1" hidden="1">
      <c r="A1727" s="247" t="s">
        <v>2774</v>
      </c>
      <c r="B1727" s="211" t="str">
        <f>VLOOKUP(A1727,数策标签!H:K,2,FALSE)</f>
        <v>消费金额品类TOP5分布</v>
      </c>
      <c r="C1727" s="211" t="s">
        <v>235</v>
      </c>
      <c r="D1727" s="211" t="s">
        <v>2001</v>
      </c>
      <c r="E1727" s="211" t="s">
        <v>2001</v>
      </c>
      <c r="F1727" s="265" t="s">
        <v>2775</v>
      </c>
      <c r="G1727" s="212" t="s">
        <v>2776</v>
      </c>
      <c r="H1727" s="287" t="s">
        <v>2334</v>
      </c>
      <c r="I1727" s="318" t="s">
        <v>2335</v>
      </c>
      <c r="J1727" s="267" t="s">
        <v>2193</v>
      </c>
      <c r="K1727" s="215" t="s">
        <v>238</v>
      </c>
    </row>
    <row r="1728" spans="1:11" s="215" customFormat="1" hidden="1">
      <c r="A1728" s="247" t="s">
        <v>2774</v>
      </c>
      <c r="B1728" s="211" t="str">
        <f>VLOOKUP(A1728,数策标签!H:K,2,FALSE)</f>
        <v>消费金额品类TOP5分布</v>
      </c>
      <c r="C1728" s="211" t="s">
        <v>235</v>
      </c>
      <c r="D1728" s="211" t="s">
        <v>2001</v>
      </c>
      <c r="E1728" s="211" t="s">
        <v>2001</v>
      </c>
      <c r="F1728" s="265" t="s">
        <v>2775</v>
      </c>
      <c r="G1728" s="212" t="s">
        <v>2776</v>
      </c>
      <c r="H1728" s="287" t="s">
        <v>2336</v>
      </c>
      <c r="I1728" s="318" t="s">
        <v>2337</v>
      </c>
      <c r="J1728" s="267" t="s">
        <v>2193</v>
      </c>
      <c r="K1728" s="215" t="s">
        <v>238</v>
      </c>
    </row>
    <row r="1729" spans="1:11" s="215" customFormat="1" hidden="1">
      <c r="A1729" s="247" t="s">
        <v>2774</v>
      </c>
      <c r="B1729" s="211" t="str">
        <f>VLOOKUP(A1729,数策标签!H:K,2,FALSE)</f>
        <v>消费金额品类TOP5分布</v>
      </c>
      <c r="C1729" s="211" t="s">
        <v>235</v>
      </c>
      <c r="D1729" s="211" t="s">
        <v>2001</v>
      </c>
      <c r="E1729" s="211" t="s">
        <v>2001</v>
      </c>
      <c r="F1729" s="265" t="s">
        <v>2775</v>
      </c>
      <c r="G1729" s="212" t="s">
        <v>2776</v>
      </c>
      <c r="H1729" s="287" t="s">
        <v>2338</v>
      </c>
      <c r="I1729" s="318" t="s">
        <v>2339</v>
      </c>
      <c r="J1729" s="267" t="s">
        <v>2193</v>
      </c>
      <c r="K1729" s="215" t="s">
        <v>238</v>
      </c>
    </row>
    <row r="1730" spans="1:11" s="215" customFormat="1" hidden="1">
      <c r="A1730" s="247" t="s">
        <v>2774</v>
      </c>
      <c r="B1730" s="211" t="str">
        <f>VLOOKUP(A1730,数策标签!H:K,2,FALSE)</f>
        <v>消费金额品类TOP5分布</v>
      </c>
      <c r="C1730" s="211" t="s">
        <v>235</v>
      </c>
      <c r="D1730" s="211" t="s">
        <v>2001</v>
      </c>
      <c r="E1730" s="211" t="s">
        <v>2001</v>
      </c>
      <c r="F1730" s="265" t="s">
        <v>2775</v>
      </c>
      <c r="G1730" s="212" t="s">
        <v>2776</v>
      </c>
      <c r="H1730" s="287" t="s">
        <v>2340</v>
      </c>
      <c r="I1730" s="318" t="s">
        <v>2341</v>
      </c>
      <c r="J1730" s="267" t="s">
        <v>2193</v>
      </c>
      <c r="K1730" s="215" t="s">
        <v>238</v>
      </c>
    </row>
    <row r="1731" spans="1:11" s="215" customFormat="1" hidden="1">
      <c r="A1731" s="247" t="s">
        <v>2774</v>
      </c>
      <c r="B1731" s="211" t="str">
        <f>VLOOKUP(A1731,数策标签!H:K,2,FALSE)</f>
        <v>消费金额品类TOP5分布</v>
      </c>
      <c r="C1731" s="211" t="s">
        <v>235</v>
      </c>
      <c r="D1731" s="211" t="s">
        <v>2001</v>
      </c>
      <c r="E1731" s="211" t="s">
        <v>2001</v>
      </c>
      <c r="F1731" s="265" t="s">
        <v>2775</v>
      </c>
      <c r="G1731" s="212" t="s">
        <v>2776</v>
      </c>
      <c r="H1731" s="287" t="s">
        <v>2342</v>
      </c>
      <c r="I1731" s="318" t="s">
        <v>2343</v>
      </c>
      <c r="J1731" s="267" t="s">
        <v>2193</v>
      </c>
      <c r="K1731" s="215" t="s">
        <v>238</v>
      </c>
    </row>
    <row r="1732" spans="1:11" s="215" customFormat="1" hidden="1">
      <c r="A1732" s="247" t="s">
        <v>2774</v>
      </c>
      <c r="B1732" s="211" t="str">
        <f>VLOOKUP(A1732,数策标签!H:K,2,FALSE)</f>
        <v>消费金额品类TOP5分布</v>
      </c>
      <c r="C1732" s="211" t="s">
        <v>235</v>
      </c>
      <c r="D1732" s="211" t="s">
        <v>2001</v>
      </c>
      <c r="E1732" s="211" t="s">
        <v>2001</v>
      </c>
      <c r="F1732" s="265" t="s">
        <v>2775</v>
      </c>
      <c r="G1732" s="212" t="s">
        <v>2776</v>
      </c>
      <c r="H1732" s="287" t="s">
        <v>2344</v>
      </c>
      <c r="I1732" s="318" t="s">
        <v>2345</v>
      </c>
      <c r="J1732" s="267" t="s">
        <v>2193</v>
      </c>
      <c r="K1732" s="215" t="s">
        <v>238</v>
      </c>
    </row>
    <row r="1733" spans="1:11" s="215" customFormat="1" hidden="1">
      <c r="A1733" s="247" t="s">
        <v>2774</v>
      </c>
      <c r="B1733" s="211" t="str">
        <f>VLOOKUP(A1733,数策标签!H:K,2,FALSE)</f>
        <v>消费金额品类TOP5分布</v>
      </c>
      <c r="C1733" s="211" t="s">
        <v>235</v>
      </c>
      <c r="D1733" s="211" t="s">
        <v>2001</v>
      </c>
      <c r="E1733" s="211" t="s">
        <v>2001</v>
      </c>
      <c r="F1733" s="265" t="s">
        <v>2775</v>
      </c>
      <c r="G1733" s="212" t="s">
        <v>2776</v>
      </c>
      <c r="H1733" s="287" t="s">
        <v>2346</v>
      </c>
      <c r="I1733" s="318" t="s">
        <v>2347</v>
      </c>
      <c r="J1733" s="267" t="s">
        <v>2193</v>
      </c>
      <c r="K1733" s="215" t="s">
        <v>238</v>
      </c>
    </row>
    <row r="1734" spans="1:11" s="215" customFormat="1" hidden="1">
      <c r="A1734" s="247" t="s">
        <v>2774</v>
      </c>
      <c r="B1734" s="211" t="str">
        <f>VLOOKUP(A1734,数策标签!H:K,2,FALSE)</f>
        <v>消费金额品类TOP5分布</v>
      </c>
      <c r="C1734" s="211" t="s">
        <v>235</v>
      </c>
      <c r="D1734" s="211" t="s">
        <v>2001</v>
      </c>
      <c r="E1734" s="211" t="s">
        <v>2001</v>
      </c>
      <c r="F1734" s="265" t="s">
        <v>2775</v>
      </c>
      <c r="G1734" s="212" t="s">
        <v>2776</v>
      </c>
      <c r="H1734" s="287" t="s">
        <v>2348</v>
      </c>
      <c r="I1734" s="318" t="s">
        <v>2349</v>
      </c>
      <c r="J1734" s="267" t="s">
        <v>2193</v>
      </c>
      <c r="K1734" s="215" t="s">
        <v>238</v>
      </c>
    </row>
    <row r="1735" spans="1:11" s="215" customFormat="1" hidden="1">
      <c r="A1735" s="247" t="s">
        <v>2774</v>
      </c>
      <c r="B1735" s="211" t="str">
        <f>VLOOKUP(A1735,数策标签!H:K,2,FALSE)</f>
        <v>消费金额品类TOP5分布</v>
      </c>
      <c r="C1735" s="211" t="s">
        <v>235</v>
      </c>
      <c r="D1735" s="211" t="s">
        <v>2001</v>
      </c>
      <c r="E1735" s="211" t="s">
        <v>2001</v>
      </c>
      <c r="F1735" s="265" t="s">
        <v>2775</v>
      </c>
      <c r="G1735" s="212" t="s">
        <v>2776</v>
      </c>
      <c r="H1735" s="287" t="s">
        <v>2350</v>
      </c>
      <c r="I1735" s="318" t="s">
        <v>2351</v>
      </c>
      <c r="J1735" s="267" t="s">
        <v>2193</v>
      </c>
      <c r="K1735" s="215" t="s">
        <v>238</v>
      </c>
    </row>
    <row r="1736" spans="1:11" s="215" customFormat="1" hidden="1">
      <c r="A1736" s="247" t="s">
        <v>2774</v>
      </c>
      <c r="B1736" s="211" t="str">
        <f>VLOOKUP(A1736,数策标签!H:K,2,FALSE)</f>
        <v>消费金额品类TOP5分布</v>
      </c>
      <c r="C1736" s="211" t="s">
        <v>235</v>
      </c>
      <c r="D1736" s="211" t="s">
        <v>2001</v>
      </c>
      <c r="E1736" s="211" t="s">
        <v>2001</v>
      </c>
      <c r="F1736" s="265" t="s">
        <v>2775</v>
      </c>
      <c r="G1736" s="212" t="s">
        <v>2776</v>
      </c>
      <c r="H1736" s="287" t="s">
        <v>2352</v>
      </c>
      <c r="I1736" s="318" t="s">
        <v>2353</v>
      </c>
      <c r="J1736" s="267" t="s">
        <v>2193</v>
      </c>
      <c r="K1736" s="215" t="s">
        <v>238</v>
      </c>
    </row>
    <row r="1737" spans="1:11" s="215" customFormat="1" hidden="1">
      <c r="A1737" s="247" t="s">
        <v>2774</v>
      </c>
      <c r="B1737" s="211" t="str">
        <f>VLOOKUP(A1737,数策标签!H:K,2,FALSE)</f>
        <v>消费金额品类TOP5分布</v>
      </c>
      <c r="C1737" s="211" t="s">
        <v>235</v>
      </c>
      <c r="D1737" s="211" t="s">
        <v>2001</v>
      </c>
      <c r="E1737" s="211" t="s">
        <v>2001</v>
      </c>
      <c r="F1737" s="265" t="s">
        <v>2775</v>
      </c>
      <c r="G1737" s="212" t="s">
        <v>2776</v>
      </c>
      <c r="H1737" s="287" t="s">
        <v>2354</v>
      </c>
      <c r="I1737" s="318" t="s">
        <v>2355</v>
      </c>
      <c r="J1737" s="267" t="s">
        <v>2193</v>
      </c>
      <c r="K1737" s="215" t="s">
        <v>238</v>
      </c>
    </row>
    <row r="1738" spans="1:11" s="215" customFormat="1" hidden="1">
      <c r="A1738" s="247" t="s">
        <v>2774</v>
      </c>
      <c r="B1738" s="211" t="str">
        <f>VLOOKUP(A1738,数策标签!H:K,2,FALSE)</f>
        <v>消费金额品类TOP5分布</v>
      </c>
      <c r="C1738" s="211" t="s">
        <v>235</v>
      </c>
      <c r="D1738" s="211" t="s">
        <v>2001</v>
      </c>
      <c r="E1738" s="211" t="s">
        <v>2001</v>
      </c>
      <c r="F1738" s="265" t="s">
        <v>2775</v>
      </c>
      <c r="G1738" s="212" t="s">
        <v>2776</v>
      </c>
      <c r="H1738" s="287" t="s">
        <v>2356</v>
      </c>
      <c r="I1738" s="318" t="s">
        <v>2357</v>
      </c>
      <c r="J1738" s="267" t="s">
        <v>2193</v>
      </c>
      <c r="K1738" s="215" t="s">
        <v>238</v>
      </c>
    </row>
    <row r="1739" spans="1:11" s="215" customFormat="1" hidden="1">
      <c r="A1739" s="247" t="s">
        <v>2774</v>
      </c>
      <c r="B1739" s="211" t="str">
        <f>VLOOKUP(A1739,数策标签!H:K,2,FALSE)</f>
        <v>消费金额品类TOP5分布</v>
      </c>
      <c r="C1739" s="211" t="s">
        <v>235</v>
      </c>
      <c r="D1739" s="211" t="s">
        <v>2001</v>
      </c>
      <c r="E1739" s="211" t="s">
        <v>2001</v>
      </c>
      <c r="F1739" s="265" t="s">
        <v>2775</v>
      </c>
      <c r="G1739" s="212" t="s">
        <v>2776</v>
      </c>
      <c r="H1739" s="287" t="s">
        <v>2358</v>
      </c>
      <c r="I1739" s="318" t="s">
        <v>2359</v>
      </c>
      <c r="J1739" s="267" t="s">
        <v>2359</v>
      </c>
      <c r="K1739" s="215" t="s">
        <v>238</v>
      </c>
    </row>
    <row r="1740" spans="1:11" s="215" customFormat="1" hidden="1">
      <c r="A1740" s="247" t="s">
        <v>2774</v>
      </c>
      <c r="B1740" s="211" t="str">
        <f>VLOOKUP(A1740,数策标签!H:K,2,FALSE)</f>
        <v>消费金额品类TOP5分布</v>
      </c>
      <c r="C1740" s="211" t="s">
        <v>235</v>
      </c>
      <c r="D1740" s="211" t="s">
        <v>2001</v>
      </c>
      <c r="E1740" s="211" t="s">
        <v>2001</v>
      </c>
      <c r="F1740" s="265" t="s">
        <v>2775</v>
      </c>
      <c r="G1740" s="212" t="s">
        <v>2776</v>
      </c>
      <c r="H1740" s="287" t="s">
        <v>2360</v>
      </c>
      <c r="I1740" s="318" t="s">
        <v>2361</v>
      </c>
      <c r="J1740" s="267" t="s">
        <v>2359</v>
      </c>
      <c r="K1740" s="215" t="s">
        <v>238</v>
      </c>
    </row>
    <row r="1741" spans="1:11" s="215" customFormat="1" hidden="1">
      <c r="A1741" s="247" t="s">
        <v>2774</v>
      </c>
      <c r="B1741" s="211" t="str">
        <f>VLOOKUP(A1741,数策标签!H:K,2,FALSE)</f>
        <v>消费金额品类TOP5分布</v>
      </c>
      <c r="C1741" s="211" t="s">
        <v>235</v>
      </c>
      <c r="D1741" s="211" t="s">
        <v>2001</v>
      </c>
      <c r="E1741" s="211" t="s">
        <v>2001</v>
      </c>
      <c r="F1741" s="265" t="s">
        <v>2775</v>
      </c>
      <c r="G1741" s="212" t="s">
        <v>2776</v>
      </c>
      <c r="H1741" s="287" t="s">
        <v>2362</v>
      </c>
      <c r="I1741" s="318" t="s">
        <v>2363</v>
      </c>
      <c r="J1741" s="267" t="s">
        <v>2364</v>
      </c>
      <c r="K1741" s="215" t="s">
        <v>238</v>
      </c>
    </row>
    <row r="1742" spans="1:11" s="215" customFormat="1" hidden="1">
      <c r="A1742" s="247" t="s">
        <v>2774</v>
      </c>
      <c r="B1742" s="211" t="str">
        <f>VLOOKUP(A1742,数策标签!H:K,2,FALSE)</f>
        <v>消费金额品类TOP5分布</v>
      </c>
      <c r="C1742" s="211" t="s">
        <v>235</v>
      </c>
      <c r="D1742" s="211" t="s">
        <v>2001</v>
      </c>
      <c r="E1742" s="211" t="s">
        <v>2001</v>
      </c>
      <c r="F1742" s="265" t="s">
        <v>2775</v>
      </c>
      <c r="G1742" s="212" t="s">
        <v>2776</v>
      </c>
      <c r="H1742" s="287" t="s">
        <v>2365</v>
      </c>
      <c r="I1742" s="318" t="s">
        <v>2366</v>
      </c>
      <c r="J1742" s="267" t="s">
        <v>2364</v>
      </c>
      <c r="K1742" s="215" t="s">
        <v>238</v>
      </c>
    </row>
    <row r="1743" spans="1:11" s="215" customFormat="1" hidden="1">
      <c r="A1743" s="247" t="s">
        <v>2774</v>
      </c>
      <c r="B1743" s="211" t="str">
        <f>VLOOKUP(A1743,数策标签!H:K,2,FALSE)</f>
        <v>消费金额品类TOP5分布</v>
      </c>
      <c r="C1743" s="211" t="s">
        <v>235</v>
      </c>
      <c r="D1743" s="211" t="s">
        <v>2001</v>
      </c>
      <c r="E1743" s="211" t="s">
        <v>2001</v>
      </c>
      <c r="F1743" s="265" t="s">
        <v>2775</v>
      </c>
      <c r="G1743" s="212" t="s">
        <v>2776</v>
      </c>
      <c r="H1743" s="287" t="s">
        <v>2367</v>
      </c>
      <c r="I1743" s="318" t="s">
        <v>2368</v>
      </c>
      <c r="J1743" s="267" t="s">
        <v>2364</v>
      </c>
      <c r="K1743" s="215" t="s">
        <v>238</v>
      </c>
    </row>
    <row r="1744" spans="1:11" s="215" customFormat="1" hidden="1">
      <c r="A1744" s="247" t="s">
        <v>2774</v>
      </c>
      <c r="B1744" s="211" t="str">
        <f>VLOOKUP(A1744,数策标签!H:K,2,FALSE)</f>
        <v>消费金额品类TOP5分布</v>
      </c>
      <c r="C1744" s="211" t="s">
        <v>235</v>
      </c>
      <c r="D1744" s="211" t="s">
        <v>2001</v>
      </c>
      <c r="E1744" s="211" t="s">
        <v>2001</v>
      </c>
      <c r="F1744" s="265" t="s">
        <v>2775</v>
      </c>
      <c r="G1744" s="212" t="s">
        <v>2776</v>
      </c>
      <c r="H1744" s="287" t="s">
        <v>2369</v>
      </c>
      <c r="I1744" s="318" t="s">
        <v>2370</v>
      </c>
      <c r="J1744" s="267" t="s">
        <v>2364</v>
      </c>
      <c r="K1744" s="215" t="s">
        <v>238</v>
      </c>
    </row>
    <row r="1745" spans="1:11" s="215" customFormat="1" hidden="1">
      <c r="A1745" s="247" t="s">
        <v>2774</v>
      </c>
      <c r="B1745" s="211" t="str">
        <f>VLOOKUP(A1745,数策标签!H:K,2,FALSE)</f>
        <v>消费金额品类TOP5分布</v>
      </c>
      <c r="C1745" s="211" t="s">
        <v>235</v>
      </c>
      <c r="D1745" s="211" t="s">
        <v>2001</v>
      </c>
      <c r="E1745" s="211" t="s">
        <v>2001</v>
      </c>
      <c r="F1745" s="265" t="s">
        <v>2775</v>
      </c>
      <c r="G1745" s="212" t="s">
        <v>2776</v>
      </c>
      <c r="H1745" s="287" t="s">
        <v>2371</v>
      </c>
      <c r="I1745" s="318" t="s">
        <v>2372</v>
      </c>
      <c r="J1745" s="267" t="s">
        <v>2373</v>
      </c>
      <c r="K1745" s="215" t="s">
        <v>238</v>
      </c>
    </row>
    <row r="1746" spans="1:11" s="215" customFormat="1" hidden="1">
      <c r="A1746" s="247" t="s">
        <v>2774</v>
      </c>
      <c r="B1746" s="211" t="str">
        <f>VLOOKUP(A1746,数策标签!H:K,2,FALSE)</f>
        <v>消费金额品类TOP5分布</v>
      </c>
      <c r="C1746" s="211" t="s">
        <v>235</v>
      </c>
      <c r="D1746" s="211" t="s">
        <v>2001</v>
      </c>
      <c r="E1746" s="211" t="s">
        <v>2001</v>
      </c>
      <c r="F1746" s="265" t="s">
        <v>2775</v>
      </c>
      <c r="G1746" s="212" t="s">
        <v>2776</v>
      </c>
      <c r="H1746" s="287" t="s">
        <v>2374</v>
      </c>
      <c r="I1746" s="318" t="s">
        <v>2375</v>
      </c>
      <c r="J1746" s="267" t="s">
        <v>2373</v>
      </c>
      <c r="K1746" s="215" t="s">
        <v>238</v>
      </c>
    </row>
    <row r="1747" spans="1:11" s="215" customFormat="1" hidden="1">
      <c r="A1747" s="247" t="s">
        <v>2774</v>
      </c>
      <c r="B1747" s="211" t="str">
        <f>VLOOKUP(A1747,数策标签!H:K,2,FALSE)</f>
        <v>消费金额品类TOP5分布</v>
      </c>
      <c r="C1747" s="211" t="s">
        <v>235</v>
      </c>
      <c r="D1747" s="211" t="s">
        <v>2001</v>
      </c>
      <c r="E1747" s="211" t="s">
        <v>2001</v>
      </c>
      <c r="F1747" s="265" t="s">
        <v>2775</v>
      </c>
      <c r="G1747" s="212" t="s">
        <v>2776</v>
      </c>
      <c r="H1747" s="287" t="s">
        <v>2376</v>
      </c>
      <c r="I1747" s="318" t="s">
        <v>2377</v>
      </c>
      <c r="J1747" s="267" t="s">
        <v>2373</v>
      </c>
      <c r="K1747" s="215" t="s">
        <v>238</v>
      </c>
    </row>
    <row r="1748" spans="1:11" s="215" customFormat="1" hidden="1">
      <c r="A1748" s="247" t="s">
        <v>2774</v>
      </c>
      <c r="B1748" s="211" t="str">
        <f>VLOOKUP(A1748,数策标签!H:K,2,FALSE)</f>
        <v>消费金额品类TOP5分布</v>
      </c>
      <c r="C1748" s="211" t="s">
        <v>235</v>
      </c>
      <c r="D1748" s="211" t="s">
        <v>2001</v>
      </c>
      <c r="E1748" s="211" t="s">
        <v>2001</v>
      </c>
      <c r="F1748" s="265" t="s">
        <v>2775</v>
      </c>
      <c r="G1748" s="212" t="s">
        <v>2776</v>
      </c>
      <c r="H1748" s="287" t="s">
        <v>2378</v>
      </c>
      <c r="I1748" s="318" t="s">
        <v>2379</v>
      </c>
      <c r="J1748" s="267" t="s">
        <v>2373</v>
      </c>
      <c r="K1748" s="215" t="s">
        <v>238</v>
      </c>
    </row>
    <row r="1749" spans="1:11" s="215" customFormat="1" hidden="1">
      <c r="A1749" s="247" t="s">
        <v>2774</v>
      </c>
      <c r="B1749" s="211" t="str">
        <f>VLOOKUP(A1749,数策标签!H:K,2,FALSE)</f>
        <v>消费金额品类TOP5分布</v>
      </c>
      <c r="C1749" s="211" t="s">
        <v>235</v>
      </c>
      <c r="D1749" s="211" t="s">
        <v>2001</v>
      </c>
      <c r="E1749" s="211" t="s">
        <v>2001</v>
      </c>
      <c r="F1749" s="265" t="s">
        <v>2775</v>
      </c>
      <c r="G1749" s="212" t="s">
        <v>2776</v>
      </c>
      <c r="H1749" s="287" t="s">
        <v>2380</v>
      </c>
      <c r="I1749" s="318" t="s">
        <v>2381</v>
      </c>
      <c r="J1749" s="267" t="s">
        <v>2373</v>
      </c>
      <c r="K1749" s="215" t="s">
        <v>238</v>
      </c>
    </row>
    <row r="1750" spans="1:11" s="215" customFormat="1" hidden="1">
      <c r="A1750" s="247" t="s">
        <v>2774</v>
      </c>
      <c r="B1750" s="211" t="str">
        <f>VLOOKUP(A1750,数策标签!H:K,2,FALSE)</f>
        <v>消费金额品类TOP5分布</v>
      </c>
      <c r="C1750" s="211" t="s">
        <v>235</v>
      </c>
      <c r="D1750" s="211" t="s">
        <v>2001</v>
      </c>
      <c r="E1750" s="211" t="s">
        <v>2001</v>
      </c>
      <c r="F1750" s="265" t="s">
        <v>2775</v>
      </c>
      <c r="G1750" s="212" t="s">
        <v>2776</v>
      </c>
      <c r="H1750" s="287" t="s">
        <v>2382</v>
      </c>
      <c r="I1750" s="318" t="s">
        <v>2383</v>
      </c>
      <c r="J1750" s="267" t="s">
        <v>2373</v>
      </c>
      <c r="K1750" s="215" t="s">
        <v>238</v>
      </c>
    </row>
    <row r="1751" spans="1:11" s="215" customFormat="1" hidden="1">
      <c r="A1751" s="247" t="s">
        <v>2774</v>
      </c>
      <c r="B1751" s="211" t="str">
        <f>VLOOKUP(A1751,数策标签!H:K,2,FALSE)</f>
        <v>消费金额品类TOP5分布</v>
      </c>
      <c r="C1751" s="211" t="s">
        <v>235</v>
      </c>
      <c r="D1751" s="211" t="s">
        <v>2001</v>
      </c>
      <c r="E1751" s="211" t="s">
        <v>2001</v>
      </c>
      <c r="F1751" s="265" t="s">
        <v>2775</v>
      </c>
      <c r="G1751" s="212" t="s">
        <v>2776</v>
      </c>
      <c r="H1751" s="287" t="s">
        <v>2384</v>
      </c>
      <c r="I1751" s="318" t="s">
        <v>2385</v>
      </c>
      <c r="J1751" s="267" t="s">
        <v>2373</v>
      </c>
      <c r="K1751" s="215" t="s">
        <v>238</v>
      </c>
    </row>
    <row r="1752" spans="1:11" s="215" customFormat="1" hidden="1">
      <c r="A1752" s="247" t="s">
        <v>2774</v>
      </c>
      <c r="B1752" s="211" t="str">
        <f>VLOOKUP(A1752,数策标签!H:K,2,FALSE)</f>
        <v>消费金额品类TOP5分布</v>
      </c>
      <c r="C1752" s="211" t="s">
        <v>235</v>
      </c>
      <c r="D1752" s="211" t="s">
        <v>2001</v>
      </c>
      <c r="E1752" s="211" t="s">
        <v>2001</v>
      </c>
      <c r="F1752" s="265" t="s">
        <v>2775</v>
      </c>
      <c r="G1752" s="212" t="s">
        <v>2776</v>
      </c>
      <c r="H1752" s="287" t="s">
        <v>2386</v>
      </c>
      <c r="I1752" s="318" t="s">
        <v>2387</v>
      </c>
      <c r="J1752" s="267" t="s">
        <v>2373</v>
      </c>
      <c r="K1752" s="215" t="s">
        <v>238</v>
      </c>
    </row>
    <row r="1753" spans="1:11" s="215" customFormat="1" hidden="1">
      <c r="A1753" s="247" t="s">
        <v>2774</v>
      </c>
      <c r="B1753" s="211" t="str">
        <f>VLOOKUP(A1753,数策标签!H:K,2,FALSE)</f>
        <v>消费金额品类TOP5分布</v>
      </c>
      <c r="C1753" s="211" t="s">
        <v>235</v>
      </c>
      <c r="D1753" s="211" t="s">
        <v>2001</v>
      </c>
      <c r="E1753" s="211" t="s">
        <v>2001</v>
      </c>
      <c r="F1753" s="265" t="s">
        <v>2775</v>
      </c>
      <c r="G1753" s="212" t="s">
        <v>2776</v>
      </c>
      <c r="H1753" s="287" t="s">
        <v>2388</v>
      </c>
      <c r="I1753" s="318" t="s">
        <v>2389</v>
      </c>
      <c r="J1753" s="267" t="s">
        <v>2373</v>
      </c>
      <c r="K1753" s="215" t="s">
        <v>238</v>
      </c>
    </row>
    <row r="1754" spans="1:11" s="215" customFormat="1" hidden="1">
      <c r="A1754" s="247" t="s">
        <v>2774</v>
      </c>
      <c r="B1754" s="211" t="str">
        <f>VLOOKUP(A1754,数策标签!H:K,2,FALSE)</f>
        <v>消费金额品类TOP5分布</v>
      </c>
      <c r="C1754" s="211" t="s">
        <v>235</v>
      </c>
      <c r="D1754" s="211" t="s">
        <v>2001</v>
      </c>
      <c r="E1754" s="211" t="s">
        <v>2001</v>
      </c>
      <c r="F1754" s="265" t="s">
        <v>2775</v>
      </c>
      <c r="G1754" s="212" t="s">
        <v>2776</v>
      </c>
      <c r="H1754" s="287" t="s">
        <v>2390</v>
      </c>
      <c r="I1754" s="318" t="s">
        <v>2391</v>
      </c>
      <c r="J1754" s="267" t="s">
        <v>2373</v>
      </c>
      <c r="K1754" s="215" t="s">
        <v>238</v>
      </c>
    </row>
    <row r="1755" spans="1:11" s="215" customFormat="1" hidden="1">
      <c r="A1755" s="247" t="s">
        <v>2774</v>
      </c>
      <c r="B1755" s="211" t="str">
        <f>VLOOKUP(A1755,数策标签!H:K,2,FALSE)</f>
        <v>消费金额品类TOP5分布</v>
      </c>
      <c r="C1755" s="211" t="s">
        <v>235</v>
      </c>
      <c r="D1755" s="211" t="s">
        <v>2001</v>
      </c>
      <c r="E1755" s="211" t="s">
        <v>2001</v>
      </c>
      <c r="F1755" s="265" t="s">
        <v>2775</v>
      </c>
      <c r="G1755" s="212" t="s">
        <v>2776</v>
      </c>
      <c r="H1755" s="287" t="s">
        <v>2392</v>
      </c>
      <c r="I1755" s="318" t="s">
        <v>2393</v>
      </c>
      <c r="J1755" s="267" t="s">
        <v>2373</v>
      </c>
      <c r="K1755" s="215" t="s">
        <v>238</v>
      </c>
    </row>
    <row r="1756" spans="1:11" s="215" customFormat="1" hidden="1">
      <c r="A1756" s="247" t="s">
        <v>2774</v>
      </c>
      <c r="B1756" s="211" t="str">
        <f>VLOOKUP(A1756,数策标签!H:K,2,FALSE)</f>
        <v>消费金额品类TOP5分布</v>
      </c>
      <c r="C1756" s="211" t="s">
        <v>235</v>
      </c>
      <c r="D1756" s="211" t="s">
        <v>2001</v>
      </c>
      <c r="E1756" s="211" t="s">
        <v>2001</v>
      </c>
      <c r="F1756" s="265" t="s">
        <v>2775</v>
      </c>
      <c r="G1756" s="212" t="s">
        <v>2776</v>
      </c>
      <c r="H1756" s="287" t="s">
        <v>2394</v>
      </c>
      <c r="I1756" s="318" t="s">
        <v>2395</v>
      </c>
      <c r="J1756" s="267" t="s">
        <v>2373</v>
      </c>
      <c r="K1756" s="215" t="s">
        <v>238</v>
      </c>
    </row>
    <row r="1757" spans="1:11" s="215" customFormat="1" hidden="1">
      <c r="A1757" s="247" t="s">
        <v>2774</v>
      </c>
      <c r="B1757" s="211" t="str">
        <f>VLOOKUP(A1757,数策标签!H:K,2,FALSE)</f>
        <v>消费金额品类TOP5分布</v>
      </c>
      <c r="C1757" s="211" t="s">
        <v>235</v>
      </c>
      <c r="D1757" s="211" t="s">
        <v>2001</v>
      </c>
      <c r="E1757" s="211" t="s">
        <v>2001</v>
      </c>
      <c r="F1757" s="265" t="s">
        <v>2775</v>
      </c>
      <c r="G1757" s="212" t="s">
        <v>2776</v>
      </c>
      <c r="H1757" s="287" t="s">
        <v>2396</v>
      </c>
      <c r="I1757" s="318" t="s">
        <v>2397</v>
      </c>
      <c r="J1757" s="267" t="s">
        <v>2373</v>
      </c>
      <c r="K1757" s="215" t="s">
        <v>238</v>
      </c>
    </row>
    <row r="1758" spans="1:11" s="215" customFormat="1" hidden="1">
      <c r="A1758" s="247" t="s">
        <v>2774</v>
      </c>
      <c r="B1758" s="211" t="str">
        <f>VLOOKUP(A1758,数策标签!H:K,2,FALSE)</f>
        <v>消费金额品类TOP5分布</v>
      </c>
      <c r="C1758" s="211" t="s">
        <v>235</v>
      </c>
      <c r="D1758" s="211" t="s">
        <v>2001</v>
      </c>
      <c r="E1758" s="211" t="s">
        <v>2001</v>
      </c>
      <c r="F1758" s="265" t="s">
        <v>2775</v>
      </c>
      <c r="G1758" s="212" t="s">
        <v>2776</v>
      </c>
      <c r="H1758" s="287" t="s">
        <v>2398</v>
      </c>
      <c r="I1758" s="318" t="s">
        <v>2399</v>
      </c>
      <c r="J1758" s="267" t="s">
        <v>2373</v>
      </c>
      <c r="K1758" s="215" t="s">
        <v>238</v>
      </c>
    </row>
    <row r="1759" spans="1:11" s="215" customFormat="1" hidden="1">
      <c r="A1759" s="247" t="s">
        <v>2774</v>
      </c>
      <c r="B1759" s="211" t="str">
        <f>VLOOKUP(A1759,数策标签!H:K,2,FALSE)</f>
        <v>消费金额品类TOP5分布</v>
      </c>
      <c r="C1759" s="211" t="s">
        <v>235</v>
      </c>
      <c r="D1759" s="211" t="s">
        <v>2001</v>
      </c>
      <c r="E1759" s="211" t="s">
        <v>2001</v>
      </c>
      <c r="F1759" s="265" t="s">
        <v>2775</v>
      </c>
      <c r="G1759" s="212" t="s">
        <v>2776</v>
      </c>
      <c r="H1759" s="287" t="s">
        <v>2400</v>
      </c>
      <c r="I1759" s="318" t="s">
        <v>2401</v>
      </c>
      <c r="J1759" s="267" t="s">
        <v>2373</v>
      </c>
      <c r="K1759" s="215" t="s">
        <v>238</v>
      </c>
    </row>
    <row r="1760" spans="1:11" s="215" customFormat="1" hidden="1">
      <c r="A1760" s="247" t="s">
        <v>2774</v>
      </c>
      <c r="B1760" s="211" t="str">
        <f>VLOOKUP(A1760,数策标签!H:K,2,FALSE)</f>
        <v>消费金额品类TOP5分布</v>
      </c>
      <c r="C1760" s="211" t="s">
        <v>235</v>
      </c>
      <c r="D1760" s="211" t="s">
        <v>2001</v>
      </c>
      <c r="E1760" s="211" t="s">
        <v>2001</v>
      </c>
      <c r="F1760" s="265" t="s">
        <v>2775</v>
      </c>
      <c r="G1760" s="212" t="s">
        <v>2776</v>
      </c>
      <c r="H1760" s="287" t="s">
        <v>2402</v>
      </c>
      <c r="I1760" s="318" t="s">
        <v>2403</v>
      </c>
      <c r="J1760" s="267" t="s">
        <v>2373</v>
      </c>
      <c r="K1760" s="215" t="s">
        <v>238</v>
      </c>
    </row>
    <row r="1761" spans="1:11" s="215" customFormat="1" hidden="1">
      <c r="A1761" s="247" t="s">
        <v>2774</v>
      </c>
      <c r="B1761" s="211" t="str">
        <f>VLOOKUP(A1761,数策标签!H:K,2,FALSE)</f>
        <v>消费金额品类TOP5分布</v>
      </c>
      <c r="C1761" s="211" t="s">
        <v>235</v>
      </c>
      <c r="D1761" s="211" t="s">
        <v>2001</v>
      </c>
      <c r="E1761" s="211" t="s">
        <v>2001</v>
      </c>
      <c r="F1761" s="265" t="s">
        <v>2775</v>
      </c>
      <c r="G1761" s="212" t="s">
        <v>2776</v>
      </c>
      <c r="H1761" s="287" t="s">
        <v>2404</v>
      </c>
      <c r="I1761" s="318" t="s">
        <v>2405</v>
      </c>
      <c r="J1761" s="267" t="s">
        <v>2373</v>
      </c>
      <c r="K1761" s="215" t="s">
        <v>238</v>
      </c>
    </row>
    <row r="1762" spans="1:11" s="215" customFormat="1" hidden="1">
      <c r="A1762" s="247" t="s">
        <v>2774</v>
      </c>
      <c r="B1762" s="211" t="str">
        <f>VLOOKUP(A1762,数策标签!H:K,2,FALSE)</f>
        <v>消费金额品类TOP5分布</v>
      </c>
      <c r="C1762" s="211" t="s">
        <v>235</v>
      </c>
      <c r="D1762" s="211" t="s">
        <v>2001</v>
      </c>
      <c r="E1762" s="211" t="s">
        <v>2001</v>
      </c>
      <c r="F1762" s="265" t="s">
        <v>2775</v>
      </c>
      <c r="G1762" s="212" t="s">
        <v>2776</v>
      </c>
      <c r="H1762" s="287" t="s">
        <v>2406</v>
      </c>
      <c r="I1762" s="318" t="s">
        <v>2407</v>
      </c>
      <c r="J1762" s="267" t="s">
        <v>2373</v>
      </c>
      <c r="K1762" s="215" t="s">
        <v>238</v>
      </c>
    </row>
    <row r="1763" spans="1:11" s="215" customFormat="1" hidden="1">
      <c r="A1763" s="247" t="s">
        <v>2774</v>
      </c>
      <c r="B1763" s="211" t="str">
        <f>VLOOKUP(A1763,数策标签!H:K,2,FALSE)</f>
        <v>消费金额品类TOP5分布</v>
      </c>
      <c r="C1763" s="211" t="s">
        <v>235</v>
      </c>
      <c r="D1763" s="211" t="s">
        <v>2001</v>
      </c>
      <c r="E1763" s="211" t="s">
        <v>2001</v>
      </c>
      <c r="F1763" s="265" t="s">
        <v>2775</v>
      </c>
      <c r="G1763" s="212" t="s">
        <v>2776</v>
      </c>
      <c r="H1763" s="287" t="s">
        <v>2408</v>
      </c>
      <c r="I1763" s="318" t="s">
        <v>2409</v>
      </c>
      <c r="J1763" s="267" t="s">
        <v>2373</v>
      </c>
      <c r="K1763" s="215" t="s">
        <v>238</v>
      </c>
    </row>
    <row r="1764" spans="1:11" s="215" customFormat="1" hidden="1">
      <c r="A1764" s="247" t="s">
        <v>2774</v>
      </c>
      <c r="B1764" s="211" t="str">
        <f>VLOOKUP(A1764,数策标签!H:K,2,FALSE)</f>
        <v>消费金额品类TOP5分布</v>
      </c>
      <c r="C1764" s="211" t="s">
        <v>235</v>
      </c>
      <c r="D1764" s="211" t="s">
        <v>2001</v>
      </c>
      <c r="E1764" s="211" t="s">
        <v>2001</v>
      </c>
      <c r="F1764" s="265" t="s">
        <v>2775</v>
      </c>
      <c r="G1764" s="212" t="s">
        <v>2776</v>
      </c>
      <c r="H1764" s="287" t="s">
        <v>2410</v>
      </c>
      <c r="I1764" s="318" t="s">
        <v>2411</v>
      </c>
      <c r="J1764" s="267" t="s">
        <v>2373</v>
      </c>
      <c r="K1764" s="215" t="s">
        <v>238</v>
      </c>
    </row>
    <row r="1765" spans="1:11" s="215" customFormat="1" hidden="1">
      <c r="A1765" s="247" t="s">
        <v>2774</v>
      </c>
      <c r="B1765" s="211" t="str">
        <f>VLOOKUP(A1765,数策标签!H:K,2,FALSE)</f>
        <v>消费金额品类TOP5分布</v>
      </c>
      <c r="C1765" s="211" t="s">
        <v>235</v>
      </c>
      <c r="D1765" s="211" t="s">
        <v>2001</v>
      </c>
      <c r="E1765" s="211" t="s">
        <v>2001</v>
      </c>
      <c r="F1765" s="265" t="s">
        <v>2775</v>
      </c>
      <c r="G1765" s="212" t="s">
        <v>2776</v>
      </c>
      <c r="H1765" s="287" t="s">
        <v>2412</v>
      </c>
      <c r="I1765" s="318" t="s">
        <v>2413</v>
      </c>
      <c r="J1765" s="267" t="s">
        <v>2373</v>
      </c>
      <c r="K1765" s="215" t="s">
        <v>238</v>
      </c>
    </row>
    <row r="1766" spans="1:11" s="215" customFormat="1" hidden="1">
      <c r="A1766" s="247" t="s">
        <v>2774</v>
      </c>
      <c r="B1766" s="211" t="str">
        <f>VLOOKUP(A1766,数策标签!H:K,2,FALSE)</f>
        <v>消费金额品类TOP5分布</v>
      </c>
      <c r="C1766" s="211" t="s">
        <v>235</v>
      </c>
      <c r="D1766" s="211" t="s">
        <v>2001</v>
      </c>
      <c r="E1766" s="211" t="s">
        <v>2001</v>
      </c>
      <c r="F1766" s="265" t="s">
        <v>2775</v>
      </c>
      <c r="G1766" s="212" t="s">
        <v>2776</v>
      </c>
      <c r="H1766" s="287" t="s">
        <v>2414</v>
      </c>
      <c r="I1766" s="318" t="s">
        <v>2415</v>
      </c>
      <c r="J1766" s="267" t="s">
        <v>2373</v>
      </c>
      <c r="K1766" s="215" t="s">
        <v>238</v>
      </c>
    </row>
    <row r="1767" spans="1:11" s="215" customFormat="1" ht="33" hidden="1">
      <c r="A1767" s="247" t="s">
        <v>2774</v>
      </c>
      <c r="B1767" s="211" t="str">
        <f>VLOOKUP(A1767,数策标签!H:K,2,FALSE)</f>
        <v>消费金额品类TOP5分布</v>
      </c>
      <c r="C1767" s="211" t="s">
        <v>235</v>
      </c>
      <c r="D1767" s="211" t="s">
        <v>2001</v>
      </c>
      <c r="E1767" s="211" t="s">
        <v>2001</v>
      </c>
      <c r="F1767" s="265" t="s">
        <v>2775</v>
      </c>
      <c r="G1767" s="212" t="s">
        <v>2776</v>
      </c>
      <c r="H1767" s="287" t="s">
        <v>2416</v>
      </c>
      <c r="I1767" s="318" t="s">
        <v>2417</v>
      </c>
      <c r="J1767" s="267" t="s">
        <v>2373</v>
      </c>
      <c r="K1767" s="215" t="s">
        <v>238</v>
      </c>
    </row>
    <row r="1768" spans="1:11" s="215" customFormat="1" hidden="1">
      <c r="A1768" s="247" t="s">
        <v>2774</v>
      </c>
      <c r="B1768" s="211" t="str">
        <f>VLOOKUP(A1768,数策标签!H:K,2,FALSE)</f>
        <v>消费金额品类TOP5分布</v>
      </c>
      <c r="C1768" s="211" t="s">
        <v>235</v>
      </c>
      <c r="D1768" s="211" t="s">
        <v>2001</v>
      </c>
      <c r="E1768" s="211" t="s">
        <v>2001</v>
      </c>
      <c r="F1768" s="265" t="s">
        <v>2775</v>
      </c>
      <c r="G1768" s="212" t="s">
        <v>2776</v>
      </c>
      <c r="H1768" s="287" t="s">
        <v>2418</v>
      </c>
      <c r="I1768" s="318" t="s">
        <v>2419</v>
      </c>
      <c r="J1768" s="267" t="s">
        <v>2133</v>
      </c>
      <c r="K1768" s="215" t="s">
        <v>238</v>
      </c>
    </row>
    <row r="1769" spans="1:11" s="215" customFormat="1" hidden="1">
      <c r="A1769" s="247" t="s">
        <v>2774</v>
      </c>
      <c r="B1769" s="211" t="str">
        <f>VLOOKUP(A1769,数策标签!H:K,2,FALSE)</f>
        <v>消费金额品类TOP5分布</v>
      </c>
      <c r="C1769" s="211" t="s">
        <v>235</v>
      </c>
      <c r="D1769" s="211" t="s">
        <v>2001</v>
      </c>
      <c r="E1769" s="211" t="s">
        <v>2001</v>
      </c>
      <c r="F1769" s="265" t="s">
        <v>2775</v>
      </c>
      <c r="G1769" s="212" t="s">
        <v>2776</v>
      </c>
      <c r="H1769" s="287" t="s">
        <v>2420</v>
      </c>
      <c r="I1769" s="318" t="s">
        <v>2421</v>
      </c>
      <c r="J1769" s="267" t="s">
        <v>2133</v>
      </c>
      <c r="K1769" s="215" t="s">
        <v>238</v>
      </c>
    </row>
    <row r="1770" spans="1:11" s="215" customFormat="1" hidden="1">
      <c r="A1770" s="247" t="s">
        <v>2774</v>
      </c>
      <c r="B1770" s="211" t="str">
        <f>VLOOKUP(A1770,数策标签!H:K,2,FALSE)</f>
        <v>消费金额品类TOP5分布</v>
      </c>
      <c r="C1770" s="211" t="s">
        <v>235</v>
      </c>
      <c r="D1770" s="211" t="s">
        <v>2001</v>
      </c>
      <c r="E1770" s="211" t="s">
        <v>2001</v>
      </c>
      <c r="F1770" s="265" t="s">
        <v>2775</v>
      </c>
      <c r="G1770" s="212" t="s">
        <v>2776</v>
      </c>
      <c r="H1770" s="287" t="s">
        <v>2422</v>
      </c>
      <c r="I1770" s="318" t="s">
        <v>2423</v>
      </c>
      <c r="J1770" s="267" t="s">
        <v>2133</v>
      </c>
      <c r="K1770" s="215" t="s">
        <v>238</v>
      </c>
    </row>
    <row r="1771" spans="1:11" s="215" customFormat="1" hidden="1">
      <c r="A1771" s="247" t="s">
        <v>2774</v>
      </c>
      <c r="B1771" s="211" t="str">
        <f>VLOOKUP(A1771,数策标签!H:K,2,FALSE)</f>
        <v>消费金额品类TOP5分布</v>
      </c>
      <c r="C1771" s="211" t="s">
        <v>235</v>
      </c>
      <c r="D1771" s="211" t="s">
        <v>2001</v>
      </c>
      <c r="E1771" s="211" t="s">
        <v>2001</v>
      </c>
      <c r="F1771" s="265" t="s">
        <v>2775</v>
      </c>
      <c r="G1771" s="212" t="s">
        <v>2776</v>
      </c>
      <c r="H1771" s="287" t="s">
        <v>2424</v>
      </c>
      <c r="I1771" s="318" t="s">
        <v>2425</v>
      </c>
      <c r="J1771" s="267" t="s">
        <v>2426</v>
      </c>
      <c r="K1771" s="215" t="s">
        <v>238</v>
      </c>
    </row>
    <row r="1772" spans="1:11" s="215" customFormat="1" hidden="1">
      <c r="A1772" s="247" t="s">
        <v>2774</v>
      </c>
      <c r="B1772" s="211" t="str">
        <f>VLOOKUP(A1772,数策标签!H:K,2,FALSE)</f>
        <v>消费金额品类TOP5分布</v>
      </c>
      <c r="C1772" s="211" t="s">
        <v>235</v>
      </c>
      <c r="D1772" s="211" t="s">
        <v>2001</v>
      </c>
      <c r="E1772" s="211" t="s">
        <v>2001</v>
      </c>
      <c r="F1772" s="265" t="s">
        <v>2775</v>
      </c>
      <c r="G1772" s="212" t="s">
        <v>2776</v>
      </c>
      <c r="H1772" s="287" t="s">
        <v>2427</v>
      </c>
      <c r="I1772" s="318" t="s">
        <v>2428</v>
      </c>
      <c r="J1772" s="267" t="s">
        <v>2426</v>
      </c>
      <c r="K1772" s="215" t="s">
        <v>238</v>
      </c>
    </row>
    <row r="1773" spans="1:11" s="215" customFormat="1" hidden="1">
      <c r="A1773" s="247" t="s">
        <v>2774</v>
      </c>
      <c r="B1773" s="211" t="str">
        <f>VLOOKUP(A1773,数策标签!H:K,2,FALSE)</f>
        <v>消费金额品类TOP5分布</v>
      </c>
      <c r="C1773" s="211" t="s">
        <v>235</v>
      </c>
      <c r="D1773" s="211" t="s">
        <v>2001</v>
      </c>
      <c r="E1773" s="211" t="s">
        <v>2001</v>
      </c>
      <c r="F1773" s="265" t="s">
        <v>2775</v>
      </c>
      <c r="G1773" s="212" t="s">
        <v>2776</v>
      </c>
      <c r="H1773" s="287" t="s">
        <v>2429</v>
      </c>
      <c r="I1773" s="318" t="s">
        <v>2430</v>
      </c>
      <c r="J1773" s="267" t="s">
        <v>2426</v>
      </c>
      <c r="K1773" s="215" t="s">
        <v>238</v>
      </c>
    </row>
    <row r="1774" spans="1:11" s="215" customFormat="1" hidden="1">
      <c r="A1774" s="247" t="s">
        <v>2774</v>
      </c>
      <c r="B1774" s="211" t="str">
        <f>VLOOKUP(A1774,数策标签!H:K,2,FALSE)</f>
        <v>消费金额品类TOP5分布</v>
      </c>
      <c r="C1774" s="211" t="s">
        <v>235</v>
      </c>
      <c r="D1774" s="211" t="s">
        <v>2001</v>
      </c>
      <c r="E1774" s="211" t="s">
        <v>2001</v>
      </c>
      <c r="F1774" s="265" t="s">
        <v>2775</v>
      </c>
      <c r="G1774" s="212" t="s">
        <v>2776</v>
      </c>
      <c r="H1774" s="287" t="s">
        <v>2431</v>
      </c>
      <c r="I1774" s="318" t="s">
        <v>2432</v>
      </c>
      <c r="J1774" s="267" t="s">
        <v>2426</v>
      </c>
      <c r="K1774" s="215" t="s">
        <v>238</v>
      </c>
    </row>
    <row r="1775" spans="1:11" s="215" customFormat="1" hidden="1">
      <c r="A1775" s="247" t="s">
        <v>2774</v>
      </c>
      <c r="B1775" s="211" t="str">
        <f>VLOOKUP(A1775,数策标签!H:K,2,FALSE)</f>
        <v>消费金额品类TOP5分布</v>
      </c>
      <c r="C1775" s="211" t="s">
        <v>235</v>
      </c>
      <c r="D1775" s="211" t="s">
        <v>2001</v>
      </c>
      <c r="E1775" s="211" t="s">
        <v>2001</v>
      </c>
      <c r="F1775" s="265" t="s">
        <v>2775</v>
      </c>
      <c r="G1775" s="212" t="s">
        <v>2776</v>
      </c>
      <c r="H1775" s="287" t="s">
        <v>2433</v>
      </c>
      <c r="I1775" s="318" t="s">
        <v>2434</v>
      </c>
      <c r="J1775" s="267" t="s">
        <v>2426</v>
      </c>
      <c r="K1775" s="215" t="s">
        <v>238</v>
      </c>
    </row>
    <row r="1776" spans="1:11" s="215" customFormat="1" hidden="1">
      <c r="A1776" s="247" t="s">
        <v>2774</v>
      </c>
      <c r="B1776" s="211" t="str">
        <f>VLOOKUP(A1776,数策标签!H:K,2,FALSE)</f>
        <v>消费金额品类TOP5分布</v>
      </c>
      <c r="C1776" s="211" t="s">
        <v>235</v>
      </c>
      <c r="D1776" s="211" t="s">
        <v>2001</v>
      </c>
      <c r="E1776" s="211" t="s">
        <v>2001</v>
      </c>
      <c r="F1776" s="265" t="s">
        <v>2775</v>
      </c>
      <c r="G1776" s="212" t="s">
        <v>2776</v>
      </c>
      <c r="H1776" s="287" t="s">
        <v>2435</v>
      </c>
      <c r="I1776" s="318" t="s">
        <v>2436</v>
      </c>
      <c r="J1776" s="267" t="s">
        <v>2426</v>
      </c>
      <c r="K1776" s="215" t="s">
        <v>238</v>
      </c>
    </row>
    <row r="1777" spans="1:11" s="215" customFormat="1" ht="33" hidden="1">
      <c r="A1777" s="247" t="s">
        <v>2774</v>
      </c>
      <c r="B1777" s="211" t="str">
        <f>VLOOKUP(A1777,数策标签!H:K,2,FALSE)</f>
        <v>消费金额品类TOP5分布</v>
      </c>
      <c r="C1777" s="211" t="s">
        <v>235</v>
      </c>
      <c r="D1777" s="211" t="s">
        <v>2001</v>
      </c>
      <c r="E1777" s="211" t="s">
        <v>2001</v>
      </c>
      <c r="F1777" s="265" t="s">
        <v>2775</v>
      </c>
      <c r="G1777" s="212" t="s">
        <v>2776</v>
      </c>
      <c r="H1777" s="287" t="s">
        <v>2437</v>
      </c>
      <c r="I1777" s="318" t="s">
        <v>2438</v>
      </c>
      <c r="J1777" s="267" t="s">
        <v>2426</v>
      </c>
      <c r="K1777" s="215" t="s">
        <v>238</v>
      </c>
    </row>
    <row r="1778" spans="1:11" s="215" customFormat="1" hidden="1">
      <c r="A1778" s="247" t="s">
        <v>2774</v>
      </c>
      <c r="B1778" s="211" t="str">
        <f>VLOOKUP(A1778,数策标签!H:K,2,FALSE)</f>
        <v>消费金额品类TOP5分布</v>
      </c>
      <c r="C1778" s="211" t="s">
        <v>235</v>
      </c>
      <c r="D1778" s="211" t="s">
        <v>2001</v>
      </c>
      <c r="E1778" s="211" t="s">
        <v>2001</v>
      </c>
      <c r="F1778" s="265" t="s">
        <v>2775</v>
      </c>
      <c r="G1778" s="212" t="s">
        <v>2776</v>
      </c>
      <c r="H1778" s="287" t="s">
        <v>2439</v>
      </c>
      <c r="I1778" s="318" t="s">
        <v>2440</v>
      </c>
      <c r="J1778" s="267" t="s">
        <v>2426</v>
      </c>
      <c r="K1778" s="215" t="s">
        <v>238</v>
      </c>
    </row>
    <row r="1779" spans="1:11" s="215" customFormat="1" hidden="1">
      <c r="A1779" s="247" t="s">
        <v>2774</v>
      </c>
      <c r="B1779" s="211" t="str">
        <f>VLOOKUP(A1779,数策标签!H:K,2,FALSE)</f>
        <v>消费金额品类TOP5分布</v>
      </c>
      <c r="C1779" s="211" t="s">
        <v>235</v>
      </c>
      <c r="D1779" s="211" t="s">
        <v>2001</v>
      </c>
      <c r="E1779" s="211" t="s">
        <v>2001</v>
      </c>
      <c r="F1779" s="265" t="s">
        <v>2775</v>
      </c>
      <c r="G1779" s="212" t="s">
        <v>2776</v>
      </c>
      <c r="H1779" s="287" t="s">
        <v>2441</v>
      </c>
      <c r="I1779" s="318" t="s">
        <v>2442</v>
      </c>
      <c r="J1779" s="267" t="s">
        <v>2426</v>
      </c>
      <c r="K1779" s="215" t="s">
        <v>238</v>
      </c>
    </row>
    <row r="1780" spans="1:11" s="215" customFormat="1" hidden="1">
      <c r="A1780" s="247" t="s">
        <v>2774</v>
      </c>
      <c r="B1780" s="211" t="str">
        <f>VLOOKUP(A1780,数策标签!H:K,2,FALSE)</f>
        <v>消费金额品类TOP5分布</v>
      </c>
      <c r="C1780" s="211" t="s">
        <v>235</v>
      </c>
      <c r="D1780" s="211" t="s">
        <v>2001</v>
      </c>
      <c r="E1780" s="211" t="s">
        <v>2001</v>
      </c>
      <c r="F1780" s="265" t="s">
        <v>2775</v>
      </c>
      <c r="G1780" s="212" t="s">
        <v>2776</v>
      </c>
      <c r="H1780" s="287" t="s">
        <v>2443</v>
      </c>
      <c r="I1780" s="318" t="s">
        <v>2444</v>
      </c>
      <c r="J1780" s="267" t="s">
        <v>2426</v>
      </c>
      <c r="K1780" s="215" t="s">
        <v>238</v>
      </c>
    </row>
    <row r="1781" spans="1:11" s="215" customFormat="1" hidden="1">
      <c r="A1781" s="247" t="s">
        <v>2774</v>
      </c>
      <c r="B1781" s="211" t="str">
        <f>VLOOKUP(A1781,数策标签!H:K,2,FALSE)</f>
        <v>消费金额品类TOP5分布</v>
      </c>
      <c r="C1781" s="211" t="s">
        <v>235</v>
      </c>
      <c r="D1781" s="211" t="s">
        <v>2001</v>
      </c>
      <c r="E1781" s="211" t="s">
        <v>2001</v>
      </c>
      <c r="F1781" s="265" t="s">
        <v>2775</v>
      </c>
      <c r="G1781" s="212" t="s">
        <v>2776</v>
      </c>
      <c r="H1781" s="287" t="s">
        <v>2445</v>
      </c>
      <c r="I1781" s="318" t="s">
        <v>2446</v>
      </c>
      <c r="J1781" s="267" t="s">
        <v>2426</v>
      </c>
      <c r="K1781" s="215" t="s">
        <v>238</v>
      </c>
    </row>
    <row r="1782" spans="1:11" s="215" customFormat="1" hidden="1">
      <c r="A1782" s="247" t="s">
        <v>2774</v>
      </c>
      <c r="B1782" s="211" t="str">
        <f>VLOOKUP(A1782,数策标签!H:K,2,FALSE)</f>
        <v>消费金额品类TOP5分布</v>
      </c>
      <c r="C1782" s="211" t="s">
        <v>235</v>
      </c>
      <c r="D1782" s="211" t="s">
        <v>2001</v>
      </c>
      <c r="E1782" s="211" t="s">
        <v>2001</v>
      </c>
      <c r="F1782" s="265" t="s">
        <v>2775</v>
      </c>
      <c r="G1782" s="212" t="s">
        <v>2776</v>
      </c>
      <c r="H1782" s="287" t="s">
        <v>2447</v>
      </c>
      <c r="I1782" s="318" t="s">
        <v>2448</v>
      </c>
      <c r="J1782" s="267" t="s">
        <v>2426</v>
      </c>
      <c r="K1782" s="215" t="s">
        <v>238</v>
      </c>
    </row>
    <row r="1783" spans="1:11" s="215" customFormat="1" hidden="1">
      <c r="A1783" s="247" t="s">
        <v>2774</v>
      </c>
      <c r="B1783" s="211" t="str">
        <f>VLOOKUP(A1783,数策标签!H:K,2,FALSE)</f>
        <v>消费金额品类TOP5分布</v>
      </c>
      <c r="C1783" s="211" t="s">
        <v>235</v>
      </c>
      <c r="D1783" s="211" t="s">
        <v>2001</v>
      </c>
      <c r="E1783" s="211" t="s">
        <v>2001</v>
      </c>
      <c r="F1783" s="265" t="s">
        <v>2775</v>
      </c>
      <c r="G1783" s="212" t="s">
        <v>2776</v>
      </c>
      <c r="H1783" s="287" t="s">
        <v>2449</v>
      </c>
      <c r="I1783" s="318" t="s">
        <v>2450</v>
      </c>
      <c r="J1783" s="267" t="s">
        <v>2426</v>
      </c>
      <c r="K1783" s="215" t="s">
        <v>238</v>
      </c>
    </row>
    <row r="1784" spans="1:11" s="215" customFormat="1" hidden="1">
      <c r="A1784" s="247" t="s">
        <v>2774</v>
      </c>
      <c r="B1784" s="211" t="str">
        <f>VLOOKUP(A1784,数策标签!H:K,2,FALSE)</f>
        <v>消费金额品类TOP5分布</v>
      </c>
      <c r="C1784" s="211" t="s">
        <v>235</v>
      </c>
      <c r="D1784" s="211" t="s">
        <v>2001</v>
      </c>
      <c r="E1784" s="211" t="s">
        <v>2001</v>
      </c>
      <c r="F1784" s="265" t="s">
        <v>2775</v>
      </c>
      <c r="G1784" s="212" t="s">
        <v>2776</v>
      </c>
      <c r="H1784" s="287" t="s">
        <v>2451</v>
      </c>
      <c r="I1784" s="318" t="s">
        <v>2452</v>
      </c>
      <c r="J1784" s="267" t="s">
        <v>2426</v>
      </c>
      <c r="K1784" s="215" t="s">
        <v>238</v>
      </c>
    </row>
    <row r="1785" spans="1:11" s="215" customFormat="1" hidden="1">
      <c r="A1785" s="247" t="s">
        <v>2774</v>
      </c>
      <c r="B1785" s="211" t="str">
        <f>VLOOKUP(A1785,数策标签!H:K,2,FALSE)</f>
        <v>消费金额品类TOP5分布</v>
      </c>
      <c r="C1785" s="211" t="s">
        <v>235</v>
      </c>
      <c r="D1785" s="211" t="s">
        <v>2001</v>
      </c>
      <c r="E1785" s="211" t="s">
        <v>2001</v>
      </c>
      <c r="F1785" s="265" t="s">
        <v>2775</v>
      </c>
      <c r="G1785" s="212" t="s">
        <v>2776</v>
      </c>
      <c r="H1785" s="287" t="s">
        <v>2453</v>
      </c>
      <c r="I1785" s="318" t="s">
        <v>2454</v>
      </c>
      <c r="J1785" s="267" t="s">
        <v>2426</v>
      </c>
      <c r="K1785" s="215" t="s">
        <v>238</v>
      </c>
    </row>
    <row r="1786" spans="1:11" s="215" customFormat="1" hidden="1">
      <c r="A1786" s="247" t="s">
        <v>2774</v>
      </c>
      <c r="B1786" s="211" t="str">
        <f>VLOOKUP(A1786,数策标签!H:K,2,FALSE)</f>
        <v>消费金额品类TOP5分布</v>
      </c>
      <c r="C1786" s="211" t="s">
        <v>235</v>
      </c>
      <c r="D1786" s="211" t="s">
        <v>2001</v>
      </c>
      <c r="E1786" s="211" t="s">
        <v>2001</v>
      </c>
      <c r="F1786" s="265" t="s">
        <v>2775</v>
      </c>
      <c r="G1786" s="212" t="s">
        <v>2776</v>
      </c>
      <c r="H1786" s="287" t="s">
        <v>2455</v>
      </c>
      <c r="I1786" s="318" t="s">
        <v>2456</v>
      </c>
      <c r="J1786" s="267" t="s">
        <v>2426</v>
      </c>
      <c r="K1786" s="215" t="s">
        <v>238</v>
      </c>
    </row>
    <row r="1787" spans="1:11" s="215" customFormat="1" hidden="1">
      <c r="A1787" s="247" t="s">
        <v>2774</v>
      </c>
      <c r="B1787" s="211" t="str">
        <f>VLOOKUP(A1787,数策标签!H:K,2,FALSE)</f>
        <v>消费金额品类TOP5分布</v>
      </c>
      <c r="C1787" s="211" t="s">
        <v>235</v>
      </c>
      <c r="D1787" s="211" t="s">
        <v>2001</v>
      </c>
      <c r="E1787" s="211" t="s">
        <v>2001</v>
      </c>
      <c r="F1787" s="265" t="s">
        <v>2775</v>
      </c>
      <c r="G1787" s="212" t="s">
        <v>2776</v>
      </c>
      <c r="H1787" s="287" t="s">
        <v>2457</v>
      </c>
      <c r="I1787" s="318" t="s">
        <v>2458</v>
      </c>
      <c r="J1787" s="267" t="s">
        <v>2426</v>
      </c>
      <c r="K1787" s="215" t="s">
        <v>238</v>
      </c>
    </row>
    <row r="1788" spans="1:11" s="215" customFormat="1" hidden="1">
      <c r="A1788" s="247" t="s">
        <v>2774</v>
      </c>
      <c r="B1788" s="211" t="str">
        <f>VLOOKUP(A1788,数策标签!H:K,2,FALSE)</f>
        <v>消费金额品类TOP5分布</v>
      </c>
      <c r="C1788" s="211" t="s">
        <v>235</v>
      </c>
      <c r="D1788" s="211" t="s">
        <v>2001</v>
      </c>
      <c r="E1788" s="211" t="s">
        <v>2001</v>
      </c>
      <c r="F1788" s="265" t="s">
        <v>2775</v>
      </c>
      <c r="G1788" s="212" t="s">
        <v>2776</v>
      </c>
      <c r="H1788" s="287" t="s">
        <v>2459</v>
      </c>
      <c r="I1788" s="318" t="s">
        <v>2460</v>
      </c>
      <c r="J1788" s="267" t="s">
        <v>2426</v>
      </c>
      <c r="K1788" s="215" t="s">
        <v>238</v>
      </c>
    </row>
    <row r="1789" spans="1:11" s="215" customFormat="1" hidden="1">
      <c r="A1789" s="247" t="s">
        <v>2774</v>
      </c>
      <c r="B1789" s="211" t="str">
        <f>VLOOKUP(A1789,数策标签!H:K,2,FALSE)</f>
        <v>消费金额品类TOP5分布</v>
      </c>
      <c r="C1789" s="211" t="s">
        <v>235</v>
      </c>
      <c r="D1789" s="211" t="s">
        <v>2001</v>
      </c>
      <c r="E1789" s="211" t="s">
        <v>2001</v>
      </c>
      <c r="F1789" s="265" t="s">
        <v>2775</v>
      </c>
      <c r="G1789" s="212" t="s">
        <v>2776</v>
      </c>
      <c r="H1789" s="287" t="s">
        <v>2461</v>
      </c>
      <c r="I1789" s="318" t="s">
        <v>2462</v>
      </c>
      <c r="J1789" s="267" t="s">
        <v>2426</v>
      </c>
      <c r="K1789" s="215" t="s">
        <v>238</v>
      </c>
    </row>
    <row r="1790" spans="1:11" s="215" customFormat="1" hidden="1">
      <c r="A1790" s="247" t="s">
        <v>2774</v>
      </c>
      <c r="B1790" s="211" t="str">
        <f>VLOOKUP(A1790,数策标签!H:K,2,FALSE)</f>
        <v>消费金额品类TOP5分布</v>
      </c>
      <c r="C1790" s="211" t="s">
        <v>235</v>
      </c>
      <c r="D1790" s="211" t="s">
        <v>2001</v>
      </c>
      <c r="E1790" s="211" t="s">
        <v>2001</v>
      </c>
      <c r="F1790" s="265" t="s">
        <v>2775</v>
      </c>
      <c r="G1790" s="212" t="s">
        <v>2776</v>
      </c>
      <c r="H1790" s="287" t="s">
        <v>2463</v>
      </c>
      <c r="I1790" s="318" t="s">
        <v>2464</v>
      </c>
      <c r="J1790" s="267" t="s">
        <v>2426</v>
      </c>
      <c r="K1790" s="215" t="s">
        <v>238</v>
      </c>
    </row>
    <row r="1791" spans="1:11" s="215" customFormat="1" hidden="1">
      <c r="A1791" s="247" t="s">
        <v>2774</v>
      </c>
      <c r="B1791" s="211" t="str">
        <f>VLOOKUP(A1791,数策标签!H:K,2,FALSE)</f>
        <v>消费金额品类TOP5分布</v>
      </c>
      <c r="C1791" s="211" t="s">
        <v>235</v>
      </c>
      <c r="D1791" s="211" t="s">
        <v>2001</v>
      </c>
      <c r="E1791" s="211" t="s">
        <v>2001</v>
      </c>
      <c r="F1791" s="265" t="s">
        <v>2775</v>
      </c>
      <c r="G1791" s="212" t="s">
        <v>2776</v>
      </c>
      <c r="H1791" s="287" t="s">
        <v>2465</v>
      </c>
      <c r="I1791" s="318" t="s">
        <v>2466</v>
      </c>
      <c r="J1791" s="267" t="s">
        <v>2426</v>
      </c>
      <c r="K1791" s="215" t="s">
        <v>238</v>
      </c>
    </row>
    <row r="1792" spans="1:11" s="215" customFormat="1" hidden="1">
      <c r="A1792" s="247" t="s">
        <v>2774</v>
      </c>
      <c r="B1792" s="211" t="str">
        <f>VLOOKUP(A1792,数策标签!H:K,2,FALSE)</f>
        <v>消费金额品类TOP5分布</v>
      </c>
      <c r="C1792" s="211" t="s">
        <v>235</v>
      </c>
      <c r="D1792" s="211" t="s">
        <v>2001</v>
      </c>
      <c r="E1792" s="211" t="s">
        <v>2001</v>
      </c>
      <c r="F1792" s="265" t="s">
        <v>2775</v>
      </c>
      <c r="G1792" s="212" t="s">
        <v>2776</v>
      </c>
      <c r="H1792" s="287" t="s">
        <v>2467</v>
      </c>
      <c r="I1792" s="318" t="s">
        <v>2468</v>
      </c>
      <c r="J1792" s="267" t="s">
        <v>2426</v>
      </c>
      <c r="K1792" s="215" t="s">
        <v>238</v>
      </c>
    </row>
    <row r="1793" spans="1:11" s="215" customFormat="1" hidden="1">
      <c r="A1793" s="247" t="s">
        <v>2774</v>
      </c>
      <c r="B1793" s="211" t="str">
        <f>VLOOKUP(A1793,数策标签!H:K,2,FALSE)</f>
        <v>消费金额品类TOP5分布</v>
      </c>
      <c r="C1793" s="211" t="s">
        <v>235</v>
      </c>
      <c r="D1793" s="211" t="s">
        <v>2001</v>
      </c>
      <c r="E1793" s="211" t="s">
        <v>2001</v>
      </c>
      <c r="F1793" s="265" t="s">
        <v>2775</v>
      </c>
      <c r="G1793" s="212" t="s">
        <v>2776</v>
      </c>
      <c r="H1793" s="287" t="s">
        <v>2469</v>
      </c>
      <c r="I1793" s="318" t="s">
        <v>2470</v>
      </c>
      <c r="J1793" s="267" t="s">
        <v>2471</v>
      </c>
      <c r="K1793" s="215" t="s">
        <v>238</v>
      </c>
    </row>
    <row r="1794" spans="1:11" s="215" customFormat="1" hidden="1">
      <c r="A1794" s="247" t="s">
        <v>2774</v>
      </c>
      <c r="B1794" s="211" t="str">
        <f>VLOOKUP(A1794,数策标签!H:K,2,FALSE)</f>
        <v>消费金额品类TOP5分布</v>
      </c>
      <c r="C1794" s="211" t="s">
        <v>235</v>
      </c>
      <c r="D1794" s="211" t="s">
        <v>2001</v>
      </c>
      <c r="E1794" s="211" t="s">
        <v>2001</v>
      </c>
      <c r="F1794" s="265" t="s">
        <v>2775</v>
      </c>
      <c r="G1794" s="212" t="s">
        <v>2776</v>
      </c>
      <c r="H1794" s="287" t="s">
        <v>2472</v>
      </c>
      <c r="I1794" s="318" t="s">
        <v>2473</v>
      </c>
      <c r="J1794" s="267" t="s">
        <v>2471</v>
      </c>
      <c r="K1794" s="215" t="s">
        <v>238</v>
      </c>
    </row>
    <row r="1795" spans="1:11" s="215" customFormat="1" hidden="1">
      <c r="A1795" s="247" t="s">
        <v>2774</v>
      </c>
      <c r="B1795" s="211" t="str">
        <f>VLOOKUP(A1795,数策标签!H:K,2,FALSE)</f>
        <v>消费金额品类TOP5分布</v>
      </c>
      <c r="C1795" s="211" t="s">
        <v>235</v>
      </c>
      <c r="D1795" s="211" t="s">
        <v>2001</v>
      </c>
      <c r="E1795" s="211" t="s">
        <v>2001</v>
      </c>
      <c r="F1795" s="265" t="s">
        <v>2775</v>
      </c>
      <c r="G1795" s="212" t="s">
        <v>2776</v>
      </c>
      <c r="H1795" s="287" t="s">
        <v>2474</v>
      </c>
      <c r="I1795" s="318" t="s">
        <v>2475</v>
      </c>
      <c r="J1795" s="267" t="s">
        <v>2471</v>
      </c>
      <c r="K1795" s="215" t="s">
        <v>238</v>
      </c>
    </row>
    <row r="1796" spans="1:11" s="215" customFormat="1" hidden="1">
      <c r="A1796" s="247" t="s">
        <v>2774</v>
      </c>
      <c r="B1796" s="211" t="str">
        <f>VLOOKUP(A1796,数策标签!H:K,2,FALSE)</f>
        <v>消费金额品类TOP5分布</v>
      </c>
      <c r="C1796" s="211" t="s">
        <v>235</v>
      </c>
      <c r="D1796" s="211" t="s">
        <v>2001</v>
      </c>
      <c r="E1796" s="211" t="s">
        <v>2001</v>
      </c>
      <c r="F1796" s="265" t="s">
        <v>2775</v>
      </c>
      <c r="G1796" s="212" t="s">
        <v>2776</v>
      </c>
      <c r="H1796" s="287" t="s">
        <v>2476</v>
      </c>
      <c r="I1796" s="318" t="s">
        <v>2477</v>
      </c>
      <c r="J1796" s="267" t="s">
        <v>2471</v>
      </c>
      <c r="K1796" s="215" t="s">
        <v>238</v>
      </c>
    </row>
    <row r="1797" spans="1:11" s="215" customFormat="1" hidden="1">
      <c r="A1797" s="247" t="s">
        <v>2774</v>
      </c>
      <c r="B1797" s="211" t="str">
        <f>VLOOKUP(A1797,数策标签!H:K,2,FALSE)</f>
        <v>消费金额品类TOP5分布</v>
      </c>
      <c r="C1797" s="211" t="s">
        <v>235</v>
      </c>
      <c r="D1797" s="211" t="s">
        <v>2001</v>
      </c>
      <c r="E1797" s="211" t="s">
        <v>2001</v>
      </c>
      <c r="F1797" s="265" t="s">
        <v>2775</v>
      </c>
      <c r="G1797" s="212" t="s">
        <v>2776</v>
      </c>
      <c r="H1797" s="287" t="s">
        <v>2478</v>
      </c>
      <c r="I1797" s="318" t="s">
        <v>2479</v>
      </c>
      <c r="J1797" s="267" t="s">
        <v>2471</v>
      </c>
      <c r="K1797" s="215" t="s">
        <v>238</v>
      </c>
    </row>
    <row r="1798" spans="1:11" s="215" customFormat="1" hidden="1">
      <c r="A1798" s="247" t="s">
        <v>2774</v>
      </c>
      <c r="B1798" s="211" t="str">
        <f>VLOOKUP(A1798,数策标签!H:K,2,FALSE)</f>
        <v>消费金额品类TOP5分布</v>
      </c>
      <c r="C1798" s="211" t="s">
        <v>235</v>
      </c>
      <c r="D1798" s="211" t="s">
        <v>2001</v>
      </c>
      <c r="E1798" s="211" t="s">
        <v>2001</v>
      </c>
      <c r="F1798" s="265" t="s">
        <v>2775</v>
      </c>
      <c r="G1798" s="212" t="s">
        <v>2776</v>
      </c>
      <c r="H1798" s="287" t="s">
        <v>2480</v>
      </c>
      <c r="I1798" s="318" t="s">
        <v>2481</v>
      </c>
      <c r="J1798" s="267" t="s">
        <v>2471</v>
      </c>
      <c r="K1798" s="215" t="s">
        <v>238</v>
      </c>
    </row>
    <row r="1799" spans="1:11" s="215" customFormat="1" hidden="1">
      <c r="A1799" s="247" t="s">
        <v>2774</v>
      </c>
      <c r="B1799" s="211" t="str">
        <f>VLOOKUP(A1799,数策标签!H:K,2,FALSE)</f>
        <v>消费金额品类TOP5分布</v>
      </c>
      <c r="C1799" s="211" t="s">
        <v>235</v>
      </c>
      <c r="D1799" s="211" t="s">
        <v>2001</v>
      </c>
      <c r="E1799" s="211" t="s">
        <v>2001</v>
      </c>
      <c r="F1799" s="265" t="s">
        <v>2775</v>
      </c>
      <c r="G1799" s="212" t="s">
        <v>2776</v>
      </c>
      <c r="H1799" s="287" t="s">
        <v>2482</v>
      </c>
      <c r="I1799" s="318" t="s">
        <v>2483</v>
      </c>
      <c r="J1799" s="267" t="s">
        <v>2471</v>
      </c>
      <c r="K1799" s="215" t="s">
        <v>238</v>
      </c>
    </row>
    <row r="1800" spans="1:11" s="215" customFormat="1" hidden="1">
      <c r="A1800" s="247" t="s">
        <v>2774</v>
      </c>
      <c r="B1800" s="211" t="str">
        <f>VLOOKUP(A1800,数策标签!H:K,2,FALSE)</f>
        <v>消费金额品类TOP5分布</v>
      </c>
      <c r="C1800" s="211" t="s">
        <v>235</v>
      </c>
      <c r="D1800" s="211" t="s">
        <v>2001</v>
      </c>
      <c r="E1800" s="211" t="s">
        <v>2001</v>
      </c>
      <c r="F1800" s="265" t="s">
        <v>2775</v>
      </c>
      <c r="G1800" s="212" t="s">
        <v>2776</v>
      </c>
      <c r="H1800" s="287" t="s">
        <v>2484</v>
      </c>
      <c r="I1800" s="318" t="s">
        <v>2485</v>
      </c>
      <c r="J1800" s="267" t="s">
        <v>2471</v>
      </c>
      <c r="K1800" s="215" t="s">
        <v>238</v>
      </c>
    </row>
    <row r="1801" spans="1:11" s="215" customFormat="1" hidden="1">
      <c r="A1801" s="247" t="s">
        <v>2774</v>
      </c>
      <c r="B1801" s="211" t="str">
        <f>VLOOKUP(A1801,数策标签!H:K,2,FALSE)</f>
        <v>消费金额品类TOP5分布</v>
      </c>
      <c r="C1801" s="211" t="s">
        <v>235</v>
      </c>
      <c r="D1801" s="211" t="s">
        <v>2001</v>
      </c>
      <c r="E1801" s="211" t="s">
        <v>2001</v>
      </c>
      <c r="F1801" s="265" t="s">
        <v>2775</v>
      </c>
      <c r="G1801" s="212" t="s">
        <v>2776</v>
      </c>
      <c r="H1801" s="287" t="s">
        <v>2486</v>
      </c>
      <c r="I1801" s="318" t="s">
        <v>2487</v>
      </c>
      <c r="J1801" s="267" t="s">
        <v>2471</v>
      </c>
      <c r="K1801" s="215" t="s">
        <v>238</v>
      </c>
    </row>
    <row r="1802" spans="1:11" s="215" customFormat="1" hidden="1">
      <c r="A1802" s="247" t="s">
        <v>2774</v>
      </c>
      <c r="B1802" s="211" t="str">
        <f>VLOOKUP(A1802,数策标签!H:K,2,FALSE)</f>
        <v>消费金额品类TOP5分布</v>
      </c>
      <c r="C1802" s="211" t="s">
        <v>235</v>
      </c>
      <c r="D1802" s="211" t="s">
        <v>2001</v>
      </c>
      <c r="E1802" s="211" t="s">
        <v>2001</v>
      </c>
      <c r="F1802" s="265" t="s">
        <v>2775</v>
      </c>
      <c r="G1802" s="212" t="s">
        <v>2776</v>
      </c>
      <c r="H1802" s="287" t="s">
        <v>2488</v>
      </c>
      <c r="I1802" s="318" t="s">
        <v>2489</v>
      </c>
      <c r="J1802" s="267" t="s">
        <v>2471</v>
      </c>
      <c r="K1802" s="215" t="s">
        <v>238</v>
      </c>
    </row>
    <row r="1803" spans="1:11" s="215" customFormat="1" hidden="1">
      <c r="A1803" s="247" t="s">
        <v>2774</v>
      </c>
      <c r="B1803" s="211" t="str">
        <f>VLOOKUP(A1803,数策标签!H:K,2,FALSE)</f>
        <v>消费金额品类TOP5分布</v>
      </c>
      <c r="C1803" s="211" t="s">
        <v>235</v>
      </c>
      <c r="D1803" s="211" t="s">
        <v>2001</v>
      </c>
      <c r="E1803" s="211" t="s">
        <v>2001</v>
      </c>
      <c r="F1803" s="265" t="s">
        <v>2775</v>
      </c>
      <c r="G1803" s="212" t="s">
        <v>2776</v>
      </c>
      <c r="H1803" s="287" t="s">
        <v>2490</v>
      </c>
      <c r="I1803" s="318" t="s">
        <v>2491</v>
      </c>
      <c r="J1803" s="267" t="s">
        <v>2471</v>
      </c>
      <c r="K1803" s="215" t="s">
        <v>238</v>
      </c>
    </row>
    <row r="1804" spans="1:11" s="215" customFormat="1" hidden="1">
      <c r="A1804" s="247" t="s">
        <v>2774</v>
      </c>
      <c r="B1804" s="211" t="str">
        <f>VLOOKUP(A1804,数策标签!H:K,2,FALSE)</f>
        <v>消费金额品类TOP5分布</v>
      </c>
      <c r="C1804" s="211" t="s">
        <v>235</v>
      </c>
      <c r="D1804" s="211" t="s">
        <v>2001</v>
      </c>
      <c r="E1804" s="211" t="s">
        <v>2001</v>
      </c>
      <c r="F1804" s="265" t="s">
        <v>2775</v>
      </c>
      <c r="G1804" s="212" t="s">
        <v>2776</v>
      </c>
      <c r="H1804" s="287" t="s">
        <v>2492</v>
      </c>
      <c r="I1804" s="318" t="s">
        <v>2493</v>
      </c>
      <c r="J1804" s="267" t="s">
        <v>2471</v>
      </c>
      <c r="K1804" s="215" t="s">
        <v>238</v>
      </c>
    </row>
    <row r="1805" spans="1:11" s="215" customFormat="1" hidden="1">
      <c r="A1805" s="247" t="s">
        <v>2774</v>
      </c>
      <c r="B1805" s="211" t="str">
        <f>VLOOKUP(A1805,数策标签!H:K,2,FALSE)</f>
        <v>消费金额品类TOP5分布</v>
      </c>
      <c r="C1805" s="211" t="s">
        <v>235</v>
      </c>
      <c r="D1805" s="211" t="s">
        <v>2001</v>
      </c>
      <c r="E1805" s="211" t="s">
        <v>2001</v>
      </c>
      <c r="F1805" s="265" t="s">
        <v>2775</v>
      </c>
      <c r="G1805" s="212" t="s">
        <v>2776</v>
      </c>
      <c r="H1805" s="287" t="s">
        <v>2494</v>
      </c>
      <c r="I1805" s="318" t="s">
        <v>2495</v>
      </c>
      <c r="J1805" s="267" t="s">
        <v>2471</v>
      </c>
      <c r="K1805" s="215" t="s">
        <v>238</v>
      </c>
    </row>
    <row r="1806" spans="1:11" s="215" customFormat="1" hidden="1">
      <c r="A1806" s="247" t="s">
        <v>2774</v>
      </c>
      <c r="B1806" s="211" t="str">
        <f>VLOOKUP(A1806,数策标签!H:K,2,FALSE)</f>
        <v>消费金额品类TOP5分布</v>
      </c>
      <c r="C1806" s="211" t="s">
        <v>235</v>
      </c>
      <c r="D1806" s="211" t="s">
        <v>2001</v>
      </c>
      <c r="E1806" s="211" t="s">
        <v>2001</v>
      </c>
      <c r="F1806" s="265" t="s">
        <v>2775</v>
      </c>
      <c r="G1806" s="212" t="s">
        <v>2776</v>
      </c>
      <c r="H1806" s="287" t="s">
        <v>2496</v>
      </c>
      <c r="I1806" s="318" t="s">
        <v>2497</v>
      </c>
      <c r="J1806" s="267" t="s">
        <v>2075</v>
      </c>
      <c r="K1806" s="215" t="s">
        <v>238</v>
      </c>
    </row>
    <row r="1807" spans="1:11" s="215" customFormat="1" hidden="1">
      <c r="A1807" s="247" t="s">
        <v>2774</v>
      </c>
      <c r="B1807" s="211" t="str">
        <f>VLOOKUP(A1807,数策标签!H:K,2,FALSE)</f>
        <v>消费金额品类TOP5分布</v>
      </c>
      <c r="C1807" s="211" t="s">
        <v>235</v>
      </c>
      <c r="D1807" s="211" t="s">
        <v>2001</v>
      </c>
      <c r="E1807" s="211" t="s">
        <v>2001</v>
      </c>
      <c r="F1807" s="265" t="s">
        <v>2775</v>
      </c>
      <c r="G1807" s="212" t="s">
        <v>2776</v>
      </c>
      <c r="H1807" s="287" t="s">
        <v>2498</v>
      </c>
      <c r="I1807" s="318" t="s">
        <v>2499</v>
      </c>
      <c r="J1807" s="267" t="s">
        <v>2075</v>
      </c>
      <c r="K1807" s="215" t="s">
        <v>238</v>
      </c>
    </row>
    <row r="1808" spans="1:11" s="215" customFormat="1" hidden="1">
      <c r="A1808" s="247" t="s">
        <v>2774</v>
      </c>
      <c r="B1808" s="211" t="str">
        <f>VLOOKUP(A1808,数策标签!H:K,2,FALSE)</f>
        <v>消费金额品类TOP5分布</v>
      </c>
      <c r="C1808" s="211" t="s">
        <v>235</v>
      </c>
      <c r="D1808" s="211" t="s">
        <v>2001</v>
      </c>
      <c r="E1808" s="211" t="s">
        <v>2001</v>
      </c>
      <c r="F1808" s="265" t="s">
        <v>2775</v>
      </c>
      <c r="G1808" s="212" t="s">
        <v>2776</v>
      </c>
      <c r="H1808" s="287" t="s">
        <v>2500</v>
      </c>
      <c r="I1808" s="318" t="s">
        <v>2501</v>
      </c>
      <c r="J1808" s="267" t="s">
        <v>2075</v>
      </c>
      <c r="K1808" s="215" t="s">
        <v>238</v>
      </c>
    </row>
    <row r="1809" spans="1:11" s="215" customFormat="1" hidden="1">
      <c r="A1809" s="247" t="s">
        <v>2774</v>
      </c>
      <c r="B1809" s="211" t="str">
        <f>VLOOKUP(A1809,数策标签!H:K,2,FALSE)</f>
        <v>消费金额品类TOP5分布</v>
      </c>
      <c r="C1809" s="211" t="s">
        <v>235</v>
      </c>
      <c r="D1809" s="211" t="s">
        <v>2001</v>
      </c>
      <c r="E1809" s="211" t="s">
        <v>2001</v>
      </c>
      <c r="F1809" s="265" t="s">
        <v>2775</v>
      </c>
      <c r="G1809" s="212" t="s">
        <v>2776</v>
      </c>
      <c r="H1809" s="287" t="s">
        <v>2502</v>
      </c>
      <c r="I1809" s="318" t="s">
        <v>2503</v>
      </c>
      <c r="J1809" s="267" t="s">
        <v>2075</v>
      </c>
      <c r="K1809" s="215" t="s">
        <v>238</v>
      </c>
    </row>
    <row r="1810" spans="1:11" s="215" customFormat="1" hidden="1">
      <c r="A1810" s="247" t="s">
        <v>2774</v>
      </c>
      <c r="B1810" s="211" t="str">
        <f>VLOOKUP(A1810,数策标签!H:K,2,FALSE)</f>
        <v>消费金额品类TOP5分布</v>
      </c>
      <c r="C1810" s="211" t="s">
        <v>235</v>
      </c>
      <c r="D1810" s="211" t="s">
        <v>2001</v>
      </c>
      <c r="E1810" s="211" t="s">
        <v>2001</v>
      </c>
      <c r="F1810" s="265" t="s">
        <v>2775</v>
      </c>
      <c r="G1810" s="212" t="s">
        <v>2776</v>
      </c>
      <c r="H1810" s="287" t="s">
        <v>2504</v>
      </c>
      <c r="I1810" s="318" t="s">
        <v>2505</v>
      </c>
      <c r="J1810" s="267" t="s">
        <v>2075</v>
      </c>
      <c r="K1810" s="215" t="s">
        <v>238</v>
      </c>
    </row>
    <row r="1811" spans="1:11" s="215" customFormat="1" hidden="1">
      <c r="A1811" s="247" t="s">
        <v>2774</v>
      </c>
      <c r="B1811" s="211" t="str">
        <f>VLOOKUP(A1811,数策标签!H:K,2,FALSE)</f>
        <v>消费金额品类TOP5分布</v>
      </c>
      <c r="C1811" s="211" t="s">
        <v>235</v>
      </c>
      <c r="D1811" s="211" t="s">
        <v>2001</v>
      </c>
      <c r="E1811" s="211" t="s">
        <v>2001</v>
      </c>
      <c r="F1811" s="265" t="s">
        <v>2775</v>
      </c>
      <c r="G1811" s="212" t="s">
        <v>2776</v>
      </c>
      <c r="H1811" s="287" t="s">
        <v>2506</v>
      </c>
      <c r="I1811" s="318" t="s">
        <v>2507</v>
      </c>
      <c r="J1811" s="267" t="s">
        <v>2075</v>
      </c>
      <c r="K1811" s="215" t="s">
        <v>238</v>
      </c>
    </row>
    <row r="1812" spans="1:11" s="215" customFormat="1" hidden="1">
      <c r="A1812" s="247" t="s">
        <v>2774</v>
      </c>
      <c r="B1812" s="211" t="str">
        <f>VLOOKUP(A1812,数策标签!H:K,2,FALSE)</f>
        <v>消费金额品类TOP5分布</v>
      </c>
      <c r="C1812" s="211" t="s">
        <v>235</v>
      </c>
      <c r="D1812" s="211" t="s">
        <v>2001</v>
      </c>
      <c r="E1812" s="211" t="s">
        <v>2001</v>
      </c>
      <c r="F1812" s="265" t="s">
        <v>2775</v>
      </c>
      <c r="G1812" s="212" t="s">
        <v>2776</v>
      </c>
      <c r="H1812" s="287" t="s">
        <v>2508</v>
      </c>
      <c r="I1812" s="318" t="s">
        <v>2509</v>
      </c>
      <c r="J1812" s="267" t="s">
        <v>2075</v>
      </c>
      <c r="K1812" s="215" t="s">
        <v>238</v>
      </c>
    </row>
    <row r="1813" spans="1:11" s="215" customFormat="1" hidden="1">
      <c r="A1813" s="247" t="s">
        <v>2774</v>
      </c>
      <c r="B1813" s="211" t="str">
        <f>VLOOKUP(A1813,数策标签!H:K,2,FALSE)</f>
        <v>消费金额品类TOP5分布</v>
      </c>
      <c r="C1813" s="211" t="s">
        <v>235</v>
      </c>
      <c r="D1813" s="211" t="s">
        <v>2001</v>
      </c>
      <c r="E1813" s="211" t="s">
        <v>2001</v>
      </c>
      <c r="F1813" s="265" t="s">
        <v>2775</v>
      </c>
      <c r="G1813" s="212" t="s">
        <v>2776</v>
      </c>
      <c r="H1813" s="287" t="s">
        <v>2510</v>
      </c>
      <c r="I1813" s="318" t="s">
        <v>2511</v>
      </c>
      <c r="J1813" s="267" t="s">
        <v>2075</v>
      </c>
      <c r="K1813" s="215" t="s">
        <v>238</v>
      </c>
    </row>
    <row r="1814" spans="1:11" s="215" customFormat="1" hidden="1">
      <c r="A1814" s="247" t="s">
        <v>2774</v>
      </c>
      <c r="B1814" s="211" t="str">
        <f>VLOOKUP(A1814,数策标签!H:K,2,FALSE)</f>
        <v>消费金额品类TOP5分布</v>
      </c>
      <c r="C1814" s="211" t="s">
        <v>235</v>
      </c>
      <c r="D1814" s="211" t="s">
        <v>2001</v>
      </c>
      <c r="E1814" s="211" t="s">
        <v>2001</v>
      </c>
      <c r="F1814" s="265" t="s">
        <v>2775</v>
      </c>
      <c r="G1814" s="212" t="s">
        <v>2776</v>
      </c>
      <c r="H1814" s="287" t="s">
        <v>2512</v>
      </c>
      <c r="I1814" s="318" t="s">
        <v>2513</v>
      </c>
      <c r="J1814" s="267" t="s">
        <v>2075</v>
      </c>
      <c r="K1814" s="215" t="s">
        <v>238</v>
      </c>
    </row>
    <row r="1815" spans="1:11" s="215" customFormat="1" hidden="1">
      <c r="A1815" s="247" t="s">
        <v>2774</v>
      </c>
      <c r="B1815" s="211" t="str">
        <f>VLOOKUP(A1815,数策标签!H:K,2,FALSE)</f>
        <v>消费金额品类TOP5分布</v>
      </c>
      <c r="C1815" s="211" t="s">
        <v>235</v>
      </c>
      <c r="D1815" s="211" t="s">
        <v>2001</v>
      </c>
      <c r="E1815" s="211" t="s">
        <v>2001</v>
      </c>
      <c r="F1815" s="265" t="s">
        <v>2775</v>
      </c>
      <c r="G1815" s="212" t="s">
        <v>2776</v>
      </c>
      <c r="H1815" s="287" t="s">
        <v>2514</v>
      </c>
      <c r="I1815" s="318" t="s">
        <v>2515</v>
      </c>
      <c r="J1815" s="267" t="s">
        <v>2075</v>
      </c>
      <c r="K1815" s="215" t="s">
        <v>238</v>
      </c>
    </row>
    <row r="1816" spans="1:11" s="215" customFormat="1" ht="33" hidden="1">
      <c r="A1816" s="247" t="s">
        <v>2774</v>
      </c>
      <c r="B1816" s="211" t="str">
        <f>VLOOKUP(A1816,数策标签!H:K,2,FALSE)</f>
        <v>消费金额品类TOP5分布</v>
      </c>
      <c r="C1816" s="211" t="s">
        <v>235</v>
      </c>
      <c r="D1816" s="211" t="s">
        <v>2001</v>
      </c>
      <c r="E1816" s="211" t="s">
        <v>2001</v>
      </c>
      <c r="F1816" s="265" t="s">
        <v>2775</v>
      </c>
      <c r="G1816" s="212" t="s">
        <v>2776</v>
      </c>
      <c r="H1816" s="287" t="s">
        <v>2516</v>
      </c>
      <c r="I1816" s="318" t="s">
        <v>2517</v>
      </c>
      <c r="J1816" s="267" t="s">
        <v>2075</v>
      </c>
      <c r="K1816" s="215" t="s">
        <v>238</v>
      </c>
    </row>
    <row r="1817" spans="1:11" s="215" customFormat="1" hidden="1">
      <c r="A1817" s="247" t="s">
        <v>2774</v>
      </c>
      <c r="B1817" s="211" t="str">
        <f>VLOOKUP(A1817,数策标签!H:K,2,FALSE)</f>
        <v>消费金额品类TOP5分布</v>
      </c>
      <c r="C1817" s="211" t="s">
        <v>235</v>
      </c>
      <c r="D1817" s="211" t="s">
        <v>2001</v>
      </c>
      <c r="E1817" s="211" t="s">
        <v>2001</v>
      </c>
      <c r="F1817" s="265" t="s">
        <v>2775</v>
      </c>
      <c r="G1817" s="212" t="s">
        <v>2776</v>
      </c>
      <c r="H1817" s="287" t="s">
        <v>2518</v>
      </c>
      <c r="I1817" s="318" t="s">
        <v>2519</v>
      </c>
      <c r="J1817" s="267" t="s">
        <v>2075</v>
      </c>
      <c r="K1817" s="215" t="s">
        <v>238</v>
      </c>
    </row>
    <row r="1818" spans="1:11" s="215" customFormat="1" hidden="1">
      <c r="A1818" s="247" t="s">
        <v>2774</v>
      </c>
      <c r="B1818" s="211" t="str">
        <f>VLOOKUP(A1818,数策标签!H:K,2,FALSE)</f>
        <v>消费金额品类TOP5分布</v>
      </c>
      <c r="C1818" s="211" t="s">
        <v>235</v>
      </c>
      <c r="D1818" s="211" t="s">
        <v>2001</v>
      </c>
      <c r="E1818" s="211" t="s">
        <v>2001</v>
      </c>
      <c r="F1818" s="265" t="s">
        <v>2775</v>
      </c>
      <c r="G1818" s="212" t="s">
        <v>2776</v>
      </c>
      <c r="H1818" s="287" t="s">
        <v>2520</v>
      </c>
      <c r="I1818" s="318" t="s">
        <v>2521</v>
      </c>
      <c r="J1818" s="267" t="s">
        <v>2075</v>
      </c>
      <c r="K1818" s="215" t="s">
        <v>238</v>
      </c>
    </row>
    <row r="1819" spans="1:11" s="215" customFormat="1" hidden="1">
      <c r="A1819" s="247" t="s">
        <v>2774</v>
      </c>
      <c r="B1819" s="211" t="str">
        <f>VLOOKUP(A1819,数策标签!H:K,2,FALSE)</f>
        <v>消费金额品类TOP5分布</v>
      </c>
      <c r="C1819" s="211" t="s">
        <v>235</v>
      </c>
      <c r="D1819" s="211" t="s">
        <v>2001</v>
      </c>
      <c r="E1819" s="211" t="s">
        <v>2001</v>
      </c>
      <c r="F1819" s="265" t="s">
        <v>2775</v>
      </c>
      <c r="G1819" s="212" t="s">
        <v>2776</v>
      </c>
      <c r="H1819" s="287" t="s">
        <v>2522</v>
      </c>
      <c r="I1819" s="318" t="s">
        <v>2523</v>
      </c>
      <c r="J1819" s="267" t="s">
        <v>2075</v>
      </c>
      <c r="K1819" s="215" t="s">
        <v>238</v>
      </c>
    </row>
    <row r="1820" spans="1:11" s="215" customFormat="1" hidden="1">
      <c r="A1820" s="247" t="s">
        <v>2774</v>
      </c>
      <c r="B1820" s="211" t="str">
        <f>VLOOKUP(A1820,数策标签!H:K,2,FALSE)</f>
        <v>消费金额品类TOP5分布</v>
      </c>
      <c r="C1820" s="211" t="s">
        <v>235</v>
      </c>
      <c r="D1820" s="211" t="s">
        <v>2001</v>
      </c>
      <c r="E1820" s="211" t="s">
        <v>2001</v>
      </c>
      <c r="F1820" s="265" t="s">
        <v>2775</v>
      </c>
      <c r="G1820" s="212" t="s">
        <v>2776</v>
      </c>
      <c r="H1820" s="287" t="s">
        <v>2524</v>
      </c>
      <c r="I1820" s="318" t="s">
        <v>2525</v>
      </c>
      <c r="J1820" s="267" t="s">
        <v>2075</v>
      </c>
      <c r="K1820" s="215" t="s">
        <v>238</v>
      </c>
    </row>
    <row r="1821" spans="1:11" s="215" customFormat="1" hidden="1">
      <c r="A1821" s="247" t="s">
        <v>2774</v>
      </c>
      <c r="B1821" s="211" t="str">
        <f>VLOOKUP(A1821,数策标签!H:K,2,FALSE)</f>
        <v>消费金额品类TOP5分布</v>
      </c>
      <c r="C1821" s="211" t="s">
        <v>235</v>
      </c>
      <c r="D1821" s="211" t="s">
        <v>2001</v>
      </c>
      <c r="E1821" s="211" t="s">
        <v>2001</v>
      </c>
      <c r="F1821" s="265" t="s">
        <v>2775</v>
      </c>
      <c r="G1821" s="212" t="s">
        <v>2776</v>
      </c>
      <c r="H1821" s="287" t="s">
        <v>2526</v>
      </c>
      <c r="I1821" s="318" t="s">
        <v>2527</v>
      </c>
      <c r="J1821" s="267" t="s">
        <v>2075</v>
      </c>
      <c r="K1821" s="215" t="s">
        <v>238</v>
      </c>
    </row>
    <row r="1822" spans="1:11" s="215" customFormat="1" hidden="1">
      <c r="A1822" s="247" t="s">
        <v>2774</v>
      </c>
      <c r="B1822" s="211" t="str">
        <f>VLOOKUP(A1822,数策标签!H:K,2,FALSE)</f>
        <v>消费金额品类TOP5分布</v>
      </c>
      <c r="C1822" s="211" t="s">
        <v>235</v>
      </c>
      <c r="D1822" s="211" t="s">
        <v>2001</v>
      </c>
      <c r="E1822" s="211" t="s">
        <v>2001</v>
      </c>
      <c r="F1822" s="265" t="s">
        <v>2775</v>
      </c>
      <c r="G1822" s="212" t="s">
        <v>2776</v>
      </c>
      <c r="H1822" s="287" t="s">
        <v>2528</v>
      </c>
      <c r="I1822" s="318" t="s">
        <v>2529</v>
      </c>
      <c r="J1822" s="267" t="s">
        <v>2075</v>
      </c>
      <c r="K1822" s="215" t="s">
        <v>238</v>
      </c>
    </row>
    <row r="1823" spans="1:11" s="215" customFormat="1" hidden="1">
      <c r="A1823" s="247" t="s">
        <v>2774</v>
      </c>
      <c r="B1823" s="211" t="str">
        <f>VLOOKUP(A1823,数策标签!H:K,2,FALSE)</f>
        <v>消费金额品类TOP5分布</v>
      </c>
      <c r="C1823" s="211" t="s">
        <v>235</v>
      </c>
      <c r="D1823" s="211" t="s">
        <v>2001</v>
      </c>
      <c r="E1823" s="211" t="s">
        <v>2001</v>
      </c>
      <c r="F1823" s="265" t="s">
        <v>2775</v>
      </c>
      <c r="G1823" s="212" t="s">
        <v>2776</v>
      </c>
      <c r="H1823" s="287" t="s">
        <v>2530</v>
      </c>
      <c r="I1823" s="318" t="s">
        <v>2531</v>
      </c>
      <c r="J1823" s="267" t="s">
        <v>2075</v>
      </c>
      <c r="K1823" s="215" t="s">
        <v>238</v>
      </c>
    </row>
    <row r="1824" spans="1:11" s="215" customFormat="1" hidden="1">
      <c r="A1824" s="247" t="s">
        <v>2774</v>
      </c>
      <c r="B1824" s="211" t="str">
        <f>VLOOKUP(A1824,数策标签!H:K,2,FALSE)</f>
        <v>消费金额品类TOP5分布</v>
      </c>
      <c r="C1824" s="211" t="s">
        <v>235</v>
      </c>
      <c r="D1824" s="211" t="s">
        <v>2001</v>
      </c>
      <c r="E1824" s="211" t="s">
        <v>2001</v>
      </c>
      <c r="F1824" s="265" t="s">
        <v>2775</v>
      </c>
      <c r="G1824" s="212" t="s">
        <v>2776</v>
      </c>
      <c r="H1824" s="287" t="s">
        <v>2532</v>
      </c>
      <c r="I1824" s="318" t="s">
        <v>2533</v>
      </c>
      <c r="J1824" s="267" t="s">
        <v>2075</v>
      </c>
      <c r="K1824" s="215" t="s">
        <v>238</v>
      </c>
    </row>
    <row r="1825" spans="1:11" s="215" customFormat="1" hidden="1">
      <c r="A1825" s="247" t="s">
        <v>2774</v>
      </c>
      <c r="B1825" s="211" t="str">
        <f>VLOOKUP(A1825,数策标签!H:K,2,FALSE)</f>
        <v>消费金额品类TOP5分布</v>
      </c>
      <c r="C1825" s="211" t="s">
        <v>235</v>
      </c>
      <c r="D1825" s="211" t="s">
        <v>2001</v>
      </c>
      <c r="E1825" s="211" t="s">
        <v>2001</v>
      </c>
      <c r="F1825" s="265" t="s">
        <v>2775</v>
      </c>
      <c r="G1825" s="212" t="s">
        <v>2776</v>
      </c>
      <c r="H1825" s="287" t="s">
        <v>2534</v>
      </c>
      <c r="I1825" s="318" t="s">
        <v>2535</v>
      </c>
      <c r="J1825" s="267" t="s">
        <v>2075</v>
      </c>
      <c r="K1825" s="215" t="s">
        <v>238</v>
      </c>
    </row>
    <row r="1826" spans="1:11" s="215" customFormat="1" hidden="1">
      <c r="A1826" s="247" t="s">
        <v>2774</v>
      </c>
      <c r="B1826" s="211" t="str">
        <f>VLOOKUP(A1826,数策标签!H:K,2,FALSE)</f>
        <v>消费金额品类TOP5分布</v>
      </c>
      <c r="C1826" s="211" t="s">
        <v>235</v>
      </c>
      <c r="D1826" s="211" t="s">
        <v>2001</v>
      </c>
      <c r="E1826" s="211" t="s">
        <v>2001</v>
      </c>
      <c r="F1826" s="265" t="s">
        <v>2775</v>
      </c>
      <c r="G1826" s="212" t="s">
        <v>2776</v>
      </c>
      <c r="H1826" s="287" t="s">
        <v>2536</v>
      </c>
      <c r="I1826" s="318" t="s">
        <v>2537</v>
      </c>
      <c r="J1826" s="267" t="s">
        <v>2538</v>
      </c>
      <c r="K1826" s="215" t="s">
        <v>238</v>
      </c>
    </row>
    <row r="1827" spans="1:11" s="215" customFormat="1" hidden="1">
      <c r="A1827" s="247" t="s">
        <v>2774</v>
      </c>
      <c r="B1827" s="211" t="str">
        <f>VLOOKUP(A1827,数策标签!H:K,2,FALSE)</f>
        <v>消费金额品类TOP5分布</v>
      </c>
      <c r="C1827" s="211" t="s">
        <v>235</v>
      </c>
      <c r="D1827" s="211" t="s">
        <v>2001</v>
      </c>
      <c r="E1827" s="211" t="s">
        <v>2001</v>
      </c>
      <c r="F1827" s="265" t="s">
        <v>2775</v>
      </c>
      <c r="G1827" s="212" t="s">
        <v>2776</v>
      </c>
      <c r="H1827" s="287" t="s">
        <v>2539</v>
      </c>
      <c r="I1827" s="318" t="s">
        <v>2540</v>
      </c>
      <c r="J1827" s="267" t="s">
        <v>2538</v>
      </c>
      <c r="K1827" s="215" t="s">
        <v>238</v>
      </c>
    </row>
    <row r="1828" spans="1:11" s="215" customFormat="1" hidden="1">
      <c r="A1828" s="247" t="s">
        <v>2774</v>
      </c>
      <c r="B1828" s="211" t="str">
        <f>VLOOKUP(A1828,数策标签!H:K,2,FALSE)</f>
        <v>消费金额品类TOP5分布</v>
      </c>
      <c r="C1828" s="211" t="s">
        <v>235</v>
      </c>
      <c r="D1828" s="211" t="s">
        <v>2001</v>
      </c>
      <c r="E1828" s="211" t="s">
        <v>2001</v>
      </c>
      <c r="F1828" s="265" t="s">
        <v>2775</v>
      </c>
      <c r="G1828" s="212" t="s">
        <v>2776</v>
      </c>
      <c r="H1828" s="287" t="s">
        <v>2541</v>
      </c>
      <c r="I1828" s="318" t="s">
        <v>2542</v>
      </c>
      <c r="J1828" s="267" t="s">
        <v>2538</v>
      </c>
      <c r="K1828" s="215" t="s">
        <v>238</v>
      </c>
    </row>
    <row r="1829" spans="1:11" s="215" customFormat="1" hidden="1">
      <c r="A1829" s="247" t="s">
        <v>2774</v>
      </c>
      <c r="B1829" s="211" t="str">
        <f>VLOOKUP(A1829,数策标签!H:K,2,FALSE)</f>
        <v>消费金额品类TOP5分布</v>
      </c>
      <c r="C1829" s="211" t="s">
        <v>235</v>
      </c>
      <c r="D1829" s="211" t="s">
        <v>2001</v>
      </c>
      <c r="E1829" s="211" t="s">
        <v>2001</v>
      </c>
      <c r="F1829" s="265" t="s">
        <v>2775</v>
      </c>
      <c r="G1829" s="212" t="s">
        <v>2776</v>
      </c>
      <c r="H1829" s="287" t="s">
        <v>2543</v>
      </c>
      <c r="I1829" s="318" t="s">
        <v>2544</v>
      </c>
      <c r="J1829" s="267" t="s">
        <v>2538</v>
      </c>
      <c r="K1829" s="215" t="s">
        <v>238</v>
      </c>
    </row>
    <row r="1830" spans="1:11" s="215" customFormat="1" hidden="1">
      <c r="A1830" s="247" t="s">
        <v>2774</v>
      </c>
      <c r="B1830" s="211" t="str">
        <f>VLOOKUP(A1830,数策标签!H:K,2,FALSE)</f>
        <v>消费金额品类TOP5分布</v>
      </c>
      <c r="C1830" s="211" t="s">
        <v>235</v>
      </c>
      <c r="D1830" s="211" t="s">
        <v>2001</v>
      </c>
      <c r="E1830" s="211" t="s">
        <v>2001</v>
      </c>
      <c r="F1830" s="265" t="s">
        <v>2775</v>
      </c>
      <c r="G1830" s="212" t="s">
        <v>2776</v>
      </c>
      <c r="H1830" s="287" t="s">
        <v>2545</v>
      </c>
      <c r="I1830" s="318" t="s">
        <v>2546</v>
      </c>
      <c r="J1830" s="267" t="s">
        <v>2538</v>
      </c>
      <c r="K1830" s="215" t="s">
        <v>238</v>
      </c>
    </row>
    <row r="1831" spans="1:11" s="215" customFormat="1" hidden="1">
      <c r="A1831" s="247" t="s">
        <v>2774</v>
      </c>
      <c r="B1831" s="211" t="str">
        <f>VLOOKUP(A1831,数策标签!H:K,2,FALSE)</f>
        <v>消费金额品类TOP5分布</v>
      </c>
      <c r="C1831" s="211" t="s">
        <v>235</v>
      </c>
      <c r="D1831" s="211" t="s">
        <v>2001</v>
      </c>
      <c r="E1831" s="211" t="s">
        <v>2001</v>
      </c>
      <c r="F1831" s="265" t="s">
        <v>2775</v>
      </c>
      <c r="G1831" s="212" t="s">
        <v>2776</v>
      </c>
      <c r="H1831" s="287" t="s">
        <v>2547</v>
      </c>
      <c r="I1831" s="318" t="s">
        <v>2548</v>
      </c>
      <c r="J1831" s="267" t="s">
        <v>2538</v>
      </c>
      <c r="K1831" s="215" t="s">
        <v>238</v>
      </c>
    </row>
    <row r="1832" spans="1:11" s="215" customFormat="1" hidden="1">
      <c r="A1832" s="247" t="s">
        <v>2774</v>
      </c>
      <c r="B1832" s="211" t="str">
        <f>VLOOKUP(A1832,数策标签!H:K,2,FALSE)</f>
        <v>消费金额品类TOP5分布</v>
      </c>
      <c r="C1832" s="211" t="s">
        <v>235</v>
      </c>
      <c r="D1832" s="211" t="s">
        <v>2001</v>
      </c>
      <c r="E1832" s="211" t="s">
        <v>2001</v>
      </c>
      <c r="F1832" s="265" t="s">
        <v>2775</v>
      </c>
      <c r="G1832" s="212" t="s">
        <v>2776</v>
      </c>
      <c r="H1832" s="287" t="s">
        <v>2549</v>
      </c>
      <c r="I1832" s="318" t="s">
        <v>2550</v>
      </c>
      <c r="J1832" s="267" t="s">
        <v>2538</v>
      </c>
      <c r="K1832" s="215" t="s">
        <v>238</v>
      </c>
    </row>
    <row r="1833" spans="1:11" s="215" customFormat="1" hidden="1">
      <c r="A1833" s="247" t="s">
        <v>2774</v>
      </c>
      <c r="B1833" s="211" t="str">
        <f>VLOOKUP(A1833,数策标签!H:K,2,FALSE)</f>
        <v>消费金额品类TOP5分布</v>
      </c>
      <c r="C1833" s="211" t="s">
        <v>235</v>
      </c>
      <c r="D1833" s="211" t="s">
        <v>2001</v>
      </c>
      <c r="E1833" s="211" t="s">
        <v>2001</v>
      </c>
      <c r="F1833" s="265" t="s">
        <v>2775</v>
      </c>
      <c r="G1833" s="212" t="s">
        <v>2776</v>
      </c>
      <c r="H1833" s="287" t="s">
        <v>2551</v>
      </c>
      <c r="I1833" s="318" t="s">
        <v>2552</v>
      </c>
      <c r="J1833" s="267" t="s">
        <v>2538</v>
      </c>
      <c r="K1833" s="215" t="s">
        <v>238</v>
      </c>
    </row>
    <row r="1834" spans="1:11" s="215" customFormat="1" hidden="1">
      <c r="A1834" s="247" t="s">
        <v>2774</v>
      </c>
      <c r="B1834" s="211" t="str">
        <f>VLOOKUP(A1834,数策标签!H:K,2,FALSE)</f>
        <v>消费金额品类TOP5分布</v>
      </c>
      <c r="C1834" s="211" t="s">
        <v>235</v>
      </c>
      <c r="D1834" s="211" t="s">
        <v>2001</v>
      </c>
      <c r="E1834" s="211" t="s">
        <v>2001</v>
      </c>
      <c r="F1834" s="265" t="s">
        <v>2775</v>
      </c>
      <c r="G1834" s="212" t="s">
        <v>2776</v>
      </c>
      <c r="H1834" s="287" t="s">
        <v>2553</v>
      </c>
      <c r="I1834" s="318" t="s">
        <v>2554</v>
      </c>
      <c r="J1834" s="267" t="s">
        <v>2538</v>
      </c>
      <c r="K1834" s="215" t="s">
        <v>238</v>
      </c>
    </row>
    <row r="1835" spans="1:11" s="215" customFormat="1" hidden="1">
      <c r="A1835" s="247" t="s">
        <v>2774</v>
      </c>
      <c r="B1835" s="211" t="str">
        <f>VLOOKUP(A1835,数策标签!H:K,2,FALSE)</f>
        <v>消费金额品类TOP5分布</v>
      </c>
      <c r="C1835" s="211" t="s">
        <v>235</v>
      </c>
      <c r="D1835" s="211" t="s">
        <v>2001</v>
      </c>
      <c r="E1835" s="211" t="s">
        <v>2001</v>
      </c>
      <c r="F1835" s="265" t="s">
        <v>2775</v>
      </c>
      <c r="G1835" s="212" t="s">
        <v>2776</v>
      </c>
      <c r="H1835" s="287" t="s">
        <v>2555</v>
      </c>
      <c r="I1835" s="318" t="s">
        <v>2556</v>
      </c>
      <c r="J1835" s="267" t="s">
        <v>2538</v>
      </c>
      <c r="K1835" s="215" t="s">
        <v>238</v>
      </c>
    </row>
    <row r="1836" spans="1:11" s="215" customFormat="1" hidden="1">
      <c r="A1836" s="247" t="s">
        <v>2774</v>
      </c>
      <c r="B1836" s="211" t="str">
        <f>VLOOKUP(A1836,数策标签!H:K,2,FALSE)</f>
        <v>消费金额品类TOP5分布</v>
      </c>
      <c r="C1836" s="211" t="s">
        <v>235</v>
      </c>
      <c r="D1836" s="211" t="s">
        <v>2001</v>
      </c>
      <c r="E1836" s="211" t="s">
        <v>2001</v>
      </c>
      <c r="F1836" s="265" t="s">
        <v>2775</v>
      </c>
      <c r="G1836" s="212" t="s">
        <v>2776</v>
      </c>
      <c r="H1836" s="287" t="s">
        <v>2557</v>
      </c>
      <c r="I1836" s="318" t="s">
        <v>2558</v>
      </c>
      <c r="J1836" s="267" t="s">
        <v>2538</v>
      </c>
      <c r="K1836" s="215" t="s">
        <v>238</v>
      </c>
    </row>
    <row r="1837" spans="1:11" s="215" customFormat="1" hidden="1">
      <c r="A1837" s="247" t="s">
        <v>2774</v>
      </c>
      <c r="B1837" s="211" t="str">
        <f>VLOOKUP(A1837,数策标签!H:K,2,FALSE)</f>
        <v>消费金额品类TOP5分布</v>
      </c>
      <c r="C1837" s="211" t="s">
        <v>235</v>
      </c>
      <c r="D1837" s="211" t="s">
        <v>2001</v>
      </c>
      <c r="E1837" s="211" t="s">
        <v>2001</v>
      </c>
      <c r="F1837" s="265" t="s">
        <v>2775</v>
      </c>
      <c r="G1837" s="212" t="s">
        <v>2776</v>
      </c>
      <c r="H1837" s="287" t="s">
        <v>2559</v>
      </c>
      <c r="I1837" s="318" t="s">
        <v>2560</v>
      </c>
      <c r="J1837" s="267" t="s">
        <v>2538</v>
      </c>
      <c r="K1837" s="215" t="s">
        <v>238</v>
      </c>
    </row>
    <row r="1838" spans="1:11" s="215" customFormat="1" hidden="1">
      <c r="A1838" s="247" t="s">
        <v>2774</v>
      </c>
      <c r="B1838" s="211" t="str">
        <f>VLOOKUP(A1838,数策标签!H:K,2,FALSE)</f>
        <v>消费金额品类TOP5分布</v>
      </c>
      <c r="C1838" s="211" t="s">
        <v>235</v>
      </c>
      <c r="D1838" s="211" t="s">
        <v>2001</v>
      </c>
      <c r="E1838" s="211" t="s">
        <v>2001</v>
      </c>
      <c r="F1838" s="265" t="s">
        <v>2775</v>
      </c>
      <c r="G1838" s="212" t="s">
        <v>2776</v>
      </c>
      <c r="H1838" s="287" t="s">
        <v>2561</v>
      </c>
      <c r="I1838" s="318" t="s">
        <v>2562</v>
      </c>
      <c r="J1838" s="267" t="s">
        <v>2538</v>
      </c>
      <c r="K1838" s="215" t="s">
        <v>238</v>
      </c>
    </row>
    <row r="1839" spans="1:11" s="215" customFormat="1" hidden="1">
      <c r="A1839" s="247" t="s">
        <v>2774</v>
      </c>
      <c r="B1839" s="211" t="str">
        <f>VLOOKUP(A1839,数策标签!H:K,2,FALSE)</f>
        <v>消费金额品类TOP5分布</v>
      </c>
      <c r="C1839" s="211" t="s">
        <v>235</v>
      </c>
      <c r="D1839" s="211" t="s">
        <v>2001</v>
      </c>
      <c r="E1839" s="211" t="s">
        <v>2001</v>
      </c>
      <c r="F1839" s="265" t="s">
        <v>2775</v>
      </c>
      <c r="G1839" s="212" t="s">
        <v>2776</v>
      </c>
      <c r="H1839" s="287" t="s">
        <v>2563</v>
      </c>
      <c r="I1839" s="318" t="s">
        <v>2564</v>
      </c>
      <c r="J1839" s="267" t="s">
        <v>2565</v>
      </c>
      <c r="K1839" s="215" t="s">
        <v>238</v>
      </c>
    </row>
    <row r="1840" spans="1:11" s="215" customFormat="1" hidden="1">
      <c r="A1840" s="247" t="s">
        <v>2774</v>
      </c>
      <c r="B1840" s="211" t="str">
        <f>VLOOKUP(A1840,数策标签!H:K,2,FALSE)</f>
        <v>消费金额品类TOP5分布</v>
      </c>
      <c r="C1840" s="211" t="s">
        <v>235</v>
      </c>
      <c r="D1840" s="211" t="s">
        <v>2001</v>
      </c>
      <c r="E1840" s="211" t="s">
        <v>2001</v>
      </c>
      <c r="F1840" s="265" t="s">
        <v>2775</v>
      </c>
      <c r="G1840" s="212" t="s">
        <v>2776</v>
      </c>
      <c r="H1840" s="287" t="s">
        <v>2566</v>
      </c>
      <c r="I1840" s="318" t="s">
        <v>2567</v>
      </c>
      <c r="J1840" s="267" t="s">
        <v>2565</v>
      </c>
      <c r="K1840" s="215" t="s">
        <v>238</v>
      </c>
    </row>
    <row r="1841" spans="1:11" s="215" customFormat="1" hidden="1">
      <c r="A1841" s="247" t="s">
        <v>2774</v>
      </c>
      <c r="B1841" s="211" t="str">
        <f>VLOOKUP(A1841,数策标签!H:K,2,FALSE)</f>
        <v>消费金额品类TOP5分布</v>
      </c>
      <c r="C1841" s="211" t="s">
        <v>235</v>
      </c>
      <c r="D1841" s="211" t="s">
        <v>2001</v>
      </c>
      <c r="E1841" s="211" t="s">
        <v>2001</v>
      </c>
      <c r="F1841" s="265" t="s">
        <v>2775</v>
      </c>
      <c r="G1841" s="212" t="s">
        <v>2776</v>
      </c>
      <c r="H1841" s="287" t="s">
        <v>2568</v>
      </c>
      <c r="I1841" s="318" t="s">
        <v>2569</v>
      </c>
      <c r="J1841" s="267" t="s">
        <v>2565</v>
      </c>
      <c r="K1841" s="215" t="s">
        <v>238</v>
      </c>
    </row>
    <row r="1842" spans="1:11" s="215" customFormat="1" hidden="1">
      <c r="A1842" s="247" t="s">
        <v>2774</v>
      </c>
      <c r="B1842" s="211" t="str">
        <f>VLOOKUP(A1842,数策标签!H:K,2,FALSE)</f>
        <v>消费金额品类TOP5分布</v>
      </c>
      <c r="C1842" s="211" t="s">
        <v>235</v>
      </c>
      <c r="D1842" s="211" t="s">
        <v>2001</v>
      </c>
      <c r="E1842" s="211" t="s">
        <v>2001</v>
      </c>
      <c r="F1842" s="265" t="s">
        <v>2775</v>
      </c>
      <c r="G1842" s="212" t="s">
        <v>2776</v>
      </c>
      <c r="H1842" s="287" t="s">
        <v>2570</v>
      </c>
      <c r="I1842" s="318" t="s">
        <v>2571</v>
      </c>
      <c r="J1842" s="267" t="s">
        <v>2565</v>
      </c>
      <c r="K1842" s="215" t="s">
        <v>238</v>
      </c>
    </row>
    <row r="1843" spans="1:11" s="215" customFormat="1" hidden="1">
      <c r="A1843" s="247" t="s">
        <v>2774</v>
      </c>
      <c r="B1843" s="211" t="str">
        <f>VLOOKUP(A1843,数策标签!H:K,2,FALSE)</f>
        <v>消费金额品类TOP5分布</v>
      </c>
      <c r="C1843" s="211" t="s">
        <v>235</v>
      </c>
      <c r="D1843" s="211" t="s">
        <v>2001</v>
      </c>
      <c r="E1843" s="211" t="s">
        <v>2001</v>
      </c>
      <c r="F1843" s="265" t="s">
        <v>2775</v>
      </c>
      <c r="G1843" s="212" t="s">
        <v>2776</v>
      </c>
      <c r="H1843" s="287" t="s">
        <v>2572</v>
      </c>
      <c r="I1843" s="318" t="s">
        <v>2573</v>
      </c>
      <c r="J1843" s="267" t="s">
        <v>2574</v>
      </c>
      <c r="K1843" s="215" t="s">
        <v>238</v>
      </c>
    </row>
    <row r="1844" spans="1:11" s="215" customFormat="1" hidden="1">
      <c r="A1844" s="247" t="s">
        <v>2774</v>
      </c>
      <c r="B1844" s="211" t="str">
        <f>VLOOKUP(A1844,数策标签!H:K,2,FALSE)</f>
        <v>消费金额品类TOP5分布</v>
      </c>
      <c r="C1844" s="211" t="s">
        <v>235</v>
      </c>
      <c r="D1844" s="211" t="s">
        <v>2001</v>
      </c>
      <c r="E1844" s="211" t="s">
        <v>2001</v>
      </c>
      <c r="F1844" s="265" t="s">
        <v>2775</v>
      </c>
      <c r="G1844" s="212" t="s">
        <v>2776</v>
      </c>
      <c r="H1844" s="287" t="s">
        <v>2575</v>
      </c>
      <c r="I1844" s="318" t="s">
        <v>2576</v>
      </c>
      <c r="J1844" s="267" t="s">
        <v>2574</v>
      </c>
      <c r="K1844" s="215" t="s">
        <v>238</v>
      </c>
    </row>
    <row r="1845" spans="1:11" s="215" customFormat="1" hidden="1">
      <c r="A1845" s="247" t="s">
        <v>2774</v>
      </c>
      <c r="B1845" s="211" t="str">
        <f>VLOOKUP(A1845,数策标签!H:K,2,FALSE)</f>
        <v>消费金额品类TOP5分布</v>
      </c>
      <c r="C1845" s="211" t="s">
        <v>235</v>
      </c>
      <c r="D1845" s="211" t="s">
        <v>2001</v>
      </c>
      <c r="E1845" s="211" t="s">
        <v>2001</v>
      </c>
      <c r="F1845" s="265" t="s">
        <v>2775</v>
      </c>
      <c r="G1845" s="212" t="s">
        <v>2776</v>
      </c>
      <c r="H1845" s="287" t="s">
        <v>2577</v>
      </c>
      <c r="I1845" s="318" t="s">
        <v>2578</v>
      </c>
      <c r="J1845" s="267" t="s">
        <v>2574</v>
      </c>
      <c r="K1845" s="215" t="s">
        <v>238</v>
      </c>
    </row>
    <row r="1846" spans="1:11" s="215" customFormat="1" hidden="1">
      <c r="A1846" s="247" t="s">
        <v>2774</v>
      </c>
      <c r="B1846" s="211" t="str">
        <f>VLOOKUP(A1846,数策标签!H:K,2,FALSE)</f>
        <v>消费金额品类TOP5分布</v>
      </c>
      <c r="C1846" s="211" t="s">
        <v>235</v>
      </c>
      <c r="D1846" s="211" t="s">
        <v>2001</v>
      </c>
      <c r="E1846" s="211" t="s">
        <v>2001</v>
      </c>
      <c r="F1846" s="265" t="s">
        <v>2775</v>
      </c>
      <c r="G1846" s="212" t="s">
        <v>2776</v>
      </c>
      <c r="H1846" s="287" t="s">
        <v>2579</v>
      </c>
      <c r="I1846" s="318" t="s">
        <v>2580</v>
      </c>
      <c r="J1846" s="267" t="s">
        <v>2574</v>
      </c>
      <c r="K1846" s="215" t="s">
        <v>238</v>
      </c>
    </row>
    <row r="1847" spans="1:11" s="215" customFormat="1" hidden="1">
      <c r="A1847" s="247" t="s">
        <v>2774</v>
      </c>
      <c r="B1847" s="211" t="str">
        <f>VLOOKUP(A1847,数策标签!H:K,2,FALSE)</f>
        <v>消费金额品类TOP5分布</v>
      </c>
      <c r="C1847" s="211" t="s">
        <v>235</v>
      </c>
      <c r="D1847" s="211" t="s">
        <v>2001</v>
      </c>
      <c r="E1847" s="211" t="s">
        <v>2001</v>
      </c>
      <c r="F1847" s="265" t="s">
        <v>2775</v>
      </c>
      <c r="G1847" s="212" t="s">
        <v>2776</v>
      </c>
      <c r="H1847" s="287" t="s">
        <v>2581</v>
      </c>
      <c r="I1847" s="318" t="s">
        <v>2582</v>
      </c>
      <c r="J1847" s="267" t="s">
        <v>2574</v>
      </c>
      <c r="K1847" s="215" t="s">
        <v>238</v>
      </c>
    </row>
    <row r="1848" spans="1:11" s="215" customFormat="1" hidden="1">
      <c r="A1848" s="247" t="s">
        <v>2774</v>
      </c>
      <c r="B1848" s="211" t="str">
        <f>VLOOKUP(A1848,数策标签!H:K,2,FALSE)</f>
        <v>消费金额品类TOP5分布</v>
      </c>
      <c r="C1848" s="211" t="s">
        <v>235</v>
      </c>
      <c r="D1848" s="211" t="s">
        <v>2001</v>
      </c>
      <c r="E1848" s="211" t="s">
        <v>2001</v>
      </c>
      <c r="F1848" s="265" t="s">
        <v>2775</v>
      </c>
      <c r="G1848" s="212" t="s">
        <v>2776</v>
      </c>
      <c r="H1848" s="287" t="s">
        <v>2583</v>
      </c>
      <c r="I1848" s="318" t="s">
        <v>2584</v>
      </c>
      <c r="J1848" s="267" t="s">
        <v>2574</v>
      </c>
      <c r="K1848" s="215" t="s">
        <v>238</v>
      </c>
    </row>
    <row r="1849" spans="1:11" s="215" customFormat="1" hidden="1">
      <c r="A1849" s="247" t="s">
        <v>2774</v>
      </c>
      <c r="B1849" s="211" t="str">
        <f>VLOOKUP(A1849,数策标签!H:K,2,FALSE)</f>
        <v>消费金额品类TOP5分布</v>
      </c>
      <c r="C1849" s="211" t="s">
        <v>235</v>
      </c>
      <c r="D1849" s="211" t="s">
        <v>2001</v>
      </c>
      <c r="E1849" s="211" t="s">
        <v>2001</v>
      </c>
      <c r="F1849" s="265" t="s">
        <v>2775</v>
      </c>
      <c r="G1849" s="212" t="s">
        <v>2776</v>
      </c>
      <c r="H1849" s="287" t="s">
        <v>2585</v>
      </c>
      <c r="I1849" s="318" t="s">
        <v>2586</v>
      </c>
      <c r="J1849" s="267" t="s">
        <v>2574</v>
      </c>
      <c r="K1849" s="215" t="s">
        <v>238</v>
      </c>
    </row>
    <row r="1850" spans="1:11" s="215" customFormat="1" hidden="1">
      <c r="A1850" s="247" t="s">
        <v>2774</v>
      </c>
      <c r="B1850" s="211" t="str">
        <f>VLOOKUP(A1850,数策标签!H:K,2,FALSE)</f>
        <v>消费金额品类TOP5分布</v>
      </c>
      <c r="C1850" s="211" t="s">
        <v>235</v>
      </c>
      <c r="D1850" s="211" t="s">
        <v>2001</v>
      </c>
      <c r="E1850" s="211" t="s">
        <v>2001</v>
      </c>
      <c r="F1850" s="265" t="s">
        <v>2775</v>
      </c>
      <c r="G1850" s="212" t="s">
        <v>2776</v>
      </c>
      <c r="H1850" s="287" t="s">
        <v>2587</v>
      </c>
      <c r="I1850" s="318" t="s">
        <v>2588</v>
      </c>
      <c r="J1850" s="267" t="s">
        <v>2574</v>
      </c>
      <c r="K1850" s="215" t="s">
        <v>238</v>
      </c>
    </row>
    <row r="1851" spans="1:11" s="215" customFormat="1" hidden="1">
      <c r="A1851" s="247" t="s">
        <v>2774</v>
      </c>
      <c r="B1851" s="211" t="str">
        <f>VLOOKUP(A1851,数策标签!H:K,2,FALSE)</f>
        <v>消费金额品类TOP5分布</v>
      </c>
      <c r="C1851" s="211" t="s">
        <v>235</v>
      </c>
      <c r="D1851" s="211" t="s">
        <v>2001</v>
      </c>
      <c r="E1851" s="211" t="s">
        <v>2001</v>
      </c>
      <c r="F1851" s="265" t="s">
        <v>2775</v>
      </c>
      <c r="G1851" s="212" t="s">
        <v>2776</v>
      </c>
      <c r="H1851" s="287" t="s">
        <v>2589</v>
      </c>
      <c r="I1851" s="318" t="s">
        <v>2590</v>
      </c>
      <c r="J1851" s="267" t="s">
        <v>2574</v>
      </c>
      <c r="K1851" s="215" t="s">
        <v>238</v>
      </c>
    </row>
    <row r="1852" spans="1:11" s="215" customFormat="1" hidden="1">
      <c r="A1852" s="247" t="s">
        <v>2774</v>
      </c>
      <c r="B1852" s="211" t="str">
        <f>VLOOKUP(A1852,数策标签!H:K,2,FALSE)</f>
        <v>消费金额品类TOP5分布</v>
      </c>
      <c r="C1852" s="211" t="s">
        <v>235</v>
      </c>
      <c r="D1852" s="211" t="s">
        <v>2001</v>
      </c>
      <c r="E1852" s="211" t="s">
        <v>2001</v>
      </c>
      <c r="F1852" s="265" t="s">
        <v>2775</v>
      </c>
      <c r="G1852" s="212" t="s">
        <v>2776</v>
      </c>
      <c r="H1852" s="287" t="s">
        <v>2591</v>
      </c>
      <c r="I1852" s="318" t="s">
        <v>2592</v>
      </c>
      <c r="J1852" s="267" t="s">
        <v>2574</v>
      </c>
      <c r="K1852" s="215" t="s">
        <v>238</v>
      </c>
    </row>
    <row r="1853" spans="1:11" s="215" customFormat="1" hidden="1">
      <c r="A1853" s="247" t="s">
        <v>2774</v>
      </c>
      <c r="B1853" s="211" t="str">
        <f>VLOOKUP(A1853,数策标签!H:K,2,FALSE)</f>
        <v>消费金额品类TOP5分布</v>
      </c>
      <c r="C1853" s="211" t="s">
        <v>235</v>
      </c>
      <c r="D1853" s="211" t="s">
        <v>2001</v>
      </c>
      <c r="E1853" s="211" t="s">
        <v>2001</v>
      </c>
      <c r="F1853" s="265" t="s">
        <v>2775</v>
      </c>
      <c r="G1853" s="212" t="s">
        <v>2776</v>
      </c>
      <c r="H1853" s="287" t="s">
        <v>2593</v>
      </c>
      <c r="I1853" s="318" t="s">
        <v>2594</v>
      </c>
      <c r="J1853" s="267" t="s">
        <v>2574</v>
      </c>
      <c r="K1853" s="215" t="s">
        <v>238</v>
      </c>
    </row>
    <row r="1854" spans="1:11" s="215" customFormat="1" hidden="1">
      <c r="A1854" s="247" t="s">
        <v>2777</v>
      </c>
      <c r="B1854" s="211" t="str">
        <f>VLOOKUP(A1854,数策标签!H:K,2,FALSE)</f>
        <v>IT类消费金额</v>
      </c>
      <c r="C1854" s="211" t="s">
        <v>235</v>
      </c>
      <c r="D1854" s="211" t="s">
        <v>2001</v>
      </c>
      <c r="E1854" s="211" t="s">
        <v>2001</v>
      </c>
      <c r="F1854" s="265" t="s">
        <v>2775</v>
      </c>
      <c r="G1854" s="212" t="s">
        <v>2776</v>
      </c>
      <c r="H1854" s="265" t="s">
        <v>2038</v>
      </c>
      <c r="I1854" s="212" t="s">
        <v>2039</v>
      </c>
      <c r="J1854" s="266" t="s">
        <v>2039</v>
      </c>
      <c r="K1854" s="215" t="s">
        <v>238</v>
      </c>
    </row>
    <row r="1855" spans="1:11" s="215" customFormat="1" hidden="1">
      <c r="A1855" s="247" t="s">
        <v>2777</v>
      </c>
      <c r="B1855" s="211" t="str">
        <f>VLOOKUP(A1855,数策标签!H:K,2,FALSE)</f>
        <v>IT类消费金额</v>
      </c>
      <c r="C1855" s="211" t="s">
        <v>235</v>
      </c>
      <c r="D1855" s="211" t="s">
        <v>2001</v>
      </c>
      <c r="E1855" s="211" t="s">
        <v>2001</v>
      </c>
      <c r="F1855" s="265" t="s">
        <v>2775</v>
      </c>
      <c r="G1855" s="212" t="s">
        <v>2776</v>
      </c>
      <c r="H1855" s="287" t="s">
        <v>2041</v>
      </c>
      <c r="I1855" s="318" t="s">
        <v>2042</v>
      </c>
      <c r="J1855" s="267" t="s">
        <v>2042</v>
      </c>
      <c r="K1855" s="215" t="s">
        <v>238</v>
      </c>
    </row>
    <row r="1856" spans="1:11" s="215" customFormat="1" hidden="1">
      <c r="A1856" s="247" t="s">
        <v>2777</v>
      </c>
      <c r="B1856" s="211" t="str">
        <f>VLOOKUP(A1856,数策标签!H:K,2,FALSE)</f>
        <v>IT类消费金额</v>
      </c>
      <c r="C1856" s="211" t="s">
        <v>235</v>
      </c>
      <c r="D1856" s="211" t="s">
        <v>2001</v>
      </c>
      <c r="E1856" s="211" t="s">
        <v>2001</v>
      </c>
      <c r="F1856" s="265" t="s">
        <v>2775</v>
      </c>
      <c r="G1856" s="212" t="s">
        <v>2776</v>
      </c>
      <c r="H1856" s="287" t="s">
        <v>2043</v>
      </c>
      <c r="I1856" s="318" t="s">
        <v>2044</v>
      </c>
      <c r="J1856" s="267" t="s">
        <v>2044</v>
      </c>
      <c r="K1856" s="215" t="s">
        <v>238</v>
      </c>
    </row>
    <row r="1857" spans="1:11" s="215" customFormat="1" hidden="1">
      <c r="A1857" s="247" t="s">
        <v>2777</v>
      </c>
      <c r="B1857" s="211" t="str">
        <f>VLOOKUP(A1857,数策标签!H:K,2,FALSE)</f>
        <v>IT类消费金额</v>
      </c>
      <c r="C1857" s="211" t="s">
        <v>235</v>
      </c>
      <c r="D1857" s="211" t="s">
        <v>2001</v>
      </c>
      <c r="E1857" s="211" t="s">
        <v>2001</v>
      </c>
      <c r="F1857" s="265" t="s">
        <v>2775</v>
      </c>
      <c r="G1857" s="212" t="s">
        <v>2776</v>
      </c>
      <c r="H1857" s="287" t="s">
        <v>2045</v>
      </c>
      <c r="I1857" s="318" t="s">
        <v>2046</v>
      </c>
      <c r="J1857" s="267" t="s">
        <v>2046</v>
      </c>
      <c r="K1857" s="215" t="s">
        <v>238</v>
      </c>
    </row>
    <row r="1858" spans="1:11" s="215" customFormat="1" hidden="1">
      <c r="A1858" s="247" t="s">
        <v>2778</v>
      </c>
      <c r="B1858" s="211" t="str">
        <f>VLOOKUP(A1858,数策标签!H:K,2,FALSE)</f>
        <v>餐饮类消费金额</v>
      </c>
      <c r="C1858" s="211" t="s">
        <v>235</v>
      </c>
      <c r="D1858" s="211" t="s">
        <v>2001</v>
      </c>
      <c r="E1858" s="211" t="s">
        <v>2001</v>
      </c>
      <c r="F1858" s="265" t="s">
        <v>2775</v>
      </c>
      <c r="G1858" s="212" t="s">
        <v>2776</v>
      </c>
      <c r="H1858" s="287" t="s">
        <v>2047</v>
      </c>
      <c r="I1858" s="318" t="s">
        <v>2048</v>
      </c>
      <c r="J1858" s="267" t="s">
        <v>2048</v>
      </c>
      <c r="K1858" s="215" t="s">
        <v>238</v>
      </c>
    </row>
    <row r="1859" spans="1:11" s="215" customFormat="1" hidden="1">
      <c r="A1859" s="247" t="s">
        <v>2778</v>
      </c>
      <c r="B1859" s="211" t="str">
        <f>VLOOKUP(A1859,数策标签!H:K,2,FALSE)</f>
        <v>餐饮类消费金额</v>
      </c>
      <c r="C1859" s="211" t="s">
        <v>235</v>
      </c>
      <c r="D1859" s="211" t="s">
        <v>2001</v>
      </c>
      <c r="E1859" s="211" t="s">
        <v>2001</v>
      </c>
      <c r="F1859" s="265" t="s">
        <v>2775</v>
      </c>
      <c r="G1859" s="212" t="s">
        <v>2776</v>
      </c>
      <c r="H1859" s="287" t="s">
        <v>2050</v>
      </c>
      <c r="I1859" s="318" t="s">
        <v>2051</v>
      </c>
      <c r="J1859" s="267" t="s">
        <v>2051</v>
      </c>
      <c r="K1859" s="215" t="s">
        <v>238</v>
      </c>
    </row>
    <row r="1860" spans="1:11" s="215" customFormat="1" hidden="1">
      <c r="A1860" s="247" t="s">
        <v>2778</v>
      </c>
      <c r="B1860" s="211" t="str">
        <f>VLOOKUP(A1860,数策标签!H:K,2,FALSE)</f>
        <v>餐饮类消费金额</v>
      </c>
      <c r="C1860" s="211" t="s">
        <v>235</v>
      </c>
      <c r="D1860" s="211" t="s">
        <v>2001</v>
      </c>
      <c r="E1860" s="211" t="s">
        <v>2001</v>
      </c>
      <c r="F1860" s="265" t="s">
        <v>2775</v>
      </c>
      <c r="G1860" s="212" t="s">
        <v>2776</v>
      </c>
      <c r="H1860" s="287" t="s">
        <v>2052</v>
      </c>
      <c r="I1860" s="318" t="s">
        <v>2053</v>
      </c>
      <c r="J1860" s="267" t="s">
        <v>2053</v>
      </c>
      <c r="K1860" s="215" t="s">
        <v>238</v>
      </c>
    </row>
    <row r="1861" spans="1:11" s="215" customFormat="1" hidden="1">
      <c r="A1861" s="247" t="s">
        <v>2778</v>
      </c>
      <c r="B1861" s="211" t="str">
        <f>VLOOKUP(A1861,数策标签!H:K,2,FALSE)</f>
        <v>餐饮类消费金额</v>
      </c>
      <c r="C1861" s="211" t="s">
        <v>235</v>
      </c>
      <c r="D1861" s="211" t="s">
        <v>2001</v>
      </c>
      <c r="E1861" s="211" t="s">
        <v>2001</v>
      </c>
      <c r="F1861" s="265" t="s">
        <v>2775</v>
      </c>
      <c r="G1861" s="212" t="s">
        <v>2776</v>
      </c>
      <c r="H1861" s="287" t="s">
        <v>2054</v>
      </c>
      <c r="I1861" s="318" t="s">
        <v>2055</v>
      </c>
      <c r="J1861" s="267" t="s">
        <v>2055</v>
      </c>
      <c r="K1861" s="215" t="s">
        <v>238</v>
      </c>
    </row>
    <row r="1862" spans="1:11" s="215" customFormat="1" hidden="1">
      <c r="A1862" s="247" t="s">
        <v>2778</v>
      </c>
      <c r="B1862" s="211" t="str">
        <f>VLOOKUP(A1862,数策标签!H:K,2,FALSE)</f>
        <v>餐饮类消费金额</v>
      </c>
      <c r="C1862" s="211" t="s">
        <v>235</v>
      </c>
      <c r="D1862" s="211" t="s">
        <v>2001</v>
      </c>
      <c r="E1862" s="211" t="s">
        <v>2001</v>
      </c>
      <c r="F1862" s="265" t="s">
        <v>2775</v>
      </c>
      <c r="G1862" s="212" t="s">
        <v>2776</v>
      </c>
      <c r="H1862" s="287" t="s">
        <v>2056</v>
      </c>
      <c r="I1862" s="318" t="s">
        <v>2057</v>
      </c>
      <c r="J1862" s="267" t="s">
        <v>2057</v>
      </c>
      <c r="K1862" s="215" t="s">
        <v>238</v>
      </c>
    </row>
    <row r="1863" spans="1:11" s="215" customFormat="1" hidden="1">
      <c r="A1863" s="247" t="s">
        <v>2779</v>
      </c>
      <c r="B1863" s="211" t="str">
        <f>VLOOKUP(A1863,数策标签!H:K,2,FALSE)</f>
        <v>房地产类消费金额</v>
      </c>
      <c r="C1863" s="211" t="s">
        <v>235</v>
      </c>
      <c r="D1863" s="211" t="s">
        <v>2001</v>
      </c>
      <c r="E1863" s="211" t="s">
        <v>2001</v>
      </c>
      <c r="F1863" s="265" t="s">
        <v>2775</v>
      </c>
      <c r="G1863" s="212" t="s">
        <v>2776</v>
      </c>
      <c r="H1863" s="287" t="s">
        <v>2058</v>
      </c>
      <c r="I1863" s="318" t="s">
        <v>2059</v>
      </c>
      <c r="J1863" s="267" t="s">
        <v>2059</v>
      </c>
      <c r="K1863" s="215" t="s">
        <v>238</v>
      </c>
    </row>
    <row r="1864" spans="1:11" s="215" customFormat="1" hidden="1">
      <c r="A1864" s="247" t="s">
        <v>2779</v>
      </c>
      <c r="B1864" s="211" t="str">
        <f>VLOOKUP(A1864,数策标签!H:K,2,FALSE)</f>
        <v>房地产类消费金额</v>
      </c>
      <c r="C1864" s="211" t="s">
        <v>235</v>
      </c>
      <c r="D1864" s="211" t="s">
        <v>2001</v>
      </c>
      <c r="E1864" s="211" t="s">
        <v>2001</v>
      </c>
      <c r="F1864" s="265" t="s">
        <v>2775</v>
      </c>
      <c r="G1864" s="212" t="s">
        <v>2776</v>
      </c>
      <c r="H1864" s="287" t="s">
        <v>2061</v>
      </c>
      <c r="I1864" s="318" t="s">
        <v>2062</v>
      </c>
      <c r="J1864" s="267" t="s">
        <v>2062</v>
      </c>
      <c r="K1864" s="215" t="s">
        <v>238</v>
      </c>
    </row>
    <row r="1865" spans="1:11" s="215" customFormat="1" hidden="1">
      <c r="A1865" s="247" t="s">
        <v>2779</v>
      </c>
      <c r="B1865" s="211" t="str">
        <f>VLOOKUP(A1865,数策标签!H:K,2,FALSE)</f>
        <v>房地产类消费金额</v>
      </c>
      <c r="C1865" s="211" t="s">
        <v>235</v>
      </c>
      <c r="D1865" s="211" t="s">
        <v>2001</v>
      </c>
      <c r="E1865" s="211" t="s">
        <v>2001</v>
      </c>
      <c r="F1865" s="265" t="s">
        <v>2775</v>
      </c>
      <c r="G1865" s="212" t="s">
        <v>2776</v>
      </c>
      <c r="H1865" s="287" t="s">
        <v>2063</v>
      </c>
      <c r="I1865" s="318" t="s">
        <v>2064</v>
      </c>
      <c r="J1865" s="267" t="s">
        <v>2064</v>
      </c>
      <c r="K1865" s="215" t="s">
        <v>238</v>
      </c>
    </row>
    <row r="1866" spans="1:11" s="215" customFormat="1" hidden="1">
      <c r="A1866" s="247" t="s">
        <v>2779</v>
      </c>
      <c r="B1866" s="211" t="str">
        <f>VLOOKUP(A1866,数策标签!H:K,2,FALSE)</f>
        <v>房地产类消费金额</v>
      </c>
      <c r="C1866" s="211" t="s">
        <v>235</v>
      </c>
      <c r="D1866" s="211" t="s">
        <v>2001</v>
      </c>
      <c r="E1866" s="211" t="s">
        <v>2001</v>
      </c>
      <c r="F1866" s="265" t="s">
        <v>2775</v>
      </c>
      <c r="G1866" s="212" t="s">
        <v>2776</v>
      </c>
      <c r="H1866" s="287" t="s">
        <v>2065</v>
      </c>
      <c r="I1866" s="318" t="s">
        <v>2066</v>
      </c>
      <c r="J1866" s="267" t="s">
        <v>2066</v>
      </c>
      <c r="K1866" s="215" t="s">
        <v>238</v>
      </c>
    </row>
    <row r="1867" spans="1:11" s="215" customFormat="1" hidden="1">
      <c r="A1867" s="247" t="s">
        <v>2780</v>
      </c>
      <c r="B1867" s="211" t="str">
        <f>VLOOKUP(A1867,数策标签!H:K,2,FALSE)</f>
        <v>公用事业类消费金额</v>
      </c>
      <c r="C1867" s="211" t="s">
        <v>235</v>
      </c>
      <c r="D1867" s="211" t="s">
        <v>2001</v>
      </c>
      <c r="E1867" s="211" t="s">
        <v>2001</v>
      </c>
      <c r="F1867" s="265" t="s">
        <v>2775</v>
      </c>
      <c r="G1867" s="212" t="s">
        <v>2776</v>
      </c>
      <c r="H1867" s="287" t="s">
        <v>2067</v>
      </c>
      <c r="I1867" s="318" t="s">
        <v>2068</v>
      </c>
      <c r="J1867" s="267" t="s">
        <v>2068</v>
      </c>
      <c r="K1867" s="215" t="s">
        <v>238</v>
      </c>
    </row>
    <row r="1868" spans="1:11" s="215" customFormat="1" ht="33" hidden="1">
      <c r="A1868" s="247" t="s">
        <v>2780</v>
      </c>
      <c r="B1868" s="211" t="str">
        <f>VLOOKUP(A1868,数策标签!H:K,2,FALSE)</f>
        <v>公用事业类消费金额</v>
      </c>
      <c r="C1868" s="211" t="s">
        <v>235</v>
      </c>
      <c r="D1868" s="211" t="s">
        <v>2001</v>
      </c>
      <c r="E1868" s="211" t="s">
        <v>2001</v>
      </c>
      <c r="F1868" s="265" t="s">
        <v>2775</v>
      </c>
      <c r="G1868" s="212" t="s">
        <v>2776</v>
      </c>
      <c r="H1868" s="287" t="s">
        <v>2069</v>
      </c>
      <c r="I1868" s="318" t="s">
        <v>2070</v>
      </c>
      <c r="J1868" s="267" t="s">
        <v>2070</v>
      </c>
      <c r="K1868" s="215" t="s">
        <v>238</v>
      </c>
    </row>
    <row r="1869" spans="1:11" s="215" customFormat="1" hidden="1">
      <c r="A1869" s="247" t="s">
        <v>2780</v>
      </c>
      <c r="B1869" s="211" t="str">
        <f>VLOOKUP(A1869,数策标签!H:K,2,FALSE)</f>
        <v>公用事业类消费金额</v>
      </c>
      <c r="C1869" s="211" t="s">
        <v>235</v>
      </c>
      <c r="D1869" s="211" t="s">
        <v>2001</v>
      </c>
      <c r="E1869" s="211" t="s">
        <v>2001</v>
      </c>
      <c r="F1869" s="265" t="s">
        <v>2775</v>
      </c>
      <c r="G1869" s="212" t="s">
        <v>2776</v>
      </c>
      <c r="H1869" s="287" t="s">
        <v>2071</v>
      </c>
      <c r="I1869" s="318" t="s">
        <v>2072</v>
      </c>
      <c r="J1869" s="267" t="s">
        <v>2072</v>
      </c>
      <c r="K1869" s="215" t="s">
        <v>238</v>
      </c>
    </row>
    <row r="1870" spans="1:11" s="215" customFormat="1" hidden="1">
      <c r="A1870" s="247" t="s">
        <v>2781</v>
      </c>
      <c r="B1870" s="211" t="str">
        <f>VLOOKUP(A1870,数策标签!H:K,2,FALSE)</f>
        <v>文体娱乐服务类消费金额</v>
      </c>
      <c r="C1870" s="211" t="s">
        <v>235</v>
      </c>
      <c r="D1870" s="211" t="s">
        <v>2001</v>
      </c>
      <c r="E1870" s="211" t="s">
        <v>2001</v>
      </c>
      <c r="F1870" s="265" t="s">
        <v>2775</v>
      </c>
      <c r="G1870" s="212" t="s">
        <v>2776</v>
      </c>
      <c r="H1870" s="287" t="s">
        <v>2073</v>
      </c>
      <c r="I1870" s="318" t="s">
        <v>2074</v>
      </c>
      <c r="J1870" s="267" t="s">
        <v>2074</v>
      </c>
      <c r="K1870" s="215" t="s">
        <v>238</v>
      </c>
    </row>
    <row r="1871" spans="1:11" s="215" customFormat="1" hidden="1">
      <c r="A1871" s="247" t="s">
        <v>2781</v>
      </c>
      <c r="B1871" s="211" t="str">
        <f>VLOOKUP(A1871,数策标签!H:K,2,FALSE)</f>
        <v>文体娱乐服务类消费金额</v>
      </c>
      <c r="C1871" s="211" t="s">
        <v>235</v>
      </c>
      <c r="D1871" s="211" t="s">
        <v>2001</v>
      </c>
      <c r="E1871" s="211" t="s">
        <v>2001</v>
      </c>
      <c r="F1871" s="265" t="s">
        <v>2775</v>
      </c>
      <c r="G1871" s="212" t="s">
        <v>2776</v>
      </c>
      <c r="H1871" s="287" t="s">
        <v>2076</v>
      </c>
      <c r="I1871" s="318" t="s">
        <v>2077</v>
      </c>
      <c r="J1871" s="267" t="s">
        <v>2077</v>
      </c>
      <c r="K1871" s="215" t="s">
        <v>238</v>
      </c>
    </row>
    <row r="1872" spans="1:11" s="215" customFormat="1" hidden="1">
      <c r="A1872" s="247" t="s">
        <v>2781</v>
      </c>
      <c r="B1872" s="211" t="str">
        <f>VLOOKUP(A1872,数策标签!H:K,2,FALSE)</f>
        <v>文体娱乐服务类消费金额</v>
      </c>
      <c r="C1872" s="211" t="s">
        <v>235</v>
      </c>
      <c r="D1872" s="211" t="s">
        <v>2001</v>
      </c>
      <c r="E1872" s="211" t="s">
        <v>2001</v>
      </c>
      <c r="F1872" s="265" t="s">
        <v>2775</v>
      </c>
      <c r="G1872" s="212" t="s">
        <v>2776</v>
      </c>
      <c r="H1872" s="287" t="s">
        <v>2078</v>
      </c>
      <c r="I1872" s="318" t="s">
        <v>2079</v>
      </c>
      <c r="J1872" s="267" t="s">
        <v>2079</v>
      </c>
      <c r="K1872" s="215" t="s">
        <v>238</v>
      </c>
    </row>
    <row r="1873" spans="1:11" s="215" customFormat="1" hidden="1">
      <c r="A1873" s="247" t="s">
        <v>2781</v>
      </c>
      <c r="B1873" s="211" t="str">
        <f>VLOOKUP(A1873,数策标签!H:K,2,FALSE)</f>
        <v>文体娱乐服务类消费金额</v>
      </c>
      <c r="C1873" s="211" t="s">
        <v>235</v>
      </c>
      <c r="D1873" s="211" t="s">
        <v>2001</v>
      </c>
      <c r="E1873" s="211" t="s">
        <v>2001</v>
      </c>
      <c r="F1873" s="265" t="s">
        <v>2775</v>
      </c>
      <c r="G1873" s="212" t="s">
        <v>2776</v>
      </c>
      <c r="H1873" s="287" t="s">
        <v>2080</v>
      </c>
      <c r="I1873" s="318" t="s">
        <v>2081</v>
      </c>
      <c r="J1873" s="267" t="s">
        <v>2081</v>
      </c>
      <c r="K1873" s="215" t="s">
        <v>238</v>
      </c>
    </row>
    <row r="1874" spans="1:11" s="215" customFormat="1" hidden="1">
      <c r="A1874" s="247" t="s">
        <v>2781</v>
      </c>
      <c r="B1874" s="211" t="str">
        <f>VLOOKUP(A1874,数策标签!H:K,2,FALSE)</f>
        <v>文体娱乐服务类消费金额</v>
      </c>
      <c r="C1874" s="211" t="s">
        <v>235</v>
      </c>
      <c r="D1874" s="211" t="s">
        <v>2001</v>
      </c>
      <c r="E1874" s="211" t="s">
        <v>2001</v>
      </c>
      <c r="F1874" s="265" t="s">
        <v>2775</v>
      </c>
      <c r="G1874" s="212" t="s">
        <v>2776</v>
      </c>
      <c r="H1874" s="287" t="s">
        <v>2082</v>
      </c>
      <c r="I1874" s="318" t="s">
        <v>2083</v>
      </c>
      <c r="J1874" s="267" t="s">
        <v>2083</v>
      </c>
      <c r="K1874" s="215" t="s">
        <v>238</v>
      </c>
    </row>
    <row r="1875" spans="1:11" s="215" customFormat="1" hidden="1">
      <c r="A1875" s="247" t="s">
        <v>2782</v>
      </c>
      <c r="B1875" s="211" t="str">
        <f>VLOOKUP(A1875,数策标签!H:K,2,FALSE)</f>
        <v>婚恋交友类消费金额</v>
      </c>
      <c r="C1875" s="211" t="s">
        <v>235</v>
      </c>
      <c r="D1875" s="211" t="s">
        <v>2001</v>
      </c>
      <c r="E1875" s="211" t="s">
        <v>2001</v>
      </c>
      <c r="F1875" s="265" t="s">
        <v>2775</v>
      </c>
      <c r="G1875" s="212" t="s">
        <v>2776</v>
      </c>
      <c r="H1875" s="287" t="s">
        <v>2084</v>
      </c>
      <c r="I1875" s="318" t="s">
        <v>2085</v>
      </c>
      <c r="J1875" s="267" t="s">
        <v>2085</v>
      </c>
      <c r="K1875" s="215" t="s">
        <v>238</v>
      </c>
    </row>
    <row r="1876" spans="1:11" s="215" customFormat="1" hidden="1">
      <c r="A1876" s="247" t="s">
        <v>2782</v>
      </c>
      <c r="B1876" s="211" t="str">
        <f>VLOOKUP(A1876,数策标签!H:K,2,FALSE)</f>
        <v>婚恋交友类消费金额</v>
      </c>
      <c r="C1876" s="211" t="s">
        <v>235</v>
      </c>
      <c r="D1876" s="211" t="s">
        <v>2001</v>
      </c>
      <c r="E1876" s="211" t="s">
        <v>2001</v>
      </c>
      <c r="F1876" s="265" t="s">
        <v>2775</v>
      </c>
      <c r="G1876" s="212" t="s">
        <v>2776</v>
      </c>
      <c r="H1876" s="287" t="s">
        <v>2087</v>
      </c>
      <c r="I1876" s="318" t="s">
        <v>2088</v>
      </c>
      <c r="J1876" s="267" t="s">
        <v>2088</v>
      </c>
      <c r="K1876" s="215" t="s">
        <v>238</v>
      </c>
    </row>
    <row r="1877" spans="1:11" s="215" customFormat="1" hidden="1">
      <c r="A1877" s="247" t="s">
        <v>2783</v>
      </c>
      <c r="B1877" s="211" t="str">
        <f>VLOOKUP(A1877,数策标签!H:K,2,FALSE)</f>
        <v>交通运输类消费金额</v>
      </c>
      <c r="C1877" s="211" t="s">
        <v>235</v>
      </c>
      <c r="D1877" s="211" t="s">
        <v>2001</v>
      </c>
      <c r="E1877" s="211" t="s">
        <v>2001</v>
      </c>
      <c r="F1877" s="265" t="s">
        <v>2775</v>
      </c>
      <c r="G1877" s="212" t="s">
        <v>2776</v>
      </c>
      <c r="H1877" s="287" t="s">
        <v>2089</v>
      </c>
      <c r="I1877" s="318" t="s">
        <v>2090</v>
      </c>
      <c r="J1877" s="267" t="s">
        <v>2090</v>
      </c>
      <c r="K1877" s="215" t="s">
        <v>238</v>
      </c>
    </row>
    <row r="1878" spans="1:11" s="215" customFormat="1" hidden="1">
      <c r="A1878" s="247" t="s">
        <v>2783</v>
      </c>
      <c r="B1878" s="211" t="str">
        <f>VLOOKUP(A1878,数策标签!H:K,2,FALSE)</f>
        <v>交通运输类消费金额</v>
      </c>
      <c r="C1878" s="211" t="s">
        <v>235</v>
      </c>
      <c r="D1878" s="211" t="s">
        <v>2001</v>
      </c>
      <c r="E1878" s="211" t="s">
        <v>2001</v>
      </c>
      <c r="F1878" s="265" t="s">
        <v>2775</v>
      </c>
      <c r="G1878" s="212" t="s">
        <v>2776</v>
      </c>
      <c r="H1878" s="287" t="s">
        <v>2092</v>
      </c>
      <c r="I1878" s="318" t="s">
        <v>2093</v>
      </c>
      <c r="J1878" s="267" t="s">
        <v>2093</v>
      </c>
      <c r="K1878" s="215" t="s">
        <v>238</v>
      </c>
    </row>
    <row r="1879" spans="1:11" s="215" customFormat="1" hidden="1">
      <c r="A1879" s="247" t="s">
        <v>2783</v>
      </c>
      <c r="B1879" s="211" t="str">
        <f>VLOOKUP(A1879,数策标签!H:K,2,FALSE)</f>
        <v>交通运输类消费金额</v>
      </c>
      <c r="C1879" s="211" t="s">
        <v>235</v>
      </c>
      <c r="D1879" s="211" t="s">
        <v>2001</v>
      </c>
      <c r="E1879" s="211" t="s">
        <v>2001</v>
      </c>
      <c r="F1879" s="265" t="s">
        <v>2775</v>
      </c>
      <c r="G1879" s="212" t="s">
        <v>2776</v>
      </c>
      <c r="H1879" s="287" t="s">
        <v>2094</v>
      </c>
      <c r="I1879" s="318" t="s">
        <v>2095</v>
      </c>
      <c r="J1879" s="267" t="s">
        <v>2095</v>
      </c>
      <c r="K1879" s="215" t="s">
        <v>238</v>
      </c>
    </row>
    <row r="1880" spans="1:11" s="215" customFormat="1" hidden="1">
      <c r="A1880" s="247" t="s">
        <v>2783</v>
      </c>
      <c r="B1880" s="211" t="str">
        <f>VLOOKUP(A1880,数策标签!H:K,2,FALSE)</f>
        <v>交通运输类消费金额</v>
      </c>
      <c r="C1880" s="211" t="s">
        <v>235</v>
      </c>
      <c r="D1880" s="211" t="s">
        <v>2001</v>
      </c>
      <c r="E1880" s="211" t="s">
        <v>2001</v>
      </c>
      <c r="F1880" s="265" t="s">
        <v>2775</v>
      </c>
      <c r="G1880" s="212" t="s">
        <v>2776</v>
      </c>
      <c r="H1880" s="287" t="s">
        <v>2096</v>
      </c>
      <c r="I1880" s="318" t="s">
        <v>2097</v>
      </c>
      <c r="J1880" s="267" t="s">
        <v>2097</v>
      </c>
      <c r="K1880" s="215" t="s">
        <v>238</v>
      </c>
    </row>
    <row r="1881" spans="1:11" s="215" customFormat="1" hidden="1">
      <c r="A1881" s="247" t="s">
        <v>2783</v>
      </c>
      <c r="B1881" s="211" t="str">
        <f>VLOOKUP(A1881,数策标签!H:K,2,FALSE)</f>
        <v>交通运输类消费金额</v>
      </c>
      <c r="C1881" s="211" t="s">
        <v>235</v>
      </c>
      <c r="D1881" s="211" t="s">
        <v>2001</v>
      </c>
      <c r="E1881" s="211" t="s">
        <v>2001</v>
      </c>
      <c r="F1881" s="265" t="s">
        <v>2775</v>
      </c>
      <c r="G1881" s="212" t="s">
        <v>2776</v>
      </c>
      <c r="H1881" s="287" t="s">
        <v>2098</v>
      </c>
      <c r="I1881" s="318" t="s">
        <v>2099</v>
      </c>
      <c r="J1881" s="267" t="s">
        <v>2099</v>
      </c>
      <c r="K1881" s="215" t="s">
        <v>238</v>
      </c>
    </row>
    <row r="1882" spans="1:11" s="215" customFormat="1" hidden="1">
      <c r="A1882" s="247" t="s">
        <v>2783</v>
      </c>
      <c r="B1882" s="211" t="str">
        <f>VLOOKUP(A1882,数策标签!H:K,2,FALSE)</f>
        <v>交通运输类消费金额</v>
      </c>
      <c r="C1882" s="211" t="s">
        <v>235</v>
      </c>
      <c r="D1882" s="211" t="s">
        <v>2001</v>
      </c>
      <c r="E1882" s="211" t="s">
        <v>2001</v>
      </c>
      <c r="F1882" s="265" t="s">
        <v>2775</v>
      </c>
      <c r="G1882" s="212" t="s">
        <v>2776</v>
      </c>
      <c r="H1882" s="287" t="s">
        <v>2100</v>
      </c>
      <c r="I1882" s="318" t="s">
        <v>2101</v>
      </c>
      <c r="J1882" s="267" t="s">
        <v>2101</v>
      </c>
      <c r="K1882" s="215" t="s">
        <v>238</v>
      </c>
    </row>
    <row r="1883" spans="1:11" s="215" customFormat="1" hidden="1">
      <c r="A1883" s="247" t="s">
        <v>2783</v>
      </c>
      <c r="B1883" s="211" t="str">
        <f>VLOOKUP(A1883,数策标签!H:K,2,FALSE)</f>
        <v>交通运输类消费金额</v>
      </c>
      <c r="C1883" s="211" t="s">
        <v>235</v>
      </c>
      <c r="D1883" s="211" t="s">
        <v>2001</v>
      </c>
      <c r="E1883" s="211" t="s">
        <v>2001</v>
      </c>
      <c r="F1883" s="265" t="s">
        <v>2775</v>
      </c>
      <c r="G1883" s="212" t="s">
        <v>2776</v>
      </c>
      <c r="H1883" s="287" t="s">
        <v>2102</v>
      </c>
      <c r="I1883" s="318" t="s">
        <v>2103</v>
      </c>
      <c r="J1883" s="267" t="s">
        <v>2103</v>
      </c>
      <c r="K1883" s="215" t="s">
        <v>238</v>
      </c>
    </row>
    <row r="1884" spans="1:11" s="215" customFormat="1" hidden="1">
      <c r="A1884" s="247" t="s">
        <v>2783</v>
      </c>
      <c r="B1884" s="211" t="str">
        <f>VLOOKUP(A1884,数策标签!H:K,2,FALSE)</f>
        <v>交通运输类消费金额</v>
      </c>
      <c r="C1884" s="211" t="s">
        <v>235</v>
      </c>
      <c r="D1884" s="211" t="s">
        <v>2001</v>
      </c>
      <c r="E1884" s="211" t="s">
        <v>2001</v>
      </c>
      <c r="F1884" s="265" t="s">
        <v>2775</v>
      </c>
      <c r="G1884" s="212" t="s">
        <v>2776</v>
      </c>
      <c r="H1884" s="287" t="s">
        <v>2104</v>
      </c>
      <c r="I1884" s="318" t="s">
        <v>2105</v>
      </c>
      <c r="J1884" s="267" t="s">
        <v>2105</v>
      </c>
      <c r="K1884" s="215" t="s">
        <v>238</v>
      </c>
    </row>
    <row r="1885" spans="1:11" s="215" customFormat="1" hidden="1">
      <c r="A1885" s="247" t="s">
        <v>2783</v>
      </c>
      <c r="B1885" s="211" t="str">
        <f>VLOOKUP(A1885,数策标签!H:K,2,FALSE)</f>
        <v>交通运输类消费金额</v>
      </c>
      <c r="C1885" s="211" t="s">
        <v>235</v>
      </c>
      <c r="D1885" s="211" t="s">
        <v>2001</v>
      </c>
      <c r="E1885" s="211" t="s">
        <v>2001</v>
      </c>
      <c r="F1885" s="265" t="s">
        <v>2775</v>
      </c>
      <c r="G1885" s="212" t="s">
        <v>2776</v>
      </c>
      <c r="H1885" s="287" t="s">
        <v>2106</v>
      </c>
      <c r="I1885" s="318" t="s">
        <v>2107</v>
      </c>
      <c r="J1885" s="267" t="s">
        <v>2107</v>
      </c>
      <c r="K1885" s="215" t="s">
        <v>238</v>
      </c>
    </row>
    <row r="1886" spans="1:11" s="215" customFormat="1" hidden="1">
      <c r="A1886" s="247" t="s">
        <v>2783</v>
      </c>
      <c r="B1886" s="211" t="str">
        <f>VLOOKUP(A1886,数策标签!H:K,2,FALSE)</f>
        <v>交通运输类消费金额</v>
      </c>
      <c r="C1886" s="211" t="s">
        <v>235</v>
      </c>
      <c r="D1886" s="211" t="s">
        <v>2001</v>
      </c>
      <c r="E1886" s="211" t="s">
        <v>2001</v>
      </c>
      <c r="F1886" s="265" t="s">
        <v>2775</v>
      </c>
      <c r="G1886" s="212" t="s">
        <v>2776</v>
      </c>
      <c r="H1886" s="287" t="s">
        <v>2108</v>
      </c>
      <c r="I1886" s="318" t="s">
        <v>2109</v>
      </c>
      <c r="J1886" s="267" t="s">
        <v>2109</v>
      </c>
      <c r="K1886" s="215" t="s">
        <v>238</v>
      </c>
    </row>
    <row r="1887" spans="1:11" s="215" customFormat="1" hidden="1">
      <c r="A1887" s="247" t="s">
        <v>2783</v>
      </c>
      <c r="B1887" s="211" t="str">
        <f>VLOOKUP(A1887,数策标签!H:K,2,FALSE)</f>
        <v>交通运输类消费金额</v>
      </c>
      <c r="C1887" s="211" t="s">
        <v>235</v>
      </c>
      <c r="D1887" s="211" t="s">
        <v>2001</v>
      </c>
      <c r="E1887" s="211" t="s">
        <v>2001</v>
      </c>
      <c r="F1887" s="265" t="s">
        <v>2775</v>
      </c>
      <c r="G1887" s="212" t="s">
        <v>2776</v>
      </c>
      <c r="H1887" s="287" t="s">
        <v>2110</v>
      </c>
      <c r="I1887" s="318" t="s">
        <v>2111</v>
      </c>
      <c r="J1887" s="267" t="s">
        <v>2111</v>
      </c>
      <c r="K1887" s="215" t="s">
        <v>238</v>
      </c>
    </row>
    <row r="1888" spans="1:11" s="215" customFormat="1" hidden="1">
      <c r="A1888" s="247" t="s">
        <v>2783</v>
      </c>
      <c r="B1888" s="211" t="str">
        <f>VLOOKUP(A1888,数策标签!H:K,2,FALSE)</f>
        <v>交通运输类消费金额</v>
      </c>
      <c r="C1888" s="211" t="s">
        <v>235</v>
      </c>
      <c r="D1888" s="211" t="s">
        <v>2001</v>
      </c>
      <c r="E1888" s="211" t="s">
        <v>2001</v>
      </c>
      <c r="F1888" s="265" t="s">
        <v>2775</v>
      </c>
      <c r="G1888" s="212" t="s">
        <v>2776</v>
      </c>
      <c r="H1888" s="287" t="s">
        <v>2112</v>
      </c>
      <c r="I1888" s="318" t="s">
        <v>2113</v>
      </c>
      <c r="J1888" s="267" t="s">
        <v>2113</v>
      </c>
      <c r="K1888" s="215" t="s">
        <v>238</v>
      </c>
    </row>
    <row r="1889" spans="1:11" s="215" customFormat="1" hidden="1">
      <c r="A1889" s="247" t="s">
        <v>2783</v>
      </c>
      <c r="B1889" s="211" t="str">
        <f>VLOOKUP(A1889,数策标签!H:K,2,FALSE)</f>
        <v>交通运输类消费金额</v>
      </c>
      <c r="C1889" s="211" t="s">
        <v>235</v>
      </c>
      <c r="D1889" s="211" t="s">
        <v>2001</v>
      </c>
      <c r="E1889" s="211" t="s">
        <v>2001</v>
      </c>
      <c r="F1889" s="265" t="s">
        <v>2775</v>
      </c>
      <c r="G1889" s="212" t="s">
        <v>2776</v>
      </c>
      <c r="H1889" s="287" t="s">
        <v>2114</v>
      </c>
      <c r="I1889" s="318" t="s">
        <v>2115</v>
      </c>
      <c r="J1889" s="267" t="s">
        <v>2115</v>
      </c>
      <c r="K1889" s="215" t="s">
        <v>238</v>
      </c>
    </row>
    <row r="1890" spans="1:11" s="215" customFormat="1" hidden="1">
      <c r="A1890" s="247" t="s">
        <v>2784</v>
      </c>
      <c r="B1890" s="211" t="str">
        <f>VLOOKUP(A1890,数策标签!H:K,2,FALSE)</f>
        <v>教育类消费金额</v>
      </c>
      <c r="C1890" s="211" t="s">
        <v>235</v>
      </c>
      <c r="D1890" s="211" t="s">
        <v>2001</v>
      </c>
      <c r="E1890" s="211" t="s">
        <v>2001</v>
      </c>
      <c r="F1890" s="265" t="s">
        <v>2775</v>
      </c>
      <c r="G1890" s="212" t="s">
        <v>2776</v>
      </c>
      <c r="H1890" s="287" t="s">
        <v>2116</v>
      </c>
      <c r="I1890" s="318" t="s">
        <v>2117</v>
      </c>
      <c r="J1890" s="267" t="s">
        <v>2117</v>
      </c>
      <c r="K1890" s="215" t="s">
        <v>238</v>
      </c>
    </row>
    <row r="1891" spans="1:11" s="215" customFormat="1" hidden="1">
      <c r="A1891" s="247" t="s">
        <v>2784</v>
      </c>
      <c r="B1891" s="211" t="str">
        <f>VLOOKUP(A1891,数策标签!H:K,2,FALSE)</f>
        <v>教育类消费金额</v>
      </c>
      <c r="C1891" s="211" t="s">
        <v>235</v>
      </c>
      <c r="D1891" s="211" t="s">
        <v>2001</v>
      </c>
      <c r="E1891" s="211" t="s">
        <v>2001</v>
      </c>
      <c r="F1891" s="265" t="s">
        <v>2775</v>
      </c>
      <c r="G1891" s="212" t="s">
        <v>2776</v>
      </c>
      <c r="H1891" s="287" t="s">
        <v>2119</v>
      </c>
      <c r="I1891" s="318" t="s">
        <v>2120</v>
      </c>
      <c r="J1891" s="267" t="s">
        <v>2120</v>
      </c>
      <c r="K1891" s="215" t="s">
        <v>238</v>
      </c>
    </row>
    <row r="1892" spans="1:11" s="215" customFormat="1" hidden="1">
      <c r="A1892" s="247" t="s">
        <v>2784</v>
      </c>
      <c r="B1892" s="211" t="str">
        <f>VLOOKUP(A1892,数策标签!H:K,2,FALSE)</f>
        <v>教育类消费金额</v>
      </c>
      <c r="C1892" s="211" t="s">
        <v>235</v>
      </c>
      <c r="D1892" s="211" t="s">
        <v>2001</v>
      </c>
      <c r="E1892" s="211" t="s">
        <v>2001</v>
      </c>
      <c r="F1892" s="265" t="s">
        <v>2775</v>
      </c>
      <c r="G1892" s="212" t="s">
        <v>2776</v>
      </c>
      <c r="H1892" s="287" t="s">
        <v>2121</v>
      </c>
      <c r="I1892" s="318" t="s">
        <v>2122</v>
      </c>
      <c r="J1892" s="267" t="s">
        <v>2122</v>
      </c>
      <c r="K1892" s="215" t="s">
        <v>238</v>
      </c>
    </row>
    <row r="1893" spans="1:11" s="215" customFormat="1" hidden="1">
      <c r="A1893" s="247" t="s">
        <v>2784</v>
      </c>
      <c r="B1893" s="211" t="str">
        <f>VLOOKUP(A1893,数策标签!H:K,2,FALSE)</f>
        <v>教育类消费金额</v>
      </c>
      <c r="C1893" s="211" t="s">
        <v>235</v>
      </c>
      <c r="D1893" s="211" t="s">
        <v>2001</v>
      </c>
      <c r="E1893" s="211" t="s">
        <v>2001</v>
      </c>
      <c r="F1893" s="265" t="s">
        <v>2775</v>
      </c>
      <c r="G1893" s="212" t="s">
        <v>2776</v>
      </c>
      <c r="H1893" s="287" t="s">
        <v>2123</v>
      </c>
      <c r="I1893" s="318" t="s">
        <v>2124</v>
      </c>
      <c r="J1893" s="267" t="s">
        <v>2124</v>
      </c>
      <c r="K1893" s="215" t="s">
        <v>238</v>
      </c>
    </row>
    <row r="1894" spans="1:11" s="215" customFormat="1" hidden="1">
      <c r="A1894" s="247" t="s">
        <v>2784</v>
      </c>
      <c r="B1894" s="211" t="str">
        <f>VLOOKUP(A1894,数策标签!H:K,2,FALSE)</f>
        <v>教育类消费金额</v>
      </c>
      <c r="C1894" s="211" t="s">
        <v>235</v>
      </c>
      <c r="D1894" s="211" t="s">
        <v>2001</v>
      </c>
      <c r="E1894" s="211" t="s">
        <v>2001</v>
      </c>
      <c r="F1894" s="265" t="s">
        <v>2775</v>
      </c>
      <c r="G1894" s="212" t="s">
        <v>2776</v>
      </c>
      <c r="H1894" s="287" t="s">
        <v>2125</v>
      </c>
      <c r="I1894" s="318" t="s">
        <v>2126</v>
      </c>
      <c r="J1894" s="267" t="s">
        <v>2126</v>
      </c>
      <c r="K1894" s="215" t="s">
        <v>238</v>
      </c>
    </row>
    <row r="1895" spans="1:11" s="215" customFormat="1" hidden="1">
      <c r="A1895" s="247" t="s">
        <v>2784</v>
      </c>
      <c r="B1895" s="211" t="str">
        <f>VLOOKUP(A1895,数策标签!H:K,2,FALSE)</f>
        <v>教育类消费金额</v>
      </c>
      <c r="C1895" s="211" t="s">
        <v>235</v>
      </c>
      <c r="D1895" s="211" t="s">
        <v>2001</v>
      </c>
      <c r="E1895" s="211" t="s">
        <v>2001</v>
      </c>
      <c r="F1895" s="265" t="s">
        <v>2775</v>
      </c>
      <c r="G1895" s="212" t="s">
        <v>2776</v>
      </c>
      <c r="H1895" s="287" t="s">
        <v>2127</v>
      </c>
      <c r="I1895" s="318" t="s">
        <v>2128</v>
      </c>
      <c r="J1895" s="267" t="s">
        <v>2128</v>
      </c>
      <c r="K1895" s="215" t="s">
        <v>238</v>
      </c>
    </row>
    <row r="1896" spans="1:11" s="215" customFormat="1" hidden="1">
      <c r="A1896" s="247" t="s">
        <v>2784</v>
      </c>
      <c r="B1896" s="211" t="str">
        <f>VLOOKUP(A1896,数策标签!H:K,2,FALSE)</f>
        <v>教育类消费金额</v>
      </c>
      <c r="C1896" s="211" t="s">
        <v>235</v>
      </c>
      <c r="D1896" s="211" t="s">
        <v>2001</v>
      </c>
      <c r="E1896" s="211" t="s">
        <v>2001</v>
      </c>
      <c r="F1896" s="265" t="s">
        <v>2775</v>
      </c>
      <c r="G1896" s="212" t="s">
        <v>2776</v>
      </c>
      <c r="H1896" s="287" t="s">
        <v>2129</v>
      </c>
      <c r="I1896" s="318" t="s">
        <v>2130</v>
      </c>
      <c r="J1896" s="267" t="s">
        <v>2130</v>
      </c>
      <c r="K1896" s="215" t="s">
        <v>238</v>
      </c>
    </row>
    <row r="1897" spans="1:11" s="215" customFormat="1" hidden="1">
      <c r="A1897" s="247" t="s">
        <v>2785</v>
      </c>
      <c r="B1897" s="211" t="str">
        <f>VLOOKUP(A1897,数策标签!H:K,2,FALSE)</f>
        <v>金融类消费金额</v>
      </c>
      <c r="C1897" s="211" t="s">
        <v>235</v>
      </c>
      <c r="D1897" s="211" t="s">
        <v>2001</v>
      </c>
      <c r="E1897" s="211" t="s">
        <v>2001</v>
      </c>
      <c r="F1897" s="265" t="s">
        <v>2775</v>
      </c>
      <c r="G1897" s="212" t="s">
        <v>2776</v>
      </c>
      <c r="H1897" s="287" t="s">
        <v>2131</v>
      </c>
      <c r="I1897" s="318" t="s">
        <v>2132</v>
      </c>
      <c r="J1897" s="267" t="s">
        <v>2132</v>
      </c>
      <c r="K1897" s="215" t="s">
        <v>238</v>
      </c>
    </row>
    <row r="1898" spans="1:11" s="215" customFormat="1" hidden="1">
      <c r="A1898" s="247" t="s">
        <v>2785</v>
      </c>
      <c r="B1898" s="211" t="str">
        <f>VLOOKUP(A1898,数策标签!H:K,2,FALSE)</f>
        <v>金融类消费金额</v>
      </c>
      <c r="C1898" s="211" t="s">
        <v>235</v>
      </c>
      <c r="D1898" s="211" t="s">
        <v>2001</v>
      </c>
      <c r="E1898" s="211" t="s">
        <v>2001</v>
      </c>
      <c r="F1898" s="265" t="s">
        <v>2775</v>
      </c>
      <c r="G1898" s="212" t="s">
        <v>2776</v>
      </c>
      <c r="H1898" s="287" t="s">
        <v>2134</v>
      </c>
      <c r="I1898" s="318" t="s">
        <v>2135</v>
      </c>
      <c r="J1898" s="267" t="s">
        <v>2135</v>
      </c>
      <c r="K1898" s="215" t="s">
        <v>238</v>
      </c>
    </row>
    <row r="1899" spans="1:11" s="215" customFormat="1" hidden="1">
      <c r="A1899" s="247" t="s">
        <v>2785</v>
      </c>
      <c r="B1899" s="211" t="str">
        <f>VLOOKUP(A1899,数策标签!H:K,2,FALSE)</f>
        <v>金融类消费金额</v>
      </c>
      <c r="C1899" s="211" t="s">
        <v>235</v>
      </c>
      <c r="D1899" s="211" t="s">
        <v>2001</v>
      </c>
      <c r="E1899" s="211" t="s">
        <v>2001</v>
      </c>
      <c r="F1899" s="265" t="s">
        <v>2775</v>
      </c>
      <c r="G1899" s="212" t="s">
        <v>2776</v>
      </c>
      <c r="H1899" s="287" t="s">
        <v>2136</v>
      </c>
      <c r="I1899" s="318" t="s">
        <v>2137</v>
      </c>
      <c r="J1899" s="267" t="s">
        <v>2137</v>
      </c>
      <c r="K1899" s="215" t="s">
        <v>238</v>
      </c>
    </row>
    <row r="1900" spans="1:11" s="215" customFormat="1" ht="33" hidden="1">
      <c r="A1900" s="247" t="s">
        <v>2785</v>
      </c>
      <c r="B1900" s="211" t="str">
        <f>VLOOKUP(A1900,数策标签!H:K,2,FALSE)</f>
        <v>金融类消费金额</v>
      </c>
      <c r="C1900" s="211" t="s">
        <v>235</v>
      </c>
      <c r="D1900" s="211" t="s">
        <v>2001</v>
      </c>
      <c r="E1900" s="211" t="s">
        <v>2001</v>
      </c>
      <c r="F1900" s="265" t="s">
        <v>2775</v>
      </c>
      <c r="G1900" s="212" t="s">
        <v>2776</v>
      </c>
      <c r="H1900" s="287" t="s">
        <v>2138</v>
      </c>
      <c r="I1900" s="318" t="s">
        <v>2139</v>
      </c>
      <c r="J1900" s="267" t="s">
        <v>2139</v>
      </c>
      <c r="K1900" s="215" t="s">
        <v>238</v>
      </c>
    </row>
    <row r="1901" spans="1:11" s="215" customFormat="1" hidden="1">
      <c r="A1901" s="247" t="s">
        <v>2785</v>
      </c>
      <c r="B1901" s="211" t="str">
        <f>VLOOKUP(A1901,数策标签!H:K,2,FALSE)</f>
        <v>金融类消费金额</v>
      </c>
      <c r="C1901" s="211" t="s">
        <v>235</v>
      </c>
      <c r="D1901" s="211" t="s">
        <v>2001</v>
      </c>
      <c r="E1901" s="211" t="s">
        <v>2001</v>
      </c>
      <c r="F1901" s="265" t="s">
        <v>2775</v>
      </c>
      <c r="G1901" s="212" t="s">
        <v>2776</v>
      </c>
      <c r="H1901" s="287" t="s">
        <v>2140</v>
      </c>
      <c r="I1901" s="318" t="s">
        <v>2141</v>
      </c>
      <c r="J1901" s="267" t="s">
        <v>2141</v>
      </c>
      <c r="K1901" s="215" t="s">
        <v>238</v>
      </c>
    </row>
    <row r="1902" spans="1:11" s="215" customFormat="1" hidden="1">
      <c r="A1902" s="247" t="s">
        <v>2785</v>
      </c>
      <c r="B1902" s="211" t="str">
        <f>VLOOKUP(A1902,数策标签!H:K,2,FALSE)</f>
        <v>金融类消费金额</v>
      </c>
      <c r="C1902" s="211" t="s">
        <v>235</v>
      </c>
      <c r="D1902" s="211" t="s">
        <v>2001</v>
      </c>
      <c r="E1902" s="211" t="s">
        <v>2001</v>
      </c>
      <c r="F1902" s="265" t="s">
        <v>2775</v>
      </c>
      <c r="G1902" s="212" t="s">
        <v>2776</v>
      </c>
      <c r="H1902" s="287" t="s">
        <v>2142</v>
      </c>
      <c r="I1902" s="318" t="s">
        <v>2143</v>
      </c>
      <c r="J1902" s="267" t="s">
        <v>2143</v>
      </c>
      <c r="K1902" s="215" t="s">
        <v>238</v>
      </c>
    </row>
    <row r="1903" spans="1:11" s="215" customFormat="1" hidden="1">
      <c r="A1903" s="247" t="s">
        <v>2785</v>
      </c>
      <c r="B1903" s="211" t="str">
        <f>VLOOKUP(A1903,数策标签!H:K,2,FALSE)</f>
        <v>金融类消费金额</v>
      </c>
      <c r="C1903" s="211" t="s">
        <v>235</v>
      </c>
      <c r="D1903" s="211" t="s">
        <v>2001</v>
      </c>
      <c r="E1903" s="211" t="s">
        <v>2001</v>
      </c>
      <c r="F1903" s="265" t="s">
        <v>2775</v>
      </c>
      <c r="G1903" s="212" t="s">
        <v>2776</v>
      </c>
      <c r="H1903" s="287" t="s">
        <v>2144</v>
      </c>
      <c r="I1903" s="318" t="s">
        <v>2145</v>
      </c>
      <c r="J1903" s="267" t="s">
        <v>2145</v>
      </c>
      <c r="K1903" s="215" t="s">
        <v>238</v>
      </c>
    </row>
    <row r="1904" spans="1:11" s="215" customFormat="1" hidden="1">
      <c r="A1904" s="247" t="s">
        <v>2785</v>
      </c>
      <c r="B1904" s="211" t="str">
        <f>VLOOKUP(A1904,数策标签!H:K,2,FALSE)</f>
        <v>金融类消费金额</v>
      </c>
      <c r="C1904" s="211" t="s">
        <v>235</v>
      </c>
      <c r="D1904" s="211" t="s">
        <v>2001</v>
      </c>
      <c r="E1904" s="211" t="s">
        <v>2001</v>
      </c>
      <c r="F1904" s="265" t="s">
        <v>2775</v>
      </c>
      <c r="G1904" s="212" t="s">
        <v>2776</v>
      </c>
      <c r="H1904" s="287" t="s">
        <v>2418</v>
      </c>
      <c r="I1904" s="318" t="s">
        <v>2419</v>
      </c>
      <c r="J1904" s="267" t="s">
        <v>2419</v>
      </c>
      <c r="K1904" s="215" t="s">
        <v>238</v>
      </c>
    </row>
    <row r="1905" spans="1:11" s="215" customFormat="1" hidden="1">
      <c r="A1905" s="247" t="s">
        <v>2785</v>
      </c>
      <c r="B1905" s="211" t="str">
        <f>VLOOKUP(A1905,数策标签!H:K,2,FALSE)</f>
        <v>金融类消费金额</v>
      </c>
      <c r="C1905" s="211" t="s">
        <v>235</v>
      </c>
      <c r="D1905" s="211" t="s">
        <v>2001</v>
      </c>
      <c r="E1905" s="211" t="s">
        <v>2001</v>
      </c>
      <c r="F1905" s="265" t="s">
        <v>2775</v>
      </c>
      <c r="G1905" s="212" t="s">
        <v>2776</v>
      </c>
      <c r="H1905" s="287" t="s">
        <v>2420</v>
      </c>
      <c r="I1905" s="318" t="s">
        <v>2421</v>
      </c>
      <c r="J1905" s="267" t="s">
        <v>2421</v>
      </c>
      <c r="K1905" s="215" t="s">
        <v>238</v>
      </c>
    </row>
    <row r="1906" spans="1:11" s="215" customFormat="1" hidden="1">
      <c r="A1906" s="247" t="s">
        <v>2785</v>
      </c>
      <c r="B1906" s="211" t="str">
        <f>VLOOKUP(A1906,数策标签!H:K,2,FALSE)</f>
        <v>金融类消费金额</v>
      </c>
      <c r="C1906" s="211" t="s">
        <v>235</v>
      </c>
      <c r="D1906" s="211" t="s">
        <v>2001</v>
      </c>
      <c r="E1906" s="211" t="s">
        <v>2001</v>
      </c>
      <c r="F1906" s="265" t="s">
        <v>2775</v>
      </c>
      <c r="G1906" s="212" t="s">
        <v>2776</v>
      </c>
      <c r="H1906" s="287" t="s">
        <v>2422</v>
      </c>
      <c r="I1906" s="318" t="s">
        <v>2423</v>
      </c>
      <c r="J1906" s="267" t="s">
        <v>2423</v>
      </c>
      <c r="K1906" s="215" t="s">
        <v>238</v>
      </c>
    </row>
    <row r="1907" spans="1:11" s="215" customFormat="1" hidden="1">
      <c r="A1907" s="247" t="s">
        <v>2786</v>
      </c>
      <c r="B1907" s="211" t="str">
        <f>VLOOKUP(A1907,数策标签!H:K,2,FALSE)</f>
        <v>居民服务类消费金额</v>
      </c>
      <c r="C1907" s="211" t="s">
        <v>235</v>
      </c>
      <c r="D1907" s="211" t="s">
        <v>2001</v>
      </c>
      <c r="E1907" s="211" t="s">
        <v>2001</v>
      </c>
      <c r="F1907" s="265" t="s">
        <v>2775</v>
      </c>
      <c r="G1907" s="212" t="s">
        <v>2776</v>
      </c>
      <c r="H1907" s="287" t="s">
        <v>2146</v>
      </c>
      <c r="I1907" s="318" t="s">
        <v>2147</v>
      </c>
      <c r="J1907" s="267" t="s">
        <v>2147</v>
      </c>
      <c r="K1907" s="215" t="s">
        <v>238</v>
      </c>
    </row>
    <row r="1908" spans="1:11" s="215" customFormat="1" hidden="1">
      <c r="A1908" s="247" t="s">
        <v>2786</v>
      </c>
      <c r="B1908" s="211" t="str">
        <f>VLOOKUP(A1908,数策标签!H:K,2,FALSE)</f>
        <v>居民服务类消费金额</v>
      </c>
      <c r="C1908" s="211" t="s">
        <v>235</v>
      </c>
      <c r="D1908" s="211" t="s">
        <v>2001</v>
      </c>
      <c r="E1908" s="211" t="s">
        <v>2001</v>
      </c>
      <c r="F1908" s="265" t="s">
        <v>2775</v>
      </c>
      <c r="G1908" s="212" t="s">
        <v>2776</v>
      </c>
      <c r="H1908" s="287" t="s">
        <v>2149</v>
      </c>
      <c r="I1908" s="318" t="s">
        <v>2150</v>
      </c>
      <c r="J1908" s="267" t="s">
        <v>2150</v>
      </c>
      <c r="K1908" s="215" t="s">
        <v>238</v>
      </c>
    </row>
    <row r="1909" spans="1:11" s="215" customFormat="1" hidden="1">
      <c r="A1909" s="247" t="s">
        <v>2786</v>
      </c>
      <c r="B1909" s="211" t="str">
        <f>VLOOKUP(A1909,数策标签!H:K,2,FALSE)</f>
        <v>居民服务类消费金额</v>
      </c>
      <c r="C1909" s="211" t="s">
        <v>235</v>
      </c>
      <c r="D1909" s="211" t="s">
        <v>2001</v>
      </c>
      <c r="E1909" s="211" t="s">
        <v>2001</v>
      </c>
      <c r="F1909" s="265" t="s">
        <v>2775</v>
      </c>
      <c r="G1909" s="212" t="s">
        <v>2776</v>
      </c>
      <c r="H1909" s="287" t="s">
        <v>2151</v>
      </c>
      <c r="I1909" s="318" t="s">
        <v>2152</v>
      </c>
      <c r="J1909" s="267" t="s">
        <v>2152</v>
      </c>
      <c r="K1909" s="215" t="s">
        <v>238</v>
      </c>
    </row>
    <row r="1910" spans="1:11" s="215" customFormat="1" hidden="1">
      <c r="A1910" s="247" t="s">
        <v>2786</v>
      </c>
      <c r="B1910" s="211" t="str">
        <f>VLOOKUP(A1910,数策标签!H:K,2,FALSE)</f>
        <v>居民服务类消费金额</v>
      </c>
      <c r="C1910" s="211" t="s">
        <v>235</v>
      </c>
      <c r="D1910" s="211" t="s">
        <v>2001</v>
      </c>
      <c r="E1910" s="211" t="s">
        <v>2001</v>
      </c>
      <c r="F1910" s="265" t="s">
        <v>2775</v>
      </c>
      <c r="G1910" s="212" t="s">
        <v>2776</v>
      </c>
      <c r="H1910" s="287" t="s">
        <v>2153</v>
      </c>
      <c r="I1910" s="318" t="s">
        <v>2154</v>
      </c>
      <c r="J1910" s="267" t="s">
        <v>2154</v>
      </c>
      <c r="K1910" s="215" t="s">
        <v>238</v>
      </c>
    </row>
    <row r="1911" spans="1:11" s="215" customFormat="1" hidden="1">
      <c r="A1911" s="247" t="s">
        <v>2786</v>
      </c>
      <c r="B1911" s="211" t="str">
        <f>VLOOKUP(A1911,数策标签!H:K,2,FALSE)</f>
        <v>居民服务类消费金额</v>
      </c>
      <c r="C1911" s="211" t="s">
        <v>235</v>
      </c>
      <c r="D1911" s="211" t="s">
        <v>2001</v>
      </c>
      <c r="E1911" s="211" t="s">
        <v>2001</v>
      </c>
      <c r="F1911" s="265" t="s">
        <v>2775</v>
      </c>
      <c r="G1911" s="212" t="s">
        <v>2776</v>
      </c>
      <c r="H1911" s="287" t="s">
        <v>2155</v>
      </c>
      <c r="I1911" s="318" t="s">
        <v>2156</v>
      </c>
      <c r="J1911" s="267" t="s">
        <v>2156</v>
      </c>
      <c r="K1911" s="215" t="s">
        <v>238</v>
      </c>
    </row>
    <row r="1912" spans="1:11" s="215" customFormat="1" hidden="1">
      <c r="A1912" s="247" t="s">
        <v>2786</v>
      </c>
      <c r="B1912" s="211" t="str">
        <f>VLOOKUP(A1912,数策标签!H:K,2,FALSE)</f>
        <v>居民服务类消费金额</v>
      </c>
      <c r="C1912" s="211" t="s">
        <v>235</v>
      </c>
      <c r="D1912" s="211" t="s">
        <v>2001</v>
      </c>
      <c r="E1912" s="211" t="s">
        <v>2001</v>
      </c>
      <c r="F1912" s="265" t="s">
        <v>2775</v>
      </c>
      <c r="G1912" s="212" t="s">
        <v>2776</v>
      </c>
      <c r="H1912" s="287" t="s">
        <v>2157</v>
      </c>
      <c r="I1912" s="318" t="s">
        <v>2158</v>
      </c>
      <c r="J1912" s="267" t="s">
        <v>2158</v>
      </c>
      <c r="K1912" s="215" t="s">
        <v>238</v>
      </c>
    </row>
    <row r="1913" spans="1:11" s="215" customFormat="1" hidden="1">
      <c r="A1913" s="247" t="s">
        <v>2786</v>
      </c>
      <c r="B1913" s="211" t="str">
        <f>VLOOKUP(A1913,数策标签!H:K,2,FALSE)</f>
        <v>居民服务类消费金额</v>
      </c>
      <c r="C1913" s="211" t="s">
        <v>235</v>
      </c>
      <c r="D1913" s="211" t="s">
        <v>2001</v>
      </c>
      <c r="E1913" s="211" t="s">
        <v>2001</v>
      </c>
      <c r="F1913" s="265" t="s">
        <v>2775</v>
      </c>
      <c r="G1913" s="212" t="s">
        <v>2776</v>
      </c>
      <c r="H1913" s="287" t="s">
        <v>2159</v>
      </c>
      <c r="I1913" s="318" t="s">
        <v>2160</v>
      </c>
      <c r="J1913" s="267" t="s">
        <v>2160</v>
      </c>
      <c r="K1913" s="215" t="s">
        <v>238</v>
      </c>
    </row>
    <row r="1914" spans="1:11" s="215" customFormat="1" hidden="1">
      <c r="A1914" s="247" t="s">
        <v>2786</v>
      </c>
      <c r="B1914" s="211" t="str">
        <f>VLOOKUP(A1914,数策标签!H:K,2,FALSE)</f>
        <v>居民服务类消费金额</v>
      </c>
      <c r="C1914" s="211" t="s">
        <v>235</v>
      </c>
      <c r="D1914" s="211" t="s">
        <v>2001</v>
      </c>
      <c r="E1914" s="211" t="s">
        <v>2001</v>
      </c>
      <c r="F1914" s="265" t="s">
        <v>2775</v>
      </c>
      <c r="G1914" s="212" t="s">
        <v>2776</v>
      </c>
      <c r="H1914" s="287" t="s">
        <v>2161</v>
      </c>
      <c r="I1914" s="318" t="s">
        <v>2162</v>
      </c>
      <c r="J1914" s="267" t="s">
        <v>2162</v>
      </c>
      <c r="K1914" s="215" t="s">
        <v>238</v>
      </c>
    </row>
    <row r="1915" spans="1:11" s="215" customFormat="1" hidden="1">
      <c r="A1915" s="247" t="s">
        <v>2786</v>
      </c>
      <c r="B1915" s="211" t="str">
        <f>VLOOKUP(A1915,数策标签!H:K,2,FALSE)</f>
        <v>居民服务类消费金额</v>
      </c>
      <c r="C1915" s="211" t="s">
        <v>235</v>
      </c>
      <c r="D1915" s="211" t="s">
        <v>2001</v>
      </c>
      <c r="E1915" s="211" t="s">
        <v>2001</v>
      </c>
      <c r="F1915" s="265" t="s">
        <v>2775</v>
      </c>
      <c r="G1915" s="212" t="s">
        <v>2776</v>
      </c>
      <c r="H1915" s="287" t="s">
        <v>2163</v>
      </c>
      <c r="I1915" s="318" t="s">
        <v>2164</v>
      </c>
      <c r="J1915" s="267" t="s">
        <v>2164</v>
      </c>
      <c r="K1915" s="215" t="s">
        <v>238</v>
      </c>
    </row>
    <row r="1916" spans="1:11" s="215" customFormat="1" hidden="1">
      <c r="A1916" s="247" t="s">
        <v>2786</v>
      </c>
      <c r="B1916" s="211" t="str">
        <f>VLOOKUP(A1916,数策标签!H:K,2,FALSE)</f>
        <v>居民服务类消费金额</v>
      </c>
      <c r="C1916" s="211" t="s">
        <v>235</v>
      </c>
      <c r="D1916" s="211" t="s">
        <v>2001</v>
      </c>
      <c r="E1916" s="211" t="s">
        <v>2001</v>
      </c>
      <c r="F1916" s="265" t="s">
        <v>2775</v>
      </c>
      <c r="G1916" s="212" t="s">
        <v>2776</v>
      </c>
      <c r="H1916" s="287" t="s">
        <v>2165</v>
      </c>
      <c r="I1916" s="318" t="s">
        <v>2166</v>
      </c>
      <c r="J1916" s="267" t="s">
        <v>2166</v>
      </c>
      <c r="K1916" s="215" t="s">
        <v>238</v>
      </c>
    </row>
    <row r="1917" spans="1:11" s="215" customFormat="1" hidden="1">
      <c r="A1917" s="247" t="s">
        <v>2786</v>
      </c>
      <c r="B1917" s="211" t="str">
        <f>VLOOKUP(A1917,数策标签!H:K,2,FALSE)</f>
        <v>居民服务类消费金额</v>
      </c>
      <c r="C1917" s="211" t="s">
        <v>235</v>
      </c>
      <c r="D1917" s="211" t="s">
        <v>2001</v>
      </c>
      <c r="E1917" s="211" t="s">
        <v>2001</v>
      </c>
      <c r="F1917" s="265" t="s">
        <v>2775</v>
      </c>
      <c r="G1917" s="212" t="s">
        <v>2776</v>
      </c>
      <c r="H1917" s="287" t="s">
        <v>2167</v>
      </c>
      <c r="I1917" s="318" t="s">
        <v>2168</v>
      </c>
      <c r="J1917" s="267" t="s">
        <v>2168</v>
      </c>
      <c r="K1917" s="215" t="s">
        <v>238</v>
      </c>
    </row>
    <row r="1918" spans="1:11" s="215" customFormat="1" hidden="1">
      <c r="A1918" s="247" t="s">
        <v>2786</v>
      </c>
      <c r="B1918" s="211" t="str">
        <f>VLOOKUP(A1918,数策标签!H:K,2,FALSE)</f>
        <v>居民服务类消费金额</v>
      </c>
      <c r="C1918" s="211" t="s">
        <v>235</v>
      </c>
      <c r="D1918" s="211" t="s">
        <v>2001</v>
      </c>
      <c r="E1918" s="211" t="s">
        <v>2001</v>
      </c>
      <c r="F1918" s="265" t="s">
        <v>2775</v>
      </c>
      <c r="G1918" s="212" t="s">
        <v>2776</v>
      </c>
      <c r="H1918" s="287" t="s">
        <v>2169</v>
      </c>
      <c r="I1918" s="318" t="s">
        <v>2170</v>
      </c>
      <c r="J1918" s="267" t="s">
        <v>2170</v>
      </c>
      <c r="K1918" s="215" t="s">
        <v>238</v>
      </c>
    </row>
    <row r="1919" spans="1:11" s="215" customFormat="1" hidden="1">
      <c r="A1919" s="247" t="s">
        <v>2786</v>
      </c>
      <c r="B1919" s="211" t="str">
        <f>VLOOKUP(A1919,数策标签!H:K,2,FALSE)</f>
        <v>居民服务类消费金额</v>
      </c>
      <c r="C1919" s="211" t="s">
        <v>235</v>
      </c>
      <c r="D1919" s="211" t="s">
        <v>2001</v>
      </c>
      <c r="E1919" s="211" t="s">
        <v>2001</v>
      </c>
      <c r="F1919" s="265" t="s">
        <v>2775</v>
      </c>
      <c r="G1919" s="212" t="s">
        <v>2776</v>
      </c>
      <c r="H1919" s="287" t="s">
        <v>2171</v>
      </c>
      <c r="I1919" s="318" t="s">
        <v>2172</v>
      </c>
      <c r="J1919" s="267" t="s">
        <v>2172</v>
      </c>
      <c r="K1919" s="215" t="s">
        <v>238</v>
      </c>
    </row>
    <row r="1920" spans="1:11" s="215" customFormat="1" hidden="1">
      <c r="A1920" s="247" t="s">
        <v>2786</v>
      </c>
      <c r="B1920" s="211" t="str">
        <f>VLOOKUP(A1920,数策标签!H:K,2,FALSE)</f>
        <v>居民服务类消费金额</v>
      </c>
      <c r="C1920" s="211" t="s">
        <v>235</v>
      </c>
      <c r="D1920" s="211" t="s">
        <v>2001</v>
      </c>
      <c r="E1920" s="211" t="s">
        <v>2001</v>
      </c>
      <c r="F1920" s="265" t="s">
        <v>2775</v>
      </c>
      <c r="G1920" s="212" t="s">
        <v>2776</v>
      </c>
      <c r="H1920" s="287" t="s">
        <v>2173</v>
      </c>
      <c r="I1920" s="318" t="s">
        <v>2174</v>
      </c>
      <c r="J1920" s="267" t="s">
        <v>2174</v>
      </c>
      <c r="K1920" s="215" t="s">
        <v>238</v>
      </c>
    </row>
    <row r="1921" spans="1:11" s="215" customFormat="1" hidden="1">
      <c r="A1921" s="247" t="s">
        <v>2786</v>
      </c>
      <c r="B1921" s="211" t="str">
        <f>VLOOKUP(A1921,数策标签!H:K,2,FALSE)</f>
        <v>居民服务类消费金额</v>
      </c>
      <c r="C1921" s="211" t="s">
        <v>235</v>
      </c>
      <c r="D1921" s="211" t="s">
        <v>2001</v>
      </c>
      <c r="E1921" s="211" t="s">
        <v>2001</v>
      </c>
      <c r="F1921" s="265" t="s">
        <v>2775</v>
      </c>
      <c r="G1921" s="212" t="s">
        <v>2776</v>
      </c>
      <c r="H1921" s="287" t="s">
        <v>2175</v>
      </c>
      <c r="I1921" s="318" t="s">
        <v>2176</v>
      </c>
      <c r="J1921" s="267" t="s">
        <v>2176</v>
      </c>
      <c r="K1921" s="215" t="s">
        <v>238</v>
      </c>
    </row>
    <row r="1922" spans="1:11" s="215" customFormat="1" hidden="1">
      <c r="A1922" s="247" t="s">
        <v>2786</v>
      </c>
      <c r="B1922" s="211" t="str">
        <f>VLOOKUP(A1922,数策标签!H:K,2,FALSE)</f>
        <v>居民服务类消费金额</v>
      </c>
      <c r="C1922" s="211" t="s">
        <v>235</v>
      </c>
      <c r="D1922" s="211" t="s">
        <v>2001</v>
      </c>
      <c r="E1922" s="211" t="s">
        <v>2001</v>
      </c>
      <c r="F1922" s="265" t="s">
        <v>2775</v>
      </c>
      <c r="G1922" s="212" t="s">
        <v>2776</v>
      </c>
      <c r="H1922" s="287" t="s">
        <v>2177</v>
      </c>
      <c r="I1922" s="318" t="s">
        <v>2178</v>
      </c>
      <c r="J1922" s="267" t="s">
        <v>2178</v>
      </c>
      <c r="K1922" s="215" t="s">
        <v>238</v>
      </c>
    </row>
    <row r="1923" spans="1:11" s="215" customFormat="1" hidden="1">
      <c r="A1923" s="247" t="s">
        <v>2786</v>
      </c>
      <c r="B1923" s="211" t="str">
        <f>VLOOKUP(A1923,数策标签!H:K,2,FALSE)</f>
        <v>居民服务类消费金额</v>
      </c>
      <c r="C1923" s="211" t="s">
        <v>235</v>
      </c>
      <c r="D1923" s="211" t="s">
        <v>2001</v>
      </c>
      <c r="E1923" s="211" t="s">
        <v>2001</v>
      </c>
      <c r="F1923" s="265" t="s">
        <v>2775</v>
      </c>
      <c r="G1923" s="212" t="s">
        <v>2776</v>
      </c>
      <c r="H1923" s="287" t="s">
        <v>2179</v>
      </c>
      <c r="I1923" s="318" t="s">
        <v>2180</v>
      </c>
      <c r="J1923" s="267" t="s">
        <v>2180</v>
      </c>
      <c r="K1923" s="215" t="s">
        <v>238</v>
      </c>
    </row>
    <row r="1924" spans="1:11" s="215" customFormat="1" hidden="1">
      <c r="A1924" s="247" t="s">
        <v>2786</v>
      </c>
      <c r="B1924" s="211" t="str">
        <f>VLOOKUP(A1924,数策标签!H:K,2,FALSE)</f>
        <v>居民服务类消费金额</v>
      </c>
      <c r="C1924" s="211" t="s">
        <v>235</v>
      </c>
      <c r="D1924" s="211" t="s">
        <v>2001</v>
      </c>
      <c r="E1924" s="211" t="s">
        <v>2001</v>
      </c>
      <c r="F1924" s="265" t="s">
        <v>2775</v>
      </c>
      <c r="G1924" s="212" t="s">
        <v>2776</v>
      </c>
      <c r="H1924" s="287" t="s">
        <v>2181</v>
      </c>
      <c r="I1924" s="318" t="s">
        <v>2182</v>
      </c>
      <c r="J1924" s="267" t="s">
        <v>2182</v>
      </c>
      <c r="K1924" s="215" t="s">
        <v>238</v>
      </c>
    </row>
    <row r="1925" spans="1:11" s="215" customFormat="1" hidden="1">
      <c r="A1925" s="247" t="s">
        <v>2786</v>
      </c>
      <c r="B1925" s="211" t="str">
        <f>VLOOKUP(A1925,数策标签!H:K,2,FALSE)</f>
        <v>居民服务类消费金额</v>
      </c>
      <c r="C1925" s="211" t="s">
        <v>235</v>
      </c>
      <c r="D1925" s="211" t="s">
        <v>2001</v>
      </c>
      <c r="E1925" s="211" t="s">
        <v>2001</v>
      </c>
      <c r="F1925" s="265" t="s">
        <v>2775</v>
      </c>
      <c r="G1925" s="212" t="s">
        <v>2776</v>
      </c>
      <c r="H1925" s="287" t="s">
        <v>2183</v>
      </c>
      <c r="I1925" s="318" t="s">
        <v>2184</v>
      </c>
      <c r="J1925" s="267" t="s">
        <v>2184</v>
      </c>
      <c r="K1925" s="215" t="s">
        <v>238</v>
      </c>
    </row>
    <row r="1926" spans="1:11" s="215" customFormat="1" hidden="1">
      <c r="A1926" s="247" t="s">
        <v>2786</v>
      </c>
      <c r="B1926" s="211" t="str">
        <f>VLOOKUP(A1926,数策标签!H:K,2,FALSE)</f>
        <v>居民服务类消费金额</v>
      </c>
      <c r="C1926" s="211" t="s">
        <v>235</v>
      </c>
      <c r="D1926" s="211" t="s">
        <v>2001</v>
      </c>
      <c r="E1926" s="211" t="s">
        <v>2001</v>
      </c>
      <c r="F1926" s="265" t="s">
        <v>2775</v>
      </c>
      <c r="G1926" s="212" t="s">
        <v>2776</v>
      </c>
      <c r="H1926" s="287" t="s">
        <v>2185</v>
      </c>
      <c r="I1926" s="318" t="s">
        <v>2186</v>
      </c>
      <c r="J1926" s="267" t="s">
        <v>2186</v>
      </c>
      <c r="K1926" s="215" t="s">
        <v>238</v>
      </c>
    </row>
    <row r="1927" spans="1:11" s="215" customFormat="1" hidden="1">
      <c r="A1927" s="247" t="s">
        <v>2786</v>
      </c>
      <c r="B1927" s="211" t="str">
        <f>VLOOKUP(A1927,数策标签!H:K,2,FALSE)</f>
        <v>居民服务类消费金额</v>
      </c>
      <c r="C1927" s="211" t="s">
        <v>235</v>
      </c>
      <c r="D1927" s="211" t="s">
        <v>2001</v>
      </c>
      <c r="E1927" s="211" t="s">
        <v>2001</v>
      </c>
      <c r="F1927" s="265" t="s">
        <v>2775</v>
      </c>
      <c r="G1927" s="212" t="s">
        <v>2776</v>
      </c>
      <c r="H1927" s="287" t="s">
        <v>2187</v>
      </c>
      <c r="I1927" s="318" t="s">
        <v>2188</v>
      </c>
      <c r="J1927" s="267" t="s">
        <v>2188</v>
      </c>
      <c r="K1927" s="215" t="s">
        <v>238</v>
      </c>
    </row>
    <row r="1928" spans="1:11" s="215" customFormat="1" hidden="1">
      <c r="A1928" s="247" t="s">
        <v>2786</v>
      </c>
      <c r="B1928" s="211" t="str">
        <f>VLOOKUP(A1928,数策标签!H:K,2,FALSE)</f>
        <v>居民服务类消费金额</v>
      </c>
      <c r="C1928" s="211" t="s">
        <v>235</v>
      </c>
      <c r="D1928" s="211" t="s">
        <v>2001</v>
      </c>
      <c r="E1928" s="211" t="s">
        <v>2001</v>
      </c>
      <c r="F1928" s="265" t="s">
        <v>2775</v>
      </c>
      <c r="G1928" s="212" t="s">
        <v>2776</v>
      </c>
      <c r="H1928" s="287" t="s">
        <v>2189</v>
      </c>
      <c r="I1928" s="318" t="s">
        <v>2190</v>
      </c>
      <c r="J1928" s="267" t="s">
        <v>2190</v>
      </c>
      <c r="K1928" s="215" t="s">
        <v>238</v>
      </c>
    </row>
    <row r="1929" spans="1:11" s="215" customFormat="1" hidden="1">
      <c r="A1929" s="247" t="s">
        <v>2787</v>
      </c>
      <c r="B1929" s="211" t="str">
        <f>VLOOKUP(A1929,数策标签!H:K,2,FALSE)</f>
        <v>零售类消费金额</v>
      </c>
      <c r="C1929" s="211" t="s">
        <v>235</v>
      </c>
      <c r="D1929" s="211" t="s">
        <v>2001</v>
      </c>
      <c r="E1929" s="211" t="s">
        <v>2001</v>
      </c>
      <c r="F1929" s="265" t="s">
        <v>2775</v>
      </c>
      <c r="G1929" s="212" t="s">
        <v>2776</v>
      </c>
      <c r="H1929" s="287" t="s">
        <v>2191</v>
      </c>
      <c r="I1929" s="318" t="s">
        <v>2192</v>
      </c>
      <c r="J1929" s="267" t="s">
        <v>2192</v>
      </c>
      <c r="K1929" s="215" t="s">
        <v>238</v>
      </c>
    </row>
    <row r="1930" spans="1:11" s="215" customFormat="1" hidden="1">
      <c r="A1930" s="247" t="s">
        <v>2787</v>
      </c>
      <c r="B1930" s="211" t="str">
        <f>VLOOKUP(A1930,数策标签!H:K,2,FALSE)</f>
        <v>零售类消费金额</v>
      </c>
      <c r="C1930" s="211" t="s">
        <v>235</v>
      </c>
      <c r="D1930" s="211" t="s">
        <v>2001</v>
      </c>
      <c r="E1930" s="211" t="s">
        <v>2001</v>
      </c>
      <c r="F1930" s="265" t="s">
        <v>2775</v>
      </c>
      <c r="G1930" s="212" t="s">
        <v>2776</v>
      </c>
      <c r="H1930" s="287" t="s">
        <v>2194</v>
      </c>
      <c r="I1930" s="318" t="s">
        <v>2195</v>
      </c>
      <c r="J1930" s="267" t="s">
        <v>2195</v>
      </c>
      <c r="K1930" s="215" t="s">
        <v>238</v>
      </c>
    </row>
    <row r="1931" spans="1:11" s="215" customFormat="1" hidden="1">
      <c r="A1931" s="247" t="s">
        <v>2787</v>
      </c>
      <c r="B1931" s="211" t="str">
        <f>VLOOKUP(A1931,数策标签!H:K,2,FALSE)</f>
        <v>零售类消费金额</v>
      </c>
      <c r="C1931" s="211" t="s">
        <v>235</v>
      </c>
      <c r="D1931" s="211" t="s">
        <v>2001</v>
      </c>
      <c r="E1931" s="211" t="s">
        <v>2001</v>
      </c>
      <c r="F1931" s="265" t="s">
        <v>2775</v>
      </c>
      <c r="G1931" s="212" t="s">
        <v>2776</v>
      </c>
      <c r="H1931" s="287" t="s">
        <v>2196</v>
      </c>
      <c r="I1931" s="318" t="s">
        <v>2197</v>
      </c>
      <c r="J1931" s="267" t="s">
        <v>2197</v>
      </c>
      <c r="K1931" s="215" t="s">
        <v>238</v>
      </c>
    </row>
    <row r="1932" spans="1:11" s="215" customFormat="1" hidden="1">
      <c r="A1932" s="247" t="s">
        <v>2787</v>
      </c>
      <c r="B1932" s="211" t="str">
        <f>VLOOKUP(A1932,数策标签!H:K,2,FALSE)</f>
        <v>零售类消费金额</v>
      </c>
      <c r="C1932" s="211" t="s">
        <v>235</v>
      </c>
      <c r="D1932" s="211" t="s">
        <v>2001</v>
      </c>
      <c r="E1932" s="211" t="s">
        <v>2001</v>
      </c>
      <c r="F1932" s="265" t="s">
        <v>2775</v>
      </c>
      <c r="G1932" s="212" t="s">
        <v>2776</v>
      </c>
      <c r="H1932" s="287" t="s">
        <v>2198</v>
      </c>
      <c r="I1932" s="318" t="s">
        <v>2199</v>
      </c>
      <c r="J1932" s="267" t="s">
        <v>2199</v>
      </c>
      <c r="K1932" s="215" t="s">
        <v>238</v>
      </c>
    </row>
    <row r="1933" spans="1:11" s="215" customFormat="1" hidden="1">
      <c r="A1933" s="247" t="s">
        <v>2787</v>
      </c>
      <c r="B1933" s="211" t="str">
        <f>VLOOKUP(A1933,数策标签!H:K,2,FALSE)</f>
        <v>零售类消费金额</v>
      </c>
      <c r="C1933" s="211" t="s">
        <v>235</v>
      </c>
      <c r="D1933" s="211" t="s">
        <v>2001</v>
      </c>
      <c r="E1933" s="211" t="s">
        <v>2001</v>
      </c>
      <c r="F1933" s="265" t="s">
        <v>2775</v>
      </c>
      <c r="G1933" s="212" t="s">
        <v>2776</v>
      </c>
      <c r="H1933" s="287" t="s">
        <v>2200</v>
      </c>
      <c r="I1933" s="318" t="s">
        <v>2201</v>
      </c>
      <c r="J1933" s="267" t="s">
        <v>2201</v>
      </c>
      <c r="K1933" s="215" t="s">
        <v>238</v>
      </c>
    </row>
    <row r="1934" spans="1:11" s="215" customFormat="1" hidden="1">
      <c r="A1934" s="247" t="s">
        <v>2787</v>
      </c>
      <c r="B1934" s="211" t="str">
        <f>VLOOKUP(A1934,数策标签!H:K,2,FALSE)</f>
        <v>零售类消费金额</v>
      </c>
      <c r="C1934" s="211" t="s">
        <v>235</v>
      </c>
      <c r="D1934" s="211" t="s">
        <v>2001</v>
      </c>
      <c r="E1934" s="211" t="s">
        <v>2001</v>
      </c>
      <c r="F1934" s="265" t="s">
        <v>2775</v>
      </c>
      <c r="G1934" s="212" t="s">
        <v>2776</v>
      </c>
      <c r="H1934" s="287" t="s">
        <v>2202</v>
      </c>
      <c r="I1934" s="318" t="s">
        <v>2203</v>
      </c>
      <c r="J1934" s="267" t="s">
        <v>2203</v>
      </c>
      <c r="K1934" s="215" t="s">
        <v>238</v>
      </c>
    </row>
    <row r="1935" spans="1:11" s="215" customFormat="1" hidden="1">
      <c r="A1935" s="247" t="s">
        <v>2787</v>
      </c>
      <c r="B1935" s="211" t="str">
        <f>VLOOKUP(A1935,数策标签!H:K,2,FALSE)</f>
        <v>零售类消费金额</v>
      </c>
      <c r="C1935" s="211" t="s">
        <v>235</v>
      </c>
      <c r="D1935" s="211" t="s">
        <v>2001</v>
      </c>
      <c r="E1935" s="211" t="s">
        <v>2001</v>
      </c>
      <c r="F1935" s="265" t="s">
        <v>2775</v>
      </c>
      <c r="G1935" s="212" t="s">
        <v>2776</v>
      </c>
      <c r="H1935" s="287" t="s">
        <v>2204</v>
      </c>
      <c r="I1935" s="318" t="s">
        <v>2205</v>
      </c>
      <c r="J1935" s="267" t="s">
        <v>2205</v>
      </c>
      <c r="K1935" s="215" t="s">
        <v>238</v>
      </c>
    </row>
    <row r="1936" spans="1:11" s="215" customFormat="1" hidden="1">
      <c r="A1936" s="247" t="s">
        <v>2787</v>
      </c>
      <c r="B1936" s="211" t="str">
        <f>VLOOKUP(A1936,数策标签!H:K,2,FALSE)</f>
        <v>零售类消费金额</v>
      </c>
      <c r="C1936" s="211" t="s">
        <v>235</v>
      </c>
      <c r="D1936" s="211" t="s">
        <v>2001</v>
      </c>
      <c r="E1936" s="211" t="s">
        <v>2001</v>
      </c>
      <c r="F1936" s="265" t="s">
        <v>2775</v>
      </c>
      <c r="G1936" s="212" t="s">
        <v>2776</v>
      </c>
      <c r="H1936" s="287" t="s">
        <v>2206</v>
      </c>
      <c r="I1936" s="318" t="s">
        <v>2207</v>
      </c>
      <c r="J1936" s="267" t="s">
        <v>2207</v>
      </c>
      <c r="K1936" s="215" t="s">
        <v>238</v>
      </c>
    </row>
    <row r="1937" spans="1:11" s="215" customFormat="1" hidden="1">
      <c r="A1937" s="247" t="s">
        <v>2787</v>
      </c>
      <c r="B1937" s="211" t="str">
        <f>VLOOKUP(A1937,数策标签!H:K,2,FALSE)</f>
        <v>零售类消费金额</v>
      </c>
      <c r="C1937" s="211" t="s">
        <v>235</v>
      </c>
      <c r="D1937" s="211" t="s">
        <v>2001</v>
      </c>
      <c r="E1937" s="211" t="s">
        <v>2001</v>
      </c>
      <c r="F1937" s="265" t="s">
        <v>2775</v>
      </c>
      <c r="G1937" s="212" t="s">
        <v>2776</v>
      </c>
      <c r="H1937" s="287" t="s">
        <v>2208</v>
      </c>
      <c r="I1937" s="318" t="s">
        <v>2209</v>
      </c>
      <c r="J1937" s="267" t="s">
        <v>2209</v>
      </c>
      <c r="K1937" s="215" t="s">
        <v>238</v>
      </c>
    </row>
    <row r="1938" spans="1:11" s="215" customFormat="1" hidden="1">
      <c r="A1938" s="247" t="s">
        <v>2787</v>
      </c>
      <c r="B1938" s="211" t="str">
        <f>VLOOKUP(A1938,数策标签!H:K,2,FALSE)</f>
        <v>零售类消费金额</v>
      </c>
      <c r="C1938" s="211" t="s">
        <v>235</v>
      </c>
      <c r="D1938" s="211" t="s">
        <v>2001</v>
      </c>
      <c r="E1938" s="211" t="s">
        <v>2001</v>
      </c>
      <c r="F1938" s="265" t="s">
        <v>2775</v>
      </c>
      <c r="G1938" s="212" t="s">
        <v>2776</v>
      </c>
      <c r="H1938" s="287" t="s">
        <v>2210</v>
      </c>
      <c r="I1938" s="318" t="s">
        <v>2211</v>
      </c>
      <c r="J1938" s="267" t="s">
        <v>2211</v>
      </c>
      <c r="K1938" s="215" t="s">
        <v>238</v>
      </c>
    </row>
    <row r="1939" spans="1:11" s="215" customFormat="1" hidden="1">
      <c r="A1939" s="247" t="s">
        <v>2787</v>
      </c>
      <c r="B1939" s="211" t="str">
        <f>VLOOKUP(A1939,数策标签!H:K,2,FALSE)</f>
        <v>零售类消费金额</v>
      </c>
      <c r="C1939" s="211" t="s">
        <v>235</v>
      </c>
      <c r="D1939" s="211" t="s">
        <v>2001</v>
      </c>
      <c r="E1939" s="211" t="s">
        <v>2001</v>
      </c>
      <c r="F1939" s="265" t="s">
        <v>2775</v>
      </c>
      <c r="G1939" s="212" t="s">
        <v>2776</v>
      </c>
      <c r="H1939" s="287" t="s">
        <v>2212</v>
      </c>
      <c r="I1939" s="318" t="s">
        <v>2213</v>
      </c>
      <c r="J1939" s="267" t="s">
        <v>2213</v>
      </c>
      <c r="K1939" s="215" t="s">
        <v>238</v>
      </c>
    </row>
    <row r="1940" spans="1:11" s="215" customFormat="1" hidden="1">
      <c r="A1940" s="247" t="s">
        <v>2787</v>
      </c>
      <c r="B1940" s="211" t="str">
        <f>VLOOKUP(A1940,数策标签!H:K,2,FALSE)</f>
        <v>零售类消费金额</v>
      </c>
      <c r="C1940" s="211" t="s">
        <v>235</v>
      </c>
      <c r="D1940" s="211" t="s">
        <v>2001</v>
      </c>
      <c r="E1940" s="211" t="s">
        <v>2001</v>
      </c>
      <c r="F1940" s="265" t="s">
        <v>2775</v>
      </c>
      <c r="G1940" s="212" t="s">
        <v>2776</v>
      </c>
      <c r="H1940" s="287" t="s">
        <v>2214</v>
      </c>
      <c r="I1940" s="318" t="s">
        <v>2215</v>
      </c>
      <c r="J1940" s="267" t="s">
        <v>2215</v>
      </c>
      <c r="K1940" s="215" t="s">
        <v>238</v>
      </c>
    </row>
    <row r="1941" spans="1:11" s="215" customFormat="1" hidden="1">
      <c r="A1941" s="247" t="s">
        <v>2787</v>
      </c>
      <c r="B1941" s="211" t="str">
        <f>VLOOKUP(A1941,数策标签!H:K,2,FALSE)</f>
        <v>零售类消费金额</v>
      </c>
      <c r="C1941" s="211" t="s">
        <v>235</v>
      </c>
      <c r="D1941" s="211" t="s">
        <v>2001</v>
      </c>
      <c r="E1941" s="211" t="s">
        <v>2001</v>
      </c>
      <c r="F1941" s="265" t="s">
        <v>2775</v>
      </c>
      <c r="G1941" s="212" t="s">
        <v>2776</v>
      </c>
      <c r="H1941" s="287" t="s">
        <v>2216</v>
      </c>
      <c r="I1941" s="318" t="s">
        <v>2217</v>
      </c>
      <c r="J1941" s="267" t="s">
        <v>2217</v>
      </c>
      <c r="K1941" s="215" t="s">
        <v>238</v>
      </c>
    </row>
    <row r="1942" spans="1:11" s="215" customFormat="1" hidden="1">
      <c r="A1942" s="247" t="s">
        <v>2787</v>
      </c>
      <c r="B1942" s="211" t="str">
        <f>VLOOKUP(A1942,数策标签!H:K,2,FALSE)</f>
        <v>零售类消费金额</v>
      </c>
      <c r="C1942" s="211" t="s">
        <v>235</v>
      </c>
      <c r="D1942" s="211" t="s">
        <v>2001</v>
      </c>
      <c r="E1942" s="211" t="s">
        <v>2001</v>
      </c>
      <c r="F1942" s="265" t="s">
        <v>2775</v>
      </c>
      <c r="G1942" s="212" t="s">
        <v>2776</v>
      </c>
      <c r="H1942" s="287" t="s">
        <v>2218</v>
      </c>
      <c r="I1942" s="318" t="s">
        <v>2219</v>
      </c>
      <c r="J1942" s="267" t="s">
        <v>2219</v>
      </c>
      <c r="K1942" s="215" t="s">
        <v>238</v>
      </c>
    </row>
    <row r="1943" spans="1:11" s="215" customFormat="1" hidden="1">
      <c r="A1943" s="247" t="s">
        <v>2787</v>
      </c>
      <c r="B1943" s="211" t="str">
        <f>VLOOKUP(A1943,数策标签!H:K,2,FALSE)</f>
        <v>零售类消费金额</v>
      </c>
      <c r="C1943" s="211" t="s">
        <v>235</v>
      </c>
      <c r="D1943" s="211" t="s">
        <v>2001</v>
      </c>
      <c r="E1943" s="211" t="s">
        <v>2001</v>
      </c>
      <c r="F1943" s="265" t="s">
        <v>2775</v>
      </c>
      <c r="G1943" s="212" t="s">
        <v>2776</v>
      </c>
      <c r="H1943" s="287" t="s">
        <v>2220</v>
      </c>
      <c r="I1943" s="318" t="s">
        <v>2221</v>
      </c>
      <c r="J1943" s="267" t="s">
        <v>2221</v>
      </c>
      <c r="K1943" s="215" t="s">
        <v>238</v>
      </c>
    </row>
    <row r="1944" spans="1:11" s="215" customFormat="1" hidden="1">
      <c r="A1944" s="247" t="s">
        <v>2787</v>
      </c>
      <c r="B1944" s="211" t="str">
        <f>VLOOKUP(A1944,数策标签!H:K,2,FALSE)</f>
        <v>零售类消费金额</v>
      </c>
      <c r="C1944" s="211" t="s">
        <v>235</v>
      </c>
      <c r="D1944" s="211" t="s">
        <v>2001</v>
      </c>
      <c r="E1944" s="211" t="s">
        <v>2001</v>
      </c>
      <c r="F1944" s="265" t="s">
        <v>2775</v>
      </c>
      <c r="G1944" s="212" t="s">
        <v>2776</v>
      </c>
      <c r="H1944" s="287" t="s">
        <v>2222</v>
      </c>
      <c r="I1944" s="318" t="s">
        <v>2223</v>
      </c>
      <c r="J1944" s="267" t="s">
        <v>2223</v>
      </c>
      <c r="K1944" s="215" t="s">
        <v>238</v>
      </c>
    </row>
    <row r="1945" spans="1:11" s="215" customFormat="1" hidden="1">
      <c r="A1945" s="247" t="s">
        <v>2787</v>
      </c>
      <c r="B1945" s="211" t="str">
        <f>VLOOKUP(A1945,数策标签!H:K,2,FALSE)</f>
        <v>零售类消费金额</v>
      </c>
      <c r="C1945" s="211" t="s">
        <v>235</v>
      </c>
      <c r="D1945" s="211" t="s">
        <v>2001</v>
      </c>
      <c r="E1945" s="211" t="s">
        <v>2001</v>
      </c>
      <c r="F1945" s="265" t="s">
        <v>2775</v>
      </c>
      <c r="G1945" s="212" t="s">
        <v>2776</v>
      </c>
      <c r="H1945" s="287" t="s">
        <v>2224</v>
      </c>
      <c r="I1945" s="318" t="s">
        <v>2225</v>
      </c>
      <c r="J1945" s="267" t="s">
        <v>2225</v>
      </c>
      <c r="K1945" s="215" t="s">
        <v>238</v>
      </c>
    </row>
    <row r="1946" spans="1:11" s="215" customFormat="1" hidden="1">
      <c r="A1946" s="247" t="s">
        <v>2787</v>
      </c>
      <c r="B1946" s="211" t="str">
        <f>VLOOKUP(A1946,数策标签!H:K,2,FALSE)</f>
        <v>零售类消费金额</v>
      </c>
      <c r="C1946" s="211" t="s">
        <v>235</v>
      </c>
      <c r="D1946" s="211" t="s">
        <v>2001</v>
      </c>
      <c r="E1946" s="211" t="s">
        <v>2001</v>
      </c>
      <c r="F1946" s="265" t="s">
        <v>2775</v>
      </c>
      <c r="G1946" s="212" t="s">
        <v>2776</v>
      </c>
      <c r="H1946" s="287" t="s">
        <v>2226</v>
      </c>
      <c r="I1946" s="318" t="s">
        <v>2227</v>
      </c>
      <c r="J1946" s="267" t="s">
        <v>2227</v>
      </c>
      <c r="K1946" s="215" t="s">
        <v>238</v>
      </c>
    </row>
    <row r="1947" spans="1:11" s="215" customFormat="1" hidden="1">
      <c r="A1947" s="247" t="s">
        <v>2787</v>
      </c>
      <c r="B1947" s="211" t="str">
        <f>VLOOKUP(A1947,数策标签!H:K,2,FALSE)</f>
        <v>零售类消费金额</v>
      </c>
      <c r="C1947" s="211" t="s">
        <v>235</v>
      </c>
      <c r="D1947" s="211" t="s">
        <v>2001</v>
      </c>
      <c r="E1947" s="211" t="s">
        <v>2001</v>
      </c>
      <c r="F1947" s="265" t="s">
        <v>2775</v>
      </c>
      <c r="G1947" s="212" t="s">
        <v>2776</v>
      </c>
      <c r="H1947" s="287" t="s">
        <v>2228</v>
      </c>
      <c r="I1947" s="318" t="s">
        <v>2229</v>
      </c>
      <c r="J1947" s="267" t="s">
        <v>2229</v>
      </c>
      <c r="K1947" s="215" t="s">
        <v>238</v>
      </c>
    </row>
    <row r="1948" spans="1:11" s="215" customFormat="1" hidden="1">
      <c r="A1948" s="247" t="s">
        <v>2787</v>
      </c>
      <c r="B1948" s="211" t="str">
        <f>VLOOKUP(A1948,数策标签!H:K,2,FALSE)</f>
        <v>零售类消费金额</v>
      </c>
      <c r="C1948" s="211" t="s">
        <v>235</v>
      </c>
      <c r="D1948" s="211" t="s">
        <v>2001</v>
      </c>
      <c r="E1948" s="211" t="s">
        <v>2001</v>
      </c>
      <c r="F1948" s="265" t="s">
        <v>2775</v>
      </c>
      <c r="G1948" s="212" t="s">
        <v>2776</v>
      </c>
      <c r="H1948" s="287" t="s">
        <v>2230</v>
      </c>
      <c r="I1948" s="318" t="s">
        <v>2231</v>
      </c>
      <c r="J1948" s="267" t="s">
        <v>2231</v>
      </c>
      <c r="K1948" s="215" t="s">
        <v>238</v>
      </c>
    </row>
    <row r="1949" spans="1:11" s="215" customFormat="1" hidden="1">
      <c r="A1949" s="247" t="s">
        <v>2787</v>
      </c>
      <c r="B1949" s="211" t="str">
        <f>VLOOKUP(A1949,数策标签!H:K,2,FALSE)</f>
        <v>零售类消费金额</v>
      </c>
      <c r="C1949" s="211" t="s">
        <v>235</v>
      </c>
      <c r="D1949" s="211" t="s">
        <v>2001</v>
      </c>
      <c r="E1949" s="211" t="s">
        <v>2001</v>
      </c>
      <c r="F1949" s="265" t="s">
        <v>2775</v>
      </c>
      <c r="G1949" s="212" t="s">
        <v>2776</v>
      </c>
      <c r="H1949" s="287" t="s">
        <v>2232</v>
      </c>
      <c r="I1949" s="318" t="s">
        <v>2233</v>
      </c>
      <c r="J1949" s="267" t="s">
        <v>2233</v>
      </c>
      <c r="K1949" s="215" t="s">
        <v>238</v>
      </c>
    </row>
    <row r="1950" spans="1:11" s="215" customFormat="1" hidden="1">
      <c r="A1950" s="247" t="s">
        <v>2787</v>
      </c>
      <c r="B1950" s="211" t="str">
        <f>VLOOKUP(A1950,数策标签!H:K,2,FALSE)</f>
        <v>零售类消费金额</v>
      </c>
      <c r="C1950" s="211" t="s">
        <v>235</v>
      </c>
      <c r="D1950" s="211" t="s">
        <v>2001</v>
      </c>
      <c r="E1950" s="211" t="s">
        <v>2001</v>
      </c>
      <c r="F1950" s="265" t="s">
        <v>2775</v>
      </c>
      <c r="G1950" s="212" t="s">
        <v>2776</v>
      </c>
      <c r="H1950" s="287" t="s">
        <v>2234</v>
      </c>
      <c r="I1950" s="318" t="s">
        <v>2235</v>
      </c>
      <c r="J1950" s="267" t="s">
        <v>2235</v>
      </c>
      <c r="K1950" s="215" t="s">
        <v>238</v>
      </c>
    </row>
    <row r="1951" spans="1:11" s="215" customFormat="1" hidden="1">
      <c r="A1951" s="247" t="s">
        <v>2787</v>
      </c>
      <c r="B1951" s="211" t="str">
        <f>VLOOKUP(A1951,数策标签!H:K,2,FALSE)</f>
        <v>零售类消费金额</v>
      </c>
      <c r="C1951" s="211" t="s">
        <v>235</v>
      </c>
      <c r="D1951" s="211" t="s">
        <v>2001</v>
      </c>
      <c r="E1951" s="211" t="s">
        <v>2001</v>
      </c>
      <c r="F1951" s="265" t="s">
        <v>2775</v>
      </c>
      <c r="G1951" s="212" t="s">
        <v>2776</v>
      </c>
      <c r="H1951" s="287" t="s">
        <v>2236</v>
      </c>
      <c r="I1951" s="318" t="s">
        <v>2237</v>
      </c>
      <c r="J1951" s="267" t="s">
        <v>2237</v>
      </c>
      <c r="K1951" s="215" t="s">
        <v>238</v>
      </c>
    </row>
    <row r="1952" spans="1:11" s="215" customFormat="1" hidden="1">
      <c r="A1952" s="247" t="s">
        <v>2787</v>
      </c>
      <c r="B1952" s="211" t="str">
        <f>VLOOKUP(A1952,数策标签!H:K,2,FALSE)</f>
        <v>零售类消费金额</v>
      </c>
      <c r="C1952" s="211" t="s">
        <v>235</v>
      </c>
      <c r="D1952" s="211" t="s">
        <v>2001</v>
      </c>
      <c r="E1952" s="211" t="s">
        <v>2001</v>
      </c>
      <c r="F1952" s="265" t="s">
        <v>2775</v>
      </c>
      <c r="G1952" s="212" t="s">
        <v>2776</v>
      </c>
      <c r="H1952" s="287" t="s">
        <v>2238</v>
      </c>
      <c r="I1952" s="318" t="s">
        <v>2239</v>
      </c>
      <c r="J1952" s="267" t="s">
        <v>2239</v>
      </c>
      <c r="K1952" s="215" t="s">
        <v>238</v>
      </c>
    </row>
    <row r="1953" spans="1:11" s="215" customFormat="1" hidden="1">
      <c r="A1953" s="247" t="s">
        <v>2787</v>
      </c>
      <c r="B1953" s="211" t="str">
        <f>VLOOKUP(A1953,数策标签!H:K,2,FALSE)</f>
        <v>零售类消费金额</v>
      </c>
      <c r="C1953" s="211" t="s">
        <v>235</v>
      </c>
      <c r="D1953" s="211" t="s">
        <v>2001</v>
      </c>
      <c r="E1953" s="211" t="s">
        <v>2001</v>
      </c>
      <c r="F1953" s="265" t="s">
        <v>2775</v>
      </c>
      <c r="G1953" s="212" t="s">
        <v>2776</v>
      </c>
      <c r="H1953" s="287" t="s">
        <v>2240</v>
      </c>
      <c r="I1953" s="318" t="s">
        <v>2241</v>
      </c>
      <c r="J1953" s="267" t="s">
        <v>2241</v>
      </c>
      <c r="K1953" s="215" t="s">
        <v>238</v>
      </c>
    </row>
    <row r="1954" spans="1:11" s="215" customFormat="1" hidden="1">
      <c r="A1954" s="247" t="s">
        <v>2787</v>
      </c>
      <c r="B1954" s="211" t="str">
        <f>VLOOKUP(A1954,数策标签!H:K,2,FALSE)</f>
        <v>零售类消费金额</v>
      </c>
      <c r="C1954" s="211" t="s">
        <v>235</v>
      </c>
      <c r="D1954" s="211" t="s">
        <v>2001</v>
      </c>
      <c r="E1954" s="211" t="s">
        <v>2001</v>
      </c>
      <c r="F1954" s="265" t="s">
        <v>2775</v>
      </c>
      <c r="G1954" s="212" t="s">
        <v>2776</v>
      </c>
      <c r="H1954" s="287" t="s">
        <v>2242</v>
      </c>
      <c r="I1954" s="318" t="s">
        <v>2243</v>
      </c>
      <c r="J1954" s="267" t="s">
        <v>2243</v>
      </c>
      <c r="K1954" s="215" t="s">
        <v>238</v>
      </c>
    </row>
    <row r="1955" spans="1:11" s="215" customFormat="1" hidden="1">
      <c r="A1955" s="247" t="s">
        <v>2787</v>
      </c>
      <c r="B1955" s="211" t="str">
        <f>VLOOKUP(A1955,数策标签!H:K,2,FALSE)</f>
        <v>零售类消费金额</v>
      </c>
      <c r="C1955" s="211" t="s">
        <v>235</v>
      </c>
      <c r="D1955" s="211" t="s">
        <v>2001</v>
      </c>
      <c r="E1955" s="211" t="s">
        <v>2001</v>
      </c>
      <c r="F1955" s="265" t="s">
        <v>2775</v>
      </c>
      <c r="G1955" s="212" t="s">
        <v>2776</v>
      </c>
      <c r="H1955" s="287" t="s">
        <v>2244</v>
      </c>
      <c r="I1955" s="318" t="s">
        <v>2245</v>
      </c>
      <c r="J1955" s="267" t="s">
        <v>2245</v>
      </c>
      <c r="K1955" s="215" t="s">
        <v>238</v>
      </c>
    </row>
    <row r="1956" spans="1:11" s="215" customFormat="1" hidden="1">
      <c r="A1956" s="247" t="s">
        <v>2787</v>
      </c>
      <c r="B1956" s="211" t="str">
        <f>VLOOKUP(A1956,数策标签!H:K,2,FALSE)</f>
        <v>零售类消费金额</v>
      </c>
      <c r="C1956" s="211" t="s">
        <v>235</v>
      </c>
      <c r="D1956" s="211" t="s">
        <v>2001</v>
      </c>
      <c r="E1956" s="211" t="s">
        <v>2001</v>
      </c>
      <c r="F1956" s="265" t="s">
        <v>2775</v>
      </c>
      <c r="G1956" s="212" t="s">
        <v>2776</v>
      </c>
      <c r="H1956" s="287" t="s">
        <v>2246</v>
      </c>
      <c r="I1956" s="318" t="s">
        <v>2247</v>
      </c>
      <c r="J1956" s="267" t="s">
        <v>2247</v>
      </c>
      <c r="K1956" s="215" t="s">
        <v>238</v>
      </c>
    </row>
    <row r="1957" spans="1:11" s="215" customFormat="1" hidden="1">
      <c r="A1957" s="247" t="s">
        <v>2787</v>
      </c>
      <c r="B1957" s="211" t="str">
        <f>VLOOKUP(A1957,数策标签!H:K,2,FALSE)</f>
        <v>零售类消费金额</v>
      </c>
      <c r="C1957" s="211" t="s">
        <v>235</v>
      </c>
      <c r="D1957" s="211" t="s">
        <v>2001</v>
      </c>
      <c r="E1957" s="211" t="s">
        <v>2001</v>
      </c>
      <c r="F1957" s="265" t="s">
        <v>2775</v>
      </c>
      <c r="G1957" s="212" t="s">
        <v>2776</v>
      </c>
      <c r="H1957" s="287" t="s">
        <v>2248</v>
      </c>
      <c r="I1957" s="318" t="s">
        <v>2249</v>
      </c>
      <c r="J1957" s="267" t="s">
        <v>2249</v>
      </c>
      <c r="K1957" s="215" t="s">
        <v>238</v>
      </c>
    </row>
    <row r="1958" spans="1:11" s="215" customFormat="1" hidden="1">
      <c r="A1958" s="247" t="s">
        <v>2787</v>
      </c>
      <c r="B1958" s="211" t="str">
        <f>VLOOKUP(A1958,数策标签!H:K,2,FALSE)</f>
        <v>零售类消费金额</v>
      </c>
      <c r="C1958" s="211" t="s">
        <v>235</v>
      </c>
      <c r="D1958" s="211" t="s">
        <v>2001</v>
      </c>
      <c r="E1958" s="211" t="s">
        <v>2001</v>
      </c>
      <c r="F1958" s="265" t="s">
        <v>2775</v>
      </c>
      <c r="G1958" s="212" t="s">
        <v>2776</v>
      </c>
      <c r="H1958" s="287" t="s">
        <v>2250</v>
      </c>
      <c r="I1958" s="318" t="s">
        <v>2251</v>
      </c>
      <c r="J1958" s="267" t="s">
        <v>2251</v>
      </c>
      <c r="K1958" s="215" t="s">
        <v>238</v>
      </c>
    </row>
    <row r="1959" spans="1:11" s="215" customFormat="1" hidden="1">
      <c r="A1959" s="247" t="s">
        <v>2787</v>
      </c>
      <c r="B1959" s="211" t="str">
        <f>VLOOKUP(A1959,数策标签!H:K,2,FALSE)</f>
        <v>零售类消费金额</v>
      </c>
      <c r="C1959" s="211" t="s">
        <v>235</v>
      </c>
      <c r="D1959" s="211" t="s">
        <v>2001</v>
      </c>
      <c r="E1959" s="211" t="s">
        <v>2001</v>
      </c>
      <c r="F1959" s="265" t="s">
        <v>2775</v>
      </c>
      <c r="G1959" s="212" t="s">
        <v>2776</v>
      </c>
      <c r="H1959" s="287" t="s">
        <v>2252</v>
      </c>
      <c r="I1959" s="318" t="s">
        <v>2253</v>
      </c>
      <c r="J1959" s="267" t="s">
        <v>2253</v>
      </c>
      <c r="K1959" s="215" t="s">
        <v>238</v>
      </c>
    </row>
    <row r="1960" spans="1:11" s="215" customFormat="1" hidden="1">
      <c r="A1960" s="247" t="s">
        <v>2787</v>
      </c>
      <c r="B1960" s="211" t="str">
        <f>VLOOKUP(A1960,数策标签!H:K,2,FALSE)</f>
        <v>零售类消费金额</v>
      </c>
      <c r="C1960" s="211" t="s">
        <v>235</v>
      </c>
      <c r="D1960" s="211" t="s">
        <v>2001</v>
      </c>
      <c r="E1960" s="211" t="s">
        <v>2001</v>
      </c>
      <c r="F1960" s="265" t="s">
        <v>2775</v>
      </c>
      <c r="G1960" s="212" t="s">
        <v>2776</v>
      </c>
      <c r="H1960" s="287" t="s">
        <v>2254</v>
      </c>
      <c r="I1960" s="318" t="s">
        <v>2255</v>
      </c>
      <c r="J1960" s="267" t="s">
        <v>2255</v>
      </c>
      <c r="K1960" s="215" t="s">
        <v>238</v>
      </c>
    </row>
    <row r="1961" spans="1:11" s="215" customFormat="1" hidden="1">
      <c r="A1961" s="247" t="s">
        <v>2787</v>
      </c>
      <c r="B1961" s="211" t="str">
        <f>VLOOKUP(A1961,数策标签!H:K,2,FALSE)</f>
        <v>零售类消费金额</v>
      </c>
      <c r="C1961" s="211" t="s">
        <v>235</v>
      </c>
      <c r="D1961" s="211" t="s">
        <v>2001</v>
      </c>
      <c r="E1961" s="211" t="s">
        <v>2001</v>
      </c>
      <c r="F1961" s="265" t="s">
        <v>2775</v>
      </c>
      <c r="G1961" s="212" t="s">
        <v>2776</v>
      </c>
      <c r="H1961" s="287" t="s">
        <v>2256</v>
      </c>
      <c r="I1961" s="318" t="s">
        <v>2257</v>
      </c>
      <c r="J1961" s="267" t="s">
        <v>2257</v>
      </c>
      <c r="K1961" s="215" t="s">
        <v>238</v>
      </c>
    </row>
    <row r="1962" spans="1:11" s="215" customFormat="1" hidden="1">
      <c r="A1962" s="247" t="s">
        <v>2787</v>
      </c>
      <c r="B1962" s="211" t="str">
        <f>VLOOKUP(A1962,数策标签!H:K,2,FALSE)</f>
        <v>零售类消费金额</v>
      </c>
      <c r="C1962" s="211" t="s">
        <v>235</v>
      </c>
      <c r="D1962" s="211" t="s">
        <v>2001</v>
      </c>
      <c r="E1962" s="211" t="s">
        <v>2001</v>
      </c>
      <c r="F1962" s="265" t="s">
        <v>2775</v>
      </c>
      <c r="G1962" s="212" t="s">
        <v>2776</v>
      </c>
      <c r="H1962" s="287" t="s">
        <v>2258</v>
      </c>
      <c r="I1962" s="318" t="s">
        <v>2259</v>
      </c>
      <c r="J1962" s="267" t="s">
        <v>2259</v>
      </c>
      <c r="K1962" s="215" t="s">
        <v>238</v>
      </c>
    </row>
    <row r="1963" spans="1:11" s="215" customFormat="1" hidden="1">
      <c r="A1963" s="247" t="s">
        <v>2787</v>
      </c>
      <c r="B1963" s="211" t="str">
        <f>VLOOKUP(A1963,数策标签!H:K,2,FALSE)</f>
        <v>零售类消费金额</v>
      </c>
      <c r="C1963" s="211" t="s">
        <v>235</v>
      </c>
      <c r="D1963" s="211" t="s">
        <v>2001</v>
      </c>
      <c r="E1963" s="211" t="s">
        <v>2001</v>
      </c>
      <c r="F1963" s="265" t="s">
        <v>2775</v>
      </c>
      <c r="G1963" s="212" t="s">
        <v>2776</v>
      </c>
      <c r="H1963" s="287" t="s">
        <v>2260</v>
      </c>
      <c r="I1963" s="318" t="s">
        <v>2261</v>
      </c>
      <c r="J1963" s="267" t="s">
        <v>2261</v>
      </c>
      <c r="K1963" s="215" t="s">
        <v>238</v>
      </c>
    </row>
    <row r="1964" spans="1:11" s="215" customFormat="1" hidden="1">
      <c r="A1964" s="247" t="s">
        <v>2787</v>
      </c>
      <c r="B1964" s="211" t="str">
        <f>VLOOKUP(A1964,数策标签!H:K,2,FALSE)</f>
        <v>零售类消费金额</v>
      </c>
      <c r="C1964" s="211" t="s">
        <v>235</v>
      </c>
      <c r="D1964" s="211" t="s">
        <v>2001</v>
      </c>
      <c r="E1964" s="211" t="s">
        <v>2001</v>
      </c>
      <c r="F1964" s="265" t="s">
        <v>2775</v>
      </c>
      <c r="G1964" s="212" t="s">
        <v>2776</v>
      </c>
      <c r="H1964" s="287" t="s">
        <v>2262</v>
      </c>
      <c r="I1964" s="318" t="s">
        <v>2263</v>
      </c>
      <c r="J1964" s="267" t="s">
        <v>2263</v>
      </c>
      <c r="K1964" s="215" t="s">
        <v>238</v>
      </c>
    </row>
    <row r="1965" spans="1:11" s="215" customFormat="1" hidden="1">
      <c r="A1965" s="247" t="s">
        <v>2787</v>
      </c>
      <c r="B1965" s="211" t="str">
        <f>VLOOKUP(A1965,数策标签!H:K,2,FALSE)</f>
        <v>零售类消费金额</v>
      </c>
      <c r="C1965" s="211" t="s">
        <v>235</v>
      </c>
      <c r="D1965" s="211" t="s">
        <v>2001</v>
      </c>
      <c r="E1965" s="211" t="s">
        <v>2001</v>
      </c>
      <c r="F1965" s="265" t="s">
        <v>2775</v>
      </c>
      <c r="G1965" s="212" t="s">
        <v>2776</v>
      </c>
      <c r="H1965" s="287" t="s">
        <v>2264</v>
      </c>
      <c r="I1965" s="318" t="s">
        <v>2265</v>
      </c>
      <c r="J1965" s="267" t="s">
        <v>2265</v>
      </c>
      <c r="K1965" s="215" t="s">
        <v>238</v>
      </c>
    </row>
    <row r="1966" spans="1:11" s="215" customFormat="1" hidden="1">
      <c r="A1966" s="247" t="s">
        <v>2787</v>
      </c>
      <c r="B1966" s="211" t="str">
        <f>VLOOKUP(A1966,数策标签!H:K,2,FALSE)</f>
        <v>零售类消费金额</v>
      </c>
      <c r="C1966" s="211" t="s">
        <v>235</v>
      </c>
      <c r="D1966" s="211" t="s">
        <v>2001</v>
      </c>
      <c r="E1966" s="211" t="s">
        <v>2001</v>
      </c>
      <c r="F1966" s="265" t="s">
        <v>2775</v>
      </c>
      <c r="G1966" s="212" t="s">
        <v>2776</v>
      </c>
      <c r="H1966" s="287" t="s">
        <v>2266</v>
      </c>
      <c r="I1966" s="318" t="s">
        <v>2267</v>
      </c>
      <c r="J1966" s="267" t="s">
        <v>2267</v>
      </c>
      <c r="K1966" s="215" t="s">
        <v>238</v>
      </c>
    </row>
    <row r="1967" spans="1:11" s="215" customFormat="1" hidden="1">
      <c r="A1967" s="247" t="s">
        <v>2787</v>
      </c>
      <c r="B1967" s="211" t="str">
        <f>VLOOKUP(A1967,数策标签!H:K,2,FALSE)</f>
        <v>零售类消费金额</v>
      </c>
      <c r="C1967" s="211" t="s">
        <v>235</v>
      </c>
      <c r="D1967" s="211" t="s">
        <v>2001</v>
      </c>
      <c r="E1967" s="211" t="s">
        <v>2001</v>
      </c>
      <c r="F1967" s="265" t="s">
        <v>2775</v>
      </c>
      <c r="G1967" s="212" t="s">
        <v>2776</v>
      </c>
      <c r="H1967" s="287" t="s">
        <v>2268</v>
      </c>
      <c r="I1967" s="318" t="s">
        <v>2269</v>
      </c>
      <c r="J1967" s="267" t="s">
        <v>2269</v>
      </c>
      <c r="K1967" s="215" t="s">
        <v>238</v>
      </c>
    </row>
    <row r="1968" spans="1:11" s="215" customFormat="1" hidden="1">
      <c r="A1968" s="247" t="s">
        <v>2787</v>
      </c>
      <c r="B1968" s="211" t="str">
        <f>VLOOKUP(A1968,数策标签!H:K,2,FALSE)</f>
        <v>零售类消费金额</v>
      </c>
      <c r="C1968" s="211" t="s">
        <v>235</v>
      </c>
      <c r="D1968" s="211" t="s">
        <v>2001</v>
      </c>
      <c r="E1968" s="211" t="s">
        <v>2001</v>
      </c>
      <c r="F1968" s="265" t="s">
        <v>2775</v>
      </c>
      <c r="G1968" s="212" t="s">
        <v>2776</v>
      </c>
      <c r="H1968" s="287" t="s">
        <v>2270</v>
      </c>
      <c r="I1968" s="318" t="s">
        <v>2271</v>
      </c>
      <c r="J1968" s="267" t="s">
        <v>2271</v>
      </c>
      <c r="K1968" s="215" t="s">
        <v>238</v>
      </c>
    </row>
    <row r="1969" spans="1:11" s="215" customFormat="1" hidden="1">
      <c r="A1969" s="247" t="s">
        <v>2787</v>
      </c>
      <c r="B1969" s="211" t="str">
        <f>VLOOKUP(A1969,数策标签!H:K,2,FALSE)</f>
        <v>零售类消费金额</v>
      </c>
      <c r="C1969" s="211" t="s">
        <v>235</v>
      </c>
      <c r="D1969" s="211" t="s">
        <v>2001</v>
      </c>
      <c r="E1969" s="211" t="s">
        <v>2001</v>
      </c>
      <c r="F1969" s="265" t="s">
        <v>2775</v>
      </c>
      <c r="G1969" s="212" t="s">
        <v>2776</v>
      </c>
      <c r="H1969" s="287" t="s">
        <v>2272</v>
      </c>
      <c r="I1969" s="318" t="s">
        <v>2273</v>
      </c>
      <c r="J1969" s="267" t="s">
        <v>2273</v>
      </c>
      <c r="K1969" s="215" t="s">
        <v>238</v>
      </c>
    </row>
    <row r="1970" spans="1:11" s="215" customFormat="1" hidden="1">
      <c r="A1970" s="247" t="s">
        <v>2787</v>
      </c>
      <c r="B1970" s="211" t="str">
        <f>VLOOKUP(A1970,数策标签!H:K,2,FALSE)</f>
        <v>零售类消费金额</v>
      </c>
      <c r="C1970" s="211" t="s">
        <v>235</v>
      </c>
      <c r="D1970" s="211" t="s">
        <v>2001</v>
      </c>
      <c r="E1970" s="211" t="s">
        <v>2001</v>
      </c>
      <c r="F1970" s="265" t="s">
        <v>2775</v>
      </c>
      <c r="G1970" s="212" t="s">
        <v>2776</v>
      </c>
      <c r="H1970" s="287" t="s">
        <v>2274</v>
      </c>
      <c r="I1970" s="318" t="s">
        <v>2275</v>
      </c>
      <c r="J1970" s="267" t="s">
        <v>2275</v>
      </c>
      <c r="K1970" s="215" t="s">
        <v>238</v>
      </c>
    </row>
    <row r="1971" spans="1:11" s="215" customFormat="1" hidden="1">
      <c r="A1971" s="247" t="s">
        <v>2787</v>
      </c>
      <c r="B1971" s="211" t="str">
        <f>VLOOKUP(A1971,数策标签!H:K,2,FALSE)</f>
        <v>零售类消费金额</v>
      </c>
      <c r="C1971" s="211" t="s">
        <v>235</v>
      </c>
      <c r="D1971" s="211" t="s">
        <v>2001</v>
      </c>
      <c r="E1971" s="211" t="s">
        <v>2001</v>
      </c>
      <c r="F1971" s="265" t="s">
        <v>2775</v>
      </c>
      <c r="G1971" s="212" t="s">
        <v>2776</v>
      </c>
      <c r="H1971" s="287" t="s">
        <v>2276</v>
      </c>
      <c r="I1971" s="318" t="s">
        <v>2277</v>
      </c>
      <c r="J1971" s="267" t="s">
        <v>2277</v>
      </c>
      <c r="K1971" s="215" t="s">
        <v>238</v>
      </c>
    </row>
    <row r="1972" spans="1:11" s="215" customFormat="1" hidden="1">
      <c r="A1972" s="247" t="s">
        <v>2787</v>
      </c>
      <c r="B1972" s="211" t="str">
        <f>VLOOKUP(A1972,数策标签!H:K,2,FALSE)</f>
        <v>零售类消费金额</v>
      </c>
      <c r="C1972" s="211" t="s">
        <v>235</v>
      </c>
      <c r="D1972" s="211" t="s">
        <v>2001</v>
      </c>
      <c r="E1972" s="211" t="s">
        <v>2001</v>
      </c>
      <c r="F1972" s="265" t="s">
        <v>2775</v>
      </c>
      <c r="G1972" s="212" t="s">
        <v>2776</v>
      </c>
      <c r="H1972" s="287" t="s">
        <v>2278</v>
      </c>
      <c r="I1972" s="318" t="s">
        <v>2279</v>
      </c>
      <c r="J1972" s="267" t="s">
        <v>2279</v>
      </c>
      <c r="K1972" s="215" t="s">
        <v>238</v>
      </c>
    </row>
    <row r="1973" spans="1:11" s="215" customFormat="1" hidden="1">
      <c r="A1973" s="247" t="s">
        <v>2787</v>
      </c>
      <c r="B1973" s="211" t="str">
        <f>VLOOKUP(A1973,数策标签!H:K,2,FALSE)</f>
        <v>零售类消费金额</v>
      </c>
      <c r="C1973" s="211" t="s">
        <v>235</v>
      </c>
      <c r="D1973" s="211" t="s">
        <v>2001</v>
      </c>
      <c r="E1973" s="211" t="s">
        <v>2001</v>
      </c>
      <c r="F1973" s="265" t="s">
        <v>2775</v>
      </c>
      <c r="G1973" s="212" t="s">
        <v>2776</v>
      </c>
      <c r="H1973" s="287" t="s">
        <v>2280</v>
      </c>
      <c r="I1973" s="318" t="s">
        <v>2281</v>
      </c>
      <c r="J1973" s="267" t="s">
        <v>2281</v>
      </c>
      <c r="K1973" s="215" t="s">
        <v>238</v>
      </c>
    </row>
    <row r="1974" spans="1:11" s="215" customFormat="1" hidden="1">
      <c r="A1974" s="247" t="s">
        <v>2787</v>
      </c>
      <c r="B1974" s="211" t="str">
        <f>VLOOKUP(A1974,数策标签!H:K,2,FALSE)</f>
        <v>零售类消费金额</v>
      </c>
      <c r="C1974" s="211" t="s">
        <v>235</v>
      </c>
      <c r="D1974" s="211" t="s">
        <v>2001</v>
      </c>
      <c r="E1974" s="211" t="s">
        <v>2001</v>
      </c>
      <c r="F1974" s="265" t="s">
        <v>2775</v>
      </c>
      <c r="G1974" s="212" t="s">
        <v>2776</v>
      </c>
      <c r="H1974" s="287" t="s">
        <v>2282</v>
      </c>
      <c r="I1974" s="318" t="s">
        <v>2283</v>
      </c>
      <c r="J1974" s="267" t="s">
        <v>2283</v>
      </c>
      <c r="K1974" s="215" t="s">
        <v>238</v>
      </c>
    </row>
    <row r="1975" spans="1:11" s="215" customFormat="1" hidden="1">
      <c r="A1975" s="247" t="s">
        <v>2787</v>
      </c>
      <c r="B1975" s="211" t="str">
        <f>VLOOKUP(A1975,数策标签!H:K,2,FALSE)</f>
        <v>零售类消费金额</v>
      </c>
      <c r="C1975" s="211" t="s">
        <v>235</v>
      </c>
      <c r="D1975" s="211" t="s">
        <v>2001</v>
      </c>
      <c r="E1975" s="211" t="s">
        <v>2001</v>
      </c>
      <c r="F1975" s="265" t="s">
        <v>2775</v>
      </c>
      <c r="G1975" s="212" t="s">
        <v>2776</v>
      </c>
      <c r="H1975" s="287" t="s">
        <v>2284</v>
      </c>
      <c r="I1975" s="318" t="s">
        <v>2285</v>
      </c>
      <c r="J1975" s="267" t="s">
        <v>2285</v>
      </c>
      <c r="K1975" s="215" t="s">
        <v>238</v>
      </c>
    </row>
    <row r="1976" spans="1:11" s="215" customFormat="1" hidden="1">
      <c r="A1976" s="247" t="s">
        <v>2787</v>
      </c>
      <c r="B1976" s="211" t="str">
        <f>VLOOKUP(A1976,数策标签!H:K,2,FALSE)</f>
        <v>零售类消费金额</v>
      </c>
      <c r="C1976" s="211" t="s">
        <v>235</v>
      </c>
      <c r="D1976" s="211" t="s">
        <v>2001</v>
      </c>
      <c r="E1976" s="211" t="s">
        <v>2001</v>
      </c>
      <c r="F1976" s="265" t="s">
        <v>2775</v>
      </c>
      <c r="G1976" s="212" t="s">
        <v>2776</v>
      </c>
      <c r="H1976" s="287" t="s">
        <v>2286</v>
      </c>
      <c r="I1976" s="318" t="s">
        <v>2287</v>
      </c>
      <c r="J1976" s="267" t="s">
        <v>2287</v>
      </c>
      <c r="K1976" s="215" t="s">
        <v>238</v>
      </c>
    </row>
    <row r="1977" spans="1:11" s="215" customFormat="1" hidden="1">
      <c r="A1977" s="247" t="s">
        <v>2787</v>
      </c>
      <c r="B1977" s="211" t="str">
        <f>VLOOKUP(A1977,数策标签!H:K,2,FALSE)</f>
        <v>零售类消费金额</v>
      </c>
      <c r="C1977" s="211" t="s">
        <v>235</v>
      </c>
      <c r="D1977" s="211" t="s">
        <v>2001</v>
      </c>
      <c r="E1977" s="211" t="s">
        <v>2001</v>
      </c>
      <c r="F1977" s="265" t="s">
        <v>2775</v>
      </c>
      <c r="G1977" s="212" t="s">
        <v>2776</v>
      </c>
      <c r="H1977" s="287" t="s">
        <v>2288</v>
      </c>
      <c r="I1977" s="318" t="s">
        <v>2289</v>
      </c>
      <c r="J1977" s="267" t="s">
        <v>2289</v>
      </c>
      <c r="K1977" s="215" t="s">
        <v>238</v>
      </c>
    </row>
    <row r="1978" spans="1:11" s="215" customFormat="1" hidden="1">
      <c r="A1978" s="247" t="s">
        <v>2787</v>
      </c>
      <c r="B1978" s="211" t="str">
        <f>VLOOKUP(A1978,数策标签!H:K,2,FALSE)</f>
        <v>零售类消费金额</v>
      </c>
      <c r="C1978" s="211" t="s">
        <v>235</v>
      </c>
      <c r="D1978" s="211" t="s">
        <v>2001</v>
      </c>
      <c r="E1978" s="211" t="s">
        <v>2001</v>
      </c>
      <c r="F1978" s="265" t="s">
        <v>2775</v>
      </c>
      <c r="G1978" s="212" t="s">
        <v>2776</v>
      </c>
      <c r="H1978" s="287" t="s">
        <v>2290</v>
      </c>
      <c r="I1978" s="318" t="s">
        <v>2291</v>
      </c>
      <c r="J1978" s="267" t="s">
        <v>2291</v>
      </c>
      <c r="K1978" s="215" t="s">
        <v>238</v>
      </c>
    </row>
    <row r="1979" spans="1:11" s="215" customFormat="1" hidden="1">
      <c r="A1979" s="247" t="s">
        <v>2787</v>
      </c>
      <c r="B1979" s="211" t="str">
        <f>VLOOKUP(A1979,数策标签!H:K,2,FALSE)</f>
        <v>零售类消费金额</v>
      </c>
      <c r="C1979" s="211" t="s">
        <v>235</v>
      </c>
      <c r="D1979" s="211" t="s">
        <v>2001</v>
      </c>
      <c r="E1979" s="211" t="s">
        <v>2001</v>
      </c>
      <c r="F1979" s="265" t="s">
        <v>2775</v>
      </c>
      <c r="G1979" s="212" t="s">
        <v>2776</v>
      </c>
      <c r="H1979" s="287" t="s">
        <v>2292</v>
      </c>
      <c r="I1979" s="318" t="s">
        <v>2293</v>
      </c>
      <c r="J1979" s="267" t="s">
        <v>2293</v>
      </c>
      <c r="K1979" s="215" t="s">
        <v>238</v>
      </c>
    </row>
    <row r="1980" spans="1:11" s="215" customFormat="1" hidden="1">
      <c r="A1980" s="247" t="s">
        <v>2787</v>
      </c>
      <c r="B1980" s="211" t="str">
        <f>VLOOKUP(A1980,数策标签!H:K,2,FALSE)</f>
        <v>零售类消费金额</v>
      </c>
      <c r="C1980" s="211" t="s">
        <v>235</v>
      </c>
      <c r="D1980" s="211" t="s">
        <v>2001</v>
      </c>
      <c r="E1980" s="211" t="s">
        <v>2001</v>
      </c>
      <c r="F1980" s="265" t="s">
        <v>2775</v>
      </c>
      <c r="G1980" s="212" t="s">
        <v>2776</v>
      </c>
      <c r="H1980" s="287" t="s">
        <v>2294</v>
      </c>
      <c r="I1980" s="318" t="s">
        <v>2295</v>
      </c>
      <c r="J1980" s="267" t="s">
        <v>2295</v>
      </c>
      <c r="K1980" s="215" t="s">
        <v>238</v>
      </c>
    </row>
    <row r="1981" spans="1:11" s="215" customFormat="1" hidden="1">
      <c r="A1981" s="247" t="s">
        <v>2787</v>
      </c>
      <c r="B1981" s="211" t="str">
        <f>VLOOKUP(A1981,数策标签!H:K,2,FALSE)</f>
        <v>零售类消费金额</v>
      </c>
      <c r="C1981" s="211" t="s">
        <v>235</v>
      </c>
      <c r="D1981" s="211" t="s">
        <v>2001</v>
      </c>
      <c r="E1981" s="211" t="s">
        <v>2001</v>
      </c>
      <c r="F1981" s="265" t="s">
        <v>2775</v>
      </c>
      <c r="G1981" s="212" t="s">
        <v>2776</v>
      </c>
      <c r="H1981" s="287" t="s">
        <v>2296</v>
      </c>
      <c r="I1981" s="318" t="s">
        <v>2297</v>
      </c>
      <c r="J1981" s="267" t="s">
        <v>2297</v>
      </c>
      <c r="K1981" s="215" t="s">
        <v>238</v>
      </c>
    </row>
    <row r="1982" spans="1:11" s="215" customFormat="1" hidden="1">
      <c r="A1982" s="247" t="s">
        <v>2787</v>
      </c>
      <c r="B1982" s="211" t="str">
        <f>VLOOKUP(A1982,数策标签!H:K,2,FALSE)</f>
        <v>零售类消费金额</v>
      </c>
      <c r="C1982" s="211" t="s">
        <v>235</v>
      </c>
      <c r="D1982" s="211" t="s">
        <v>2001</v>
      </c>
      <c r="E1982" s="211" t="s">
        <v>2001</v>
      </c>
      <c r="F1982" s="265" t="s">
        <v>2775</v>
      </c>
      <c r="G1982" s="212" t="s">
        <v>2776</v>
      </c>
      <c r="H1982" s="287" t="s">
        <v>2298</v>
      </c>
      <c r="I1982" s="318" t="s">
        <v>2299</v>
      </c>
      <c r="J1982" s="267" t="s">
        <v>2299</v>
      </c>
      <c r="K1982" s="215" t="s">
        <v>238</v>
      </c>
    </row>
    <row r="1983" spans="1:11" s="215" customFormat="1" hidden="1">
      <c r="A1983" s="247" t="s">
        <v>2787</v>
      </c>
      <c r="B1983" s="211" t="str">
        <f>VLOOKUP(A1983,数策标签!H:K,2,FALSE)</f>
        <v>零售类消费金额</v>
      </c>
      <c r="C1983" s="211" t="s">
        <v>235</v>
      </c>
      <c r="D1983" s="211" t="s">
        <v>2001</v>
      </c>
      <c r="E1983" s="211" t="s">
        <v>2001</v>
      </c>
      <c r="F1983" s="265" t="s">
        <v>2775</v>
      </c>
      <c r="G1983" s="212" t="s">
        <v>2776</v>
      </c>
      <c r="H1983" s="287" t="s">
        <v>2300</v>
      </c>
      <c r="I1983" s="318" t="s">
        <v>2301</v>
      </c>
      <c r="J1983" s="267" t="s">
        <v>2301</v>
      </c>
      <c r="K1983" s="215" t="s">
        <v>238</v>
      </c>
    </row>
    <row r="1984" spans="1:11" s="215" customFormat="1" hidden="1">
      <c r="A1984" s="247" t="s">
        <v>2787</v>
      </c>
      <c r="B1984" s="211" t="str">
        <f>VLOOKUP(A1984,数策标签!H:K,2,FALSE)</f>
        <v>零售类消费金额</v>
      </c>
      <c r="C1984" s="211" t="s">
        <v>235</v>
      </c>
      <c r="D1984" s="211" t="s">
        <v>2001</v>
      </c>
      <c r="E1984" s="211" t="s">
        <v>2001</v>
      </c>
      <c r="F1984" s="265" t="s">
        <v>2775</v>
      </c>
      <c r="G1984" s="212" t="s">
        <v>2776</v>
      </c>
      <c r="H1984" s="287" t="s">
        <v>2302</v>
      </c>
      <c r="I1984" s="318" t="s">
        <v>2303</v>
      </c>
      <c r="J1984" s="267" t="s">
        <v>2303</v>
      </c>
      <c r="K1984" s="215" t="s">
        <v>238</v>
      </c>
    </row>
    <row r="1985" spans="1:11" s="215" customFormat="1" hidden="1">
      <c r="A1985" s="247" t="s">
        <v>2787</v>
      </c>
      <c r="B1985" s="211" t="str">
        <f>VLOOKUP(A1985,数策标签!H:K,2,FALSE)</f>
        <v>零售类消费金额</v>
      </c>
      <c r="C1985" s="211" t="s">
        <v>235</v>
      </c>
      <c r="D1985" s="211" t="s">
        <v>2001</v>
      </c>
      <c r="E1985" s="211" t="s">
        <v>2001</v>
      </c>
      <c r="F1985" s="265" t="s">
        <v>2775</v>
      </c>
      <c r="G1985" s="212" t="s">
        <v>2776</v>
      </c>
      <c r="H1985" s="287" t="s">
        <v>2304</v>
      </c>
      <c r="I1985" s="318" t="s">
        <v>2305</v>
      </c>
      <c r="J1985" s="267" t="s">
        <v>2305</v>
      </c>
      <c r="K1985" s="215" t="s">
        <v>238</v>
      </c>
    </row>
    <row r="1986" spans="1:11" s="215" customFormat="1" hidden="1">
      <c r="A1986" s="247" t="s">
        <v>2787</v>
      </c>
      <c r="B1986" s="211" t="str">
        <f>VLOOKUP(A1986,数策标签!H:K,2,FALSE)</f>
        <v>零售类消费金额</v>
      </c>
      <c r="C1986" s="211" t="s">
        <v>235</v>
      </c>
      <c r="D1986" s="211" t="s">
        <v>2001</v>
      </c>
      <c r="E1986" s="211" t="s">
        <v>2001</v>
      </c>
      <c r="F1986" s="265" t="s">
        <v>2775</v>
      </c>
      <c r="G1986" s="212" t="s">
        <v>2776</v>
      </c>
      <c r="H1986" s="287" t="s">
        <v>2306</v>
      </c>
      <c r="I1986" s="318" t="s">
        <v>2307</v>
      </c>
      <c r="J1986" s="267" t="s">
        <v>2307</v>
      </c>
      <c r="K1986" s="215" t="s">
        <v>238</v>
      </c>
    </row>
    <row r="1987" spans="1:11" s="215" customFormat="1" hidden="1">
      <c r="A1987" s="247" t="s">
        <v>2787</v>
      </c>
      <c r="B1987" s="211" t="str">
        <f>VLOOKUP(A1987,数策标签!H:K,2,FALSE)</f>
        <v>零售类消费金额</v>
      </c>
      <c r="C1987" s="211" t="s">
        <v>235</v>
      </c>
      <c r="D1987" s="211" t="s">
        <v>2001</v>
      </c>
      <c r="E1987" s="211" t="s">
        <v>2001</v>
      </c>
      <c r="F1987" s="265" t="s">
        <v>2775</v>
      </c>
      <c r="G1987" s="212" t="s">
        <v>2776</v>
      </c>
      <c r="H1987" s="287" t="s">
        <v>2308</v>
      </c>
      <c r="I1987" s="318" t="s">
        <v>2309</v>
      </c>
      <c r="J1987" s="267" t="s">
        <v>2309</v>
      </c>
      <c r="K1987" s="215" t="s">
        <v>238</v>
      </c>
    </row>
    <row r="1988" spans="1:11" s="215" customFormat="1" hidden="1">
      <c r="A1988" s="247" t="s">
        <v>2787</v>
      </c>
      <c r="B1988" s="211" t="str">
        <f>VLOOKUP(A1988,数策标签!H:K,2,FALSE)</f>
        <v>零售类消费金额</v>
      </c>
      <c r="C1988" s="211" t="s">
        <v>235</v>
      </c>
      <c r="D1988" s="211" t="s">
        <v>2001</v>
      </c>
      <c r="E1988" s="211" t="s">
        <v>2001</v>
      </c>
      <c r="F1988" s="265" t="s">
        <v>2775</v>
      </c>
      <c r="G1988" s="212" t="s">
        <v>2776</v>
      </c>
      <c r="H1988" s="287" t="s">
        <v>2310</v>
      </c>
      <c r="I1988" s="318" t="s">
        <v>2311</v>
      </c>
      <c r="J1988" s="267" t="s">
        <v>2311</v>
      </c>
      <c r="K1988" s="215" t="s">
        <v>238</v>
      </c>
    </row>
    <row r="1989" spans="1:11" s="215" customFormat="1" hidden="1">
      <c r="A1989" s="247" t="s">
        <v>2787</v>
      </c>
      <c r="B1989" s="211" t="str">
        <f>VLOOKUP(A1989,数策标签!H:K,2,FALSE)</f>
        <v>零售类消费金额</v>
      </c>
      <c r="C1989" s="211" t="s">
        <v>235</v>
      </c>
      <c r="D1989" s="211" t="s">
        <v>2001</v>
      </c>
      <c r="E1989" s="211" t="s">
        <v>2001</v>
      </c>
      <c r="F1989" s="265" t="s">
        <v>2775</v>
      </c>
      <c r="G1989" s="212" t="s">
        <v>2776</v>
      </c>
      <c r="H1989" s="287" t="s">
        <v>2312</v>
      </c>
      <c r="I1989" s="318" t="s">
        <v>2313</v>
      </c>
      <c r="J1989" s="267" t="s">
        <v>2313</v>
      </c>
      <c r="K1989" s="215" t="s">
        <v>238</v>
      </c>
    </row>
    <row r="1990" spans="1:11" s="215" customFormat="1" hidden="1">
      <c r="A1990" s="247" t="s">
        <v>2787</v>
      </c>
      <c r="B1990" s="211" t="str">
        <f>VLOOKUP(A1990,数策标签!H:K,2,FALSE)</f>
        <v>零售类消费金额</v>
      </c>
      <c r="C1990" s="211" t="s">
        <v>235</v>
      </c>
      <c r="D1990" s="211" t="s">
        <v>2001</v>
      </c>
      <c r="E1990" s="211" t="s">
        <v>2001</v>
      </c>
      <c r="F1990" s="265" t="s">
        <v>2775</v>
      </c>
      <c r="G1990" s="212" t="s">
        <v>2776</v>
      </c>
      <c r="H1990" s="287" t="s">
        <v>2314</v>
      </c>
      <c r="I1990" s="318" t="s">
        <v>2315</v>
      </c>
      <c r="J1990" s="267" t="s">
        <v>2315</v>
      </c>
      <c r="K1990" s="215" t="s">
        <v>238</v>
      </c>
    </row>
    <row r="1991" spans="1:11" s="215" customFormat="1" hidden="1">
      <c r="A1991" s="247" t="s">
        <v>2787</v>
      </c>
      <c r="B1991" s="211" t="str">
        <f>VLOOKUP(A1991,数策标签!H:K,2,FALSE)</f>
        <v>零售类消费金额</v>
      </c>
      <c r="C1991" s="211" t="s">
        <v>235</v>
      </c>
      <c r="D1991" s="211" t="s">
        <v>2001</v>
      </c>
      <c r="E1991" s="211" t="s">
        <v>2001</v>
      </c>
      <c r="F1991" s="265" t="s">
        <v>2775</v>
      </c>
      <c r="G1991" s="212" t="s">
        <v>2776</v>
      </c>
      <c r="H1991" s="287" t="s">
        <v>2316</v>
      </c>
      <c r="I1991" s="318" t="s">
        <v>2317</v>
      </c>
      <c r="J1991" s="267" t="s">
        <v>2317</v>
      </c>
      <c r="K1991" s="215" t="s">
        <v>238</v>
      </c>
    </row>
    <row r="1992" spans="1:11" s="215" customFormat="1" hidden="1">
      <c r="A1992" s="247" t="s">
        <v>2787</v>
      </c>
      <c r="B1992" s="211" t="str">
        <f>VLOOKUP(A1992,数策标签!H:K,2,FALSE)</f>
        <v>零售类消费金额</v>
      </c>
      <c r="C1992" s="211" t="s">
        <v>235</v>
      </c>
      <c r="D1992" s="211" t="s">
        <v>2001</v>
      </c>
      <c r="E1992" s="211" t="s">
        <v>2001</v>
      </c>
      <c r="F1992" s="265" t="s">
        <v>2775</v>
      </c>
      <c r="G1992" s="212" t="s">
        <v>2776</v>
      </c>
      <c r="H1992" s="287" t="s">
        <v>2318</v>
      </c>
      <c r="I1992" s="318" t="s">
        <v>2319</v>
      </c>
      <c r="J1992" s="267" t="s">
        <v>2319</v>
      </c>
      <c r="K1992" s="215" t="s">
        <v>238</v>
      </c>
    </row>
    <row r="1993" spans="1:11" s="215" customFormat="1" hidden="1">
      <c r="A1993" s="247" t="s">
        <v>2787</v>
      </c>
      <c r="B1993" s="211" t="str">
        <f>VLOOKUP(A1993,数策标签!H:K,2,FALSE)</f>
        <v>零售类消费金额</v>
      </c>
      <c r="C1993" s="211" t="s">
        <v>235</v>
      </c>
      <c r="D1993" s="211" t="s">
        <v>2001</v>
      </c>
      <c r="E1993" s="211" t="s">
        <v>2001</v>
      </c>
      <c r="F1993" s="265" t="s">
        <v>2775</v>
      </c>
      <c r="G1993" s="212" t="s">
        <v>2776</v>
      </c>
      <c r="H1993" s="287" t="s">
        <v>2320</v>
      </c>
      <c r="I1993" s="318" t="s">
        <v>2321</v>
      </c>
      <c r="J1993" s="267" t="s">
        <v>2321</v>
      </c>
      <c r="K1993" s="215" t="s">
        <v>238</v>
      </c>
    </row>
    <row r="1994" spans="1:11" s="215" customFormat="1" hidden="1">
      <c r="A1994" s="247" t="s">
        <v>2787</v>
      </c>
      <c r="B1994" s="211" t="str">
        <f>VLOOKUP(A1994,数策标签!H:K,2,FALSE)</f>
        <v>零售类消费金额</v>
      </c>
      <c r="C1994" s="211" t="s">
        <v>235</v>
      </c>
      <c r="D1994" s="211" t="s">
        <v>2001</v>
      </c>
      <c r="E1994" s="211" t="s">
        <v>2001</v>
      </c>
      <c r="F1994" s="265" t="s">
        <v>2775</v>
      </c>
      <c r="G1994" s="212" t="s">
        <v>2776</v>
      </c>
      <c r="H1994" s="287" t="s">
        <v>2322</v>
      </c>
      <c r="I1994" s="318" t="s">
        <v>2323</v>
      </c>
      <c r="J1994" s="267" t="s">
        <v>2323</v>
      </c>
      <c r="K1994" s="215" t="s">
        <v>238</v>
      </c>
    </row>
    <row r="1995" spans="1:11" s="215" customFormat="1" hidden="1">
      <c r="A1995" s="247" t="s">
        <v>2787</v>
      </c>
      <c r="B1995" s="211" t="str">
        <f>VLOOKUP(A1995,数策标签!H:K,2,FALSE)</f>
        <v>零售类消费金额</v>
      </c>
      <c r="C1995" s="211" t="s">
        <v>235</v>
      </c>
      <c r="D1995" s="211" t="s">
        <v>2001</v>
      </c>
      <c r="E1995" s="211" t="s">
        <v>2001</v>
      </c>
      <c r="F1995" s="265" t="s">
        <v>2775</v>
      </c>
      <c r="G1995" s="212" t="s">
        <v>2776</v>
      </c>
      <c r="H1995" s="287" t="s">
        <v>2324</v>
      </c>
      <c r="I1995" s="318" t="s">
        <v>2325</v>
      </c>
      <c r="J1995" s="267" t="s">
        <v>2325</v>
      </c>
      <c r="K1995" s="215" t="s">
        <v>238</v>
      </c>
    </row>
    <row r="1996" spans="1:11" s="215" customFormat="1" hidden="1">
      <c r="A1996" s="247" t="s">
        <v>2787</v>
      </c>
      <c r="B1996" s="211" t="str">
        <f>VLOOKUP(A1996,数策标签!H:K,2,FALSE)</f>
        <v>零售类消费金额</v>
      </c>
      <c r="C1996" s="211" t="s">
        <v>235</v>
      </c>
      <c r="D1996" s="211" t="s">
        <v>2001</v>
      </c>
      <c r="E1996" s="211" t="s">
        <v>2001</v>
      </c>
      <c r="F1996" s="265" t="s">
        <v>2775</v>
      </c>
      <c r="G1996" s="212" t="s">
        <v>2776</v>
      </c>
      <c r="H1996" s="287" t="s">
        <v>2326</v>
      </c>
      <c r="I1996" s="318" t="s">
        <v>2327</v>
      </c>
      <c r="J1996" s="267" t="s">
        <v>2327</v>
      </c>
      <c r="K1996" s="215" t="s">
        <v>238</v>
      </c>
    </row>
    <row r="1997" spans="1:11" s="215" customFormat="1" hidden="1">
      <c r="A1997" s="247" t="s">
        <v>2787</v>
      </c>
      <c r="B1997" s="211" t="str">
        <f>VLOOKUP(A1997,数策标签!H:K,2,FALSE)</f>
        <v>零售类消费金额</v>
      </c>
      <c r="C1997" s="211" t="s">
        <v>235</v>
      </c>
      <c r="D1997" s="211" t="s">
        <v>2001</v>
      </c>
      <c r="E1997" s="211" t="s">
        <v>2001</v>
      </c>
      <c r="F1997" s="265" t="s">
        <v>2775</v>
      </c>
      <c r="G1997" s="212" t="s">
        <v>2776</v>
      </c>
      <c r="H1997" s="287" t="s">
        <v>2328</v>
      </c>
      <c r="I1997" s="318" t="s">
        <v>2329</v>
      </c>
      <c r="J1997" s="267" t="s">
        <v>2329</v>
      </c>
      <c r="K1997" s="215" t="s">
        <v>238</v>
      </c>
    </row>
    <row r="1998" spans="1:11" s="215" customFormat="1" hidden="1">
      <c r="A1998" s="247" t="s">
        <v>2787</v>
      </c>
      <c r="B1998" s="211" t="str">
        <f>VLOOKUP(A1998,数策标签!H:K,2,FALSE)</f>
        <v>零售类消费金额</v>
      </c>
      <c r="C1998" s="211" t="s">
        <v>235</v>
      </c>
      <c r="D1998" s="211" t="s">
        <v>2001</v>
      </c>
      <c r="E1998" s="211" t="s">
        <v>2001</v>
      </c>
      <c r="F1998" s="265" t="s">
        <v>2775</v>
      </c>
      <c r="G1998" s="212" t="s">
        <v>2776</v>
      </c>
      <c r="H1998" s="287" t="s">
        <v>2330</v>
      </c>
      <c r="I1998" s="318" t="s">
        <v>2331</v>
      </c>
      <c r="J1998" s="267" t="s">
        <v>2331</v>
      </c>
      <c r="K1998" s="215" t="s">
        <v>238</v>
      </c>
    </row>
    <row r="1999" spans="1:11" s="215" customFormat="1" hidden="1">
      <c r="A1999" s="247" t="s">
        <v>2787</v>
      </c>
      <c r="B1999" s="211" t="str">
        <f>VLOOKUP(A1999,数策标签!H:K,2,FALSE)</f>
        <v>零售类消费金额</v>
      </c>
      <c r="C1999" s="211" t="s">
        <v>235</v>
      </c>
      <c r="D1999" s="211" t="s">
        <v>2001</v>
      </c>
      <c r="E1999" s="211" t="s">
        <v>2001</v>
      </c>
      <c r="F1999" s="265" t="s">
        <v>2775</v>
      </c>
      <c r="G1999" s="212" t="s">
        <v>2776</v>
      </c>
      <c r="H1999" s="287" t="s">
        <v>2332</v>
      </c>
      <c r="I1999" s="318" t="s">
        <v>2333</v>
      </c>
      <c r="J1999" s="267" t="s">
        <v>2333</v>
      </c>
      <c r="K1999" s="215" t="s">
        <v>238</v>
      </c>
    </row>
    <row r="2000" spans="1:11" s="215" customFormat="1" hidden="1">
      <c r="A2000" s="247" t="s">
        <v>2787</v>
      </c>
      <c r="B2000" s="211" t="str">
        <f>VLOOKUP(A2000,数策标签!H:K,2,FALSE)</f>
        <v>零售类消费金额</v>
      </c>
      <c r="C2000" s="211" t="s">
        <v>235</v>
      </c>
      <c r="D2000" s="211" t="s">
        <v>2001</v>
      </c>
      <c r="E2000" s="211" t="s">
        <v>2001</v>
      </c>
      <c r="F2000" s="265" t="s">
        <v>2775</v>
      </c>
      <c r="G2000" s="212" t="s">
        <v>2776</v>
      </c>
      <c r="H2000" s="287" t="s">
        <v>2334</v>
      </c>
      <c r="I2000" s="318" t="s">
        <v>2335</v>
      </c>
      <c r="J2000" s="267" t="s">
        <v>2335</v>
      </c>
      <c r="K2000" s="215" t="s">
        <v>238</v>
      </c>
    </row>
    <row r="2001" spans="1:11" s="215" customFormat="1" hidden="1">
      <c r="A2001" s="247" t="s">
        <v>2787</v>
      </c>
      <c r="B2001" s="211" t="str">
        <f>VLOOKUP(A2001,数策标签!H:K,2,FALSE)</f>
        <v>零售类消费金额</v>
      </c>
      <c r="C2001" s="211" t="s">
        <v>235</v>
      </c>
      <c r="D2001" s="211" t="s">
        <v>2001</v>
      </c>
      <c r="E2001" s="211" t="s">
        <v>2001</v>
      </c>
      <c r="F2001" s="265" t="s">
        <v>2775</v>
      </c>
      <c r="G2001" s="212" t="s">
        <v>2776</v>
      </c>
      <c r="H2001" s="287" t="s">
        <v>2336</v>
      </c>
      <c r="I2001" s="318" t="s">
        <v>2337</v>
      </c>
      <c r="J2001" s="267" t="s">
        <v>2337</v>
      </c>
      <c r="K2001" s="215" t="s">
        <v>238</v>
      </c>
    </row>
    <row r="2002" spans="1:11" s="215" customFormat="1" hidden="1">
      <c r="A2002" s="247" t="s">
        <v>2787</v>
      </c>
      <c r="B2002" s="211" t="str">
        <f>VLOOKUP(A2002,数策标签!H:K,2,FALSE)</f>
        <v>零售类消费金额</v>
      </c>
      <c r="C2002" s="211" t="s">
        <v>235</v>
      </c>
      <c r="D2002" s="211" t="s">
        <v>2001</v>
      </c>
      <c r="E2002" s="211" t="s">
        <v>2001</v>
      </c>
      <c r="F2002" s="265" t="s">
        <v>2775</v>
      </c>
      <c r="G2002" s="212" t="s">
        <v>2776</v>
      </c>
      <c r="H2002" s="287" t="s">
        <v>2338</v>
      </c>
      <c r="I2002" s="318" t="s">
        <v>2339</v>
      </c>
      <c r="J2002" s="267" t="s">
        <v>2339</v>
      </c>
      <c r="K2002" s="215" t="s">
        <v>238</v>
      </c>
    </row>
    <row r="2003" spans="1:11" s="215" customFormat="1" hidden="1">
      <c r="A2003" s="247" t="s">
        <v>2787</v>
      </c>
      <c r="B2003" s="211" t="str">
        <f>VLOOKUP(A2003,数策标签!H:K,2,FALSE)</f>
        <v>零售类消费金额</v>
      </c>
      <c r="C2003" s="211" t="s">
        <v>235</v>
      </c>
      <c r="D2003" s="211" t="s">
        <v>2001</v>
      </c>
      <c r="E2003" s="211" t="s">
        <v>2001</v>
      </c>
      <c r="F2003" s="265" t="s">
        <v>2775</v>
      </c>
      <c r="G2003" s="212" t="s">
        <v>2776</v>
      </c>
      <c r="H2003" s="287" t="s">
        <v>2340</v>
      </c>
      <c r="I2003" s="318" t="s">
        <v>2341</v>
      </c>
      <c r="J2003" s="267" t="s">
        <v>2341</v>
      </c>
      <c r="K2003" s="215" t="s">
        <v>238</v>
      </c>
    </row>
    <row r="2004" spans="1:11" s="215" customFormat="1" hidden="1">
      <c r="A2004" s="247" t="s">
        <v>2787</v>
      </c>
      <c r="B2004" s="211" t="str">
        <f>VLOOKUP(A2004,数策标签!H:K,2,FALSE)</f>
        <v>零售类消费金额</v>
      </c>
      <c r="C2004" s="211" t="s">
        <v>235</v>
      </c>
      <c r="D2004" s="211" t="s">
        <v>2001</v>
      </c>
      <c r="E2004" s="211" t="s">
        <v>2001</v>
      </c>
      <c r="F2004" s="265" t="s">
        <v>2775</v>
      </c>
      <c r="G2004" s="212" t="s">
        <v>2776</v>
      </c>
      <c r="H2004" s="287" t="s">
        <v>2342</v>
      </c>
      <c r="I2004" s="318" t="s">
        <v>2343</v>
      </c>
      <c r="J2004" s="267" t="s">
        <v>2343</v>
      </c>
      <c r="K2004" s="215" t="s">
        <v>238</v>
      </c>
    </row>
    <row r="2005" spans="1:11" s="215" customFormat="1" hidden="1">
      <c r="A2005" s="247" t="s">
        <v>2787</v>
      </c>
      <c r="B2005" s="211" t="str">
        <f>VLOOKUP(A2005,数策标签!H:K,2,FALSE)</f>
        <v>零售类消费金额</v>
      </c>
      <c r="C2005" s="211" t="s">
        <v>235</v>
      </c>
      <c r="D2005" s="211" t="s">
        <v>2001</v>
      </c>
      <c r="E2005" s="211" t="s">
        <v>2001</v>
      </c>
      <c r="F2005" s="265" t="s">
        <v>2775</v>
      </c>
      <c r="G2005" s="212" t="s">
        <v>2776</v>
      </c>
      <c r="H2005" s="287" t="s">
        <v>2344</v>
      </c>
      <c r="I2005" s="318" t="s">
        <v>2345</v>
      </c>
      <c r="J2005" s="267" t="s">
        <v>2345</v>
      </c>
      <c r="K2005" s="215" t="s">
        <v>238</v>
      </c>
    </row>
    <row r="2006" spans="1:11" s="215" customFormat="1" hidden="1">
      <c r="A2006" s="247" t="s">
        <v>2787</v>
      </c>
      <c r="B2006" s="211" t="str">
        <f>VLOOKUP(A2006,数策标签!H:K,2,FALSE)</f>
        <v>零售类消费金额</v>
      </c>
      <c r="C2006" s="211" t="s">
        <v>235</v>
      </c>
      <c r="D2006" s="211" t="s">
        <v>2001</v>
      </c>
      <c r="E2006" s="211" t="s">
        <v>2001</v>
      </c>
      <c r="F2006" s="265" t="s">
        <v>2775</v>
      </c>
      <c r="G2006" s="212" t="s">
        <v>2776</v>
      </c>
      <c r="H2006" s="287" t="s">
        <v>2346</v>
      </c>
      <c r="I2006" s="318" t="s">
        <v>2347</v>
      </c>
      <c r="J2006" s="267" t="s">
        <v>2347</v>
      </c>
      <c r="K2006" s="215" t="s">
        <v>238</v>
      </c>
    </row>
    <row r="2007" spans="1:11" s="215" customFormat="1" hidden="1">
      <c r="A2007" s="247" t="s">
        <v>2787</v>
      </c>
      <c r="B2007" s="211" t="str">
        <f>VLOOKUP(A2007,数策标签!H:K,2,FALSE)</f>
        <v>零售类消费金额</v>
      </c>
      <c r="C2007" s="211" t="s">
        <v>235</v>
      </c>
      <c r="D2007" s="211" t="s">
        <v>2001</v>
      </c>
      <c r="E2007" s="211" t="s">
        <v>2001</v>
      </c>
      <c r="F2007" s="265" t="s">
        <v>2775</v>
      </c>
      <c r="G2007" s="212" t="s">
        <v>2776</v>
      </c>
      <c r="H2007" s="287" t="s">
        <v>2348</v>
      </c>
      <c r="I2007" s="318" t="s">
        <v>2349</v>
      </c>
      <c r="J2007" s="267" t="s">
        <v>2349</v>
      </c>
      <c r="K2007" s="215" t="s">
        <v>238</v>
      </c>
    </row>
    <row r="2008" spans="1:11" s="215" customFormat="1" hidden="1">
      <c r="A2008" s="247" t="s">
        <v>2787</v>
      </c>
      <c r="B2008" s="211" t="str">
        <f>VLOOKUP(A2008,数策标签!H:K,2,FALSE)</f>
        <v>零售类消费金额</v>
      </c>
      <c r="C2008" s="211" t="s">
        <v>235</v>
      </c>
      <c r="D2008" s="211" t="s">
        <v>2001</v>
      </c>
      <c r="E2008" s="211" t="s">
        <v>2001</v>
      </c>
      <c r="F2008" s="265" t="s">
        <v>2775</v>
      </c>
      <c r="G2008" s="212" t="s">
        <v>2776</v>
      </c>
      <c r="H2008" s="287" t="s">
        <v>2350</v>
      </c>
      <c r="I2008" s="318" t="s">
        <v>2351</v>
      </c>
      <c r="J2008" s="267" t="s">
        <v>2351</v>
      </c>
      <c r="K2008" s="215" t="s">
        <v>238</v>
      </c>
    </row>
    <row r="2009" spans="1:11" s="215" customFormat="1" hidden="1">
      <c r="A2009" s="247" t="s">
        <v>2787</v>
      </c>
      <c r="B2009" s="211" t="str">
        <f>VLOOKUP(A2009,数策标签!H:K,2,FALSE)</f>
        <v>零售类消费金额</v>
      </c>
      <c r="C2009" s="211" t="s">
        <v>235</v>
      </c>
      <c r="D2009" s="211" t="s">
        <v>2001</v>
      </c>
      <c r="E2009" s="211" t="s">
        <v>2001</v>
      </c>
      <c r="F2009" s="265" t="s">
        <v>2775</v>
      </c>
      <c r="G2009" s="212" t="s">
        <v>2776</v>
      </c>
      <c r="H2009" s="287" t="s">
        <v>2352</v>
      </c>
      <c r="I2009" s="318" t="s">
        <v>2353</v>
      </c>
      <c r="J2009" s="267" t="s">
        <v>2353</v>
      </c>
      <c r="K2009" s="215" t="s">
        <v>238</v>
      </c>
    </row>
    <row r="2010" spans="1:11" s="215" customFormat="1" hidden="1">
      <c r="A2010" s="247" t="s">
        <v>2787</v>
      </c>
      <c r="B2010" s="211" t="str">
        <f>VLOOKUP(A2010,数策标签!H:K,2,FALSE)</f>
        <v>零售类消费金额</v>
      </c>
      <c r="C2010" s="211" t="s">
        <v>235</v>
      </c>
      <c r="D2010" s="211" t="s">
        <v>2001</v>
      </c>
      <c r="E2010" s="211" t="s">
        <v>2001</v>
      </c>
      <c r="F2010" s="265" t="s">
        <v>2775</v>
      </c>
      <c r="G2010" s="212" t="s">
        <v>2776</v>
      </c>
      <c r="H2010" s="287" t="s">
        <v>2354</v>
      </c>
      <c r="I2010" s="318" t="s">
        <v>2355</v>
      </c>
      <c r="J2010" s="267" t="s">
        <v>2355</v>
      </c>
      <c r="K2010" s="215" t="s">
        <v>238</v>
      </c>
    </row>
    <row r="2011" spans="1:11" s="215" customFormat="1" hidden="1">
      <c r="A2011" s="247" t="s">
        <v>2787</v>
      </c>
      <c r="B2011" s="211" t="str">
        <f>VLOOKUP(A2011,数策标签!H:K,2,FALSE)</f>
        <v>零售类消费金额</v>
      </c>
      <c r="C2011" s="211" t="s">
        <v>235</v>
      </c>
      <c r="D2011" s="211" t="s">
        <v>2001</v>
      </c>
      <c r="E2011" s="211" t="s">
        <v>2001</v>
      </c>
      <c r="F2011" s="265" t="s">
        <v>2775</v>
      </c>
      <c r="G2011" s="212" t="s">
        <v>2776</v>
      </c>
      <c r="H2011" s="287" t="s">
        <v>2356</v>
      </c>
      <c r="I2011" s="318" t="s">
        <v>2357</v>
      </c>
      <c r="J2011" s="267" t="s">
        <v>2357</v>
      </c>
      <c r="K2011" s="215" t="s">
        <v>238</v>
      </c>
    </row>
    <row r="2012" spans="1:11" s="215" customFormat="1" hidden="1">
      <c r="A2012" s="247" t="s">
        <v>2788</v>
      </c>
      <c r="B2012" s="211" t="str">
        <f>VLOOKUP(A2012,数策标签!H:K,2,FALSE)</f>
        <v>住宿服务类消费金额</v>
      </c>
      <c r="C2012" s="211" t="s">
        <v>235</v>
      </c>
      <c r="D2012" s="211" t="s">
        <v>2001</v>
      </c>
      <c r="E2012" s="211" t="s">
        <v>2001</v>
      </c>
      <c r="F2012" s="265" t="s">
        <v>2775</v>
      </c>
      <c r="G2012" s="212" t="s">
        <v>2776</v>
      </c>
      <c r="H2012" s="287" t="s">
        <v>2358</v>
      </c>
      <c r="I2012" s="318" t="s">
        <v>2359</v>
      </c>
      <c r="J2012" s="267" t="s">
        <v>2359</v>
      </c>
      <c r="K2012" s="215" t="s">
        <v>238</v>
      </c>
    </row>
    <row r="2013" spans="1:11" s="215" customFormat="1" hidden="1">
      <c r="A2013" s="247" t="s">
        <v>2788</v>
      </c>
      <c r="B2013" s="211" t="str">
        <f>VLOOKUP(A2013,数策标签!H:K,2,FALSE)</f>
        <v>住宿服务类消费金额</v>
      </c>
      <c r="C2013" s="211" t="s">
        <v>235</v>
      </c>
      <c r="D2013" s="211" t="s">
        <v>2001</v>
      </c>
      <c r="E2013" s="211" t="s">
        <v>2001</v>
      </c>
      <c r="F2013" s="265" t="s">
        <v>2775</v>
      </c>
      <c r="G2013" s="212" t="s">
        <v>2776</v>
      </c>
      <c r="H2013" s="287" t="s">
        <v>2360</v>
      </c>
      <c r="I2013" s="318" t="s">
        <v>2361</v>
      </c>
      <c r="J2013" s="267" t="s">
        <v>2361</v>
      </c>
      <c r="K2013" s="215" t="s">
        <v>238</v>
      </c>
    </row>
    <row r="2014" spans="1:11" s="215" customFormat="1" hidden="1">
      <c r="A2014" s="247" t="s">
        <v>2788</v>
      </c>
      <c r="B2014" s="211" t="str">
        <f>VLOOKUP(A2014,数策标签!H:K,2,FALSE)</f>
        <v>住宿服务类消费金额</v>
      </c>
      <c r="C2014" s="211" t="s">
        <v>235</v>
      </c>
      <c r="D2014" s="211" t="s">
        <v>2001</v>
      </c>
      <c r="E2014" s="211" t="s">
        <v>2001</v>
      </c>
      <c r="F2014" s="265" t="s">
        <v>2775</v>
      </c>
      <c r="G2014" s="212" t="s">
        <v>2776</v>
      </c>
      <c r="H2014" s="287" t="s">
        <v>2362</v>
      </c>
      <c r="I2014" s="318" t="s">
        <v>2363</v>
      </c>
      <c r="J2014" s="267" t="s">
        <v>2363</v>
      </c>
      <c r="K2014" s="215" t="s">
        <v>238</v>
      </c>
    </row>
    <row r="2015" spans="1:11" s="215" customFormat="1" hidden="1">
      <c r="A2015" s="247" t="s">
        <v>2788</v>
      </c>
      <c r="B2015" s="211" t="str">
        <f>VLOOKUP(A2015,数策标签!H:K,2,FALSE)</f>
        <v>住宿服务类消费金额</v>
      </c>
      <c r="C2015" s="211" t="s">
        <v>235</v>
      </c>
      <c r="D2015" s="211" t="s">
        <v>2001</v>
      </c>
      <c r="E2015" s="211" t="s">
        <v>2001</v>
      </c>
      <c r="F2015" s="265" t="s">
        <v>2775</v>
      </c>
      <c r="G2015" s="212" t="s">
        <v>2776</v>
      </c>
      <c r="H2015" s="287" t="s">
        <v>2365</v>
      </c>
      <c r="I2015" s="318" t="s">
        <v>2366</v>
      </c>
      <c r="J2015" s="267" t="s">
        <v>2366</v>
      </c>
      <c r="K2015" s="215" t="s">
        <v>238</v>
      </c>
    </row>
    <row r="2016" spans="1:11" s="215" customFormat="1" hidden="1">
      <c r="A2016" s="247" t="s">
        <v>2788</v>
      </c>
      <c r="B2016" s="211" t="str">
        <f>VLOOKUP(A2016,数策标签!H:K,2,FALSE)</f>
        <v>住宿服务类消费金额</v>
      </c>
      <c r="C2016" s="211" t="s">
        <v>235</v>
      </c>
      <c r="D2016" s="211" t="s">
        <v>2001</v>
      </c>
      <c r="E2016" s="211" t="s">
        <v>2001</v>
      </c>
      <c r="F2016" s="265" t="s">
        <v>2775</v>
      </c>
      <c r="G2016" s="212" t="s">
        <v>2776</v>
      </c>
      <c r="H2016" s="287" t="s">
        <v>2367</v>
      </c>
      <c r="I2016" s="318" t="s">
        <v>2368</v>
      </c>
      <c r="J2016" s="267" t="s">
        <v>2368</v>
      </c>
      <c r="K2016" s="215" t="s">
        <v>238</v>
      </c>
    </row>
    <row r="2017" spans="1:11" s="215" customFormat="1" hidden="1">
      <c r="A2017" s="247" t="s">
        <v>2788</v>
      </c>
      <c r="B2017" s="211" t="str">
        <f>VLOOKUP(A2017,数策标签!H:K,2,FALSE)</f>
        <v>住宿服务类消费金额</v>
      </c>
      <c r="C2017" s="211" t="s">
        <v>235</v>
      </c>
      <c r="D2017" s="211" t="s">
        <v>2001</v>
      </c>
      <c r="E2017" s="211" t="s">
        <v>2001</v>
      </c>
      <c r="F2017" s="265" t="s">
        <v>2775</v>
      </c>
      <c r="G2017" s="212" t="s">
        <v>2776</v>
      </c>
      <c r="H2017" s="287" t="s">
        <v>2369</v>
      </c>
      <c r="I2017" s="318" t="s">
        <v>2370</v>
      </c>
      <c r="J2017" s="267" t="s">
        <v>2370</v>
      </c>
      <c r="K2017" s="215" t="s">
        <v>238</v>
      </c>
    </row>
    <row r="2018" spans="1:11" s="215" customFormat="1" hidden="1">
      <c r="A2018" s="247" t="s">
        <v>2789</v>
      </c>
      <c r="B2018" s="211" t="str">
        <f>VLOOKUP(A2018,数策标签!H:K,2,FALSE)</f>
        <v>旅游服务类消费金额</v>
      </c>
      <c r="C2018" s="211" t="s">
        <v>235</v>
      </c>
      <c r="D2018" s="211" t="s">
        <v>2001</v>
      </c>
      <c r="E2018" s="211" t="s">
        <v>2001</v>
      </c>
      <c r="F2018" s="265" t="s">
        <v>2775</v>
      </c>
      <c r="G2018" s="212" t="s">
        <v>2776</v>
      </c>
      <c r="H2018" s="287" t="s">
        <v>2362</v>
      </c>
      <c r="I2018" s="318" t="s">
        <v>2363</v>
      </c>
      <c r="J2018" s="267" t="s">
        <v>2363</v>
      </c>
      <c r="K2018" s="215" t="s">
        <v>238</v>
      </c>
    </row>
    <row r="2019" spans="1:11" s="215" customFormat="1" hidden="1">
      <c r="A2019" s="247" t="s">
        <v>2789</v>
      </c>
      <c r="B2019" s="211" t="str">
        <f>VLOOKUP(A2019,数策标签!H:K,2,FALSE)</f>
        <v>旅游服务类消费金额</v>
      </c>
      <c r="C2019" s="211" t="s">
        <v>235</v>
      </c>
      <c r="D2019" s="211" t="s">
        <v>2001</v>
      </c>
      <c r="E2019" s="211" t="s">
        <v>2001</v>
      </c>
      <c r="F2019" s="265" t="s">
        <v>2775</v>
      </c>
      <c r="G2019" s="212" t="s">
        <v>2776</v>
      </c>
      <c r="H2019" s="287" t="s">
        <v>2365</v>
      </c>
      <c r="I2019" s="318" t="s">
        <v>2366</v>
      </c>
      <c r="J2019" s="267" t="s">
        <v>2366</v>
      </c>
      <c r="K2019" s="215" t="s">
        <v>238</v>
      </c>
    </row>
    <row r="2020" spans="1:11" s="215" customFormat="1" hidden="1">
      <c r="A2020" s="247" t="s">
        <v>2789</v>
      </c>
      <c r="B2020" s="211" t="str">
        <f>VLOOKUP(A2020,数策标签!H:K,2,FALSE)</f>
        <v>旅游服务类消费金额</v>
      </c>
      <c r="C2020" s="211" t="s">
        <v>235</v>
      </c>
      <c r="D2020" s="211" t="s">
        <v>2001</v>
      </c>
      <c r="E2020" s="211" t="s">
        <v>2001</v>
      </c>
      <c r="F2020" s="265" t="s">
        <v>2775</v>
      </c>
      <c r="G2020" s="212" t="s">
        <v>2776</v>
      </c>
      <c r="H2020" s="287" t="s">
        <v>2367</v>
      </c>
      <c r="I2020" s="318" t="s">
        <v>2368</v>
      </c>
      <c r="J2020" s="267" t="s">
        <v>2368</v>
      </c>
      <c r="K2020" s="215" t="s">
        <v>238</v>
      </c>
    </row>
    <row r="2021" spans="1:11" s="215" customFormat="1" hidden="1">
      <c r="A2021" s="247" t="s">
        <v>2789</v>
      </c>
      <c r="B2021" s="211" t="str">
        <f>VLOOKUP(A2021,数策标签!H:K,2,FALSE)</f>
        <v>旅游服务类消费金额</v>
      </c>
      <c r="C2021" s="211" t="s">
        <v>235</v>
      </c>
      <c r="D2021" s="211" t="s">
        <v>2001</v>
      </c>
      <c r="E2021" s="211" t="s">
        <v>2001</v>
      </c>
      <c r="F2021" s="265" t="s">
        <v>2775</v>
      </c>
      <c r="G2021" s="212" t="s">
        <v>2776</v>
      </c>
      <c r="H2021" s="287" t="s">
        <v>2369</v>
      </c>
      <c r="I2021" s="318" t="s">
        <v>2370</v>
      </c>
      <c r="J2021" s="267" t="s">
        <v>2370</v>
      </c>
      <c r="K2021" s="215" t="s">
        <v>238</v>
      </c>
    </row>
    <row r="2022" spans="1:11" s="215" customFormat="1" hidden="1">
      <c r="A2022" s="247" t="s">
        <v>2790</v>
      </c>
      <c r="B2022" s="211" t="str">
        <f>VLOOKUP(A2022,数策标签!H:K,2,FALSE)</f>
        <v>批发类消费金额</v>
      </c>
      <c r="C2022" s="211" t="s">
        <v>235</v>
      </c>
      <c r="D2022" s="211" t="s">
        <v>2001</v>
      </c>
      <c r="E2022" s="211" t="s">
        <v>2001</v>
      </c>
      <c r="F2022" s="265" t="s">
        <v>2775</v>
      </c>
      <c r="G2022" s="212" t="s">
        <v>2776</v>
      </c>
      <c r="H2022" s="287" t="s">
        <v>2371</v>
      </c>
      <c r="I2022" s="318" t="s">
        <v>2372</v>
      </c>
      <c r="J2022" s="267" t="s">
        <v>2372</v>
      </c>
      <c r="K2022" s="215" t="s">
        <v>238</v>
      </c>
    </row>
    <row r="2023" spans="1:11" s="215" customFormat="1" hidden="1">
      <c r="A2023" s="247" t="s">
        <v>2790</v>
      </c>
      <c r="B2023" s="211" t="str">
        <f>VLOOKUP(A2023,数策标签!H:K,2,FALSE)</f>
        <v>批发类消费金额</v>
      </c>
      <c r="C2023" s="211" t="s">
        <v>235</v>
      </c>
      <c r="D2023" s="211" t="s">
        <v>2001</v>
      </c>
      <c r="E2023" s="211" t="s">
        <v>2001</v>
      </c>
      <c r="F2023" s="265" t="s">
        <v>2775</v>
      </c>
      <c r="G2023" s="212" t="s">
        <v>2776</v>
      </c>
      <c r="H2023" s="287" t="s">
        <v>2374</v>
      </c>
      <c r="I2023" s="318" t="s">
        <v>2375</v>
      </c>
      <c r="J2023" s="267" t="s">
        <v>2375</v>
      </c>
      <c r="K2023" s="215" t="s">
        <v>238</v>
      </c>
    </row>
    <row r="2024" spans="1:11" s="215" customFormat="1" hidden="1">
      <c r="A2024" s="247" t="s">
        <v>2790</v>
      </c>
      <c r="B2024" s="211" t="str">
        <f>VLOOKUP(A2024,数策标签!H:K,2,FALSE)</f>
        <v>批发类消费金额</v>
      </c>
      <c r="C2024" s="211" t="s">
        <v>235</v>
      </c>
      <c r="D2024" s="211" t="s">
        <v>2001</v>
      </c>
      <c r="E2024" s="211" t="s">
        <v>2001</v>
      </c>
      <c r="F2024" s="265" t="s">
        <v>2775</v>
      </c>
      <c r="G2024" s="212" t="s">
        <v>2776</v>
      </c>
      <c r="H2024" s="287" t="s">
        <v>2376</v>
      </c>
      <c r="I2024" s="318" t="s">
        <v>2377</v>
      </c>
      <c r="J2024" s="267" t="s">
        <v>2377</v>
      </c>
      <c r="K2024" s="215" t="s">
        <v>238</v>
      </c>
    </row>
    <row r="2025" spans="1:11" s="215" customFormat="1" hidden="1">
      <c r="A2025" s="247" t="s">
        <v>2790</v>
      </c>
      <c r="B2025" s="211" t="str">
        <f>VLOOKUP(A2025,数策标签!H:K,2,FALSE)</f>
        <v>批发类消费金额</v>
      </c>
      <c r="C2025" s="211" t="s">
        <v>235</v>
      </c>
      <c r="D2025" s="211" t="s">
        <v>2001</v>
      </c>
      <c r="E2025" s="211" t="s">
        <v>2001</v>
      </c>
      <c r="F2025" s="265" t="s">
        <v>2775</v>
      </c>
      <c r="G2025" s="212" t="s">
        <v>2776</v>
      </c>
      <c r="H2025" s="287" t="s">
        <v>2378</v>
      </c>
      <c r="I2025" s="318" t="s">
        <v>2379</v>
      </c>
      <c r="J2025" s="267" t="s">
        <v>2379</v>
      </c>
      <c r="K2025" s="215" t="s">
        <v>238</v>
      </c>
    </row>
    <row r="2026" spans="1:11" s="215" customFormat="1" hidden="1">
      <c r="A2026" s="247" t="s">
        <v>2790</v>
      </c>
      <c r="B2026" s="211" t="str">
        <f>VLOOKUP(A2026,数策标签!H:K,2,FALSE)</f>
        <v>批发类消费金额</v>
      </c>
      <c r="C2026" s="211" t="s">
        <v>235</v>
      </c>
      <c r="D2026" s="211" t="s">
        <v>2001</v>
      </c>
      <c r="E2026" s="211" t="s">
        <v>2001</v>
      </c>
      <c r="F2026" s="265" t="s">
        <v>2775</v>
      </c>
      <c r="G2026" s="212" t="s">
        <v>2776</v>
      </c>
      <c r="H2026" s="287" t="s">
        <v>2380</v>
      </c>
      <c r="I2026" s="318" t="s">
        <v>2381</v>
      </c>
      <c r="J2026" s="267" t="s">
        <v>2381</v>
      </c>
      <c r="K2026" s="215" t="s">
        <v>238</v>
      </c>
    </row>
    <row r="2027" spans="1:11" s="215" customFormat="1" hidden="1">
      <c r="A2027" s="247" t="s">
        <v>2790</v>
      </c>
      <c r="B2027" s="211" t="str">
        <f>VLOOKUP(A2027,数策标签!H:K,2,FALSE)</f>
        <v>批发类消费金额</v>
      </c>
      <c r="C2027" s="211" t="s">
        <v>235</v>
      </c>
      <c r="D2027" s="211" t="s">
        <v>2001</v>
      </c>
      <c r="E2027" s="211" t="s">
        <v>2001</v>
      </c>
      <c r="F2027" s="265" t="s">
        <v>2775</v>
      </c>
      <c r="G2027" s="212" t="s">
        <v>2776</v>
      </c>
      <c r="H2027" s="287" t="s">
        <v>2382</v>
      </c>
      <c r="I2027" s="318" t="s">
        <v>2383</v>
      </c>
      <c r="J2027" s="267" t="s">
        <v>2383</v>
      </c>
      <c r="K2027" s="215" t="s">
        <v>238</v>
      </c>
    </row>
    <row r="2028" spans="1:11" s="215" customFormat="1" hidden="1">
      <c r="A2028" s="247" t="s">
        <v>2790</v>
      </c>
      <c r="B2028" s="211" t="str">
        <f>VLOOKUP(A2028,数策标签!H:K,2,FALSE)</f>
        <v>批发类消费金额</v>
      </c>
      <c r="C2028" s="211" t="s">
        <v>235</v>
      </c>
      <c r="D2028" s="211" t="s">
        <v>2001</v>
      </c>
      <c r="E2028" s="211" t="s">
        <v>2001</v>
      </c>
      <c r="F2028" s="265" t="s">
        <v>2775</v>
      </c>
      <c r="G2028" s="212" t="s">
        <v>2776</v>
      </c>
      <c r="H2028" s="287" t="s">
        <v>2384</v>
      </c>
      <c r="I2028" s="318" t="s">
        <v>2385</v>
      </c>
      <c r="J2028" s="267" t="s">
        <v>2385</v>
      </c>
      <c r="K2028" s="215" t="s">
        <v>238</v>
      </c>
    </row>
    <row r="2029" spans="1:11" s="215" customFormat="1" hidden="1">
      <c r="A2029" s="247" t="s">
        <v>2790</v>
      </c>
      <c r="B2029" s="211" t="str">
        <f>VLOOKUP(A2029,数策标签!H:K,2,FALSE)</f>
        <v>批发类消费金额</v>
      </c>
      <c r="C2029" s="211" t="s">
        <v>235</v>
      </c>
      <c r="D2029" s="211" t="s">
        <v>2001</v>
      </c>
      <c r="E2029" s="211" t="s">
        <v>2001</v>
      </c>
      <c r="F2029" s="265" t="s">
        <v>2775</v>
      </c>
      <c r="G2029" s="212" t="s">
        <v>2776</v>
      </c>
      <c r="H2029" s="287" t="s">
        <v>2386</v>
      </c>
      <c r="I2029" s="318" t="s">
        <v>2387</v>
      </c>
      <c r="J2029" s="267" t="s">
        <v>2387</v>
      </c>
      <c r="K2029" s="215" t="s">
        <v>238</v>
      </c>
    </row>
    <row r="2030" spans="1:11" s="215" customFormat="1" hidden="1">
      <c r="A2030" s="247" t="s">
        <v>2790</v>
      </c>
      <c r="B2030" s="211" t="str">
        <f>VLOOKUP(A2030,数策标签!H:K,2,FALSE)</f>
        <v>批发类消费金额</v>
      </c>
      <c r="C2030" s="211" t="s">
        <v>235</v>
      </c>
      <c r="D2030" s="211" t="s">
        <v>2001</v>
      </c>
      <c r="E2030" s="211" t="s">
        <v>2001</v>
      </c>
      <c r="F2030" s="265" t="s">
        <v>2775</v>
      </c>
      <c r="G2030" s="212" t="s">
        <v>2776</v>
      </c>
      <c r="H2030" s="287" t="s">
        <v>2388</v>
      </c>
      <c r="I2030" s="318" t="s">
        <v>2389</v>
      </c>
      <c r="J2030" s="267" t="s">
        <v>2389</v>
      </c>
      <c r="K2030" s="215" t="s">
        <v>238</v>
      </c>
    </row>
    <row r="2031" spans="1:11" s="215" customFormat="1" hidden="1">
      <c r="A2031" s="247" t="s">
        <v>2790</v>
      </c>
      <c r="B2031" s="211" t="str">
        <f>VLOOKUP(A2031,数策标签!H:K,2,FALSE)</f>
        <v>批发类消费金额</v>
      </c>
      <c r="C2031" s="211" t="s">
        <v>235</v>
      </c>
      <c r="D2031" s="211" t="s">
        <v>2001</v>
      </c>
      <c r="E2031" s="211" t="s">
        <v>2001</v>
      </c>
      <c r="F2031" s="265" t="s">
        <v>2775</v>
      </c>
      <c r="G2031" s="212" t="s">
        <v>2776</v>
      </c>
      <c r="H2031" s="287" t="s">
        <v>2390</v>
      </c>
      <c r="I2031" s="318" t="s">
        <v>2391</v>
      </c>
      <c r="J2031" s="267" t="s">
        <v>2391</v>
      </c>
      <c r="K2031" s="215" t="s">
        <v>238</v>
      </c>
    </row>
    <row r="2032" spans="1:11" s="215" customFormat="1" hidden="1">
      <c r="A2032" s="247" t="s">
        <v>2790</v>
      </c>
      <c r="B2032" s="211" t="str">
        <f>VLOOKUP(A2032,数策标签!H:K,2,FALSE)</f>
        <v>批发类消费金额</v>
      </c>
      <c r="C2032" s="211" t="s">
        <v>235</v>
      </c>
      <c r="D2032" s="211" t="s">
        <v>2001</v>
      </c>
      <c r="E2032" s="211" t="s">
        <v>2001</v>
      </c>
      <c r="F2032" s="265" t="s">
        <v>2775</v>
      </c>
      <c r="G2032" s="212" t="s">
        <v>2776</v>
      </c>
      <c r="H2032" s="287" t="s">
        <v>2392</v>
      </c>
      <c r="I2032" s="318" t="s">
        <v>2393</v>
      </c>
      <c r="J2032" s="267" t="s">
        <v>2393</v>
      </c>
      <c r="K2032" s="215" t="s">
        <v>238</v>
      </c>
    </row>
    <row r="2033" spans="1:11" s="215" customFormat="1" hidden="1">
      <c r="A2033" s="247" t="s">
        <v>2790</v>
      </c>
      <c r="B2033" s="211" t="str">
        <f>VLOOKUP(A2033,数策标签!H:K,2,FALSE)</f>
        <v>批发类消费金额</v>
      </c>
      <c r="C2033" s="211" t="s">
        <v>235</v>
      </c>
      <c r="D2033" s="211" t="s">
        <v>2001</v>
      </c>
      <c r="E2033" s="211" t="s">
        <v>2001</v>
      </c>
      <c r="F2033" s="265" t="s">
        <v>2775</v>
      </c>
      <c r="G2033" s="212" t="s">
        <v>2776</v>
      </c>
      <c r="H2033" s="287" t="s">
        <v>2394</v>
      </c>
      <c r="I2033" s="318" t="s">
        <v>2395</v>
      </c>
      <c r="J2033" s="267" t="s">
        <v>2395</v>
      </c>
      <c r="K2033" s="215" t="s">
        <v>238</v>
      </c>
    </row>
    <row r="2034" spans="1:11" s="215" customFormat="1" hidden="1">
      <c r="A2034" s="247" t="s">
        <v>2790</v>
      </c>
      <c r="B2034" s="211" t="str">
        <f>VLOOKUP(A2034,数策标签!H:K,2,FALSE)</f>
        <v>批发类消费金额</v>
      </c>
      <c r="C2034" s="211" t="s">
        <v>235</v>
      </c>
      <c r="D2034" s="211" t="s">
        <v>2001</v>
      </c>
      <c r="E2034" s="211" t="s">
        <v>2001</v>
      </c>
      <c r="F2034" s="265" t="s">
        <v>2775</v>
      </c>
      <c r="G2034" s="212" t="s">
        <v>2776</v>
      </c>
      <c r="H2034" s="287" t="s">
        <v>2396</v>
      </c>
      <c r="I2034" s="318" t="s">
        <v>2397</v>
      </c>
      <c r="J2034" s="267" t="s">
        <v>2397</v>
      </c>
      <c r="K2034" s="215" t="s">
        <v>238</v>
      </c>
    </row>
    <row r="2035" spans="1:11" s="215" customFormat="1" hidden="1">
      <c r="A2035" s="247" t="s">
        <v>2790</v>
      </c>
      <c r="B2035" s="211" t="str">
        <f>VLOOKUP(A2035,数策标签!H:K,2,FALSE)</f>
        <v>批发类消费金额</v>
      </c>
      <c r="C2035" s="211" t="s">
        <v>235</v>
      </c>
      <c r="D2035" s="211" t="s">
        <v>2001</v>
      </c>
      <c r="E2035" s="211" t="s">
        <v>2001</v>
      </c>
      <c r="F2035" s="265" t="s">
        <v>2775</v>
      </c>
      <c r="G2035" s="212" t="s">
        <v>2776</v>
      </c>
      <c r="H2035" s="287" t="s">
        <v>2398</v>
      </c>
      <c r="I2035" s="318" t="s">
        <v>2399</v>
      </c>
      <c r="J2035" s="267" t="s">
        <v>2399</v>
      </c>
      <c r="K2035" s="215" t="s">
        <v>238</v>
      </c>
    </row>
    <row r="2036" spans="1:11" s="215" customFormat="1" hidden="1">
      <c r="A2036" s="247" t="s">
        <v>2790</v>
      </c>
      <c r="B2036" s="211" t="str">
        <f>VLOOKUP(A2036,数策标签!H:K,2,FALSE)</f>
        <v>批发类消费金额</v>
      </c>
      <c r="C2036" s="211" t="s">
        <v>235</v>
      </c>
      <c r="D2036" s="211" t="s">
        <v>2001</v>
      </c>
      <c r="E2036" s="211" t="s">
        <v>2001</v>
      </c>
      <c r="F2036" s="265" t="s">
        <v>2775</v>
      </c>
      <c r="G2036" s="212" t="s">
        <v>2776</v>
      </c>
      <c r="H2036" s="287" t="s">
        <v>2400</v>
      </c>
      <c r="I2036" s="318" t="s">
        <v>2401</v>
      </c>
      <c r="J2036" s="267" t="s">
        <v>2401</v>
      </c>
      <c r="K2036" s="215" t="s">
        <v>238</v>
      </c>
    </row>
    <row r="2037" spans="1:11" s="215" customFormat="1" hidden="1">
      <c r="A2037" s="247" t="s">
        <v>2790</v>
      </c>
      <c r="B2037" s="211" t="str">
        <f>VLOOKUP(A2037,数策标签!H:K,2,FALSE)</f>
        <v>批发类消费金额</v>
      </c>
      <c r="C2037" s="211" t="s">
        <v>235</v>
      </c>
      <c r="D2037" s="211" t="s">
        <v>2001</v>
      </c>
      <c r="E2037" s="211" t="s">
        <v>2001</v>
      </c>
      <c r="F2037" s="265" t="s">
        <v>2775</v>
      </c>
      <c r="G2037" s="212" t="s">
        <v>2776</v>
      </c>
      <c r="H2037" s="287" t="s">
        <v>2402</v>
      </c>
      <c r="I2037" s="318" t="s">
        <v>2403</v>
      </c>
      <c r="J2037" s="267" t="s">
        <v>2403</v>
      </c>
      <c r="K2037" s="215" t="s">
        <v>238</v>
      </c>
    </row>
    <row r="2038" spans="1:11" s="215" customFormat="1" hidden="1">
      <c r="A2038" s="247" t="s">
        <v>2790</v>
      </c>
      <c r="B2038" s="211" t="str">
        <f>VLOOKUP(A2038,数策标签!H:K,2,FALSE)</f>
        <v>批发类消费金额</v>
      </c>
      <c r="C2038" s="211" t="s">
        <v>235</v>
      </c>
      <c r="D2038" s="211" t="s">
        <v>2001</v>
      </c>
      <c r="E2038" s="211" t="s">
        <v>2001</v>
      </c>
      <c r="F2038" s="265" t="s">
        <v>2775</v>
      </c>
      <c r="G2038" s="212" t="s">
        <v>2776</v>
      </c>
      <c r="H2038" s="287" t="s">
        <v>2404</v>
      </c>
      <c r="I2038" s="318" t="s">
        <v>2405</v>
      </c>
      <c r="J2038" s="267" t="s">
        <v>2405</v>
      </c>
      <c r="K2038" s="215" t="s">
        <v>238</v>
      </c>
    </row>
    <row r="2039" spans="1:11" s="215" customFormat="1" hidden="1">
      <c r="A2039" s="247" t="s">
        <v>2790</v>
      </c>
      <c r="B2039" s="211" t="str">
        <f>VLOOKUP(A2039,数策标签!H:K,2,FALSE)</f>
        <v>批发类消费金额</v>
      </c>
      <c r="C2039" s="211" t="s">
        <v>235</v>
      </c>
      <c r="D2039" s="211" t="s">
        <v>2001</v>
      </c>
      <c r="E2039" s="211" t="s">
        <v>2001</v>
      </c>
      <c r="F2039" s="265" t="s">
        <v>2775</v>
      </c>
      <c r="G2039" s="212" t="s">
        <v>2776</v>
      </c>
      <c r="H2039" s="287" t="s">
        <v>2406</v>
      </c>
      <c r="I2039" s="318" t="s">
        <v>2407</v>
      </c>
      <c r="J2039" s="267" t="s">
        <v>2407</v>
      </c>
      <c r="K2039" s="215" t="s">
        <v>238</v>
      </c>
    </row>
    <row r="2040" spans="1:11" s="215" customFormat="1" hidden="1">
      <c r="A2040" s="247" t="s">
        <v>2790</v>
      </c>
      <c r="B2040" s="211" t="str">
        <f>VLOOKUP(A2040,数策标签!H:K,2,FALSE)</f>
        <v>批发类消费金额</v>
      </c>
      <c r="C2040" s="211" t="s">
        <v>235</v>
      </c>
      <c r="D2040" s="211" t="s">
        <v>2001</v>
      </c>
      <c r="E2040" s="211" t="s">
        <v>2001</v>
      </c>
      <c r="F2040" s="265" t="s">
        <v>2775</v>
      </c>
      <c r="G2040" s="212" t="s">
        <v>2776</v>
      </c>
      <c r="H2040" s="287" t="s">
        <v>2408</v>
      </c>
      <c r="I2040" s="318" t="s">
        <v>2409</v>
      </c>
      <c r="J2040" s="267" t="s">
        <v>2409</v>
      </c>
      <c r="K2040" s="215" t="s">
        <v>238</v>
      </c>
    </row>
    <row r="2041" spans="1:11" s="215" customFormat="1" hidden="1">
      <c r="A2041" s="247" t="s">
        <v>2790</v>
      </c>
      <c r="B2041" s="211" t="str">
        <f>VLOOKUP(A2041,数策标签!H:K,2,FALSE)</f>
        <v>批发类消费金额</v>
      </c>
      <c r="C2041" s="211" t="s">
        <v>235</v>
      </c>
      <c r="D2041" s="211" t="s">
        <v>2001</v>
      </c>
      <c r="E2041" s="211" t="s">
        <v>2001</v>
      </c>
      <c r="F2041" s="265" t="s">
        <v>2775</v>
      </c>
      <c r="G2041" s="212" t="s">
        <v>2776</v>
      </c>
      <c r="H2041" s="287" t="s">
        <v>2410</v>
      </c>
      <c r="I2041" s="318" t="s">
        <v>2411</v>
      </c>
      <c r="J2041" s="267" t="s">
        <v>2411</v>
      </c>
      <c r="K2041" s="215" t="s">
        <v>238</v>
      </c>
    </row>
    <row r="2042" spans="1:11" s="215" customFormat="1" hidden="1">
      <c r="A2042" s="247" t="s">
        <v>2790</v>
      </c>
      <c r="B2042" s="211" t="str">
        <f>VLOOKUP(A2042,数策标签!H:K,2,FALSE)</f>
        <v>批发类消费金额</v>
      </c>
      <c r="C2042" s="211" t="s">
        <v>235</v>
      </c>
      <c r="D2042" s="211" t="s">
        <v>2001</v>
      </c>
      <c r="E2042" s="211" t="s">
        <v>2001</v>
      </c>
      <c r="F2042" s="265" t="s">
        <v>2775</v>
      </c>
      <c r="G2042" s="212" t="s">
        <v>2776</v>
      </c>
      <c r="H2042" s="287" t="s">
        <v>2412</v>
      </c>
      <c r="I2042" s="318" t="s">
        <v>2413</v>
      </c>
      <c r="J2042" s="267" t="s">
        <v>2413</v>
      </c>
      <c r="K2042" s="215" t="s">
        <v>238</v>
      </c>
    </row>
    <row r="2043" spans="1:11" s="215" customFormat="1" hidden="1">
      <c r="A2043" s="247" t="s">
        <v>2790</v>
      </c>
      <c r="B2043" s="211" t="str">
        <f>VLOOKUP(A2043,数策标签!H:K,2,FALSE)</f>
        <v>批发类消费金额</v>
      </c>
      <c r="C2043" s="211" t="s">
        <v>235</v>
      </c>
      <c r="D2043" s="211" t="s">
        <v>2001</v>
      </c>
      <c r="E2043" s="211" t="s">
        <v>2001</v>
      </c>
      <c r="F2043" s="265" t="s">
        <v>2775</v>
      </c>
      <c r="G2043" s="212" t="s">
        <v>2776</v>
      </c>
      <c r="H2043" s="287" t="s">
        <v>2414</v>
      </c>
      <c r="I2043" s="318" t="s">
        <v>2415</v>
      </c>
      <c r="J2043" s="267" t="s">
        <v>2415</v>
      </c>
      <c r="K2043" s="215" t="s">
        <v>238</v>
      </c>
    </row>
    <row r="2044" spans="1:11" s="215" customFormat="1" ht="33" hidden="1">
      <c r="A2044" s="247" t="s">
        <v>2790</v>
      </c>
      <c r="B2044" s="211" t="str">
        <f>VLOOKUP(A2044,数策标签!H:K,2,FALSE)</f>
        <v>批发类消费金额</v>
      </c>
      <c r="C2044" s="211" t="s">
        <v>235</v>
      </c>
      <c r="D2044" s="211" t="s">
        <v>2001</v>
      </c>
      <c r="E2044" s="211" t="s">
        <v>2001</v>
      </c>
      <c r="F2044" s="265" t="s">
        <v>2775</v>
      </c>
      <c r="G2044" s="212" t="s">
        <v>2776</v>
      </c>
      <c r="H2044" s="287" t="s">
        <v>2416</v>
      </c>
      <c r="I2044" s="318" t="s">
        <v>2417</v>
      </c>
      <c r="J2044" s="267" t="s">
        <v>2417</v>
      </c>
      <c r="K2044" s="215" t="s">
        <v>238</v>
      </c>
    </row>
    <row r="2045" spans="1:11" s="215" customFormat="1" hidden="1">
      <c r="A2045" s="247" t="s">
        <v>2791</v>
      </c>
      <c r="B2045" s="211" t="str">
        <f>VLOOKUP(A2045,数策标签!H:K,2,FALSE)</f>
        <v>汽车类消费金额</v>
      </c>
      <c r="C2045" s="211" t="s">
        <v>235</v>
      </c>
      <c r="D2045" s="211" t="s">
        <v>2001</v>
      </c>
      <c r="E2045" s="211" t="s">
        <v>2001</v>
      </c>
      <c r="F2045" s="265" t="s">
        <v>2775</v>
      </c>
      <c r="G2045" s="212" t="s">
        <v>2776</v>
      </c>
      <c r="H2045" s="287" t="s">
        <v>2424</v>
      </c>
      <c r="I2045" s="318" t="s">
        <v>2425</v>
      </c>
      <c r="J2045" s="267" t="s">
        <v>2425</v>
      </c>
      <c r="K2045" s="215" t="s">
        <v>238</v>
      </c>
    </row>
    <row r="2046" spans="1:11" s="215" customFormat="1" hidden="1">
      <c r="A2046" s="247" t="s">
        <v>2791</v>
      </c>
      <c r="B2046" s="211" t="str">
        <f>VLOOKUP(A2046,数策标签!H:K,2,FALSE)</f>
        <v>汽车类消费金额</v>
      </c>
      <c r="C2046" s="211" t="s">
        <v>235</v>
      </c>
      <c r="D2046" s="211" t="s">
        <v>2001</v>
      </c>
      <c r="E2046" s="211" t="s">
        <v>2001</v>
      </c>
      <c r="F2046" s="265" t="s">
        <v>2775</v>
      </c>
      <c r="G2046" s="212" t="s">
        <v>2776</v>
      </c>
      <c r="H2046" s="287" t="s">
        <v>2427</v>
      </c>
      <c r="I2046" s="318" t="s">
        <v>2428</v>
      </c>
      <c r="J2046" s="267" t="s">
        <v>2428</v>
      </c>
      <c r="K2046" s="215" t="s">
        <v>238</v>
      </c>
    </row>
    <row r="2047" spans="1:11" s="215" customFormat="1" hidden="1">
      <c r="A2047" s="247" t="s">
        <v>2791</v>
      </c>
      <c r="B2047" s="211" t="str">
        <f>VLOOKUP(A2047,数策标签!H:K,2,FALSE)</f>
        <v>汽车类消费金额</v>
      </c>
      <c r="C2047" s="211" t="s">
        <v>235</v>
      </c>
      <c r="D2047" s="211" t="s">
        <v>2001</v>
      </c>
      <c r="E2047" s="211" t="s">
        <v>2001</v>
      </c>
      <c r="F2047" s="265" t="s">
        <v>2775</v>
      </c>
      <c r="G2047" s="212" t="s">
        <v>2776</v>
      </c>
      <c r="H2047" s="287" t="s">
        <v>2429</v>
      </c>
      <c r="I2047" s="318" t="s">
        <v>2430</v>
      </c>
      <c r="J2047" s="267" t="s">
        <v>2430</v>
      </c>
      <c r="K2047" s="215" t="s">
        <v>238</v>
      </c>
    </row>
    <row r="2048" spans="1:11" s="215" customFormat="1" hidden="1">
      <c r="A2048" s="247" t="s">
        <v>2791</v>
      </c>
      <c r="B2048" s="211" t="str">
        <f>VLOOKUP(A2048,数策标签!H:K,2,FALSE)</f>
        <v>汽车类消费金额</v>
      </c>
      <c r="C2048" s="211" t="s">
        <v>235</v>
      </c>
      <c r="D2048" s="211" t="s">
        <v>2001</v>
      </c>
      <c r="E2048" s="211" t="s">
        <v>2001</v>
      </c>
      <c r="F2048" s="265" t="s">
        <v>2775</v>
      </c>
      <c r="G2048" s="212" t="s">
        <v>2776</v>
      </c>
      <c r="H2048" s="287" t="s">
        <v>2431</v>
      </c>
      <c r="I2048" s="318" t="s">
        <v>2432</v>
      </c>
      <c r="J2048" s="267" t="s">
        <v>2432</v>
      </c>
      <c r="K2048" s="215" t="s">
        <v>238</v>
      </c>
    </row>
    <row r="2049" spans="1:11" s="215" customFormat="1" hidden="1">
      <c r="A2049" s="247" t="s">
        <v>2791</v>
      </c>
      <c r="B2049" s="211" t="str">
        <f>VLOOKUP(A2049,数策标签!H:K,2,FALSE)</f>
        <v>汽车类消费金额</v>
      </c>
      <c r="C2049" s="211" t="s">
        <v>235</v>
      </c>
      <c r="D2049" s="211" t="s">
        <v>2001</v>
      </c>
      <c r="E2049" s="211" t="s">
        <v>2001</v>
      </c>
      <c r="F2049" s="265" t="s">
        <v>2775</v>
      </c>
      <c r="G2049" s="212" t="s">
        <v>2776</v>
      </c>
      <c r="H2049" s="287" t="s">
        <v>2433</v>
      </c>
      <c r="I2049" s="318" t="s">
        <v>2434</v>
      </c>
      <c r="J2049" s="267" t="s">
        <v>2434</v>
      </c>
      <c r="K2049" s="215" t="s">
        <v>238</v>
      </c>
    </row>
    <row r="2050" spans="1:11" s="215" customFormat="1" hidden="1">
      <c r="A2050" s="247" t="s">
        <v>2791</v>
      </c>
      <c r="B2050" s="211" t="str">
        <f>VLOOKUP(A2050,数策标签!H:K,2,FALSE)</f>
        <v>汽车类消费金额</v>
      </c>
      <c r="C2050" s="211" t="s">
        <v>235</v>
      </c>
      <c r="D2050" s="211" t="s">
        <v>2001</v>
      </c>
      <c r="E2050" s="211" t="s">
        <v>2001</v>
      </c>
      <c r="F2050" s="265" t="s">
        <v>2775</v>
      </c>
      <c r="G2050" s="212" t="s">
        <v>2776</v>
      </c>
      <c r="H2050" s="287" t="s">
        <v>2435</v>
      </c>
      <c r="I2050" s="318" t="s">
        <v>2436</v>
      </c>
      <c r="J2050" s="267" t="s">
        <v>2436</v>
      </c>
      <c r="K2050" s="215" t="s">
        <v>238</v>
      </c>
    </row>
    <row r="2051" spans="1:11" s="215" customFormat="1" ht="33" hidden="1">
      <c r="A2051" s="247" t="s">
        <v>2791</v>
      </c>
      <c r="B2051" s="211" t="str">
        <f>VLOOKUP(A2051,数策标签!H:K,2,FALSE)</f>
        <v>汽车类消费金额</v>
      </c>
      <c r="C2051" s="211" t="s">
        <v>235</v>
      </c>
      <c r="D2051" s="211" t="s">
        <v>2001</v>
      </c>
      <c r="E2051" s="211" t="s">
        <v>2001</v>
      </c>
      <c r="F2051" s="265" t="s">
        <v>2775</v>
      </c>
      <c r="G2051" s="212" t="s">
        <v>2776</v>
      </c>
      <c r="H2051" s="287" t="s">
        <v>2437</v>
      </c>
      <c r="I2051" s="318" t="s">
        <v>2438</v>
      </c>
      <c r="J2051" s="267" t="s">
        <v>2438</v>
      </c>
      <c r="K2051" s="215" t="s">
        <v>238</v>
      </c>
    </row>
    <row r="2052" spans="1:11" s="215" customFormat="1" hidden="1">
      <c r="A2052" s="247" t="s">
        <v>2791</v>
      </c>
      <c r="B2052" s="211" t="str">
        <f>VLOOKUP(A2052,数策标签!H:K,2,FALSE)</f>
        <v>汽车类消费金额</v>
      </c>
      <c r="C2052" s="211" t="s">
        <v>235</v>
      </c>
      <c r="D2052" s="211" t="s">
        <v>2001</v>
      </c>
      <c r="E2052" s="211" t="s">
        <v>2001</v>
      </c>
      <c r="F2052" s="265" t="s">
        <v>2775</v>
      </c>
      <c r="G2052" s="212" t="s">
        <v>2776</v>
      </c>
      <c r="H2052" s="287" t="s">
        <v>2439</v>
      </c>
      <c r="I2052" s="318" t="s">
        <v>2440</v>
      </c>
      <c r="J2052" s="267" t="s">
        <v>2440</v>
      </c>
      <c r="K2052" s="215" t="s">
        <v>238</v>
      </c>
    </row>
    <row r="2053" spans="1:11" s="215" customFormat="1" hidden="1">
      <c r="A2053" s="247" t="s">
        <v>2791</v>
      </c>
      <c r="B2053" s="211" t="str">
        <f>VLOOKUP(A2053,数策标签!H:K,2,FALSE)</f>
        <v>汽车类消费金额</v>
      </c>
      <c r="C2053" s="211" t="s">
        <v>235</v>
      </c>
      <c r="D2053" s="211" t="s">
        <v>2001</v>
      </c>
      <c r="E2053" s="211" t="s">
        <v>2001</v>
      </c>
      <c r="F2053" s="265" t="s">
        <v>2775</v>
      </c>
      <c r="G2053" s="212" t="s">
        <v>2776</v>
      </c>
      <c r="H2053" s="287" t="s">
        <v>2441</v>
      </c>
      <c r="I2053" s="318" t="s">
        <v>2442</v>
      </c>
      <c r="J2053" s="267" t="s">
        <v>2442</v>
      </c>
      <c r="K2053" s="215" t="s">
        <v>238</v>
      </c>
    </row>
    <row r="2054" spans="1:11" s="215" customFormat="1" hidden="1">
      <c r="A2054" s="247" t="s">
        <v>2791</v>
      </c>
      <c r="B2054" s="211" t="str">
        <f>VLOOKUP(A2054,数策标签!H:K,2,FALSE)</f>
        <v>汽车类消费金额</v>
      </c>
      <c r="C2054" s="211" t="s">
        <v>235</v>
      </c>
      <c r="D2054" s="211" t="s">
        <v>2001</v>
      </c>
      <c r="E2054" s="211" t="s">
        <v>2001</v>
      </c>
      <c r="F2054" s="265" t="s">
        <v>2775</v>
      </c>
      <c r="G2054" s="212" t="s">
        <v>2776</v>
      </c>
      <c r="H2054" s="287" t="s">
        <v>2443</v>
      </c>
      <c r="I2054" s="318" t="s">
        <v>2444</v>
      </c>
      <c r="J2054" s="267" t="s">
        <v>2444</v>
      </c>
      <c r="K2054" s="215" t="s">
        <v>238</v>
      </c>
    </row>
    <row r="2055" spans="1:11" s="215" customFormat="1" hidden="1">
      <c r="A2055" s="247" t="s">
        <v>2791</v>
      </c>
      <c r="B2055" s="211" t="str">
        <f>VLOOKUP(A2055,数策标签!H:K,2,FALSE)</f>
        <v>汽车类消费金额</v>
      </c>
      <c r="C2055" s="211" t="s">
        <v>235</v>
      </c>
      <c r="D2055" s="211" t="s">
        <v>2001</v>
      </c>
      <c r="E2055" s="211" t="s">
        <v>2001</v>
      </c>
      <c r="F2055" s="265" t="s">
        <v>2775</v>
      </c>
      <c r="G2055" s="212" t="s">
        <v>2776</v>
      </c>
      <c r="H2055" s="287" t="s">
        <v>2445</v>
      </c>
      <c r="I2055" s="318" t="s">
        <v>2446</v>
      </c>
      <c r="J2055" s="267" t="s">
        <v>2446</v>
      </c>
      <c r="K2055" s="215" t="s">
        <v>238</v>
      </c>
    </row>
    <row r="2056" spans="1:11" s="215" customFormat="1" hidden="1">
      <c r="A2056" s="247" t="s">
        <v>2791</v>
      </c>
      <c r="B2056" s="211" t="str">
        <f>VLOOKUP(A2056,数策标签!H:K,2,FALSE)</f>
        <v>汽车类消费金额</v>
      </c>
      <c r="C2056" s="211" t="s">
        <v>235</v>
      </c>
      <c r="D2056" s="211" t="s">
        <v>2001</v>
      </c>
      <c r="E2056" s="211" t="s">
        <v>2001</v>
      </c>
      <c r="F2056" s="265" t="s">
        <v>2775</v>
      </c>
      <c r="G2056" s="212" t="s">
        <v>2776</v>
      </c>
      <c r="H2056" s="287" t="s">
        <v>2447</v>
      </c>
      <c r="I2056" s="318" t="s">
        <v>2448</v>
      </c>
      <c r="J2056" s="267" t="s">
        <v>2448</v>
      </c>
      <c r="K2056" s="215" t="s">
        <v>238</v>
      </c>
    </row>
    <row r="2057" spans="1:11" s="215" customFormat="1" hidden="1">
      <c r="A2057" s="247" t="s">
        <v>2791</v>
      </c>
      <c r="B2057" s="211" t="str">
        <f>VLOOKUP(A2057,数策标签!H:K,2,FALSE)</f>
        <v>汽车类消费金额</v>
      </c>
      <c r="C2057" s="211" t="s">
        <v>235</v>
      </c>
      <c r="D2057" s="211" t="s">
        <v>2001</v>
      </c>
      <c r="E2057" s="211" t="s">
        <v>2001</v>
      </c>
      <c r="F2057" s="265" t="s">
        <v>2775</v>
      </c>
      <c r="G2057" s="212" t="s">
        <v>2776</v>
      </c>
      <c r="H2057" s="287" t="s">
        <v>2449</v>
      </c>
      <c r="I2057" s="318" t="s">
        <v>2450</v>
      </c>
      <c r="J2057" s="267" t="s">
        <v>2450</v>
      </c>
      <c r="K2057" s="215" t="s">
        <v>238</v>
      </c>
    </row>
    <row r="2058" spans="1:11" s="215" customFormat="1" hidden="1">
      <c r="A2058" s="247" t="s">
        <v>2791</v>
      </c>
      <c r="B2058" s="211" t="str">
        <f>VLOOKUP(A2058,数策标签!H:K,2,FALSE)</f>
        <v>汽车类消费金额</v>
      </c>
      <c r="C2058" s="211" t="s">
        <v>235</v>
      </c>
      <c r="D2058" s="211" t="s">
        <v>2001</v>
      </c>
      <c r="E2058" s="211" t="s">
        <v>2001</v>
      </c>
      <c r="F2058" s="265" t="s">
        <v>2775</v>
      </c>
      <c r="G2058" s="212" t="s">
        <v>2776</v>
      </c>
      <c r="H2058" s="287" t="s">
        <v>2451</v>
      </c>
      <c r="I2058" s="318" t="s">
        <v>2452</v>
      </c>
      <c r="J2058" s="267" t="s">
        <v>2452</v>
      </c>
      <c r="K2058" s="215" t="s">
        <v>238</v>
      </c>
    </row>
    <row r="2059" spans="1:11" s="215" customFormat="1" hidden="1">
      <c r="A2059" s="247" t="s">
        <v>2791</v>
      </c>
      <c r="B2059" s="211" t="str">
        <f>VLOOKUP(A2059,数策标签!H:K,2,FALSE)</f>
        <v>汽车类消费金额</v>
      </c>
      <c r="C2059" s="211" t="s">
        <v>235</v>
      </c>
      <c r="D2059" s="211" t="s">
        <v>2001</v>
      </c>
      <c r="E2059" s="211" t="s">
        <v>2001</v>
      </c>
      <c r="F2059" s="265" t="s">
        <v>2775</v>
      </c>
      <c r="G2059" s="212" t="s">
        <v>2776</v>
      </c>
      <c r="H2059" s="287" t="s">
        <v>2453</v>
      </c>
      <c r="I2059" s="318" t="s">
        <v>2454</v>
      </c>
      <c r="J2059" s="267" t="s">
        <v>2454</v>
      </c>
      <c r="K2059" s="215" t="s">
        <v>238</v>
      </c>
    </row>
    <row r="2060" spans="1:11" s="215" customFormat="1" hidden="1">
      <c r="A2060" s="247" t="s">
        <v>2791</v>
      </c>
      <c r="B2060" s="211" t="str">
        <f>VLOOKUP(A2060,数策标签!H:K,2,FALSE)</f>
        <v>汽车类消费金额</v>
      </c>
      <c r="C2060" s="211" t="s">
        <v>235</v>
      </c>
      <c r="D2060" s="211" t="s">
        <v>2001</v>
      </c>
      <c r="E2060" s="211" t="s">
        <v>2001</v>
      </c>
      <c r="F2060" s="265" t="s">
        <v>2775</v>
      </c>
      <c r="G2060" s="212" t="s">
        <v>2776</v>
      </c>
      <c r="H2060" s="287" t="s">
        <v>2455</v>
      </c>
      <c r="I2060" s="318" t="s">
        <v>2456</v>
      </c>
      <c r="J2060" s="267" t="s">
        <v>2456</v>
      </c>
      <c r="K2060" s="215" t="s">
        <v>238</v>
      </c>
    </row>
    <row r="2061" spans="1:11" s="215" customFormat="1" hidden="1">
      <c r="A2061" s="247" t="s">
        <v>2791</v>
      </c>
      <c r="B2061" s="211" t="str">
        <f>VLOOKUP(A2061,数策标签!H:K,2,FALSE)</f>
        <v>汽车类消费金额</v>
      </c>
      <c r="C2061" s="211" t="s">
        <v>235</v>
      </c>
      <c r="D2061" s="211" t="s">
        <v>2001</v>
      </c>
      <c r="E2061" s="211" t="s">
        <v>2001</v>
      </c>
      <c r="F2061" s="265" t="s">
        <v>2775</v>
      </c>
      <c r="G2061" s="212" t="s">
        <v>2776</v>
      </c>
      <c r="H2061" s="287" t="s">
        <v>2457</v>
      </c>
      <c r="I2061" s="318" t="s">
        <v>2458</v>
      </c>
      <c r="J2061" s="267" t="s">
        <v>2458</v>
      </c>
      <c r="K2061" s="215" t="s">
        <v>238</v>
      </c>
    </row>
    <row r="2062" spans="1:11" s="215" customFormat="1" hidden="1">
      <c r="A2062" s="247" t="s">
        <v>2791</v>
      </c>
      <c r="B2062" s="211" t="str">
        <f>VLOOKUP(A2062,数策标签!H:K,2,FALSE)</f>
        <v>汽车类消费金额</v>
      </c>
      <c r="C2062" s="211" t="s">
        <v>235</v>
      </c>
      <c r="D2062" s="211" t="s">
        <v>2001</v>
      </c>
      <c r="E2062" s="211" t="s">
        <v>2001</v>
      </c>
      <c r="F2062" s="265" t="s">
        <v>2775</v>
      </c>
      <c r="G2062" s="212" t="s">
        <v>2776</v>
      </c>
      <c r="H2062" s="287" t="s">
        <v>2459</v>
      </c>
      <c r="I2062" s="318" t="s">
        <v>2460</v>
      </c>
      <c r="J2062" s="267" t="s">
        <v>2460</v>
      </c>
      <c r="K2062" s="215" t="s">
        <v>238</v>
      </c>
    </row>
    <row r="2063" spans="1:11" s="215" customFormat="1" hidden="1">
      <c r="A2063" s="247" t="s">
        <v>2791</v>
      </c>
      <c r="B2063" s="211" t="str">
        <f>VLOOKUP(A2063,数策标签!H:K,2,FALSE)</f>
        <v>汽车类消费金额</v>
      </c>
      <c r="C2063" s="211" t="s">
        <v>235</v>
      </c>
      <c r="D2063" s="211" t="s">
        <v>2001</v>
      </c>
      <c r="E2063" s="211" t="s">
        <v>2001</v>
      </c>
      <c r="F2063" s="265" t="s">
        <v>2775</v>
      </c>
      <c r="G2063" s="212" t="s">
        <v>2776</v>
      </c>
      <c r="H2063" s="287" t="s">
        <v>2461</v>
      </c>
      <c r="I2063" s="318" t="s">
        <v>2462</v>
      </c>
      <c r="J2063" s="267" t="s">
        <v>2462</v>
      </c>
      <c r="K2063" s="215" t="s">
        <v>238</v>
      </c>
    </row>
    <row r="2064" spans="1:11" s="215" customFormat="1" hidden="1">
      <c r="A2064" s="247" t="s">
        <v>2791</v>
      </c>
      <c r="B2064" s="211" t="str">
        <f>VLOOKUP(A2064,数策标签!H:K,2,FALSE)</f>
        <v>汽车类消费金额</v>
      </c>
      <c r="C2064" s="211" t="s">
        <v>235</v>
      </c>
      <c r="D2064" s="211" t="s">
        <v>2001</v>
      </c>
      <c r="E2064" s="211" t="s">
        <v>2001</v>
      </c>
      <c r="F2064" s="265" t="s">
        <v>2775</v>
      </c>
      <c r="G2064" s="212" t="s">
        <v>2776</v>
      </c>
      <c r="H2064" s="287" t="s">
        <v>2463</v>
      </c>
      <c r="I2064" s="318" t="s">
        <v>2464</v>
      </c>
      <c r="J2064" s="267" t="s">
        <v>2464</v>
      </c>
      <c r="K2064" s="215" t="s">
        <v>238</v>
      </c>
    </row>
    <row r="2065" spans="1:11" s="215" customFormat="1" hidden="1">
      <c r="A2065" s="247" t="s">
        <v>2791</v>
      </c>
      <c r="B2065" s="211" t="str">
        <f>VLOOKUP(A2065,数策标签!H:K,2,FALSE)</f>
        <v>汽车类消费金额</v>
      </c>
      <c r="C2065" s="211" t="s">
        <v>235</v>
      </c>
      <c r="D2065" s="211" t="s">
        <v>2001</v>
      </c>
      <c r="E2065" s="211" t="s">
        <v>2001</v>
      </c>
      <c r="F2065" s="265" t="s">
        <v>2775</v>
      </c>
      <c r="G2065" s="212" t="s">
        <v>2776</v>
      </c>
      <c r="H2065" s="287" t="s">
        <v>2465</v>
      </c>
      <c r="I2065" s="318" t="s">
        <v>2466</v>
      </c>
      <c r="J2065" s="267" t="s">
        <v>2466</v>
      </c>
      <c r="K2065" s="215" t="s">
        <v>238</v>
      </c>
    </row>
    <row r="2066" spans="1:11" s="215" customFormat="1" hidden="1">
      <c r="A2066" s="247" t="s">
        <v>2791</v>
      </c>
      <c r="B2066" s="211" t="str">
        <f>VLOOKUP(A2066,数策标签!H:K,2,FALSE)</f>
        <v>汽车类消费金额</v>
      </c>
      <c r="C2066" s="211" t="s">
        <v>235</v>
      </c>
      <c r="D2066" s="211" t="s">
        <v>2001</v>
      </c>
      <c r="E2066" s="211" t="s">
        <v>2001</v>
      </c>
      <c r="F2066" s="265" t="s">
        <v>2775</v>
      </c>
      <c r="G2066" s="212" t="s">
        <v>2776</v>
      </c>
      <c r="H2066" s="287" t="s">
        <v>2467</v>
      </c>
      <c r="I2066" s="318" t="s">
        <v>2468</v>
      </c>
      <c r="J2066" s="267" t="s">
        <v>2468</v>
      </c>
      <c r="K2066" s="215" t="s">
        <v>238</v>
      </c>
    </row>
    <row r="2067" spans="1:11" s="215" customFormat="1" hidden="1">
      <c r="A2067" s="247" t="s">
        <v>2792</v>
      </c>
      <c r="B2067" s="211" t="str">
        <f>VLOOKUP(A2067,数策标签!H:K,2,FALSE)</f>
        <v>商务服务类消费金额</v>
      </c>
      <c r="C2067" s="211" t="s">
        <v>235</v>
      </c>
      <c r="D2067" s="211" t="s">
        <v>2001</v>
      </c>
      <c r="E2067" s="211" t="s">
        <v>2001</v>
      </c>
      <c r="F2067" s="265" t="s">
        <v>2775</v>
      </c>
      <c r="G2067" s="212" t="s">
        <v>2776</v>
      </c>
      <c r="H2067" s="287" t="s">
        <v>2469</v>
      </c>
      <c r="I2067" s="318" t="s">
        <v>2470</v>
      </c>
      <c r="J2067" s="267" t="s">
        <v>2470</v>
      </c>
      <c r="K2067" s="215" t="s">
        <v>238</v>
      </c>
    </row>
    <row r="2068" spans="1:11" s="215" customFormat="1" hidden="1">
      <c r="A2068" s="247" t="s">
        <v>2792</v>
      </c>
      <c r="B2068" s="211" t="str">
        <f>VLOOKUP(A2068,数策标签!H:K,2,FALSE)</f>
        <v>商务服务类消费金额</v>
      </c>
      <c r="C2068" s="211" t="s">
        <v>235</v>
      </c>
      <c r="D2068" s="211" t="s">
        <v>2001</v>
      </c>
      <c r="E2068" s="211" t="s">
        <v>2001</v>
      </c>
      <c r="F2068" s="265" t="s">
        <v>2775</v>
      </c>
      <c r="G2068" s="212" t="s">
        <v>2776</v>
      </c>
      <c r="H2068" s="287" t="s">
        <v>2472</v>
      </c>
      <c r="I2068" s="318" t="s">
        <v>2473</v>
      </c>
      <c r="J2068" s="267" t="s">
        <v>2473</v>
      </c>
      <c r="K2068" s="215" t="s">
        <v>238</v>
      </c>
    </row>
    <row r="2069" spans="1:11" s="215" customFormat="1" hidden="1">
      <c r="A2069" s="247" t="s">
        <v>2792</v>
      </c>
      <c r="B2069" s="211" t="str">
        <f>VLOOKUP(A2069,数策标签!H:K,2,FALSE)</f>
        <v>商务服务类消费金额</v>
      </c>
      <c r="C2069" s="211" t="s">
        <v>235</v>
      </c>
      <c r="D2069" s="211" t="s">
        <v>2001</v>
      </c>
      <c r="E2069" s="211" t="s">
        <v>2001</v>
      </c>
      <c r="F2069" s="265" t="s">
        <v>2775</v>
      </c>
      <c r="G2069" s="212" t="s">
        <v>2776</v>
      </c>
      <c r="H2069" s="287" t="s">
        <v>2474</v>
      </c>
      <c r="I2069" s="318" t="s">
        <v>2475</v>
      </c>
      <c r="J2069" s="267" t="s">
        <v>2475</v>
      </c>
      <c r="K2069" s="215" t="s">
        <v>238</v>
      </c>
    </row>
    <row r="2070" spans="1:11" s="215" customFormat="1" hidden="1">
      <c r="A2070" s="247" t="s">
        <v>2792</v>
      </c>
      <c r="B2070" s="211" t="str">
        <f>VLOOKUP(A2070,数策标签!H:K,2,FALSE)</f>
        <v>商务服务类消费金额</v>
      </c>
      <c r="C2070" s="211" t="s">
        <v>235</v>
      </c>
      <c r="D2070" s="211" t="s">
        <v>2001</v>
      </c>
      <c r="E2070" s="211" t="s">
        <v>2001</v>
      </c>
      <c r="F2070" s="265" t="s">
        <v>2775</v>
      </c>
      <c r="G2070" s="212" t="s">
        <v>2776</v>
      </c>
      <c r="H2070" s="287" t="s">
        <v>2476</v>
      </c>
      <c r="I2070" s="318" t="s">
        <v>2477</v>
      </c>
      <c r="J2070" s="267" t="s">
        <v>2477</v>
      </c>
      <c r="K2070" s="215" t="s">
        <v>238</v>
      </c>
    </row>
    <row r="2071" spans="1:11" s="215" customFormat="1" hidden="1">
      <c r="A2071" s="247" t="s">
        <v>2792</v>
      </c>
      <c r="B2071" s="211" t="str">
        <f>VLOOKUP(A2071,数策标签!H:K,2,FALSE)</f>
        <v>商务服务类消费金额</v>
      </c>
      <c r="C2071" s="211" t="s">
        <v>235</v>
      </c>
      <c r="D2071" s="211" t="s">
        <v>2001</v>
      </c>
      <c r="E2071" s="211" t="s">
        <v>2001</v>
      </c>
      <c r="F2071" s="265" t="s">
        <v>2775</v>
      </c>
      <c r="G2071" s="212" t="s">
        <v>2776</v>
      </c>
      <c r="H2071" s="287" t="s">
        <v>2478</v>
      </c>
      <c r="I2071" s="318" t="s">
        <v>2479</v>
      </c>
      <c r="J2071" s="267" t="s">
        <v>2479</v>
      </c>
      <c r="K2071" s="215" t="s">
        <v>238</v>
      </c>
    </row>
    <row r="2072" spans="1:11" s="215" customFormat="1" hidden="1">
      <c r="A2072" s="247" t="s">
        <v>2792</v>
      </c>
      <c r="B2072" s="211" t="str">
        <f>VLOOKUP(A2072,数策标签!H:K,2,FALSE)</f>
        <v>商务服务类消费金额</v>
      </c>
      <c r="C2072" s="211" t="s">
        <v>235</v>
      </c>
      <c r="D2072" s="211" t="s">
        <v>2001</v>
      </c>
      <c r="E2072" s="211" t="s">
        <v>2001</v>
      </c>
      <c r="F2072" s="265" t="s">
        <v>2775</v>
      </c>
      <c r="G2072" s="212" t="s">
        <v>2776</v>
      </c>
      <c r="H2072" s="287" t="s">
        <v>2480</v>
      </c>
      <c r="I2072" s="318" t="s">
        <v>2481</v>
      </c>
      <c r="J2072" s="267" t="s">
        <v>2481</v>
      </c>
      <c r="K2072" s="215" t="s">
        <v>238</v>
      </c>
    </row>
    <row r="2073" spans="1:11" s="215" customFormat="1" hidden="1">
      <c r="A2073" s="247" t="s">
        <v>2792</v>
      </c>
      <c r="B2073" s="211" t="str">
        <f>VLOOKUP(A2073,数策标签!H:K,2,FALSE)</f>
        <v>商务服务类消费金额</v>
      </c>
      <c r="C2073" s="211" t="s">
        <v>235</v>
      </c>
      <c r="D2073" s="211" t="s">
        <v>2001</v>
      </c>
      <c r="E2073" s="211" t="s">
        <v>2001</v>
      </c>
      <c r="F2073" s="265" t="s">
        <v>2775</v>
      </c>
      <c r="G2073" s="212" t="s">
        <v>2776</v>
      </c>
      <c r="H2073" s="287" t="s">
        <v>2482</v>
      </c>
      <c r="I2073" s="318" t="s">
        <v>2483</v>
      </c>
      <c r="J2073" s="267" t="s">
        <v>2483</v>
      </c>
      <c r="K2073" s="215" t="s">
        <v>238</v>
      </c>
    </row>
    <row r="2074" spans="1:11" s="215" customFormat="1" hidden="1">
      <c r="A2074" s="247" t="s">
        <v>2792</v>
      </c>
      <c r="B2074" s="211" t="str">
        <f>VLOOKUP(A2074,数策标签!H:K,2,FALSE)</f>
        <v>商务服务类消费金额</v>
      </c>
      <c r="C2074" s="211" t="s">
        <v>235</v>
      </c>
      <c r="D2074" s="211" t="s">
        <v>2001</v>
      </c>
      <c r="E2074" s="211" t="s">
        <v>2001</v>
      </c>
      <c r="F2074" s="265" t="s">
        <v>2775</v>
      </c>
      <c r="G2074" s="212" t="s">
        <v>2776</v>
      </c>
      <c r="H2074" s="287" t="s">
        <v>2484</v>
      </c>
      <c r="I2074" s="318" t="s">
        <v>2485</v>
      </c>
      <c r="J2074" s="267" t="s">
        <v>2485</v>
      </c>
      <c r="K2074" s="215" t="s">
        <v>238</v>
      </c>
    </row>
    <row r="2075" spans="1:11" s="215" customFormat="1" hidden="1">
      <c r="A2075" s="247" t="s">
        <v>2792</v>
      </c>
      <c r="B2075" s="211" t="str">
        <f>VLOOKUP(A2075,数策标签!H:K,2,FALSE)</f>
        <v>商务服务类消费金额</v>
      </c>
      <c r="C2075" s="211" t="s">
        <v>235</v>
      </c>
      <c r="D2075" s="211" t="s">
        <v>2001</v>
      </c>
      <c r="E2075" s="211" t="s">
        <v>2001</v>
      </c>
      <c r="F2075" s="265" t="s">
        <v>2775</v>
      </c>
      <c r="G2075" s="212" t="s">
        <v>2776</v>
      </c>
      <c r="H2075" s="287" t="s">
        <v>2486</v>
      </c>
      <c r="I2075" s="318" t="s">
        <v>2487</v>
      </c>
      <c r="J2075" s="267" t="s">
        <v>2487</v>
      </c>
      <c r="K2075" s="215" t="s">
        <v>238</v>
      </c>
    </row>
    <row r="2076" spans="1:11" s="215" customFormat="1" hidden="1">
      <c r="A2076" s="247" t="s">
        <v>2792</v>
      </c>
      <c r="B2076" s="211" t="str">
        <f>VLOOKUP(A2076,数策标签!H:K,2,FALSE)</f>
        <v>商务服务类消费金额</v>
      </c>
      <c r="C2076" s="211" t="s">
        <v>235</v>
      </c>
      <c r="D2076" s="211" t="s">
        <v>2001</v>
      </c>
      <c r="E2076" s="211" t="s">
        <v>2001</v>
      </c>
      <c r="F2076" s="265" t="s">
        <v>2775</v>
      </c>
      <c r="G2076" s="212" t="s">
        <v>2776</v>
      </c>
      <c r="H2076" s="287" t="s">
        <v>2488</v>
      </c>
      <c r="I2076" s="318" t="s">
        <v>2489</v>
      </c>
      <c r="J2076" s="267" t="s">
        <v>2489</v>
      </c>
      <c r="K2076" s="215" t="s">
        <v>238</v>
      </c>
    </row>
    <row r="2077" spans="1:11" s="215" customFormat="1" hidden="1">
      <c r="A2077" s="247" t="s">
        <v>2792</v>
      </c>
      <c r="B2077" s="211" t="str">
        <f>VLOOKUP(A2077,数策标签!H:K,2,FALSE)</f>
        <v>商务服务类消费金额</v>
      </c>
      <c r="C2077" s="211" t="s">
        <v>235</v>
      </c>
      <c r="D2077" s="211" t="s">
        <v>2001</v>
      </c>
      <c r="E2077" s="211" t="s">
        <v>2001</v>
      </c>
      <c r="F2077" s="265" t="s">
        <v>2775</v>
      </c>
      <c r="G2077" s="212" t="s">
        <v>2776</v>
      </c>
      <c r="H2077" s="287" t="s">
        <v>2490</v>
      </c>
      <c r="I2077" s="318" t="s">
        <v>2491</v>
      </c>
      <c r="J2077" s="267" t="s">
        <v>2491</v>
      </c>
      <c r="K2077" s="215" t="s">
        <v>238</v>
      </c>
    </row>
    <row r="2078" spans="1:11" s="215" customFormat="1" hidden="1">
      <c r="A2078" s="247" t="s">
        <v>2792</v>
      </c>
      <c r="B2078" s="211" t="str">
        <f>VLOOKUP(A2078,数策标签!H:K,2,FALSE)</f>
        <v>商务服务类消费金额</v>
      </c>
      <c r="C2078" s="211" t="s">
        <v>235</v>
      </c>
      <c r="D2078" s="211" t="s">
        <v>2001</v>
      </c>
      <c r="E2078" s="211" t="s">
        <v>2001</v>
      </c>
      <c r="F2078" s="265" t="s">
        <v>2775</v>
      </c>
      <c r="G2078" s="212" t="s">
        <v>2776</v>
      </c>
      <c r="H2078" s="287" t="s">
        <v>2492</v>
      </c>
      <c r="I2078" s="318" t="s">
        <v>2493</v>
      </c>
      <c r="J2078" s="267" t="s">
        <v>2493</v>
      </c>
      <c r="K2078" s="215" t="s">
        <v>238</v>
      </c>
    </row>
    <row r="2079" spans="1:11" s="215" customFormat="1" hidden="1">
      <c r="A2079" s="247" t="s">
        <v>2792</v>
      </c>
      <c r="B2079" s="211" t="str">
        <f>VLOOKUP(A2079,数策标签!H:K,2,FALSE)</f>
        <v>商务服务类消费金额</v>
      </c>
      <c r="C2079" s="211" t="s">
        <v>235</v>
      </c>
      <c r="D2079" s="211" t="s">
        <v>2001</v>
      </c>
      <c r="E2079" s="211" t="s">
        <v>2001</v>
      </c>
      <c r="F2079" s="265" t="s">
        <v>2775</v>
      </c>
      <c r="G2079" s="212" t="s">
        <v>2776</v>
      </c>
      <c r="H2079" s="287" t="s">
        <v>2494</v>
      </c>
      <c r="I2079" s="318" t="s">
        <v>2495</v>
      </c>
      <c r="J2079" s="267" t="s">
        <v>2495</v>
      </c>
      <c r="K2079" s="215" t="s">
        <v>238</v>
      </c>
    </row>
    <row r="2080" spans="1:11" s="215" customFormat="1" hidden="1">
      <c r="A2080" s="247" t="s">
        <v>2781</v>
      </c>
      <c r="B2080" s="211" t="str">
        <f>VLOOKUP(A2080,数策标签!H:K,2,FALSE)</f>
        <v>文体娱乐服务类消费金额</v>
      </c>
      <c r="C2080" s="211" t="s">
        <v>235</v>
      </c>
      <c r="D2080" s="211" t="s">
        <v>2001</v>
      </c>
      <c r="E2080" s="211" t="s">
        <v>2001</v>
      </c>
      <c r="F2080" s="265" t="s">
        <v>2775</v>
      </c>
      <c r="G2080" s="212" t="s">
        <v>2776</v>
      </c>
      <c r="H2080" s="287" t="s">
        <v>2496</v>
      </c>
      <c r="I2080" s="318" t="s">
        <v>2497</v>
      </c>
      <c r="J2080" s="267" t="s">
        <v>2497</v>
      </c>
      <c r="K2080" s="215" t="s">
        <v>238</v>
      </c>
    </row>
    <row r="2081" spans="1:11" s="215" customFormat="1" hidden="1">
      <c r="A2081" s="247" t="s">
        <v>2781</v>
      </c>
      <c r="B2081" s="211" t="str">
        <f>VLOOKUP(A2081,数策标签!H:K,2,FALSE)</f>
        <v>文体娱乐服务类消费金额</v>
      </c>
      <c r="C2081" s="211" t="s">
        <v>235</v>
      </c>
      <c r="D2081" s="211" t="s">
        <v>2001</v>
      </c>
      <c r="E2081" s="211" t="s">
        <v>2001</v>
      </c>
      <c r="F2081" s="265" t="s">
        <v>2775</v>
      </c>
      <c r="G2081" s="212" t="s">
        <v>2776</v>
      </c>
      <c r="H2081" s="287" t="s">
        <v>2498</v>
      </c>
      <c r="I2081" s="318" t="s">
        <v>2499</v>
      </c>
      <c r="J2081" s="267" t="s">
        <v>2499</v>
      </c>
      <c r="K2081" s="215" t="s">
        <v>238</v>
      </c>
    </row>
    <row r="2082" spans="1:11" s="215" customFormat="1" hidden="1">
      <c r="A2082" s="247" t="s">
        <v>2781</v>
      </c>
      <c r="B2082" s="211" t="str">
        <f>VLOOKUP(A2082,数策标签!H:K,2,FALSE)</f>
        <v>文体娱乐服务类消费金额</v>
      </c>
      <c r="C2082" s="211" t="s">
        <v>235</v>
      </c>
      <c r="D2082" s="211" t="s">
        <v>2001</v>
      </c>
      <c r="E2082" s="211" t="s">
        <v>2001</v>
      </c>
      <c r="F2082" s="265" t="s">
        <v>2775</v>
      </c>
      <c r="G2082" s="212" t="s">
        <v>2776</v>
      </c>
      <c r="H2082" s="287" t="s">
        <v>2500</v>
      </c>
      <c r="I2082" s="318" t="s">
        <v>2501</v>
      </c>
      <c r="J2082" s="267" t="s">
        <v>2501</v>
      </c>
      <c r="K2082" s="215" t="s">
        <v>238</v>
      </c>
    </row>
    <row r="2083" spans="1:11" s="215" customFormat="1" hidden="1">
      <c r="A2083" s="247" t="s">
        <v>2781</v>
      </c>
      <c r="B2083" s="211" t="str">
        <f>VLOOKUP(A2083,数策标签!H:K,2,FALSE)</f>
        <v>文体娱乐服务类消费金额</v>
      </c>
      <c r="C2083" s="211" t="s">
        <v>235</v>
      </c>
      <c r="D2083" s="211" t="s">
        <v>2001</v>
      </c>
      <c r="E2083" s="211" t="s">
        <v>2001</v>
      </c>
      <c r="F2083" s="265" t="s">
        <v>2775</v>
      </c>
      <c r="G2083" s="212" t="s">
        <v>2776</v>
      </c>
      <c r="H2083" s="287" t="s">
        <v>2502</v>
      </c>
      <c r="I2083" s="318" t="s">
        <v>2503</v>
      </c>
      <c r="J2083" s="267" t="s">
        <v>2503</v>
      </c>
      <c r="K2083" s="215" t="s">
        <v>238</v>
      </c>
    </row>
    <row r="2084" spans="1:11" s="215" customFormat="1" hidden="1">
      <c r="A2084" s="247" t="s">
        <v>2781</v>
      </c>
      <c r="B2084" s="211" t="str">
        <f>VLOOKUP(A2084,数策标签!H:K,2,FALSE)</f>
        <v>文体娱乐服务类消费金额</v>
      </c>
      <c r="C2084" s="211" t="s">
        <v>235</v>
      </c>
      <c r="D2084" s="211" t="s">
        <v>2001</v>
      </c>
      <c r="E2084" s="211" t="s">
        <v>2001</v>
      </c>
      <c r="F2084" s="265" t="s">
        <v>2775</v>
      </c>
      <c r="G2084" s="212" t="s">
        <v>2776</v>
      </c>
      <c r="H2084" s="287" t="s">
        <v>2504</v>
      </c>
      <c r="I2084" s="318" t="s">
        <v>2505</v>
      </c>
      <c r="J2084" s="267" t="s">
        <v>2505</v>
      </c>
      <c r="K2084" s="215" t="s">
        <v>238</v>
      </c>
    </row>
    <row r="2085" spans="1:11" s="215" customFormat="1" hidden="1">
      <c r="A2085" s="247" t="s">
        <v>2781</v>
      </c>
      <c r="B2085" s="211" t="str">
        <f>VLOOKUP(A2085,数策标签!H:K,2,FALSE)</f>
        <v>文体娱乐服务类消费金额</v>
      </c>
      <c r="C2085" s="211" t="s">
        <v>235</v>
      </c>
      <c r="D2085" s="211" t="s">
        <v>2001</v>
      </c>
      <c r="E2085" s="211" t="s">
        <v>2001</v>
      </c>
      <c r="F2085" s="265" t="s">
        <v>2775</v>
      </c>
      <c r="G2085" s="212" t="s">
        <v>2776</v>
      </c>
      <c r="H2085" s="287" t="s">
        <v>2506</v>
      </c>
      <c r="I2085" s="318" t="s">
        <v>2507</v>
      </c>
      <c r="J2085" s="267" t="s">
        <v>2507</v>
      </c>
      <c r="K2085" s="215" t="s">
        <v>238</v>
      </c>
    </row>
    <row r="2086" spans="1:11" s="215" customFormat="1" hidden="1">
      <c r="A2086" s="247" t="s">
        <v>2781</v>
      </c>
      <c r="B2086" s="211" t="str">
        <f>VLOOKUP(A2086,数策标签!H:K,2,FALSE)</f>
        <v>文体娱乐服务类消费金额</v>
      </c>
      <c r="C2086" s="211" t="s">
        <v>235</v>
      </c>
      <c r="D2086" s="211" t="s">
        <v>2001</v>
      </c>
      <c r="E2086" s="211" t="s">
        <v>2001</v>
      </c>
      <c r="F2086" s="265" t="s">
        <v>2775</v>
      </c>
      <c r="G2086" s="212" t="s">
        <v>2776</v>
      </c>
      <c r="H2086" s="287" t="s">
        <v>2508</v>
      </c>
      <c r="I2086" s="318" t="s">
        <v>2509</v>
      </c>
      <c r="J2086" s="267" t="s">
        <v>2509</v>
      </c>
      <c r="K2086" s="215" t="s">
        <v>238</v>
      </c>
    </row>
    <row r="2087" spans="1:11" s="215" customFormat="1" hidden="1">
      <c r="A2087" s="247" t="s">
        <v>2781</v>
      </c>
      <c r="B2087" s="211" t="str">
        <f>VLOOKUP(A2087,数策标签!H:K,2,FALSE)</f>
        <v>文体娱乐服务类消费金额</v>
      </c>
      <c r="C2087" s="211" t="s">
        <v>235</v>
      </c>
      <c r="D2087" s="211" t="s">
        <v>2001</v>
      </c>
      <c r="E2087" s="211" t="s">
        <v>2001</v>
      </c>
      <c r="F2087" s="265" t="s">
        <v>2775</v>
      </c>
      <c r="G2087" s="212" t="s">
        <v>2776</v>
      </c>
      <c r="H2087" s="287" t="s">
        <v>2510</v>
      </c>
      <c r="I2087" s="318" t="s">
        <v>2511</v>
      </c>
      <c r="J2087" s="267" t="s">
        <v>2511</v>
      </c>
      <c r="K2087" s="215" t="s">
        <v>238</v>
      </c>
    </row>
    <row r="2088" spans="1:11" s="215" customFormat="1" hidden="1">
      <c r="A2088" s="247" t="s">
        <v>2781</v>
      </c>
      <c r="B2088" s="211" t="str">
        <f>VLOOKUP(A2088,数策标签!H:K,2,FALSE)</f>
        <v>文体娱乐服务类消费金额</v>
      </c>
      <c r="C2088" s="211" t="s">
        <v>235</v>
      </c>
      <c r="D2088" s="211" t="s">
        <v>2001</v>
      </c>
      <c r="E2088" s="211" t="s">
        <v>2001</v>
      </c>
      <c r="F2088" s="265" t="s">
        <v>2775</v>
      </c>
      <c r="G2088" s="212" t="s">
        <v>2776</v>
      </c>
      <c r="H2088" s="287" t="s">
        <v>2512</v>
      </c>
      <c r="I2088" s="318" t="s">
        <v>2513</v>
      </c>
      <c r="J2088" s="267" t="s">
        <v>2513</v>
      </c>
      <c r="K2088" s="215" t="s">
        <v>238</v>
      </c>
    </row>
    <row r="2089" spans="1:11" s="215" customFormat="1" hidden="1">
      <c r="A2089" s="247" t="s">
        <v>2781</v>
      </c>
      <c r="B2089" s="211" t="str">
        <f>VLOOKUP(A2089,数策标签!H:K,2,FALSE)</f>
        <v>文体娱乐服务类消费金额</v>
      </c>
      <c r="C2089" s="211" t="s">
        <v>235</v>
      </c>
      <c r="D2089" s="211" t="s">
        <v>2001</v>
      </c>
      <c r="E2089" s="211" t="s">
        <v>2001</v>
      </c>
      <c r="F2089" s="265" t="s">
        <v>2775</v>
      </c>
      <c r="G2089" s="212" t="s">
        <v>2776</v>
      </c>
      <c r="H2089" s="287" t="s">
        <v>2514</v>
      </c>
      <c r="I2089" s="318" t="s">
        <v>2515</v>
      </c>
      <c r="J2089" s="267" t="s">
        <v>2515</v>
      </c>
      <c r="K2089" s="215" t="s">
        <v>238</v>
      </c>
    </row>
    <row r="2090" spans="1:11" s="215" customFormat="1" ht="33" hidden="1">
      <c r="A2090" s="247" t="s">
        <v>2781</v>
      </c>
      <c r="B2090" s="211" t="str">
        <f>VLOOKUP(A2090,数策标签!H:K,2,FALSE)</f>
        <v>文体娱乐服务类消费金额</v>
      </c>
      <c r="C2090" s="211" t="s">
        <v>235</v>
      </c>
      <c r="D2090" s="211" t="s">
        <v>2001</v>
      </c>
      <c r="E2090" s="211" t="s">
        <v>2001</v>
      </c>
      <c r="F2090" s="265" t="s">
        <v>2775</v>
      </c>
      <c r="G2090" s="212" t="s">
        <v>2776</v>
      </c>
      <c r="H2090" s="287" t="s">
        <v>2516</v>
      </c>
      <c r="I2090" s="318" t="s">
        <v>2517</v>
      </c>
      <c r="J2090" s="267" t="s">
        <v>2517</v>
      </c>
      <c r="K2090" s="215" t="s">
        <v>238</v>
      </c>
    </row>
    <row r="2091" spans="1:11" s="215" customFormat="1" hidden="1">
      <c r="A2091" s="247" t="s">
        <v>2781</v>
      </c>
      <c r="B2091" s="211" t="str">
        <f>VLOOKUP(A2091,数策标签!H:K,2,FALSE)</f>
        <v>文体娱乐服务类消费金额</v>
      </c>
      <c r="C2091" s="211" t="s">
        <v>235</v>
      </c>
      <c r="D2091" s="211" t="s">
        <v>2001</v>
      </c>
      <c r="E2091" s="211" t="s">
        <v>2001</v>
      </c>
      <c r="F2091" s="265" t="s">
        <v>2775</v>
      </c>
      <c r="G2091" s="212" t="s">
        <v>2776</v>
      </c>
      <c r="H2091" s="287" t="s">
        <v>2518</v>
      </c>
      <c r="I2091" s="318" t="s">
        <v>2519</v>
      </c>
      <c r="J2091" s="267" t="s">
        <v>2519</v>
      </c>
      <c r="K2091" s="215" t="s">
        <v>238</v>
      </c>
    </row>
    <row r="2092" spans="1:11" s="215" customFormat="1" hidden="1">
      <c r="A2092" s="247" t="s">
        <v>2781</v>
      </c>
      <c r="B2092" s="211" t="str">
        <f>VLOOKUP(A2092,数策标签!H:K,2,FALSE)</f>
        <v>文体娱乐服务类消费金额</v>
      </c>
      <c r="C2092" s="211" t="s">
        <v>235</v>
      </c>
      <c r="D2092" s="211" t="s">
        <v>2001</v>
      </c>
      <c r="E2092" s="211" t="s">
        <v>2001</v>
      </c>
      <c r="F2092" s="265" t="s">
        <v>2775</v>
      </c>
      <c r="G2092" s="212" t="s">
        <v>2776</v>
      </c>
      <c r="H2092" s="287" t="s">
        <v>2520</v>
      </c>
      <c r="I2092" s="318" t="s">
        <v>2521</v>
      </c>
      <c r="J2092" s="267" t="s">
        <v>2521</v>
      </c>
      <c r="K2092" s="215" t="s">
        <v>238</v>
      </c>
    </row>
    <row r="2093" spans="1:11" s="215" customFormat="1" hidden="1">
      <c r="A2093" s="247" t="s">
        <v>2781</v>
      </c>
      <c r="B2093" s="211" t="str">
        <f>VLOOKUP(A2093,数策标签!H:K,2,FALSE)</f>
        <v>文体娱乐服务类消费金额</v>
      </c>
      <c r="C2093" s="211" t="s">
        <v>235</v>
      </c>
      <c r="D2093" s="211" t="s">
        <v>2001</v>
      </c>
      <c r="E2093" s="211" t="s">
        <v>2001</v>
      </c>
      <c r="F2093" s="265" t="s">
        <v>2775</v>
      </c>
      <c r="G2093" s="212" t="s">
        <v>2776</v>
      </c>
      <c r="H2093" s="287" t="s">
        <v>2522</v>
      </c>
      <c r="I2093" s="318" t="s">
        <v>2523</v>
      </c>
      <c r="J2093" s="267" t="s">
        <v>2523</v>
      </c>
      <c r="K2093" s="215" t="s">
        <v>238</v>
      </c>
    </row>
    <row r="2094" spans="1:11" s="215" customFormat="1" hidden="1">
      <c r="A2094" s="247" t="s">
        <v>2781</v>
      </c>
      <c r="B2094" s="211" t="str">
        <f>VLOOKUP(A2094,数策标签!H:K,2,FALSE)</f>
        <v>文体娱乐服务类消费金额</v>
      </c>
      <c r="C2094" s="211" t="s">
        <v>235</v>
      </c>
      <c r="D2094" s="211" t="s">
        <v>2001</v>
      </c>
      <c r="E2094" s="211" t="s">
        <v>2001</v>
      </c>
      <c r="F2094" s="265" t="s">
        <v>2775</v>
      </c>
      <c r="G2094" s="212" t="s">
        <v>2776</v>
      </c>
      <c r="H2094" s="287" t="s">
        <v>2524</v>
      </c>
      <c r="I2094" s="318" t="s">
        <v>2525</v>
      </c>
      <c r="J2094" s="267" t="s">
        <v>2525</v>
      </c>
      <c r="K2094" s="215" t="s">
        <v>238</v>
      </c>
    </row>
    <row r="2095" spans="1:11" s="215" customFormat="1" hidden="1">
      <c r="A2095" s="247" t="s">
        <v>2781</v>
      </c>
      <c r="B2095" s="211" t="str">
        <f>VLOOKUP(A2095,数策标签!H:K,2,FALSE)</f>
        <v>文体娱乐服务类消费金额</v>
      </c>
      <c r="C2095" s="211" t="s">
        <v>235</v>
      </c>
      <c r="D2095" s="211" t="s">
        <v>2001</v>
      </c>
      <c r="E2095" s="211" t="s">
        <v>2001</v>
      </c>
      <c r="F2095" s="265" t="s">
        <v>2775</v>
      </c>
      <c r="G2095" s="212" t="s">
        <v>2776</v>
      </c>
      <c r="H2095" s="287" t="s">
        <v>2526</v>
      </c>
      <c r="I2095" s="318" t="s">
        <v>2527</v>
      </c>
      <c r="J2095" s="267" t="s">
        <v>2527</v>
      </c>
      <c r="K2095" s="215" t="s">
        <v>238</v>
      </c>
    </row>
    <row r="2096" spans="1:11" s="215" customFormat="1" hidden="1">
      <c r="A2096" s="247" t="s">
        <v>2781</v>
      </c>
      <c r="B2096" s="211" t="str">
        <f>VLOOKUP(A2096,数策标签!H:K,2,FALSE)</f>
        <v>文体娱乐服务类消费金额</v>
      </c>
      <c r="C2096" s="211" t="s">
        <v>235</v>
      </c>
      <c r="D2096" s="211" t="s">
        <v>2001</v>
      </c>
      <c r="E2096" s="211" t="s">
        <v>2001</v>
      </c>
      <c r="F2096" s="265" t="s">
        <v>2775</v>
      </c>
      <c r="G2096" s="212" t="s">
        <v>2776</v>
      </c>
      <c r="H2096" s="287" t="s">
        <v>2528</v>
      </c>
      <c r="I2096" s="318" t="s">
        <v>2529</v>
      </c>
      <c r="J2096" s="267" t="s">
        <v>2529</v>
      </c>
      <c r="K2096" s="215" t="s">
        <v>238</v>
      </c>
    </row>
    <row r="2097" spans="1:11" s="215" customFormat="1" hidden="1">
      <c r="A2097" s="247" t="s">
        <v>2781</v>
      </c>
      <c r="B2097" s="211" t="str">
        <f>VLOOKUP(A2097,数策标签!H:K,2,FALSE)</f>
        <v>文体娱乐服务类消费金额</v>
      </c>
      <c r="C2097" s="211" t="s">
        <v>235</v>
      </c>
      <c r="D2097" s="211" t="s">
        <v>2001</v>
      </c>
      <c r="E2097" s="211" t="s">
        <v>2001</v>
      </c>
      <c r="F2097" s="265" t="s">
        <v>2775</v>
      </c>
      <c r="G2097" s="212" t="s">
        <v>2776</v>
      </c>
      <c r="H2097" s="287" t="s">
        <v>2530</v>
      </c>
      <c r="I2097" s="318" t="s">
        <v>2531</v>
      </c>
      <c r="J2097" s="267" t="s">
        <v>2531</v>
      </c>
      <c r="K2097" s="215" t="s">
        <v>238</v>
      </c>
    </row>
    <row r="2098" spans="1:11" s="215" customFormat="1" hidden="1">
      <c r="A2098" s="247" t="s">
        <v>2781</v>
      </c>
      <c r="B2098" s="211" t="str">
        <f>VLOOKUP(A2098,数策标签!H:K,2,FALSE)</f>
        <v>文体娱乐服务类消费金额</v>
      </c>
      <c r="C2098" s="211" t="s">
        <v>235</v>
      </c>
      <c r="D2098" s="211" t="s">
        <v>2001</v>
      </c>
      <c r="E2098" s="211" t="s">
        <v>2001</v>
      </c>
      <c r="F2098" s="265" t="s">
        <v>2775</v>
      </c>
      <c r="G2098" s="212" t="s">
        <v>2776</v>
      </c>
      <c r="H2098" s="287" t="s">
        <v>2532</v>
      </c>
      <c r="I2098" s="318" t="s">
        <v>2533</v>
      </c>
      <c r="J2098" s="267" t="s">
        <v>2533</v>
      </c>
      <c r="K2098" s="215" t="s">
        <v>238</v>
      </c>
    </row>
    <row r="2099" spans="1:11" s="215" customFormat="1" hidden="1">
      <c r="A2099" s="247" t="s">
        <v>2781</v>
      </c>
      <c r="B2099" s="211" t="str">
        <f>VLOOKUP(A2099,数策标签!H:K,2,FALSE)</f>
        <v>文体娱乐服务类消费金额</v>
      </c>
      <c r="C2099" s="211" t="s">
        <v>235</v>
      </c>
      <c r="D2099" s="211" t="s">
        <v>2001</v>
      </c>
      <c r="E2099" s="211" t="s">
        <v>2001</v>
      </c>
      <c r="F2099" s="265" t="s">
        <v>2775</v>
      </c>
      <c r="G2099" s="212" t="s">
        <v>2776</v>
      </c>
      <c r="H2099" s="287" t="s">
        <v>2534</v>
      </c>
      <c r="I2099" s="318" t="s">
        <v>2535</v>
      </c>
      <c r="J2099" s="267" t="s">
        <v>2535</v>
      </c>
      <c r="K2099" s="215" t="s">
        <v>238</v>
      </c>
    </row>
    <row r="2100" spans="1:11" s="215" customFormat="1" hidden="1">
      <c r="A2100" s="247" t="s">
        <v>2793</v>
      </c>
      <c r="B2100" s="211" t="str">
        <f>VLOOKUP(A2100,数策标签!H:K,2,FALSE)</f>
        <v>医疗美容类消费金额</v>
      </c>
      <c r="C2100" s="211" t="s">
        <v>235</v>
      </c>
      <c r="D2100" s="211" t="s">
        <v>2001</v>
      </c>
      <c r="E2100" s="211" t="s">
        <v>2001</v>
      </c>
      <c r="F2100" s="265" t="s">
        <v>2775</v>
      </c>
      <c r="G2100" s="212" t="s">
        <v>2776</v>
      </c>
      <c r="H2100" s="287" t="s">
        <v>2536</v>
      </c>
      <c r="I2100" s="318" t="s">
        <v>2537</v>
      </c>
      <c r="J2100" s="267" t="s">
        <v>2537</v>
      </c>
      <c r="K2100" s="215" t="s">
        <v>238</v>
      </c>
    </row>
    <row r="2101" spans="1:11" s="215" customFormat="1" hidden="1">
      <c r="A2101" s="247" t="s">
        <v>2793</v>
      </c>
      <c r="B2101" s="211" t="str">
        <f>VLOOKUP(A2101,数策标签!H:K,2,FALSE)</f>
        <v>医疗美容类消费金额</v>
      </c>
      <c r="C2101" s="211" t="s">
        <v>235</v>
      </c>
      <c r="D2101" s="211" t="s">
        <v>2001</v>
      </c>
      <c r="E2101" s="211" t="s">
        <v>2001</v>
      </c>
      <c r="F2101" s="265" t="s">
        <v>2775</v>
      </c>
      <c r="G2101" s="212" t="s">
        <v>2776</v>
      </c>
      <c r="H2101" s="287" t="s">
        <v>2539</v>
      </c>
      <c r="I2101" s="318" t="s">
        <v>2540</v>
      </c>
      <c r="J2101" s="267" t="s">
        <v>2540</v>
      </c>
      <c r="K2101" s="215" t="s">
        <v>238</v>
      </c>
    </row>
    <row r="2102" spans="1:11" s="215" customFormat="1" hidden="1">
      <c r="A2102" s="247" t="s">
        <v>2793</v>
      </c>
      <c r="B2102" s="211" t="str">
        <f>VLOOKUP(A2102,数策标签!H:K,2,FALSE)</f>
        <v>医疗美容类消费金额</v>
      </c>
      <c r="C2102" s="211" t="s">
        <v>235</v>
      </c>
      <c r="D2102" s="211" t="s">
        <v>2001</v>
      </c>
      <c r="E2102" s="211" t="s">
        <v>2001</v>
      </c>
      <c r="F2102" s="265" t="s">
        <v>2775</v>
      </c>
      <c r="G2102" s="212" t="s">
        <v>2776</v>
      </c>
      <c r="H2102" s="287" t="s">
        <v>2541</v>
      </c>
      <c r="I2102" s="318" t="s">
        <v>2542</v>
      </c>
      <c r="J2102" s="267" t="s">
        <v>2542</v>
      </c>
      <c r="K2102" s="215" t="s">
        <v>238</v>
      </c>
    </row>
    <row r="2103" spans="1:11" s="215" customFormat="1" hidden="1">
      <c r="A2103" s="247" t="s">
        <v>2793</v>
      </c>
      <c r="B2103" s="211" t="str">
        <f>VLOOKUP(A2103,数策标签!H:K,2,FALSE)</f>
        <v>医疗美容类消费金额</v>
      </c>
      <c r="C2103" s="211" t="s">
        <v>235</v>
      </c>
      <c r="D2103" s="211" t="s">
        <v>2001</v>
      </c>
      <c r="E2103" s="211" t="s">
        <v>2001</v>
      </c>
      <c r="F2103" s="265" t="s">
        <v>2775</v>
      </c>
      <c r="G2103" s="212" t="s">
        <v>2776</v>
      </c>
      <c r="H2103" s="287" t="s">
        <v>2543</v>
      </c>
      <c r="I2103" s="318" t="s">
        <v>2544</v>
      </c>
      <c r="J2103" s="267" t="s">
        <v>2544</v>
      </c>
      <c r="K2103" s="215" t="s">
        <v>238</v>
      </c>
    </row>
    <row r="2104" spans="1:11" s="215" customFormat="1" hidden="1">
      <c r="A2104" s="247" t="s">
        <v>2793</v>
      </c>
      <c r="B2104" s="211" t="str">
        <f>VLOOKUP(A2104,数策标签!H:K,2,FALSE)</f>
        <v>医疗美容类消费金额</v>
      </c>
      <c r="C2104" s="211" t="s">
        <v>235</v>
      </c>
      <c r="D2104" s="211" t="s">
        <v>2001</v>
      </c>
      <c r="E2104" s="211" t="s">
        <v>2001</v>
      </c>
      <c r="F2104" s="265" t="s">
        <v>2775</v>
      </c>
      <c r="G2104" s="212" t="s">
        <v>2776</v>
      </c>
      <c r="H2104" s="287" t="s">
        <v>2545</v>
      </c>
      <c r="I2104" s="318" t="s">
        <v>2546</v>
      </c>
      <c r="J2104" s="267" t="s">
        <v>2546</v>
      </c>
      <c r="K2104" s="215" t="s">
        <v>238</v>
      </c>
    </row>
    <row r="2105" spans="1:11" s="215" customFormat="1" hidden="1">
      <c r="A2105" s="247" t="s">
        <v>2793</v>
      </c>
      <c r="B2105" s="211" t="str">
        <f>VLOOKUP(A2105,数策标签!H:K,2,FALSE)</f>
        <v>医疗美容类消费金额</v>
      </c>
      <c r="C2105" s="211" t="s">
        <v>235</v>
      </c>
      <c r="D2105" s="211" t="s">
        <v>2001</v>
      </c>
      <c r="E2105" s="211" t="s">
        <v>2001</v>
      </c>
      <c r="F2105" s="265" t="s">
        <v>2775</v>
      </c>
      <c r="G2105" s="212" t="s">
        <v>2776</v>
      </c>
      <c r="H2105" s="287" t="s">
        <v>2547</v>
      </c>
      <c r="I2105" s="318" t="s">
        <v>2548</v>
      </c>
      <c r="J2105" s="267" t="s">
        <v>2548</v>
      </c>
      <c r="K2105" s="215" t="s">
        <v>238</v>
      </c>
    </row>
    <row r="2106" spans="1:11" s="215" customFormat="1" hidden="1">
      <c r="A2106" s="247" t="s">
        <v>2793</v>
      </c>
      <c r="B2106" s="211" t="str">
        <f>VLOOKUP(A2106,数策标签!H:K,2,FALSE)</f>
        <v>医疗美容类消费金额</v>
      </c>
      <c r="C2106" s="211" t="s">
        <v>235</v>
      </c>
      <c r="D2106" s="211" t="s">
        <v>2001</v>
      </c>
      <c r="E2106" s="211" t="s">
        <v>2001</v>
      </c>
      <c r="F2106" s="265" t="s">
        <v>2775</v>
      </c>
      <c r="G2106" s="212" t="s">
        <v>2776</v>
      </c>
      <c r="H2106" s="287" t="s">
        <v>2549</v>
      </c>
      <c r="I2106" s="318" t="s">
        <v>2550</v>
      </c>
      <c r="J2106" s="267" t="s">
        <v>2550</v>
      </c>
      <c r="K2106" s="215" t="s">
        <v>238</v>
      </c>
    </row>
    <row r="2107" spans="1:11" s="215" customFormat="1" hidden="1">
      <c r="A2107" s="247" t="s">
        <v>2793</v>
      </c>
      <c r="B2107" s="211" t="str">
        <f>VLOOKUP(A2107,数策标签!H:K,2,FALSE)</f>
        <v>医疗美容类消费金额</v>
      </c>
      <c r="C2107" s="211" t="s">
        <v>235</v>
      </c>
      <c r="D2107" s="211" t="s">
        <v>2001</v>
      </c>
      <c r="E2107" s="211" t="s">
        <v>2001</v>
      </c>
      <c r="F2107" s="265" t="s">
        <v>2775</v>
      </c>
      <c r="G2107" s="212" t="s">
        <v>2776</v>
      </c>
      <c r="H2107" s="287" t="s">
        <v>2551</v>
      </c>
      <c r="I2107" s="318" t="s">
        <v>2552</v>
      </c>
      <c r="J2107" s="267" t="s">
        <v>2552</v>
      </c>
      <c r="K2107" s="215" t="s">
        <v>238</v>
      </c>
    </row>
    <row r="2108" spans="1:11" s="215" customFormat="1" hidden="1">
      <c r="A2108" s="247" t="s">
        <v>2793</v>
      </c>
      <c r="B2108" s="211" t="str">
        <f>VLOOKUP(A2108,数策标签!H:K,2,FALSE)</f>
        <v>医疗美容类消费金额</v>
      </c>
      <c r="C2108" s="211" t="s">
        <v>235</v>
      </c>
      <c r="D2108" s="211" t="s">
        <v>2001</v>
      </c>
      <c r="E2108" s="211" t="s">
        <v>2001</v>
      </c>
      <c r="F2108" s="265" t="s">
        <v>2775</v>
      </c>
      <c r="G2108" s="212" t="s">
        <v>2776</v>
      </c>
      <c r="H2108" s="287" t="s">
        <v>2553</v>
      </c>
      <c r="I2108" s="318" t="s">
        <v>2554</v>
      </c>
      <c r="J2108" s="267" t="s">
        <v>2554</v>
      </c>
      <c r="K2108" s="215" t="s">
        <v>238</v>
      </c>
    </row>
    <row r="2109" spans="1:11" s="215" customFormat="1" hidden="1">
      <c r="A2109" s="247" t="s">
        <v>2793</v>
      </c>
      <c r="B2109" s="211" t="str">
        <f>VLOOKUP(A2109,数策标签!H:K,2,FALSE)</f>
        <v>医疗美容类消费金额</v>
      </c>
      <c r="C2109" s="211" t="s">
        <v>235</v>
      </c>
      <c r="D2109" s="211" t="s">
        <v>2001</v>
      </c>
      <c r="E2109" s="211" t="s">
        <v>2001</v>
      </c>
      <c r="F2109" s="265" t="s">
        <v>2775</v>
      </c>
      <c r="G2109" s="212" t="s">
        <v>2776</v>
      </c>
      <c r="H2109" s="287" t="s">
        <v>2555</v>
      </c>
      <c r="I2109" s="318" t="s">
        <v>2556</v>
      </c>
      <c r="J2109" s="267" t="s">
        <v>2556</v>
      </c>
      <c r="K2109" s="215" t="s">
        <v>238</v>
      </c>
    </row>
    <row r="2110" spans="1:11" s="215" customFormat="1" hidden="1">
      <c r="A2110" s="247" t="s">
        <v>2793</v>
      </c>
      <c r="B2110" s="211" t="str">
        <f>VLOOKUP(A2110,数策标签!H:K,2,FALSE)</f>
        <v>医疗美容类消费金额</v>
      </c>
      <c r="C2110" s="211" t="s">
        <v>235</v>
      </c>
      <c r="D2110" s="211" t="s">
        <v>2001</v>
      </c>
      <c r="E2110" s="211" t="s">
        <v>2001</v>
      </c>
      <c r="F2110" s="265" t="s">
        <v>2775</v>
      </c>
      <c r="G2110" s="212" t="s">
        <v>2776</v>
      </c>
      <c r="H2110" s="287" t="s">
        <v>2557</v>
      </c>
      <c r="I2110" s="318" t="s">
        <v>2558</v>
      </c>
      <c r="J2110" s="267" t="s">
        <v>2558</v>
      </c>
      <c r="K2110" s="215" t="s">
        <v>238</v>
      </c>
    </row>
    <row r="2111" spans="1:11" s="215" customFormat="1" hidden="1">
      <c r="A2111" s="247" t="s">
        <v>2793</v>
      </c>
      <c r="B2111" s="211" t="str">
        <f>VLOOKUP(A2111,数策标签!H:K,2,FALSE)</f>
        <v>医疗美容类消费金额</v>
      </c>
      <c r="C2111" s="211" t="s">
        <v>235</v>
      </c>
      <c r="D2111" s="211" t="s">
        <v>2001</v>
      </c>
      <c r="E2111" s="211" t="s">
        <v>2001</v>
      </c>
      <c r="F2111" s="265" t="s">
        <v>2775</v>
      </c>
      <c r="G2111" s="212" t="s">
        <v>2776</v>
      </c>
      <c r="H2111" s="287" t="s">
        <v>2559</v>
      </c>
      <c r="I2111" s="318" t="s">
        <v>2560</v>
      </c>
      <c r="J2111" s="267" t="s">
        <v>2560</v>
      </c>
      <c r="K2111" s="215" t="s">
        <v>238</v>
      </c>
    </row>
    <row r="2112" spans="1:11" s="215" customFormat="1" hidden="1">
      <c r="A2112" s="247" t="s">
        <v>2793</v>
      </c>
      <c r="B2112" s="211" t="str">
        <f>VLOOKUP(A2112,数策标签!H:K,2,FALSE)</f>
        <v>医疗美容类消费金额</v>
      </c>
      <c r="C2112" s="211" t="s">
        <v>235</v>
      </c>
      <c r="D2112" s="211" t="s">
        <v>2001</v>
      </c>
      <c r="E2112" s="211" t="s">
        <v>2001</v>
      </c>
      <c r="F2112" s="265" t="s">
        <v>2775</v>
      </c>
      <c r="G2112" s="212" t="s">
        <v>2776</v>
      </c>
      <c r="H2112" s="287" t="s">
        <v>2561</v>
      </c>
      <c r="I2112" s="318" t="s">
        <v>2562</v>
      </c>
      <c r="J2112" s="267" t="s">
        <v>2562</v>
      </c>
      <c r="K2112" s="215" t="s">
        <v>238</v>
      </c>
    </row>
    <row r="2113" spans="1:11" s="215" customFormat="1" hidden="1">
      <c r="A2113" s="247" t="s">
        <v>2794</v>
      </c>
      <c r="B2113" s="211" t="str">
        <f>VLOOKUP(A2113,数策标签!H:K,2,FALSE)</f>
        <v>邮政快递类消费金额</v>
      </c>
      <c r="C2113" s="211" t="s">
        <v>235</v>
      </c>
      <c r="D2113" s="211" t="s">
        <v>2001</v>
      </c>
      <c r="E2113" s="211" t="s">
        <v>2001</v>
      </c>
      <c r="F2113" s="265" t="s">
        <v>2775</v>
      </c>
      <c r="G2113" s="212" t="s">
        <v>2776</v>
      </c>
      <c r="H2113" s="287" t="s">
        <v>2563</v>
      </c>
      <c r="I2113" s="318" t="s">
        <v>2564</v>
      </c>
      <c r="J2113" s="267" t="s">
        <v>2564</v>
      </c>
      <c r="K2113" s="215" t="s">
        <v>238</v>
      </c>
    </row>
    <row r="2114" spans="1:11" s="215" customFormat="1" hidden="1">
      <c r="A2114" s="247" t="s">
        <v>2794</v>
      </c>
      <c r="B2114" s="211" t="str">
        <f>VLOOKUP(A2114,数策标签!H:K,2,FALSE)</f>
        <v>邮政快递类消费金额</v>
      </c>
      <c r="C2114" s="211" t="s">
        <v>235</v>
      </c>
      <c r="D2114" s="211" t="s">
        <v>2001</v>
      </c>
      <c r="E2114" s="211" t="s">
        <v>2001</v>
      </c>
      <c r="F2114" s="265" t="s">
        <v>2775</v>
      </c>
      <c r="G2114" s="212" t="s">
        <v>2776</v>
      </c>
      <c r="H2114" s="287" t="s">
        <v>2566</v>
      </c>
      <c r="I2114" s="318" t="s">
        <v>2567</v>
      </c>
      <c r="J2114" s="267" t="s">
        <v>2567</v>
      </c>
      <c r="K2114" s="215" t="s">
        <v>238</v>
      </c>
    </row>
    <row r="2115" spans="1:11" s="215" customFormat="1" hidden="1">
      <c r="A2115" s="247" t="s">
        <v>2794</v>
      </c>
      <c r="B2115" s="211" t="str">
        <f>VLOOKUP(A2115,数策标签!H:K,2,FALSE)</f>
        <v>邮政快递类消费金额</v>
      </c>
      <c r="C2115" s="211" t="s">
        <v>235</v>
      </c>
      <c r="D2115" s="211" t="s">
        <v>2001</v>
      </c>
      <c r="E2115" s="211" t="s">
        <v>2001</v>
      </c>
      <c r="F2115" s="265" t="s">
        <v>2775</v>
      </c>
      <c r="G2115" s="212" t="s">
        <v>2776</v>
      </c>
      <c r="H2115" s="287" t="s">
        <v>2568</v>
      </c>
      <c r="I2115" s="318" t="s">
        <v>2569</v>
      </c>
      <c r="J2115" s="267" t="s">
        <v>2569</v>
      </c>
      <c r="K2115" s="215" t="s">
        <v>238</v>
      </c>
    </row>
    <row r="2116" spans="1:11" s="215" customFormat="1" hidden="1">
      <c r="A2116" s="247" t="s">
        <v>2794</v>
      </c>
      <c r="B2116" s="211" t="str">
        <f>VLOOKUP(A2116,数策标签!H:K,2,FALSE)</f>
        <v>邮政快递类消费金额</v>
      </c>
      <c r="C2116" s="211" t="s">
        <v>235</v>
      </c>
      <c r="D2116" s="211" t="s">
        <v>2001</v>
      </c>
      <c r="E2116" s="211" t="s">
        <v>2001</v>
      </c>
      <c r="F2116" s="265" t="s">
        <v>2775</v>
      </c>
      <c r="G2116" s="212" t="s">
        <v>2776</v>
      </c>
      <c r="H2116" s="287" t="s">
        <v>2570</v>
      </c>
      <c r="I2116" s="318" t="s">
        <v>2571</v>
      </c>
      <c r="J2116" s="267" t="s">
        <v>2571</v>
      </c>
      <c r="K2116" s="215" t="s">
        <v>238</v>
      </c>
    </row>
    <row r="2117" spans="1:11" s="215" customFormat="1" hidden="1">
      <c r="A2117" s="247" t="s">
        <v>2795</v>
      </c>
      <c r="B2117" s="211" t="str">
        <f>VLOOKUP(A2117,数策标签!H:K,2,FALSE)</f>
        <v>政府机构及社会团体类消费金额</v>
      </c>
      <c r="C2117" s="211" t="s">
        <v>235</v>
      </c>
      <c r="D2117" s="211" t="s">
        <v>2001</v>
      </c>
      <c r="E2117" s="211" t="s">
        <v>2001</v>
      </c>
      <c r="F2117" s="265" t="s">
        <v>2775</v>
      </c>
      <c r="G2117" s="212" t="s">
        <v>2776</v>
      </c>
      <c r="H2117" s="287" t="s">
        <v>2572</v>
      </c>
      <c r="I2117" s="318" t="s">
        <v>2573</v>
      </c>
      <c r="J2117" s="267" t="s">
        <v>2573</v>
      </c>
      <c r="K2117" s="215" t="s">
        <v>238</v>
      </c>
    </row>
    <row r="2118" spans="1:11" s="215" customFormat="1" hidden="1">
      <c r="A2118" s="247" t="s">
        <v>2795</v>
      </c>
      <c r="B2118" s="211" t="str">
        <f>VLOOKUP(A2118,数策标签!H:K,2,FALSE)</f>
        <v>政府机构及社会团体类消费金额</v>
      </c>
      <c r="C2118" s="211" t="s">
        <v>235</v>
      </c>
      <c r="D2118" s="211" t="s">
        <v>2001</v>
      </c>
      <c r="E2118" s="211" t="s">
        <v>2001</v>
      </c>
      <c r="F2118" s="265" t="s">
        <v>2775</v>
      </c>
      <c r="G2118" s="212" t="s">
        <v>2776</v>
      </c>
      <c r="H2118" s="287" t="s">
        <v>2575</v>
      </c>
      <c r="I2118" s="318" t="s">
        <v>2576</v>
      </c>
      <c r="J2118" s="267" t="s">
        <v>2576</v>
      </c>
      <c r="K2118" s="215" t="s">
        <v>238</v>
      </c>
    </row>
    <row r="2119" spans="1:11" s="215" customFormat="1" hidden="1">
      <c r="A2119" s="247" t="s">
        <v>2795</v>
      </c>
      <c r="B2119" s="211" t="str">
        <f>VLOOKUP(A2119,数策标签!H:K,2,FALSE)</f>
        <v>政府机构及社会团体类消费金额</v>
      </c>
      <c r="C2119" s="211" t="s">
        <v>235</v>
      </c>
      <c r="D2119" s="211" t="s">
        <v>2001</v>
      </c>
      <c r="E2119" s="211" t="s">
        <v>2001</v>
      </c>
      <c r="F2119" s="265" t="s">
        <v>2775</v>
      </c>
      <c r="G2119" s="212" t="s">
        <v>2776</v>
      </c>
      <c r="H2119" s="287" t="s">
        <v>2577</v>
      </c>
      <c r="I2119" s="318" t="s">
        <v>2578</v>
      </c>
      <c r="J2119" s="267" t="s">
        <v>2578</v>
      </c>
      <c r="K2119" s="215" t="s">
        <v>238</v>
      </c>
    </row>
    <row r="2120" spans="1:11" s="215" customFormat="1" hidden="1">
      <c r="A2120" s="247" t="s">
        <v>2795</v>
      </c>
      <c r="B2120" s="211" t="str">
        <f>VLOOKUP(A2120,数策标签!H:K,2,FALSE)</f>
        <v>政府机构及社会团体类消费金额</v>
      </c>
      <c r="C2120" s="211" t="s">
        <v>235</v>
      </c>
      <c r="D2120" s="211" t="s">
        <v>2001</v>
      </c>
      <c r="E2120" s="211" t="s">
        <v>2001</v>
      </c>
      <c r="F2120" s="265" t="s">
        <v>2775</v>
      </c>
      <c r="G2120" s="212" t="s">
        <v>2776</v>
      </c>
      <c r="H2120" s="287" t="s">
        <v>2579</v>
      </c>
      <c r="I2120" s="318" t="s">
        <v>2580</v>
      </c>
      <c r="J2120" s="267" t="s">
        <v>2580</v>
      </c>
      <c r="K2120" s="215" t="s">
        <v>238</v>
      </c>
    </row>
    <row r="2121" spans="1:11" s="215" customFormat="1" hidden="1">
      <c r="A2121" s="247" t="s">
        <v>2795</v>
      </c>
      <c r="B2121" s="211" t="str">
        <f>VLOOKUP(A2121,数策标签!H:K,2,FALSE)</f>
        <v>政府机构及社会团体类消费金额</v>
      </c>
      <c r="C2121" s="211" t="s">
        <v>235</v>
      </c>
      <c r="D2121" s="211" t="s">
        <v>2001</v>
      </c>
      <c r="E2121" s="211" t="s">
        <v>2001</v>
      </c>
      <c r="F2121" s="265" t="s">
        <v>2775</v>
      </c>
      <c r="G2121" s="212" t="s">
        <v>2776</v>
      </c>
      <c r="H2121" s="287" t="s">
        <v>2581</v>
      </c>
      <c r="I2121" s="318" t="s">
        <v>2582</v>
      </c>
      <c r="J2121" s="267" t="s">
        <v>2582</v>
      </c>
      <c r="K2121" s="215" t="s">
        <v>238</v>
      </c>
    </row>
    <row r="2122" spans="1:11" s="215" customFormat="1" hidden="1">
      <c r="A2122" s="247" t="s">
        <v>2795</v>
      </c>
      <c r="B2122" s="211" t="str">
        <f>VLOOKUP(A2122,数策标签!H:K,2,FALSE)</f>
        <v>政府机构及社会团体类消费金额</v>
      </c>
      <c r="C2122" s="211" t="s">
        <v>235</v>
      </c>
      <c r="D2122" s="211" t="s">
        <v>2001</v>
      </c>
      <c r="E2122" s="211" t="s">
        <v>2001</v>
      </c>
      <c r="F2122" s="265" t="s">
        <v>2775</v>
      </c>
      <c r="G2122" s="212" t="s">
        <v>2776</v>
      </c>
      <c r="H2122" s="287" t="s">
        <v>2583</v>
      </c>
      <c r="I2122" s="318" t="s">
        <v>2584</v>
      </c>
      <c r="J2122" s="267" t="s">
        <v>2584</v>
      </c>
      <c r="K2122" s="215" t="s">
        <v>238</v>
      </c>
    </row>
    <row r="2123" spans="1:11" s="215" customFormat="1" hidden="1">
      <c r="A2123" s="247" t="s">
        <v>2795</v>
      </c>
      <c r="B2123" s="211" t="str">
        <f>VLOOKUP(A2123,数策标签!H:K,2,FALSE)</f>
        <v>政府机构及社会团体类消费金额</v>
      </c>
      <c r="C2123" s="211" t="s">
        <v>235</v>
      </c>
      <c r="D2123" s="211" t="s">
        <v>2001</v>
      </c>
      <c r="E2123" s="211" t="s">
        <v>2001</v>
      </c>
      <c r="F2123" s="265" t="s">
        <v>2775</v>
      </c>
      <c r="G2123" s="212" t="s">
        <v>2776</v>
      </c>
      <c r="H2123" s="287" t="s">
        <v>2585</v>
      </c>
      <c r="I2123" s="318" t="s">
        <v>2586</v>
      </c>
      <c r="J2123" s="267" t="s">
        <v>2586</v>
      </c>
      <c r="K2123" s="215" t="s">
        <v>238</v>
      </c>
    </row>
    <row r="2124" spans="1:11" s="242" customFormat="1" hidden="1">
      <c r="A2124" s="247" t="s">
        <v>2795</v>
      </c>
      <c r="B2124" s="211" t="str">
        <f>VLOOKUP(A2124,数策标签!H:K,2,FALSE)</f>
        <v>政府机构及社会团体类消费金额</v>
      </c>
      <c r="C2124" s="211" t="s">
        <v>235</v>
      </c>
      <c r="D2124" s="211" t="s">
        <v>2001</v>
      </c>
      <c r="E2124" s="211" t="s">
        <v>2001</v>
      </c>
      <c r="F2124" s="265" t="s">
        <v>2775</v>
      </c>
      <c r="G2124" s="212" t="s">
        <v>2776</v>
      </c>
      <c r="H2124" s="287" t="s">
        <v>2587</v>
      </c>
      <c r="I2124" s="318" t="s">
        <v>2588</v>
      </c>
      <c r="J2124" s="267" t="s">
        <v>2588</v>
      </c>
      <c r="K2124" s="215" t="s">
        <v>238</v>
      </c>
    </row>
    <row r="2125" spans="1:11" s="242" customFormat="1" hidden="1">
      <c r="A2125" s="247" t="s">
        <v>2795</v>
      </c>
      <c r="B2125" s="211" t="str">
        <f>VLOOKUP(A2125,数策标签!H:K,2,FALSE)</f>
        <v>政府机构及社会团体类消费金额</v>
      </c>
      <c r="C2125" s="211" t="s">
        <v>235</v>
      </c>
      <c r="D2125" s="211" t="s">
        <v>2001</v>
      </c>
      <c r="E2125" s="211" t="s">
        <v>2001</v>
      </c>
      <c r="F2125" s="265" t="s">
        <v>2775</v>
      </c>
      <c r="G2125" s="212" t="s">
        <v>2776</v>
      </c>
      <c r="H2125" s="287" t="s">
        <v>2589</v>
      </c>
      <c r="I2125" s="318" t="s">
        <v>2590</v>
      </c>
      <c r="J2125" s="267" t="s">
        <v>2590</v>
      </c>
      <c r="K2125" s="215" t="s">
        <v>238</v>
      </c>
    </row>
    <row r="2126" spans="1:11" s="242" customFormat="1" hidden="1">
      <c r="A2126" s="247" t="s">
        <v>2795</v>
      </c>
      <c r="B2126" s="211" t="str">
        <f>VLOOKUP(A2126,数策标签!H:K,2,FALSE)</f>
        <v>政府机构及社会团体类消费金额</v>
      </c>
      <c r="C2126" s="211" t="s">
        <v>235</v>
      </c>
      <c r="D2126" s="211" t="s">
        <v>2001</v>
      </c>
      <c r="E2126" s="211" t="s">
        <v>2001</v>
      </c>
      <c r="F2126" s="265" t="s">
        <v>2775</v>
      </c>
      <c r="G2126" s="212" t="s">
        <v>2776</v>
      </c>
      <c r="H2126" s="287" t="s">
        <v>2591</v>
      </c>
      <c r="I2126" s="318" t="s">
        <v>2592</v>
      </c>
      <c r="J2126" s="267" t="s">
        <v>2592</v>
      </c>
      <c r="K2126" s="215" t="s">
        <v>238</v>
      </c>
    </row>
    <row r="2127" spans="1:11" s="242" customFormat="1" hidden="1">
      <c r="A2127" s="247" t="s">
        <v>2795</v>
      </c>
      <c r="B2127" s="211" t="str">
        <f>VLOOKUP(A2127,数策标签!H:K,2,FALSE)</f>
        <v>政府机构及社会团体类消费金额</v>
      </c>
      <c r="C2127" s="211" t="s">
        <v>235</v>
      </c>
      <c r="D2127" s="211" t="s">
        <v>2001</v>
      </c>
      <c r="E2127" s="211" t="s">
        <v>2001</v>
      </c>
      <c r="F2127" s="265" t="s">
        <v>2775</v>
      </c>
      <c r="G2127" s="212" t="s">
        <v>2776</v>
      </c>
      <c r="H2127" s="287" t="s">
        <v>2593</v>
      </c>
      <c r="I2127" s="318" t="s">
        <v>2594</v>
      </c>
      <c r="J2127" s="267" t="s">
        <v>2594</v>
      </c>
      <c r="K2127" s="215" t="s">
        <v>238</v>
      </c>
    </row>
    <row r="2128" spans="1:11" s="242" customFormat="1" hidden="1">
      <c r="A2128" s="265" t="s">
        <v>2796</v>
      </c>
      <c r="B2128" s="211" t="str">
        <f>VLOOKUP(A2128,数策标签!H:K,2,FALSE)</f>
        <v>购车需求</v>
      </c>
      <c r="C2128" s="211" t="s">
        <v>235</v>
      </c>
      <c r="D2128" s="211" t="s">
        <v>1034</v>
      </c>
      <c r="E2128" s="211" t="s">
        <v>1034</v>
      </c>
      <c r="F2128" s="211" t="s">
        <v>2797</v>
      </c>
      <c r="G2128" s="211" t="s">
        <v>523</v>
      </c>
      <c r="H2128" s="311"/>
      <c r="I2128" s="311" t="s">
        <v>2751</v>
      </c>
      <c r="J2128" s="312" t="s">
        <v>2751</v>
      </c>
      <c r="K2128" s="215" t="s">
        <v>238</v>
      </c>
    </row>
    <row r="2129" spans="1:11" s="242" customFormat="1" hidden="1">
      <c r="A2129" s="265" t="s">
        <v>2796</v>
      </c>
      <c r="B2129" s="211" t="str">
        <f>VLOOKUP(A2129,数策标签!H:K,2,FALSE)</f>
        <v>购车需求</v>
      </c>
      <c r="C2129" s="211" t="s">
        <v>235</v>
      </c>
      <c r="D2129" s="211" t="s">
        <v>1034</v>
      </c>
      <c r="E2129" s="211" t="s">
        <v>1034</v>
      </c>
      <c r="F2129" s="211" t="s">
        <v>2797</v>
      </c>
      <c r="G2129" s="211" t="s">
        <v>523</v>
      </c>
      <c r="H2129" s="269"/>
      <c r="I2129" s="269" t="s">
        <v>2752</v>
      </c>
      <c r="J2129" s="257" t="s">
        <v>2752</v>
      </c>
      <c r="K2129" s="215" t="s">
        <v>238</v>
      </c>
    </row>
    <row r="2130" spans="1:11" s="215" customFormat="1" hidden="1">
      <c r="A2130" s="265" t="s">
        <v>2796</v>
      </c>
      <c r="B2130" s="211" t="str">
        <f>VLOOKUP(A2130,数策标签!H:K,2,FALSE)</f>
        <v>购车需求</v>
      </c>
      <c r="C2130" s="211" t="s">
        <v>235</v>
      </c>
      <c r="D2130" s="211" t="s">
        <v>1034</v>
      </c>
      <c r="E2130" s="211" t="s">
        <v>1034</v>
      </c>
      <c r="F2130" s="211" t="s">
        <v>2797</v>
      </c>
      <c r="G2130" s="211" t="s">
        <v>523</v>
      </c>
      <c r="H2130" s="269"/>
      <c r="I2130" s="269" t="s">
        <v>2753</v>
      </c>
      <c r="J2130" s="257" t="s">
        <v>2753</v>
      </c>
      <c r="K2130" s="215" t="s">
        <v>238</v>
      </c>
    </row>
    <row r="2131" spans="1:11" s="215" customFormat="1" hidden="1">
      <c r="A2131" s="325" t="s">
        <v>2798</v>
      </c>
      <c r="B2131" s="211" t="str">
        <f>VLOOKUP(A2131,数策标签!H:K,2,FALSE)</f>
        <v>保养维修需求</v>
      </c>
      <c r="C2131" s="211" t="s">
        <v>235</v>
      </c>
      <c r="D2131" s="211" t="s">
        <v>1034</v>
      </c>
      <c r="E2131" s="211" t="s">
        <v>1034</v>
      </c>
      <c r="F2131" s="211" t="s">
        <v>2797</v>
      </c>
      <c r="G2131" s="269" t="s">
        <v>526</v>
      </c>
      <c r="H2131" s="269"/>
      <c r="I2131" s="269" t="s">
        <v>2751</v>
      </c>
      <c r="J2131" s="257" t="s">
        <v>2751</v>
      </c>
      <c r="K2131" s="215" t="s">
        <v>238</v>
      </c>
    </row>
    <row r="2132" spans="1:11" s="215" customFormat="1" hidden="1">
      <c r="A2132" s="325" t="s">
        <v>2798</v>
      </c>
      <c r="B2132" s="211" t="str">
        <f>VLOOKUP(A2132,数策标签!H:K,2,FALSE)</f>
        <v>保养维修需求</v>
      </c>
      <c r="C2132" s="211" t="s">
        <v>235</v>
      </c>
      <c r="D2132" s="211" t="s">
        <v>1034</v>
      </c>
      <c r="E2132" s="211" t="s">
        <v>1034</v>
      </c>
      <c r="F2132" s="211" t="s">
        <v>2797</v>
      </c>
      <c r="G2132" s="269" t="s">
        <v>526</v>
      </c>
      <c r="H2132" s="269"/>
      <c r="I2132" s="269" t="s">
        <v>2752</v>
      </c>
      <c r="J2132" s="257" t="s">
        <v>2752</v>
      </c>
      <c r="K2132" s="215" t="s">
        <v>238</v>
      </c>
    </row>
    <row r="2133" spans="1:11" s="215" customFormat="1" hidden="1">
      <c r="A2133" s="265" t="s">
        <v>2798</v>
      </c>
      <c r="B2133" s="211" t="str">
        <f>VLOOKUP(A2133,数策标签!H:K,2,FALSE)</f>
        <v>保养维修需求</v>
      </c>
      <c r="C2133" s="211" t="s">
        <v>235</v>
      </c>
      <c r="D2133" s="211" t="s">
        <v>1034</v>
      </c>
      <c r="E2133" s="211" t="s">
        <v>1034</v>
      </c>
      <c r="F2133" s="211" t="s">
        <v>2797</v>
      </c>
      <c r="G2133" s="211" t="s">
        <v>526</v>
      </c>
      <c r="H2133" s="211"/>
      <c r="I2133" s="211" t="s">
        <v>2753</v>
      </c>
      <c r="J2133" s="211" t="s">
        <v>2753</v>
      </c>
      <c r="K2133" s="215" t="s">
        <v>238</v>
      </c>
    </row>
    <row r="2134" spans="1:11" s="215" customFormat="1" hidden="1">
      <c r="A2134" s="265" t="s">
        <v>2799</v>
      </c>
      <c r="B2134" s="211" t="str">
        <f>VLOOKUP(A2134,数策标签!H:K,2,FALSE)</f>
        <v>常消费商圈top1</v>
      </c>
      <c r="C2134" s="211" t="s">
        <v>261</v>
      </c>
      <c r="D2134" s="211" t="s">
        <v>2001</v>
      </c>
      <c r="E2134" s="211" t="s">
        <v>2001</v>
      </c>
      <c r="F2134" s="211" t="s">
        <v>2800</v>
      </c>
      <c r="G2134" s="211" t="s">
        <v>2801</v>
      </c>
      <c r="H2134" s="211"/>
      <c r="I2134" s="211"/>
      <c r="J2134" s="211"/>
      <c r="K2134" s="215" t="s">
        <v>238</v>
      </c>
    </row>
    <row r="2135" spans="1:11" s="215" customFormat="1" hidden="1">
      <c r="A2135" s="265" t="s">
        <v>2802</v>
      </c>
      <c r="B2135" s="211" t="str">
        <f>VLOOKUP(A2135,数策标签!H:K,2,FALSE)</f>
        <v>常消费商圈top2</v>
      </c>
      <c r="C2135" s="211" t="s">
        <v>261</v>
      </c>
      <c r="D2135" s="211" t="s">
        <v>2001</v>
      </c>
      <c r="E2135" s="211" t="s">
        <v>2001</v>
      </c>
      <c r="F2135" s="211" t="s">
        <v>2800</v>
      </c>
      <c r="G2135" s="211" t="s">
        <v>2801</v>
      </c>
      <c r="H2135" s="211"/>
      <c r="I2135" s="211"/>
      <c r="J2135" s="211"/>
      <c r="K2135" s="215" t="s">
        <v>238</v>
      </c>
    </row>
    <row r="2136" spans="1:11" s="215" customFormat="1" hidden="1">
      <c r="A2136" s="265" t="s">
        <v>2803</v>
      </c>
      <c r="B2136" s="211" t="str">
        <f>VLOOKUP(A2136,数策标签!H:K,2,FALSE)</f>
        <v>常消费商圈top3</v>
      </c>
      <c r="C2136" s="211" t="s">
        <v>261</v>
      </c>
      <c r="D2136" s="211" t="s">
        <v>2001</v>
      </c>
      <c r="E2136" s="211" t="s">
        <v>2001</v>
      </c>
      <c r="F2136" s="211" t="s">
        <v>2800</v>
      </c>
      <c r="G2136" s="211" t="s">
        <v>2801</v>
      </c>
      <c r="H2136" s="211"/>
      <c r="I2136" s="211"/>
      <c r="J2136" s="211"/>
      <c r="K2136" s="215" t="s">
        <v>238</v>
      </c>
    </row>
    <row r="2137" spans="1:11" s="215" customFormat="1" hidden="1">
      <c r="A2137" s="265" t="s">
        <v>2804</v>
      </c>
      <c r="B2137" s="211" t="str">
        <f>VLOOKUP(A2137,数策标签!H:K,2,FALSE)</f>
        <v>常消费商圈top4</v>
      </c>
      <c r="C2137" s="211" t="s">
        <v>261</v>
      </c>
      <c r="D2137" s="211" t="s">
        <v>2001</v>
      </c>
      <c r="E2137" s="211" t="s">
        <v>2001</v>
      </c>
      <c r="F2137" s="211" t="s">
        <v>2800</v>
      </c>
      <c r="G2137" s="211" t="s">
        <v>2801</v>
      </c>
      <c r="H2137" s="211"/>
      <c r="I2137" s="211"/>
      <c r="J2137" s="211"/>
      <c r="K2137" s="215" t="s">
        <v>238</v>
      </c>
    </row>
    <row r="2138" spans="1:11" s="215" customFormat="1" hidden="1">
      <c r="A2138" s="265" t="s">
        <v>2805</v>
      </c>
      <c r="B2138" s="211" t="str">
        <f>VLOOKUP(A2138,数策标签!H:K,2,FALSE)</f>
        <v>常消费商圈top5</v>
      </c>
      <c r="C2138" s="211" t="s">
        <v>261</v>
      </c>
      <c r="D2138" s="211" t="s">
        <v>2001</v>
      </c>
      <c r="E2138" s="211" t="s">
        <v>2001</v>
      </c>
      <c r="F2138" s="211" t="s">
        <v>2800</v>
      </c>
      <c r="G2138" s="211" t="s">
        <v>2801</v>
      </c>
      <c r="H2138" s="211"/>
      <c r="I2138" s="211"/>
      <c r="J2138" s="211"/>
      <c r="K2138" s="215" t="s">
        <v>238</v>
      </c>
    </row>
    <row r="2139" spans="1:11" s="215" customFormat="1" hidden="1">
      <c r="A2139" s="265" t="s">
        <v>2806</v>
      </c>
      <c r="B2139" s="211" t="str">
        <f>VLOOKUP(A2139,数策标签!H:K,2,FALSE)</f>
        <v>常消费商圈top6</v>
      </c>
      <c r="C2139" s="211" t="s">
        <v>261</v>
      </c>
      <c r="D2139" s="211" t="s">
        <v>2001</v>
      </c>
      <c r="E2139" s="211" t="s">
        <v>2001</v>
      </c>
      <c r="F2139" s="211" t="s">
        <v>2800</v>
      </c>
      <c r="G2139" s="211" t="s">
        <v>2801</v>
      </c>
      <c r="H2139" s="211"/>
      <c r="I2139" s="211"/>
      <c r="J2139" s="211"/>
      <c r="K2139" s="215" t="s">
        <v>238</v>
      </c>
    </row>
    <row r="2140" spans="1:11" s="215" customFormat="1" hidden="1">
      <c r="A2140" s="265" t="s">
        <v>2807</v>
      </c>
      <c r="B2140" s="211" t="str">
        <f>VLOOKUP(A2140,数策标签!H:K,2,FALSE)</f>
        <v>常消费商圈top7</v>
      </c>
      <c r="C2140" s="211" t="s">
        <v>261</v>
      </c>
      <c r="D2140" s="211" t="s">
        <v>2001</v>
      </c>
      <c r="E2140" s="211" t="s">
        <v>2001</v>
      </c>
      <c r="F2140" s="211" t="s">
        <v>2800</v>
      </c>
      <c r="G2140" s="211" t="s">
        <v>2801</v>
      </c>
      <c r="H2140" s="211"/>
      <c r="I2140" s="211"/>
      <c r="J2140" s="211"/>
      <c r="K2140" s="215" t="s">
        <v>238</v>
      </c>
    </row>
    <row r="2141" spans="1:11" s="215" customFormat="1" hidden="1">
      <c r="A2141" s="265" t="s">
        <v>2808</v>
      </c>
      <c r="B2141" s="211" t="str">
        <f>VLOOKUP(A2141,数策标签!H:K,2,FALSE)</f>
        <v>常消费商圈top8</v>
      </c>
      <c r="C2141" s="211" t="s">
        <v>261</v>
      </c>
      <c r="D2141" s="211" t="s">
        <v>2001</v>
      </c>
      <c r="E2141" s="211" t="s">
        <v>2001</v>
      </c>
      <c r="F2141" s="211" t="s">
        <v>2800</v>
      </c>
      <c r="G2141" s="211" t="s">
        <v>2801</v>
      </c>
      <c r="H2141" s="211"/>
      <c r="I2141" s="211"/>
      <c r="J2141" s="211"/>
      <c r="K2141" s="215" t="s">
        <v>238</v>
      </c>
    </row>
    <row r="2142" spans="1:11" s="215" customFormat="1" hidden="1">
      <c r="A2142" s="265" t="s">
        <v>2809</v>
      </c>
      <c r="B2142" s="211" t="str">
        <f>VLOOKUP(A2142,数策标签!H:K,2,FALSE)</f>
        <v>常消费商圈top9</v>
      </c>
      <c r="C2142" s="211" t="s">
        <v>261</v>
      </c>
      <c r="D2142" s="211" t="s">
        <v>2001</v>
      </c>
      <c r="E2142" s="211" t="s">
        <v>2001</v>
      </c>
      <c r="F2142" s="211" t="s">
        <v>2800</v>
      </c>
      <c r="G2142" s="211" t="s">
        <v>2801</v>
      </c>
      <c r="H2142" s="211"/>
      <c r="I2142" s="211"/>
      <c r="J2142" s="211"/>
      <c r="K2142" s="215" t="s">
        <v>238</v>
      </c>
    </row>
    <row r="2143" spans="1:11" s="215" customFormat="1" hidden="1">
      <c r="A2143" s="265" t="s">
        <v>2810</v>
      </c>
      <c r="B2143" s="211" t="str">
        <f>VLOOKUP(A2143,数策标签!H:K,2,FALSE)</f>
        <v>常消费商圈top10</v>
      </c>
      <c r="C2143" s="211" t="s">
        <v>261</v>
      </c>
      <c r="D2143" s="211" t="s">
        <v>2001</v>
      </c>
      <c r="E2143" s="211" t="s">
        <v>2001</v>
      </c>
      <c r="F2143" s="211" t="s">
        <v>2800</v>
      </c>
      <c r="G2143" s="211" t="s">
        <v>2801</v>
      </c>
      <c r="H2143" s="211"/>
      <c r="I2143" s="211"/>
      <c r="J2143" s="211"/>
      <c r="K2143" s="215" t="s">
        <v>238</v>
      </c>
    </row>
    <row r="2144" spans="1:11" s="215" customFormat="1" hidden="1">
      <c r="A2144" s="265" t="s">
        <v>2811</v>
      </c>
      <c r="B2144" s="211" t="str">
        <f>VLOOKUP(A2144,数策标签!H:K,2,FALSE)</f>
        <v>每月消费金额在本市的排名（最近的第1个月）</v>
      </c>
      <c r="C2144" s="211" t="s">
        <v>261</v>
      </c>
      <c r="D2144" s="211" t="s">
        <v>2001</v>
      </c>
      <c r="E2144" s="211" t="s">
        <v>2001</v>
      </c>
      <c r="F2144" s="211" t="s">
        <v>2812</v>
      </c>
      <c r="G2144" s="211" t="s">
        <v>2813</v>
      </c>
      <c r="H2144" s="211"/>
      <c r="I2144" s="211"/>
      <c r="J2144" s="211"/>
      <c r="K2144" s="215" t="s">
        <v>238</v>
      </c>
    </row>
    <row r="2145" spans="1:11" s="215" customFormat="1" hidden="1">
      <c r="A2145" s="265" t="s">
        <v>2814</v>
      </c>
      <c r="B2145" s="211" t="str">
        <f>VLOOKUP(A2145,数策标签!H:K,2,FALSE)</f>
        <v>每月消费金额在本市的排名（最近的第2个月）</v>
      </c>
      <c r="C2145" s="211" t="s">
        <v>261</v>
      </c>
      <c r="D2145" s="211" t="s">
        <v>2001</v>
      </c>
      <c r="E2145" s="211" t="s">
        <v>2001</v>
      </c>
      <c r="F2145" s="211" t="s">
        <v>2812</v>
      </c>
      <c r="G2145" s="211" t="s">
        <v>2813</v>
      </c>
      <c r="H2145" s="211"/>
      <c r="I2145" s="211"/>
      <c r="J2145" s="211"/>
      <c r="K2145" s="215" t="s">
        <v>238</v>
      </c>
    </row>
    <row r="2146" spans="1:11" s="215" customFormat="1" hidden="1">
      <c r="A2146" s="265" t="s">
        <v>2815</v>
      </c>
      <c r="B2146" s="211" t="str">
        <f>VLOOKUP(A2146,数策标签!H:K,2,FALSE)</f>
        <v>每月消费金额在本市的排名（最近的第3个月）</v>
      </c>
      <c r="C2146" s="211" t="s">
        <v>261</v>
      </c>
      <c r="D2146" s="211" t="s">
        <v>2001</v>
      </c>
      <c r="E2146" s="211" t="s">
        <v>2001</v>
      </c>
      <c r="F2146" s="211" t="s">
        <v>2812</v>
      </c>
      <c r="G2146" s="211" t="s">
        <v>2813</v>
      </c>
      <c r="H2146" s="211"/>
      <c r="I2146" s="211"/>
      <c r="J2146" s="211"/>
      <c r="K2146" s="215" t="s">
        <v>238</v>
      </c>
    </row>
    <row r="2147" spans="1:11" s="215" customFormat="1" hidden="1">
      <c r="A2147" s="265" t="s">
        <v>2816</v>
      </c>
      <c r="B2147" s="211" t="str">
        <f>VLOOKUP(A2147,数策标签!H:K,2,FALSE)</f>
        <v>每月消费金额在本市的排名（最近的第4个月）</v>
      </c>
      <c r="C2147" s="211" t="s">
        <v>261</v>
      </c>
      <c r="D2147" s="211" t="s">
        <v>2001</v>
      </c>
      <c r="E2147" s="211" t="s">
        <v>2001</v>
      </c>
      <c r="F2147" s="211" t="s">
        <v>2812</v>
      </c>
      <c r="G2147" s="211" t="s">
        <v>2813</v>
      </c>
      <c r="H2147" s="211"/>
      <c r="I2147" s="211"/>
      <c r="J2147" s="211"/>
      <c r="K2147" s="215" t="s">
        <v>238</v>
      </c>
    </row>
    <row r="2148" spans="1:11" s="215" customFormat="1" hidden="1">
      <c r="A2148" s="265" t="s">
        <v>2817</v>
      </c>
      <c r="B2148" s="211" t="str">
        <f>VLOOKUP(A2148,数策标签!H:K,2,FALSE)</f>
        <v>每月消费金额在本市的排名（最近的第5个月）</v>
      </c>
      <c r="C2148" s="211" t="s">
        <v>261</v>
      </c>
      <c r="D2148" s="211" t="s">
        <v>2001</v>
      </c>
      <c r="E2148" s="211" t="s">
        <v>2001</v>
      </c>
      <c r="F2148" s="211" t="s">
        <v>2812</v>
      </c>
      <c r="G2148" s="211" t="s">
        <v>2813</v>
      </c>
      <c r="H2148" s="211"/>
      <c r="I2148" s="211"/>
      <c r="J2148" s="211"/>
      <c r="K2148" s="215" t="s">
        <v>238</v>
      </c>
    </row>
    <row r="2149" spans="1:11" s="215" customFormat="1" hidden="1">
      <c r="A2149" s="265" t="s">
        <v>2818</v>
      </c>
      <c r="B2149" s="211" t="str">
        <f>VLOOKUP(A2149,数策标签!H:K,2,FALSE)</f>
        <v>每月消费金额在本市的排名（最近的第6个月）</v>
      </c>
      <c r="C2149" s="211" t="s">
        <v>261</v>
      </c>
      <c r="D2149" s="211" t="s">
        <v>2001</v>
      </c>
      <c r="E2149" s="211" t="s">
        <v>2001</v>
      </c>
      <c r="F2149" s="211" t="s">
        <v>2812</v>
      </c>
      <c r="G2149" s="211" t="s">
        <v>2813</v>
      </c>
      <c r="H2149" s="211"/>
      <c r="I2149" s="211"/>
      <c r="J2149" s="211"/>
      <c r="K2149" s="215" t="s">
        <v>238</v>
      </c>
    </row>
    <row r="2150" spans="1:11" s="215" customFormat="1" hidden="1">
      <c r="A2150" s="265" t="s">
        <v>2819</v>
      </c>
      <c r="B2150" s="211" t="str">
        <f>VLOOKUP(A2150,数策标签!H:K,2,FALSE)</f>
        <v>每月消费金额在本市的排名（最近的第7个月）</v>
      </c>
      <c r="C2150" s="211" t="s">
        <v>261</v>
      </c>
      <c r="D2150" s="211" t="s">
        <v>2001</v>
      </c>
      <c r="E2150" s="211" t="s">
        <v>2001</v>
      </c>
      <c r="F2150" s="211" t="s">
        <v>2812</v>
      </c>
      <c r="G2150" s="211" t="s">
        <v>2813</v>
      </c>
      <c r="H2150" s="211"/>
      <c r="I2150" s="211"/>
      <c r="J2150" s="211"/>
      <c r="K2150" s="215" t="s">
        <v>238</v>
      </c>
    </row>
    <row r="2151" spans="1:11" s="215" customFormat="1" hidden="1">
      <c r="A2151" s="265" t="s">
        <v>2820</v>
      </c>
      <c r="B2151" s="211" t="str">
        <f>VLOOKUP(A2151,数策标签!H:K,2,FALSE)</f>
        <v>每月消费金额在本市的排名（最近的第8个月）</v>
      </c>
      <c r="C2151" s="211" t="s">
        <v>261</v>
      </c>
      <c r="D2151" s="211" t="s">
        <v>2001</v>
      </c>
      <c r="E2151" s="211" t="s">
        <v>2001</v>
      </c>
      <c r="F2151" s="211" t="s">
        <v>2812</v>
      </c>
      <c r="G2151" s="211" t="s">
        <v>2813</v>
      </c>
      <c r="H2151" s="211"/>
      <c r="I2151" s="211"/>
      <c r="J2151" s="211"/>
      <c r="K2151" s="215" t="s">
        <v>238</v>
      </c>
    </row>
    <row r="2152" spans="1:11" s="215" customFormat="1" hidden="1">
      <c r="A2152" s="265" t="s">
        <v>2821</v>
      </c>
      <c r="B2152" s="211" t="str">
        <f>VLOOKUP(A2152,数策标签!H:K,2,FALSE)</f>
        <v>每月消费金额在本市的排名（最近的第9个月）</v>
      </c>
      <c r="C2152" s="211" t="s">
        <v>261</v>
      </c>
      <c r="D2152" s="211" t="s">
        <v>2001</v>
      </c>
      <c r="E2152" s="211" t="s">
        <v>2001</v>
      </c>
      <c r="F2152" s="211" t="s">
        <v>2812</v>
      </c>
      <c r="G2152" s="211" t="s">
        <v>2813</v>
      </c>
      <c r="H2152" s="211"/>
      <c r="I2152" s="211"/>
      <c r="J2152" s="211"/>
      <c r="K2152" s="215" t="s">
        <v>238</v>
      </c>
    </row>
    <row r="2153" spans="1:11" s="215" customFormat="1" hidden="1">
      <c r="A2153" s="265" t="s">
        <v>2822</v>
      </c>
      <c r="B2153" s="211" t="str">
        <f>VLOOKUP(A2153,数策标签!H:K,2,FALSE)</f>
        <v>每月消费金额在本市的排名（最近的第10个月）</v>
      </c>
      <c r="C2153" s="211" t="s">
        <v>261</v>
      </c>
      <c r="D2153" s="211" t="s">
        <v>2001</v>
      </c>
      <c r="E2153" s="211" t="s">
        <v>2001</v>
      </c>
      <c r="F2153" s="211" t="s">
        <v>2812</v>
      </c>
      <c r="G2153" s="211" t="s">
        <v>2813</v>
      </c>
      <c r="H2153" s="211"/>
      <c r="I2153" s="211"/>
      <c r="J2153" s="211"/>
      <c r="K2153" s="215" t="s">
        <v>238</v>
      </c>
    </row>
    <row r="2154" spans="1:11" s="215" customFormat="1" hidden="1">
      <c r="A2154" s="327" t="s">
        <v>2823</v>
      </c>
      <c r="B2154" s="211" t="str">
        <f>VLOOKUP(A2154,数策标签!H:K,2,FALSE)</f>
        <v>每月消费金额在本市的排名（最近的第11个月）</v>
      </c>
      <c r="C2154" s="211" t="s">
        <v>261</v>
      </c>
      <c r="D2154" s="211" t="s">
        <v>2001</v>
      </c>
      <c r="E2154" s="211" t="s">
        <v>2001</v>
      </c>
      <c r="F2154" s="211" t="s">
        <v>2812</v>
      </c>
      <c r="G2154" s="211" t="s">
        <v>2813</v>
      </c>
      <c r="H2154" s="317"/>
      <c r="I2154" s="317"/>
      <c r="J2154" s="211"/>
      <c r="K2154" s="215" t="s">
        <v>238</v>
      </c>
    </row>
    <row r="2155" spans="1:11" s="215" customFormat="1" hidden="1">
      <c r="A2155" s="327" t="s">
        <v>2824</v>
      </c>
      <c r="B2155" s="211" t="str">
        <f>VLOOKUP(A2155,数策标签!H:K,2,FALSE)</f>
        <v>每月消费金额在本市的排名（最近的第12个月）</v>
      </c>
      <c r="C2155" s="211" t="s">
        <v>261</v>
      </c>
      <c r="D2155" s="211" t="s">
        <v>2001</v>
      </c>
      <c r="E2155" s="211" t="s">
        <v>2001</v>
      </c>
      <c r="F2155" s="211" t="s">
        <v>2812</v>
      </c>
      <c r="G2155" s="211" t="s">
        <v>2813</v>
      </c>
      <c r="H2155" s="317"/>
      <c r="I2155" s="317"/>
      <c r="J2155" s="211"/>
      <c r="K2155" s="215" t="s">
        <v>238</v>
      </c>
    </row>
    <row r="2156" spans="1:11" s="215" customFormat="1" hidden="1">
      <c r="A2156" s="328" t="s">
        <v>2825</v>
      </c>
      <c r="B2156" s="301" t="str">
        <f>VLOOKUP(A2156,数策标签!H:K,2,FALSE)</f>
        <v>是否有房</v>
      </c>
      <c r="C2156" s="301" t="s">
        <v>235</v>
      </c>
      <c r="D2156" s="301" t="s">
        <v>2826</v>
      </c>
      <c r="E2156" s="301" t="s">
        <v>1034</v>
      </c>
      <c r="F2156" s="329" t="s">
        <v>2827</v>
      </c>
      <c r="G2156" s="301" t="s">
        <v>591</v>
      </c>
      <c r="H2156" s="329" t="s">
        <v>1037</v>
      </c>
      <c r="I2156" s="317" t="s">
        <v>1844</v>
      </c>
      <c r="J2156" s="276" t="s">
        <v>1845</v>
      </c>
      <c r="K2156" s="215" t="s">
        <v>238</v>
      </c>
    </row>
    <row r="2157" spans="1:11" s="215" customFormat="1" hidden="1">
      <c r="A2157" s="253" t="s">
        <v>2825</v>
      </c>
      <c r="B2157" s="211" t="str">
        <f>VLOOKUP(A2157,数策标签!H:K,2,FALSE)</f>
        <v>是否有房</v>
      </c>
      <c r="C2157" s="211" t="s">
        <v>235</v>
      </c>
      <c r="D2157" s="211" t="s">
        <v>2826</v>
      </c>
      <c r="E2157" s="211" t="s">
        <v>1998</v>
      </c>
      <c r="F2157" s="265"/>
      <c r="G2157" s="211" t="s">
        <v>2828</v>
      </c>
      <c r="H2157" s="265" t="s">
        <v>1037</v>
      </c>
      <c r="I2157" s="211" t="s">
        <v>2829</v>
      </c>
      <c r="J2157" s="252" t="s">
        <v>1845</v>
      </c>
      <c r="K2157" s="215" t="s">
        <v>1103</v>
      </c>
    </row>
    <row r="2158" spans="1:11" s="215" customFormat="1" hidden="1">
      <c r="A2158" s="253" t="s">
        <v>2825</v>
      </c>
      <c r="B2158" s="211" t="str">
        <f>VLOOKUP(A2158,数策标签!H:K,2,FALSE)</f>
        <v>是否有房</v>
      </c>
      <c r="C2158" s="211" t="s">
        <v>235</v>
      </c>
      <c r="D2158" s="211" t="s">
        <v>2826</v>
      </c>
      <c r="E2158" s="211" t="s">
        <v>1998</v>
      </c>
      <c r="F2158" s="265"/>
      <c r="G2158" s="211" t="s">
        <v>2828</v>
      </c>
      <c r="H2158" s="265" t="s">
        <v>1040</v>
      </c>
      <c r="I2158" s="211" t="s">
        <v>2830</v>
      </c>
      <c r="J2158" s="252" t="s">
        <v>2831</v>
      </c>
      <c r="K2158" s="215" t="s">
        <v>1103</v>
      </c>
    </row>
    <row r="2159" spans="1:11" s="215" customFormat="1" hidden="1">
      <c r="A2159" s="253" t="s">
        <v>2825</v>
      </c>
      <c r="B2159" s="211" t="str">
        <f>VLOOKUP(A2159,数策标签!H:K,2,FALSE)</f>
        <v>是否有房</v>
      </c>
      <c r="C2159" s="211" t="s">
        <v>235</v>
      </c>
      <c r="D2159" s="211" t="s">
        <v>2826</v>
      </c>
      <c r="E2159" s="211" t="s">
        <v>2001</v>
      </c>
      <c r="F2159" s="265" t="s">
        <v>2832</v>
      </c>
      <c r="G2159" s="211" t="s">
        <v>2833</v>
      </c>
      <c r="H2159" s="265"/>
      <c r="I2159" s="211" t="s">
        <v>1849</v>
      </c>
      <c r="J2159" s="252" t="s">
        <v>1845</v>
      </c>
      <c r="K2159" s="215" t="s">
        <v>238</v>
      </c>
    </row>
    <row r="2160" spans="1:11" s="215" customFormat="1" hidden="1">
      <c r="A2160" s="253" t="s">
        <v>2825</v>
      </c>
      <c r="B2160" s="211" t="str">
        <f>VLOOKUP(A2160,数策标签!H:K,2,FALSE)</f>
        <v>是否有房</v>
      </c>
      <c r="C2160" s="211" t="s">
        <v>235</v>
      </c>
      <c r="D2160" s="211" t="s">
        <v>2826</v>
      </c>
      <c r="E2160" s="211" t="s">
        <v>2001</v>
      </c>
      <c r="F2160" s="265" t="s">
        <v>2832</v>
      </c>
      <c r="G2160" s="211" t="s">
        <v>2833</v>
      </c>
      <c r="H2160" s="265"/>
      <c r="I2160" s="211" t="s">
        <v>1852</v>
      </c>
      <c r="J2160" s="252" t="s">
        <v>1851</v>
      </c>
      <c r="K2160" s="215" t="s">
        <v>238</v>
      </c>
    </row>
    <row r="2161" spans="1:11" s="215" customFormat="1" hidden="1">
      <c r="A2161" s="253" t="s">
        <v>2825</v>
      </c>
      <c r="B2161" s="211" t="str">
        <f>VLOOKUP(A2161,数策标签!H:K,2,FALSE)</f>
        <v>是否有房</v>
      </c>
      <c r="C2161" s="211" t="s">
        <v>235</v>
      </c>
      <c r="D2161" s="211" t="s">
        <v>2826</v>
      </c>
      <c r="E2161" s="211" t="s">
        <v>1101</v>
      </c>
      <c r="F2161" s="265"/>
      <c r="G2161" s="211" t="s">
        <v>2834</v>
      </c>
      <c r="H2161" s="265"/>
      <c r="I2161" s="211" t="s">
        <v>2835</v>
      </c>
      <c r="J2161" s="252" t="s">
        <v>1845</v>
      </c>
      <c r="K2161" s="215" t="s">
        <v>1103</v>
      </c>
    </row>
    <row r="2162" spans="1:11" s="215" customFormat="1" hidden="1">
      <c r="A2162" s="253" t="s">
        <v>2825</v>
      </c>
      <c r="B2162" s="211" t="str">
        <f>VLOOKUP(A2162,数策标签!H:K,2,FALSE)</f>
        <v>是否有房</v>
      </c>
      <c r="C2162" s="211" t="s">
        <v>235</v>
      </c>
      <c r="D2162" s="211" t="s">
        <v>2826</v>
      </c>
      <c r="E2162" s="211" t="s">
        <v>1101</v>
      </c>
      <c r="F2162" s="265"/>
      <c r="G2162" s="211" t="s">
        <v>2834</v>
      </c>
      <c r="H2162" s="265"/>
      <c r="I2162" s="211" t="s">
        <v>2836</v>
      </c>
      <c r="J2162" s="252" t="s">
        <v>1845</v>
      </c>
      <c r="K2162" s="215" t="s">
        <v>1103</v>
      </c>
    </row>
    <row r="2163" spans="1:11" s="215" customFormat="1" hidden="1">
      <c r="A2163" s="253" t="s">
        <v>2825</v>
      </c>
      <c r="B2163" s="211" t="str">
        <f>VLOOKUP(A2163,数策标签!H:K,2,FALSE)</f>
        <v>是否有房</v>
      </c>
      <c r="C2163" s="211" t="s">
        <v>235</v>
      </c>
      <c r="D2163" s="211" t="s">
        <v>2826</v>
      </c>
      <c r="E2163" s="211" t="s">
        <v>1101</v>
      </c>
      <c r="F2163" s="265"/>
      <c r="G2163" s="211" t="s">
        <v>2834</v>
      </c>
      <c r="H2163" s="265"/>
      <c r="I2163" s="211" t="s">
        <v>2837</v>
      </c>
      <c r="J2163" s="252" t="s">
        <v>2837</v>
      </c>
      <c r="K2163" s="215" t="s">
        <v>1103</v>
      </c>
    </row>
    <row r="2164" spans="1:11" s="215" customFormat="1" hidden="1">
      <c r="A2164" s="253" t="s">
        <v>2825</v>
      </c>
      <c r="B2164" s="211" t="str">
        <f>VLOOKUP(A2164,数策标签!H:K,2,FALSE)</f>
        <v>是否有房</v>
      </c>
      <c r="C2164" s="211" t="s">
        <v>235</v>
      </c>
      <c r="D2164" s="211" t="s">
        <v>2826</v>
      </c>
      <c r="E2164" s="211" t="s">
        <v>1101</v>
      </c>
      <c r="F2164" s="265"/>
      <c r="G2164" s="211" t="s">
        <v>2834</v>
      </c>
      <c r="H2164" s="265"/>
      <c r="I2164" s="211" t="s">
        <v>2838</v>
      </c>
      <c r="J2164" s="252" t="s">
        <v>2838</v>
      </c>
      <c r="K2164" s="215" t="s">
        <v>1103</v>
      </c>
    </row>
    <row r="2165" spans="1:11" s="242" customFormat="1" hidden="1">
      <c r="A2165" s="253" t="s">
        <v>2839</v>
      </c>
      <c r="B2165" s="211" t="str">
        <f>VLOOKUP(A2165,数策标签!H:K,2,FALSE)</f>
        <v>房产估值</v>
      </c>
      <c r="C2165" s="211" t="s">
        <v>261</v>
      </c>
      <c r="D2165" s="211" t="s">
        <v>1997</v>
      </c>
      <c r="E2165" s="211" t="s">
        <v>1998</v>
      </c>
      <c r="F2165" s="265"/>
      <c r="G2165" s="211" t="s">
        <v>594</v>
      </c>
      <c r="H2165" s="265" t="s">
        <v>1037</v>
      </c>
      <c r="I2165" s="211" t="s">
        <v>2840</v>
      </c>
      <c r="J2165" s="252"/>
      <c r="K2165" s="215" t="s">
        <v>1103</v>
      </c>
    </row>
    <row r="2166" spans="1:11" s="242" customFormat="1" hidden="1">
      <c r="A2166" s="253" t="s">
        <v>2839</v>
      </c>
      <c r="B2166" s="211" t="str">
        <f>VLOOKUP(A2166,数策标签!H:K,2,FALSE)</f>
        <v>房产估值</v>
      </c>
      <c r="C2166" s="211" t="s">
        <v>261</v>
      </c>
      <c r="D2166" s="211" t="s">
        <v>1997</v>
      </c>
      <c r="E2166" s="211" t="s">
        <v>1998</v>
      </c>
      <c r="F2166" s="265"/>
      <c r="G2166" s="211" t="s">
        <v>594</v>
      </c>
      <c r="H2166" s="265" t="s">
        <v>1040</v>
      </c>
      <c r="I2166" s="211" t="s">
        <v>2841</v>
      </c>
      <c r="J2166" s="252"/>
      <c r="K2166" s="215" t="s">
        <v>1103</v>
      </c>
    </row>
    <row r="2167" spans="1:11" s="242" customFormat="1" hidden="1">
      <c r="A2167" s="253" t="s">
        <v>2839</v>
      </c>
      <c r="B2167" s="211" t="str">
        <f>VLOOKUP(A2167,数策标签!H:K,2,FALSE)</f>
        <v>房产估值</v>
      </c>
      <c r="C2167" s="211" t="s">
        <v>261</v>
      </c>
      <c r="D2167" s="211" t="s">
        <v>1997</v>
      </c>
      <c r="E2167" s="211" t="s">
        <v>1998</v>
      </c>
      <c r="F2167" s="265"/>
      <c r="G2167" s="211" t="s">
        <v>594</v>
      </c>
      <c r="H2167" s="265" t="s">
        <v>1042</v>
      </c>
      <c r="I2167" s="211" t="s">
        <v>2842</v>
      </c>
      <c r="J2167" s="252"/>
      <c r="K2167" s="215" t="s">
        <v>1103</v>
      </c>
    </row>
    <row r="2168" spans="1:11" s="242" customFormat="1" hidden="1">
      <c r="A2168" s="253" t="s">
        <v>2839</v>
      </c>
      <c r="B2168" s="211" t="str">
        <f>VLOOKUP(A2168,数策标签!H:K,2,FALSE)</f>
        <v>房产估值</v>
      </c>
      <c r="C2168" s="211" t="s">
        <v>261</v>
      </c>
      <c r="D2168" s="211" t="s">
        <v>1997</v>
      </c>
      <c r="E2168" s="211" t="s">
        <v>2001</v>
      </c>
      <c r="F2168" s="265" t="s">
        <v>2843</v>
      </c>
      <c r="G2168" s="211" t="s">
        <v>2844</v>
      </c>
      <c r="H2168" s="265"/>
      <c r="I2168" s="211"/>
      <c r="J2168" s="252"/>
      <c r="K2168" s="215" t="s">
        <v>238</v>
      </c>
    </row>
    <row r="2169" spans="1:11" s="242" customFormat="1" hidden="1">
      <c r="A2169" s="253" t="s">
        <v>2845</v>
      </c>
      <c r="B2169" s="211" t="str">
        <f>VLOOKUP(A2169,数策标签!H:K,2,FALSE)</f>
        <v>最高卡等级</v>
      </c>
      <c r="C2169" s="211" t="s">
        <v>235</v>
      </c>
      <c r="D2169" s="211" t="s">
        <v>1997</v>
      </c>
      <c r="E2169" s="211" t="s">
        <v>1998</v>
      </c>
      <c r="F2169" s="265"/>
      <c r="G2169" s="211" t="s">
        <v>2846</v>
      </c>
      <c r="H2169" s="265"/>
      <c r="I2169" s="211" t="s">
        <v>2847</v>
      </c>
      <c r="J2169" s="252" t="s">
        <v>2847</v>
      </c>
      <c r="K2169" s="215" t="s">
        <v>1103</v>
      </c>
    </row>
    <row r="2170" spans="1:11" s="215" customFormat="1" hidden="1">
      <c r="A2170" s="253" t="s">
        <v>2845</v>
      </c>
      <c r="B2170" s="211" t="str">
        <f>VLOOKUP(A2170,数策标签!H:K,2,FALSE)</f>
        <v>最高卡等级</v>
      </c>
      <c r="C2170" s="211" t="s">
        <v>235</v>
      </c>
      <c r="D2170" s="211" t="s">
        <v>1997</v>
      </c>
      <c r="E2170" s="211" t="s">
        <v>1998</v>
      </c>
      <c r="F2170" s="265"/>
      <c r="G2170" s="211" t="s">
        <v>2846</v>
      </c>
      <c r="H2170" s="265"/>
      <c r="I2170" s="211" t="s">
        <v>2848</v>
      </c>
      <c r="J2170" s="252" t="s">
        <v>2848</v>
      </c>
      <c r="K2170" s="215" t="s">
        <v>1103</v>
      </c>
    </row>
    <row r="2171" spans="1:11" s="215" customFormat="1" hidden="1">
      <c r="A2171" s="253" t="s">
        <v>2845</v>
      </c>
      <c r="B2171" s="211" t="str">
        <f>VLOOKUP(A2171,数策标签!H:K,2,FALSE)</f>
        <v>最高卡等级</v>
      </c>
      <c r="C2171" s="211" t="s">
        <v>235</v>
      </c>
      <c r="D2171" s="211" t="s">
        <v>1997</v>
      </c>
      <c r="E2171" s="211" t="s">
        <v>1998</v>
      </c>
      <c r="F2171" s="265"/>
      <c r="G2171" s="211" t="s">
        <v>2846</v>
      </c>
      <c r="H2171" s="265"/>
      <c r="I2171" s="211" t="s">
        <v>2849</v>
      </c>
      <c r="J2171" s="252" t="s">
        <v>2849</v>
      </c>
      <c r="K2171" s="215" t="s">
        <v>1103</v>
      </c>
    </row>
    <row r="2172" spans="1:11" s="215" customFormat="1" hidden="1">
      <c r="A2172" s="253" t="s">
        <v>2845</v>
      </c>
      <c r="B2172" s="211" t="str">
        <f>VLOOKUP(A2172,数策标签!H:K,2,FALSE)</f>
        <v>最高卡等级</v>
      </c>
      <c r="C2172" s="211" t="s">
        <v>235</v>
      </c>
      <c r="D2172" s="211" t="s">
        <v>1997</v>
      </c>
      <c r="E2172" s="211" t="s">
        <v>1998</v>
      </c>
      <c r="F2172" s="265"/>
      <c r="G2172" s="211" t="s">
        <v>2846</v>
      </c>
      <c r="H2172" s="265"/>
      <c r="I2172" s="211" t="s">
        <v>2850</v>
      </c>
      <c r="J2172" s="252" t="s">
        <v>2850</v>
      </c>
      <c r="K2172" s="215" t="s">
        <v>1103</v>
      </c>
    </row>
    <row r="2173" spans="1:11" s="215" customFormat="1" hidden="1">
      <c r="A2173" s="253" t="s">
        <v>2845</v>
      </c>
      <c r="B2173" s="211" t="str">
        <f>VLOOKUP(A2173,数策标签!H:K,2,FALSE)</f>
        <v>最高卡等级</v>
      </c>
      <c r="C2173" s="211" t="s">
        <v>235</v>
      </c>
      <c r="D2173" s="211" t="s">
        <v>1997</v>
      </c>
      <c r="E2173" s="211" t="s">
        <v>1998</v>
      </c>
      <c r="F2173" s="265"/>
      <c r="G2173" s="211" t="s">
        <v>2846</v>
      </c>
      <c r="H2173" s="265"/>
      <c r="I2173" s="211" t="s">
        <v>2851</v>
      </c>
      <c r="J2173" s="252" t="s">
        <v>2851</v>
      </c>
      <c r="K2173" s="215" t="s">
        <v>1103</v>
      </c>
    </row>
    <row r="2174" spans="1:11" s="215" customFormat="1" hidden="1">
      <c r="A2174" s="253" t="s">
        <v>2845</v>
      </c>
      <c r="B2174" s="211" t="str">
        <f>VLOOKUP(A2174,数策标签!H:K,2,FALSE)</f>
        <v>最高卡等级</v>
      </c>
      <c r="C2174" s="330" t="s">
        <v>261</v>
      </c>
      <c r="D2174" s="211" t="s">
        <v>1997</v>
      </c>
      <c r="E2174" s="211" t="s">
        <v>2001</v>
      </c>
      <c r="F2174" s="307" t="s">
        <v>2852</v>
      </c>
      <c r="G2174" s="308" t="s">
        <v>2846</v>
      </c>
      <c r="H2174" s="265"/>
      <c r="I2174" s="211"/>
      <c r="J2174" s="252"/>
      <c r="K2174" s="215" t="s">
        <v>238</v>
      </c>
    </row>
    <row r="2175" spans="1:11" s="215" customFormat="1" hidden="1">
      <c r="A2175" s="253" t="s">
        <v>2853</v>
      </c>
      <c r="B2175" s="211" t="str">
        <f>VLOOKUP(A2175,数策标签!H:K,2,FALSE)</f>
        <v>是否有车</v>
      </c>
      <c r="C2175" s="211" t="s">
        <v>235</v>
      </c>
      <c r="D2175" s="211" t="s">
        <v>2854</v>
      </c>
      <c r="E2175" s="211" t="s">
        <v>1051</v>
      </c>
      <c r="F2175" s="307" t="s">
        <v>2855</v>
      </c>
      <c r="G2175" s="308" t="s">
        <v>2856</v>
      </c>
      <c r="H2175" s="265" t="s">
        <v>2857</v>
      </c>
      <c r="I2175" s="211" t="s">
        <v>2858</v>
      </c>
      <c r="J2175" s="252" t="s">
        <v>1845</v>
      </c>
      <c r="K2175" s="215" t="s">
        <v>238</v>
      </c>
    </row>
    <row r="2176" spans="1:11" s="215" customFormat="1" hidden="1">
      <c r="A2176" s="253" t="s">
        <v>2853</v>
      </c>
      <c r="B2176" s="211" t="str">
        <f>VLOOKUP(A2176,数策标签!H:K,2,FALSE)</f>
        <v>是否有车</v>
      </c>
      <c r="C2176" s="211" t="s">
        <v>235</v>
      </c>
      <c r="D2176" s="211" t="s">
        <v>2854</v>
      </c>
      <c r="E2176" s="211" t="s">
        <v>1998</v>
      </c>
      <c r="F2176" s="307"/>
      <c r="G2176" s="308" t="s">
        <v>2859</v>
      </c>
      <c r="H2176" s="265" t="s">
        <v>1037</v>
      </c>
      <c r="I2176" s="211" t="s">
        <v>2860</v>
      </c>
      <c r="J2176" s="252" t="s">
        <v>1845</v>
      </c>
      <c r="K2176" s="215" t="s">
        <v>1103</v>
      </c>
    </row>
    <row r="2177" spans="1:11" s="215" customFormat="1" hidden="1">
      <c r="A2177" s="253" t="s">
        <v>2853</v>
      </c>
      <c r="B2177" s="211" t="str">
        <f>VLOOKUP(A2177,数策标签!H:K,2,FALSE)</f>
        <v>是否有车</v>
      </c>
      <c r="C2177" s="211" t="s">
        <v>235</v>
      </c>
      <c r="D2177" s="211" t="s">
        <v>2854</v>
      </c>
      <c r="E2177" s="211" t="s">
        <v>1998</v>
      </c>
      <c r="F2177" s="307"/>
      <c r="G2177" s="308" t="s">
        <v>2859</v>
      </c>
      <c r="H2177" s="265" t="s">
        <v>1040</v>
      </c>
      <c r="I2177" s="211" t="s">
        <v>2861</v>
      </c>
      <c r="J2177" s="252" t="s">
        <v>2831</v>
      </c>
      <c r="K2177" s="215" t="s">
        <v>1103</v>
      </c>
    </row>
    <row r="2178" spans="1:11" s="215" customFormat="1" hidden="1">
      <c r="A2178" s="253" t="s">
        <v>2853</v>
      </c>
      <c r="B2178" s="211" t="str">
        <f>VLOOKUP(A2178,数策标签!H:K,2,FALSE)</f>
        <v>是否有车</v>
      </c>
      <c r="C2178" s="211" t="s">
        <v>235</v>
      </c>
      <c r="D2178" s="211" t="s">
        <v>2854</v>
      </c>
      <c r="E2178" s="211" t="s">
        <v>1034</v>
      </c>
      <c r="F2178" s="307" t="s">
        <v>2862</v>
      </c>
      <c r="G2178" s="308" t="s">
        <v>601</v>
      </c>
      <c r="H2178" s="265">
        <v>1</v>
      </c>
      <c r="I2178" s="211" t="s">
        <v>1844</v>
      </c>
      <c r="J2178" s="252" t="s">
        <v>1845</v>
      </c>
      <c r="K2178" s="215" t="s">
        <v>238</v>
      </c>
    </row>
    <row r="2179" spans="1:11" s="215" customFormat="1" hidden="1">
      <c r="A2179" s="253" t="s">
        <v>2853</v>
      </c>
      <c r="B2179" s="211" t="str">
        <f>VLOOKUP(A2179,数策标签!H:K,2,FALSE)</f>
        <v>是否有车</v>
      </c>
      <c r="C2179" s="211" t="s">
        <v>235</v>
      </c>
      <c r="D2179" s="211" t="s">
        <v>2854</v>
      </c>
      <c r="E2179" s="211" t="s">
        <v>2001</v>
      </c>
      <c r="F2179" s="307" t="s">
        <v>2863</v>
      </c>
      <c r="G2179" s="308" t="s">
        <v>2864</v>
      </c>
      <c r="H2179" s="265"/>
      <c r="I2179" s="211" t="s">
        <v>1849</v>
      </c>
      <c r="J2179" s="252" t="s">
        <v>1845</v>
      </c>
      <c r="K2179" s="215" t="s">
        <v>238</v>
      </c>
    </row>
    <row r="2180" spans="1:11" s="215" customFormat="1" hidden="1">
      <c r="A2180" s="253" t="s">
        <v>2853</v>
      </c>
      <c r="B2180" s="211" t="str">
        <f>VLOOKUP(A2180,数策标签!H:K,2,FALSE)</f>
        <v>是否有车</v>
      </c>
      <c r="C2180" s="211" t="s">
        <v>235</v>
      </c>
      <c r="D2180" s="211" t="s">
        <v>2854</v>
      </c>
      <c r="E2180" s="211" t="s">
        <v>2001</v>
      </c>
      <c r="F2180" s="265" t="s">
        <v>2863</v>
      </c>
      <c r="G2180" s="211" t="s">
        <v>2864</v>
      </c>
      <c r="H2180" s="265"/>
      <c r="I2180" s="211" t="s">
        <v>1852</v>
      </c>
      <c r="J2180" s="252" t="s">
        <v>1851</v>
      </c>
      <c r="K2180" s="215" t="s">
        <v>238</v>
      </c>
    </row>
    <row r="2181" spans="1:11" s="215" customFormat="1" hidden="1">
      <c r="A2181" s="253" t="s">
        <v>2853</v>
      </c>
      <c r="B2181" s="211" t="str">
        <f>VLOOKUP(A2181,数策标签!H:K,2,FALSE)</f>
        <v>是否有车</v>
      </c>
      <c r="C2181" s="211" t="s">
        <v>235</v>
      </c>
      <c r="D2181" s="211" t="s">
        <v>2854</v>
      </c>
      <c r="E2181" s="211" t="s">
        <v>1072</v>
      </c>
      <c r="F2181" s="265"/>
      <c r="G2181" s="211" t="s">
        <v>2858</v>
      </c>
      <c r="H2181" s="265" t="s">
        <v>2865</v>
      </c>
      <c r="I2181" s="211" t="s">
        <v>2858</v>
      </c>
      <c r="J2181" s="252" t="s">
        <v>1845</v>
      </c>
      <c r="K2181" s="215" t="s">
        <v>238</v>
      </c>
    </row>
    <row r="2182" spans="1:11" s="215" customFormat="1" hidden="1">
      <c r="A2182" s="253" t="s">
        <v>2853</v>
      </c>
      <c r="B2182" s="211" t="str">
        <f>VLOOKUP(A2182,数策标签!H:K,2,FALSE)</f>
        <v>是否有车</v>
      </c>
      <c r="C2182" s="211" t="s">
        <v>235</v>
      </c>
      <c r="D2182" s="211" t="s">
        <v>2854</v>
      </c>
      <c r="E2182" s="211" t="s">
        <v>1051</v>
      </c>
      <c r="F2182" s="265" t="s">
        <v>2855</v>
      </c>
      <c r="G2182" s="211" t="s">
        <v>2856</v>
      </c>
      <c r="H2182" s="265" t="s">
        <v>2857</v>
      </c>
      <c r="I2182" s="211" t="s">
        <v>2858</v>
      </c>
      <c r="J2182" s="252" t="s">
        <v>1845</v>
      </c>
      <c r="K2182" s="215" t="s">
        <v>238</v>
      </c>
    </row>
    <row r="2183" spans="1:11" s="215" customFormat="1" hidden="1">
      <c r="A2183" s="253" t="s">
        <v>2853</v>
      </c>
      <c r="B2183" s="211" t="str">
        <f>VLOOKUP(A2183,数策标签!H:K,2,FALSE)</f>
        <v>是否有车</v>
      </c>
      <c r="C2183" s="211" t="s">
        <v>235</v>
      </c>
      <c r="D2183" s="211" t="s">
        <v>2854</v>
      </c>
      <c r="E2183" s="211" t="s">
        <v>1051</v>
      </c>
      <c r="F2183" s="265" t="s">
        <v>2855</v>
      </c>
      <c r="G2183" s="211" t="s">
        <v>2856</v>
      </c>
      <c r="H2183" s="265" t="s">
        <v>2866</v>
      </c>
      <c r="I2183" s="211" t="s">
        <v>2867</v>
      </c>
      <c r="J2183" s="252" t="s">
        <v>1851</v>
      </c>
      <c r="K2183" s="215" t="s">
        <v>238</v>
      </c>
    </row>
    <row r="2184" spans="1:11" s="215" customFormat="1">
      <c r="A2184" s="253" t="s">
        <v>2853</v>
      </c>
      <c r="B2184" s="211" t="str">
        <f>VLOOKUP(A2184,数策标签!H:K,2,FALSE)</f>
        <v>是否有车</v>
      </c>
      <c r="C2184" s="211" t="s">
        <v>235</v>
      </c>
      <c r="D2184" s="211" t="s">
        <v>2854</v>
      </c>
      <c r="E2184" s="211" t="s">
        <v>1083</v>
      </c>
      <c r="F2184" s="265" t="s">
        <v>2868</v>
      </c>
      <c r="G2184" s="211" t="s">
        <v>2869</v>
      </c>
      <c r="H2184" s="265"/>
      <c r="I2184" s="211" t="s">
        <v>1848</v>
      </c>
      <c r="J2184" s="252" t="s">
        <v>1845</v>
      </c>
      <c r="K2184" s="215" t="s">
        <v>238</v>
      </c>
    </row>
    <row r="2185" spans="1:11" s="215" customFormat="1">
      <c r="A2185" s="253" t="s">
        <v>2853</v>
      </c>
      <c r="B2185" s="211" t="str">
        <f>VLOOKUP(A2185,数策标签!H:K,2,FALSE)</f>
        <v>是否有车</v>
      </c>
      <c r="C2185" s="211" t="s">
        <v>235</v>
      </c>
      <c r="D2185" s="211" t="s">
        <v>2854</v>
      </c>
      <c r="E2185" s="211" t="s">
        <v>1083</v>
      </c>
      <c r="F2185" s="265" t="s">
        <v>2868</v>
      </c>
      <c r="G2185" s="211" t="s">
        <v>2869</v>
      </c>
      <c r="H2185" s="265"/>
      <c r="I2185" s="211" t="s">
        <v>1849</v>
      </c>
      <c r="J2185" s="252" t="s">
        <v>1845</v>
      </c>
      <c r="K2185" s="215" t="s">
        <v>238</v>
      </c>
    </row>
    <row r="2186" spans="1:11" s="215" customFormat="1">
      <c r="A2186" s="253" t="s">
        <v>2853</v>
      </c>
      <c r="B2186" s="211" t="str">
        <f>VLOOKUP(A2186,数策标签!H:K,2,FALSE)</f>
        <v>是否有车</v>
      </c>
      <c r="C2186" s="211" t="s">
        <v>235</v>
      </c>
      <c r="D2186" s="211" t="s">
        <v>2854</v>
      </c>
      <c r="E2186" s="211" t="s">
        <v>1083</v>
      </c>
      <c r="F2186" s="265" t="s">
        <v>2868</v>
      </c>
      <c r="G2186" s="211" t="s">
        <v>2869</v>
      </c>
      <c r="H2186" s="265"/>
      <c r="I2186" s="211" t="s">
        <v>1850</v>
      </c>
      <c r="J2186" s="252" t="s">
        <v>1851</v>
      </c>
      <c r="K2186" s="215" t="s">
        <v>238</v>
      </c>
    </row>
    <row r="2187" spans="1:11" s="215" customFormat="1">
      <c r="A2187" s="253" t="s">
        <v>2853</v>
      </c>
      <c r="B2187" s="211" t="str">
        <f>VLOOKUP(A2187,数策标签!H:K,2,FALSE)</f>
        <v>是否有车</v>
      </c>
      <c r="C2187" s="211" t="s">
        <v>235</v>
      </c>
      <c r="D2187" s="211" t="s">
        <v>2854</v>
      </c>
      <c r="E2187" s="211" t="s">
        <v>1083</v>
      </c>
      <c r="F2187" s="265" t="s">
        <v>2868</v>
      </c>
      <c r="G2187" s="211" t="s">
        <v>2869</v>
      </c>
      <c r="H2187" s="265"/>
      <c r="I2187" s="211" t="s">
        <v>1852</v>
      </c>
      <c r="J2187" s="252" t="s">
        <v>1851</v>
      </c>
      <c r="K2187" s="215" t="s">
        <v>238</v>
      </c>
    </row>
    <row r="2188" spans="1:11" s="215" customFormat="1" hidden="1">
      <c r="A2188" s="253" t="s">
        <v>2853</v>
      </c>
      <c r="B2188" s="211" t="str">
        <f>VLOOKUP(A2188,数策标签!H:K,2,FALSE)</f>
        <v>是否有车</v>
      </c>
      <c r="C2188" s="211" t="s">
        <v>235</v>
      </c>
      <c r="D2188" s="211" t="s">
        <v>2854</v>
      </c>
      <c r="E2188" s="211" t="s">
        <v>1101</v>
      </c>
      <c r="F2188" s="265"/>
      <c r="G2188" s="211" t="s">
        <v>2870</v>
      </c>
      <c r="H2188" s="265"/>
      <c r="I2188" s="211" t="s">
        <v>2858</v>
      </c>
      <c r="J2188" s="252" t="s">
        <v>1845</v>
      </c>
      <c r="K2188" s="215" t="s">
        <v>1103</v>
      </c>
    </row>
    <row r="2189" spans="1:11" s="215" customFormat="1" hidden="1">
      <c r="A2189" s="253" t="s">
        <v>2853</v>
      </c>
      <c r="B2189" s="211" t="str">
        <f>VLOOKUP(A2189,数策标签!H:K,2,FALSE)</f>
        <v>是否有车</v>
      </c>
      <c r="C2189" s="211" t="s">
        <v>235</v>
      </c>
      <c r="D2189" s="211" t="s">
        <v>2854</v>
      </c>
      <c r="E2189" s="211" t="s">
        <v>1101</v>
      </c>
      <c r="F2189" s="265"/>
      <c r="G2189" s="211" t="s">
        <v>2870</v>
      </c>
      <c r="H2189" s="265"/>
      <c r="I2189" s="211" t="s">
        <v>2871</v>
      </c>
      <c r="J2189" s="252" t="s">
        <v>2871</v>
      </c>
      <c r="K2189" s="215" t="s">
        <v>1103</v>
      </c>
    </row>
    <row r="2190" spans="1:11" s="215" customFormat="1" hidden="1">
      <c r="A2190" s="253" t="s">
        <v>2853</v>
      </c>
      <c r="B2190" s="211" t="str">
        <f>VLOOKUP(A2190,数策标签!H:K,2,FALSE)</f>
        <v>是否有车</v>
      </c>
      <c r="C2190" s="211" t="s">
        <v>235</v>
      </c>
      <c r="D2190" s="211" t="s">
        <v>2854</v>
      </c>
      <c r="E2190" s="211" t="s">
        <v>1101</v>
      </c>
      <c r="F2190" s="265"/>
      <c r="G2190" s="211" t="s">
        <v>2870</v>
      </c>
      <c r="H2190" s="265"/>
      <c r="I2190" s="211" t="s">
        <v>2872</v>
      </c>
      <c r="J2190" s="252" t="s">
        <v>2872</v>
      </c>
      <c r="K2190" s="215" t="s">
        <v>1103</v>
      </c>
    </row>
    <row r="2191" spans="1:11" s="215" customFormat="1" hidden="1">
      <c r="A2191" s="253" t="s">
        <v>2873</v>
      </c>
      <c r="B2191" s="211" t="str">
        <f>VLOOKUP(A2191,数策标签!H:K,2,FALSE)</f>
        <v>车辆估值</v>
      </c>
      <c r="C2191" s="211" t="s">
        <v>261</v>
      </c>
      <c r="D2191" s="211" t="s">
        <v>1997</v>
      </c>
      <c r="E2191" s="211" t="s">
        <v>1998</v>
      </c>
      <c r="F2191" s="265"/>
      <c r="G2191" s="211" t="s">
        <v>2874</v>
      </c>
      <c r="H2191" s="265" t="s">
        <v>1037</v>
      </c>
      <c r="I2191" s="211" t="s">
        <v>2875</v>
      </c>
      <c r="J2191" s="252"/>
      <c r="K2191" s="215" t="s">
        <v>1103</v>
      </c>
    </row>
    <row r="2192" spans="1:11" s="215" customFormat="1" hidden="1">
      <c r="A2192" s="253" t="s">
        <v>2873</v>
      </c>
      <c r="B2192" s="211" t="str">
        <f>VLOOKUP(A2192,数策标签!H:K,2,FALSE)</f>
        <v>车辆估值</v>
      </c>
      <c r="C2192" s="211" t="s">
        <v>261</v>
      </c>
      <c r="D2192" s="211" t="s">
        <v>1997</v>
      </c>
      <c r="E2192" s="211" t="s">
        <v>1998</v>
      </c>
      <c r="F2192" s="265"/>
      <c r="G2192" s="211" t="s">
        <v>2874</v>
      </c>
      <c r="H2192" s="265" t="s">
        <v>1040</v>
      </c>
      <c r="I2192" s="211" t="s">
        <v>2876</v>
      </c>
      <c r="J2192" s="252"/>
      <c r="K2192" s="215" t="s">
        <v>1103</v>
      </c>
    </row>
    <row r="2193" spans="1:11" s="215" customFormat="1" hidden="1">
      <c r="A2193" s="253" t="s">
        <v>2873</v>
      </c>
      <c r="B2193" s="211" t="str">
        <f>VLOOKUP(A2193,数策标签!H:K,2,FALSE)</f>
        <v>车辆估值</v>
      </c>
      <c r="C2193" s="211" t="s">
        <v>261</v>
      </c>
      <c r="D2193" s="211" t="s">
        <v>1997</v>
      </c>
      <c r="E2193" s="211" t="s">
        <v>1998</v>
      </c>
      <c r="F2193" s="265"/>
      <c r="G2193" s="211" t="s">
        <v>2874</v>
      </c>
      <c r="H2193" s="265" t="s">
        <v>1042</v>
      </c>
      <c r="I2193" s="211" t="s">
        <v>2877</v>
      </c>
      <c r="J2193" s="252"/>
      <c r="K2193" s="215" t="s">
        <v>1103</v>
      </c>
    </row>
    <row r="2194" spans="1:11" s="215" customFormat="1" hidden="1">
      <c r="A2194" s="253" t="s">
        <v>2873</v>
      </c>
      <c r="B2194" s="211" t="str">
        <f>VLOOKUP(A2194,数策标签!H:K,2,FALSE)</f>
        <v>车辆估值</v>
      </c>
      <c r="C2194" s="211" t="s">
        <v>261</v>
      </c>
      <c r="D2194" s="211" t="s">
        <v>1997</v>
      </c>
      <c r="E2194" s="211" t="s">
        <v>1998</v>
      </c>
      <c r="F2194" s="265"/>
      <c r="G2194" s="211" t="s">
        <v>2874</v>
      </c>
      <c r="H2194" s="265" t="s">
        <v>1045</v>
      </c>
      <c r="I2194" s="211" t="s">
        <v>2878</v>
      </c>
      <c r="J2194" s="252"/>
      <c r="K2194" s="215" t="s">
        <v>1103</v>
      </c>
    </row>
    <row r="2195" spans="1:11" s="215" customFormat="1" hidden="1">
      <c r="A2195" s="253" t="s">
        <v>2873</v>
      </c>
      <c r="B2195" s="211" t="str">
        <f>VLOOKUP(A2195,数策标签!H:K,2,FALSE)</f>
        <v>车辆估值</v>
      </c>
      <c r="C2195" s="211" t="s">
        <v>261</v>
      </c>
      <c r="D2195" s="211" t="s">
        <v>1997</v>
      </c>
      <c r="E2195" s="211" t="s">
        <v>2001</v>
      </c>
      <c r="F2195" s="265" t="s">
        <v>2843</v>
      </c>
      <c r="G2195" s="211" t="s">
        <v>2844</v>
      </c>
      <c r="H2195" s="265"/>
      <c r="I2195" s="211"/>
      <c r="J2195" s="252"/>
      <c r="K2195" s="215" t="s">
        <v>238</v>
      </c>
    </row>
    <row r="2196" spans="1:11" s="215" customFormat="1" hidden="1">
      <c r="A2196" s="253" t="s">
        <v>2879</v>
      </c>
      <c r="B2196" s="211" t="str">
        <f>VLOOKUP(A2196,数策标签!H:K,2,FALSE)</f>
        <v>购房时间</v>
      </c>
      <c r="C2196" s="211" t="s">
        <v>261</v>
      </c>
      <c r="D2196" s="211" t="s">
        <v>2001</v>
      </c>
      <c r="E2196" s="211" t="s">
        <v>2001</v>
      </c>
      <c r="F2196" s="265" t="s">
        <v>2843</v>
      </c>
      <c r="G2196" s="211" t="s">
        <v>2844</v>
      </c>
      <c r="H2196" s="265"/>
      <c r="I2196" s="212"/>
      <c r="J2196" s="266"/>
      <c r="K2196" s="215" t="s">
        <v>238</v>
      </c>
    </row>
    <row r="2197" spans="1:11" s="215" customFormat="1" hidden="1">
      <c r="A2197" s="253" t="s">
        <v>2880</v>
      </c>
      <c r="B2197" s="211" t="str">
        <f>VLOOKUP(A2197,数策标签!H:K,2,FALSE)</f>
        <v>购车时间</v>
      </c>
      <c r="C2197" s="211" t="s">
        <v>261</v>
      </c>
      <c r="D2197" s="211" t="s">
        <v>1997</v>
      </c>
      <c r="E2197" s="211" t="s">
        <v>1998</v>
      </c>
      <c r="F2197" s="265"/>
      <c r="G2197" s="212" t="s">
        <v>2881</v>
      </c>
      <c r="H2197" s="265"/>
      <c r="I2197" s="212"/>
      <c r="J2197" s="266"/>
      <c r="K2197" s="215" t="s">
        <v>1103</v>
      </c>
    </row>
    <row r="2198" spans="1:11" s="215" customFormat="1" hidden="1">
      <c r="A2198" s="253" t="s">
        <v>2880</v>
      </c>
      <c r="B2198" s="211" t="str">
        <f>VLOOKUP(A2198,数策标签!H:K,2,FALSE)</f>
        <v>购车时间</v>
      </c>
      <c r="C2198" s="211" t="s">
        <v>261</v>
      </c>
      <c r="D2198" s="211" t="s">
        <v>1997</v>
      </c>
      <c r="E2198" s="211" t="s">
        <v>2001</v>
      </c>
      <c r="F2198" s="265" t="s">
        <v>2843</v>
      </c>
      <c r="G2198" s="211" t="s">
        <v>2844</v>
      </c>
      <c r="H2198" s="265"/>
      <c r="I2198" s="212"/>
      <c r="J2198" s="266"/>
      <c r="K2198" s="215" t="s">
        <v>238</v>
      </c>
    </row>
    <row r="2199" spans="1:11" s="215" customFormat="1" hidden="1">
      <c r="A2199" s="253" t="str">
        <f>数策标签!H126</f>
        <v>000100003001010</v>
      </c>
      <c r="B2199" s="211" t="str">
        <f>VLOOKUP(A2199,数策标签!H:K,2,FALSE)</f>
        <v>近1个月纳税金额</v>
      </c>
      <c r="C2199" s="211" t="s">
        <v>261</v>
      </c>
      <c r="D2199" s="211" t="s">
        <v>2001</v>
      </c>
      <c r="E2199" s="211" t="s">
        <v>2001</v>
      </c>
      <c r="F2199" s="265" t="s">
        <v>2882</v>
      </c>
      <c r="G2199" s="211" t="s">
        <v>2883</v>
      </c>
      <c r="H2199" s="265"/>
      <c r="I2199" s="212"/>
      <c r="J2199" s="266"/>
      <c r="K2199" s="215" t="s">
        <v>238</v>
      </c>
    </row>
    <row r="2200" spans="1:11" s="215" customFormat="1">
      <c r="A2200" s="253" t="str">
        <f>数策标签!$H$127</f>
        <v>000100003001011</v>
      </c>
      <c r="B2200" s="211" t="str">
        <f>VLOOKUP(A2200,数策标签!H:K,2,FALSE)</f>
        <v>收入能力水平</v>
      </c>
      <c r="C2200" s="211" t="s">
        <v>235</v>
      </c>
      <c r="D2200" s="211" t="s">
        <v>1083</v>
      </c>
      <c r="E2200" s="211" t="s">
        <v>1083</v>
      </c>
      <c r="F2200" s="265" t="s">
        <v>2884</v>
      </c>
      <c r="G2200" s="211" t="s">
        <v>615</v>
      </c>
      <c r="H2200" s="265"/>
      <c r="I2200" s="212" t="s">
        <v>2751</v>
      </c>
      <c r="J2200" s="266" t="s">
        <v>2751</v>
      </c>
      <c r="K2200" s="215" t="s">
        <v>238</v>
      </c>
    </row>
    <row r="2201" spans="1:11" s="215" customFormat="1">
      <c r="A2201" s="253" t="str">
        <f>数策标签!$H$127</f>
        <v>000100003001011</v>
      </c>
      <c r="B2201" s="211" t="str">
        <f>VLOOKUP(A2201,数策标签!H:K,2,FALSE)</f>
        <v>收入能力水平</v>
      </c>
      <c r="C2201" s="211" t="s">
        <v>235</v>
      </c>
      <c r="D2201" s="211" t="s">
        <v>1083</v>
      </c>
      <c r="E2201" s="211" t="s">
        <v>1083</v>
      </c>
      <c r="F2201" s="265" t="s">
        <v>2884</v>
      </c>
      <c r="G2201" s="211" t="s">
        <v>615</v>
      </c>
      <c r="H2201" s="265"/>
      <c r="I2201" s="212" t="s">
        <v>2752</v>
      </c>
      <c r="J2201" s="266" t="s">
        <v>2752</v>
      </c>
      <c r="K2201" s="215" t="s">
        <v>238</v>
      </c>
    </row>
    <row r="2202" spans="1:11" s="215" customFormat="1">
      <c r="A2202" s="253" t="str">
        <f>数策标签!$H$127</f>
        <v>000100003001011</v>
      </c>
      <c r="B2202" s="211" t="str">
        <f>VLOOKUP(A2202,数策标签!H:K,2,FALSE)</f>
        <v>收入能力水平</v>
      </c>
      <c r="C2202" s="211" t="s">
        <v>235</v>
      </c>
      <c r="D2202" s="211" t="s">
        <v>1083</v>
      </c>
      <c r="E2202" s="211" t="s">
        <v>1083</v>
      </c>
      <c r="F2202" s="265" t="s">
        <v>2884</v>
      </c>
      <c r="G2202" s="211" t="s">
        <v>615</v>
      </c>
      <c r="H2202" s="265"/>
      <c r="I2202" s="212" t="s">
        <v>2753</v>
      </c>
      <c r="J2202" s="266" t="s">
        <v>2753</v>
      </c>
      <c r="K2202" s="215" t="s">
        <v>238</v>
      </c>
    </row>
    <row r="2203" spans="1:11" s="215" customFormat="1">
      <c r="A2203" s="253" t="s">
        <v>2885</v>
      </c>
      <c r="B2203" s="211" t="str">
        <f>VLOOKUP(A2203,数策标签!H:K,2,FALSE)</f>
        <v>金融偏好</v>
      </c>
      <c r="C2203" s="211" t="s">
        <v>235</v>
      </c>
      <c r="D2203" s="211" t="s">
        <v>1083</v>
      </c>
      <c r="E2203" s="211" t="s">
        <v>1083</v>
      </c>
      <c r="F2203" s="265" t="s">
        <v>2886</v>
      </c>
      <c r="G2203" s="211" t="s">
        <v>619</v>
      </c>
      <c r="H2203" s="265"/>
      <c r="I2203" s="212" t="s">
        <v>2887</v>
      </c>
      <c r="J2203" s="266" t="s">
        <v>2887</v>
      </c>
      <c r="K2203" s="215" t="s">
        <v>238</v>
      </c>
    </row>
    <row r="2204" spans="1:11" s="215" customFormat="1">
      <c r="A2204" s="253" t="s">
        <v>2885</v>
      </c>
      <c r="B2204" s="211" t="str">
        <f>VLOOKUP(A2204,数策标签!H:K,2,FALSE)</f>
        <v>金融偏好</v>
      </c>
      <c r="C2204" s="211" t="s">
        <v>235</v>
      </c>
      <c r="D2204" s="211" t="s">
        <v>1083</v>
      </c>
      <c r="E2204" s="211" t="s">
        <v>1083</v>
      </c>
      <c r="F2204" s="265" t="s">
        <v>2886</v>
      </c>
      <c r="G2204" s="211" t="s">
        <v>619</v>
      </c>
      <c r="H2204" s="265"/>
      <c r="I2204" s="212" t="s">
        <v>2888</v>
      </c>
      <c r="J2204" s="266" t="s">
        <v>2888</v>
      </c>
      <c r="K2204" s="215" t="s">
        <v>238</v>
      </c>
    </row>
    <row r="2205" spans="1:11" s="215" customFormat="1">
      <c r="A2205" s="253" t="s">
        <v>2885</v>
      </c>
      <c r="B2205" s="211" t="str">
        <f>VLOOKUP(A2205,数策标签!H:K,2,FALSE)</f>
        <v>金融偏好</v>
      </c>
      <c r="C2205" s="211" t="s">
        <v>235</v>
      </c>
      <c r="D2205" s="211" t="s">
        <v>1083</v>
      </c>
      <c r="E2205" s="211" t="s">
        <v>1083</v>
      </c>
      <c r="F2205" s="265" t="s">
        <v>2886</v>
      </c>
      <c r="G2205" s="211" t="s">
        <v>619</v>
      </c>
      <c r="H2205" s="265"/>
      <c r="I2205" s="212" t="s">
        <v>2889</v>
      </c>
      <c r="J2205" s="266" t="s">
        <v>2889</v>
      </c>
      <c r="K2205" s="215" t="s">
        <v>238</v>
      </c>
    </row>
    <row r="2206" spans="1:11" s="215" customFormat="1">
      <c r="A2206" s="253" t="s">
        <v>2885</v>
      </c>
      <c r="B2206" s="211" t="str">
        <f>VLOOKUP(A2206,数策标签!H:K,2,FALSE)</f>
        <v>金融偏好</v>
      </c>
      <c r="C2206" s="211" t="s">
        <v>235</v>
      </c>
      <c r="D2206" s="211" t="s">
        <v>1083</v>
      </c>
      <c r="E2206" s="211" t="s">
        <v>1083</v>
      </c>
      <c r="F2206" s="265" t="s">
        <v>2886</v>
      </c>
      <c r="G2206" s="211" t="s">
        <v>619</v>
      </c>
      <c r="H2206" s="265"/>
      <c r="I2206" s="212" t="s">
        <v>2890</v>
      </c>
      <c r="J2206" s="266" t="s">
        <v>2890</v>
      </c>
      <c r="K2206" s="215" t="s">
        <v>238</v>
      </c>
    </row>
    <row r="2207" spans="1:11" s="215" customFormat="1">
      <c r="A2207" s="253" t="s">
        <v>2885</v>
      </c>
      <c r="B2207" s="211" t="str">
        <f>VLOOKUP(A2207,数策标签!H:K,2,FALSE)</f>
        <v>金融偏好</v>
      </c>
      <c r="C2207" s="211" t="s">
        <v>235</v>
      </c>
      <c r="D2207" s="211" t="s">
        <v>1083</v>
      </c>
      <c r="E2207" s="211" t="s">
        <v>1083</v>
      </c>
      <c r="F2207" s="265" t="s">
        <v>2886</v>
      </c>
      <c r="G2207" s="211" t="s">
        <v>619</v>
      </c>
      <c r="H2207" s="265"/>
      <c r="I2207" s="212" t="s">
        <v>2891</v>
      </c>
      <c r="J2207" s="266" t="s">
        <v>2891</v>
      </c>
      <c r="K2207" s="215" t="s">
        <v>238</v>
      </c>
    </row>
    <row r="2208" spans="1:11" s="215" customFormat="1">
      <c r="A2208" s="253" t="s">
        <v>2885</v>
      </c>
      <c r="B2208" s="211" t="str">
        <f>VLOOKUP(A2208,数策标签!H:K,2,FALSE)</f>
        <v>金融偏好</v>
      </c>
      <c r="C2208" s="211" t="s">
        <v>235</v>
      </c>
      <c r="D2208" s="211" t="s">
        <v>1083</v>
      </c>
      <c r="E2208" s="211" t="s">
        <v>1083</v>
      </c>
      <c r="F2208" s="265" t="s">
        <v>2886</v>
      </c>
      <c r="G2208" s="211" t="s">
        <v>619</v>
      </c>
      <c r="H2208" s="265"/>
      <c r="I2208" s="212" t="s">
        <v>2892</v>
      </c>
      <c r="J2208" s="266" t="s">
        <v>2892</v>
      </c>
      <c r="K2208" s="215" t="s">
        <v>238</v>
      </c>
    </row>
    <row r="2209" spans="1:11" s="215" customFormat="1">
      <c r="A2209" s="253" t="s">
        <v>2885</v>
      </c>
      <c r="B2209" s="211" t="str">
        <f>VLOOKUP(A2209,数策标签!H:K,2,FALSE)</f>
        <v>金融偏好</v>
      </c>
      <c r="C2209" s="211" t="s">
        <v>235</v>
      </c>
      <c r="D2209" s="211" t="s">
        <v>1083</v>
      </c>
      <c r="E2209" s="211" t="s">
        <v>1083</v>
      </c>
      <c r="F2209" s="265" t="s">
        <v>2886</v>
      </c>
      <c r="G2209" s="211" t="s">
        <v>619</v>
      </c>
      <c r="H2209" s="265"/>
      <c r="I2209" s="212" t="s">
        <v>2893</v>
      </c>
      <c r="J2209" s="266" t="s">
        <v>2893</v>
      </c>
      <c r="K2209" s="215" t="s">
        <v>238</v>
      </c>
    </row>
    <row r="2210" spans="1:11" s="215" customFormat="1">
      <c r="A2210" s="253" t="s">
        <v>2885</v>
      </c>
      <c r="B2210" s="211" t="str">
        <f>VLOOKUP(A2210,数策标签!H:K,2,FALSE)</f>
        <v>金融偏好</v>
      </c>
      <c r="C2210" s="211" t="s">
        <v>235</v>
      </c>
      <c r="D2210" s="211" t="s">
        <v>1083</v>
      </c>
      <c r="E2210" s="211" t="s">
        <v>1083</v>
      </c>
      <c r="F2210" s="265" t="s">
        <v>2886</v>
      </c>
      <c r="G2210" s="211" t="s">
        <v>619</v>
      </c>
      <c r="H2210" s="265"/>
      <c r="I2210" s="212" t="s">
        <v>2894</v>
      </c>
      <c r="J2210" s="266" t="s">
        <v>2894</v>
      </c>
      <c r="K2210" s="215" t="s">
        <v>238</v>
      </c>
    </row>
    <row r="2211" spans="1:11" s="215" customFormat="1">
      <c r="A2211" s="253" t="s">
        <v>2885</v>
      </c>
      <c r="B2211" s="211" t="str">
        <f>VLOOKUP(A2211,数策标签!H:K,2,FALSE)</f>
        <v>金融偏好</v>
      </c>
      <c r="C2211" s="211" t="s">
        <v>235</v>
      </c>
      <c r="D2211" s="211" t="s">
        <v>1083</v>
      </c>
      <c r="E2211" s="211" t="s">
        <v>1083</v>
      </c>
      <c r="F2211" s="265" t="s">
        <v>2886</v>
      </c>
      <c r="G2211" s="211" t="s">
        <v>619</v>
      </c>
      <c r="H2211" s="265"/>
      <c r="I2211" s="212" t="s">
        <v>2895</v>
      </c>
      <c r="J2211" s="266" t="s">
        <v>2895</v>
      </c>
      <c r="K2211" s="215" t="s">
        <v>238</v>
      </c>
    </row>
    <row r="2212" spans="1:11" s="215" customFormat="1">
      <c r="A2212" s="253" t="s">
        <v>2885</v>
      </c>
      <c r="B2212" s="211" t="str">
        <f>VLOOKUP(A2212,数策标签!H:K,2,FALSE)</f>
        <v>金融偏好</v>
      </c>
      <c r="C2212" s="211" t="s">
        <v>235</v>
      </c>
      <c r="D2212" s="211" t="s">
        <v>1083</v>
      </c>
      <c r="E2212" s="211" t="s">
        <v>1083</v>
      </c>
      <c r="F2212" s="265" t="s">
        <v>2886</v>
      </c>
      <c r="G2212" s="211" t="s">
        <v>619</v>
      </c>
      <c r="H2212" s="265"/>
      <c r="I2212" s="212" t="s">
        <v>2896</v>
      </c>
      <c r="J2212" s="266" t="s">
        <v>2896</v>
      </c>
      <c r="K2212" s="215" t="s">
        <v>238</v>
      </c>
    </row>
    <row r="2213" spans="1:11" s="215" customFormat="1">
      <c r="A2213" s="253" t="s">
        <v>2885</v>
      </c>
      <c r="B2213" s="211" t="str">
        <f>VLOOKUP(A2213,数策标签!H:K,2,FALSE)</f>
        <v>金融偏好</v>
      </c>
      <c r="C2213" s="211" t="s">
        <v>235</v>
      </c>
      <c r="D2213" s="211" t="s">
        <v>1083</v>
      </c>
      <c r="E2213" s="211" t="s">
        <v>1083</v>
      </c>
      <c r="F2213" s="265" t="s">
        <v>2886</v>
      </c>
      <c r="G2213" s="211" t="s">
        <v>619</v>
      </c>
      <c r="H2213" s="265"/>
      <c r="I2213" s="212" t="s">
        <v>2897</v>
      </c>
      <c r="J2213" s="266" t="s">
        <v>2897</v>
      </c>
      <c r="K2213" s="215" t="s">
        <v>238</v>
      </c>
    </row>
    <row r="2214" spans="1:11" s="215" customFormat="1">
      <c r="A2214" s="253" t="s">
        <v>2885</v>
      </c>
      <c r="B2214" s="211" t="str">
        <f>VLOOKUP(A2214,数策标签!H:K,2,FALSE)</f>
        <v>金融偏好</v>
      </c>
      <c r="C2214" s="211" t="s">
        <v>235</v>
      </c>
      <c r="D2214" s="211" t="s">
        <v>1083</v>
      </c>
      <c r="E2214" s="211" t="s">
        <v>1083</v>
      </c>
      <c r="F2214" s="265" t="s">
        <v>2886</v>
      </c>
      <c r="G2214" s="211" t="s">
        <v>619</v>
      </c>
      <c r="H2214" s="265"/>
      <c r="I2214" s="212" t="s">
        <v>2898</v>
      </c>
      <c r="J2214" s="266" t="s">
        <v>2898</v>
      </c>
      <c r="K2214" s="215" t="s">
        <v>238</v>
      </c>
    </row>
    <row r="2215" spans="1:11" s="215" customFormat="1">
      <c r="A2215" s="253" t="s">
        <v>2885</v>
      </c>
      <c r="B2215" s="211" t="str">
        <f>VLOOKUP(A2215,数策标签!H:K,2,FALSE)</f>
        <v>金融偏好</v>
      </c>
      <c r="C2215" s="211" t="s">
        <v>235</v>
      </c>
      <c r="D2215" s="211" t="s">
        <v>1083</v>
      </c>
      <c r="E2215" s="211" t="s">
        <v>1083</v>
      </c>
      <c r="F2215" s="265" t="s">
        <v>2886</v>
      </c>
      <c r="G2215" s="211" t="s">
        <v>619</v>
      </c>
      <c r="H2215" s="265"/>
      <c r="I2215" s="212" t="s">
        <v>2899</v>
      </c>
      <c r="J2215" s="266" t="s">
        <v>2899</v>
      </c>
      <c r="K2215" s="215" t="s">
        <v>238</v>
      </c>
    </row>
    <row r="2216" spans="1:11" s="215" customFormat="1">
      <c r="A2216" s="253" t="s">
        <v>2885</v>
      </c>
      <c r="B2216" s="211" t="str">
        <f>VLOOKUP(A2216,数策标签!H:K,2,FALSE)</f>
        <v>金融偏好</v>
      </c>
      <c r="C2216" s="211" t="s">
        <v>235</v>
      </c>
      <c r="D2216" s="211" t="s">
        <v>1083</v>
      </c>
      <c r="E2216" s="211" t="s">
        <v>1083</v>
      </c>
      <c r="F2216" s="265" t="s">
        <v>2886</v>
      </c>
      <c r="G2216" s="211" t="s">
        <v>619</v>
      </c>
      <c r="H2216" s="265"/>
      <c r="I2216" s="212" t="s">
        <v>2900</v>
      </c>
      <c r="J2216" s="266" t="s">
        <v>2900</v>
      </c>
      <c r="K2216" s="215" t="s">
        <v>238</v>
      </c>
    </row>
    <row r="2217" spans="1:11" s="215" customFormat="1">
      <c r="A2217" s="253" t="s">
        <v>2885</v>
      </c>
      <c r="B2217" s="211" t="str">
        <f>VLOOKUP(A2217,数策标签!H:K,2,FALSE)</f>
        <v>金融偏好</v>
      </c>
      <c r="C2217" s="211" t="s">
        <v>235</v>
      </c>
      <c r="D2217" s="211" t="s">
        <v>1083</v>
      </c>
      <c r="E2217" s="211" t="s">
        <v>1083</v>
      </c>
      <c r="F2217" s="265" t="s">
        <v>2886</v>
      </c>
      <c r="G2217" s="211" t="s">
        <v>619</v>
      </c>
      <c r="H2217" s="265"/>
      <c r="I2217" s="212" t="s">
        <v>2901</v>
      </c>
      <c r="J2217" s="266" t="s">
        <v>2901</v>
      </c>
      <c r="K2217" s="215" t="s">
        <v>238</v>
      </c>
    </row>
    <row r="2218" spans="1:11" s="215" customFormat="1">
      <c r="A2218" s="253" t="s">
        <v>2885</v>
      </c>
      <c r="B2218" s="211" t="str">
        <f>VLOOKUP(A2218,数策标签!H:K,2,FALSE)</f>
        <v>金融偏好</v>
      </c>
      <c r="C2218" s="211" t="s">
        <v>235</v>
      </c>
      <c r="D2218" s="211" t="s">
        <v>1083</v>
      </c>
      <c r="E2218" s="211" t="s">
        <v>1083</v>
      </c>
      <c r="F2218" s="265" t="s">
        <v>2886</v>
      </c>
      <c r="G2218" s="211" t="s">
        <v>619</v>
      </c>
      <c r="H2218" s="265"/>
      <c r="I2218" s="212" t="s">
        <v>2902</v>
      </c>
      <c r="J2218" s="266" t="s">
        <v>2902</v>
      </c>
      <c r="K2218" s="215" t="s">
        <v>238</v>
      </c>
    </row>
    <row r="2219" spans="1:11" s="215" customFormat="1">
      <c r="A2219" s="253" t="s">
        <v>2885</v>
      </c>
      <c r="B2219" s="211" t="str">
        <f>VLOOKUP(A2219,数策标签!H:K,2,FALSE)</f>
        <v>金融偏好</v>
      </c>
      <c r="C2219" s="211" t="s">
        <v>235</v>
      </c>
      <c r="D2219" s="211" t="s">
        <v>1083</v>
      </c>
      <c r="E2219" s="211" t="s">
        <v>1083</v>
      </c>
      <c r="F2219" s="265" t="s">
        <v>2886</v>
      </c>
      <c r="G2219" s="211" t="s">
        <v>619</v>
      </c>
      <c r="H2219" s="265"/>
      <c r="I2219" s="212" t="s">
        <v>2903</v>
      </c>
      <c r="J2219" s="266" t="s">
        <v>2903</v>
      </c>
      <c r="K2219" s="215" t="s">
        <v>238</v>
      </c>
    </row>
    <row r="2220" spans="1:11" s="215" customFormat="1">
      <c r="A2220" s="253" t="s">
        <v>2885</v>
      </c>
      <c r="B2220" s="211" t="str">
        <f>VLOOKUP(A2220,数策标签!H:K,2,FALSE)</f>
        <v>金融偏好</v>
      </c>
      <c r="C2220" s="211" t="s">
        <v>235</v>
      </c>
      <c r="D2220" s="211" t="s">
        <v>1083</v>
      </c>
      <c r="E2220" s="211" t="s">
        <v>1083</v>
      </c>
      <c r="F2220" s="265" t="s">
        <v>2886</v>
      </c>
      <c r="G2220" s="211" t="s">
        <v>619</v>
      </c>
      <c r="H2220" s="265"/>
      <c r="I2220" s="212" t="s">
        <v>2904</v>
      </c>
      <c r="J2220" s="266" t="s">
        <v>2904</v>
      </c>
      <c r="K2220" s="215" t="s">
        <v>238</v>
      </c>
    </row>
    <row r="2221" spans="1:11" s="215" customFormat="1">
      <c r="A2221" s="253" t="s">
        <v>2885</v>
      </c>
      <c r="B2221" s="211" t="str">
        <f>VLOOKUP(A2221,数策标签!H:K,2,FALSE)</f>
        <v>金融偏好</v>
      </c>
      <c r="C2221" s="211" t="s">
        <v>235</v>
      </c>
      <c r="D2221" s="211" t="s">
        <v>1083</v>
      </c>
      <c r="E2221" s="211" t="s">
        <v>1083</v>
      </c>
      <c r="F2221" s="265" t="s">
        <v>2886</v>
      </c>
      <c r="G2221" s="211" t="s">
        <v>619</v>
      </c>
      <c r="H2221" s="265"/>
      <c r="I2221" s="212" t="s">
        <v>2905</v>
      </c>
      <c r="J2221" s="266" t="s">
        <v>2905</v>
      </c>
      <c r="K2221" s="215" t="s">
        <v>238</v>
      </c>
    </row>
    <row r="2222" spans="1:11" s="215" customFormat="1">
      <c r="A2222" s="253" t="s">
        <v>2885</v>
      </c>
      <c r="B2222" s="211" t="str">
        <f>VLOOKUP(A2222,数策标签!H:K,2,FALSE)</f>
        <v>金融偏好</v>
      </c>
      <c r="C2222" s="211" t="s">
        <v>235</v>
      </c>
      <c r="D2222" s="211" t="s">
        <v>1083</v>
      </c>
      <c r="E2222" s="211" t="s">
        <v>1083</v>
      </c>
      <c r="F2222" s="265" t="s">
        <v>2886</v>
      </c>
      <c r="G2222" s="211" t="s">
        <v>619</v>
      </c>
      <c r="H2222" s="265"/>
      <c r="I2222" s="212" t="s">
        <v>2906</v>
      </c>
      <c r="J2222" s="266" t="s">
        <v>2906</v>
      </c>
      <c r="K2222" s="215" t="s">
        <v>238</v>
      </c>
    </row>
    <row r="2223" spans="1:11" s="215" customFormat="1">
      <c r="A2223" s="253" t="s">
        <v>2885</v>
      </c>
      <c r="B2223" s="211" t="str">
        <f>VLOOKUP(A2223,数策标签!H:K,2,FALSE)</f>
        <v>金融偏好</v>
      </c>
      <c r="C2223" s="211" t="s">
        <v>235</v>
      </c>
      <c r="D2223" s="211" t="s">
        <v>1083</v>
      </c>
      <c r="E2223" s="211" t="s">
        <v>1083</v>
      </c>
      <c r="F2223" s="265" t="s">
        <v>2886</v>
      </c>
      <c r="G2223" s="211" t="s">
        <v>619</v>
      </c>
      <c r="H2223" s="265"/>
      <c r="I2223" s="212" t="s">
        <v>2907</v>
      </c>
      <c r="J2223" s="266" t="s">
        <v>2907</v>
      </c>
      <c r="K2223" s="215" t="s">
        <v>238</v>
      </c>
    </row>
    <row r="2224" spans="1:11" s="215" customFormat="1">
      <c r="A2224" s="253" t="s">
        <v>2885</v>
      </c>
      <c r="B2224" s="211" t="str">
        <f>VLOOKUP(A2224,数策标签!H:K,2,FALSE)</f>
        <v>金融偏好</v>
      </c>
      <c r="C2224" s="211" t="s">
        <v>235</v>
      </c>
      <c r="D2224" s="211" t="s">
        <v>1083</v>
      </c>
      <c r="E2224" s="211" t="s">
        <v>1083</v>
      </c>
      <c r="F2224" s="265" t="s">
        <v>2886</v>
      </c>
      <c r="G2224" s="211" t="s">
        <v>619</v>
      </c>
      <c r="H2224" s="265"/>
      <c r="I2224" s="212" t="s">
        <v>2908</v>
      </c>
      <c r="J2224" s="266" t="s">
        <v>2908</v>
      </c>
      <c r="K2224" s="215" t="s">
        <v>238</v>
      </c>
    </row>
    <row r="2225" spans="1:11" s="215" customFormat="1">
      <c r="A2225" s="253" t="s">
        <v>2885</v>
      </c>
      <c r="B2225" s="211" t="str">
        <f>VLOOKUP(A2225,数策标签!H:K,2,FALSE)</f>
        <v>金融偏好</v>
      </c>
      <c r="C2225" s="211" t="s">
        <v>235</v>
      </c>
      <c r="D2225" s="211" t="s">
        <v>1083</v>
      </c>
      <c r="E2225" s="211" t="s">
        <v>1083</v>
      </c>
      <c r="F2225" s="265" t="s">
        <v>2886</v>
      </c>
      <c r="G2225" s="211" t="s">
        <v>619</v>
      </c>
      <c r="H2225" s="265"/>
      <c r="I2225" s="212" t="s">
        <v>2909</v>
      </c>
      <c r="J2225" s="266" t="s">
        <v>2909</v>
      </c>
      <c r="K2225" s="215" t="s">
        <v>238</v>
      </c>
    </row>
    <row r="2226" spans="1:11" s="215" customFormat="1">
      <c r="A2226" s="253" t="s">
        <v>2885</v>
      </c>
      <c r="B2226" s="211" t="str">
        <f>VLOOKUP(A2226,数策标签!H:K,2,FALSE)</f>
        <v>金融偏好</v>
      </c>
      <c r="C2226" s="211" t="s">
        <v>235</v>
      </c>
      <c r="D2226" s="211" t="s">
        <v>1083</v>
      </c>
      <c r="E2226" s="211" t="s">
        <v>1083</v>
      </c>
      <c r="F2226" s="265" t="s">
        <v>2886</v>
      </c>
      <c r="G2226" s="211" t="s">
        <v>619</v>
      </c>
      <c r="H2226" s="265"/>
      <c r="I2226" s="212" t="s">
        <v>2910</v>
      </c>
      <c r="J2226" s="266" t="s">
        <v>2910</v>
      </c>
      <c r="K2226" s="215" t="s">
        <v>238</v>
      </c>
    </row>
    <row r="2227" spans="1:11" s="295" customFormat="1">
      <c r="A2227" s="331" t="s">
        <v>2911</v>
      </c>
      <c r="B2227" s="332" t="str">
        <f>VLOOKUP(A2227,数策标签!H:K,2,FALSE)</f>
        <v>所在小区平均房价(每平米)</v>
      </c>
      <c r="C2227" s="332" t="s">
        <v>261</v>
      </c>
      <c r="D2227" s="332" t="s">
        <v>1083</v>
      </c>
      <c r="E2227" s="332" t="s">
        <v>1083</v>
      </c>
      <c r="F2227" s="333" t="s">
        <v>2912</v>
      </c>
      <c r="G2227" s="332" t="s">
        <v>625</v>
      </c>
      <c r="H2227" s="333"/>
      <c r="I2227" s="334"/>
      <c r="J2227" s="335"/>
      <c r="K2227" s="215" t="s">
        <v>238</v>
      </c>
    </row>
    <row r="2228" spans="1:11" s="295" customFormat="1">
      <c r="A2228" s="331" t="s">
        <v>2913</v>
      </c>
      <c r="B2228" s="332" t="str">
        <f>VLOOKUP(A2228,数策标签!H:K,2,FALSE)</f>
        <v>小区所在省</v>
      </c>
      <c r="C2228" s="332" t="s">
        <v>261</v>
      </c>
      <c r="D2228" s="332" t="s">
        <v>1083</v>
      </c>
      <c r="E2228" s="332" t="s">
        <v>1083</v>
      </c>
      <c r="F2228" s="333" t="s">
        <v>2914</v>
      </c>
      <c r="G2228" s="332" t="s">
        <v>628</v>
      </c>
      <c r="H2228" s="333"/>
      <c r="I2228" s="332"/>
      <c r="J2228" s="336"/>
      <c r="K2228" s="215" t="s">
        <v>238</v>
      </c>
    </row>
    <row r="2229" spans="1:11" s="295" customFormat="1">
      <c r="A2229" s="331" t="s">
        <v>2915</v>
      </c>
      <c r="B2229" s="332" t="str">
        <f>VLOOKUP(A2229,数策标签!H:K,2,FALSE)</f>
        <v>小区所在市</v>
      </c>
      <c r="C2229" s="332" t="s">
        <v>261</v>
      </c>
      <c r="D2229" s="332" t="s">
        <v>1083</v>
      </c>
      <c r="E2229" s="332" t="s">
        <v>1083</v>
      </c>
      <c r="F2229" s="333" t="s">
        <v>1128</v>
      </c>
      <c r="G2229" s="332" t="s">
        <v>632</v>
      </c>
      <c r="H2229" s="333"/>
      <c r="I2229" s="332"/>
      <c r="J2229" s="336"/>
      <c r="K2229" s="215" t="s">
        <v>238</v>
      </c>
    </row>
    <row r="2230" spans="1:11" s="215" customFormat="1" hidden="1">
      <c r="A2230" s="253" t="s">
        <v>2916</v>
      </c>
      <c r="B2230" s="211" t="str">
        <f>VLOOKUP(A2230,数策标签!H:K,2,FALSE)</f>
        <v>移动端设备系统</v>
      </c>
      <c r="C2230" s="211" t="s">
        <v>235</v>
      </c>
      <c r="D2230" s="211" t="s">
        <v>2917</v>
      </c>
      <c r="E2230" s="211" t="s">
        <v>1065</v>
      </c>
      <c r="F2230" s="265" t="s">
        <v>2918</v>
      </c>
      <c r="G2230" s="211" t="s">
        <v>2919</v>
      </c>
      <c r="H2230" s="265"/>
      <c r="I2230" s="211" t="s">
        <v>2920</v>
      </c>
      <c r="J2230" s="252" t="s">
        <v>2920</v>
      </c>
      <c r="K2230" s="215" t="s">
        <v>238</v>
      </c>
    </row>
    <row r="2231" spans="1:11" s="215" customFormat="1" hidden="1">
      <c r="A2231" s="253" t="s">
        <v>2916</v>
      </c>
      <c r="B2231" s="211" t="str">
        <f>VLOOKUP(A2231,数策标签!H:K,2,FALSE)</f>
        <v>移动端设备系统</v>
      </c>
      <c r="C2231" s="211" t="s">
        <v>235</v>
      </c>
      <c r="D2231" s="211" t="s">
        <v>2917</v>
      </c>
      <c r="E2231" s="211" t="s">
        <v>1065</v>
      </c>
      <c r="F2231" s="265" t="s">
        <v>2918</v>
      </c>
      <c r="G2231" s="211" t="s">
        <v>2919</v>
      </c>
      <c r="H2231" s="265"/>
      <c r="I2231" s="211" t="s">
        <v>2921</v>
      </c>
      <c r="J2231" s="252" t="s">
        <v>2922</v>
      </c>
      <c r="K2231" s="215" t="s">
        <v>238</v>
      </c>
    </row>
    <row r="2232" spans="1:11" s="215" customFormat="1">
      <c r="A2232" s="253" t="s">
        <v>2916</v>
      </c>
      <c r="B2232" s="211" t="str">
        <f>VLOOKUP(A2232,数策标签!H:K,2,FALSE)</f>
        <v>移动端设备系统</v>
      </c>
      <c r="C2232" s="211" t="s">
        <v>235</v>
      </c>
      <c r="D2232" s="211" t="s">
        <v>2917</v>
      </c>
      <c r="E2232" s="211" t="s">
        <v>1083</v>
      </c>
      <c r="F2232" s="265" t="s">
        <v>2923</v>
      </c>
      <c r="G2232" s="211" t="s">
        <v>2919</v>
      </c>
      <c r="H2232" s="265"/>
      <c r="I2232" s="211" t="s">
        <v>2920</v>
      </c>
      <c r="J2232" s="252" t="s">
        <v>2920</v>
      </c>
      <c r="K2232" s="215" t="s">
        <v>238</v>
      </c>
    </row>
    <row r="2233" spans="1:11" s="215" customFormat="1">
      <c r="A2233" s="253" t="s">
        <v>2916</v>
      </c>
      <c r="B2233" s="211" t="str">
        <f>VLOOKUP(A2233,数策标签!H:K,2,FALSE)</f>
        <v>移动端设备系统</v>
      </c>
      <c r="C2233" s="211" t="s">
        <v>235</v>
      </c>
      <c r="D2233" s="211" t="s">
        <v>2917</v>
      </c>
      <c r="E2233" s="211" t="s">
        <v>1083</v>
      </c>
      <c r="F2233" s="265" t="s">
        <v>2923</v>
      </c>
      <c r="G2233" s="211" t="s">
        <v>2919</v>
      </c>
      <c r="H2233" s="265"/>
      <c r="I2233" s="211" t="s">
        <v>2921</v>
      </c>
      <c r="J2233" s="252" t="s">
        <v>2922</v>
      </c>
      <c r="K2233" s="215" t="s">
        <v>238</v>
      </c>
    </row>
    <row r="2234" spans="1:11" s="215" customFormat="1">
      <c r="A2234" s="253" t="s">
        <v>2916</v>
      </c>
      <c r="B2234" s="211" t="str">
        <f>VLOOKUP(A2234,数策标签!H:K,2,FALSE)</f>
        <v>移动端设备系统</v>
      </c>
      <c r="C2234" s="211" t="s">
        <v>235</v>
      </c>
      <c r="D2234" s="211" t="s">
        <v>2917</v>
      </c>
      <c r="E2234" s="211" t="s">
        <v>1083</v>
      </c>
      <c r="F2234" s="265" t="s">
        <v>2923</v>
      </c>
      <c r="G2234" s="211" t="s">
        <v>2919</v>
      </c>
      <c r="H2234" s="265"/>
      <c r="I2234" s="211" t="s">
        <v>2924</v>
      </c>
      <c r="J2234" s="252" t="s">
        <v>2925</v>
      </c>
      <c r="K2234" s="215" t="s">
        <v>238</v>
      </c>
    </row>
    <row r="2235" spans="1:11" s="215" customFormat="1">
      <c r="A2235" s="253" t="s">
        <v>2916</v>
      </c>
      <c r="B2235" s="211" t="str">
        <f>VLOOKUP(A2235,数策标签!H:K,2,FALSE)</f>
        <v>移动端设备系统</v>
      </c>
      <c r="C2235" s="211" t="s">
        <v>235</v>
      </c>
      <c r="D2235" s="211" t="s">
        <v>2917</v>
      </c>
      <c r="E2235" s="211" t="s">
        <v>1083</v>
      </c>
      <c r="F2235" s="265" t="s">
        <v>2923</v>
      </c>
      <c r="G2235" s="211" t="s">
        <v>2919</v>
      </c>
      <c r="H2235" s="265"/>
      <c r="I2235" s="211" t="s">
        <v>2926</v>
      </c>
      <c r="J2235" s="252" t="s">
        <v>2925</v>
      </c>
      <c r="K2235" s="215" t="s">
        <v>238</v>
      </c>
    </row>
    <row r="2236" spans="1:11" s="215" customFormat="1">
      <c r="A2236" s="253" t="s">
        <v>2916</v>
      </c>
      <c r="B2236" s="211" t="str">
        <f>VLOOKUP(A2236,数策标签!H:K,2,FALSE)</f>
        <v>移动端设备系统</v>
      </c>
      <c r="C2236" s="211" t="s">
        <v>235</v>
      </c>
      <c r="D2236" s="211" t="s">
        <v>2917</v>
      </c>
      <c r="E2236" s="211" t="s">
        <v>1083</v>
      </c>
      <c r="F2236" s="265" t="s">
        <v>2923</v>
      </c>
      <c r="G2236" s="211" t="s">
        <v>2919</v>
      </c>
      <c r="H2236" s="265"/>
      <c r="I2236" s="211" t="s">
        <v>2927</v>
      </c>
      <c r="J2236" s="252" t="s">
        <v>2925</v>
      </c>
      <c r="K2236" s="215" t="s">
        <v>238</v>
      </c>
    </row>
    <row r="2237" spans="1:11" s="215" customFormat="1">
      <c r="A2237" s="253" t="s">
        <v>2916</v>
      </c>
      <c r="B2237" s="211" t="str">
        <f>VLOOKUP(A2237,数策标签!H:K,2,FALSE)</f>
        <v>移动端设备系统</v>
      </c>
      <c r="C2237" s="211" t="s">
        <v>235</v>
      </c>
      <c r="D2237" s="211" t="s">
        <v>2917</v>
      </c>
      <c r="E2237" s="211" t="s">
        <v>1083</v>
      </c>
      <c r="F2237" s="265" t="s">
        <v>2923</v>
      </c>
      <c r="G2237" s="211" t="s">
        <v>2919</v>
      </c>
      <c r="H2237" s="265"/>
      <c r="I2237" s="211" t="s">
        <v>2925</v>
      </c>
      <c r="J2237" s="252" t="s">
        <v>2925</v>
      </c>
      <c r="K2237" s="215" t="s">
        <v>238</v>
      </c>
    </row>
    <row r="2238" spans="1:11" s="215" customFormat="1" hidden="1">
      <c r="A2238" s="253" t="s">
        <v>2928</v>
      </c>
      <c r="B2238" s="211" t="str">
        <f>VLOOKUP(A2238,数策标签!H:K,2,FALSE)</f>
        <v>设备品类</v>
      </c>
      <c r="C2238" s="211" t="s">
        <v>235</v>
      </c>
      <c r="D2238" s="211" t="s">
        <v>2716</v>
      </c>
      <c r="E2238" s="211" t="s">
        <v>1051</v>
      </c>
      <c r="F2238" s="265" t="s">
        <v>2929</v>
      </c>
      <c r="G2238" s="211" t="s">
        <v>2930</v>
      </c>
      <c r="H2238" s="265"/>
      <c r="I2238" s="211" t="s">
        <v>2931</v>
      </c>
      <c r="J2238" s="252" t="s">
        <v>2931</v>
      </c>
      <c r="K2238" s="215" t="s">
        <v>238</v>
      </c>
    </row>
    <row r="2239" spans="1:11" s="215" customFormat="1" hidden="1">
      <c r="A2239" s="253" t="s">
        <v>2928</v>
      </c>
      <c r="B2239" s="211" t="str">
        <f>VLOOKUP(A2239,数策标签!H:K,2,FALSE)</f>
        <v>设备品类</v>
      </c>
      <c r="C2239" s="211" t="s">
        <v>235</v>
      </c>
      <c r="D2239" s="211" t="s">
        <v>2716</v>
      </c>
      <c r="E2239" s="211" t="s">
        <v>1051</v>
      </c>
      <c r="F2239" s="265" t="s">
        <v>2929</v>
      </c>
      <c r="G2239" s="211" t="s">
        <v>2930</v>
      </c>
      <c r="H2239" s="265"/>
      <c r="I2239" s="211" t="s">
        <v>2932</v>
      </c>
      <c r="J2239" s="252" t="s">
        <v>2932</v>
      </c>
      <c r="K2239" s="215" t="s">
        <v>238</v>
      </c>
    </row>
    <row r="2240" spans="1:11" s="215" customFormat="1" hidden="1">
      <c r="A2240" s="253" t="s">
        <v>2928</v>
      </c>
      <c r="B2240" s="211" t="str">
        <f>VLOOKUP(A2240,数策标签!H:K,2,FALSE)</f>
        <v>设备品类</v>
      </c>
      <c r="C2240" s="211" t="s">
        <v>235</v>
      </c>
      <c r="D2240" s="211" t="s">
        <v>2716</v>
      </c>
      <c r="E2240" s="211" t="s">
        <v>1051</v>
      </c>
      <c r="F2240" s="265" t="s">
        <v>2929</v>
      </c>
      <c r="G2240" s="211" t="s">
        <v>2930</v>
      </c>
      <c r="H2240" s="265"/>
      <c r="I2240" s="211" t="s">
        <v>2933</v>
      </c>
      <c r="J2240" s="252" t="s">
        <v>2933</v>
      </c>
      <c r="K2240" s="215" t="s">
        <v>238</v>
      </c>
    </row>
    <row r="2241" spans="1:11" s="215" customFormat="1" hidden="1">
      <c r="A2241" s="253" t="s">
        <v>2928</v>
      </c>
      <c r="B2241" s="211" t="str">
        <f>VLOOKUP(A2241,数策标签!H:K,2,FALSE)</f>
        <v>设备品类</v>
      </c>
      <c r="C2241" s="211" t="s">
        <v>235</v>
      </c>
      <c r="D2241" s="211" t="s">
        <v>2716</v>
      </c>
      <c r="E2241" s="211" t="s">
        <v>1051</v>
      </c>
      <c r="F2241" s="265" t="s">
        <v>2929</v>
      </c>
      <c r="G2241" s="211" t="s">
        <v>2930</v>
      </c>
      <c r="H2241" s="265"/>
      <c r="I2241" s="211" t="s">
        <v>2934</v>
      </c>
      <c r="J2241" s="252" t="s">
        <v>2934</v>
      </c>
      <c r="K2241" s="215" t="s">
        <v>238</v>
      </c>
    </row>
    <row r="2242" spans="1:11" s="215" customFormat="1" hidden="1">
      <c r="A2242" s="253" t="s">
        <v>2928</v>
      </c>
      <c r="B2242" s="211" t="str">
        <f>VLOOKUP(A2242,数策标签!H:K,2,FALSE)</f>
        <v>设备品类</v>
      </c>
      <c r="C2242" s="211" t="s">
        <v>235</v>
      </c>
      <c r="D2242" s="211" t="s">
        <v>2716</v>
      </c>
      <c r="E2242" s="211" t="s">
        <v>1051</v>
      </c>
      <c r="F2242" s="265" t="s">
        <v>2929</v>
      </c>
      <c r="G2242" s="211" t="s">
        <v>2930</v>
      </c>
      <c r="H2242" s="265"/>
      <c r="I2242" s="211" t="s">
        <v>2935</v>
      </c>
      <c r="J2242" s="252" t="s">
        <v>2935</v>
      </c>
      <c r="K2242" s="215" t="s">
        <v>238</v>
      </c>
    </row>
    <row r="2243" spans="1:11" s="215" customFormat="1">
      <c r="A2243" s="253" t="s">
        <v>2928</v>
      </c>
      <c r="B2243" s="211" t="str">
        <f>VLOOKUP(A2243,数策标签!H:K,2,FALSE)</f>
        <v>设备品类</v>
      </c>
      <c r="C2243" s="211" t="s">
        <v>235</v>
      </c>
      <c r="D2243" s="211" t="s">
        <v>2716</v>
      </c>
      <c r="E2243" s="211" t="s">
        <v>1083</v>
      </c>
      <c r="F2243" s="265" t="s">
        <v>2936</v>
      </c>
      <c r="G2243" s="211" t="s">
        <v>2937</v>
      </c>
      <c r="H2243" s="265"/>
      <c r="I2243" s="211" t="s">
        <v>2931</v>
      </c>
      <c r="J2243" s="252" t="s">
        <v>2931</v>
      </c>
      <c r="K2243" s="215" t="s">
        <v>238</v>
      </c>
    </row>
    <row r="2244" spans="1:11" s="215" customFormat="1">
      <c r="A2244" s="253" t="s">
        <v>2928</v>
      </c>
      <c r="B2244" s="211" t="str">
        <f>VLOOKUP(A2244,数策标签!H:K,2,FALSE)</f>
        <v>设备品类</v>
      </c>
      <c r="C2244" s="211" t="s">
        <v>235</v>
      </c>
      <c r="D2244" s="211" t="s">
        <v>2716</v>
      </c>
      <c r="E2244" s="211" t="s">
        <v>1083</v>
      </c>
      <c r="F2244" s="265" t="s">
        <v>2936</v>
      </c>
      <c r="G2244" s="211" t="s">
        <v>2937</v>
      </c>
      <c r="H2244" s="265"/>
      <c r="I2244" s="211" t="s">
        <v>2932</v>
      </c>
      <c r="J2244" s="252" t="s">
        <v>2932</v>
      </c>
      <c r="K2244" s="215" t="s">
        <v>238</v>
      </c>
    </row>
    <row r="2245" spans="1:11" s="215" customFormat="1" hidden="1">
      <c r="A2245" s="253" t="s">
        <v>2938</v>
      </c>
      <c r="B2245" s="211" t="str">
        <f>VLOOKUP(A2245,数策标签!H:K,2,FALSE)</f>
        <v>联网类型</v>
      </c>
      <c r="C2245" s="211" t="s">
        <v>235</v>
      </c>
      <c r="D2245" s="211" t="s">
        <v>1065</v>
      </c>
      <c r="E2245" s="211" t="s">
        <v>2939</v>
      </c>
      <c r="F2245" s="265" t="s">
        <v>2940</v>
      </c>
      <c r="G2245" s="211" t="s">
        <v>2941</v>
      </c>
      <c r="H2245" s="265"/>
      <c r="I2245" s="211" t="s">
        <v>2942</v>
      </c>
      <c r="J2245" s="252" t="s">
        <v>2943</v>
      </c>
      <c r="K2245" s="215" t="s">
        <v>238</v>
      </c>
    </row>
    <row r="2246" spans="1:11" s="215" customFormat="1" hidden="1">
      <c r="A2246" s="253" t="s">
        <v>2938</v>
      </c>
      <c r="B2246" s="211" t="str">
        <f>VLOOKUP(A2246,数策标签!H:K,2,FALSE)</f>
        <v>联网类型</v>
      </c>
      <c r="C2246" s="211" t="s">
        <v>235</v>
      </c>
      <c r="D2246" s="211" t="s">
        <v>1065</v>
      </c>
      <c r="E2246" s="211" t="s">
        <v>2939</v>
      </c>
      <c r="F2246" s="265" t="s">
        <v>2940</v>
      </c>
      <c r="G2246" s="211" t="s">
        <v>2941</v>
      </c>
      <c r="H2246" s="265"/>
      <c r="I2246" s="211" t="s">
        <v>2944</v>
      </c>
      <c r="J2246" s="252" t="s">
        <v>2945</v>
      </c>
      <c r="K2246" s="215" t="s">
        <v>238</v>
      </c>
    </row>
    <row r="2247" spans="1:11" s="215" customFormat="1" hidden="1">
      <c r="A2247" s="253" t="s">
        <v>2946</v>
      </c>
      <c r="B2247" s="211" t="str">
        <f>VLOOKUP(A2247,数策标签!H:K,2,FALSE)</f>
        <v>上市价格</v>
      </c>
      <c r="C2247" s="211" t="s">
        <v>235</v>
      </c>
      <c r="D2247" s="211" t="s">
        <v>2716</v>
      </c>
      <c r="E2247" s="211" t="s">
        <v>1051</v>
      </c>
      <c r="F2247" s="265" t="s">
        <v>2947</v>
      </c>
      <c r="G2247" s="211" t="s">
        <v>2948</v>
      </c>
      <c r="H2247" s="265"/>
      <c r="I2247" s="211" t="s">
        <v>2949</v>
      </c>
      <c r="J2247" s="252" t="s">
        <v>2950</v>
      </c>
      <c r="K2247" s="215" t="s">
        <v>238</v>
      </c>
    </row>
    <row r="2248" spans="1:11" s="215" customFormat="1" hidden="1">
      <c r="A2248" s="253" t="s">
        <v>2946</v>
      </c>
      <c r="B2248" s="211" t="str">
        <f>VLOOKUP(A2248,数策标签!H:K,2,FALSE)</f>
        <v>上市价格</v>
      </c>
      <c r="C2248" s="211" t="s">
        <v>235</v>
      </c>
      <c r="D2248" s="211" t="s">
        <v>2716</v>
      </c>
      <c r="E2248" s="211" t="s">
        <v>1051</v>
      </c>
      <c r="F2248" s="265" t="s">
        <v>2947</v>
      </c>
      <c r="G2248" s="211" t="s">
        <v>2948</v>
      </c>
      <c r="H2248" s="265"/>
      <c r="I2248" s="211" t="s">
        <v>2951</v>
      </c>
      <c r="J2248" s="252" t="s">
        <v>2952</v>
      </c>
      <c r="K2248" s="215" t="s">
        <v>238</v>
      </c>
    </row>
    <row r="2249" spans="1:11" s="215" customFormat="1" hidden="1">
      <c r="A2249" s="253" t="s">
        <v>2946</v>
      </c>
      <c r="B2249" s="211" t="str">
        <f>VLOOKUP(A2249,数策标签!H:K,2,FALSE)</f>
        <v>上市价格</v>
      </c>
      <c r="C2249" s="211" t="s">
        <v>235</v>
      </c>
      <c r="D2249" s="211" t="s">
        <v>2716</v>
      </c>
      <c r="E2249" s="211" t="s">
        <v>1051</v>
      </c>
      <c r="F2249" s="265" t="s">
        <v>2947</v>
      </c>
      <c r="G2249" s="211" t="s">
        <v>2948</v>
      </c>
      <c r="H2249" s="265"/>
      <c r="I2249" s="211" t="s">
        <v>2953</v>
      </c>
      <c r="J2249" s="252" t="s">
        <v>2954</v>
      </c>
      <c r="K2249" s="215" t="s">
        <v>238</v>
      </c>
    </row>
    <row r="2250" spans="1:11" s="242" customFormat="1" hidden="1">
      <c r="A2250" s="253" t="s">
        <v>2946</v>
      </c>
      <c r="B2250" s="211" t="str">
        <f>VLOOKUP(A2250,数策标签!H:K,2,FALSE)</f>
        <v>上市价格</v>
      </c>
      <c r="C2250" s="211" t="s">
        <v>235</v>
      </c>
      <c r="D2250" s="211" t="s">
        <v>2716</v>
      </c>
      <c r="E2250" s="211" t="s">
        <v>1051</v>
      </c>
      <c r="F2250" s="265" t="s">
        <v>2947</v>
      </c>
      <c r="G2250" s="211" t="s">
        <v>2948</v>
      </c>
      <c r="H2250" s="265"/>
      <c r="I2250" s="211" t="s">
        <v>2955</v>
      </c>
      <c r="J2250" s="252" t="s">
        <v>2956</v>
      </c>
      <c r="K2250" s="215" t="s">
        <v>238</v>
      </c>
    </row>
    <row r="2251" spans="1:11" s="242" customFormat="1" hidden="1">
      <c r="A2251" s="253" t="s">
        <v>2946</v>
      </c>
      <c r="B2251" s="211" t="str">
        <f>VLOOKUP(A2251,数策标签!H:K,2,FALSE)</f>
        <v>上市价格</v>
      </c>
      <c r="C2251" s="211" t="s">
        <v>235</v>
      </c>
      <c r="D2251" s="211" t="s">
        <v>2716</v>
      </c>
      <c r="E2251" s="211" t="s">
        <v>1051</v>
      </c>
      <c r="F2251" s="265" t="s">
        <v>2947</v>
      </c>
      <c r="G2251" s="211" t="s">
        <v>2948</v>
      </c>
      <c r="H2251" s="265"/>
      <c r="I2251" s="211" t="s">
        <v>2957</v>
      </c>
      <c r="J2251" s="252" t="s">
        <v>2957</v>
      </c>
      <c r="K2251" s="215" t="s">
        <v>238</v>
      </c>
    </row>
    <row r="2252" spans="1:11" s="242" customFormat="1">
      <c r="A2252" s="253" t="s">
        <v>2946</v>
      </c>
      <c r="B2252" s="211" t="str">
        <f>VLOOKUP(A2252,数策标签!H:K,2,FALSE)</f>
        <v>上市价格</v>
      </c>
      <c r="C2252" s="211" t="s">
        <v>261</v>
      </c>
      <c r="D2252" s="211" t="s">
        <v>2716</v>
      </c>
      <c r="E2252" s="211" t="s">
        <v>1083</v>
      </c>
      <c r="F2252" s="265" t="s">
        <v>2958</v>
      </c>
      <c r="G2252" s="211" t="s">
        <v>2959</v>
      </c>
      <c r="H2252" s="265"/>
      <c r="I2252" s="211"/>
      <c r="J2252" s="252"/>
      <c r="K2252" s="215" t="s">
        <v>238</v>
      </c>
    </row>
    <row r="2253" spans="1:11" s="242" customFormat="1" hidden="1">
      <c r="A2253" s="253" t="s">
        <v>2960</v>
      </c>
      <c r="B2253" s="211" t="str">
        <f>VLOOKUP(A2253,数策标签!H:K,2,FALSE)</f>
        <v>移动运营商</v>
      </c>
      <c r="C2253" s="211" t="s">
        <v>261</v>
      </c>
      <c r="D2253" s="211" t="s">
        <v>1109</v>
      </c>
      <c r="E2253" s="211"/>
      <c r="F2253" s="265"/>
      <c r="G2253" s="211"/>
      <c r="H2253" s="265"/>
      <c r="I2253" s="211"/>
      <c r="J2253" s="252"/>
      <c r="K2253" s="215" t="s">
        <v>1103</v>
      </c>
    </row>
    <row r="2254" spans="1:11" s="242" customFormat="1" hidden="1">
      <c r="A2254" s="253" t="s">
        <v>2961</v>
      </c>
      <c r="B2254" s="211" t="str">
        <f>VLOOKUP(A2254,数策标签!H:K,2,FALSE)</f>
        <v>移动端设备型号</v>
      </c>
      <c r="C2254" s="211" t="s">
        <v>261</v>
      </c>
      <c r="D2254" s="211" t="s">
        <v>2962</v>
      </c>
      <c r="E2254" s="211" t="s">
        <v>1065</v>
      </c>
      <c r="F2254" s="265" t="s">
        <v>2963</v>
      </c>
      <c r="G2254" s="211" t="s">
        <v>2964</v>
      </c>
      <c r="H2254" s="265"/>
      <c r="I2254" s="211"/>
      <c r="J2254" s="252"/>
      <c r="K2254" s="215" t="s">
        <v>238</v>
      </c>
    </row>
    <row r="2255" spans="1:11" s="242" customFormat="1" hidden="1">
      <c r="A2255" s="253" t="s">
        <v>2961</v>
      </c>
      <c r="B2255" s="211" t="str">
        <f>VLOOKUP(A2255,数策标签!H:K,2,FALSE)</f>
        <v>移动端设备型号</v>
      </c>
      <c r="C2255" s="211" t="s">
        <v>261</v>
      </c>
      <c r="D2255" s="211" t="s">
        <v>2962</v>
      </c>
      <c r="E2255" s="211" t="s">
        <v>1051</v>
      </c>
      <c r="F2255" s="265" t="s">
        <v>2965</v>
      </c>
      <c r="G2255" s="211" t="s">
        <v>2966</v>
      </c>
      <c r="H2255" s="265"/>
      <c r="I2255" s="211"/>
      <c r="J2255" s="252"/>
      <c r="K2255" s="215" t="s">
        <v>238</v>
      </c>
    </row>
    <row r="2256" spans="1:11" s="242" customFormat="1">
      <c r="A2256" s="253" t="s">
        <v>2961</v>
      </c>
      <c r="B2256" s="211" t="str">
        <f>VLOOKUP(A2256,数策标签!H:K,2,FALSE)</f>
        <v>移动端设备型号</v>
      </c>
      <c r="C2256" s="211" t="s">
        <v>261</v>
      </c>
      <c r="D2256" s="211" t="s">
        <v>2962</v>
      </c>
      <c r="E2256" s="211" t="s">
        <v>1083</v>
      </c>
      <c r="F2256" s="265" t="s">
        <v>2967</v>
      </c>
      <c r="G2256" s="211" t="s">
        <v>2964</v>
      </c>
      <c r="H2256" s="265"/>
      <c r="I2256" s="211"/>
      <c r="J2256" s="252"/>
      <c r="K2256" s="215" t="s">
        <v>238</v>
      </c>
    </row>
    <row r="2257" spans="1:11" s="242" customFormat="1" hidden="1">
      <c r="A2257" s="253" t="s">
        <v>2968</v>
      </c>
      <c r="B2257" s="211" t="str">
        <f>VLOOKUP(A2257,数策标签!H:K,2,FALSE)</f>
        <v>移动端设备品牌</v>
      </c>
      <c r="C2257" s="211" t="s">
        <v>261</v>
      </c>
      <c r="D2257" s="211" t="s">
        <v>2969</v>
      </c>
      <c r="E2257" s="211" t="s">
        <v>1051</v>
      </c>
      <c r="F2257" s="265" t="s">
        <v>2970</v>
      </c>
      <c r="G2257" s="211" t="s">
        <v>2971</v>
      </c>
      <c r="H2257" s="265"/>
      <c r="I2257" s="211"/>
      <c r="J2257" s="252"/>
      <c r="K2257" s="215" t="s">
        <v>238</v>
      </c>
    </row>
    <row r="2258" spans="1:11" s="242" customFormat="1" hidden="1">
      <c r="A2258" s="253" t="s">
        <v>2968</v>
      </c>
      <c r="B2258" s="211" t="s">
        <v>646</v>
      </c>
      <c r="C2258" s="211" t="s">
        <v>235</v>
      </c>
      <c r="D2258" s="211" t="s">
        <v>2969</v>
      </c>
      <c r="E2258" s="211" t="s">
        <v>1072</v>
      </c>
      <c r="F2258" s="265"/>
      <c r="G2258" s="211" t="s">
        <v>2972</v>
      </c>
      <c r="H2258" s="265" t="s">
        <v>2973</v>
      </c>
      <c r="I2258" s="268" t="s">
        <v>2974</v>
      </c>
      <c r="J2258" s="252" t="s">
        <v>2974</v>
      </c>
      <c r="K2258" s="215" t="s">
        <v>238</v>
      </c>
    </row>
    <row r="2259" spans="1:11" s="242" customFormat="1" hidden="1">
      <c r="A2259" s="253" t="s">
        <v>2968</v>
      </c>
      <c r="B2259" s="211" t="s">
        <v>646</v>
      </c>
      <c r="C2259" s="211" t="s">
        <v>235</v>
      </c>
      <c r="D2259" s="211" t="s">
        <v>2969</v>
      </c>
      <c r="E2259" s="211" t="s">
        <v>1072</v>
      </c>
      <c r="F2259" s="265"/>
      <c r="G2259" s="211" t="s">
        <v>2972</v>
      </c>
      <c r="H2259" s="265" t="s">
        <v>2975</v>
      </c>
      <c r="I2259" s="268" t="s">
        <v>2976</v>
      </c>
      <c r="J2259" s="252" t="s">
        <v>2976</v>
      </c>
      <c r="K2259" s="215" t="s">
        <v>238</v>
      </c>
    </row>
    <row r="2260" spans="1:11" s="242" customFormat="1" hidden="1">
      <c r="A2260" s="253" t="s">
        <v>2968</v>
      </c>
      <c r="B2260" s="211" t="s">
        <v>646</v>
      </c>
      <c r="C2260" s="211" t="s">
        <v>235</v>
      </c>
      <c r="D2260" s="211" t="s">
        <v>2969</v>
      </c>
      <c r="E2260" s="211" t="s">
        <v>1072</v>
      </c>
      <c r="F2260" s="265"/>
      <c r="G2260" s="211" t="s">
        <v>2972</v>
      </c>
      <c r="H2260" s="265" t="s">
        <v>2977</v>
      </c>
      <c r="I2260" s="268" t="s">
        <v>2978</v>
      </c>
      <c r="J2260" s="252" t="s">
        <v>2978</v>
      </c>
      <c r="K2260" s="215" t="s">
        <v>238</v>
      </c>
    </row>
    <row r="2261" spans="1:11" s="242" customFormat="1" hidden="1">
      <c r="A2261" s="253" t="s">
        <v>2968</v>
      </c>
      <c r="B2261" s="211" t="s">
        <v>646</v>
      </c>
      <c r="C2261" s="211" t="s">
        <v>235</v>
      </c>
      <c r="D2261" s="211" t="s">
        <v>2969</v>
      </c>
      <c r="E2261" s="211" t="s">
        <v>1072</v>
      </c>
      <c r="F2261" s="265"/>
      <c r="G2261" s="211" t="s">
        <v>2972</v>
      </c>
      <c r="H2261" s="265" t="s">
        <v>2979</v>
      </c>
      <c r="I2261" s="268" t="s">
        <v>2980</v>
      </c>
      <c r="J2261" s="252" t="s">
        <v>2980</v>
      </c>
      <c r="K2261" s="215" t="s">
        <v>238</v>
      </c>
    </row>
    <row r="2262" spans="1:11" s="242" customFormat="1" hidden="1">
      <c r="A2262" s="253" t="s">
        <v>2968</v>
      </c>
      <c r="B2262" s="211" t="s">
        <v>646</v>
      </c>
      <c r="C2262" s="211" t="s">
        <v>235</v>
      </c>
      <c r="D2262" s="211" t="s">
        <v>2969</v>
      </c>
      <c r="E2262" s="211" t="s">
        <v>1072</v>
      </c>
      <c r="F2262" s="265"/>
      <c r="G2262" s="211" t="s">
        <v>2972</v>
      </c>
      <c r="H2262" s="265" t="s">
        <v>2981</v>
      </c>
      <c r="I2262" s="268" t="s">
        <v>2982</v>
      </c>
      <c r="J2262" s="252" t="s">
        <v>2982</v>
      </c>
      <c r="K2262" s="215" t="s">
        <v>238</v>
      </c>
    </row>
    <row r="2263" spans="1:11" s="242" customFormat="1" hidden="1">
      <c r="A2263" s="253" t="s">
        <v>2968</v>
      </c>
      <c r="B2263" s="211" t="s">
        <v>646</v>
      </c>
      <c r="C2263" s="211" t="s">
        <v>235</v>
      </c>
      <c r="D2263" s="211" t="s">
        <v>2969</v>
      </c>
      <c r="E2263" s="211" t="s">
        <v>1072</v>
      </c>
      <c r="F2263" s="265"/>
      <c r="G2263" s="211" t="s">
        <v>2972</v>
      </c>
      <c r="H2263" s="265" t="s">
        <v>2983</v>
      </c>
      <c r="I2263" s="268" t="s">
        <v>2984</v>
      </c>
      <c r="J2263" s="252" t="s">
        <v>2985</v>
      </c>
      <c r="K2263" s="215" t="s">
        <v>238</v>
      </c>
    </row>
    <row r="2264" spans="1:11" s="242" customFormat="1" hidden="1">
      <c r="A2264" s="253" t="s">
        <v>2968</v>
      </c>
      <c r="B2264" s="211" t="s">
        <v>646</v>
      </c>
      <c r="C2264" s="211" t="s">
        <v>235</v>
      </c>
      <c r="D2264" s="211" t="s">
        <v>2969</v>
      </c>
      <c r="E2264" s="211" t="s">
        <v>1072</v>
      </c>
      <c r="F2264" s="265"/>
      <c r="G2264" s="211" t="s">
        <v>2972</v>
      </c>
      <c r="H2264" s="265" t="s">
        <v>2986</v>
      </c>
      <c r="I2264" s="268" t="s">
        <v>2987</v>
      </c>
      <c r="J2264" s="252" t="s">
        <v>2987</v>
      </c>
      <c r="K2264" s="215" t="s">
        <v>238</v>
      </c>
    </row>
    <row r="2265" spans="1:11" s="242" customFormat="1" hidden="1">
      <c r="A2265" s="253" t="s">
        <v>2968</v>
      </c>
      <c r="B2265" s="211" t="s">
        <v>646</v>
      </c>
      <c r="C2265" s="211" t="s">
        <v>235</v>
      </c>
      <c r="D2265" s="211" t="s">
        <v>2969</v>
      </c>
      <c r="E2265" s="211" t="s">
        <v>1072</v>
      </c>
      <c r="F2265" s="265"/>
      <c r="G2265" s="211" t="s">
        <v>2972</v>
      </c>
      <c r="H2265" s="265" t="s">
        <v>2988</v>
      </c>
      <c r="I2265" s="268" t="s">
        <v>2989</v>
      </c>
      <c r="J2265" s="252" t="s">
        <v>2989</v>
      </c>
      <c r="K2265" s="215" t="s">
        <v>238</v>
      </c>
    </row>
    <row r="2266" spans="1:11" s="242" customFormat="1" hidden="1">
      <c r="A2266" s="253" t="s">
        <v>2968</v>
      </c>
      <c r="B2266" s="211" t="s">
        <v>646</v>
      </c>
      <c r="C2266" s="211" t="s">
        <v>235</v>
      </c>
      <c r="D2266" s="211" t="s">
        <v>2969</v>
      </c>
      <c r="E2266" s="211" t="s">
        <v>1072</v>
      </c>
      <c r="F2266" s="265"/>
      <c r="G2266" s="211" t="s">
        <v>2972</v>
      </c>
      <c r="H2266" s="265" t="s">
        <v>2990</v>
      </c>
      <c r="I2266" s="268" t="s">
        <v>2991</v>
      </c>
      <c r="J2266" s="252" t="s">
        <v>2991</v>
      </c>
      <c r="K2266" s="215" t="s">
        <v>238</v>
      </c>
    </row>
    <row r="2267" spans="1:11" s="242" customFormat="1" hidden="1">
      <c r="A2267" s="253" t="s">
        <v>2968</v>
      </c>
      <c r="B2267" s="211" t="s">
        <v>646</v>
      </c>
      <c r="C2267" s="211" t="s">
        <v>235</v>
      </c>
      <c r="D2267" s="211" t="s">
        <v>2969</v>
      </c>
      <c r="E2267" s="211" t="s">
        <v>1072</v>
      </c>
      <c r="F2267" s="265"/>
      <c r="G2267" s="211" t="s">
        <v>2972</v>
      </c>
      <c r="H2267" s="265" t="s">
        <v>2992</v>
      </c>
      <c r="I2267" s="268" t="s">
        <v>2993</v>
      </c>
      <c r="J2267" s="252" t="s">
        <v>2993</v>
      </c>
      <c r="K2267" s="215" t="s">
        <v>238</v>
      </c>
    </row>
    <row r="2268" spans="1:11" s="242" customFormat="1" hidden="1">
      <c r="A2268" s="253" t="s">
        <v>2968</v>
      </c>
      <c r="B2268" s="211" t="s">
        <v>646</v>
      </c>
      <c r="C2268" s="211" t="s">
        <v>235</v>
      </c>
      <c r="D2268" s="211" t="s">
        <v>2969</v>
      </c>
      <c r="E2268" s="211" t="s">
        <v>1072</v>
      </c>
      <c r="F2268" s="265"/>
      <c r="G2268" s="211" t="s">
        <v>2972</v>
      </c>
      <c r="H2268" s="265" t="s">
        <v>2994</v>
      </c>
      <c r="I2268" s="268" t="s">
        <v>2995</v>
      </c>
      <c r="J2268" s="252" t="s">
        <v>2995</v>
      </c>
      <c r="K2268" s="215" t="s">
        <v>238</v>
      </c>
    </row>
    <row r="2269" spans="1:11" s="242" customFormat="1" hidden="1">
      <c r="A2269" s="253" t="s">
        <v>2968</v>
      </c>
      <c r="B2269" s="211" t="s">
        <v>646</v>
      </c>
      <c r="C2269" s="211" t="s">
        <v>235</v>
      </c>
      <c r="D2269" s="211" t="s">
        <v>2969</v>
      </c>
      <c r="E2269" s="211" t="s">
        <v>1034</v>
      </c>
      <c r="F2269" s="265" t="s">
        <v>2996</v>
      </c>
      <c r="G2269" s="211" t="s">
        <v>2997</v>
      </c>
      <c r="H2269" s="265"/>
      <c r="I2269" s="268" t="s">
        <v>2976</v>
      </c>
      <c r="J2269" s="252" t="s">
        <v>2976</v>
      </c>
      <c r="K2269" s="215" t="s">
        <v>238</v>
      </c>
    </row>
    <row r="2270" spans="1:11" s="242" customFormat="1" hidden="1">
      <c r="A2270" s="253" t="s">
        <v>2968</v>
      </c>
      <c r="B2270" s="211" t="s">
        <v>646</v>
      </c>
      <c r="C2270" s="211" t="s">
        <v>235</v>
      </c>
      <c r="D2270" s="211" t="s">
        <v>2969</v>
      </c>
      <c r="E2270" s="211" t="s">
        <v>1034</v>
      </c>
      <c r="F2270" s="265" t="s">
        <v>2996</v>
      </c>
      <c r="G2270" s="211" t="s">
        <v>2997</v>
      </c>
      <c r="H2270" s="265"/>
      <c r="I2270" s="268" t="s">
        <v>2978</v>
      </c>
      <c r="J2270" s="252" t="s">
        <v>2978</v>
      </c>
      <c r="K2270" s="215" t="s">
        <v>238</v>
      </c>
    </row>
    <row r="2271" spans="1:11" s="242" customFormat="1" hidden="1">
      <c r="A2271" s="253" t="s">
        <v>2968</v>
      </c>
      <c r="B2271" s="211" t="s">
        <v>646</v>
      </c>
      <c r="C2271" s="211" t="s">
        <v>235</v>
      </c>
      <c r="D2271" s="211" t="s">
        <v>2969</v>
      </c>
      <c r="E2271" s="211" t="s">
        <v>1034</v>
      </c>
      <c r="F2271" s="265" t="s">
        <v>2996</v>
      </c>
      <c r="G2271" s="211" t="s">
        <v>2997</v>
      </c>
      <c r="H2271" s="265"/>
      <c r="I2271" s="268" t="s">
        <v>2982</v>
      </c>
      <c r="J2271" s="252" t="s">
        <v>2982</v>
      </c>
      <c r="K2271" s="215" t="s">
        <v>238</v>
      </c>
    </row>
    <row r="2272" spans="1:11" s="242" customFormat="1" hidden="1">
      <c r="A2272" s="253" t="s">
        <v>2968</v>
      </c>
      <c r="B2272" s="211" t="s">
        <v>646</v>
      </c>
      <c r="C2272" s="211" t="s">
        <v>235</v>
      </c>
      <c r="D2272" s="211" t="s">
        <v>2969</v>
      </c>
      <c r="E2272" s="211" t="s">
        <v>1034</v>
      </c>
      <c r="F2272" s="265" t="s">
        <v>2996</v>
      </c>
      <c r="G2272" s="211" t="s">
        <v>2997</v>
      </c>
      <c r="H2272" s="265"/>
      <c r="I2272" s="268" t="s">
        <v>2974</v>
      </c>
      <c r="J2272" s="252" t="s">
        <v>2974</v>
      </c>
      <c r="K2272" s="215" t="s">
        <v>238</v>
      </c>
    </row>
    <row r="2273" spans="1:11" s="242" customFormat="1" hidden="1">
      <c r="A2273" s="253" t="s">
        <v>2968</v>
      </c>
      <c r="B2273" s="211" t="s">
        <v>646</v>
      </c>
      <c r="C2273" s="211" t="s">
        <v>235</v>
      </c>
      <c r="D2273" s="211" t="s">
        <v>2969</v>
      </c>
      <c r="E2273" s="211" t="s">
        <v>1034</v>
      </c>
      <c r="F2273" s="265" t="s">
        <v>2996</v>
      </c>
      <c r="G2273" s="211" t="s">
        <v>2997</v>
      </c>
      <c r="H2273" s="265"/>
      <c r="I2273" s="268" t="s">
        <v>2980</v>
      </c>
      <c r="J2273" s="252" t="s">
        <v>2980</v>
      </c>
      <c r="K2273" s="215" t="s">
        <v>238</v>
      </c>
    </row>
    <row r="2274" spans="1:11" s="242" customFormat="1" hidden="1">
      <c r="A2274" s="253" t="s">
        <v>2968</v>
      </c>
      <c r="B2274" s="211" t="s">
        <v>646</v>
      </c>
      <c r="C2274" s="211" t="s">
        <v>235</v>
      </c>
      <c r="D2274" s="211" t="s">
        <v>2969</v>
      </c>
      <c r="E2274" s="211" t="s">
        <v>1034</v>
      </c>
      <c r="F2274" s="265" t="s">
        <v>2996</v>
      </c>
      <c r="G2274" s="211" t="s">
        <v>2997</v>
      </c>
      <c r="H2274" s="265"/>
      <c r="I2274" s="268" t="s">
        <v>2985</v>
      </c>
      <c r="J2274" s="252" t="s">
        <v>2985</v>
      </c>
      <c r="K2274" s="215" t="s">
        <v>238</v>
      </c>
    </row>
    <row r="2275" spans="1:11" s="242" customFormat="1" hidden="1">
      <c r="A2275" s="253" t="s">
        <v>2968</v>
      </c>
      <c r="B2275" s="211" t="s">
        <v>646</v>
      </c>
      <c r="C2275" s="211" t="s">
        <v>235</v>
      </c>
      <c r="D2275" s="211" t="s">
        <v>2969</v>
      </c>
      <c r="E2275" s="211" t="s">
        <v>1034</v>
      </c>
      <c r="F2275" s="265" t="s">
        <v>2996</v>
      </c>
      <c r="G2275" s="211" t="s">
        <v>2997</v>
      </c>
      <c r="H2275" s="265"/>
      <c r="I2275" s="268" t="s">
        <v>2998</v>
      </c>
      <c r="J2275" s="252" t="s">
        <v>2998</v>
      </c>
      <c r="K2275" s="215" t="s">
        <v>238</v>
      </c>
    </row>
    <row r="2276" spans="1:11" s="242" customFormat="1" hidden="1">
      <c r="A2276" s="253" t="s">
        <v>2968</v>
      </c>
      <c r="B2276" s="211" t="s">
        <v>646</v>
      </c>
      <c r="C2276" s="211" t="s">
        <v>235</v>
      </c>
      <c r="D2276" s="211" t="s">
        <v>2969</v>
      </c>
      <c r="E2276" s="211" t="s">
        <v>1034</v>
      </c>
      <c r="F2276" s="265" t="s">
        <v>2996</v>
      </c>
      <c r="G2276" s="211" t="s">
        <v>2997</v>
      </c>
      <c r="H2276" s="265"/>
      <c r="I2276" s="268" t="s">
        <v>2999</v>
      </c>
      <c r="J2276" s="252" t="s">
        <v>2999</v>
      </c>
      <c r="K2276" s="215" t="s">
        <v>238</v>
      </c>
    </row>
    <row r="2277" spans="1:11" s="242" customFormat="1" hidden="1">
      <c r="A2277" s="253" t="s">
        <v>2968</v>
      </c>
      <c r="B2277" s="211" t="s">
        <v>646</v>
      </c>
      <c r="C2277" s="211" t="s">
        <v>235</v>
      </c>
      <c r="D2277" s="211" t="s">
        <v>2969</v>
      </c>
      <c r="E2277" s="211" t="s">
        <v>1034</v>
      </c>
      <c r="F2277" s="265" t="s">
        <v>2996</v>
      </c>
      <c r="G2277" s="211" t="s">
        <v>2997</v>
      </c>
      <c r="H2277" s="265"/>
      <c r="I2277" s="268" t="s">
        <v>2989</v>
      </c>
      <c r="J2277" s="252" t="s">
        <v>2989</v>
      </c>
      <c r="K2277" s="215" t="s">
        <v>238</v>
      </c>
    </row>
    <row r="2278" spans="1:11" s="242" customFormat="1" hidden="1">
      <c r="A2278" s="253" t="s">
        <v>2968</v>
      </c>
      <c r="B2278" s="211" t="s">
        <v>646</v>
      </c>
      <c r="C2278" s="211" t="s">
        <v>235</v>
      </c>
      <c r="D2278" s="211" t="s">
        <v>2969</v>
      </c>
      <c r="E2278" s="211" t="s">
        <v>1034</v>
      </c>
      <c r="F2278" s="265" t="s">
        <v>2996</v>
      </c>
      <c r="G2278" s="211" t="s">
        <v>2997</v>
      </c>
      <c r="H2278" s="265"/>
      <c r="I2278" s="268" t="s">
        <v>2987</v>
      </c>
      <c r="J2278" s="252" t="s">
        <v>2987</v>
      </c>
      <c r="K2278" s="215" t="s">
        <v>238</v>
      </c>
    </row>
    <row r="2279" spans="1:11" s="242" customFormat="1" hidden="1">
      <c r="A2279" s="253" t="s">
        <v>2968</v>
      </c>
      <c r="B2279" s="211" t="s">
        <v>646</v>
      </c>
      <c r="C2279" s="211" t="s">
        <v>235</v>
      </c>
      <c r="D2279" s="211" t="s">
        <v>2969</v>
      </c>
      <c r="E2279" s="211" t="s">
        <v>1034</v>
      </c>
      <c r="F2279" s="265" t="s">
        <v>2996</v>
      </c>
      <c r="G2279" s="211" t="s">
        <v>2997</v>
      </c>
      <c r="H2279" s="265"/>
      <c r="I2279" s="268" t="s">
        <v>3000</v>
      </c>
      <c r="J2279" s="252" t="s">
        <v>3000</v>
      </c>
      <c r="K2279" s="215" t="s">
        <v>238</v>
      </c>
    </row>
    <row r="2280" spans="1:11" s="242" customFormat="1" hidden="1">
      <c r="A2280" s="253" t="s">
        <v>2968</v>
      </c>
      <c r="B2280" s="211" t="s">
        <v>646</v>
      </c>
      <c r="C2280" s="211" t="s">
        <v>235</v>
      </c>
      <c r="D2280" s="211" t="s">
        <v>2969</v>
      </c>
      <c r="E2280" s="211" t="s">
        <v>1034</v>
      </c>
      <c r="F2280" s="265" t="s">
        <v>2996</v>
      </c>
      <c r="G2280" s="211" t="s">
        <v>2997</v>
      </c>
      <c r="H2280" s="265"/>
      <c r="I2280" s="268" t="s">
        <v>3001</v>
      </c>
      <c r="J2280" s="252" t="s">
        <v>3001</v>
      </c>
      <c r="K2280" s="215" t="s">
        <v>238</v>
      </c>
    </row>
    <row r="2281" spans="1:11" s="242" customFormat="1" hidden="1">
      <c r="A2281" s="253" t="s">
        <v>2968</v>
      </c>
      <c r="B2281" s="211" t="s">
        <v>646</v>
      </c>
      <c r="C2281" s="211" t="s">
        <v>235</v>
      </c>
      <c r="D2281" s="211" t="s">
        <v>2969</v>
      </c>
      <c r="E2281" s="211" t="s">
        <v>1034</v>
      </c>
      <c r="F2281" s="265" t="s">
        <v>2996</v>
      </c>
      <c r="G2281" s="211" t="s">
        <v>2997</v>
      </c>
      <c r="H2281" s="265"/>
      <c r="I2281" s="268" t="s">
        <v>2991</v>
      </c>
      <c r="J2281" s="252" t="s">
        <v>2991</v>
      </c>
      <c r="K2281" s="215" t="s">
        <v>238</v>
      </c>
    </row>
    <row r="2282" spans="1:11" s="242" customFormat="1" hidden="1">
      <c r="A2282" s="253" t="s">
        <v>2968</v>
      </c>
      <c r="B2282" s="211" t="s">
        <v>646</v>
      </c>
      <c r="C2282" s="211" t="s">
        <v>235</v>
      </c>
      <c r="D2282" s="211" t="s">
        <v>2969</v>
      </c>
      <c r="E2282" s="211" t="s">
        <v>1034</v>
      </c>
      <c r="F2282" s="265" t="s">
        <v>2996</v>
      </c>
      <c r="G2282" s="211" t="s">
        <v>2997</v>
      </c>
      <c r="H2282" s="265"/>
      <c r="I2282" s="268" t="s">
        <v>3002</v>
      </c>
      <c r="J2282" s="252" t="s">
        <v>3002</v>
      </c>
      <c r="K2282" s="215" t="s">
        <v>238</v>
      </c>
    </row>
    <row r="2283" spans="1:11" s="242" customFormat="1" hidden="1">
      <c r="A2283" s="253" t="s">
        <v>2968</v>
      </c>
      <c r="B2283" s="211" t="s">
        <v>646</v>
      </c>
      <c r="C2283" s="211" t="s">
        <v>235</v>
      </c>
      <c r="D2283" s="211" t="s">
        <v>2969</v>
      </c>
      <c r="E2283" s="211" t="s">
        <v>1034</v>
      </c>
      <c r="F2283" s="265" t="s">
        <v>2996</v>
      </c>
      <c r="G2283" s="211" t="s">
        <v>2997</v>
      </c>
      <c r="H2283" s="265"/>
      <c r="I2283" s="268" t="s">
        <v>3003</v>
      </c>
      <c r="J2283" s="252" t="s">
        <v>3003</v>
      </c>
      <c r="K2283" s="215" t="s">
        <v>238</v>
      </c>
    </row>
    <row r="2284" spans="1:11" s="242" customFormat="1" hidden="1">
      <c r="A2284" s="253" t="s">
        <v>2968</v>
      </c>
      <c r="B2284" s="211" t="s">
        <v>646</v>
      </c>
      <c r="C2284" s="211" t="s">
        <v>235</v>
      </c>
      <c r="D2284" s="211" t="s">
        <v>2969</v>
      </c>
      <c r="E2284" s="211" t="s">
        <v>1034</v>
      </c>
      <c r="F2284" s="265" t="s">
        <v>2996</v>
      </c>
      <c r="G2284" s="211" t="s">
        <v>2997</v>
      </c>
      <c r="H2284" s="265"/>
      <c r="I2284" s="268" t="s">
        <v>3004</v>
      </c>
      <c r="J2284" s="252" t="s">
        <v>3004</v>
      </c>
      <c r="K2284" s="215" t="s">
        <v>238</v>
      </c>
    </row>
    <row r="2285" spans="1:11" s="242" customFormat="1" hidden="1">
      <c r="A2285" s="253" t="s">
        <v>2968</v>
      </c>
      <c r="B2285" s="211" t="s">
        <v>646</v>
      </c>
      <c r="C2285" s="211" t="s">
        <v>235</v>
      </c>
      <c r="D2285" s="211" t="s">
        <v>2969</v>
      </c>
      <c r="E2285" s="211" t="s">
        <v>1034</v>
      </c>
      <c r="F2285" s="265" t="s">
        <v>2996</v>
      </c>
      <c r="G2285" s="211" t="s">
        <v>2997</v>
      </c>
      <c r="H2285" s="265"/>
      <c r="I2285" s="268" t="s">
        <v>3005</v>
      </c>
      <c r="J2285" s="252" t="s">
        <v>3005</v>
      </c>
      <c r="K2285" s="215" t="s">
        <v>238</v>
      </c>
    </row>
    <row r="2286" spans="1:11" s="242" customFormat="1" hidden="1">
      <c r="A2286" s="253" t="s">
        <v>2968</v>
      </c>
      <c r="B2286" s="211" t="s">
        <v>646</v>
      </c>
      <c r="C2286" s="211" t="s">
        <v>235</v>
      </c>
      <c r="D2286" s="211" t="s">
        <v>2969</v>
      </c>
      <c r="E2286" s="211" t="s">
        <v>1034</v>
      </c>
      <c r="F2286" s="265" t="s">
        <v>2996</v>
      </c>
      <c r="G2286" s="211" t="s">
        <v>2997</v>
      </c>
      <c r="H2286" s="265"/>
      <c r="I2286" s="268" t="s">
        <v>3006</v>
      </c>
      <c r="J2286" s="252" t="s">
        <v>3006</v>
      </c>
      <c r="K2286" s="215" t="s">
        <v>238</v>
      </c>
    </row>
    <row r="2287" spans="1:11" s="242" customFormat="1" hidden="1">
      <c r="A2287" s="253" t="s">
        <v>2968</v>
      </c>
      <c r="B2287" s="211" t="s">
        <v>646</v>
      </c>
      <c r="C2287" s="211" t="s">
        <v>235</v>
      </c>
      <c r="D2287" s="211" t="s">
        <v>2969</v>
      </c>
      <c r="E2287" s="211" t="s">
        <v>1034</v>
      </c>
      <c r="F2287" s="265" t="s">
        <v>2996</v>
      </c>
      <c r="G2287" s="211" t="s">
        <v>2997</v>
      </c>
      <c r="H2287" s="265"/>
      <c r="I2287" s="268" t="s">
        <v>2993</v>
      </c>
      <c r="J2287" s="252" t="s">
        <v>2993</v>
      </c>
      <c r="K2287" s="215" t="s">
        <v>238</v>
      </c>
    </row>
    <row r="2288" spans="1:11" s="242" customFormat="1" hidden="1">
      <c r="A2288" s="253" t="s">
        <v>2968</v>
      </c>
      <c r="B2288" s="211" t="s">
        <v>646</v>
      </c>
      <c r="C2288" s="211" t="s">
        <v>235</v>
      </c>
      <c r="D2288" s="211" t="s">
        <v>2969</v>
      </c>
      <c r="E2288" s="211" t="s">
        <v>1034</v>
      </c>
      <c r="F2288" s="265" t="s">
        <v>2996</v>
      </c>
      <c r="G2288" s="211" t="s">
        <v>2997</v>
      </c>
      <c r="H2288" s="265"/>
      <c r="I2288" s="268" t="s">
        <v>3007</v>
      </c>
      <c r="J2288" s="252" t="s">
        <v>3007</v>
      </c>
      <c r="K2288" s="215" t="s">
        <v>238</v>
      </c>
    </row>
    <row r="2289" spans="1:11" s="242" customFormat="1" hidden="1">
      <c r="A2289" s="253" t="s">
        <v>2968</v>
      </c>
      <c r="B2289" s="211" t="s">
        <v>646</v>
      </c>
      <c r="C2289" s="211" t="s">
        <v>235</v>
      </c>
      <c r="D2289" s="211" t="s">
        <v>2969</v>
      </c>
      <c r="E2289" s="211" t="s">
        <v>1034</v>
      </c>
      <c r="F2289" s="265" t="s">
        <v>2996</v>
      </c>
      <c r="G2289" s="211" t="s">
        <v>2997</v>
      </c>
      <c r="H2289" s="265"/>
      <c r="I2289" s="268" t="s">
        <v>2995</v>
      </c>
      <c r="J2289" s="252" t="s">
        <v>2995</v>
      </c>
      <c r="K2289" s="215" t="s">
        <v>238</v>
      </c>
    </row>
    <row r="2290" spans="1:11" s="242" customFormat="1" hidden="1">
      <c r="A2290" s="253" t="s">
        <v>2968</v>
      </c>
      <c r="B2290" s="211" t="s">
        <v>646</v>
      </c>
      <c r="C2290" s="211" t="s">
        <v>235</v>
      </c>
      <c r="D2290" s="211" t="s">
        <v>2969</v>
      </c>
      <c r="E2290" s="211" t="s">
        <v>1034</v>
      </c>
      <c r="F2290" s="265" t="s">
        <v>2996</v>
      </c>
      <c r="G2290" s="211" t="s">
        <v>2997</v>
      </c>
      <c r="H2290" s="265"/>
      <c r="I2290" s="268" t="s">
        <v>3008</v>
      </c>
      <c r="J2290" s="252" t="s">
        <v>3008</v>
      </c>
      <c r="K2290" s="215" t="s">
        <v>238</v>
      </c>
    </row>
    <row r="2291" spans="1:11" s="242" customFormat="1" hidden="1">
      <c r="A2291" s="253" t="s">
        <v>2968</v>
      </c>
      <c r="B2291" s="211" t="s">
        <v>646</v>
      </c>
      <c r="C2291" s="211" t="s">
        <v>235</v>
      </c>
      <c r="D2291" s="211" t="s">
        <v>2969</v>
      </c>
      <c r="E2291" s="211" t="s">
        <v>1034</v>
      </c>
      <c r="F2291" s="265" t="s">
        <v>2996</v>
      </c>
      <c r="G2291" s="211" t="s">
        <v>2997</v>
      </c>
      <c r="H2291" s="265"/>
      <c r="I2291" s="268" t="s">
        <v>3009</v>
      </c>
      <c r="J2291" s="252" t="s">
        <v>3009</v>
      </c>
      <c r="K2291" s="215" t="s">
        <v>238</v>
      </c>
    </row>
    <row r="2292" spans="1:11" s="242" customFormat="1" hidden="1">
      <c r="A2292" s="253" t="s">
        <v>2968</v>
      </c>
      <c r="B2292" s="211" t="s">
        <v>646</v>
      </c>
      <c r="C2292" s="211" t="s">
        <v>235</v>
      </c>
      <c r="D2292" s="211" t="s">
        <v>2969</v>
      </c>
      <c r="E2292" s="211" t="s">
        <v>1034</v>
      </c>
      <c r="F2292" s="265" t="s">
        <v>2996</v>
      </c>
      <c r="G2292" s="211" t="s">
        <v>2997</v>
      </c>
      <c r="H2292" s="265"/>
      <c r="I2292" s="268" t="s">
        <v>3010</v>
      </c>
      <c r="J2292" s="252" t="s">
        <v>3010</v>
      </c>
      <c r="K2292" s="215" t="s">
        <v>238</v>
      </c>
    </row>
    <row r="2293" spans="1:11" s="242" customFormat="1" hidden="1">
      <c r="A2293" s="253" t="s">
        <v>2968</v>
      </c>
      <c r="B2293" s="211" t="s">
        <v>646</v>
      </c>
      <c r="C2293" s="211" t="s">
        <v>235</v>
      </c>
      <c r="D2293" s="211" t="s">
        <v>2969</v>
      </c>
      <c r="E2293" s="211" t="s">
        <v>1034</v>
      </c>
      <c r="F2293" s="265" t="s">
        <v>2996</v>
      </c>
      <c r="G2293" s="211" t="s">
        <v>2997</v>
      </c>
      <c r="H2293" s="265"/>
      <c r="I2293" s="268" t="s">
        <v>3011</v>
      </c>
      <c r="J2293" s="252" t="s">
        <v>3011</v>
      </c>
      <c r="K2293" s="215" t="s">
        <v>238</v>
      </c>
    </row>
    <row r="2294" spans="1:11" s="242" customFormat="1" hidden="1">
      <c r="A2294" s="253" t="s">
        <v>2968</v>
      </c>
      <c r="B2294" s="211" t="s">
        <v>646</v>
      </c>
      <c r="C2294" s="211" t="s">
        <v>235</v>
      </c>
      <c r="D2294" s="211" t="s">
        <v>2969</v>
      </c>
      <c r="E2294" s="211" t="s">
        <v>1034</v>
      </c>
      <c r="F2294" s="265" t="s">
        <v>2996</v>
      </c>
      <c r="G2294" s="211" t="s">
        <v>2997</v>
      </c>
      <c r="H2294" s="265"/>
      <c r="I2294" s="268" t="s">
        <v>3012</v>
      </c>
      <c r="J2294" s="252" t="s">
        <v>3012</v>
      </c>
      <c r="K2294" s="215" t="s">
        <v>238</v>
      </c>
    </row>
    <row r="2295" spans="1:11" s="242" customFormat="1" hidden="1">
      <c r="A2295" s="253" t="s">
        <v>2968</v>
      </c>
      <c r="B2295" s="211" t="s">
        <v>646</v>
      </c>
      <c r="C2295" s="211" t="s">
        <v>235</v>
      </c>
      <c r="D2295" s="211" t="s">
        <v>2969</v>
      </c>
      <c r="E2295" s="211" t="s">
        <v>1034</v>
      </c>
      <c r="F2295" s="265" t="s">
        <v>2996</v>
      </c>
      <c r="G2295" s="211" t="s">
        <v>2997</v>
      </c>
      <c r="H2295" s="265"/>
      <c r="I2295" s="268" t="s">
        <v>3013</v>
      </c>
      <c r="J2295" s="252" t="s">
        <v>3013</v>
      </c>
      <c r="K2295" s="215" t="s">
        <v>238</v>
      </c>
    </row>
    <row r="2296" spans="1:11" s="242" customFormat="1" hidden="1">
      <c r="A2296" s="253" t="s">
        <v>2968</v>
      </c>
      <c r="B2296" s="211" t="s">
        <v>646</v>
      </c>
      <c r="C2296" s="211" t="s">
        <v>235</v>
      </c>
      <c r="D2296" s="211" t="s">
        <v>2969</v>
      </c>
      <c r="E2296" s="211" t="s">
        <v>1034</v>
      </c>
      <c r="F2296" s="265" t="s">
        <v>2996</v>
      </c>
      <c r="G2296" s="211" t="s">
        <v>2997</v>
      </c>
      <c r="H2296" s="265"/>
      <c r="I2296" s="268" t="s">
        <v>3014</v>
      </c>
      <c r="J2296" s="252" t="s">
        <v>3014</v>
      </c>
      <c r="K2296" s="215" t="s">
        <v>238</v>
      </c>
    </row>
    <row r="2297" spans="1:11" s="242" customFormat="1" hidden="1">
      <c r="A2297" s="253" t="s">
        <v>2968</v>
      </c>
      <c r="B2297" s="211" t="s">
        <v>646</v>
      </c>
      <c r="C2297" s="211" t="s">
        <v>235</v>
      </c>
      <c r="D2297" s="211" t="s">
        <v>2969</v>
      </c>
      <c r="E2297" s="211" t="s">
        <v>1034</v>
      </c>
      <c r="F2297" s="265" t="s">
        <v>2996</v>
      </c>
      <c r="G2297" s="211" t="s">
        <v>2997</v>
      </c>
      <c r="H2297" s="265"/>
      <c r="I2297" s="268" t="s">
        <v>3015</v>
      </c>
      <c r="J2297" s="252" t="s">
        <v>3015</v>
      </c>
      <c r="K2297" s="215" t="s">
        <v>238</v>
      </c>
    </row>
    <row r="2298" spans="1:11" s="242" customFormat="1" hidden="1">
      <c r="A2298" s="253" t="s">
        <v>2968</v>
      </c>
      <c r="B2298" s="211" t="s">
        <v>646</v>
      </c>
      <c r="C2298" s="211" t="s">
        <v>235</v>
      </c>
      <c r="D2298" s="211" t="s">
        <v>2969</v>
      </c>
      <c r="E2298" s="211" t="s">
        <v>1034</v>
      </c>
      <c r="F2298" s="265" t="s">
        <v>2996</v>
      </c>
      <c r="G2298" s="211" t="s">
        <v>2997</v>
      </c>
      <c r="H2298" s="265"/>
      <c r="I2298" s="268" t="s">
        <v>3016</v>
      </c>
      <c r="J2298" s="252" t="s">
        <v>3016</v>
      </c>
      <c r="K2298" s="215" t="s">
        <v>238</v>
      </c>
    </row>
    <row r="2299" spans="1:11" s="242" customFormat="1" hidden="1">
      <c r="A2299" s="253" t="s">
        <v>2968</v>
      </c>
      <c r="B2299" s="211" t="s">
        <v>646</v>
      </c>
      <c r="C2299" s="211" t="s">
        <v>235</v>
      </c>
      <c r="D2299" s="211" t="s">
        <v>2969</v>
      </c>
      <c r="E2299" s="211" t="s">
        <v>1034</v>
      </c>
      <c r="F2299" s="265" t="s">
        <v>2996</v>
      </c>
      <c r="G2299" s="211" t="s">
        <v>2997</v>
      </c>
      <c r="H2299" s="265"/>
      <c r="I2299" s="268" t="s">
        <v>3017</v>
      </c>
      <c r="J2299" s="252" t="s">
        <v>3017</v>
      </c>
      <c r="K2299" s="215" t="s">
        <v>238</v>
      </c>
    </row>
    <row r="2300" spans="1:11" s="242" customFormat="1" hidden="1">
      <c r="A2300" s="253" t="s">
        <v>2968</v>
      </c>
      <c r="B2300" s="211" t="s">
        <v>646</v>
      </c>
      <c r="C2300" s="211" t="s">
        <v>235</v>
      </c>
      <c r="D2300" s="211" t="s">
        <v>2969</v>
      </c>
      <c r="E2300" s="211" t="s">
        <v>1034</v>
      </c>
      <c r="F2300" s="265" t="s">
        <v>2996</v>
      </c>
      <c r="G2300" s="211" t="s">
        <v>2997</v>
      </c>
      <c r="H2300" s="265"/>
      <c r="I2300" s="268" t="s">
        <v>3018</v>
      </c>
      <c r="J2300" s="252" t="s">
        <v>3018</v>
      </c>
      <c r="K2300" s="215" t="s">
        <v>238</v>
      </c>
    </row>
    <row r="2301" spans="1:11" s="242" customFormat="1" hidden="1">
      <c r="A2301" s="253" t="s">
        <v>2968</v>
      </c>
      <c r="B2301" s="211" t="s">
        <v>646</v>
      </c>
      <c r="C2301" s="211" t="s">
        <v>235</v>
      </c>
      <c r="D2301" s="211" t="s">
        <v>2969</v>
      </c>
      <c r="E2301" s="211" t="s">
        <v>1034</v>
      </c>
      <c r="F2301" s="265" t="s">
        <v>2996</v>
      </c>
      <c r="G2301" s="211" t="s">
        <v>2997</v>
      </c>
      <c r="H2301" s="265"/>
      <c r="I2301" s="268" t="s">
        <v>3019</v>
      </c>
      <c r="J2301" s="252" t="s">
        <v>3019</v>
      </c>
      <c r="K2301" s="215" t="s">
        <v>238</v>
      </c>
    </row>
    <row r="2302" spans="1:11" s="242" customFormat="1" hidden="1">
      <c r="A2302" s="253" t="s">
        <v>2968</v>
      </c>
      <c r="B2302" s="211" t="s">
        <v>646</v>
      </c>
      <c r="C2302" s="211" t="s">
        <v>235</v>
      </c>
      <c r="D2302" s="211" t="s">
        <v>2969</v>
      </c>
      <c r="E2302" s="211" t="s">
        <v>1034</v>
      </c>
      <c r="F2302" s="265" t="s">
        <v>2996</v>
      </c>
      <c r="G2302" s="211" t="s">
        <v>2997</v>
      </c>
      <c r="H2302" s="265"/>
      <c r="I2302" s="268" t="s">
        <v>3020</v>
      </c>
      <c r="J2302" s="252" t="s">
        <v>3020</v>
      </c>
      <c r="K2302" s="215" t="s">
        <v>238</v>
      </c>
    </row>
    <row r="2303" spans="1:11" s="242" customFormat="1" hidden="1">
      <c r="A2303" s="253" t="s">
        <v>2968</v>
      </c>
      <c r="B2303" s="211" t="s">
        <v>646</v>
      </c>
      <c r="C2303" s="211" t="s">
        <v>235</v>
      </c>
      <c r="D2303" s="211" t="s">
        <v>2969</v>
      </c>
      <c r="E2303" s="211" t="s">
        <v>1034</v>
      </c>
      <c r="F2303" s="265" t="s">
        <v>2996</v>
      </c>
      <c r="G2303" s="211" t="s">
        <v>2997</v>
      </c>
      <c r="H2303" s="265"/>
      <c r="I2303" s="268" t="s">
        <v>3021</v>
      </c>
      <c r="J2303" s="252" t="s">
        <v>3021</v>
      </c>
      <c r="K2303" s="215" t="s">
        <v>238</v>
      </c>
    </row>
    <row r="2304" spans="1:11" s="242" customFormat="1" hidden="1">
      <c r="A2304" s="253" t="s">
        <v>2968</v>
      </c>
      <c r="B2304" s="211" t="s">
        <v>646</v>
      </c>
      <c r="C2304" s="211" t="s">
        <v>235</v>
      </c>
      <c r="D2304" s="211" t="s">
        <v>2969</v>
      </c>
      <c r="E2304" s="211" t="s">
        <v>1034</v>
      </c>
      <c r="F2304" s="265" t="s">
        <v>2996</v>
      </c>
      <c r="G2304" s="211" t="s">
        <v>2997</v>
      </c>
      <c r="H2304" s="265"/>
      <c r="I2304" s="268" t="s">
        <v>3022</v>
      </c>
      <c r="J2304" s="252" t="s">
        <v>3022</v>
      </c>
      <c r="K2304" s="215" t="s">
        <v>238</v>
      </c>
    </row>
    <row r="2305" spans="1:11" s="242" customFormat="1" hidden="1">
      <c r="A2305" s="253" t="s">
        <v>2968</v>
      </c>
      <c r="B2305" s="211" t="s">
        <v>646</v>
      </c>
      <c r="C2305" s="211" t="s">
        <v>235</v>
      </c>
      <c r="D2305" s="211" t="s">
        <v>2969</v>
      </c>
      <c r="E2305" s="211" t="s">
        <v>1034</v>
      </c>
      <c r="F2305" s="265" t="s">
        <v>2996</v>
      </c>
      <c r="G2305" s="211" t="s">
        <v>2997</v>
      </c>
      <c r="H2305" s="265"/>
      <c r="I2305" s="268" t="s">
        <v>3023</v>
      </c>
      <c r="J2305" s="252" t="s">
        <v>3023</v>
      </c>
      <c r="K2305" s="215" t="s">
        <v>238</v>
      </c>
    </row>
    <row r="2306" spans="1:11" s="242" customFormat="1" hidden="1">
      <c r="A2306" s="253" t="s">
        <v>2968</v>
      </c>
      <c r="B2306" s="211" t="s">
        <v>646</v>
      </c>
      <c r="C2306" s="211" t="s">
        <v>235</v>
      </c>
      <c r="D2306" s="211" t="s">
        <v>2969</v>
      </c>
      <c r="E2306" s="211" t="s">
        <v>1034</v>
      </c>
      <c r="F2306" s="265" t="s">
        <v>2996</v>
      </c>
      <c r="G2306" s="211" t="s">
        <v>2997</v>
      </c>
      <c r="H2306" s="265"/>
      <c r="I2306" s="268" t="s">
        <v>3024</v>
      </c>
      <c r="J2306" s="252" t="s">
        <v>3024</v>
      </c>
      <c r="K2306" s="215" t="s">
        <v>238</v>
      </c>
    </row>
    <row r="2307" spans="1:11" s="242" customFormat="1" hidden="1">
      <c r="A2307" s="253" t="s">
        <v>2968</v>
      </c>
      <c r="B2307" s="211" t="s">
        <v>646</v>
      </c>
      <c r="C2307" s="211" t="s">
        <v>235</v>
      </c>
      <c r="D2307" s="211" t="s">
        <v>2969</v>
      </c>
      <c r="E2307" s="211" t="s">
        <v>1034</v>
      </c>
      <c r="F2307" s="265" t="s">
        <v>2996</v>
      </c>
      <c r="G2307" s="211" t="s">
        <v>2997</v>
      </c>
      <c r="H2307" s="265"/>
      <c r="I2307" s="268" t="s">
        <v>3025</v>
      </c>
      <c r="J2307" s="252" t="s">
        <v>3025</v>
      </c>
      <c r="K2307" s="215" t="s">
        <v>238</v>
      </c>
    </row>
    <row r="2308" spans="1:11" s="242" customFormat="1" hidden="1">
      <c r="A2308" s="253" t="s">
        <v>2968</v>
      </c>
      <c r="B2308" s="211" t="s">
        <v>646</v>
      </c>
      <c r="C2308" s="211" t="s">
        <v>235</v>
      </c>
      <c r="D2308" s="211" t="s">
        <v>2969</v>
      </c>
      <c r="E2308" s="211" t="s">
        <v>1034</v>
      </c>
      <c r="F2308" s="265" t="s">
        <v>2996</v>
      </c>
      <c r="G2308" s="211" t="s">
        <v>2997</v>
      </c>
      <c r="H2308" s="265"/>
      <c r="I2308" s="268" t="s">
        <v>3026</v>
      </c>
      <c r="J2308" s="252" t="s">
        <v>3026</v>
      </c>
      <c r="K2308" s="215" t="s">
        <v>238</v>
      </c>
    </row>
    <row r="2309" spans="1:11" s="242" customFormat="1" hidden="1">
      <c r="A2309" s="253" t="s">
        <v>2968</v>
      </c>
      <c r="B2309" s="211" t="s">
        <v>646</v>
      </c>
      <c r="C2309" s="211" t="s">
        <v>235</v>
      </c>
      <c r="D2309" s="211" t="s">
        <v>2969</v>
      </c>
      <c r="E2309" s="211" t="s">
        <v>1034</v>
      </c>
      <c r="F2309" s="265" t="s">
        <v>2996</v>
      </c>
      <c r="G2309" s="211" t="s">
        <v>2997</v>
      </c>
      <c r="H2309" s="265"/>
      <c r="I2309" s="268" t="s">
        <v>3027</v>
      </c>
      <c r="J2309" s="252" t="s">
        <v>3027</v>
      </c>
      <c r="K2309" s="215" t="s">
        <v>238</v>
      </c>
    </row>
    <row r="2310" spans="1:11" s="242" customFormat="1" hidden="1">
      <c r="A2310" s="253" t="s">
        <v>2968</v>
      </c>
      <c r="B2310" s="211" t="s">
        <v>646</v>
      </c>
      <c r="C2310" s="211" t="s">
        <v>235</v>
      </c>
      <c r="D2310" s="211" t="s">
        <v>2969</v>
      </c>
      <c r="E2310" s="211" t="s">
        <v>1034</v>
      </c>
      <c r="F2310" s="265" t="s">
        <v>2996</v>
      </c>
      <c r="G2310" s="211" t="s">
        <v>2997</v>
      </c>
      <c r="H2310" s="265"/>
      <c r="I2310" s="268" t="s">
        <v>3028</v>
      </c>
      <c r="J2310" s="252" t="s">
        <v>3028</v>
      </c>
      <c r="K2310" s="215" t="s">
        <v>238</v>
      </c>
    </row>
    <row r="2311" spans="1:11" s="242" customFormat="1" hidden="1">
      <c r="A2311" s="253" t="s">
        <v>2968</v>
      </c>
      <c r="B2311" s="211" t="s">
        <v>646</v>
      </c>
      <c r="C2311" s="211" t="s">
        <v>235</v>
      </c>
      <c r="D2311" s="211" t="s">
        <v>2969</v>
      </c>
      <c r="E2311" s="211" t="s">
        <v>1034</v>
      </c>
      <c r="F2311" s="265" t="s">
        <v>2996</v>
      </c>
      <c r="G2311" s="211" t="s">
        <v>2997</v>
      </c>
      <c r="H2311" s="265"/>
      <c r="I2311" s="268" t="s">
        <v>3029</v>
      </c>
      <c r="J2311" s="252" t="s">
        <v>3029</v>
      </c>
      <c r="K2311" s="215" t="s">
        <v>238</v>
      </c>
    </row>
    <row r="2312" spans="1:11" s="242" customFormat="1" hidden="1">
      <c r="A2312" s="253" t="s">
        <v>2968</v>
      </c>
      <c r="B2312" s="211" t="s">
        <v>646</v>
      </c>
      <c r="C2312" s="211" t="s">
        <v>235</v>
      </c>
      <c r="D2312" s="211" t="s">
        <v>2969</v>
      </c>
      <c r="E2312" s="211" t="s">
        <v>1034</v>
      </c>
      <c r="F2312" s="265" t="s">
        <v>2996</v>
      </c>
      <c r="G2312" s="211" t="s">
        <v>2997</v>
      </c>
      <c r="H2312" s="265"/>
      <c r="I2312" s="268" t="s">
        <v>3030</v>
      </c>
      <c r="J2312" s="252" t="s">
        <v>3030</v>
      </c>
      <c r="K2312" s="215" t="s">
        <v>238</v>
      </c>
    </row>
    <row r="2313" spans="1:11" s="242" customFormat="1" hidden="1">
      <c r="A2313" s="253" t="s">
        <v>2968</v>
      </c>
      <c r="B2313" s="211" t="s">
        <v>646</v>
      </c>
      <c r="C2313" s="211" t="s">
        <v>235</v>
      </c>
      <c r="D2313" s="211" t="s">
        <v>2969</v>
      </c>
      <c r="E2313" s="211" t="s">
        <v>1034</v>
      </c>
      <c r="F2313" s="265" t="s">
        <v>2996</v>
      </c>
      <c r="G2313" s="211" t="s">
        <v>2997</v>
      </c>
      <c r="H2313" s="265"/>
      <c r="I2313" s="268" t="s">
        <v>3031</v>
      </c>
      <c r="J2313" s="252" t="s">
        <v>3031</v>
      </c>
      <c r="K2313" s="215" t="s">
        <v>238</v>
      </c>
    </row>
    <row r="2314" spans="1:11" s="242" customFormat="1" hidden="1">
      <c r="A2314" s="253" t="s">
        <v>2968</v>
      </c>
      <c r="B2314" s="211" t="s">
        <v>646</v>
      </c>
      <c r="C2314" s="211" t="s">
        <v>235</v>
      </c>
      <c r="D2314" s="211" t="s">
        <v>2969</v>
      </c>
      <c r="E2314" s="211" t="s">
        <v>1034</v>
      </c>
      <c r="F2314" s="265" t="s">
        <v>2996</v>
      </c>
      <c r="G2314" s="211" t="s">
        <v>2997</v>
      </c>
      <c r="H2314" s="265"/>
      <c r="I2314" s="268" t="s">
        <v>3032</v>
      </c>
      <c r="J2314" s="252" t="s">
        <v>3032</v>
      </c>
      <c r="K2314" s="215" t="s">
        <v>238</v>
      </c>
    </row>
    <row r="2315" spans="1:11" s="242" customFormat="1" hidden="1">
      <c r="A2315" s="253" t="s">
        <v>2968</v>
      </c>
      <c r="B2315" s="211" t="s">
        <v>646</v>
      </c>
      <c r="C2315" s="211" t="s">
        <v>235</v>
      </c>
      <c r="D2315" s="211" t="s">
        <v>2969</v>
      </c>
      <c r="E2315" s="211" t="s">
        <v>1034</v>
      </c>
      <c r="F2315" s="265" t="s">
        <v>2996</v>
      </c>
      <c r="G2315" s="211" t="s">
        <v>2997</v>
      </c>
      <c r="H2315" s="265"/>
      <c r="I2315" s="268" t="s">
        <v>3033</v>
      </c>
      <c r="J2315" s="252" t="s">
        <v>3033</v>
      </c>
      <c r="K2315" s="215" t="s">
        <v>238</v>
      </c>
    </row>
    <row r="2316" spans="1:11" s="242" customFormat="1" hidden="1">
      <c r="A2316" s="253" t="s">
        <v>2968</v>
      </c>
      <c r="B2316" s="211" t="s">
        <v>646</v>
      </c>
      <c r="C2316" s="211" t="s">
        <v>235</v>
      </c>
      <c r="D2316" s="211" t="s">
        <v>2969</v>
      </c>
      <c r="E2316" s="211" t="s">
        <v>1034</v>
      </c>
      <c r="F2316" s="265" t="s">
        <v>2996</v>
      </c>
      <c r="G2316" s="211" t="s">
        <v>2997</v>
      </c>
      <c r="H2316" s="265"/>
      <c r="I2316" s="268" t="s">
        <v>3034</v>
      </c>
      <c r="J2316" s="252" t="s">
        <v>3034</v>
      </c>
      <c r="K2316" s="215" t="s">
        <v>238</v>
      </c>
    </row>
    <row r="2317" spans="1:11" s="242" customFormat="1" hidden="1">
      <c r="A2317" s="253" t="s">
        <v>2968</v>
      </c>
      <c r="B2317" s="211" t="s">
        <v>646</v>
      </c>
      <c r="C2317" s="211" t="s">
        <v>235</v>
      </c>
      <c r="D2317" s="211" t="s">
        <v>2969</v>
      </c>
      <c r="E2317" s="211" t="s">
        <v>1034</v>
      </c>
      <c r="F2317" s="265" t="s">
        <v>2996</v>
      </c>
      <c r="G2317" s="211" t="s">
        <v>2997</v>
      </c>
      <c r="H2317" s="265"/>
      <c r="I2317" s="268" t="s">
        <v>3035</v>
      </c>
      <c r="J2317" s="252" t="s">
        <v>3035</v>
      </c>
      <c r="K2317" s="215" t="s">
        <v>238</v>
      </c>
    </row>
    <row r="2318" spans="1:11" s="242" customFormat="1" hidden="1">
      <c r="A2318" s="253" t="s">
        <v>2968</v>
      </c>
      <c r="B2318" s="211" t="s">
        <v>646</v>
      </c>
      <c r="C2318" s="211" t="s">
        <v>235</v>
      </c>
      <c r="D2318" s="211" t="s">
        <v>2969</v>
      </c>
      <c r="E2318" s="211" t="s">
        <v>1034</v>
      </c>
      <c r="F2318" s="265" t="s">
        <v>2996</v>
      </c>
      <c r="G2318" s="211" t="s">
        <v>2997</v>
      </c>
      <c r="H2318" s="265"/>
      <c r="I2318" s="268" t="s">
        <v>3036</v>
      </c>
      <c r="J2318" s="252" t="s">
        <v>3036</v>
      </c>
      <c r="K2318" s="215" t="s">
        <v>238</v>
      </c>
    </row>
    <row r="2319" spans="1:11" s="242" customFormat="1" hidden="1">
      <c r="A2319" s="253" t="s">
        <v>2968</v>
      </c>
      <c r="B2319" s="211" t="s">
        <v>646</v>
      </c>
      <c r="C2319" s="211" t="s">
        <v>235</v>
      </c>
      <c r="D2319" s="211" t="s">
        <v>2969</v>
      </c>
      <c r="E2319" s="211" t="s">
        <v>1034</v>
      </c>
      <c r="F2319" s="265" t="s">
        <v>2996</v>
      </c>
      <c r="G2319" s="211" t="s">
        <v>2997</v>
      </c>
      <c r="H2319" s="265"/>
      <c r="I2319" s="268" t="s">
        <v>3037</v>
      </c>
      <c r="J2319" s="252" t="s">
        <v>3037</v>
      </c>
      <c r="K2319" s="215" t="s">
        <v>238</v>
      </c>
    </row>
    <row r="2320" spans="1:11" s="242" customFormat="1" hidden="1">
      <c r="A2320" s="253" t="s">
        <v>2968</v>
      </c>
      <c r="B2320" s="211" t="s">
        <v>646</v>
      </c>
      <c r="C2320" s="211" t="s">
        <v>235</v>
      </c>
      <c r="D2320" s="211" t="s">
        <v>2969</v>
      </c>
      <c r="E2320" s="211" t="s">
        <v>1034</v>
      </c>
      <c r="F2320" s="265" t="s">
        <v>2996</v>
      </c>
      <c r="G2320" s="211" t="s">
        <v>2997</v>
      </c>
      <c r="H2320" s="265"/>
      <c r="I2320" s="268" t="s">
        <v>3038</v>
      </c>
      <c r="J2320" s="252" t="s">
        <v>3038</v>
      </c>
      <c r="K2320" s="215" t="s">
        <v>238</v>
      </c>
    </row>
    <row r="2321" spans="1:11" s="242" customFormat="1" hidden="1">
      <c r="A2321" s="253" t="s">
        <v>2968</v>
      </c>
      <c r="B2321" s="211" t="s">
        <v>646</v>
      </c>
      <c r="C2321" s="211" t="s">
        <v>235</v>
      </c>
      <c r="D2321" s="211" t="s">
        <v>2969</v>
      </c>
      <c r="E2321" s="211" t="s">
        <v>1034</v>
      </c>
      <c r="F2321" s="265" t="s">
        <v>2996</v>
      </c>
      <c r="G2321" s="211" t="s">
        <v>2997</v>
      </c>
      <c r="H2321" s="265"/>
      <c r="I2321" s="268" t="s">
        <v>3039</v>
      </c>
      <c r="J2321" s="252" t="s">
        <v>3039</v>
      </c>
      <c r="K2321" s="215" t="s">
        <v>238</v>
      </c>
    </row>
    <row r="2322" spans="1:11" s="242" customFormat="1" hidden="1">
      <c r="A2322" s="253" t="s">
        <v>2968</v>
      </c>
      <c r="B2322" s="211" t="s">
        <v>646</v>
      </c>
      <c r="C2322" s="211" t="s">
        <v>235</v>
      </c>
      <c r="D2322" s="211" t="s">
        <v>2969</v>
      </c>
      <c r="E2322" s="211" t="s">
        <v>1034</v>
      </c>
      <c r="F2322" s="265" t="s">
        <v>2996</v>
      </c>
      <c r="G2322" s="211" t="s">
        <v>2997</v>
      </c>
      <c r="H2322" s="265"/>
      <c r="I2322" s="268" t="s">
        <v>3040</v>
      </c>
      <c r="J2322" s="252" t="s">
        <v>3040</v>
      </c>
      <c r="K2322" s="215" t="s">
        <v>238</v>
      </c>
    </row>
    <row r="2323" spans="1:11" s="242" customFormat="1" hidden="1">
      <c r="A2323" s="253" t="s">
        <v>2968</v>
      </c>
      <c r="B2323" s="211" t="s">
        <v>646</v>
      </c>
      <c r="C2323" s="211" t="s">
        <v>235</v>
      </c>
      <c r="D2323" s="211" t="s">
        <v>2969</v>
      </c>
      <c r="E2323" s="211" t="s">
        <v>1034</v>
      </c>
      <c r="F2323" s="265" t="s">
        <v>2996</v>
      </c>
      <c r="G2323" s="211" t="s">
        <v>2997</v>
      </c>
      <c r="H2323" s="265"/>
      <c r="I2323" s="268" t="s">
        <v>3041</v>
      </c>
      <c r="J2323" s="252" t="s">
        <v>3041</v>
      </c>
      <c r="K2323" s="215" t="s">
        <v>238</v>
      </c>
    </row>
    <row r="2324" spans="1:11" s="242" customFormat="1" hidden="1">
      <c r="A2324" s="253" t="s">
        <v>2968</v>
      </c>
      <c r="B2324" s="211" t="s">
        <v>646</v>
      </c>
      <c r="C2324" s="211" t="s">
        <v>235</v>
      </c>
      <c r="D2324" s="211" t="s">
        <v>2969</v>
      </c>
      <c r="E2324" s="211" t="s">
        <v>1034</v>
      </c>
      <c r="F2324" s="265" t="s">
        <v>2996</v>
      </c>
      <c r="G2324" s="211" t="s">
        <v>2997</v>
      </c>
      <c r="H2324" s="265"/>
      <c r="I2324" s="268" t="s">
        <v>3042</v>
      </c>
      <c r="J2324" s="252" t="s">
        <v>3042</v>
      </c>
      <c r="K2324" s="215" t="s">
        <v>238</v>
      </c>
    </row>
    <row r="2325" spans="1:11" s="242" customFormat="1" hidden="1">
      <c r="A2325" s="253" t="s">
        <v>2968</v>
      </c>
      <c r="B2325" s="211" t="s">
        <v>646</v>
      </c>
      <c r="C2325" s="211" t="s">
        <v>235</v>
      </c>
      <c r="D2325" s="211" t="s">
        <v>2969</v>
      </c>
      <c r="E2325" s="211" t="s">
        <v>1034</v>
      </c>
      <c r="F2325" s="265" t="s">
        <v>2996</v>
      </c>
      <c r="G2325" s="211" t="s">
        <v>2997</v>
      </c>
      <c r="H2325" s="265"/>
      <c r="I2325" s="268" t="s">
        <v>3043</v>
      </c>
      <c r="J2325" s="252" t="s">
        <v>3043</v>
      </c>
      <c r="K2325" s="215" t="s">
        <v>238</v>
      </c>
    </row>
    <row r="2326" spans="1:11" s="242" customFormat="1" hidden="1">
      <c r="A2326" s="253" t="s">
        <v>2968</v>
      </c>
      <c r="B2326" s="211" t="s">
        <v>646</v>
      </c>
      <c r="C2326" s="211" t="s">
        <v>235</v>
      </c>
      <c r="D2326" s="211" t="s">
        <v>2969</v>
      </c>
      <c r="E2326" s="211" t="s">
        <v>1034</v>
      </c>
      <c r="F2326" s="265" t="s">
        <v>2996</v>
      </c>
      <c r="G2326" s="211" t="s">
        <v>2997</v>
      </c>
      <c r="H2326" s="265"/>
      <c r="I2326" s="268" t="s">
        <v>3044</v>
      </c>
      <c r="J2326" s="252" t="s">
        <v>3044</v>
      </c>
      <c r="K2326" s="215" t="s">
        <v>238</v>
      </c>
    </row>
    <row r="2327" spans="1:11" s="242" customFormat="1" hidden="1">
      <c r="A2327" s="253" t="s">
        <v>2968</v>
      </c>
      <c r="B2327" s="211" t="s">
        <v>646</v>
      </c>
      <c r="C2327" s="211" t="s">
        <v>235</v>
      </c>
      <c r="D2327" s="211" t="s">
        <v>2969</v>
      </c>
      <c r="E2327" s="211" t="s">
        <v>1034</v>
      </c>
      <c r="F2327" s="265" t="s">
        <v>2996</v>
      </c>
      <c r="G2327" s="211" t="s">
        <v>2997</v>
      </c>
      <c r="H2327" s="265"/>
      <c r="I2327" s="268" t="s">
        <v>3045</v>
      </c>
      <c r="J2327" s="252" t="s">
        <v>3045</v>
      </c>
      <c r="K2327" s="215" t="s">
        <v>238</v>
      </c>
    </row>
    <row r="2328" spans="1:11" s="242" customFormat="1" hidden="1">
      <c r="A2328" s="253" t="s">
        <v>2968</v>
      </c>
      <c r="B2328" s="211" t="s">
        <v>646</v>
      </c>
      <c r="C2328" s="211" t="s">
        <v>235</v>
      </c>
      <c r="D2328" s="211" t="s">
        <v>2969</v>
      </c>
      <c r="E2328" s="211" t="s">
        <v>1034</v>
      </c>
      <c r="F2328" s="265" t="s">
        <v>2996</v>
      </c>
      <c r="G2328" s="211" t="s">
        <v>2997</v>
      </c>
      <c r="H2328" s="265"/>
      <c r="I2328" s="268" t="s">
        <v>3046</v>
      </c>
      <c r="J2328" s="252" t="s">
        <v>3046</v>
      </c>
      <c r="K2328" s="215" t="s">
        <v>238</v>
      </c>
    </row>
    <row r="2329" spans="1:11" s="242" customFormat="1" hidden="1">
      <c r="A2329" s="253" t="s">
        <v>2968</v>
      </c>
      <c r="B2329" s="211" t="s">
        <v>646</v>
      </c>
      <c r="C2329" s="211" t="s">
        <v>235</v>
      </c>
      <c r="D2329" s="211" t="s">
        <v>2969</v>
      </c>
      <c r="E2329" s="211" t="s">
        <v>1034</v>
      </c>
      <c r="F2329" s="265" t="s">
        <v>2996</v>
      </c>
      <c r="G2329" s="211" t="s">
        <v>2997</v>
      </c>
      <c r="H2329" s="265"/>
      <c r="I2329" s="268" t="s">
        <v>3047</v>
      </c>
      <c r="J2329" s="252" t="s">
        <v>3047</v>
      </c>
      <c r="K2329" s="215" t="s">
        <v>238</v>
      </c>
    </row>
    <row r="2330" spans="1:11" s="242" customFormat="1" hidden="1">
      <c r="A2330" s="253" t="s">
        <v>2968</v>
      </c>
      <c r="B2330" s="211" t="s">
        <v>646</v>
      </c>
      <c r="C2330" s="211" t="s">
        <v>235</v>
      </c>
      <c r="D2330" s="211" t="s">
        <v>2969</v>
      </c>
      <c r="E2330" s="211" t="s">
        <v>1034</v>
      </c>
      <c r="F2330" s="265" t="s">
        <v>2996</v>
      </c>
      <c r="G2330" s="211" t="s">
        <v>2997</v>
      </c>
      <c r="H2330" s="265"/>
      <c r="I2330" s="268" t="s">
        <v>3048</v>
      </c>
      <c r="J2330" s="252" t="s">
        <v>3048</v>
      </c>
      <c r="K2330" s="215" t="s">
        <v>238</v>
      </c>
    </row>
    <row r="2331" spans="1:11" s="242" customFormat="1" hidden="1">
      <c r="A2331" s="253" t="s">
        <v>2968</v>
      </c>
      <c r="B2331" s="211" t="s">
        <v>646</v>
      </c>
      <c r="C2331" s="211" t="s">
        <v>235</v>
      </c>
      <c r="D2331" s="211" t="s">
        <v>2969</v>
      </c>
      <c r="E2331" s="211" t="s">
        <v>1034</v>
      </c>
      <c r="F2331" s="265" t="s">
        <v>2996</v>
      </c>
      <c r="G2331" s="211" t="s">
        <v>2997</v>
      </c>
      <c r="H2331" s="265"/>
      <c r="I2331" s="268" t="s">
        <v>3049</v>
      </c>
      <c r="J2331" s="252" t="s">
        <v>3049</v>
      </c>
      <c r="K2331" s="215" t="s">
        <v>238</v>
      </c>
    </row>
    <row r="2332" spans="1:11" s="242" customFormat="1" hidden="1">
      <c r="A2332" s="253" t="s">
        <v>2968</v>
      </c>
      <c r="B2332" s="211" t="s">
        <v>646</v>
      </c>
      <c r="C2332" s="211" t="s">
        <v>235</v>
      </c>
      <c r="D2332" s="211" t="s">
        <v>2969</v>
      </c>
      <c r="E2332" s="211" t="s">
        <v>1034</v>
      </c>
      <c r="F2332" s="265" t="s">
        <v>2996</v>
      </c>
      <c r="G2332" s="211" t="s">
        <v>2997</v>
      </c>
      <c r="H2332" s="265"/>
      <c r="I2332" s="268" t="s">
        <v>3050</v>
      </c>
      <c r="J2332" s="252" t="s">
        <v>3050</v>
      </c>
      <c r="K2332" s="215" t="s">
        <v>238</v>
      </c>
    </row>
    <row r="2333" spans="1:11" s="242" customFormat="1" hidden="1">
      <c r="A2333" s="253" t="s">
        <v>2968</v>
      </c>
      <c r="B2333" s="211" t="s">
        <v>646</v>
      </c>
      <c r="C2333" s="211" t="s">
        <v>235</v>
      </c>
      <c r="D2333" s="211" t="s">
        <v>2969</v>
      </c>
      <c r="E2333" s="211" t="s">
        <v>1034</v>
      </c>
      <c r="F2333" s="265" t="s">
        <v>2996</v>
      </c>
      <c r="G2333" s="211" t="s">
        <v>2997</v>
      </c>
      <c r="H2333" s="265"/>
      <c r="I2333" s="268" t="s">
        <v>3051</v>
      </c>
      <c r="J2333" s="252" t="s">
        <v>3051</v>
      </c>
      <c r="K2333" s="215" t="s">
        <v>238</v>
      </c>
    </row>
    <row r="2334" spans="1:11" s="242" customFormat="1" hidden="1">
      <c r="A2334" s="253" t="s">
        <v>2968</v>
      </c>
      <c r="B2334" s="211" t="s">
        <v>646</v>
      </c>
      <c r="C2334" s="211" t="s">
        <v>235</v>
      </c>
      <c r="D2334" s="211" t="s">
        <v>2969</v>
      </c>
      <c r="E2334" s="211" t="s">
        <v>1034</v>
      </c>
      <c r="F2334" s="265" t="s">
        <v>2996</v>
      </c>
      <c r="G2334" s="211" t="s">
        <v>2997</v>
      </c>
      <c r="H2334" s="265"/>
      <c r="I2334" s="268" t="s">
        <v>3052</v>
      </c>
      <c r="J2334" s="252" t="s">
        <v>3052</v>
      </c>
      <c r="K2334" s="215" t="s">
        <v>238</v>
      </c>
    </row>
    <row r="2335" spans="1:11" s="242" customFormat="1" hidden="1">
      <c r="A2335" s="253" t="s">
        <v>2968</v>
      </c>
      <c r="B2335" s="211" t="s">
        <v>646</v>
      </c>
      <c r="C2335" s="211" t="s">
        <v>235</v>
      </c>
      <c r="D2335" s="211" t="s">
        <v>2969</v>
      </c>
      <c r="E2335" s="211" t="s">
        <v>1034</v>
      </c>
      <c r="F2335" s="265" t="s">
        <v>2996</v>
      </c>
      <c r="G2335" s="211" t="s">
        <v>2997</v>
      </c>
      <c r="H2335" s="265"/>
      <c r="I2335" s="268" t="s">
        <v>3053</v>
      </c>
      <c r="J2335" s="252" t="s">
        <v>3053</v>
      </c>
      <c r="K2335" s="215" t="s">
        <v>238</v>
      </c>
    </row>
    <row r="2336" spans="1:11" s="242" customFormat="1" hidden="1">
      <c r="A2336" s="253" t="s">
        <v>2968</v>
      </c>
      <c r="B2336" s="211" t="s">
        <v>646</v>
      </c>
      <c r="C2336" s="211" t="s">
        <v>235</v>
      </c>
      <c r="D2336" s="211" t="s">
        <v>2969</v>
      </c>
      <c r="E2336" s="211" t="s">
        <v>1034</v>
      </c>
      <c r="F2336" s="265" t="s">
        <v>2996</v>
      </c>
      <c r="G2336" s="211" t="s">
        <v>2997</v>
      </c>
      <c r="H2336" s="265"/>
      <c r="I2336" s="268" t="s">
        <v>3054</v>
      </c>
      <c r="J2336" s="252" t="s">
        <v>3054</v>
      </c>
      <c r="K2336" s="215" t="s">
        <v>238</v>
      </c>
    </row>
    <row r="2337" spans="1:11" s="242" customFormat="1" hidden="1">
      <c r="A2337" s="253" t="s">
        <v>2968</v>
      </c>
      <c r="B2337" s="211" t="s">
        <v>646</v>
      </c>
      <c r="C2337" s="211" t="s">
        <v>235</v>
      </c>
      <c r="D2337" s="211" t="s">
        <v>2969</v>
      </c>
      <c r="E2337" s="211" t="s">
        <v>1034</v>
      </c>
      <c r="F2337" s="265" t="s">
        <v>2996</v>
      </c>
      <c r="G2337" s="211" t="s">
        <v>2997</v>
      </c>
      <c r="H2337" s="265"/>
      <c r="I2337" s="268" t="s">
        <v>3055</v>
      </c>
      <c r="J2337" s="252" t="s">
        <v>3055</v>
      </c>
      <c r="K2337" s="215" t="s">
        <v>238</v>
      </c>
    </row>
    <row r="2338" spans="1:11" s="242" customFormat="1">
      <c r="A2338" s="253" t="s">
        <v>2968</v>
      </c>
      <c r="B2338" s="211" t="s">
        <v>646</v>
      </c>
      <c r="C2338" s="211" t="s">
        <v>261</v>
      </c>
      <c r="D2338" s="211" t="s">
        <v>2969</v>
      </c>
      <c r="E2338" s="211" t="s">
        <v>1083</v>
      </c>
      <c r="F2338" s="265" t="s">
        <v>3056</v>
      </c>
      <c r="G2338" s="211" t="s">
        <v>3057</v>
      </c>
      <c r="H2338" s="265"/>
      <c r="I2338" s="268"/>
      <c r="J2338" s="252"/>
      <c r="K2338" s="215" t="s">
        <v>238</v>
      </c>
    </row>
    <row r="2339" spans="1:11" s="242" customFormat="1" hidden="1">
      <c r="A2339" s="253" t="s">
        <v>3058</v>
      </c>
      <c r="B2339" s="211" t="str">
        <f>VLOOKUP(A2339,数策标签!H:K,2,FALSE)</f>
        <v>设备MAC</v>
      </c>
      <c r="C2339" s="211" t="s">
        <v>261</v>
      </c>
      <c r="D2339" s="211" t="s">
        <v>1051</v>
      </c>
      <c r="E2339" s="211" t="s">
        <v>1051</v>
      </c>
      <c r="F2339" s="265"/>
      <c r="G2339" s="211" t="s">
        <v>3059</v>
      </c>
      <c r="H2339" s="265"/>
      <c r="I2339" s="211"/>
      <c r="J2339" s="252"/>
      <c r="K2339" s="215" t="s">
        <v>238</v>
      </c>
    </row>
    <row r="2340" spans="1:11" s="242" customFormat="1" hidden="1">
      <c r="A2340" s="253" t="s">
        <v>3060</v>
      </c>
      <c r="B2340" s="211" t="str">
        <f>VLOOKUP(A2340,数策标签!H:K,2,FALSE)</f>
        <v>设备IMEI</v>
      </c>
      <c r="C2340" s="211" t="s">
        <v>261</v>
      </c>
      <c r="D2340" s="211" t="s">
        <v>3061</v>
      </c>
      <c r="E2340" s="211" t="s">
        <v>1034</v>
      </c>
      <c r="F2340" s="265" t="s">
        <v>3062</v>
      </c>
      <c r="G2340" s="211" t="s">
        <v>3063</v>
      </c>
      <c r="H2340" s="265"/>
      <c r="I2340" s="211"/>
      <c r="J2340" s="252"/>
      <c r="K2340" s="215" t="s">
        <v>238</v>
      </c>
    </row>
    <row r="2341" spans="1:11" s="242" customFormat="1" hidden="1">
      <c r="A2341" s="253" t="s">
        <v>3060</v>
      </c>
      <c r="B2341" s="211" t="str">
        <f>VLOOKUP(A2341,数策标签!H:K,2,FALSE)</f>
        <v>设备IMEI</v>
      </c>
      <c r="C2341" s="211" t="s">
        <v>261</v>
      </c>
      <c r="D2341" s="211" t="s">
        <v>3061</v>
      </c>
      <c r="E2341" s="211" t="s">
        <v>1051</v>
      </c>
      <c r="F2341" s="265"/>
      <c r="G2341" s="211" t="s">
        <v>3063</v>
      </c>
      <c r="H2341" s="265"/>
      <c r="I2341" s="211"/>
      <c r="J2341" s="252"/>
      <c r="K2341" s="215" t="s">
        <v>238</v>
      </c>
    </row>
    <row r="2342" spans="1:11" s="242" customFormat="1" hidden="1">
      <c r="A2342" s="253" t="s">
        <v>3064</v>
      </c>
      <c r="B2342" s="211" t="str">
        <f>VLOOKUP(A2342,数策标签!H:K,2,FALSE)</f>
        <v>设备IDFA</v>
      </c>
      <c r="C2342" s="211" t="s">
        <v>261</v>
      </c>
      <c r="D2342" s="211" t="s">
        <v>3061</v>
      </c>
      <c r="E2342" s="211" t="s">
        <v>1034</v>
      </c>
      <c r="F2342" s="265" t="s">
        <v>3065</v>
      </c>
      <c r="G2342" s="211" t="s">
        <v>3066</v>
      </c>
      <c r="H2342" s="265"/>
      <c r="I2342" s="211"/>
      <c r="J2342" s="252"/>
      <c r="K2342" s="215" t="s">
        <v>238</v>
      </c>
    </row>
    <row r="2343" spans="1:11" s="242" customFormat="1" hidden="1">
      <c r="A2343" s="253" t="s">
        <v>3064</v>
      </c>
      <c r="B2343" s="211" t="str">
        <f>VLOOKUP(A2343,数策标签!H:K,2,FALSE)</f>
        <v>设备IDFA</v>
      </c>
      <c r="C2343" s="211" t="s">
        <v>261</v>
      </c>
      <c r="D2343" s="211" t="s">
        <v>3061</v>
      </c>
      <c r="E2343" s="211" t="s">
        <v>1051</v>
      </c>
      <c r="F2343" s="265"/>
      <c r="G2343" s="211" t="s">
        <v>3066</v>
      </c>
      <c r="H2343" s="265"/>
      <c r="I2343" s="211"/>
      <c r="J2343" s="252"/>
      <c r="K2343" s="215" t="s">
        <v>238</v>
      </c>
    </row>
    <row r="2344" spans="1:11" s="242" customFormat="1" hidden="1">
      <c r="A2344" s="253" t="s">
        <v>3067</v>
      </c>
      <c r="B2344" s="211" t="str">
        <f>VLOOKUP(A2344,数策标签!H:K,2,FALSE)</f>
        <v>设备AndroidID</v>
      </c>
      <c r="C2344" s="211" t="s">
        <v>261</v>
      </c>
      <c r="D2344" s="211" t="s">
        <v>1051</v>
      </c>
      <c r="E2344" s="211" t="s">
        <v>1051</v>
      </c>
      <c r="F2344" s="265"/>
      <c r="G2344" s="211" t="s">
        <v>3068</v>
      </c>
      <c r="H2344" s="265"/>
      <c r="I2344" s="211"/>
      <c r="J2344" s="252"/>
      <c r="K2344" s="215" t="s">
        <v>238</v>
      </c>
    </row>
    <row r="2345" spans="1:11" s="242" customFormat="1" hidden="1">
      <c r="A2345" s="253" t="s">
        <v>3069</v>
      </c>
      <c r="B2345" s="211" t="str">
        <f>VLOOKUP(A2345,数策标签!H:K,2,FALSE)</f>
        <v>设备MAC_MD5</v>
      </c>
      <c r="C2345" s="211" t="s">
        <v>261</v>
      </c>
      <c r="D2345" s="317" t="s">
        <v>1065</v>
      </c>
      <c r="E2345" s="211" t="s">
        <v>2939</v>
      </c>
      <c r="F2345" s="265" t="s">
        <v>3070</v>
      </c>
      <c r="G2345" s="211" t="s">
        <v>3059</v>
      </c>
      <c r="H2345" s="287"/>
      <c r="I2345" s="317"/>
      <c r="J2345" s="276"/>
      <c r="K2345" s="215" t="s">
        <v>238</v>
      </c>
    </row>
    <row r="2346" spans="1:11" s="242" customFormat="1" hidden="1">
      <c r="A2346" s="253" t="s">
        <v>3071</v>
      </c>
      <c r="B2346" s="211" t="str">
        <f>VLOOKUP(A2346,数策标签!H:K,2,FALSE)</f>
        <v>设备IMEI_MD5</v>
      </c>
      <c r="C2346" s="211" t="s">
        <v>261</v>
      </c>
      <c r="D2346" s="317" t="s">
        <v>1065</v>
      </c>
      <c r="E2346" s="211" t="s">
        <v>2939</v>
      </c>
      <c r="F2346" s="265" t="s">
        <v>3072</v>
      </c>
      <c r="G2346" s="211" t="s">
        <v>3063</v>
      </c>
      <c r="H2346" s="287"/>
      <c r="I2346" s="317"/>
      <c r="J2346" s="276"/>
      <c r="K2346" s="215" t="s">
        <v>238</v>
      </c>
    </row>
    <row r="2347" spans="1:11" s="242" customFormat="1" hidden="1">
      <c r="A2347" s="253" t="s">
        <v>3073</v>
      </c>
      <c r="B2347" s="211" t="str">
        <f>VLOOKUP(A2347,数策标签!H:K,2,FALSE)</f>
        <v>设备IDFA_MD5</v>
      </c>
      <c r="C2347" s="211" t="s">
        <v>261</v>
      </c>
      <c r="D2347" s="317" t="s">
        <v>1065</v>
      </c>
      <c r="E2347" s="211" t="s">
        <v>2939</v>
      </c>
      <c r="F2347" s="265" t="s">
        <v>3074</v>
      </c>
      <c r="G2347" s="211" t="s">
        <v>3066</v>
      </c>
      <c r="H2347" s="287"/>
      <c r="I2347" s="317"/>
      <c r="J2347" s="276"/>
      <c r="K2347" s="215" t="s">
        <v>238</v>
      </c>
    </row>
    <row r="2348" spans="1:11" s="242" customFormat="1" hidden="1">
      <c r="A2348" s="280" t="s">
        <v>3075</v>
      </c>
      <c r="B2348" s="211" t="str">
        <f>VLOOKUP(A2348,数策标签!H:K,2,FALSE)</f>
        <v>设备AndroidID_MD5</v>
      </c>
      <c r="C2348" s="211" t="s">
        <v>261</v>
      </c>
      <c r="D2348" s="317" t="s">
        <v>1065</v>
      </c>
      <c r="E2348" s="211" t="s">
        <v>2939</v>
      </c>
      <c r="F2348" s="265" t="s">
        <v>3076</v>
      </c>
      <c r="G2348" s="211" t="s">
        <v>3068</v>
      </c>
      <c r="H2348" s="287"/>
      <c r="I2348" s="317"/>
      <c r="J2348" s="276"/>
      <c r="K2348" s="215" t="s">
        <v>238</v>
      </c>
    </row>
    <row r="2349" spans="1:11" s="215" customFormat="1" hidden="1">
      <c r="A2349" s="337" t="s">
        <v>3077</v>
      </c>
      <c r="B2349" s="301" t="str">
        <f>VLOOKUP(A2349,数策标签!H:K,2,FALSE)</f>
        <v>汽车资讯偏好</v>
      </c>
      <c r="C2349" s="301" t="s">
        <v>235</v>
      </c>
      <c r="D2349" s="301" t="s">
        <v>1034</v>
      </c>
      <c r="E2349" s="301" t="s">
        <v>1034</v>
      </c>
      <c r="F2349" s="329" t="s">
        <v>3078</v>
      </c>
      <c r="G2349" s="301" t="s">
        <v>689</v>
      </c>
      <c r="H2349" s="329"/>
      <c r="I2349" s="301" t="s">
        <v>2751</v>
      </c>
      <c r="J2349" s="250" t="s">
        <v>2751</v>
      </c>
      <c r="K2349" s="215" t="s">
        <v>238</v>
      </c>
    </row>
    <row r="2350" spans="1:11" s="215" customFormat="1" hidden="1">
      <c r="A2350" s="338" t="s">
        <v>3077</v>
      </c>
      <c r="B2350" s="211" t="str">
        <f>VLOOKUP(A2350,数策标签!H:K,2,FALSE)</f>
        <v>汽车资讯偏好</v>
      </c>
      <c r="C2350" s="211" t="s">
        <v>235</v>
      </c>
      <c r="D2350" s="211" t="s">
        <v>1034</v>
      </c>
      <c r="E2350" s="211" t="s">
        <v>1034</v>
      </c>
      <c r="F2350" s="211" t="s">
        <v>3078</v>
      </c>
      <c r="G2350" s="211" t="s">
        <v>689</v>
      </c>
      <c r="H2350" s="265"/>
      <c r="I2350" s="211" t="s">
        <v>2752</v>
      </c>
      <c r="J2350" s="252" t="s">
        <v>2752</v>
      </c>
      <c r="K2350" s="215" t="s">
        <v>238</v>
      </c>
    </row>
    <row r="2351" spans="1:11" s="215" customFormat="1" hidden="1">
      <c r="A2351" s="338" t="s">
        <v>3077</v>
      </c>
      <c r="B2351" s="211" t="str">
        <f>VLOOKUP(A2351,数策标签!H:K,2,FALSE)</f>
        <v>汽车资讯偏好</v>
      </c>
      <c r="C2351" s="211" t="s">
        <v>235</v>
      </c>
      <c r="D2351" s="211" t="s">
        <v>1034</v>
      </c>
      <c r="E2351" s="211" t="s">
        <v>1034</v>
      </c>
      <c r="F2351" s="211" t="s">
        <v>3078</v>
      </c>
      <c r="G2351" s="211" t="s">
        <v>689</v>
      </c>
      <c r="H2351" s="265"/>
      <c r="I2351" s="211" t="s">
        <v>2753</v>
      </c>
      <c r="J2351" s="252" t="s">
        <v>2753</v>
      </c>
      <c r="K2351" s="215" t="s">
        <v>238</v>
      </c>
    </row>
    <row r="2352" spans="1:11" s="215" customFormat="1" hidden="1">
      <c r="A2352" s="253" t="s">
        <v>3079</v>
      </c>
      <c r="B2352" s="211" t="str">
        <f>VLOOKUP(A2352,数策标签!H:K,2,FALSE)</f>
        <v>电商购物偏好</v>
      </c>
      <c r="C2352" s="211" t="s">
        <v>235</v>
      </c>
      <c r="D2352" s="211" t="s">
        <v>1034</v>
      </c>
      <c r="E2352" s="211" t="s">
        <v>1034</v>
      </c>
      <c r="F2352" s="211" t="s">
        <v>3078</v>
      </c>
      <c r="G2352" s="211" t="s">
        <v>692</v>
      </c>
      <c r="H2352" s="265"/>
      <c r="I2352" s="211" t="s">
        <v>2751</v>
      </c>
      <c r="J2352" s="252" t="s">
        <v>2751</v>
      </c>
      <c r="K2352" s="215" t="s">
        <v>238</v>
      </c>
    </row>
    <row r="2353" spans="1:11" s="215" customFormat="1" hidden="1">
      <c r="A2353" s="253" t="s">
        <v>3079</v>
      </c>
      <c r="B2353" s="211" t="str">
        <f>VLOOKUP(A2353,数策标签!H:K,2,FALSE)</f>
        <v>电商购物偏好</v>
      </c>
      <c r="C2353" s="211" t="s">
        <v>235</v>
      </c>
      <c r="D2353" s="211" t="s">
        <v>1034</v>
      </c>
      <c r="E2353" s="211" t="s">
        <v>1034</v>
      </c>
      <c r="F2353" s="211" t="s">
        <v>3078</v>
      </c>
      <c r="G2353" s="211" t="s">
        <v>692</v>
      </c>
      <c r="H2353" s="265"/>
      <c r="I2353" s="211" t="s">
        <v>2752</v>
      </c>
      <c r="J2353" s="252" t="s">
        <v>2752</v>
      </c>
      <c r="K2353" s="215" t="s">
        <v>238</v>
      </c>
    </row>
    <row r="2354" spans="1:11" s="215" customFormat="1" hidden="1">
      <c r="A2354" s="253" t="s">
        <v>3079</v>
      </c>
      <c r="B2354" s="211" t="str">
        <f>VLOOKUP(A2354,数策标签!H:K,2,FALSE)</f>
        <v>电商购物偏好</v>
      </c>
      <c r="C2354" s="211" t="s">
        <v>235</v>
      </c>
      <c r="D2354" s="211" t="s">
        <v>1034</v>
      </c>
      <c r="E2354" s="211" t="s">
        <v>1034</v>
      </c>
      <c r="F2354" s="211" t="s">
        <v>3078</v>
      </c>
      <c r="G2354" s="211" t="s">
        <v>692</v>
      </c>
      <c r="H2354" s="265"/>
      <c r="I2354" s="211" t="s">
        <v>2753</v>
      </c>
      <c r="J2354" s="252" t="s">
        <v>2753</v>
      </c>
      <c r="K2354" s="215" t="s">
        <v>238</v>
      </c>
    </row>
    <row r="2355" spans="1:11" s="215" customFormat="1" hidden="1">
      <c r="A2355" s="253" t="s">
        <v>3080</v>
      </c>
      <c r="B2355" s="211" t="str">
        <f>VLOOKUP(A2355,数策标签!H:K,2,FALSE)</f>
        <v>读书偏好</v>
      </c>
      <c r="C2355" s="211" t="s">
        <v>235</v>
      </c>
      <c r="D2355" s="211" t="s">
        <v>1034</v>
      </c>
      <c r="E2355" s="211" t="s">
        <v>1034</v>
      </c>
      <c r="F2355" s="211" t="s">
        <v>3078</v>
      </c>
      <c r="G2355" s="211" t="s">
        <v>3081</v>
      </c>
      <c r="H2355" s="265"/>
      <c r="I2355" s="211" t="s">
        <v>2751</v>
      </c>
      <c r="J2355" s="252" t="s">
        <v>2751</v>
      </c>
      <c r="K2355" s="215" t="s">
        <v>238</v>
      </c>
    </row>
    <row r="2356" spans="1:11" s="215" customFormat="1" hidden="1">
      <c r="A2356" s="253" t="s">
        <v>3080</v>
      </c>
      <c r="B2356" s="211" t="str">
        <f>VLOOKUP(A2356,数策标签!H:K,2,FALSE)</f>
        <v>读书偏好</v>
      </c>
      <c r="C2356" s="211" t="s">
        <v>235</v>
      </c>
      <c r="D2356" s="211" t="s">
        <v>1034</v>
      </c>
      <c r="E2356" s="211" t="s">
        <v>1034</v>
      </c>
      <c r="F2356" s="211" t="s">
        <v>3078</v>
      </c>
      <c r="G2356" s="211" t="s">
        <v>3081</v>
      </c>
      <c r="H2356" s="265"/>
      <c r="I2356" s="211" t="s">
        <v>2752</v>
      </c>
      <c r="J2356" s="252" t="s">
        <v>2752</v>
      </c>
      <c r="K2356" s="215" t="s">
        <v>238</v>
      </c>
    </row>
    <row r="2357" spans="1:11" s="215" customFormat="1" hidden="1">
      <c r="A2357" s="253" t="s">
        <v>3080</v>
      </c>
      <c r="B2357" s="211" t="str">
        <f>VLOOKUP(A2357,数策标签!H:K,2,FALSE)</f>
        <v>读书偏好</v>
      </c>
      <c r="C2357" s="211" t="s">
        <v>235</v>
      </c>
      <c r="D2357" s="211" t="s">
        <v>1034</v>
      </c>
      <c r="E2357" s="211" t="s">
        <v>1034</v>
      </c>
      <c r="F2357" s="211" t="s">
        <v>3078</v>
      </c>
      <c r="G2357" s="211" t="s">
        <v>3081</v>
      </c>
      <c r="H2357" s="265"/>
      <c r="I2357" s="211" t="s">
        <v>2753</v>
      </c>
      <c r="J2357" s="252" t="s">
        <v>2753</v>
      </c>
      <c r="K2357" s="215" t="s">
        <v>238</v>
      </c>
    </row>
    <row r="2358" spans="1:11" s="215" customFormat="1" hidden="1">
      <c r="A2358" s="253" t="s">
        <v>3082</v>
      </c>
      <c r="B2358" s="211" t="str">
        <f>VLOOKUP(A2358,数策标签!H:K,2,FALSE)</f>
        <v>影音娱乐偏好</v>
      </c>
      <c r="C2358" s="211" t="s">
        <v>235</v>
      </c>
      <c r="D2358" s="211" t="s">
        <v>1034</v>
      </c>
      <c r="E2358" s="211" t="s">
        <v>1034</v>
      </c>
      <c r="F2358" s="211" t="s">
        <v>3078</v>
      </c>
      <c r="G2358" s="211" t="s">
        <v>698</v>
      </c>
      <c r="H2358" s="265"/>
      <c r="I2358" s="211" t="s">
        <v>2751</v>
      </c>
      <c r="J2358" s="252" t="s">
        <v>2751</v>
      </c>
      <c r="K2358" s="215" t="s">
        <v>238</v>
      </c>
    </row>
    <row r="2359" spans="1:11" s="215" customFormat="1" hidden="1">
      <c r="A2359" s="253" t="s">
        <v>3082</v>
      </c>
      <c r="B2359" s="211" t="str">
        <f>VLOOKUP(A2359,数策标签!H:K,2,FALSE)</f>
        <v>影音娱乐偏好</v>
      </c>
      <c r="C2359" s="211" t="s">
        <v>235</v>
      </c>
      <c r="D2359" s="211" t="s">
        <v>1034</v>
      </c>
      <c r="E2359" s="211" t="s">
        <v>1034</v>
      </c>
      <c r="F2359" s="211" t="s">
        <v>3078</v>
      </c>
      <c r="G2359" s="211" t="s">
        <v>698</v>
      </c>
      <c r="H2359" s="265"/>
      <c r="I2359" s="211" t="s">
        <v>2752</v>
      </c>
      <c r="J2359" s="252" t="s">
        <v>2752</v>
      </c>
      <c r="K2359" s="215" t="s">
        <v>238</v>
      </c>
    </row>
    <row r="2360" spans="1:11" s="215" customFormat="1" hidden="1">
      <c r="A2360" s="253" t="s">
        <v>3082</v>
      </c>
      <c r="B2360" s="211" t="str">
        <f>VLOOKUP(A2360,数策标签!H:K,2,FALSE)</f>
        <v>影音娱乐偏好</v>
      </c>
      <c r="C2360" s="211" t="s">
        <v>235</v>
      </c>
      <c r="D2360" s="211" t="s">
        <v>1034</v>
      </c>
      <c r="E2360" s="211" t="s">
        <v>1034</v>
      </c>
      <c r="F2360" s="211" t="s">
        <v>3078</v>
      </c>
      <c r="G2360" s="211" t="s">
        <v>698</v>
      </c>
      <c r="H2360" s="265"/>
      <c r="I2360" s="211" t="s">
        <v>2753</v>
      </c>
      <c r="J2360" s="252" t="s">
        <v>2753</v>
      </c>
      <c r="K2360" s="215" t="s">
        <v>238</v>
      </c>
    </row>
    <row r="2361" spans="1:11" s="215" customFormat="1" hidden="1">
      <c r="A2361" s="253" t="s">
        <v>3083</v>
      </c>
      <c r="B2361" s="211" t="str">
        <f>VLOOKUP(A2361,数策标签!H:K,2,FALSE)</f>
        <v>新闻类资讯偏好</v>
      </c>
      <c r="C2361" s="211" t="s">
        <v>235</v>
      </c>
      <c r="D2361" s="211" t="s">
        <v>1034</v>
      </c>
      <c r="E2361" s="211" t="s">
        <v>1034</v>
      </c>
      <c r="F2361" s="211" t="s">
        <v>3078</v>
      </c>
      <c r="G2361" s="211" t="s">
        <v>3084</v>
      </c>
      <c r="H2361" s="265"/>
      <c r="I2361" s="211" t="s">
        <v>2751</v>
      </c>
      <c r="J2361" s="252" t="s">
        <v>2751</v>
      </c>
      <c r="K2361" s="215" t="s">
        <v>238</v>
      </c>
    </row>
    <row r="2362" spans="1:11" s="215" customFormat="1" hidden="1">
      <c r="A2362" s="253" t="s">
        <v>3083</v>
      </c>
      <c r="B2362" s="211" t="str">
        <f>VLOOKUP(A2362,数策标签!H:K,2,FALSE)</f>
        <v>新闻类资讯偏好</v>
      </c>
      <c r="C2362" s="211" t="s">
        <v>235</v>
      </c>
      <c r="D2362" s="211" t="s">
        <v>1034</v>
      </c>
      <c r="E2362" s="211" t="s">
        <v>1034</v>
      </c>
      <c r="F2362" s="211" t="s">
        <v>3078</v>
      </c>
      <c r="G2362" s="211" t="s">
        <v>3084</v>
      </c>
      <c r="H2362" s="265"/>
      <c r="I2362" s="211" t="s">
        <v>2752</v>
      </c>
      <c r="J2362" s="252" t="s">
        <v>2752</v>
      </c>
      <c r="K2362" s="215" t="s">
        <v>238</v>
      </c>
    </row>
    <row r="2363" spans="1:11" s="215" customFormat="1" hidden="1">
      <c r="A2363" s="253" t="s">
        <v>3083</v>
      </c>
      <c r="B2363" s="211" t="str">
        <f>VLOOKUP(A2363,数策标签!H:K,2,FALSE)</f>
        <v>新闻类资讯偏好</v>
      </c>
      <c r="C2363" s="211" t="s">
        <v>235</v>
      </c>
      <c r="D2363" s="211" t="s">
        <v>1034</v>
      </c>
      <c r="E2363" s="211" t="s">
        <v>1034</v>
      </c>
      <c r="F2363" s="211" t="s">
        <v>3078</v>
      </c>
      <c r="G2363" s="211" t="s">
        <v>3084</v>
      </c>
      <c r="H2363" s="265"/>
      <c r="I2363" s="211" t="s">
        <v>2753</v>
      </c>
      <c r="J2363" s="252" t="s">
        <v>2753</v>
      </c>
      <c r="K2363" s="215" t="s">
        <v>238</v>
      </c>
    </row>
    <row r="2364" spans="1:11" s="215" customFormat="1" hidden="1">
      <c r="A2364" s="253" t="s">
        <v>3085</v>
      </c>
      <c r="B2364" s="211" t="str">
        <f>VLOOKUP(A2364,数策标签!H:K,2,FALSE)</f>
        <v>APP应用偏好TOP5</v>
      </c>
      <c r="C2364" s="211" t="s">
        <v>261</v>
      </c>
      <c r="D2364" s="211" t="s">
        <v>2917</v>
      </c>
      <c r="E2364" s="211" t="s">
        <v>1065</v>
      </c>
      <c r="F2364" s="265" t="s">
        <v>3086</v>
      </c>
      <c r="G2364" s="211" t="s">
        <v>3087</v>
      </c>
      <c r="H2364" s="265"/>
      <c r="I2364" s="211"/>
      <c r="J2364" s="252"/>
      <c r="K2364" s="215" t="s">
        <v>238</v>
      </c>
    </row>
    <row r="2365" spans="1:11" s="215" customFormat="1">
      <c r="A2365" s="253" t="s">
        <v>3085</v>
      </c>
      <c r="B2365" s="211" t="str">
        <f>VLOOKUP(A2365,数策标签!H:K,2,FALSE)</f>
        <v>APP应用偏好TOP5</v>
      </c>
      <c r="C2365" s="211" t="s">
        <v>261</v>
      </c>
      <c r="D2365" s="211" t="s">
        <v>2917</v>
      </c>
      <c r="E2365" s="211" t="s">
        <v>1083</v>
      </c>
      <c r="F2365" s="265" t="s">
        <v>3088</v>
      </c>
      <c r="G2365" s="211" t="s">
        <v>3089</v>
      </c>
      <c r="H2365" s="265"/>
      <c r="I2365" s="211"/>
      <c r="J2365" s="252"/>
      <c r="K2365" s="215" t="s">
        <v>238</v>
      </c>
    </row>
    <row r="2366" spans="1:11" s="215" customFormat="1" hidden="1">
      <c r="A2366" s="253" t="s">
        <v>3090</v>
      </c>
      <c r="B2366" s="211" t="str">
        <f>VLOOKUP(A2366,数策标签!H:K,2,FALSE)</f>
        <v>汽车类APP偏好</v>
      </c>
      <c r="C2366" s="211" t="s">
        <v>235</v>
      </c>
      <c r="D2366" s="211" t="s">
        <v>3091</v>
      </c>
      <c r="E2366" s="211" t="s">
        <v>1051</v>
      </c>
      <c r="F2366" s="265" t="s">
        <v>3092</v>
      </c>
      <c r="G2366" s="211" t="s">
        <v>2426</v>
      </c>
      <c r="H2366" s="265" t="s">
        <v>3093</v>
      </c>
      <c r="I2366" s="211" t="s">
        <v>3094</v>
      </c>
      <c r="J2366" s="252" t="s">
        <v>3095</v>
      </c>
      <c r="K2366" s="215" t="s">
        <v>238</v>
      </c>
    </row>
    <row r="2367" spans="1:11" s="215" customFormat="1" hidden="1">
      <c r="A2367" s="253" t="s">
        <v>3090</v>
      </c>
      <c r="B2367" s="211" t="str">
        <f>VLOOKUP(A2367,数策标签!H:K,2,FALSE)</f>
        <v>汽车类APP偏好</v>
      </c>
      <c r="C2367" s="211" t="s">
        <v>235</v>
      </c>
      <c r="D2367" s="211" t="s">
        <v>3091</v>
      </c>
      <c r="E2367" s="211" t="s">
        <v>1051</v>
      </c>
      <c r="F2367" s="265" t="s">
        <v>3092</v>
      </c>
      <c r="G2367" s="211" t="s">
        <v>2426</v>
      </c>
      <c r="H2367" s="265" t="s">
        <v>3096</v>
      </c>
      <c r="I2367" s="211" t="s">
        <v>3097</v>
      </c>
      <c r="J2367" s="252" t="s">
        <v>3098</v>
      </c>
      <c r="K2367" s="215" t="s">
        <v>238</v>
      </c>
    </row>
    <row r="2368" spans="1:11" s="215" customFormat="1">
      <c r="A2368" s="253" t="s">
        <v>3090</v>
      </c>
      <c r="B2368" s="211" t="str">
        <f>VLOOKUP(A2368,数策标签!H:K,2,FALSE)</f>
        <v>汽车类APP偏好</v>
      </c>
      <c r="C2368" s="211" t="s">
        <v>235</v>
      </c>
      <c r="D2368" s="211" t="s">
        <v>2716</v>
      </c>
      <c r="E2368" s="211" t="s">
        <v>1083</v>
      </c>
      <c r="F2368" s="265" t="s">
        <v>3099</v>
      </c>
      <c r="G2368" s="211" t="s">
        <v>3100</v>
      </c>
      <c r="H2368" s="265"/>
      <c r="I2368" s="211" t="s">
        <v>3094</v>
      </c>
      <c r="J2368" s="252" t="s">
        <v>3095</v>
      </c>
      <c r="K2368" s="215" t="s">
        <v>238</v>
      </c>
    </row>
    <row r="2369" spans="1:11" s="215" customFormat="1" hidden="1">
      <c r="A2369" s="253" t="s">
        <v>3101</v>
      </c>
      <c r="B2369" s="211" t="str">
        <f>VLOOKUP(A2369,数策标签!H:K,2,FALSE)</f>
        <v>电商类APP偏好</v>
      </c>
      <c r="C2369" s="211" t="s">
        <v>235</v>
      </c>
      <c r="D2369" s="211" t="s">
        <v>3091</v>
      </c>
      <c r="E2369" s="211" t="s">
        <v>1051</v>
      </c>
      <c r="F2369" s="265" t="s">
        <v>3102</v>
      </c>
      <c r="G2369" s="211" t="s">
        <v>3103</v>
      </c>
      <c r="H2369" s="265" t="s">
        <v>3104</v>
      </c>
      <c r="I2369" s="211" t="s">
        <v>3105</v>
      </c>
      <c r="J2369" s="252" t="s">
        <v>3105</v>
      </c>
      <c r="K2369" s="215" t="s">
        <v>238</v>
      </c>
    </row>
    <row r="2370" spans="1:11" s="215" customFormat="1" hidden="1">
      <c r="A2370" s="253" t="s">
        <v>3101</v>
      </c>
      <c r="B2370" s="211" t="str">
        <f>VLOOKUP(A2370,数策标签!H:K,2,FALSE)</f>
        <v>电商类APP偏好</v>
      </c>
      <c r="C2370" s="211" t="s">
        <v>235</v>
      </c>
      <c r="D2370" s="211" t="s">
        <v>3091</v>
      </c>
      <c r="E2370" s="211" t="s">
        <v>1051</v>
      </c>
      <c r="F2370" s="265" t="s">
        <v>3102</v>
      </c>
      <c r="G2370" s="211" t="s">
        <v>3103</v>
      </c>
      <c r="H2370" s="265" t="s">
        <v>3106</v>
      </c>
      <c r="I2370" s="211" t="s">
        <v>3107</v>
      </c>
      <c r="J2370" s="252" t="s">
        <v>3107</v>
      </c>
      <c r="K2370" s="215" t="s">
        <v>238</v>
      </c>
    </row>
    <row r="2371" spans="1:11" s="215" customFormat="1" hidden="1">
      <c r="A2371" s="253" t="s">
        <v>3101</v>
      </c>
      <c r="B2371" s="211" t="str">
        <f>VLOOKUP(A2371,数策标签!H:K,2,FALSE)</f>
        <v>电商类APP偏好</v>
      </c>
      <c r="C2371" s="211" t="s">
        <v>235</v>
      </c>
      <c r="D2371" s="211" t="s">
        <v>3091</v>
      </c>
      <c r="E2371" s="211" t="s">
        <v>1051</v>
      </c>
      <c r="F2371" s="265" t="s">
        <v>3102</v>
      </c>
      <c r="G2371" s="211" t="s">
        <v>3103</v>
      </c>
      <c r="H2371" s="265" t="s">
        <v>3108</v>
      </c>
      <c r="I2371" s="211" t="s">
        <v>3109</v>
      </c>
      <c r="J2371" s="252" t="s">
        <v>3109</v>
      </c>
      <c r="K2371" s="215" t="s">
        <v>238</v>
      </c>
    </row>
    <row r="2372" spans="1:11" s="215" customFormat="1" hidden="1">
      <c r="A2372" s="253" t="s">
        <v>3101</v>
      </c>
      <c r="B2372" s="211" t="str">
        <f>VLOOKUP(A2372,数策标签!H:K,2,FALSE)</f>
        <v>电商类APP偏好</v>
      </c>
      <c r="C2372" s="211" t="s">
        <v>235</v>
      </c>
      <c r="D2372" s="211" t="s">
        <v>3091</v>
      </c>
      <c r="E2372" s="211" t="s">
        <v>1051</v>
      </c>
      <c r="F2372" s="265" t="s">
        <v>3102</v>
      </c>
      <c r="G2372" s="211" t="s">
        <v>3103</v>
      </c>
      <c r="H2372" s="265" t="s">
        <v>3110</v>
      </c>
      <c r="I2372" s="211" t="s">
        <v>3111</v>
      </c>
      <c r="J2372" s="252" t="s">
        <v>3111</v>
      </c>
      <c r="K2372" s="215" t="s">
        <v>238</v>
      </c>
    </row>
    <row r="2373" spans="1:11" s="215" customFormat="1" hidden="1">
      <c r="A2373" s="253" t="s">
        <v>3101</v>
      </c>
      <c r="B2373" s="211" t="str">
        <f>VLOOKUP(A2373,数策标签!H:K,2,FALSE)</f>
        <v>电商类APP偏好</v>
      </c>
      <c r="C2373" s="211" t="s">
        <v>235</v>
      </c>
      <c r="D2373" s="211" t="s">
        <v>3091</v>
      </c>
      <c r="E2373" s="211" t="s">
        <v>1051</v>
      </c>
      <c r="F2373" s="265" t="s">
        <v>3102</v>
      </c>
      <c r="G2373" s="211" t="s">
        <v>3103</v>
      </c>
      <c r="H2373" s="265" t="s">
        <v>3112</v>
      </c>
      <c r="I2373" s="211" t="s">
        <v>3113</v>
      </c>
      <c r="J2373" s="252" t="s">
        <v>3113</v>
      </c>
      <c r="K2373" s="215" t="s">
        <v>238</v>
      </c>
    </row>
    <row r="2374" spans="1:11" s="215" customFormat="1" hidden="1">
      <c r="A2374" s="253" t="s">
        <v>3101</v>
      </c>
      <c r="B2374" s="211" t="str">
        <f>VLOOKUP(A2374,数策标签!H:K,2,FALSE)</f>
        <v>电商类APP偏好</v>
      </c>
      <c r="C2374" s="211" t="s">
        <v>235</v>
      </c>
      <c r="D2374" s="211" t="s">
        <v>3091</v>
      </c>
      <c r="E2374" s="211" t="s">
        <v>1051</v>
      </c>
      <c r="F2374" s="265" t="s">
        <v>3102</v>
      </c>
      <c r="G2374" s="211" t="s">
        <v>3103</v>
      </c>
      <c r="H2374" s="265" t="s">
        <v>3114</v>
      </c>
      <c r="I2374" s="211" t="s">
        <v>2643</v>
      </c>
      <c r="J2374" s="339" t="s">
        <v>2644</v>
      </c>
      <c r="K2374" s="215" t="s">
        <v>238</v>
      </c>
    </row>
    <row r="2375" spans="1:11" s="215" customFormat="1">
      <c r="A2375" s="253" t="s">
        <v>3101</v>
      </c>
      <c r="B2375" s="211" t="str">
        <f>VLOOKUP(A2375,数策标签!H:K,2,FALSE)</f>
        <v>电商类APP偏好</v>
      </c>
      <c r="C2375" s="211" t="s">
        <v>235</v>
      </c>
      <c r="D2375" s="211" t="s">
        <v>3091</v>
      </c>
      <c r="E2375" s="211" t="s">
        <v>3115</v>
      </c>
      <c r="F2375" s="265" t="s">
        <v>3099</v>
      </c>
      <c r="G2375" s="211" t="s">
        <v>3100</v>
      </c>
      <c r="H2375" s="265"/>
      <c r="I2375" s="211" t="s">
        <v>2684</v>
      </c>
      <c r="J2375" s="252" t="s">
        <v>3107</v>
      </c>
      <c r="K2375" s="215" t="s">
        <v>238</v>
      </c>
    </row>
    <row r="2376" spans="1:11" s="215" customFormat="1">
      <c r="A2376" s="253" t="s">
        <v>3101</v>
      </c>
      <c r="B2376" s="211" t="str">
        <f>VLOOKUP(A2376,数策标签!H:K,2,FALSE)</f>
        <v>电商类APP偏好</v>
      </c>
      <c r="C2376" s="211" t="s">
        <v>235</v>
      </c>
      <c r="D2376" s="211" t="s">
        <v>3091</v>
      </c>
      <c r="E2376" s="211" t="s">
        <v>3115</v>
      </c>
      <c r="F2376" s="265" t="s">
        <v>3099</v>
      </c>
      <c r="G2376" s="211" t="s">
        <v>3100</v>
      </c>
      <c r="H2376" s="265"/>
      <c r="I2376" s="211" t="s">
        <v>2644</v>
      </c>
      <c r="J2376" s="252" t="s">
        <v>2644</v>
      </c>
      <c r="K2376" s="215" t="s">
        <v>238</v>
      </c>
    </row>
    <row r="2377" spans="1:11" s="215" customFormat="1" hidden="1">
      <c r="A2377" s="253" t="s">
        <v>3116</v>
      </c>
      <c r="B2377" s="211" t="str">
        <f>VLOOKUP(A2377,数策标签!H:K,2,FALSE)</f>
        <v>读书类APP偏好</v>
      </c>
      <c r="C2377" s="211" t="s">
        <v>235</v>
      </c>
      <c r="D2377" s="211" t="s">
        <v>3091</v>
      </c>
      <c r="E2377" s="211" t="s">
        <v>1051</v>
      </c>
      <c r="F2377" s="265" t="s">
        <v>3117</v>
      </c>
      <c r="G2377" s="211" t="s">
        <v>3118</v>
      </c>
      <c r="H2377" s="265" t="s">
        <v>3119</v>
      </c>
      <c r="I2377" s="211" t="s">
        <v>3120</v>
      </c>
      <c r="J2377" s="252" t="s">
        <v>3120</v>
      </c>
      <c r="K2377" s="215" t="s">
        <v>238</v>
      </c>
    </row>
    <row r="2378" spans="1:11" s="215" customFormat="1" hidden="1">
      <c r="A2378" s="253" t="s">
        <v>3116</v>
      </c>
      <c r="B2378" s="211" t="str">
        <f>VLOOKUP(A2378,数策标签!H:K,2,FALSE)</f>
        <v>读书类APP偏好</v>
      </c>
      <c r="C2378" s="211" t="s">
        <v>235</v>
      </c>
      <c r="D2378" s="211" t="s">
        <v>3091</v>
      </c>
      <c r="E2378" s="211" t="s">
        <v>1051</v>
      </c>
      <c r="F2378" s="265" t="s">
        <v>3117</v>
      </c>
      <c r="G2378" s="211" t="s">
        <v>3118</v>
      </c>
      <c r="H2378" s="265" t="s">
        <v>3121</v>
      </c>
      <c r="I2378" s="211" t="s">
        <v>3122</v>
      </c>
      <c r="J2378" s="252" t="s">
        <v>3122</v>
      </c>
      <c r="K2378" s="215" t="s">
        <v>238</v>
      </c>
    </row>
    <row r="2379" spans="1:11" s="215" customFormat="1" hidden="1">
      <c r="A2379" s="253" t="s">
        <v>3116</v>
      </c>
      <c r="B2379" s="211" t="str">
        <f>VLOOKUP(A2379,数策标签!H:K,2,FALSE)</f>
        <v>读书类APP偏好</v>
      </c>
      <c r="C2379" s="211" t="s">
        <v>235</v>
      </c>
      <c r="D2379" s="211" t="s">
        <v>3091</v>
      </c>
      <c r="E2379" s="211" t="s">
        <v>1051</v>
      </c>
      <c r="F2379" s="265" t="s">
        <v>3117</v>
      </c>
      <c r="G2379" s="211" t="s">
        <v>3118</v>
      </c>
      <c r="H2379" s="265" t="s">
        <v>3123</v>
      </c>
      <c r="I2379" s="211" t="s">
        <v>3124</v>
      </c>
      <c r="J2379" s="252" t="s">
        <v>3124</v>
      </c>
      <c r="K2379" s="215" t="s">
        <v>238</v>
      </c>
    </row>
    <row r="2380" spans="1:11" s="215" customFormat="1" hidden="1">
      <c r="A2380" s="253" t="s">
        <v>3116</v>
      </c>
      <c r="B2380" s="211" t="str">
        <f>VLOOKUP(A2380,数策标签!H:K,2,FALSE)</f>
        <v>读书类APP偏好</v>
      </c>
      <c r="C2380" s="211" t="s">
        <v>235</v>
      </c>
      <c r="D2380" s="211" t="s">
        <v>3091</v>
      </c>
      <c r="E2380" s="211" t="s">
        <v>1051</v>
      </c>
      <c r="F2380" s="265" t="s">
        <v>3117</v>
      </c>
      <c r="G2380" s="211" t="s">
        <v>3118</v>
      </c>
      <c r="H2380" s="265" t="s">
        <v>3125</v>
      </c>
      <c r="I2380" s="211" t="s">
        <v>3126</v>
      </c>
      <c r="J2380" s="252" t="s">
        <v>3126</v>
      </c>
      <c r="K2380" s="215" t="s">
        <v>238</v>
      </c>
    </row>
    <row r="2381" spans="1:11" s="215" customFormat="1" hidden="1">
      <c r="A2381" s="253" t="s">
        <v>3116</v>
      </c>
      <c r="B2381" s="211" t="str">
        <f>VLOOKUP(A2381,数策标签!H:K,2,FALSE)</f>
        <v>读书类APP偏好</v>
      </c>
      <c r="C2381" s="211" t="s">
        <v>235</v>
      </c>
      <c r="D2381" s="211" t="s">
        <v>3091</v>
      </c>
      <c r="E2381" s="211" t="s">
        <v>1051</v>
      </c>
      <c r="F2381" s="265" t="s">
        <v>3117</v>
      </c>
      <c r="G2381" s="211" t="s">
        <v>3118</v>
      </c>
      <c r="H2381" s="265" t="s">
        <v>3127</v>
      </c>
      <c r="I2381" s="211" t="s">
        <v>3128</v>
      </c>
      <c r="J2381" s="252" t="s">
        <v>3128</v>
      </c>
      <c r="K2381" s="215" t="s">
        <v>238</v>
      </c>
    </row>
    <row r="2382" spans="1:11" s="215" customFormat="1" hidden="1">
      <c r="A2382" s="253" t="s">
        <v>3116</v>
      </c>
      <c r="B2382" s="211" t="str">
        <f>VLOOKUP(A2382,数策标签!H:K,2,FALSE)</f>
        <v>读书类APP偏好</v>
      </c>
      <c r="C2382" s="211" t="s">
        <v>235</v>
      </c>
      <c r="D2382" s="211" t="s">
        <v>3091</v>
      </c>
      <c r="E2382" s="211" t="s">
        <v>1051</v>
      </c>
      <c r="F2382" s="265" t="s">
        <v>3117</v>
      </c>
      <c r="G2382" s="211" t="s">
        <v>3118</v>
      </c>
      <c r="H2382" s="265" t="s">
        <v>3129</v>
      </c>
      <c r="I2382" s="211" t="s">
        <v>3130</v>
      </c>
      <c r="J2382" s="252" t="s">
        <v>3130</v>
      </c>
      <c r="K2382" s="215" t="s">
        <v>238</v>
      </c>
    </row>
    <row r="2383" spans="1:11" s="215" customFormat="1" hidden="1">
      <c r="A2383" s="253" t="s">
        <v>3116</v>
      </c>
      <c r="B2383" s="211" t="str">
        <f>VLOOKUP(A2383,数策标签!H:K,2,FALSE)</f>
        <v>读书类APP偏好</v>
      </c>
      <c r="C2383" s="211" t="s">
        <v>235</v>
      </c>
      <c r="D2383" s="211" t="s">
        <v>3091</v>
      </c>
      <c r="E2383" s="211" t="s">
        <v>1051</v>
      </c>
      <c r="F2383" s="265" t="s">
        <v>3117</v>
      </c>
      <c r="G2383" s="211" t="s">
        <v>3118</v>
      </c>
      <c r="H2383" s="265" t="s">
        <v>3131</v>
      </c>
      <c r="I2383" s="211" t="s">
        <v>3132</v>
      </c>
      <c r="J2383" s="252" t="s">
        <v>3132</v>
      </c>
      <c r="K2383" s="215" t="s">
        <v>238</v>
      </c>
    </row>
    <row r="2384" spans="1:11" s="215" customFormat="1" hidden="1">
      <c r="A2384" s="253" t="s">
        <v>3116</v>
      </c>
      <c r="B2384" s="211" t="str">
        <f>VLOOKUP(A2384,数策标签!H:K,2,FALSE)</f>
        <v>读书类APP偏好</v>
      </c>
      <c r="C2384" s="211" t="s">
        <v>235</v>
      </c>
      <c r="D2384" s="211" t="s">
        <v>3091</v>
      </c>
      <c r="E2384" s="211" t="s">
        <v>1051</v>
      </c>
      <c r="F2384" s="265" t="s">
        <v>3117</v>
      </c>
      <c r="G2384" s="211" t="s">
        <v>3118</v>
      </c>
      <c r="H2384" s="265" t="s">
        <v>3133</v>
      </c>
      <c r="I2384" s="211" t="s">
        <v>3134</v>
      </c>
      <c r="J2384" s="252" t="s">
        <v>3134</v>
      </c>
      <c r="K2384" s="215" t="s">
        <v>238</v>
      </c>
    </row>
    <row r="2385" spans="1:11" s="215" customFormat="1" hidden="1">
      <c r="A2385" s="253" t="s">
        <v>3116</v>
      </c>
      <c r="B2385" s="211" t="str">
        <f>VLOOKUP(A2385,数策标签!H:K,2,FALSE)</f>
        <v>读书类APP偏好</v>
      </c>
      <c r="C2385" s="211" t="s">
        <v>235</v>
      </c>
      <c r="D2385" s="211" t="s">
        <v>3091</v>
      </c>
      <c r="E2385" s="211" t="s">
        <v>1051</v>
      </c>
      <c r="F2385" s="265" t="s">
        <v>3117</v>
      </c>
      <c r="G2385" s="211" t="s">
        <v>3118</v>
      </c>
      <c r="H2385" s="265" t="s">
        <v>3135</v>
      </c>
      <c r="I2385" s="211" t="s">
        <v>3136</v>
      </c>
      <c r="J2385" s="252" t="s">
        <v>3136</v>
      </c>
      <c r="K2385" s="215" t="s">
        <v>238</v>
      </c>
    </row>
    <row r="2386" spans="1:11" s="215" customFormat="1" hidden="1">
      <c r="A2386" s="253" t="s">
        <v>3116</v>
      </c>
      <c r="B2386" s="211" t="str">
        <f>VLOOKUP(A2386,数策标签!H:K,2,FALSE)</f>
        <v>读书类APP偏好</v>
      </c>
      <c r="C2386" s="211" t="s">
        <v>235</v>
      </c>
      <c r="D2386" s="211" t="s">
        <v>3091</v>
      </c>
      <c r="E2386" s="211" t="s">
        <v>1051</v>
      </c>
      <c r="F2386" s="265" t="s">
        <v>3117</v>
      </c>
      <c r="G2386" s="211" t="s">
        <v>3118</v>
      </c>
      <c r="H2386" s="265" t="s">
        <v>3137</v>
      </c>
      <c r="I2386" s="211" t="s">
        <v>3138</v>
      </c>
      <c r="J2386" s="252" t="s">
        <v>3138</v>
      </c>
      <c r="K2386" s="215" t="s">
        <v>238</v>
      </c>
    </row>
    <row r="2387" spans="1:11" s="215" customFormat="1" hidden="1">
      <c r="A2387" s="253" t="s">
        <v>3116</v>
      </c>
      <c r="B2387" s="211" t="str">
        <f>VLOOKUP(A2387,数策标签!H:K,2,FALSE)</f>
        <v>读书类APP偏好</v>
      </c>
      <c r="C2387" s="211" t="s">
        <v>235</v>
      </c>
      <c r="D2387" s="211" t="s">
        <v>3091</v>
      </c>
      <c r="E2387" s="211" t="s">
        <v>1051</v>
      </c>
      <c r="F2387" s="265" t="s">
        <v>3117</v>
      </c>
      <c r="G2387" s="211" t="s">
        <v>3118</v>
      </c>
      <c r="H2387" s="265" t="s">
        <v>3139</v>
      </c>
      <c r="I2387" s="211" t="s">
        <v>3140</v>
      </c>
      <c r="J2387" s="252" t="s">
        <v>3140</v>
      </c>
      <c r="K2387" s="215" t="s">
        <v>238</v>
      </c>
    </row>
    <row r="2388" spans="1:11" s="215" customFormat="1">
      <c r="A2388" s="253" t="s">
        <v>3116</v>
      </c>
      <c r="B2388" s="211" t="str">
        <f>VLOOKUP(A2388,数策标签!H:K,2,FALSE)</f>
        <v>读书类APP偏好</v>
      </c>
      <c r="C2388" s="211" t="s">
        <v>235</v>
      </c>
      <c r="D2388" s="211" t="s">
        <v>3091</v>
      </c>
      <c r="E2388" s="211" t="s">
        <v>3115</v>
      </c>
      <c r="F2388" s="265" t="s">
        <v>3099</v>
      </c>
      <c r="G2388" s="211" t="s">
        <v>3100</v>
      </c>
      <c r="H2388" s="265"/>
      <c r="I2388" s="211" t="s">
        <v>3141</v>
      </c>
      <c r="J2388" s="252" t="s">
        <v>3120</v>
      </c>
      <c r="K2388" s="215" t="s">
        <v>238</v>
      </c>
    </row>
    <row r="2389" spans="1:11" s="215" customFormat="1" hidden="1">
      <c r="A2389" s="253" t="s">
        <v>3142</v>
      </c>
      <c r="B2389" s="211" t="str">
        <f>VLOOKUP(A2389,数策标签!H:K,2,FALSE)</f>
        <v>社交类APP偏好</v>
      </c>
      <c r="C2389" s="211" t="s">
        <v>235</v>
      </c>
      <c r="D2389" s="211" t="s">
        <v>3091</v>
      </c>
      <c r="E2389" s="211" t="s">
        <v>1051</v>
      </c>
      <c r="F2389" s="265" t="s">
        <v>3143</v>
      </c>
      <c r="G2389" s="211" t="s">
        <v>3144</v>
      </c>
      <c r="H2389" s="265" t="s">
        <v>3145</v>
      </c>
      <c r="I2389" s="211" t="s">
        <v>3146</v>
      </c>
      <c r="J2389" s="252" t="s">
        <v>3146</v>
      </c>
      <c r="K2389" s="215" t="s">
        <v>238</v>
      </c>
    </row>
    <row r="2390" spans="1:11" s="215" customFormat="1" hidden="1">
      <c r="A2390" s="253" t="s">
        <v>3142</v>
      </c>
      <c r="B2390" s="211" t="str">
        <f>VLOOKUP(A2390,数策标签!H:K,2,FALSE)</f>
        <v>社交类APP偏好</v>
      </c>
      <c r="C2390" s="211" t="s">
        <v>235</v>
      </c>
      <c r="D2390" s="211" t="s">
        <v>3091</v>
      </c>
      <c r="E2390" s="211" t="s">
        <v>1051</v>
      </c>
      <c r="F2390" s="265" t="s">
        <v>3143</v>
      </c>
      <c r="G2390" s="211" t="s">
        <v>3144</v>
      </c>
      <c r="H2390" s="265" t="s">
        <v>3147</v>
      </c>
      <c r="I2390" s="211" t="s">
        <v>3148</v>
      </c>
      <c r="J2390" s="252" t="s">
        <v>3148</v>
      </c>
      <c r="K2390" s="215" t="s">
        <v>238</v>
      </c>
    </row>
    <row r="2391" spans="1:11" s="215" customFormat="1" hidden="1">
      <c r="A2391" s="253" t="s">
        <v>3142</v>
      </c>
      <c r="B2391" s="211" t="str">
        <f>VLOOKUP(A2391,数策标签!H:K,2,FALSE)</f>
        <v>社交类APP偏好</v>
      </c>
      <c r="C2391" s="211" t="s">
        <v>235</v>
      </c>
      <c r="D2391" s="211" t="s">
        <v>3091</v>
      </c>
      <c r="E2391" s="211" t="s">
        <v>1051</v>
      </c>
      <c r="F2391" s="265" t="s">
        <v>3143</v>
      </c>
      <c r="G2391" s="211" t="s">
        <v>3144</v>
      </c>
      <c r="H2391" s="265" t="s">
        <v>3149</v>
      </c>
      <c r="I2391" s="211" t="s">
        <v>3150</v>
      </c>
      <c r="J2391" s="252" t="s">
        <v>3151</v>
      </c>
      <c r="K2391" s="215" t="s">
        <v>238</v>
      </c>
    </row>
    <row r="2392" spans="1:11" s="215" customFormat="1" hidden="1">
      <c r="A2392" s="253" t="s">
        <v>3142</v>
      </c>
      <c r="B2392" s="211" t="str">
        <f>VLOOKUP(A2392,数策标签!H:K,2,FALSE)</f>
        <v>社交类APP偏好</v>
      </c>
      <c r="C2392" s="211" t="s">
        <v>235</v>
      </c>
      <c r="D2392" s="211" t="s">
        <v>3091</v>
      </c>
      <c r="E2392" s="211" t="s">
        <v>1051</v>
      </c>
      <c r="F2392" s="265" t="s">
        <v>3143</v>
      </c>
      <c r="G2392" s="211" t="s">
        <v>3144</v>
      </c>
      <c r="H2392" s="265" t="s">
        <v>3152</v>
      </c>
      <c r="I2392" s="211" t="s">
        <v>3153</v>
      </c>
      <c r="J2392" s="252" t="s">
        <v>3153</v>
      </c>
      <c r="K2392" s="215" t="s">
        <v>238</v>
      </c>
    </row>
    <row r="2393" spans="1:11" s="215" customFormat="1" hidden="1">
      <c r="A2393" s="253" t="s">
        <v>3142</v>
      </c>
      <c r="B2393" s="211" t="str">
        <f>VLOOKUP(A2393,数策标签!H:K,2,FALSE)</f>
        <v>社交类APP偏好</v>
      </c>
      <c r="C2393" s="211" t="s">
        <v>235</v>
      </c>
      <c r="D2393" s="211" t="s">
        <v>3091</v>
      </c>
      <c r="E2393" s="211" t="s">
        <v>1051</v>
      </c>
      <c r="F2393" s="265" t="s">
        <v>3143</v>
      </c>
      <c r="G2393" s="211" t="s">
        <v>3144</v>
      </c>
      <c r="H2393" s="265" t="s">
        <v>3154</v>
      </c>
      <c r="I2393" s="211" t="s">
        <v>3155</v>
      </c>
      <c r="J2393" s="252" t="s">
        <v>3155</v>
      </c>
      <c r="K2393" s="215" t="s">
        <v>238</v>
      </c>
    </row>
    <row r="2394" spans="1:11" s="215" customFormat="1">
      <c r="A2394" s="253" t="s">
        <v>3142</v>
      </c>
      <c r="B2394" s="211" t="str">
        <f>VLOOKUP(A2394,数策标签!H:K,2,FALSE)</f>
        <v>社交类APP偏好</v>
      </c>
      <c r="C2394" s="211" t="s">
        <v>235</v>
      </c>
      <c r="D2394" s="211" t="s">
        <v>3091</v>
      </c>
      <c r="E2394" s="211" t="s">
        <v>3115</v>
      </c>
      <c r="F2394" s="265" t="s">
        <v>3099</v>
      </c>
      <c r="G2394" s="211" t="s">
        <v>3100</v>
      </c>
      <c r="H2394" s="265"/>
      <c r="I2394" s="211" t="s">
        <v>2086</v>
      </c>
      <c r="J2394" s="252" t="s">
        <v>3148</v>
      </c>
      <c r="K2394" s="215" t="s">
        <v>238</v>
      </c>
    </row>
    <row r="2395" spans="1:11" s="215" customFormat="1">
      <c r="A2395" s="253" t="s">
        <v>3142</v>
      </c>
      <c r="B2395" s="211" t="str">
        <f>VLOOKUP(A2395,数策标签!H:K,2,FALSE)</f>
        <v>社交类APP偏好</v>
      </c>
      <c r="C2395" s="211" t="s">
        <v>235</v>
      </c>
      <c r="D2395" s="211" t="s">
        <v>3091</v>
      </c>
      <c r="E2395" s="211" t="s">
        <v>3115</v>
      </c>
      <c r="F2395" s="265" t="s">
        <v>3099</v>
      </c>
      <c r="G2395" s="211" t="s">
        <v>3100</v>
      </c>
      <c r="H2395" s="265"/>
      <c r="I2395" s="211" t="s">
        <v>3156</v>
      </c>
      <c r="J2395" s="252" t="s">
        <v>3151</v>
      </c>
      <c r="K2395" s="215" t="s">
        <v>238</v>
      </c>
    </row>
    <row r="2396" spans="1:11" s="215" customFormat="1" hidden="1">
      <c r="A2396" s="253" t="s">
        <v>3157</v>
      </c>
      <c r="B2396" s="211" t="str">
        <f>VLOOKUP(A2396,数策标签!H:K,2,FALSE)</f>
        <v>影音娱乐类APP偏好</v>
      </c>
      <c r="C2396" s="211" t="s">
        <v>235</v>
      </c>
      <c r="D2396" s="211" t="s">
        <v>2716</v>
      </c>
      <c r="E2396" s="211" t="s">
        <v>1051</v>
      </c>
      <c r="F2396" s="265" t="s">
        <v>3158</v>
      </c>
      <c r="G2396" s="211" t="s">
        <v>3159</v>
      </c>
      <c r="H2396" s="265" t="s">
        <v>3160</v>
      </c>
      <c r="I2396" s="211" t="s">
        <v>3161</v>
      </c>
      <c r="J2396" s="252" t="s">
        <v>3161</v>
      </c>
      <c r="K2396" s="215" t="s">
        <v>238</v>
      </c>
    </row>
    <row r="2397" spans="1:11" s="215" customFormat="1" hidden="1">
      <c r="A2397" s="253" t="s">
        <v>3157</v>
      </c>
      <c r="B2397" s="211" t="str">
        <f>VLOOKUP(A2397,数策标签!H:K,2,FALSE)</f>
        <v>影音娱乐类APP偏好</v>
      </c>
      <c r="C2397" s="211" t="s">
        <v>235</v>
      </c>
      <c r="D2397" s="211" t="s">
        <v>2716</v>
      </c>
      <c r="E2397" s="211" t="s">
        <v>1051</v>
      </c>
      <c r="F2397" s="265" t="s">
        <v>3158</v>
      </c>
      <c r="G2397" s="211" t="s">
        <v>3159</v>
      </c>
      <c r="H2397" s="265" t="s">
        <v>3162</v>
      </c>
      <c r="I2397" s="211" t="s">
        <v>3163</v>
      </c>
      <c r="J2397" s="252" t="s">
        <v>3163</v>
      </c>
      <c r="K2397" s="215" t="s">
        <v>238</v>
      </c>
    </row>
    <row r="2398" spans="1:11" s="215" customFormat="1" hidden="1">
      <c r="A2398" s="253" t="s">
        <v>3157</v>
      </c>
      <c r="B2398" s="211" t="str">
        <f>VLOOKUP(A2398,数策标签!H:K,2,FALSE)</f>
        <v>影音娱乐类APP偏好</v>
      </c>
      <c r="C2398" s="211" t="s">
        <v>235</v>
      </c>
      <c r="D2398" s="211" t="s">
        <v>2716</v>
      </c>
      <c r="E2398" s="211" t="s">
        <v>1051</v>
      </c>
      <c r="F2398" s="265" t="s">
        <v>3158</v>
      </c>
      <c r="G2398" s="211" t="s">
        <v>3159</v>
      </c>
      <c r="H2398" s="265" t="s">
        <v>3164</v>
      </c>
      <c r="I2398" s="211" t="s">
        <v>3165</v>
      </c>
      <c r="J2398" s="252" t="s">
        <v>3165</v>
      </c>
      <c r="K2398" s="215" t="s">
        <v>238</v>
      </c>
    </row>
    <row r="2399" spans="1:11" s="215" customFormat="1" hidden="1">
      <c r="A2399" s="253" t="s">
        <v>3157</v>
      </c>
      <c r="B2399" s="211" t="str">
        <f>VLOOKUP(A2399,数策标签!H:K,2,FALSE)</f>
        <v>影音娱乐类APP偏好</v>
      </c>
      <c r="C2399" s="211" t="s">
        <v>235</v>
      </c>
      <c r="D2399" s="211" t="s">
        <v>2716</v>
      </c>
      <c r="E2399" s="211" t="s">
        <v>1051</v>
      </c>
      <c r="F2399" s="265" t="s">
        <v>3158</v>
      </c>
      <c r="G2399" s="211" t="s">
        <v>3159</v>
      </c>
      <c r="H2399" s="265" t="s">
        <v>3166</v>
      </c>
      <c r="I2399" s="211" t="s">
        <v>3167</v>
      </c>
      <c r="J2399" s="252" t="s">
        <v>3167</v>
      </c>
      <c r="K2399" s="215" t="s">
        <v>238</v>
      </c>
    </row>
    <row r="2400" spans="1:11" s="215" customFormat="1" hidden="1">
      <c r="A2400" s="253" t="s">
        <v>3157</v>
      </c>
      <c r="B2400" s="211" t="str">
        <f>VLOOKUP(A2400,数策标签!H:K,2,FALSE)</f>
        <v>影音娱乐类APP偏好</v>
      </c>
      <c r="C2400" s="211" t="s">
        <v>235</v>
      </c>
      <c r="D2400" s="211" t="s">
        <v>2716</v>
      </c>
      <c r="E2400" s="211" t="s">
        <v>1051</v>
      </c>
      <c r="F2400" s="265" t="s">
        <v>3158</v>
      </c>
      <c r="G2400" s="211" t="s">
        <v>3159</v>
      </c>
      <c r="H2400" s="265" t="s">
        <v>3168</v>
      </c>
      <c r="I2400" s="211" t="s">
        <v>3169</v>
      </c>
      <c r="J2400" s="252" t="s">
        <v>3169</v>
      </c>
      <c r="K2400" s="215" t="s">
        <v>238</v>
      </c>
    </row>
    <row r="2401" spans="1:11" s="215" customFormat="1">
      <c r="A2401" s="253" t="s">
        <v>3157</v>
      </c>
      <c r="B2401" s="211" t="str">
        <f>VLOOKUP(A2401,数策标签!H:K,2,FALSE)</f>
        <v>影音娱乐类APP偏好</v>
      </c>
      <c r="C2401" s="211" t="s">
        <v>235</v>
      </c>
      <c r="D2401" s="211" t="s">
        <v>2716</v>
      </c>
      <c r="E2401" s="211" t="s">
        <v>1083</v>
      </c>
      <c r="F2401" s="265" t="s">
        <v>3099</v>
      </c>
      <c r="G2401" s="211" t="s">
        <v>3100</v>
      </c>
      <c r="H2401" s="265"/>
      <c r="I2401" s="211" t="s">
        <v>3170</v>
      </c>
      <c r="J2401" s="252" t="s">
        <v>3163</v>
      </c>
      <c r="K2401" s="215" t="s">
        <v>238</v>
      </c>
    </row>
    <row r="2402" spans="1:11" s="215" customFormat="1">
      <c r="A2402" s="253" t="s">
        <v>3157</v>
      </c>
      <c r="B2402" s="211" t="str">
        <f>VLOOKUP(A2402,数策标签!H:K,2,FALSE)</f>
        <v>影音娱乐类APP偏好</v>
      </c>
      <c r="C2402" s="211" t="s">
        <v>235</v>
      </c>
      <c r="D2402" s="211" t="s">
        <v>2716</v>
      </c>
      <c r="E2402" s="211" t="s">
        <v>1083</v>
      </c>
      <c r="F2402" s="265" t="s">
        <v>3099</v>
      </c>
      <c r="G2402" s="211" t="s">
        <v>3100</v>
      </c>
      <c r="H2402" s="265"/>
      <c r="I2402" s="211" t="s">
        <v>3171</v>
      </c>
      <c r="J2402" s="252" t="s">
        <v>3165</v>
      </c>
      <c r="K2402" s="215" t="s">
        <v>238</v>
      </c>
    </row>
    <row r="2403" spans="1:11" s="215" customFormat="1" hidden="1">
      <c r="A2403" s="253" t="s">
        <v>3172</v>
      </c>
      <c r="B2403" s="211" t="str">
        <f>VLOOKUP(A2403,数策标签!H:K,2,FALSE)</f>
        <v>游戏类APP偏好</v>
      </c>
      <c r="C2403" s="211" t="s">
        <v>235</v>
      </c>
      <c r="D2403" s="211" t="s">
        <v>2716</v>
      </c>
      <c r="E2403" s="211" t="s">
        <v>1051</v>
      </c>
      <c r="F2403" s="265" t="s">
        <v>3173</v>
      </c>
      <c r="G2403" s="211" t="s">
        <v>3174</v>
      </c>
      <c r="H2403" s="265" t="s">
        <v>3175</v>
      </c>
      <c r="I2403" s="211" t="s">
        <v>3176</v>
      </c>
      <c r="J2403" s="252" t="s">
        <v>3176</v>
      </c>
      <c r="K2403" s="215" t="s">
        <v>238</v>
      </c>
    </row>
    <row r="2404" spans="1:11" s="215" customFormat="1" hidden="1">
      <c r="A2404" s="253" t="s">
        <v>3172</v>
      </c>
      <c r="B2404" s="211" t="str">
        <f>VLOOKUP(A2404,数策标签!H:K,2,FALSE)</f>
        <v>游戏类APP偏好</v>
      </c>
      <c r="C2404" s="211" t="s">
        <v>235</v>
      </c>
      <c r="D2404" s="211" t="s">
        <v>2716</v>
      </c>
      <c r="E2404" s="211" t="s">
        <v>1051</v>
      </c>
      <c r="F2404" s="265" t="s">
        <v>3173</v>
      </c>
      <c r="G2404" s="211" t="s">
        <v>3174</v>
      </c>
      <c r="H2404" s="265" t="s">
        <v>3177</v>
      </c>
      <c r="I2404" s="211" t="s">
        <v>3178</v>
      </c>
      <c r="J2404" s="252" t="s">
        <v>3178</v>
      </c>
      <c r="K2404" s="215" t="s">
        <v>238</v>
      </c>
    </row>
    <row r="2405" spans="1:11" s="215" customFormat="1" hidden="1">
      <c r="A2405" s="253" t="s">
        <v>3172</v>
      </c>
      <c r="B2405" s="211" t="str">
        <f>VLOOKUP(A2405,数策标签!H:K,2,FALSE)</f>
        <v>游戏类APP偏好</v>
      </c>
      <c r="C2405" s="211" t="s">
        <v>235</v>
      </c>
      <c r="D2405" s="211" t="s">
        <v>2716</v>
      </c>
      <c r="E2405" s="211" t="s">
        <v>1051</v>
      </c>
      <c r="F2405" s="265" t="s">
        <v>3173</v>
      </c>
      <c r="G2405" s="211" t="s">
        <v>3174</v>
      </c>
      <c r="H2405" s="265" t="s">
        <v>3179</v>
      </c>
      <c r="I2405" s="211" t="s">
        <v>3180</v>
      </c>
      <c r="J2405" s="252" t="s">
        <v>3180</v>
      </c>
      <c r="K2405" s="215" t="s">
        <v>238</v>
      </c>
    </row>
    <row r="2406" spans="1:11" s="215" customFormat="1" hidden="1">
      <c r="A2406" s="253" t="s">
        <v>3172</v>
      </c>
      <c r="B2406" s="211" t="str">
        <f>VLOOKUP(A2406,数策标签!H:K,2,FALSE)</f>
        <v>游戏类APP偏好</v>
      </c>
      <c r="C2406" s="211" t="s">
        <v>235</v>
      </c>
      <c r="D2406" s="211" t="s">
        <v>2716</v>
      </c>
      <c r="E2406" s="211" t="s">
        <v>1051</v>
      </c>
      <c r="F2406" s="265" t="s">
        <v>3173</v>
      </c>
      <c r="G2406" s="211" t="s">
        <v>3174</v>
      </c>
      <c r="H2406" s="265" t="s">
        <v>3181</v>
      </c>
      <c r="I2406" s="211" t="s">
        <v>3182</v>
      </c>
      <c r="J2406" s="252" t="s">
        <v>3182</v>
      </c>
      <c r="K2406" s="215" t="s">
        <v>238</v>
      </c>
    </row>
    <row r="2407" spans="1:11" s="215" customFormat="1" hidden="1">
      <c r="A2407" s="253" t="s">
        <v>3172</v>
      </c>
      <c r="B2407" s="211" t="str">
        <f>VLOOKUP(A2407,数策标签!H:K,2,FALSE)</f>
        <v>游戏类APP偏好</v>
      </c>
      <c r="C2407" s="211" t="s">
        <v>235</v>
      </c>
      <c r="D2407" s="211" t="s">
        <v>2716</v>
      </c>
      <c r="E2407" s="211" t="s">
        <v>1051</v>
      </c>
      <c r="F2407" s="265" t="s">
        <v>3173</v>
      </c>
      <c r="G2407" s="211" t="s">
        <v>3174</v>
      </c>
      <c r="H2407" s="265" t="s">
        <v>3183</v>
      </c>
      <c r="I2407" s="211" t="s">
        <v>3184</v>
      </c>
      <c r="J2407" s="252" t="s">
        <v>3184</v>
      </c>
      <c r="K2407" s="215" t="s">
        <v>238</v>
      </c>
    </row>
    <row r="2408" spans="1:11" s="215" customFormat="1" hidden="1">
      <c r="A2408" s="253" t="s">
        <v>3172</v>
      </c>
      <c r="B2408" s="211" t="str">
        <f>VLOOKUP(A2408,数策标签!H:K,2,FALSE)</f>
        <v>游戏类APP偏好</v>
      </c>
      <c r="C2408" s="211" t="s">
        <v>235</v>
      </c>
      <c r="D2408" s="211" t="s">
        <v>2716</v>
      </c>
      <c r="E2408" s="211" t="s">
        <v>1051</v>
      </c>
      <c r="F2408" s="265" t="s">
        <v>3173</v>
      </c>
      <c r="G2408" s="211" t="s">
        <v>3174</v>
      </c>
      <c r="H2408" s="265" t="s">
        <v>3185</v>
      </c>
      <c r="I2408" s="211" t="s">
        <v>3186</v>
      </c>
      <c r="J2408" s="252" t="s">
        <v>3186</v>
      </c>
      <c r="K2408" s="215" t="s">
        <v>238</v>
      </c>
    </row>
    <row r="2409" spans="1:11" s="215" customFormat="1" hidden="1">
      <c r="A2409" s="253" t="s">
        <v>3172</v>
      </c>
      <c r="B2409" s="211" t="str">
        <f>VLOOKUP(A2409,数策标签!H:K,2,FALSE)</f>
        <v>游戏类APP偏好</v>
      </c>
      <c r="C2409" s="211" t="s">
        <v>235</v>
      </c>
      <c r="D2409" s="211" t="s">
        <v>2716</v>
      </c>
      <c r="E2409" s="211" t="s">
        <v>1051</v>
      </c>
      <c r="F2409" s="265" t="s">
        <v>3173</v>
      </c>
      <c r="G2409" s="211" t="s">
        <v>3174</v>
      </c>
      <c r="H2409" s="265" t="s">
        <v>3187</v>
      </c>
      <c r="I2409" s="211" t="s">
        <v>3188</v>
      </c>
      <c r="J2409" s="252" t="s">
        <v>3188</v>
      </c>
      <c r="K2409" s="215" t="s">
        <v>238</v>
      </c>
    </row>
    <row r="2410" spans="1:11" s="215" customFormat="1" hidden="1">
      <c r="A2410" s="253" t="s">
        <v>3172</v>
      </c>
      <c r="B2410" s="211" t="str">
        <f>VLOOKUP(A2410,数策标签!H:K,2,FALSE)</f>
        <v>游戏类APP偏好</v>
      </c>
      <c r="C2410" s="211" t="s">
        <v>235</v>
      </c>
      <c r="D2410" s="211" t="s">
        <v>2716</v>
      </c>
      <c r="E2410" s="211" t="s">
        <v>1051</v>
      </c>
      <c r="F2410" s="265" t="s">
        <v>3173</v>
      </c>
      <c r="G2410" s="211" t="s">
        <v>3174</v>
      </c>
      <c r="H2410" s="265" t="s">
        <v>3189</v>
      </c>
      <c r="I2410" s="211" t="s">
        <v>3190</v>
      </c>
      <c r="J2410" s="252" t="s">
        <v>3190</v>
      </c>
      <c r="K2410" s="215" t="s">
        <v>238</v>
      </c>
    </row>
    <row r="2411" spans="1:11" s="215" customFormat="1" hidden="1">
      <c r="A2411" s="253" t="s">
        <v>3172</v>
      </c>
      <c r="B2411" s="211" t="str">
        <f>VLOOKUP(A2411,数策标签!H:K,2,FALSE)</f>
        <v>游戏类APP偏好</v>
      </c>
      <c r="C2411" s="211" t="s">
        <v>235</v>
      </c>
      <c r="D2411" s="211" t="s">
        <v>2716</v>
      </c>
      <c r="E2411" s="211" t="s">
        <v>1051</v>
      </c>
      <c r="F2411" s="265" t="s">
        <v>3173</v>
      </c>
      <c r="G2411" s="211" t="s">
        <v>3174</v>
      </c>
      <c r="H2411" s="265" t="s">
        <v>3191</v>
      </c>
      <c r="I2411" s="211" t="s">
        <v>3192</v>
      </c>
      <c r="J2411" s="252" t="s">
        <v>3192</v>
      </c>
      <c r="K2411" s="215" t="s">
        <v>238</v>
      </c>
    </row>
    <row r="2412" spans="1:11" s="215" customFormat="1" hidden="1">
      <c r="A2412" s="253" t="s">
        <v>3172</v>
      </c>
      <c r="B2412" s="211" t="str">
        <f>VLOOKUP(A2412,数策标签!H:K,2,FALSE)</f>
        <v>游戏类APP偏好</v>
      </c>
      <c r="C2412" s="211" t="s">
        <v>235</v>
      </c>
      <c r="D2412" s="211" t="s">
        <v>2716</v>
      </c>
      <c r="E2412" s="211" t="s">
        <v>1051</v>
      </c>
      <c r="F2412" s="265" t="s">
        <v>3173</v>
      </c>
      <c r="G2412" s="211" t="s">
        <v>3174</v>
      </c>
      <c r="H2412" s="265" t="s">
        <v>3193</v>
      </c>
      <c r="I2412" s="211" t="s">
        <v>3194</v>
      </c>
      <c r="J2412" s="252" t="s">
        <v>3194</v>
      </c>
      <c r="K2412" s="215" t="s">
        <v>238</v>
      </c>
    </row>
    <row r="2413" spans="1:11" s="215" customFormat="1" hidden="1">
      <c r="A2413" s="253" t="s">
        <v>3172</v>
      </c>
      <c r="B2413" s="211" t="str">
        <f>VLOOKUP(A2413,数策标签!H:K,2,FALSE)</f>
        <v>游戏类APP偏好</v>
      </c>
      <c r="C2413" s="211" t="s">
        <v>235</v>
      </c>
      <c r="D2413" s="211" t="s">
        <v>2716</v>
      </c>
      <c r="E2413" s="211" t="s">
        <v>1051</v>
      </c>
      <c r="F2413" s="265" t="s">
        <v>3173</v>
      </c>
      <c r="G2413" s="211" t="s">
        <v>3174</v>
      </c>
      <c r="H2413" s="265" t="s">
        <v>3195</v>
      </c>
      <c r="I2413" s="211" t="s">
        <v>3196</v>
      </c>
      <c r="J2413" s="252" t="s">
        <v>3196</v>
      </c>
      <c r="K2413" s="215" t="s">
        <v>238</v>
      </c>
    </row>
    <row r="2414" spans="1:11" s="215" customFormat="1" hidden="1">
      <c r="A2414" s="253" t="s">
        <v>3172</v>
      </c>
      <c r="B2414" s="211" t="str">
        <f>VLOOKUP(A2414,数策标签!H:K,2,FALSE)</f>
        <v>游戏类APP偏好</v>
      </c>
      <c r="C2414" s="211" t="s">
        <v>235</v>
      </c>
      <c r="D2414" s="211" t="s">
        <v>2716</v>
      </c>
      <c r="E2414" s="211" t="s">
        <v>1051</v>
      </c>
      <c r="F2414" s="265" t="s">
        <v>3173</v>
      </c>
      <c r="G2414" s="211" t="s">
        <v>3174</v>
      </c>
      <c r="H2414" s="265" t="s">
        <v>3197</v>
      </c>
      <c r="I2414" s="211" t="s">
        <v>3198</v>
      </c>
      <c r="J2414" s="252" t="s">
        <v>3198</v>
      </c>
      <c r="K2414" s="215" t="s">
        <v>238</v>
      </c>
    </row>
    <row r="2415" spans="1:11" s="215" customFormat="1" hidden="1">
      <c r="A2415" s="253" t="s">
        <v>3172</v>
      </c>
      <c r="B2415" s="211" t="str">
        <f>VLOOKUP(A2415,数策标签!H:K,2,FALSE)</f>
        <v>游戏类APP偏好</v>
      </c>
      <c r="C2415" s="211" t="s">
        <v>235</v>
      </c>
      <c r="D2415" s="211" t="s">
        <v>2716</v>
      </c>
      <c r="E2415" s="211" t="s">
        <v>1051</v>
      </c>
      <c r="F2415" s="265" t="s">
        <v>3173</v>
      </c>
      <c r="G2415" s="211" t="s">
        <v>3174</v>
      </c>
      <c r="H2415" s="265" t="s">
        <v>3199</v>
      </c>
      <c r="I2415" s="211" t="s">
        <v>3200</v>
      </c>
      <c r="J2415" s="252" t="s">
        <v>3200</v>
      </c>
      <c r="K2415" s="215" t="s">
        <v>238</v>
      </c>
    </row>
    <row r="2416" spans="1:11" s="215" customFormat="1" hidden="1">
      <c r="A2416" s="253" t="s">
        <v>3172</v>
      </c>
      <c r="B2416" s="211" t="str">
        <f>VLOOKUP(A2416,数策标签!H:K,2,FALSE)</f>
        <v>游戏类APP偏好</v>
      </c>
      <c r="C2416" s="211" t="s">
        <v>235</v>
      </c>
      <c r="D2416" s="211" t="s">
        <v>2716</v>
      </c>
      <c r="E2416" s="211" t="s">
        <v>1051</v>
      </c>
      <c r="F2416" s="265" t="s">
        <v>3173</v>
      </c>
      <c r="G2416" s="211" t="s">
        <v>3174</v>
      </c>
      <c r="H2416" s="265" t="s">
        <v>3201</v>
      </c>
      <c r="I2416" s="211" t="s">
        <v>3202</v>
      </c>
      <c r="J2416" s="252" t="s">
        <v>3202</v>
      </c>
      <c r="K2416" s="215" t="s">
        <v>238</v>
      </c>
    </row>
    <row r="2417" spans="1:11" s="215" customFormat="1" hidden="1">
      <c r="A2417" s="253" t="s">
        <v>3172</v>
      </c>
      <c r="B2417" s="211" t="str">
        <f>VLOOKUP(A2417,数策标签!H:K,2,FALSE)</f>
        <v>游戏类APP偏好</v>
      </c>
      <c r="C2417" s="211" t="s">
        <v>235</v>
      </c>
      <c r="D2417" s="211" t="s">
        <v>2716</v>
      </c>
      <c r="E2417" s="211" t="s">
        <v>1051</v>
      </c>
      <c r="F2417" s="265" t="s">
        <v>3173</v>
      </c>
      <c r="G2417" s="211" t="s">
        <v>3174</v>
      </c>
      <c r="H2417" s="265" t="s">
        <v>3203</v>
      </c>
      <c r="I2417" s="211" t="s">
        <v>3204</v>
      </c>
      <c r="J2417" s="252" t="s">
        <v>3204</v>
      </c>
      <c r="K2417" s="215" t="s">
        <v>238</v>
      </c>
    </row>
    <row r="2418" spans="1:11" s="215" customFormat="1">
      <c r="A2418" s="253" t="s">
        <v>3172</v>
      </c>
      <c r="B2418" s="211" t="str">
        <f>VLOOKUP(A2418,数策标签!H:K,2,FALSE)</f>
        <v>游戏类APP偏好</v>
      </c>
      <c r="C2418" s="211" t="s">
        <v>235</v>
      </c>
      <c r="D2418" s="211" t="s">
        <v>2716</v>
      </c>
      <c r="E2418" s="211" t="s">
        <v>1083</v>
      </c>
      <c r="F2418" s="265" t="s">
        <v>3099</v>
      </c>
      <c r="G2418" s="211" t="s">
        <v>3100</v>
      </c>
      <c r="H2418" s="265"/>
      <c r="I2418" s="211" t="s">
        <v>3205</v>
      </c>
      <c r="J2418" s="252" t="s">
        <v>3180</v>
      </c>
      <c r="K2418" s="215" t="s">
        <v>238</v>
      </c>
    </row>
    <row r="2419" spans="1:11" s="215" customFormat="1">
      <c r="A2419" s="253" t="s">
        <v>3172</v>
      </c>
      <c r="B2419" s="211" t="str">
        <f>VLOOKUP(A2419,数策标签!H:K,2,FALSE)</f>
        <v>游戏类APP偏好</v>
      </c>
      <c r="C2419" s="211" t="s">
        <v>235</v>
      </c>
      <c r="D2419" s="211" t="s">
        <v>2716</v>
      </c>
      <c r="E2419" s="211" t="s">
        <v>1083</v>
      </c>
      <c r="F2419" s="265" t="s">
        <v>3099</v>
      </c>
      <c r="G2419" s="211" t="s">
        <v>3100</v>
      </c>
      <c r="H2419" s="265"/>
      <c r="I2419" s="211" t="s">
        <v>3206</v>
      </c>
      <c r="J2419" s="252" t="s">
        <v>3188</v>
      </c>
      <c r="K2419" s="215" t="s">
        <v>238</v>
      </c>
    </row>
    <row r="2420" spans="1:11" s="215" customFormat="1">
      <c r="A2420" s="253" t="s">
        <v>3172</v>
      </c>
      <c r="B2420" s="211" t="str">
        <f>VLOOKUP(A2420,数策标签!H:K,2,FALSE)</f>
        <v>游戏类APP偏好</v>
      </c>
      <c r="C2420" s="211" t="s">
        <v>235</v>
      </c>
      <c r="D2420" s="211" t="s">
        <v>2716</v>
      </c>
      <c r="E2420" s="211" t="s">
        <v>1083</v>
      </c>
      <c r="F2420" s="265" t="s">
        <v>3099</v>
      </c>
      <c r="G2420" s="211" t="s">
        <v>3100</v>
      </c>
      <c r="H2420" s="265"/>
      <c r="I2420" s="211" t="s">
        <v>3194</v>
      </c>
      <c r="J2420" s="252" t="s">
        <v>3194</v>
      </c>
      <c r="K2420" s="215" t="s">
        <v>238</v>
      </c>
    </row>
    <row r="2421" spans="1:11" s="215" customFormat="1">
      <c r="A2421" s="253" t="s">
        <v>3172</v>
      </c>
      <c r="B2421" s="211" t="str">
        <f>VLOOKUP(A2421,数策标签!H:K,2,FALSE)</f>
        <v>游戏类APP偏好</v>
      </c>
      <c r="C2421" s="211" t="s">
        <v>235</v>
      </c>
      <c r="D2421" s="211" t="s">
        <v>2716</v>
      </c>
      <c r="E2421" s="211" t="s">
        <v>1083</v>
      </c>
      <c r="F2421" s="265" t="s">
        <v>3099</v>
      </c>
      <c r="G2421" s="211" t="s">
        <v>3100</v>
      </c>
      <c r="H2421" s="265"/>
      <c r="I2421" s="211" t="s">
        <v>3196</v>
      </c>
      <c r="J2421" s="252" t="s">
        <v>3196</v>
      </c>
      <c r="K2421" s="215" t="s">
        <v>238</v>
      </c>
    </row>
    <row r="2422" spans="1:11" s="215" customFormat="1" hidden="1">
      <c r="A2422" s="253" t="s">
        <v>3207</v>
      </c>
      <c r="B2422" s="211" t="str">
        <f>VLOOKUP(A2422,数策标签!H:K,2,FALSE)</f>
        <v>是否偏好车资讯APP</v>
      </c>
      <c r="C2422" s="211" t="s">
        <v>235</v>
      </c>
      <c r="D2422" s="211" t="s">
        <v>2716</v>
      </c>
      <c r="E2422" s="211" t="s">
        <v>1051</v>
      </c>
      <c r="F2422" s="265" t="s">
        <v>3092</v>
      </c>
      <c r="G2422" s="211" t="s">
        <v>2426</v>
      </c>
      <c r="H2422" s="265" t="s">
        <v>3208</v>
      </c>
      <c r="I2422" s="211" t="s">
        <v>3094</v>
      </c>
      <c r="J2422" s="252" t="s">
        <v>1845</v>
      </c>
      <c r="K2422" s="215" t="s">
        <v>238</v>
      </c>
    </row>
    <row r="2423" spans="1:11" s="215" customFormat="1">
      <c r="A2423" s="253" t="s">
        <v>3207</v>
      </c>
      <c r="B2423" s="211" t="str">
        <f>VLOOKUP(A2423,数策标签!H:K,2,FALSE)</f>
        <v>是否偏好车资讯APP</v>
      </c>
      <c r="C2423" s="211" t="s">
        <v>235</v>
      </c>
      <c r="D2423" s="211" t="s">
        <v>2716</v>
      </c>
      <c r="E2423" s="211" t="s">
        <v>1083</v>
      </c>
      <c r="F2423" s="265" t="s">
        <v>3099</v>
      </c>
      <c r="G2423" s="211" t="s">
        <v>3100</v>
      </c>
      <c r="H2423" s="265"/>
      <c r="I2423" s="211" t="s">
        <v>3094</v>
      </c>
      <c r="J2423" s="252" t="s">
        <v>1845</v>
      </c>
      <c r="K2423" s="215" t="s">
        <v>238</v>
      </c>
    </row>
    <row r="2424" spans="1:11" s="215" customFormat="1" hidden="1">
      <c r="A2424" s="253" t="s">
        <v>3209</v>
      </c>
      <c r="B2424" s="211" t="str">
        <f>VLOOKUP(A2424,数策标签!H:K,2,FALSE)</f>
        <v>是否偏好买卖车APP</v>
      </c>
      <c r="C2424" s="211" t="s">
        <v>235</v>
      </c>
      <c r="D2424" s="211" t="s">
        <v>1051</v>
      </c>
      <c r="E2424" s="211" t="s">
        <v>1051</v>
      </c>
      <c r="F2424" s="265" t="s">
        <v>3092</v>
      </c>
      <c r="G2424" s="211" t="s">
        <v>2426</v>
      </c>
      <c r="H2424" s="265" t="s">
        <v>3210</v>
      </c>
      <c r="I2424" s="211" t="s">
        <v>3097</v>
      </c>
      <c r="J2424" s="252" t="s">
        <v>1845</v>
      </c>
      <c r="K2424" s="215" t="s">
        <v>238</v>
      </c>
    </row>
    <row r="2425" spans="1:11" s="215" customFormat="1" hidden="1">
      <c r="A2425" s="253" t="s">
        <v>3211</v>
      </c>
      <c r="B2425" s="211" t="str">
        <f>VLOOKUP(A2425,数策标签!H:K,2,FALSE)</f>
        <v>是否偏好网上商城APP</v>
      </c>
      <c r="C2425" s="211" t="s">
        <v>235</v>
      </c>
      <c r="D2425" s="211" t="s">
        <v>2716</v>
      </c>
      <c r="E2425" s="211" t="s">
        <v>1051</v>
      </c>
      <c r="F2425" s="265" t="s">
        <v>3102</v>
      </c>
      <c r="G2425" s="211" t="s">
        <v>3103</v>
      </c>
      <c r="H2425" s="265" t="s">
        <v>3104</v>
      </c>
      <c r="I2425" s="211" t="s">
        <v>3105</v>
      </c>
      <c r="J2425" s="252" t="s">
        <v>1845</v>
      </c>
      <c r="K2425" s="215" t="s">
        <v>238</v>
      </c>
    </row>
    <row r="2426" spans="1:11" s="215" customFormat="1">
      <c r="A2426" s="253" t="s">
        <v>3211</v>
      </c>
      <c r="B2426" s="211" t="str">
        <f>VLOOKUP(A2426,数策标签!H:K,2,FALSE)</f>
        <v>是否偏好网上商城APP</v>
      </c>
      <c r="C2426" s="211" t="s">
        <v>235</v>
      </c>
      <c r="D2426" s="211" t="s">
        <v>2716</v>
      </c>
      <c r="E2426" s="211" t="s">
        <v>1083</v>
      </c>
      <c r="F2426" s="265" t="s">
        <v>3212</v>
      </c>
      <c r="G2426" s="211" t="s">
        <v>3213</v>
      </c>
      <c r="H2426" s="265"/>
      <c r="I2426" s="211" t="s">
        <v>3214</v>
      </c>
      <c r="J2426" s="252" t="s">
        <v>1845</v>
      </c>
      <c r="K2426" s="215" t="s">
        <v>238</v>
      </c>
    </row>
    <row r="2427" spans="1:11" s="215" customFormat="1">
      <c r="A2427" s="253" t="s">
        <v>3215</v>
      </c>
      <c r="B2427" s="211" t="str">
        <f>VLOOKUP(A2427,数策标签!H:K,2,FALSE)</f>
        <v>是否偏好新闻资讯类APP</v>
      </c>
      <c r="C2427" s="211" t="s">
        <v>235</v>
      </c>
      <c r="D2427" s="211" t="s">
        <v>1083</v>
      </c>
      <c r="E2427" s="211" t="s">
        <v>1083</v>
      </c>
      <c r="F2427" s="265" t="s">
        <v>3099</v>
      </c>
      <c r="G2427" s="211" t="s">
        <v>3100</v>
      </c>
      <c r="H2427" s="265"/>
      <c r="I2427" s="211" t="s">
        <v>3216</v>
      </c>
      <c r="J2427" s="252" t="s">
        <v>1845</v>
      </c>
      <c r="K2427" s="215" t="s">
        <v>238</v>
      </c>
    </row>
    <row r="2428" spans="1:11" s="215" customFormat="1" hidden="1">
      <c r="A2428" s="253" t="s">
        <v>3215</v>
      </c>
      <c r="B2428" s="211" t="str">
        <f>VLOOKUP(A2428,数策标签!H:K,2,FALSE)</f>
        <v>是否偏好新闻资讯类APP</v>
      </c>
      <c r="C2428" s="211" t="s">
        <v>235</v>
      </c>
      <c r="D2428" s="211" t="s">
        <v>1051</v>
      </c>
      <c r="E2428" s="211" t="s">
        <v>1051</v>
      </c>
      <c r="F2428" s="265" t="s">
        <v>3217</v>
      </c>
      <c r="G2428" s="211" t="s">
        <v>3218</v>
      </c>
      <c r="H2428" s="265" t="s">
        <v>3219</v>
      </c>
      <c r="I2428" s="211" t="s">
        <v>3220</v>
      </c>
      <c r="J2428" s="252" t="s">
        <v>1845</v>
      </c>
      <c r="K2428" s="215" t="s">
        <v>238</v>
      </c>
    </row>
    <row r="2429" spans="1:11" s="215" customFormat="1" hidden="1">
      <c r="A2429" s="253" t="s">
        <v>3221</v>
      </c>
      <c r="B2429" s="211" t="str">
        <f>VLOOKUP(A2429,数策标签!H:K,2,FALSE)</f>
        <v>是否偏好团购APP</v>
      </c>
      <c r="C2429" s="211" t="s">
        <v>235</v>
      </c>
      <c r="D2429" s="211" t="s">
        <v>2716</v>
      </c>
      <c r="E2429" s="211" t="s">
        <v>1051</v>
      </c>
      <c r="F2429" s="265" t="s">
        <v>3102</v>
      </c>
      <c r="G2429" s="211" t="s">
        <v>3103</v>
      </c>
      <c r="H2429" s="265" t="s">
        <v>3106</v>
      </c>
      <c r="I2429" s="211" t="s">
        <v>3107</v>
      </c>
      <c r="J2429" s="252" t="s">
        <v>1845</v>
      </c>
      <c r="K2429" s="215" t="s">
        <v>238</v>
      </c>
    </row>
    <row r="2430" spans="1:11" s="215" customFormat="1">
      <c r="A2430" s="253" t="s">
        <v>3221</v>
      </c>
      <c r="B2430" s="211" t="str">
        <f>VLOOKUP(A2430,数策标签!H:K,2,FALSE)</f>
        <v>是否偏好团购APP</v>
      </c>
      <c r="C2430" s="211" t="s">
        <v>235</v>
      </c>
      <c r="D2430" s="211" t="s">
        <v>2716</v>
      </c>
      <c r="E2430" s="211" t="s">
        <v>1083</v>
      </c>
      <c r="F2430" s="265" t="s">
        <v>3099</v>
      </c>
      <c r="G2430" s="211" t="s">
        <v>3100</v>
      </c>
      <c r="H2430" s="265"/>
      <c r="I2430" s="211" t="s">
        <v>2684</v>
      </c>
      <c r="J2430" s="252" t="s">
        <v>1845</v>
      </c>
      <c r="K2430" s="215" t="s">
        <v>238</v>
      </c>
    </row>
    <row r="2431" spans="1:11" s="215" customFormat="1">
      <c r="A2431" s="253" t="s">
        <v>3221</v>
      </c>
      <c r="B2431" s="211" t="str">
        <f>VLOOKUP(A2431,数策标签!H:K,2,FALSE)</f>
        <v>是否偏好团购APP</v>
      </c>
      <c r="C2431" s="211" t="s">
        <v>235</v>
      </c>
      <c r="D2431" s="211" t="s">
        <v>2716</v>
      </c>
      <c r="E2431" s="211" t="s">
        <v>1083</v>
      </c>
      <c r="F2431" s="265" t="s">
        <v>3212</v>
      </c>
      <c r="G2431" s="211" t="s">
        <v>3213</v>
      </c>
      <c r="H2431" s="265"/>
      <c r="I2431" s="211" t="s">
        <v>3107</v>
      </c>
      <c r="J2431" s="252" t="s">
        <v>1845</v>
      </c>
      <c r="K2431" s="215" t="s">
        <v>238</v>
      </c>
    </row>
    <row r="2432" spans="1:11" s="215" customFormat="1" hidden="1">
      <c r="A2432" s="253" t="s">
        <v>3222</v>
      </c>
      <c r="B2432" s="211" t="str">
        <f>VLOOKUP(A2432,数策标签!H:K,2,FALSE)</f>
        <v>是否偏好导购APP</v>
      </c>
      <c r="C2432" s="211" t="s">
        <v>235</v>
      </c>
      <c r="D2432" s="211" t="s">
        <v>2716</v>
      </c>
      <c r="E2432" s="211" t="s">
        <v>1051</v>
      </c>
      <c r="F2432" s="265" t="s">
        <v>3102</v>
      </c>
      <c r="G2432" s="211" t="s">
        <v>3103</v>
      </c>
      <c r="H2432" s="265" t="s">
        <v>3108</v>
      </c>
      <c r="I2432" s="211" t="s">
        <v>3109</v>
      </c>
      <c r="J2432" s="252" t="s">
        <v>1845</v>
      </c>
      <c r="K2432" s="215" t="s">
        <v>238</v>
      </c>
    </row>
    <row r="2433" spans="1:11" s="215" customFormat="1">
      <c r="A2433" s="253" t="s">
        <v>3222</v>
      </c>
      <c r="B2433" s="211" t="str">
        <f>VLOOKUP(A2433,数策标签!H:K,2,FALSE)</f>
        <v>是否偏好导购APP</v>
      </c>
      <c r="C2433" s="211" t="s">
        <v>235</v>
      </c>
      <c r="D2433" s="211" t="s">
        <v>2716</v>
      </c>
      <c r="E2433" s="211" t="s">
        <v>1083</v>
      </c>
      <c r="F2433" s="265" t="s">
        <v>3212</v>
      </c>
      <c r="G2433" s="211" t="s">
        <v>3213</v>
      </c>
      <c r="H2433" s="265"/>
      <c r="I2433" s="211" t="s">
        <v>3109</v>
      </c>
      <c r="J2433" s="252" t="s">
        <v>1845</v>
      </c>
      <c r="K2433" s="215" t="s">
        <v>238</v>
      </c>
    </row>
    <row r="2434" spans="1:11" s="215" customFormat="1" hidden="1">
      <c r="A2434" s="253" t="s">
        <v>3223</v>
      </c>
      <c r="B2434" s="211" t="str">
        <f>VLOOKUP(A2434,数策标签!H:K,2,FALSE)</f>
        <v>是否偏好比价APP</v>
      </c>
      <c r="C2434" s="211" t="s">
        <v>235</v>
      </c>
      <c r="D2434" s="211" t="s">
        <v>1051</v>
      </c>
      <c r="E2434" s="211" t="s">
        <v>1051</v>
      </c>
      <c r="F2434" s="265" t="s">
        <v>3102</v>
      </c>
      <c r="G2434" s="211" t="s">
        <v>3103</v>
      </c>
      <c r="H2434" s="265" t="s">
        <v>3110</v>
      </c>
      <c r="I2434" s="211" t="s">
        <v>3111</v>
      </c>
      <c r="J2434" s="252" t="s">
        <v>1845</v>
      </c>
      <c r="K2434" s="215" t="s">
        <v>238</v>
      </c>
    </row>
    <row r="2435" spans="1:11" s="215" customFormat="1" hidden="1">
      <c r="A2435" s="253" t="s">
        <v>3224</v>
      </c>
      <c r="B2435" s="211" t="str">
        <f>VLOOKUP(A2435,数策标签!H:K,2,FALSE)</f>
        <v>是否偏好购物分享APP</v>
      </c>
      <c r="C2435" s="211" t="s">
        <v>235</v>
      </c>
      <c r="D2435" s="211" t="s">
        <v>2716</v>
      </c>
      <c r="E2435" s="211" t="s">
        <v>1051</v>
      </c>
      <c r="F2435" s="265" t="s">
        <v>3102</v>
      </c>
      <c r="G2435" s="211" t="s">
        <v>3103</v>
      </c>
      <c r="H2435" s="265" t="s">
        <v>3112</v>
      </c>
      <c r="I2435" s="211" t="s">
        <v>3113</v>
      </c>
      <c r="J2435" s="252" t="s">
        <v>1845</v>
      </c>
      <c r="K2435" s="215" t="s">
        <v>238</v>
      </c>
    </row>
    <row r="2436" spans="1:11" s="215" customFormat="1">
      <c r="A2436" s="253" t="s">
        <v>3224</v>
      </c>
      <c r="B2436" s="211" t="str">
        <f>VLOOKUP(A2436,数策标签!H:K,2,FALSE)</f>
        <v>是否偏好购物分享APP</v>
      </c>
      <c r="C2436" s="211" t="s">
        <v>235</v>
      </c>
      <c r="D2436" s="211" t="s">
        <v>2716</v>
      </c>
      <c r="E2436" s="211" t="s">
        <v>1083</v>
      </c>
      <c r="F2436" s="265" t="s">
        <v>3212</v>
      </c>
      <c r="G2436" s="211" t="s">
        <v>3213</v>
      </c>
      <c r="H2436" s="265"/>
      <c r="I2436" s="211" t="s">
        <v>3113</v>
      </c>
      <c r="J2436" s="252" t="s">
        <v>1845</v>
      </c>
      <c r="K2436" s="215" t="s">
        <v>238</v>
      </c>
    </row>
    <row r="2437" spans="1:11" s="215" customFormat="1" hidden="1">
      <c r="A2437" s="253" t="s">
        <v>3225</v>
      </c>
      <c r="B2437" s="211" t="str">
        <f>VLOOKUP(A2437,数策标签!H:K,2,FALSE)</f>
        <v>是否偏好海淘APP</v>
      </c>
      <c r="C2437" s="211" t="s">
        <v>235</v>
      </c>
      <c r="D2437" s="211" t="s">
        <v>2716</v>
      </c>
      <c r="E2437" s="211" t="s">
        <v>1051</v>
      </c>
      <c r="F2437" s="265" t="s">
        <v>3102</v>
      </c>
      <c r="G2437" s="211" t="s">
        <v>3103</v>
      </c>
      <c r="H2437" s="265" t="s">
        <v>3114</v>
      </c>
      <c r="I2437" s="211" t="s">
        <v>2643</v>
      </c>
      <c r="J2437" s="252" t="s">
        <v>1845</v>
      </c>
      <c r="K2437" s="215" t="s">
        <v>238</v>
      </c>
    </row>
    <row r="2438" spans="1:11" s="215" customFormat="1">
      <c r="A2438" s="253" t="s">
        <v>3225</v>
      </c>
      <c r="B2438" s="211" t="str">
        <f>VLOOKUP(A2438,数策标签!H:K,2,FALSE)</f>
        <v>是否偏好海淘APP</v>
      </c>
      <c r="C2438" s="211" t="s">
        <v>235</v>
      </c>
      <c r="D2438" s="211" t="s">
        <v>2716</v>
      </c>
      <c r="E2438" s="211" t="s">
        <v>1083</v>
      </c>
      <c r="F2438" s="265" t="s">
        <v>3099</v>
      </c>
      <c r="G2438" s="211" t="s">
        <v>3100</v>
      </c>
      <c r="H2438" s="265"/>
      <c r="I2438" s="211" t="s">
        <v>2644</v>
      </c>
      <c r="J2438" s="252" t="s">
        <v>1845</v>
      </c>
      <c r="K2438" s="215" t="s">
        <v>238</v>
      </c>
    </row>
    <row r="2439" spans="1:11" s="215" customFormat="1" hidden="1">
      <c r="A2439" s="253" t="s">
        <v>3226</v>
      </c>
      <c r="B2439" s="211" t="str">
        <f>VLOOKUP(A2439,数策标签!H:K,2,FALSE)</f>
        <v>是否偏好胎教读物APP</v>
      </c>
      <c r="C2439" s="211" t="s">
        <v>235</v>
      </c>
      <c r="D2439" s="211" t="s">
        <v>2716</v>
      </c>
      <c r="E2439" s="211" t="s">
        <v>1051</v>
      </c>
      <c r="F2439" s="265" t="s">
        <v>3117</v>
      </c>
      <c r="G2439" s="211" t="s">
        <v>3118</v>
      </c>
      <c r="H2439" s="265" t="s">
        <v>3119</v>
      </c>
      <c r="I2439" s="211" t="s">
        <v>3120</v>
      </c>
      <c r="J2439" s="252" t="s">
        <v>1845</v>
      </c>
      <c r="K2439" s="215" t="s">
        <v>238</v>
      </c>
    </row>
    <row r="2440" spans="1:11" s="215" customFormat="1">
      <c r="A2440" s="253" t="s">
        <v>3226</v>
      </c>
      <c r="B2440" s="211" t="str">
        <f>VLOOKUP(A2440,数策标签!H:K,2,FALSE)</f>
        <v>是否偏好胎教读物APP</v>
      </c>
      <c r="C2440" s="211" t="s">
        <v>235</v>
      </c>
      <c r="D2440" s="211" t="s">
        <v>2716</v>
      </c>
      <c r="E2440" s="211" t="s">
        <v>1083</v>
      </c>
      <c r="F2440" s="265" t="s">
        <v>3099</v>
      </c>
      <c r="G2440" s="211" t="s">
        <v>3100</v>
      </c>
      <c r="H2440" s="265"/>
      <c r="I2440" s="211" t="s">
        <v>3141</v>
      </c>
      <c r="J2440" s="252" t="s">
        <v>1845</v>
      </c>
      <c r="K2440" s="215" t="s">
        <v>238</v>
      </c>
    </row>
    <row r="2441" spans="1:11" s="215" customFormat="1" hidden="1">
      <c r="A2441" s="253" t="s">
        <v>3227</v>
      </c>
      <c r="B2441" s="211" t="str">
        <f>VLOOKUP(A2441,数策标签!H:K,2,FALSE)</f>
        <v>是否偏好少儿读物APP</v>
      </c>
      <c r="C2441" s="211" t="s">
        <v>235</v>
      </c>
      <c r="D2441" s="211" t="s">
        <v>1051</v>
      </c>
      <c r="E2441" s="211" t="s">
        <v>1051</v>
      </c>
      <c r="F2441" s="265" t="s">
        <v>3117</v>
      </c>
      <c r="G2441" s="211" t="s">
        <v>3118</v>
      </c>
      <c r="H2441" s="265" t="s">
        <v>3121</v>
      </c>
      <c r="I2441" s="211" t="s">
        <v>3122</v>
      </c>
      <c r="J2441" s="252" t="s">
        <v>1845</v>
      </c>
      <c r="K2441" s="215" t="s">
        <v>238</v>
      </c>
    </row>
    <row r="2442" spans="1:11" s="215" customFormat="1" hidden="1">
      <c r="A2442" s="253" t="s">
        <v>3228</v>
      </c>
      <c r="B2442" s="211" t="str">
        <f>VLOOKUP(A2442,数策标签!H:K,2,FALSE)</f>
        <v>是否偏好小说APP</v>
      </c>
      <c r="C2442" s="211" t="s">
        <v>235</v>
      </c>
      <c r="D2442" s="211" t="s">
        <v>1051</v>
      </c>
      <c r="E2442" s="211" t="s">
        <v>1051</v>
      </c>
      <c r="F2442" s="265" t="s">
        <v>3117</v>
      </c>
      <c r="G2442" s="211" t="s">
        <v>3118</v>
      </c>
      <c r="H2442" s="265" t="s">
        <v>3123</v>
      </c>
      <c r="I2442" s="211" t="s">
        <v>3124</v>
      </c>
      <c r="J2442" s="252" t="s">
        <v>1845</v>
      </c>
      <c r="K2442" s="215" t="s">
        <v>238</v>
      </c>
    </row>
    <row r="2443" spans="1:11" s="215" customFormat="1" hidden="1">
      <c r="A2443" s="253" t="s">
        <v>3229</v>
      </c>
      <c r="B2443" s="211" t="str">
        <f>VLOOKUP(A2443,数策标签!H:K,2,FALSE)</f>
        <v>是否偏好期刊杂志APP</v>
      </c>
      <c r="C2443" s="211" t="s">
        <v>235</v>
      </c>
      <c r="D2443" s="211" t="s">
        <v>1051</v>
      </c>
      <c r="E2443" s="211" t="s">
        <v>1051</v>
      </c>
      <c r="F2443" s="265" t="s">
        <v>3117</v>
      </c>
      <c r="G2443" s="211" t="s">
        <v>3118</v>
      </c>
      <c r="H2443" s="265" t="s">
        <v>3125</v>
      </c>
      <c r="I2443" s="211" t="s">
        <v>3126</v>
      </c>
      <c r="J2443" s="252" t="s">
        <v>1845</v>
      </c>
      <c r="K2443" s="215" t="s">
        <v>238</v>
      </c>
    </row>
    <row r="2444" spans="1:11" s="215" customFormat="1" hidden="1">
      <c r="A2444" s="253" t="s">
        <v>3230</v>
      </c>
      <c r="B2444" s="211" t="str">
        <f>VLOOKUP(A2444,数策标签!H:K,2,FALSE)</f>
        <v>是否偏好漫画APP</v>
      </c>
      <c r="C2444" s="211" t="s">
        <v>235</v>
      </c>
      <c r="D2444" s="211" t="s">
        <v>1051</v>
      </c>
      <c r="E2444" s="211" t="s">
        <v>1051</v>
      </c>
      <c r="F2444" s="265" t="s">
        <v>3117</v>
      </c>
      <c r="G2444" s="211" t="s">
        <v>3118</v>
      </c>
      <c r="H2444" s="265" t="s">
        <v>3127</v>
      </c>
      <c r="I2444" s="211" t="s">
        <v>3128</v>
      </c>
      <c r="J2444" s="252" t="s">
        <v>1845</v>
      </c>
      <c r="K2444" s="215" t="s">
        <v>238</v>
      </c>
    </row>
    <row r="2445" spans="1:11" s="215" customFormat="1" hidden="1">
      <c r="A2445" s="253" t="s">
        <v>3231</v>
      </c>
      <c r="B2445" s="211" t="str">
        <f>VLOOKUP(A2445,数策标签!H:K,2,FALSE)</f>
        <v>是否偏好词典翻译APP</v>
      </c>
      <c r="C2445" s="211" t="s">
        <v>235</v>
      </c>
      <c r="D2445" s="211" t="s">
        <v>1051</v>
      </c>
      <c r="E2445" s="211" t="s">
        <v>1051</v>
      </c>
      <c r="F2445" s="265" t="s">
        <v>3117</v>
      </c>
      <c r="G2445" s="211" t="s">
        <v>3118</v>
      </c>
      <c r="H2445" s="265" t="s">
        <v>3129</v>
      </c>
      <c r="I2445" s="211" t="s">
        <v>3130</v>
      </c>
      <c r="J2445" s="252" t="s">
        <v>1845</v>
      </c>
      <c r="K2445" s="215" t="s">
        <v>238</v>
      </c>
    </row>
    <row r="2446" spans="1:11" s="215" customFormat="1" hidden="1">
      <c r="A2446" s="253" t="s">
        <v>3232</v>
      </c>
      <c r="B2446" s="211" t="str">
        <f>VLOOKUP(A2446,数策标签!H:K,2,FALSE)</f>
        <v>是否偏好阅读平台APP</v>
      </c>
      <c r="C2446" s="211" t="s">
        <v>235</v>
      </c>
      <c r="D2446" s="211" t="s">
        <v>1051</v>
      </c>
      <c r="E2446" s="211" t="s">
        <v>1051</v>
      </c>
      <c r="F2446" s="265" t="s">
        <v>3117</v>
      </c>
      <c r="G2446" s="211" t="s">
        <v>3118</v>
      </c>
      <c r="H2446" s="265" t="s">
        <v>3131</v>
      </c>
      <c r="I2446" s="211" t="s">
        <v>3132</v>
      </c>
      <c r="J2446" s="252" t="s">
        <v>1845</v>
      </c>
      <c r="K2446" s="215" t="s">
        <v>238</v>
      </c>
    </row>
    <row r="2447" spans="1:11" s="215" customFormat="1" hidden="1">
      <c r="A2447" s="253" t="s">
        <v>3233</v>
      </c>
      <c r="B2447" s="211" t="str">
        <f>VLOOKUP(A2447,数策标签!H:K,2,FALSE)</f>
        <v>是否偏好诗词名著APP</v>
      </c>
      <c r="C2447" s="211" t="s">
        <v>235</v>
      </c>
      <c r="D2447" s="211" t="s">
        <v>1051</v>
      </c>
      <c r="E2447" s="211" t="s">
        <v>1051</v>
      </c>
      <c r="F2447" s="265" t="s">
        <v>3117</v>
      </c>
      <c r="G2447" s="211" t="s">
        <v>3118</v>
      </c>
      <c r="H2447" s="265" t="s">
        <v>3133</v>
      </c>
      <c r="I2447" s="211" t="s">
        <v>3134</v>
      </c>
      <c r="J2447" s="252" t="s">
        <v>1845</v>
      </c>
      <c r="K2447" s="215" t="s">
        <v>238</v>
      </c>
    </row>
    <row r="2448" spans="1:11" s="215" customFormat="1" hidden="1">
      <c r="A2448" s="253" t="s">
        <v>3234</v>
      </c>
      <c r="B2448" s="211" t="str">
        <f>VLOOKUP(A2448,数策标签!H:K,2,FALSE)</f>
        <v>是否偏好笑话APP</v>
      </c>
      <c r="C2448" s="211" t="s">
        <v>235</v>
      </c>
      <c r="D2448" s="211" t="s">
        <v>1051</v>
      </c>
      <c r="E2448" s="211" t="s">
        <v>1051</v>
      </c>
      <c r="F2448" s="265" t="s">
        <v>3117</v>
      </c>
      <c r="G2448" s="211" t="s">
        <v>3118</v>
      </c>
      <c r="H2448" s="265" t="s">
        <v>3135</v>
      </c>
      <c r="I2448" s="211" t="s">
        <v>3136</v>
      </c>
      <c r="J2448" s="252" t="s">
        <v>1845</v>
      </c>
      <c r="K2448" s="215" t="s">
        <v>238</v>
      </c>
    </row>
    <row r="2449" spans="1:11" s="215" customFormat="1" hidden="1">
      <c r="A2449" s="253" t="s">
        <v>3235</v>
      </c>
      <c r="B2449" s="211" t="str">
        <f>VLOOKUP(A2449,数策标签!H:K,2,FALSE)</f>
        <v>是否偏好心理APP</v>
      </c>
      <c r="C2449" s="211" t="s">
        <v>235</v>
      </c>
      <c r="D2449" s="211" t="s">
        <v>1051</v>
      </c>
      <c r="E2449" s="211" t="s">
        <v>1051</v>
      </c>
      <c r="F2449" s="265" t="s">
        <v>3117</v>
      </c>
      <c r="G2449" s="211" t="s">
        <v>3118</v>
      </c>
      <c r="H2449" s="265" t="s">
        <v>3137</v>
      </c>
      <c r="I2449" s="211" t="s">
        <v>3138</v>
      </c>
      <c r="J2449" s="252" t="s">
        <v>1845</v>
      </c>
      <c r="K2449" s="215" t="s">
        <v>238</v>
      </c>
    </row>
    <row r="2450" spans="1:11" s="215" customFormat="1" hidden="1">
      <c r="A2450" s="253" t="s">
        <v>3236</v>
      </c>
      <c r="B2450" s="211" t="str">
        <f>VLOOKUP(A2450,数策标签!H:K,2,FALSE)</f>
        <v>是否偏好科普APP</v>
      </c>
      <c r="C2450" s="211" t="s">
        <v>235</v>
      </c>
      <c r="D2450" s="211" t="s">
        <v>1051</v>
      </c>
      <c r="E2450" s="211" t="s">
        <v>1051</v>
      </c>
      <c r="F2450" s="265" t="s">
        <v>3117</v>
      </c>
      <c r="G2450" s="211" t="s">
        <v>3118</v>
      </c>
      <c r="H2450" s="265" t="s">
        <v>3139</v>
      </c>
      <c r="I2450" s="211" t="s">
        <v>3140</v>
      </c>
      <c r="J2450" s="252" t="s">
        <v>1845</v>
      </c>
      <c r="K2450" s="215" t="s">
        <v>238</v>
      </c>
    </row>
    <row r="2451" spans="1:11" s="215" customFormat="1" hidden="1">
      <c r="A2451" s="253" t="s">
        <v>3237</v>
      </c>
      <c r="B2451" s="211" t="str">
        <f>VLOOKUP(A2451,数策标签!H:K,2,FALSE)</f>
        <v>是否偏好微博</v>
      </c>
      <c r="C2451" s="211" t="s">
        <v>235</v>
      </c>
      <c r="D2451" s="211" t="s">
        <v>1051</v>
      </c>
      <c r="E2451" s="211" t="s">
        <v>1051</v>
      </c>
      <c r="F2451" s="265" t="s">
        <v>3143</v>
      </c>
      <c r="G2451" s="211" t="s">
        <v>3144</v>
      </c>
      <c r="H2451" s="265" t="s">
        <v>3145</v>
      </c>
      <c r="I2451" s="211" t="s">
        <v>3146</v>
      </c>
      <c r="J2451" s="252" t="s">
        <v>1845</v>
      </c>
      <c r="K2451" s="215" t="s">
        <v>238</v>
      </c>
    </row>
    <row r="2452" spans="1:11" s="215" customFormat="1" hidden="1">
      <c r="A2452" s="253" t="s">
        <v>3238</v>
      </c>
      <c r="B2452" s="211" t="str">
        <f>VLOOKUP(A2452,数策标签!H:K,2,FALSE)</f>
        <v>是否偏好婚恋APP</v>
      </c>
      <c r="C2452" s="211" t="s">
        <v>235</v>
      </c>
      <c r="D2452" s="211" t="s">
        <v>2716</v>
      </c>
      <c r="E2452" s="211" t="s">
        <v>1051</v>
      </c>
      <c r="F2452" s="265" t="s">
        <v>3143</v>
      </c>
      <c r="G2452" s="211" t="s">
        <v>3144</v>
      </c>
      <c r="H2452" s="265" t="s">
        <v>3147</v>
      </c>
      <c r="I2452" s="211" t="s">
        <v>3148</v>
      </c>
      <c r="J2452" s="252" t="s">
        <v>1845</v>
      </c>
      <c r="K2452" s="215" t="s">
        <v>238</v>
      </c>
    </row>
    <row r="2453" spans="1:11" s="215" customFormat="1">
      <c r="A2453" s="253" t="s">
        <v>3238</v>
      </c>
      <c r="B2453" s="211" t="str">
        <f>VLOOKUP(A2453,数策标签!H:K,2,FALSE)</f>
        <v>是否偏好婚恋APP</v>
      </c>
      <c r="C2453" s="211" t="s">
        <v>235</v>
      </c>
      <c r="D2453" s="211" t="s">
        <v>2716</v>
      </c>
      <c r="E2453" s="211" t="s">
        <v>1083</v>
      </c>
      <c r="F2453" s="265" t="s">
        <v>3099</v>
      </c>
      <c r="G2453" s="211" t="s">
        <v>3100</v>
      </c>
      <c r="H2453" s="265"/>
      <c r="I2453" s="211" t="s">
        <v>2086</v>
      </c>
      <c r="J2453" s="252" t="s">
        <v>1845</v>
      </c>
      <c r="K2453" s="215" t="s">
        <v>238</v>
      </c>
    </row>
    <row r="2454" spans="1:11" s="215" customFormat="1" hidden="1">
      <c r="A2454" s="253" t="s">
        <v>3239</v>
      </c>
      <c r="B2454" s="211" t="str">
        <f>VLOOKUP(A2454,数策标签!H:K,2,FALSE)</f>
        <v>是否偏好交友社区APP</v>
      </c>
      <c r="C2454" s="211" t="s">
        <v>235</v>
      </c>
      <c r="D2454" s="211" t="s">
        <v>2716</v>
      </c>
      <c r="E2454" s="211" t="s">
        <v>1051</v>
      </c>
      <c r="F2454" s="265" t="s">
        <v>3143</v>
      </c>
      <c r="G2454" s="211" t="s">
        <v>3144</v>
      </c>
      <c r="H2454" s="265" t="s">
        <v>3149</v>
      </c>
      <c r="I2454" s="211" t="s">
        <v>3150</v>
      </c>
      <c r="J2454" s="252" t="s">
        <v>1845</v>
      </c>
      <c r="K2454" s="215" t="s">
        <v>238</v>
      </c>
    </row>
    <row r="2455" spans="1:11" s="215" customFormat="1">
      <c r="A2455" s="253" t="s">
        <v>3239</v>
      </c>
      <c r="B2455" s="211" t="str">
        <f>VLOOKUP(A2455,数策标签!H:K,2,FALSE)</f>
        <v>是否偏好交友社区APP</v>
      </c>
      <c r="C2455" s="211" t="s">
        <v>235</v>
      </c>
      <c r="D2455" s="211" t="s">
        <v>2716</v>
      </c>
      <c r="E2455" s="211" t="s">
        <v>1083</v>
      </c>
      <c r="F2455" s="265" t="s">
        <v>3099</v>
      </c>
      <c r="G2455" s="211" t="s">
        <v>3100</v>
      </c>
      <c r="H2455" s="265"/>
      <c r="I2455" s="211" t="s">
        <v>3156</v>
      </c>
      <c r="J2455" s="252" t="s">
        <v>1845</v>
      </c>
      <c r="K2455" s="215" t="s">
        <v>238</v>
      </c>
    </row>
    <row r="2456" spans="1:11" s="215" customFormat="1" hidden="1">
      <c r="A2456" s="253" t="s">
        <v>3240</v>
      </c>
      <c r="B2456" s="211" t="str">
        <f>VLOOKUP(A2456,数策标签!H:K,2,FALSE)</f>
        <v>是否偏好图片分享APP</v>
      </c>
      <c r="C2456" s="211" t="s">
        <v>235</v>
      </c>
      <c r="D2456" s="211" t="s">
        <v>1051</v>
      </c>
      <c r="E2456" s="211" t="s">
        <v>1051</v>
      </c>
      <c r="F2456" s="265" t="s">
        <v>3143</v>
      </c>
      <c r="G2456" s="211" t="s">
        <v>3144</v>
      </c>
      <c r="H2456" s="265" t="s">
        <v>3152</v>
      </c>
      <c r="I2456" s="211" t="s">
        <v>3153</v>
      </c>
      <c r="J2456" s="252" t="s">
        <v>1845</v>
      </c>
      <c r="K2456" s="215" t="s">
        <v>238</v>
      </c>
    </row>
    <row r="2457" spans="1:11" s="215" customFormat="1" hidden="1">
      <c r="A2457" s="253" t="s">
        <v>3241</v>
      </c>
      <c r="B2457" s="211" t="str">
        <f>VLOOKUP(A2457,数策标签!H:K,2,FALSE)</f>
        <v>是否偏好博客论坛APP</v>
      </c>
      <c r="C2457" s="211" t="s">
        <v>235</v>
      </c>
      <c r="D2457" s="211" t="s">
        <v>1051</v>
      </c>
      <c r="E2457" s="211" t="s">
        <v>1051</v>
      </c>
      <c r="F2457" s="265" t="s">
        <v>3143</v>
      </c>
      <c r="G2457" s="211" t="s">
        <v>3144</v>
      </c>
      <c r="H2457" s="265" t="s">
        <v>3154</v>
      </c>
      <c r="I2457" s="211" t="s">
        <v>3155</v>
      </c>
      <c r="J2457" s="252" t="s">
        <v>1845</v>
      </c>
      <c r="K2457" s="215" t="s">
        <v>238</v>
      </c>
    </row>
    <row r="2458" spans="1:11" s="215" customFormat="1" hidden="1">
      <c r="A2458" s="253" t="s">
        <v>3242</v>
      </c>
      <c r="B2458" s="211" t="str">
        <f>VLOOKUP(A2458,数策标签!H:K,2,FALSE)</f>
        <v>是否偏好电台APP</v>
      </c>
      <c r="C2458" s="211" t="s">
        <v>235</v>
      </c>
      <c r="D2458" s="211" t="s">
        <v>1051</v>
      </c>
      <c r="E2458" s="211" t="s">
        <v>1051</v>
      </c>
      <c r="F2458" s="265" t="s">
        <v>3158</v>
      </c>
      <c r="G2458" s="211" t="s">
        <v>3159</v>
      </c>
      <c r="H2458" s="265" t="s">
        <v>3160</v>
      </c>
      <c r="I2458" s="211" t="s">
        <v>3161</v>
      </c>
      <c r="J2458" s="252" t="s">
        <v>1845</v>
      </c>
      <c r="K2458" s="215" t="s">
        <v>238</v>
      </c>
    </row>
    <row r="2459" spans="1:11" s="215" customFormat="1" hidden="1">
      <c r="A2459" s="253" t="s">
        <v>3243</v>
      </c>
      <c r="B2459" s="211" t="str">
        <f>VLOOKUP(A2459,数策标签!H:K,2,FALSE)</f>
        <v>是否偏好音乐APP</v>
      </c>
      <c r="C2459" s="211" t="s">
        <v>235</v>
      </c>
      <c r="D2459" s="211" t="s">
        <v>2716</v>
      </c>
      <c r="E2459" s="211" t="s">
        <v>1051</v>
      </c>
      <c r="F2459" s="265" t="s">
        <v>3158</v>
      </c>
      <c r="G2459" s="211" t="s">
        <v>3159</v>
      </c>
      <c r="H2459" s="265" t="s">
        <v>3162</v>
      </c>
      <c r="I2459" s="211" t="s">
        <v>3163</v>
      </c>
      <c r="J2459" s="252" t="s">
        <v>1845</v>
      </c>
      <c r="K2459" s="215" t="s">
        <v>238</v>
      </c>
    </row>
    <row r="2460" spans="1:11" s="215" customFormat="1">
      <c r="A2460" s="253" t="s">
        <v>3243</v>
      </c>
      <c r="B2460" s="211" t="str">
        <f>VLOOKUP(A2460,数策标签!H:K,2,FALSE)</f>
        <v>是否偏好音乐APP</v>
      </c>
      <c r="C2460" s="211" t="s">
        <v>235</v>
      </c>
      <c r="D2460" s="211" t="s">
        <v>2716</v>
      </c>
      <c r="E2460" s="211" t="s">
        <v>1083</v>
      </c>
      <c r="F2460" s="265" t="s">
        <v>3099</v>
      </c>
      <c r="G2460" s="211" t="s">
        <v>3100</v>
      </c>
      <c r="H2460" s="265"/>
      <c r="I2460" s="211" t="s">
        <v>3170</v>
      </c>
      <c r="J2460" s="252" t="s">
        <v>1845</v>
      </c>
      <c r="K2460" s="215" t="s">
        <v>238</v>
      </c>
    </row>
    <row r="2461" spans="1:11" s="215" customFormat="1" hidden="1">
      <c r="A2461" s="253" t="s">
        <v>3244</v>
      </c>
      <c r="B2461" s="211" t="str">
        <f>VLOOKUP(A2461,数策标签!H:K,2,FALSE)</f>
        <v>是否偏好视频APP</v>
      </c>
      <c r="C2461" s="211" t="s">
        <v>235</v>
      </c>
      <c r="D2461" s="211" t="s">
        <v>2716</v>
      </c>
      <c r="E2461" s="211" t="s">
        <v>1051</v>
      </c>
      <c r="F2461" s="265" t="s">
        <v>3158</v>
      </c>
      <c r="G2461" s="211" t="s">
        <v>3159</v>
      </c>
      <c r="H2461" s="265" t="s">
        <v>3164</v>
      </c>
      <c r="I2461" s="211" t="s">
        <v>3165</v>
      </c>
      <c r="J2461" s="252" t="s">
        <v>1845</v>
      </c>
      <c r="K2461" s="215" t="s">
        <v>238</v>
      </c>
    </row>
    <row r="2462" spans="1:11" s="215" customFormat="1">
      <c r="A2462" s="253" t="s">
        <v>3244</v>
      </c>
      <c r="B2462" s="211" t="str">
        <f>VLOOKUP(A2462,数策标签!H:K,2,FALSE)</f>
        <v>是否偏好视频APP</v>
      </c>
      <c r="C2462" s="211" t="s">
        <v>235</v>
      </c>
      <c r="D2462" s="211" t="s">
        <v>2716</v>
      </c>
      <c r="E2462" s="211" t="s">
        <v>1083</v>
      </c>
      <c r="F2462" s="265" t="s">
        <v>3099</v>
      </c>
      <c r="G2462" s="211" t="s">
        <v>3100</v>
      </c>
      <c r="H2462" s="265"/>
      <c r="I2462" s="211" t="s">
        <v>3171</v>
      </c>
      <c r="J2462" s="252" t="s">
        <v>1845</v>
      </c>
      <c r="K2462" s="215" t="s">
        <v>238</v>
      </c>
    </row>
    <row r="2463" spans="1:11" s="215" customFormat="1" hidden="1">
      <c r="A2463" s="253" t="s">
        <v>3245</v>
      </c>
      <c r="B2463" s="211" t="str">
        <f>VLOOKUP(A2463,数策标签!H:K,2,FALSE)</f>
        <v>是否偏好秀场APP</v>
      </c>
      <c r="C2463" s="211" t="s">
        <v>235</v>
      </c>
      <c r="D2463" s="211" t="s">
        <v>1051</v>
      </c>
      <c r="E2463" s="211" t="s">
        <v>1051</v>
      </c>
      <c r="F2463" s="265" t="s">
        <v>3158</v>
      </c>
      <c r="G2463" s="211" t="s">
        <v>3159</v>
      </c>
      <c r="H2463" s="265" t="s">
        <v>3166</v>
      </c>
      <c r="I2463" s="211" t="s">
        <v>3167</v>
      </c>
      <c r="J2463" s="252" t="s">
        <v>1845</v>
      </c>
      <c r="K2463" s="215" t="s">
        <v>238</v>
      </c>
    </row>
    <row r="2464" spans="1:11" s="215" customFormat="1" hidden="1">
      <c r="A2464" s="253" t="s">
        <v>3246</v>
      </c>
      <c r="B2464" s="211" t="str">
        <f>VLOOKUP(A2464,数策标签!H:K,2,FALSE)</f>
        <v>是否偏好有声读物APP</v>
      </c>
      <c r="C2464" s="211" t="s">
        <v>235</v>
      </c>
      <c r="D2464" s="211" t="s">
        <v>1051</v>
      </c>
      <c r="E2464" s="211" t="s">
        <v>1051</v>
      </c>
      <c r="F2464" s="265" t="s">
        <v>3158</v>
      </c>
      <c r="G2464" s="211" t="s">
        <v>3159</v>
      </c>
      <c r="H2464" s="265" t="s">
        <v>3168</v>
      </c>
      <c r="I2464" s="211" t="s">
        <v>3169</v>
      </c>
      <c r="J2464" s="252" t="s">
        <v>1845</v>
      </c>
      <c r="K2464" s="215" t="s">
        <v>238</v>
      </c>
    </row>
    <row r="2465" spans="1:11" s="215" customFormat="1">
      <c r="A2465" s="253" t="s">
        <v>3247</v>
      </c>
      <c r="B2465" s="211" t="str">
        <f>VLOOKUP(A2465,数策标签!H:K,2,FALSE)</f>
        <v>购物平台APP</v>
      </c>
      <c r="C2465" s="211" t="s">
        <v>261</v>
      </c>
      <c r="D2465" s="211" t="s">
        <v>3248</v>
      </c>
      <c r="E2465" s="211" t="s">
        <v>1083</v>
      </c>
      <c r="F2465" s="265" t="s">
        <v>3249</v>
      </c>
      <c r="G2465" s="211" t="s">
        <v>3250</v>
      </c>
      <c r="H2465" s="265"/>
      <c r="I2465" s="211"/>
      <c r="J2465" s="252"/>
      <c r="K2465" s="215" t="s">
        <v>238</v>
      </c>
    </row>
    <row r="2466" spans="1:11" s="215" customFormat="1" hidden="1">
      <c r="A2466" s="253" t="s">
        <v>3247</v>
      </c>
      <c r="B2466" s="211" t="str">
        <f>VLOOKUP(A2466,数策标签!H:K,2,FALSE)</f>
        <v>购物平台APP</v>
      </c>
      <c r="C2466" s="211" t="s">
        <v>261</v>
      </c>
      <c r="D2466" s="211" t="s">
        <v>3248</v>
      </c>
      <c r="E2466" s="211" t="s">
        <v>1101</v>
      </c>
      <c r="F2466" s="265"/>
      <c r="G2466" s="211" t="s">
        <v>3251</v>
      </c>
      <c r="H2466" s="265"/>
      <c r="I2466" s="211" t="s">
        <v>3252</v>
      </c>
      <c r="J2466" s="252"/>
      <c r="K2466" s="215" t="s">
        <v>1103</v>
      </c>
    </row>
    <row r="2467" spans="1:11" s="215" customFormat="1" hidden="1">
      <c r="A2467" s="253" t="s">
        <v>3247</v>
      </c>
      <c r="B2467" s="211" t="str">
        <f>VLOOKUP(A2467,数策标签!H:K,2,FALSE)</f>
        <v>购物平台APP</v>
      </c>
      <c r="C2467" s="211" t="s">
        <v>261</v>
      </c>
      <c r="D2467" s="211" t="s">
        <v>3248</v>
      </c>
      <c r="E2467" s="211" t="s">
        <v>1101</v>
      </c>
      <c r="F2467" s="265"/>
      <c r="G2467" s="211" t="s">
        <v>3251</v>
      </c>
      <c r="H2467" s="265"/>
      <c r="I2467" s="211" t="s">
        <v>3253</v>
      </c>
      <c r="J2467" s="252"/>
      <c r="K2467" s="215" t="s">
        <v>1103</v>
      </c>
    </row>
    <row r="2468" spans="1:11" s="215" customFormat="1" hidden="1">
      <c r="A2468" s="253" t="s">
        <v>3247</v>
      </c>
      <c r="B2468" s="211" t="str">
        <f>VLOOKUP(A2468,数策标签!H:K,2,FALSE)</f>
        <v>购物平台APP</v>
      </c>
      <c r="C2468" s="211" t="s">
        <v>261</v>
      </c>
      <c r="D2468" s="211" t="s">
        <v>3248</v>
      </c>
      <c r="E2468" s="211" t="s">
        <v>1101</v>
      </c>
      <c r="F2468" s="265"/>
      <c r="G2468" s="211" t="s">
        <v>3251</v>
      </c>
      <c r="H2468" s="265"/>
      <c r="I2468" s="211" t="s">
        <v>3254</v>
      </c>
      <c r="J2468" s="252"/>
      <c r="K2468" s="215" t="s">
        <v>1103</v>
      </c>
    </row>
    <row r="2469" spans="1:11" s="215" customFormat="1" hidden="1">
      <c r="A2469" s="253" t="s">
        <v>3247</v>
      </c>
      <c r="B2469" s="211" t="str">
        <f>VLOOKUP(A2469,数策标签!H:K,2,FALSE)</f>
        <v>购物平台APP</v>
      </c>
      <c r="C2469" s="211" t="s">
        <v>261</v>
      </c>
      <c r="D2469" s="211" t="s">
        <v>3248</v>
      </c>
      <c r="E2469" s="211" t="s">
        <v>1101</v>
      </c>
      <c r="F2469" s="265"/>
      <c r="G2469" s="211" t="s">
        <v>3251</v>
      </c>
      <c r="H2469" s="265"/>
      <c r="I2469" s="211" t="s">
        <v>3255</v>
      </c>
      <c r="J2469" s="252"/>
      <c r="K2469" s="215" t="s">
        <v>1103</v>
      </c>
    </row>
    <row r="2470" spans="1:11" s="215" customFormat="1" hidden="1">
      <c r="A2470" s="253" t="s">
        <v>3256</v>
      </c>
      <c r="B2470" s="211" t="str">
        <f>VLOOKUP(A2470,数策标签!H:K,2,FALSE)</f>
        <v>是否偏好休闲时间类游戏</v>
      </c>
      <c r="C2470" s="211" t="s">
        <v>235</v>
      </c>
      <c r="D2470" s="211" t="s">
        <v>1051</v>
      </c>
      <c r="E2470" s="211" t="s">
        <v>1051</v>
      </c>
      <c r="F2470" s="265" t="s">
        <v>3173</v>
      </c>
      <c r="G2470" s="211" t="s">
        <v>3174</v>
      </c>
      <c r="H2470" s="265" t="s">
        <v>3175</v>
      </c>
      <c r="I2470" s="211" t="s">
        <v>3176</v>
      </c>
      <c r="J2470" s="252" t="s">
        <v>1845</v>
      </c>
      <c r="K2470" s="215" t="s">
        <v>238</v>
      </c>
    </row>
    <row r="2471" spans="1:11" s="215" customFormat="1" hidden="1">
      <c r="A2471" s="253" t="s">
        <v>3257</v>
      </c>
      <c r="B2471" s="211" t="str">
        <f>VLOOKUP(A2471,数策标签!H:K,2,FALSE)</f>
        <v>是否偏好跑酷竞速类游戏</v>
      </c>
      <c r="C2471" s="211" t="s">
        <v>235</v>
      </c>
      <c r="D2471" s="211" t="s">
        <v>3258</v>
      </c>
      <c r="E2471" s="211" t="s">
        <v>1051</v>
      </c>
      <c r="F2471" s="265" t="s">
        <v>3173</v>
      </c>
      <c r="G2471" s="211" t="s">
        <v>3174</v>
      </c>
      <c r="H2471" s="265" t="s">
        <v>3177</v>
      </c>
      <c r="I2471" s="211" t="s">
        <v>3178</v>
      </c>
      <c r="J2471" s="252" t="s">
        <v>1845</v>
      </c>
      <c r="K2471" s="215" t="s">
        <v>238</v>
      </c>
    </row>
    <row r="2472" spans="1:11" s="215" customFormat="1" hidden="1">
      <c r="A2472" s="253" t="s">
        <v>3257</v>
      </c>
      <c r="B2472" s="211" t="str">
        <f>VLOOKUP(A2472,数策标签!H:K,2,FALSE)</f>
        <v>是否偏好跑酷竞速类游戏</v>
      </c>
      <c r="C2472" s="211" t="s">
        <v>235</v>
      </c>
      <c r="D2472" s="211" t="s">
        <v>3258</v>
      </c>
      <c r="E2472" s="211" t="s">
        <v>1101</v>
      </c>
      <c r="F2472" s="265"/>
      <c r="G2472" s="211" t="s">
        <v>3259</v>
      </c>
      <c r="H2472" s="265"/>
      <c r="I2472" s="211" t="s">
        <v>3260</v>
      </c>
      <c r="J2472" s="252" t="s">
        <v>1845</v>
      </c>
      <c r="K2472" s="215" t="s">
        <v>1103</v>
      </c>
    </row>
    <row r="2473" spans="1:11" s="215" customFormat="1" hidden="1">
      <c r="A2473" s="253" t="s">
        <v>3261</v>
      </c>
      <c r="B2473" s="211" t="str">
        <f>VLOOKUP(A2473,数策标签!H:K,2,FALSE)</f>
        <v>是否偏好宝石消除类游戏</v>
      </c>
      <c r="C2473" s="211" t="s">
        <v>235</v>
      </c>
      <c r="D2473" s="211" t="s">
        <v>3262</v>
      </c>
      <c r="E2473" s="211" t="s">
        <v>1051</v>
      </c>
      <c r="F2473" s="265" t="s">
        <v>3173</v>
      </c>
      <c r="G2473" s="211" t="s">
        <v>3174</v>
      </c>
      <c r="H2473" s="265" t="s">
        <v>3179</v>
      </c>
      <c r="I2473" s="211" t="s">
        <v>3180</v>
      </c>
      <c r="J2473" s="252" t="s">
        <v>1845</v>
      </c>
      <c r="K2473" s="215" t="s">
        <v>238</v>
      </c>
    </row>
    <row r="2474" spans="1:11" s="215" customFormat="1">
      <c r="A2474" s="253" t="s">
        <v>3261</v>
      </c>
      <c r="B2474" s="211" t="str">
        <f>VLOOKUP(A2474,数策标签!H:K,2,FALSE)</f>
        <v>是否偏好宝石消除类游戏</v>
      </c>
      <c r="C2474" s="211" t="s">
        <v>235</v>
      </c>
      <c r="D2474" s="211" t="s">
        <v>3262</v>
      </c>
      <c r="E2474" s="211" t="s">
        <v>1083</v>
      </c>
      <c r="F2474" s="265" t="s">
        <v>3099</v>
      </c>
      <c r="G2474" s="211" t="s">
        <v>3100</v>
      </c>
      <c r="H2474" s="265"/>
      <c r="I2474" s="211" t="s">
        <v>3205</v>
      </c>
      <c r="J2474" s="252" t="s">
        <v>1845</v>
      </c>
      <c r="K2474" s="215" t="s">
        <v>238</v>
      </c>
    </row>
    <row r="2475" spans="1:11" s="215" customFormat="1" hidden="1">
      <c r="A2475" s="253" t="s">
        <v>3261</v>
      </c>
      <c r="B2475" s="211" t="str">
        <f>VLOOKUP(A2475,数策标签!H:K,2,FALSE)</f>
        <v>是否偏好宝石消除类游戏</v>
      </c>
      <c r="C2475" s="211" t="s">
        <v>235</v>
      </c>
      <c r="D2475" s="211" t="s">
        <v>3262</v>
      </c>
      <c r="E2475" s="211" t="s">
        <v>1101</v>
      </c>
      <c r="F2475" s="265"/>
      <c r="G2475" s="211" t="s">
        <v>3259</v>
      </c>
      <c r="H2475" s="265"/>
      <c r="I2475" s="211" t="s">
        <v>3263</v>
      </c>
      <c r="J2475" s="252" t="s">
        <v>1845</v>
      </c>
      <c r="K2475" s="215" t="s">
        <v>1103</v>
      </c>
    </row>
    <row r="2476" spans="1:11" s="215" customFormat="1" hidden="1">
      <c r="A2476" s="253" t="s">
        <v>3264</v>
      </c>
      <c r="B2476" s="211" t="str">
        <f>VLOOKUP(A2476,数策标签!H:K,2,FALSE)</f>
        <v>是否偏好网络游戏</v>
      </c>
      <c r="C2476" s="211" t="s">
        <v>235</v>
      </c>
      <c r="D2476" s="211" t="s">
        <v>1051</v>
      </c>
      <c r="E2476" s="211" t="s">
        <v>1051</v>
      </c>
      <c r="F2476" s="265" t="s">
        <v>3173</v>
      </c>
      <c r="G2476" s="211" t="s">
        <v>3174</v>
      </c>
      <c r="H2476" s="265" t="s">
        <v>3181</v>
      </c>
      <c r="I2476" s="211" t="s">
        <v>3182</v>
      </c>
      <c r="J2476" s="252" t="s">
        <v>1845</v>
      </c>
      <c r="K2476" s="215" t="s">
        <v>238</v>
      </c>
    </row>
    <row r="2477" spans="1:11" s="215" customFormat="1" hidden="1">
      <c r="A2477" s="253" t="s">
        <v>3265</v>
      </c>
      <c r="B2477" s="211" t="str">
        <f>VLOOKUP(A2477,数策标签!H:K,2,FALSE)</f>
        <v>是否偏好动作射击类游戏</v>
      </c>
      <c r="C2477" s="211" t="s">
        <v>235</v>
      </c>
      <c r="D2477" s="211" t="s">
        <v>3258</v>
      </c>
      <c r="E2477" s="211" t="s">
        <v>1051</v>
      </c>
      <c r="F2477" s="265" t="s">
        <v>3173</v>
      </c>
      <c r="G2477" s="211" t="s">
        <v>3174</v>
      </c>
      <c r="H2477" s="265" t="s">
        <v>3183</v>
      </c>
      <c r="I2477" s="211" t="s">
        <v>3184</v>
      </c>
      <c r="J2477" s="252" t="s">
        <v>1845</v>
      </c>
      <c r="K2477" s="215" t="s">
        <v>238</v>
      </c>
    </row>
    <row r="2478" spans="1:11" s="215" customFormat="1" hidden="1">
      <c r="A2478" s="253" t="s">
        <v>3265</v>
      </c>
      <c r="B2478" s="211" t="str">
        <f>VLOOKUP(A2478,数策标签!H:K,2,FALSE)</f>
        <v>是否偏好动作射击类游戏</v>
      </c>
      <c r="C2478" s="211" t="s">
        <v>235</v>
      </c>
      <c r="D2478" s="211" t="s">
        <v>3258</v>
      </c>
      <c r="E2478" s="211" t="s">
        <v>1101</v>
      </c>
      <c r="F2478" s="265"/>
      <c r="G2478" s="211" t="s">
        <v>3259</v>
      </c>
      <c r="H2478" s="265"/>
      <c r="I2478" s="211" t="s">
        <v>3266</v>
      </c>
      <c r="J2478" s="252" t="s">
        <v>1845</v>
      </c>
      <c r="K2478" s="215" t="s">
        <v>1103</v>
      </c>
    </row>
    <row r="2479" spans="1:11" s="215" customFormat="1" hidden="1">
      <c r="A2479" s="253" t="s">
        <v>3267</v>
      </c>
      <c r="B2479" s="211" t="str">
        <f>VLOOKUP(A2479,数策标签!H:K,2,FALSE)</f>
        <v>是否偏好扑克棋牌类游戏</v>
      </c>
      <c r="C2479" s="211" t="s">
        <v>235</v>
      </c>
      <c r="D2479" s="211" t="s">
        <v>3258</v>
      </c>
      <c r="E2479" s="211" t="s">
        <v>1051</v>
      </c>
      <c r="F2479" s="265" t="s">
        <v>3173</v>
      </c>
      <c r="G2479" s="211" t="s">
        <v>3174</v>
      </c>
      <c r="H2479" s="265" t="s">
        <v>3185</v>
      </c>
      <c r="I2479" s="211" t="s">
        <v>3186</v>
      </c>
      <c r="J2479" s="252" t="s">
        <v>1845</v>
      </c>
      <c r="K2479" s="215" t="s">
        <v>238</v>
      </c>
    </row>
    <row r="2480" spans="1:11" s="215" customFormat="1" hidden="1">
      <c r="A2480" s="253" t="s">
        <v>3267</v>
      </c>
      <c r="B2480" s="211" t="str">
        <f>VLOOKUP(A2480,数策标签!H:K,2,FALSE)</f>
        <v>是否偏好扑克棋牌类游戏</v>
      </c>
      <c r="C2480" s="211" t="s">
        <v>235</v>
      </c>
      <c r="D2480" s="211" t="s">
        <v>3258</v>
      </c>
      <c r="E2480" s="211" t="s">
        <v>1101</v>
      </c>
      <c r="F2480" s="265"/>
      <c r="G2480" s="211" t="s">
        <v>3259</v>
      </c>
      <c r="H2480" s="265"/>
      <c r="I2480" s="211" t="s">
        <v>3268</v>
      </c>
      <c r="J2480" s="252" t="s">
        <v>1845</v>
      </c>
      <c r="K2480" s="215" t="s">
        <v>1103</v>
      </c>
    </row>
    <row r="2481" spans="1:11" s="215" customFormat="1" hidden="1">
      <c r="A2481" s="253" t="s">
        <v>3267</v>
      </c>
      <c r="B2481" s="211" t="str">
        <f>VLOOKUP(A2481,数策标签!H:K,2,FALSE)</f>
        <v>是否偏好扑克棋牌类游戏</v>
      </c>
      <c r="C2481" s="211" t="s">
        <v>235</v>
      </c>
      <c r="D2481" s="211" t="s">
        <v>3258</v>
      </c>
      <c r="E2481" s="211" t="s">
        <v>1101</v>
      </c>
      <c r="F2481" s="265"/>
      <c r="G2481" s="211" t="s">
        <v>3259</v>
      </c>
      <c r="H2481" s="265"/>
      <c r="I2481" s="211" t="s">
        <v>3269</v>
      </c>
      <c r="J2481" s="252" t="s">
        <v>1845</v>
      </c>
      <c r="K2481" s="215" t="s">
        <v>1103</v>
      </c>
    </row>
    <row r="2482" spans="1:11" s="215" customFormat="1" hidden="1">
      <c r="A2482" s="253" t="s">
        <v>3270</v>
      </c>
      <c r="B2482" s="211" t="str">
        <f>VLOOKUP(A2482,数策标签!H:K,2,FALSE)</f>
        <v>是否偏好休闲益智类游戏</v>
      </c>
      <c r="C2482" s="211" t="s">
        <v>235</v>
      </c>
      <c r="D2482" s="211" t="s">
        <v>3262</v>
      </c>
      <c r="E2482" s="211" t="s">
        <v>1051</v>
      </c>
      <c r="F2482" s="265" t="s">
        <v>3173</v>
      </c>
      <c r="G2482" s="211" t="s">
        <v>3174</v>
      </c>
      <c r="H2482" s="265" t="s">
        <v>3187</v>
      </c>
      <c r="I2482" s="211" t="s">
        <v>3188</v>
      </c>
      <c r="J2482" s="252" t="s">
        <v>1845</v>
      </c>
      <c r="K2482" s="215" t="s">
        <v>238</v>
      </c>
    </row>
    <row r="2483" spans="1:11" s="215" customFormat="1">
      <c r="A2483" s="253" t="s">
        <v>3270</v>
      </c>
      <c r="B2483" s="211" t="str">
        <f>VLOOKUP(A2483,数策标签!H:K,2,FALSE)</f>
        <v>是否偏好休闲益智类游戏</v>
      </c>
      <c r="C2483" s="211" t="s">
        <v>235</v>
      </c>
      <c r="D2483" s="211" t="s">
        <v>3262</v>
      </c>
      <c r="E2483" s="211" t="s">
        <v>1083</v>
      </c>
      <c r="F2483" s="265" t="s">
        <v>3099</v>
      </c>
      <c r="G2483" s="211" t="s">
        <v>3100</v>
      </c>
      <c r="H2483" s="265"/>
      <c r="I2483" s="211" t="s">
        <v>3206</v>
      </c>
      <c r="J2483" s="252" t="s">
        <v>1845</v>
      </c>
      <c r="K2483" s="215" t="s">
        <v>238</v>
      </c>
    </row>
    <row r="2484" spans="1:11" s="215" customFormat="1" hidden="1">
      <c r="A2484" s="253" t="s">
        <v>3270</v>
      </c>
      <c r="B2484" s="211" t="str">
        <f>VLOOKUP(A2484,数策标签!H:K,2,FALSE)</f>
        <v>是否偏好休闲益智类游戏</v>
      </c>
      <c r="C2484" s="211" t="s">
        <v>235</v>
      </c>
      <c r="D2484" s="211" t="s">
        <v>3262</v>
      </c>
      <c r="E2484" s="211" t="s">
        <v>1101</v>
      </c>
      <c r="F2484" s="265"/>
      <c r="G2484" s="211" t="s">
        <v>3259</v>
      </c>
      <c r="H2484" s="265"/>
      <c r="I2484" s="211" t="s">
        <v>3271</v>
      </c>
      <c r="J2484" s="252" t="s">
        <v>1845</v>
      </c>
      <c r="K2484" s="215" t="s">
        <v>1103</v>
      </c>
    </row>
    <row r="2485" spans="1:11" s="215" customFormat="1" hidden="1">
      <c r="A2485" s="253" t="s">
        <v>3272</v>
      </c>
      <c r="B2485" s="211" t="str">
        <f>VLOOKUP(A2485,数策标签!H:K,2,FALSE)</f>
        <v>是否偏好塔防守卫类游戏</v>
      </c>
      <c r="C2485" s="211" t="s">
        <v>235</v>
      </c>
      <c r="D2485" s="211" t="s">
        <v>3258</v>
      </c>
      <c r="E2485" s="211" t="s">
        <v>1051</v>
      </c>
      <c r="F2485" s="265" t="s">
        <v>3173</v>
      </c>
      <c r="G2485" s="211" t="s">
        <v>3174</v>
      </c>
      <c r="H2485" s="265" t="s">
        <v>3189</v>
      </c>
      <c r="I2485" s="211" t="s">
        <v>3190</v>
      </c>
      <c r="J2485" s="252" t="s">
        <v>1845</v>
      </c>
      <c r="K2485" s="215" t="s">
        <v>238</v>
      </c>
    </row>
    <row r="2486" spans="1:11" s="215" customFormat="1" hidden="1">
      <c r="A2486" s="253" t="s">
        <v>3272</v>
      </c>
      <c r="B2486" s="211" t="str">
        <f>VLOOKUP(A2486,数策标签!H:K,2,FALSE)</f>
        <v>是否偏好塔防守卫类游戏</v>
      </c>
      <c r="C2486" s="211" t="s">
        <v>235</v>
      </c>
      <c r="D2486" s="211" t="s">
        <v>3258</v>
      </c>
      <c r="E2486" s="211" t="s">
        <v>1101</v>
      </c>
      <c r="F2486" s="265"/>
      <c r="G2486" s="211" t="s">
        <v>3259</v>
      </c>
      <c r="H2486" s="265"/>
      <c r="I2486" s="211" t="s">
        <v>3190</v>
      </c>
      <c r="J2486" s="252" t="s">
        <v>1845</v>
      </c>
      <c r="K2486" s="215" t="s">
        <v>1103</v>
      </c>
    </row>
    <row r="2487" spans="1:11" s="215" customFormat="1" hidden="1">
      <c r="A2487" s="253" t="s">
        <v>3273</v>
      </c>
      <c r="B2487" s="211" t="str">
        <f>VLOOKUP(A2487,数策标签!H:K,2,FALSE)</f>
        <v>是否偏好体育格斗类游戏</v>
      </c>
      <c r="C2487" s="211" t="s">
        <v>235</v>
      </c>
      <c r="D2487" s="211" t="s">
        <v>3258</v>
      </c>
      <c r="E2487" s="211" t="s">
        <v>1051</v>
      </c>
      <c r="F2487" s="265" t="s">
        <v>3173</v>
      </c>
      <c r="G2487" s="211" t="s">
        <v>3174</v>
      </c>
      <c r="H2487" s="265" t="s">
        <v>3191</v>
      </c>
      <c r="I2487" s="211" t="s">
        <v>3192</v>
      </c>
      <c r="J2487" s="252" t="s">
        <v>1845</v>
      </c>
      <c r="K2487" s="215" t="s">
        <v>238</v>
      </c>
    </row>
    <row r="2488" spans="1:11" s="215" customFormat="1" hidden="1">
      <c r="A2488" s="253" t="s">
        <v>3273</v>
      </c>
      <c r="B2488" s="211" t="str">
        <f>VLOOKUP(A2488,数策标签!H:K,2,FALSE)</f>
        <v>是否偏好体育格斗类游戏</v>
      </c>
      <c r="C2488" s="211" t="s">
        <v>235</v>
      </c>
      <c r="D2488" s="211" t="s">
        <v>3258</v>
      </c>
      <c r="E2488" s="211" t="s">
        <v>1101</v>
      </c>
      <c r="F2488" s="265"/>
      <c r="G2488" s="211" t="s">
        <v>3259</v>
      </c>
      <c r="H2488" s="265"/>
      <c r="I2488" s="211" t="s">
        <v>3274</v>
      </c>
      <c r="J2488" s="252" t="s">
        <v>1845</v>
      </c>
      <c r="K2488" s="215" t="s">
        <v>1103</v>
      </c>
    </row>
    <row r="2489" spans="1:11" s="215" customFormat="1" hidden="1">
      <c r="A2489" s="253" t="s">
        <v>3273</v>
      </c>
      <c r="B2489" s="211" t="str">
        <f>VLOOKUP(A2489,数策标签!H:K,2,FALSE)</f>
        <v>是否偏好体育格斗类游戏</v>
      </c>
      <c r="C2489" s="211" t="s">
        <v>235</v>
      </c>
      <c r="D2489" s="211" t="s">
        <v>3258</v>
      </c>
      <c r="E2489" s="211" t="s">
        <v>1101</v>
      </c>
      <c r="F2489" s="265"/>
      <c r="G2489" s="211" t="s">
        <v>3259</v>
      </c>
      <c r="H2489" s="265"/>
      <c r="I2489" s="211" t="s">
        <v>3275</v>
      </c>
      <c r="J2489" s="252" t="s">
        <v>1845</v>
      </c>
      <c r="K2489" s="215" t="s">
        <v>1103</v>
      </c>
    </row>
    <row r="2490" spans="1:11" s="215" customFormat="1" hidden="1">
      <c r="A2490" s="253" t="s">
        <v>3276</v>
      </c>
      <c r="B2490" s="211" t="str">
        <f>VLOOKUP(A2490,数策标签!H:K,2,FALSE)</f>
        <v>是否偏好角色扮演类游戏</v>
      </c>
      <c r="C2490" s="211" t="s">
        <v>235</v>
      </c>
      <c r="D2490" s="211" t="s">
        <v>2716</v>
      </c>
      <c r="E2490" s="211" t="s">
        <v>1051</v>
      </c>
      <c r="F2490" s="265" t="s">
        <v>3173</v>
      </c>
      <c r="G2490" s="211" t="s">
        <v>3174</v>
      </c>
      <c r="H2490" s="265" t="s">
        <v>3193</v>
      </c>
      <c r="I2490" s="211" t="s">
        <v>3194</v>
      </c>
      <c r="J2490" s="252" t="s">
        <v>1845</v>
      </c>
      <c r="K2490" s="215" t="s">
        <v>238</v>
      </c>
    </row>
    <row r="2491" spans="1:11" s="215" customFormat="1">
      <c r="A2491" s="253" t="s">
        <v>3276</v>
      </c>
      <c r="B2491" s="211" t="str">
        <f>VLOOKUP(A2491,数策标签!H:K,2,FALSE)</f>
        <v>是否偏好角色扮演类游戏</v>
      </c>
      <c r="C2491" s="211" t="s">
        <v>235</v>
      </c>
      <c r="D2491" s="211" t="s">
        <v>3262</v>
      </c>
      <c r="E2491" s="211" t="s">
        <v>1083</v>
      </c>
      <c r="F2491" s="265" t="s">
        <v>3099</v>
      </c>
      <c r="G2491" s="211" t="s">
        <v>3100</v>
      </c>
      <c r="H2491" s="265"/>
      <c r="I2491" s="211" t="s">
        <v>3194</v>
      </c>
      <c r="J2491" s="252" t="s">
        <v>1845</v>
      </c>
      <c r="K2491" s="215" t="s">
        <v>238</v>
      </c>
    </row>
    <row r="2492" spans="1:11" s="215" customFormat="1" hidden="1">
      <c r="A2492" s="253" t="s">
        <v>3276</v>
      </c>
      <c r="B2492" s="211" t="str">
        <f>VLOOKUP(A2492,数策标签!H:K,2,FALSE)</f>
        <v>是否偏好角色扮演类游戏</v>
      </c>
      <c r="C2492" s="211" t="s">
        <v>235</v>
      </c>
      <c r="D2492" s="211" t="s">
        <v>3262</v>
      </c>
      <c r="E2492" s="211" t="s">
        <v>1101</v>
      </c>
      <c r="F2492" s="265"/>
      <c r="G2492" s="211" t="s">
        <v>3259</v>
      </c>
      <c r="H2492" s="265"/>
      <c r="I2492" s="211" t="s">
        <v>3194</v>
      </c>
      <c r="J2492" s="252" t="s">
        <v>1845</v>
      </c>
      <c r="K2492" s="215" t="s">
        <v>1103</v>
      </c>
    </row>
    <row r="2493" spans="1:11" s="215" customFormat="1" hidden="1">
      <c r="A2493" s="253" t="s">
        <v>3277</v>
      </c>
      <c r="B2493" s="211" t="str">
        <f>VLOOKUP(A2493,数策标签!H:K,2,FALSE)</f>
        <v>是否偏好经营策略类游戏</v>
      </c>
      <c r="C2493" s="211" t="s">
        <v>235</v>
      </c>
      <c r="D2493" s="211" t="s">
        <v>2716</v>
      </c>
      <c r="E2493" s="211" t="s">
        <v>1051</v>
      </c>
      <c r="F2493" s="265" t="s">
        <v>3173</v>
      </c>
      <c r="G2493" s="211" t="s">
        <v>3174</v>
      </c>
      <c r="H2493" s="265" t="s">
        <v>3195</v>
      </c>
      <c r="I2493" s="211" t="s">
        <v>3196</v>
      </c>
      <c r="J2493" s="252" t="s">
        <v>1845</v>
      </c>
      <c r="K2493" s="215" t="s">
        <v>238</v>
      </c>
    </row>
    <row r="2494" spans="1:11" s="215" customFormat="1">
      <c r="A2494" s="253" t="s">
        <v>3277</v>
      </c>
      <c r="B2494" s="211" t="str">
        <f>VLOOKUP(A2494,数策标签!H:K,2,FALSE)</f>
        <v>是否偏好经营策略类游戏</v>
      </c>
      <c r="C2494" s="211" t="s">
        <v>235</v>
      </c>
      <c r="D2494" s="211" t="s">
        <v>3262</v>
      </c>
      <c r="E2494" s="211" t="s">
        <v>1083</v>
      </c>
      <c r="F2494" s="265" t="s">
        <v>3099</v>
      </c>
      <c r="G2494" s="211" t="s">
        <v>3100</v>
      </c>
      <c r="H2494" s="265"/>
      <c r="I2494" s="211" t="s">
        <v>3196</v>
      </c>
      <c r="J2494" s="252" t="s">
        <v>1845</v>
      </c>
      <c r="K2494" s="215" t="s">
        <v>238</v>
      </c>
    </row>
    <row r="2495" spans="1:11" s="215" customFormat="1" hidden="1">
      <c r="A2495" s="253" t="s">
        <v>3277</v>
      </c>
      <c r="B2495" s="211" t="str">
        <f>VLOOKUP(A2495,数策标签!H:K,2,FALSE)</f>
        <v>是否偏好经营策略类游戏</v>
      </c>
      <c r="C2495" s="211" t="s">
        <v>235</v>
      </c>
      <c r="D2495" s="211" t="s">
        <v>3262</v>
      </c>
      <c r="E2495" s="211" t="s">
        <v>1101</v>
      </c>
      <c r="F2495" s="265"/>
      <c r="G2495" s="211" t="s">
        <v>3259</v>
      </c>
      <c r="H2495" s="265"/>
      <c r="I2495" s="211" t="s">
        <v>3278</v>
      </c>
      <c r="J2495" s="252" t="s">
        <v>1845</v>
      </c>
      <c r="K2495" s="215" t="s">
        <v>1103</v>
      </c>
    </row>
    <row r="2496" spans="1:11" s="215" customFormat="1" hidden="1">
      <c r="A2496" s="253" t="s">
        <v>3277</v>
      </c>
      <c r="B2496" s="211" t="str">
        <f>VLOOKUP(A2496,数策标签!H:K,2,FALSE)</f>
        <v>是否偏好经营策略类游戏</v>
      </c>
      <c r="C2496" s="211" t="s">
        <v>235</v>
      </c>
      <c r="D2496" s="211" t="s">
        <v>3262</v>
      </c>
      <c r="E2496" s="211" t="s">
        <v>1101</v>
      </c>
      <c r="F2496" s="265"/>
      <c r="G2496" s="211" t="s">
        <v>3259</v>
      </c>
      <c r="H2496" s="265"/>
      <c r="I2496" s="211" t="s">
        <v>3279</v>
      </c>
      <c r="J2496" s="252" t="s">
        <v>1845</v>
      </c>
      <c r="K2496" s="215" t="s">
        <v>1103</v>
      </c>
    </row>
    <row r="2497" spans="1:11" s="215" customFormat="1" hidden="1">
      <c r="A2497" s="253" t="s">
        <v>3280</v>
      </c>
      <c r="B2497" s="211" t="str">
        <f>VLOOKUP(A2497,数策标签!H:K,2,FALSE)</f>
        <v>是否偏好养成类游戏</v>
      </c>
      <c r="C2497" s="211" t="s">
        <v>235</v>
      </c>
      <c r="D2497" s="211" t="s">
        <v>1051</v>
      </c>
      <c r="E2497" s="211" t="s">
        <v>1051</v>
      </c>
      <c r="F2497" s="265" t="s">
        <v>3173</v>
      </c>
      <c r="G2497" s="211" t="s">
        <v>3174</v>
      </c>
      <c r="H2497" s="265" t="s">
        <v>3197</v>
      </c>
      <c r="I2497" s="211" t="s">
        <v>3198</v>
      </c>
      <c r="J2497" s="252" t="s">
        <v>1845</v>
      </c>
      <c r="K2497" s="215" t="s">
        <v>238</v>
      </c>
    </row>
    <row r="2498" spans="1:11" s="215" customFormat="1" hidden="1">
      <c r="A2498" s="253" t="s">
        <v>3281</v>
      </c>
      <c r="B2498" s="211" t="str">
        <f>VLOOKUP(A2498,数策标签!H:K,2,FALSE)</f>
        <v>是否偏好挂机类游戏</v>
      </c>
      <c r="C2498" s="211" t="s">
        <v>235</v>
      </c>
      <c r="D2498" s="211" t="s">
        <v>1051</v>
      </c>
      <c r="E2498" s="211" t="s">
        <v>1051</v>
      </c>
      <c r="F2498" s="265" t="s">
        <v>3173</v>
      </c>
      <c r="G2498" s="211" t="s">
        <v>3174</v>
      </c>
      <c r="H2498" s="265" t="s">
        <v>3199</v>
      </c>
      <c r="I2498" s="211" t="s">
        <v>3200</v>
      </c>
      <c r="J2498" s="252" t="s">
        <v>1845</v>
      </c>
      <c r="K2498" s="215" t="s">
        <v>238</v>
      </c>
    </row>
    <row r="2499" spans="1:11" s="215" customFormat="1" hidden="1">
      <c r="A2499" s="253" t="s">
        <v>3282</v>
      </c>
      <c r="B2499" s="211" t="str">
        <f>VLOOKUP(A2499,数策标签!H:K,2,FALSE)</f>
        <v>是否偏好文字类游戏</v>
      </c>
      <c r="C2499" s="211" t="s">
        <v>235</v>
      </c>
      <c r="D2499" s="211" t="s">
        <v>1051</v>
      </c>
      <c r="E2499" s="211" t="s">
        <v>1051</v>
      </c>
      <c r="F2499" s="265" t="s">
        <v>3173</v>
      </c>
      <c r="G2499" s="211" t="s">
        <v>3174</v>
      </c>
      <c r="H2499" s="265" t="s">
        <v>3201</v>
      </c>
      <c r="I2499" s="211" t="s">
        <v>3202</v>
      </c>
      <c r="J2499" s="252" t="s">
        <v>1845</v>
      </c>
      <c r="K2499" s="215" t="s">
        <v>238</v>
      </c>
    </row>
    <row r="2500" spans="1:11" s="215" customFormat="1" hidden="1">
      <c r="A2500" s="253" t="s">
        <v>3283</v>
      </c>
      <c r="B2500" s="211" t="str">
        <f>VLOOKUP(A2500,数策标签!H:K,2,FALSE)</f>
        <v>是否偏好博彩类游戏</v>
      </c>
      <c r="C2500" s="211" t="s">
        <v>235</v>
      </c>
      <c r="D2500" s="211" t="s">
        <v>1051</v>
      </c>
      <c r="E2500" s="211" t="s">
        <v>1051</v>
      </c>
      <c r="F2500" s="265" t="s">
        <v>3173</v>
      </c>
      <c r="G2500" s="211" t="s">
        <v>3174</v>
      </c>
      <c r="H2500" s="265" t="s">
        <v>3203</v>
      </c>
      <c r="I2500" s="211" t="s">
        <v>3204</v>
      </c>
      <c r="J2500" s="252" t="s">
        <v>1845</v>
      </c>
      <c r="K2500" s="215" t="s">
        <v>238</v>
      </c>
    </row>
    <row r="2501" spans="1:11" s="215" customFormat="1" hidden="1">
      <c r="A2501" s="253" t="s">
        <v>3284</v>
      </c>
      <c r="B2501" s="211" t="str">
        <f>VLOOKUP(A2501,数策标签!H:K,2,FALSE)</f>
        <v>APP内查看车型</v>
      </c>
      <c r="C2501" s="211" t="s">
        <v>261</v>
      </c>
      <c r="D2501" s="211" t="s">
        <v>1065</v>
      </c>
      <c r="E2501" s="211" t="s">
        <v>1065</v>
      </c>
      <c r="F2501" s="265" t="s">
        <v>3285</v>
      </c>
      <c r="G2501" s="211" t="s">
        <v>3286</v>
      </c>
      <c r="H2501" s="265"/>
      <c r="I2501" s="211"/>
      <c r="J2501" s="252"/>
      <c r="K2501" s="215" t="s">
        <v>238</v>
      </c>
    </row>
    <row r="2502" spans="1:11" s="215" customFormat="1" hidden="1">
      <c r="A2502" s="253" t="s">
        <v>3287</v>
      </c>
      <c r="B2502" s="211" t="str">
        <f>VLOOKUP(A2502,数策标签!H:K,2,FALSE)</f>
        <v>搜索车型</v>
      </c>
      <c r="C2502" s="211" t="s">
        <v>261</v>
      </c>
      <c r="D2502" s="211" t="s">
        <v>1065</v>
      </c>
      <c r="E2502" s="211" t="s">
        <v>1065</v>
      </c>
      <c r="F2502" s="265" t="s">
        <v>3288</v>
      </c>
      <c r="G2502" s="211" t="s">
        <v>866</v>
      </c>
      <c r="H2502" s="265"/>
      <c r="I2502" s="211"/>
      <c r="J2502" s="252"/>
      <c r="K2502" s="215" t="s">
        <v>238</v>
      </c>
    </row>
    <row r="2503" spans="1:11" s="215" customFormat="1">
      <c r="A2503" s="253" t="s">
        <v>3289</v>
      </c>
      <c r="B2503" s="211" t="str">
        <f>VLOOKUP(A2503,数策标签!H:K,2,FALSE)</f>
        <v>旅游类APP</v>
      </c>
      <c r="C2503" s="211" t="s">
        <v>261</v>
      </c>
      <c r="D2503" s="211" t="s">
        <v>3248</v>
      </c>
      <c r="E2503" s="211" t="s">
        <v>1083</v>
      </c>
      <c r="F2503" s="265" t="s">
        <v>3290</v>
      </c>
      <c r="G2503" s="211" t="s">
        <v>3291</v>
      </c>
      <c r="H2503" s="265"/>
      <c r="I2503" s="211"/>
      <c r="J2503" s="252"/>
      <c r="K2503" s="215" t="s">
        <v>238</v>
      </c>
    </row>
    <row r="2504" spans="1:11" s="215" customFormat="1" hidden="1">
      <c r="A2504" s="253" t="s">
        <v>3289</v>
      </c>
      <c r="B2504" s="211" t="str">
        <f>VLOOKUP(A2504,数策标签!H:K,2,FALSE)</f>
        <v>旅游类APP</v>
      </c>
      <c r="C2504" s="211" t="s">
        <v>261</v>
      </c>
      <c r="D2504" s="211" t="s">
        <v>3248</v>
      </c>
      <c r="E2504" s="211" t="s">
        <v>1101</v>
      </c>
      <c r="F2504" s="265"/>
      <c r="G2504" s="211" t="s">
        <v>3292</v>
      </c>
      <c r="H2504" s="265"/>
      <c r="I2504" s="211" t="s">
        <v>3293</v>
      </c>
      <c r="J2504" s="252"/>
      <c r="K2504" s="215" t="s">
        <v>1103</v>
      </c>
    </row>
    <row r="2505" spans="1:11" s="215" customFormat="1" hidden="1">
      <c r="A2505" s="253" t="s">
        <v>3289</v>
      </c>
      <c r="B2505" s="211" t="str">
        <f>VLOOKUP(A2505,数策标签!H:K,2,FALSE)</f>
        <v>旅游类APP</v>
      </c>
      <c r="C2505" s="211" t="s">
        <v>261</v>
      </c>
      <c r="D2505" s="211" t="s">
        <v>3248</v>
      </c>
      <c r="E2505" s="211" t="s">
        <v>1101</v>
      </c>
      <c r="F2505" s="265"/>
      <c r="G2505" s="211" t="s">
        <v>3292</v>
      </c>
      <c r="H2505" s="265"/>
      <c r="I2505" s="211" t="s">
        <v>3294</v>
      </c>
      <c r="J2505" s="252"/>
      <c r="K2505" s="215" t="s">
        <v>1103</v>
      </c>
    </row>
    <row r="2506" spans="1:11" s="215" customFormat="1" hidden="1">
      <c r="A2506" s="253" t="s">
        <v>3289</v>
      </c>
      <c r="B2506" s="211" t="str">
        <f>VLOOKUP(A2506,数策标签!H:K,2,FALSE)</f>
        <v>旅游类APP</v>
      </c>
      <c r="C2506" s="211" t="s">
        <v>261</v>
      </c>
      <c r="D2506" s="211" t="s">
        <v>3248</v>
      </c>
      <c r="E2506" s="211" t="s">
        <v>1101</v>
      </c>
      <c r="F2506" s="265"/>
      <c r="G2506" s="211" t="s">
        <v>3292</v>
      </c>
      <c r="H2506" s="265"/>
      <c r="I2506" s="211" t="s">
        <v>3295</v>
      </c>
      <c r="J2506" s="252"/>
      <c r="K2506" s="215" t="s">
        <v>1103</v>
      </c>
    </row>
    <row r="2507" spans="1:11" s="215" customFormat="1" hidden="1">
      <c r="A2507" s="253" t="s">
        <v>3289</v>
      </c>
      <c r="B2507" s="211" t="str">
        <f>VLOOKUP(A2507,数策标签!H:K,2,FALSE)</f>
        <v>旅游类APP</v>
      </c>
      <c r="C2507" s="211" t="s">
        <v>261</v>
      </c>
      <c r="D2507" s="211" t="s">
        <v>3248</v>
      </c>
      <c r="E2507" s="211" t="s">
        <v>1101</v>
      </c>
      <c r="F2507" s="265"/>
      <c r="G2507" s="211" t="s">
        <v>3292</v>
      </c>
      <c r="H2507" s="265"/>
      <c r="I2507" s="211" t="s">
        <v>3296</v>
      </c>
      <c r="J2507" s="252"/>
      <c r="K2507" s="215" t="s">
        <v>1103</v>
      </c>
    </row>
    <row r="2508" spans="1:11" s="215" customFormat="1" hidden="1">
      <c r="A2508" s="253" t="s">
        <v>3289</v>
      </c>
      <c r="B2508" s="211" t="str">
        <f>VLOOKUP(A2508,数策标签!H:K,2,FALSE)</f>
        <v>旅游类APP</v>
      </c>
      <c r="C2508" s="211" t="s">
        <v>261</v>
      </c>
      <c r="D2508" s="211" t="s">
        <v>3248</v>
      </c>
      <c r="E2508" s="211" t="s">
        <v>1101</v>
      </c>
      <c r="F2508" s="265"/>
      <c r="G2508" s="211" t="s">
        <v>3292</v>
      </c>
      <c r="H2508" s="265"/>
      <c r="I2508" s="211" t="s">
        <v>3297</v>
      </c>
      <c r="J2508" s="252"/>
      <c r="K2508" s="215" t="s">
        <v>1103</v>
      </c>
    </row>
    <row r="2509" spans="1:11" s="215" customFormat="1" hidden="1">
      <c r="A2509" s="253" t="s">
        <v>3289</v>
      </c>
      <c r="B2509" s="211" t="str">
        <f>VLOOKUP(A2509,数策标签!H:K,2,FALSE)</f>
        <v>旅游类APP</v>
      </c>
      <c r="C2509" s="211" t="s">
        <v>261</v>
      </c>
      <c r="D2509" s="211" t="s">
        <v>3248</v>
      </c>
      <c r="E2509" s="211" t="s">
        <v>1101</v>
      </c>
      <c r="F2509" s="265"/>
      <c r="G2509" s="211" t="s">
        <v>3292</v>
      </c>
      <c r="H2509" s="265"/>
      <c r="I2509" s="211" t="s">
        <v>3298</v>
      </c>
      <c r="J2509" s="252"/>
      <c r="K2509" s="215" t="s">
        <v>1103</v>
      </c>
    </row>
    <row r="2510" spans="1:11" s="215" customFormat="1" hidden="1">
      <c r="A2510" s="253" t="s">
        <v>3289</v>
      </c>
      <c r="B2510" s="211" t="str">
        <f>VLOOKUP(A2510,数策标签!H:K,2,FALSE)</f>
        <v>旅游类APP</v>
      </c>
      <c r="C2510" s="211" t="s">
        <v>261</v>
      </c>
      <c r="D2510" s="211" t="s">
        <v>3248</v>
      </c>
      <c r="E2510" s="211" t="s">
        <v>1101</v>
      </c>
      <c r="F2510" s="265"/>
      <c r="G2510" s="211" t="s">
        <v>3292</v>
      </c>
      <c r="H2510" s="265"/>
      <c r="I2510" s="211" t="s">
        <v>3299</v>
      </c>
      <c r="J2510" s="252"/>
      <c r="K2510" s="215" t="s">
        <v>1103</v>
      </c>
    </row>
    <row r="2511" spans="1:11" s="215" customFormat="1" hidden="1">
      <c r="A2511" s="253" t="s">
        <v>3289</v>
      </c>
      <c r="B2511" s="211" t="str">
        <f>VLOOKUP(A2511,数策标签!H:K,2,FALSE)</f>
        <v>旅游类APP</v>
      </c>
      <c r="C2511" s="211" t="s">
        <v>261</v>
      </c>
      <c r="D2511" s="211" t="s">
        <v>3248</v>
      </c>
      <c r="E2511" s="211" t="s">
        <v>1101</v>
      </c>
      <c r="F2511" s="265"/>
      <c r="G2511" s="211" t="s">
        <v>3292</v>
      </c>
      <c r="H2511" s="265"/>
      <c r="I2511" s="211" t="s">
        <v>3300</v>
      </c>
      <c r="J2511" s="252"/>
      <c r="K2511" s="215" t="s">
        <v>1103</v>
      </c>
    </row>
    <row r="2512" spans="1:11" s="215" customFormat="1">
      <c r="A2512" s="253" t="s">
        <v>3301</v>
      </c>
      <c r="B2512" s="211" t="str">
        <f>VLOOKUP(A2512,数策标签!H:K,2,FALSE)</f>
        <v>上网目的</v>
      </c>
      <c r="C2512" s="211" t="s">
        <v>261</v>
      </c>
      <c r="D2512" s="211" t="s">
        <v>1083</v>
      </c>
      <c r="E2512" s="211" t="s">
        <v>1083</v>
      </c>
      <c r="F2512" s="265" t="s">
        <v>3302</v>
      </c>
      <c r="G2512" s="211" t="s">
        <v>868</v>
      </c>
      <c r="H2512" s="265"/>
      <c r="I2512" s="211"/>
      <c r="J2512" s="252"/>
      <c r="K2512" s="215" t="s">
        <v>238</v>
      </c>
    </row>
    <row r="2513" spans="1:11" s="215" customFormat="1">
      <c r="A2513" s="253" t="s">
        <v>3303</v>
      </c>
      <c r="B2513" s="211" t="str">
        <f>VLOOKUP(A2513,数策标签!H:K,2,FALSE)</f>
        <v>关注内容偏好</v>
      </c>
      <c r="C2513" s="211" t="s">
        <v>261</v>
      </c>
      <c r="D2513" s="211" t="s">
        <v>1083</v>
      </c>
      <c r="E2513" s="211" t="s">
        <v>1083</v>
      </c>
      <c r="F2513" s="265" t="s">
        <v>3304</v>
      </c>
      <c r="G2513" s="211" t="s">
        <v>3081</v>
      </c>
      <c r="H2513" s="265"/>
      <c r="I2513" s="211"/>
      <c r="J2513" s="252"/>
      <c r="K2513" s="215" t="s">
        <v>238</v>
      </c>
    </row>
    <row r="2514" spans="1:11" s="215" customFormat="1" hidden="1">
      <c r="A2514" s="253" t="s">
        <v>3305</v>
      </c>
      <c r="B2514" s="211" t="str">
        <f>VLOOKUP(A2514,数策标签!H:K,2,FALSE)</f>
        <v>近6个月饮酒场所偏好</v>
      </c>
      <c r="C2514" s="211" t="s">
        <v>261</v>
      </c>
      <c r="D2514" s="211" t="s">
        <v>1997</v>
      </c>
      <c r="E2514" s="211" t="s">
        <v>1998</v>
      </c>
      <c r="F2514" s="265"/>
      <c r="G2514" s="211" t="s">
        <v>886</v>
      </c>
      <c r="H2514" s="265"/>
      <c r="I2514" s="211"/>
      <c r="J2514" s="252"/>
      <c r="K2514" s="215" t="s">
        <v>1103</v>
      </c>
    </row>
    <row r="2515" spans="1:11" s="215" customFormat="1" hidden="1">
      <c r="A2515" s="253" t="s">
        <v>3305</v>
      </c>
      <c r="B2515" s="211" t="str">
        <f>VLOOKUP(A2515,数策标签!H:K,2,FALSE)</f>
        <v>近6个月饮酒场所偏好</v>
      </c>
      <c r="C2515" s="211" t="s">
        <v>261</v>
      </c>
      <c r="D2515" s="211" t="s">
        <v>1997</v>
      </c>
      <c r="E2515" s="211" t="s">
        <v>2001</v>
      </c>
      <c r="F2515" s="265" t="s">
        <v>3306</v>
      </c>
      <c r="G2515" s="211" t="s">
        <v>3307</v>
      </c>
      <c r="H2515" s="265"/>
      <c r="I2515" s="211"/>
      <c r="J2515" s="252"/>
      <c r="K2515" s="215" t="s">
        <v>238</v>
      </c>
    </row>
    <row r="2516" spans="1:11" s="215" customFormat="1" hidden="1">
      <c r="A2516" s="253" t="s">
        <v>3308</v>
      </c>
      <c r="B2516" s="211" t="str">
        <f>VLOOKUP(A2516,数策标签!H:K,2,FALSE)</f>
        <v>近6个月KTV偏好</v>
      </c>
      <c r="C2516" s="211" t="s">
        <v>261</v>
      </c>
      <c r="D2516" s="211" t="s">
        <v>1997</v>
      </c>
      <c r="E2516" s="211" t="s">
        <v>1998</v>
      </c>
      <c r="F2516" s="265"/>
      <c r="G2516" s="211" t="s">
        <v>889</v>
      </c>
      <c r="H2516" s="265"/>
      <c r="I2516" s="211"/>
      <c r="J2516" s="252"/>
      <c r="K2516" s="215" t="s">
        <v>1103</v>
      </c>
    </row>
    <row r="2517" spans="1:11" s="215" customFormat="1" hidden="1">
      <c r="A2517" s="253" t="s">
        <v>3308</v>
      </c>
      <c r="B2517" s="211" t="str">
        <f>VLOOKUP(A2517,数策标签!H:K,2,FALSE)</f>
        <v>近6个月KTV偏好</v>
      </c>
      <c r="C2517" s="211" t="s">
        <v>261</v>
      </c>
      <c r="D2517" s="211" t="s">
        <v>1997</v>
      </c>
      <c r="E2517" s="211" t="s">
        <v>2001</v>
      </c>
      <c r="F2517" s="265" t="s">
        <v>3309</v>
      </c>
      <c r="G2517" s="211" t="s">
        <v>3310</v>
      </c>
      <c r="H2517" s="265"/>
      <c r="I2517" s="211"/>
      <c r="J2517" s="252"/>
      <c r="K2517" s="215" t="s">
        <v>238</v>
      </c>
    </row>
    <row r="2518" spans="1:11" s="215" customFormat="1" hidden="1">
      <c r="A2518" s="253" t="s">
        <v>3311</v>
      </c>
      <c r="B2518" s="211" t="str">
        <f>VLOOKUP(A2518,数策标签!H:K,2,FALSE)</f>
        <v>近6个月按摩、保健、美容SPA偏好</v>
      </c>
      <c r="C2518" s="211" t="s">
        <v>261</v>
      </c>
      <c r="D2518" s="211" t="s">
        <v>1997</v>
      </c>
      <c r="E2518" s="211" t="s">
        <v>1998</v>
      </c>
      <c r="F2518" s="265"/>
      <c r="G2518" s="211" t="s">
        <v>892</v>
      </c>
      <c r="H2518" s="265"/>
      <c r="I2518" s="211"/>
      <c r="J2518" s="252"/>
      <c r="K2518" s="215" t="s">
        <v>1103</v>
      </c>
    </row>
    <row r="2519" spans="1:11" s="215" customFormat="1" hidden="1">
      <c r="A2519" s="253" t="s">
        <v>3311</v>
      </c>
      <c r="B2519" s="211" t="str">
        <f>VLOOKUP(A2519,数策标签!H:K,2,FALSE)</f>
        <v>近6个月按摩、保健、美容SPA偏好</v>
      </c>
      <c r="C2519" s="211" t="s">
        <v>261</v>
      </c>
      <c r="D2519" s="211" t="s">
        <v>1997</v>
      </c>
      <c r="E2519" s="211" t="s">
        <v>2001</v>
      </c>
      <c r="F2519" s="265" t="s">
        <v>3312</v>
      </c>
      <c r="G2519" s="211" t="s">
        <v>3313</v>
      </c>
      <c r="H2519" s="265"/>
      <c r="I2519" s="211"/>
      <c r="J2519" s="252"/>
      <c r="K2519" s="215" t="s">
        <v>238</v>
      </c>
    </row>
    <row r="2520" spans="1:11" s="215" customFormat="1" hidden="1">
      <c r="A2520" s="253" t="s">
        <v>3314</v>
      </c>
      <c r="B2520" s="211" t="str">
        <f>VLOOKUP(A2520,数策标签!H:K,2,FALSE)</f>
        <v>微信</v>
      </c>
      <c r="C2520" s="211" t="s">
        <v>261</v>
      </c>
      <c r="D2520" s="211" t="s">
        <v>1065</v>
      </c>
      <c r="E2520" s="211" t="s">
        <v>1065</v>
      </c>
      <c r="F2520" s="265" t="s">
        <v>3315</v>
      </c>
      <c r="G2520" s="211" t="s">
        <v>874</v>
      </c>
      <c r="H2520" s="265"/>
      <c r="I2520" s="211"/>
      <c r="J2520" s="252"/>
      <c r="K2520" s="215" t="s">
        <v>238</v>
      </c>
    </row>
    <row r="2521" spans="1:11" s="215" customFormat="1" hidden="1">
      <c r="A2521" s="253" t="s">
        <v>3314</v>
      </c>
      <c r="B2521" s="211" t="str">
        <f>VLOOKUP(A2521,数策标签!H:K,2,FALSE)</f>
        <v>微信</v>
      </c>
      <c r="C2521" s="211" t="s">
        <v>261</v>
      </c>
      <c r="D2521" s="211" t="s">
        <v>1065</v>
      </c>
      <c r="E2521" s="211" t="s">
        <v>1065</v>
      </c>
      <c r="F2521" s="265" t="s">
        <v>3315</v>
      </c>
      <c r="G2521" s="211" t="s">
        <v>874</v>
      </c>
      <c r="H2521" s="265"/>
      <c r="I2521" s="211"/>
      <c r="J2521" s="252"/>
      <c r="K2521" s="215" t="s">
        <v>238</v>
      </c>
    </row>
    <row r="2522" spans="1:11" s="215" customFormat="1" hidden="1">
      <c r="A2522" s="253" t="s">
        <v>3314</v>
      </c>
      <c r="B2522" s="211" t="str">
        <f>VLOOKUP(A2522,数策标签!H:K,2,FALSE)</f>
        <v>微信</v>
      </c>
      <c r="C2522" s="211" t="s">
        <v>261</v>
      </c>
      <c r="D2522" s="211" t="s">
        <v>1065</v>
      </c>
      <c r="E2522" s="211" t="s">
        <v>1065</v>
      </c>
      <c r="F2522" s="265" t="s">
        <v>3315</v>
      </c>
      <c r="G2522" s="211" t="s">
        <v>874</v>
      </c>
      <c r="H2522" s="265"/>
      <c r="I2522" s="211"/>
      <c r="J2522" s="252"/>
      <c r="K2522" s="215" t="s">
        <v>238</v>
      </c>
    </row>
    <row r="2523" spans="1:11" s="215" customFormat="1" hidden="1">
      <c r="A2523" s="338" t="s">
        <v>3316</v>
      </c>
      <c r="B2523" s="211" t="str">
        <f>VLOOKUP(A2523,数策标签!H:K,2,FALSE)</f>
        <v>近6个月奢侈品偏好</v>
      </c>
      <c r="C2523" s="211" t="s">
        <v>235</v>
      </c>
      <c r="D2523" s="269" t="s">
        <v>3317</v>
      </c>
      <c r="E2523" s="269" t="s">
        <v>1034</v>
      </c>
      <c r="F2523" s="211" t="s">
        <v>3078</v>
      </c>
      <c r="G2523" s="269" t="s">
        <v>3318</v>
      </c>
      <c r="H2523" s="325"/>
      <c r="I2523" s="269" t="s">
        <v>2751</v>
      </c>
      <c r="J2523" s="252" t="s">
        <v>2751</v>
      </c>
      <c r="K2523" s="215" t="s">
        <v>238</v>
      </c>
    </row>
    <row r="2524" spans="1:11" s="215" customFormat="1" hidden="1">
      <c r="A2524" s="338" t="s">
        <v>3316</v>
      </c>
      <c r="B2524" s="211" t="str">
        <f>VLOOKUP(A2524,数策标签!H:K,2,FALSE)</f>
        <v>近6个月奢侈品偏好</v>
      </c>
      <c r="C2524" s="211" t="s">
        <v>235</v>
      </c>
      <c r="D2524" s="269" t="s">
        <v>3317</v>
      </c>
      <c r="E2524" s="269" t="s">
        <v>1034</v>
      </c>
      <c r="F2524" s="211" t="s">
        <v>3078</v>
      </c>
      <c r="G2524" s="269" t="s">
        <v>3318</v>
      </c>
      <c r="H2524" s="325"/>
      <c r="I2524" s="269" t="s">
        <v>2752</v>
      </c>
      <c r="J2524" s="252" t="s">
        <v>2752</v>
      </c>
      <c r="K2524" s="215" t="s">
        <v>238</v>
      </c>
    </row>
    <row r="2525" spans="1:11" s="215" customFormat="1" hidden="1">
      <c r="A2525" s="338" t="s">
        <v>3316</v>
      </c>
      <c r="B2525" s="211" t="str">
        <f>VLOOKUP(A2525,数策标签!H:K,2,FALSE)</f>
        <v>近6个月奢侈品偏好</v>
      </c>
      <c r="C2525" s="211" t="s">
        <v>235</v>
      </c>
      <c r="D2525" s="211" t="s">
        <v>3317</v>
      </c>
      <c r="E2525" s="211" t="s">
        <v>1034</v>
      </c>
      <c r="F2525" s="211" t="s">
        <v>3078</v>
      </c>
      <c r="G2525" s="269" t="s">
        <v>3318</v>
      </c>
      <c r="H2525" s="325"/>
      <c r="I2525" s="269" t="s">
        <v>2753</v>
      </c>
      <c r="J2525" s="252" t="s">
        <v>2753</v>
      </c>
      <c r="K2525" s="215" t="s">
        <v>238</v>
      </c>
    </row>
    <row r="2526" spans="1:11" s="215" customFormat="1" hidden="1">
      <c r="A2526" s="211" t="s">
        <v>3316</v>
      </c>
      <c r="B2526" s="211" t="str">
        <f>VLOOKUP(A2526,数策标签!H:K,2,FALSE)</f>
        <v>近6个月奢侈品偏好</v>
      </c>
      <c r="C2526" s="211" t="s">
        <v>261</v>
      </c>
      <c r="D2526" s="211" t="s">
        <v>3317</v>
      </c>
      <c r="E2526" s="211" t="s">
        <v>1998</v>
      </c>
      <c r="F2526" s="265"/>
      <c r="G2526" s="211" t="s">
        <v>895</v>
      </c>
      <c r="H2526" s="265"/>
      <c r="I2526" s="211"/>
      <c r="J2526" s="252"/>
      <c r="K2526" s="215" t="s">
        <v>1103</v>
      </c>
    </row>
    <row r="2527" spans="1:11" s="215" customFormat="1">
      <c r="A2527" s="211" t="s">
        <v>3319</v>
      </c>
      <c r="B2527" s="211" t="str">
        <f>VLOOKUP(A2527,数策标签!H:K,2,FALSE)</f>
        <v>兴趣爱好</v>
      </c>
      <c r="C2527" s="211" t="s">
        <v>235</v>
      </c>
      <c r="D2527" s="211" t="s">
        <v>1083</v>
      </c>
      <c r="E2527" s="211" t="s">
        <v>1083</v>
      </c>
      <c r="F2527" s="265" t="s">
        <v>3320</v>
      </c>
      <c r="G2527" s="211" t="s">
        <v>685</v>
      </c>
      <c r="H2527" s="265"/>
      <c r="I2527" s="211" t="s">
        <v>3321</v>
      </c>
      <c r="J2527" s="252" t="s">
        <v>3321</v>
      </c>
      <c r="K2527" s="215" t="s">
        <v>238</v>
      </c>
    </row>
    <row r="2528" spans="1:11" s="215" customFormat="1">
      <c r="A2528" s="211" t="s">
        <v>3319</v>
      </c>
      <c r="B2528" s="211" t="str">
        <f>VLOOKUP(A2528,数策标签!H:K,2,FALSE)</f>
        <v>兴趣爱好</v>
      </c>
      <c r="C2528" s="211" t="s">
        <v>235</v>
      </c>
      <c r="D2528" s="211" t="s">
        <v>1083</v>
      </c>
      <c r="E2528" s="211" t="s">
        <v>1083</v>
      </c>
      <c r="F2528" s="265" t="s">
        <v>3320</v>
      </c>
      <c r="G2528" s="211" t="s">
        <v>685</v>
      </c>
      <c r="H2528" s="265"/>
      <c r="I2528" s="211" t="s">
        <v>3322</v>
      </c>
      <c r="J2528" s="252" t="s">
        <v>3322</v>
      </c>
      <c r="K2528" s="215" t="s">
        <v>238</v>
      </c>
    </row>
    <row r="2529" spans="1:11" s="215" customFormat="1">
      <c r="A2529" s="211" t="s">
        <v>3319</v>
      </c>
      <c r="B2529" s="211" t="str">
        <f>VLOOKUP(A2529,数策标签!H:K,2,FALSE)</f>
        <v>兴趣爱好</v>
      </c>
      <c r="C2529" s="211" t="s">
        <v>235</v>
      </c>
      <c r="D2529" s="211" t="s">
        <v>1083</v>
      </c>
      <c r="E2529" s="211" t="s">
        <v>1083</v>
      </c>
      <c r="F2529" s="265" t="s">
        <v>3320</v>
      </c>
      <c r="G2529" s="211" t="s">
        <v>685</v>
      </c>
      <c r="H2529" s="265"/>
      <c r="I2529" s="211" t="s">
        <v>3323</v>
      </c>
      <c r="J2529" s="252" t="s">
        <v>3323</v>
      </c>
      <c r="K2529" s="215" t="s">
        <v>238</v>
      </c>
    </row>
    <row r="2530" spans="1:11" s="215" customFormat="1">
      <c r="A2530" s="211" t="s">
        <v>3319</v>
      </c>
      <c r="B2530" s="211" t="str">
        <f>VLOOKUP(A2530,数策标签!H:K,2,FALSE)</f>
        <v>兴趣爱好</v>
      </c>
      <c r="C2530" s="211" t="s">
        <v>235</v>
      </c>
      <c r="D2530" s="211" t="s">
        <v>1083</v>
      </c>
      <c r="E2530" s="211" t="s">
        <v>1083</v>
      </c>
      <c r="F2530" s="265" t="s">
        <v>3320</v>
      </c>
      <c r="G2530" s="211" t="s">
        <v>685</v>
      </c>
      <c r="H2530" s="265"/>
      <c r="I2530" s="211" t="s">
        <v>3324</v>
      </c>
      <c r="J2530" s="252" t="s">
        <v>3324</v>
      </c>
      <c r="K2530" s="215" t="s">
        <v>238</v>
      </c>
    </row>
    <row r="2531" spans="1:11" s="215" customFormat="1">
      <c r="A2531" s="211" t="s">
        <v>3319</v>
      </c>
      <c r="B2531" s="211" t="str">
        <f>VLOOKUP(A2531,数策标签!H:K,2,FALSE)</f>
        <v>兴趣爱好</v>
      </c>
      <c r="C2531" s="211" t="s">
        <v>235</v>
      </c>
      <c r="D2531" s="211" t="s">
        <v>1083</v>
      </c>
      <c r="E2531" s="211" t="s">
        <v>1083</v>
      </c>
      <c r="F2531" s="265" t="s">
        <v>3320</v>
      </c>
      <c r="G2531" s="211" t="s">
        <v>685</v>
      </c>
      <c r="H2531" s="265"/>
      <c r="I2531" s="211" t="s">
        <v>3325</v>
      </c>
      <c r="J2531" s="252" t="s">
        <v>3325</v>
      </c>
      <c r="K2531" s="215" t="s">
        <v>238</v>
      </c>
    </row>
    <row r="2532" spans="1:11" s="215" customFormat="1">
      <c r="A2532" s="211" t="s">
        <v>3319</v>
      </c>
      <c r="B2532" s="211" t="str">
        <f>VLOOKUP(A2532,数策标签!H:K,2,FALSE)</f>
        <v>兴趣爱好</v>
      </c>
      <c r="C2532" s="211" t="s">
        <v>235</v>
      </c>
      <c r="D2532" s="211" t="s">
        <v>1083</v>
      </c>
      <c r="E2532" s="211" t="s">
        <v>1083</v>
      </c>
      <c r="F2532" s="265" t="s">
        <v>3320</v>
      </c>
      <c r="G2532" s="211" t="s">
        <v>685</v>
      </c>
      <c r="H2532" s="265"/>
      <c r="I2532" s="211" t="s">
        <v>3326</v>
      </c>
      <c r="J2532" s="252" t="s">
        <v>3326</v>
      </c>
      <c r="K2532" s="215" t="s">
        <v>238</v>
      </c>
    </row>
    <row r="2533" spans="1:11" s="215" customFormat="1">
      <c r="A2533" s="211" t="s">
        <v>3319</v>
      </c>
      <c r="B2533" s="211" t="str">
        <f>VLOOKUP(A2533,数策标签!H:K,2,FALSE)</f>
        <v>兴趣爱好</v>
      </c>
      <c r="C2533" s="211" t="s">
        <v>235</v>
      </c>
      <c r="D2533" s="211" t="s">
        <v>1083</v>
      </c>
      <c r="E2533" s="211" t="s">
        <v>1083</v>
      </c>
      <c r="F2533" s="265" t="s">
        <v>3320</v>
      </c>
      <c r="G2533" s="211" t="s">
        <v>685</v>
      </c>
      <c r="H2533" s="265"/>
      <c r="I2533" s="211" t="s">
        <v>3327</v>
      </c>
      <c r="J2533" s="252" t="s">
        <v>3327</v>
      </c>
      <c r="K2533" s="215" t="s">
        <v>238</v>
      </c>
    </row>
    <row r="2534" spans="1:11" s="215" customFormat="1">
      <c r="A2534" s="211" t="s">
        <v>3319</v>
      </c>
      <c r="B2534" s="211" t="str">
        <f>VLOOKUP(A2534,数策标签!H:K,2,FALSE)</f>
        <v>兴趣爱好</v>
      </c>
      <c r="C2534" s="211" t="s">
        <v>235</v>
      </c>
      <c r="D2534" s="211" t="s">
        <v>1083</v>
      </c>
      <c r="E2534" s="211" t="s">
        <v>1083</v>
      </c>
      <c r="F2534" s="265" t="s">
        <v>3320</v>
      </c>
      <c r="G2534" s="211" t="s">
        <v>685</v>
      </c>
      <c r="H2534" s="265"/>
      <c r="I2534" s="211" t="s">
        <v>3328</v>
      </c>
      <c r="J2534" s="252" t="s">
        <v>3328</v>
      </c>
      <c r="K2534" s="215" t="s">
        <v>238</v>
      </c>
    </row>
    <row r="2535" spans="1:11" s="215" customFormat="1">
      <c r="A2535" s="211" t="s">
        <v>3319</v>
      </c>
      <c r="B2535" s="211" t="str">
        <f>VLOOKUP(A2535,数策标签!H:K,2,FALSE)</f>
        <v>兴趣爱好</v>
      </c>
      <c r="C2535" s="211" t="s">
        <v>235</v>
      </c>
      <c r="D2535" s="211" t="s">
        <v>1083</v>
      </c>
      <c r="E2535" s="211" t="s">
        <v>1083</v>
      </c>
      <c r="F2535" s="265" t="s">
        <v>3320</v>
      </c>
      <c r="G2535" s="211" t="s">
        <v>685</v>
      </c>
      <c r="H2535" s="265"/>
      <c r="I2535" s="211" t="s">
        <v>3329</v>
      </c>
      <c r="J2535" s="252" t="s">
        <v>3329</v>
      </c>
      <c r="K2535" s="215" t="s">
        <v>238</v>
      </c>
    </row>
    <row r="2536" spans="1:11" s="215" customFormat="1">
      <c r="A2536" s="211" t="s">
        <v>3319</v>
      </c>
      <c r="B2536" s="211" t="str">
        <f>VLOOKUP(A2536,数策标签!H:K,2,FALSE)</f>
        <v>兴趣爱好</v>
      </c>
      <c r="C2536" s="211" t="s">
        <v>235</v>
      </c>
      <c r="D2536" s="211" t="s">
        <v>1083</v>
      </c>
      <c r="E2536" s="211" t="s">
        <v>1083</v>
      </c>
      <c r="F2536" s="265" t="s">
        <v>3320</v>
      </c>
      <c r="G2536" s="211" t="s">
        <v>685</v>
      </c>
      <c r="H2536" s="265"/>
      <c r="I2536" s="211" t="s">
        <v>3330</v>
      </c>
      <c r="J2536" s="252" t="s">
        <v>3330</v>
      </c>
      <c r="K2536" s="215" t="s">
        <v>238</v>
      </c>
    </row>
    <row r="2537" spans="1:11" s="215" customFormat="1">
      <c r="A2537" s="211" t="s">
        <v>3319</v>
      </c>
      <c r="B2537" s="211" t="str">
        <f>VLOOKUP(A2537,数策标签!H:K,2,FALSE)</f>
        <v>兴趣爱好</v>
      </c>
      <c r="C2537" s="211" t="s">
        <v>235</v>
      </c>
      <c r="D2537" s="211" t="s">
        <v>1083</v>
      </c>
      <c r="E2537" s="211" t="s">
        <v>1083</v>
      </c>
      <c r="F2537" s="265" t="s">
        <v>3320</v>
      </c>
      <c r="G2537" s="211" t="s">
        <v>685</v>
      </c>
      <c r="H2537" s="265"/>
      <c r="I2537" s="211" t="s">
        <v>3331</v>
      </c>
      <c r="J2537" s="252" t="s">
        <v>3331</v>
      </c>
      <c r="K2537" s="215" t="s">
        <v>238</v>
      </c>
    </row>
    <row r="2538" spans="1:11" s="215" customFormat="1">
      <c r="A2538" s="211" t="s">
        <v>3319</v>
      </c>
      <c r="B2538" s="211" t="str">
        <f>VLOOKUP(A2538,数策标签!H:K,2,FALSE)</f>
        <v>兴趣爱好</v>
      </c>
      <c r="C2538" s="211" t="s">
        <v>235</v>
      </c>
      <c r="D2538" s="211" t="s">
        <v>1083</v>
      </c>
      <c r="E2538" s="211" t="s">
        <v>1083</v>
      </c>
      <c r="F2538" s="265" t="s">
        <v>3320</v>
      </c>
      <c r="G2538" s="211" t="s">
        <v>685</v>
      </c>
      <c r="H2538" s="265"/>
      <c r="I2538" s="211" t="s">
        <v>3332</v>
      </c>
      <c r="J2538" s="252" t="s">
        <v>3332</v>
      </c>
      <c r="K2538" s="215" t="s">
        <v>238</v>
      </c>
    </row>
    <row r="2539" spans="1:11" s="215" customFormat="1">
      <c r="A2539" s="211" t="s">
        <v>3319</v>
      </c>
      <c r="B2539" s="211" t="str">
        <f>VLOOKUP(A2539,数策标签!H:K,2,FALSE)</f>
        <v>兴趣爱好</v>
      </c>
      <c r="C2539" s="211" t="s">
        <v>235</v>
      </c>
      <c r="D2539" s="211" t="s">
        <v>1083</v>
      </c>
      <c r="E2539" s="211" t="s">
        <v>1083</v>
      </c>
      <c r="F2539" s="265" t="s">
        <v>3320</v>
      </c>
      <c r="G2539" s="211" t="s">
        <v>685</v>
      </c>
      <c r="H2539" s="265"/>
      <c r="I2539" s="211" t="s">
        <v>3333</v>
      </c>
      <c r="J2539" s="252" t="s">
        <v>3333</v>
      </c>
      <c r="K2539" s="215" t="s">
        <v>238</v>
      </c>
    </row>
    <row r="2540" spans="1:11" s="215" customFormat="1">
      <c r="A2540" s="211" t="s">
        <v>3319</v>
      </c>
      <c r="B2540" s="211" t="str">
        <f>VLOOKUP(A2540,数策标签!H:K,2,FALSE)</f>
        <v>兴趣爱好</v>
      </c>
      <c r="C2540" s="211" t="s">
        <v>235</v>
      </c>
      <c r="D2540" s="211" t="s">
        <v>1083</v>
      </c>
      <c r="E2540" s="211" t="s">
        <v>1083</v>
      </c>
      <c r="F2540" s="265" t="s">
        <v>3320</v>
      </c>
      <c r="G2540" s="211" t="s">
        <v>685</v>
      </c>
      <c r="H2540" s="265"/>
      <c r="I2540" s="211" t="s">
        <v>3334</v>
      </c>
      <c r="J2540" s="252" t="s">
        <v>3334</v>
      </c>
      <c r="K2540" s="215" t="s">
        <v>238</v>
      </c>
    </row>
    <row r="2541" spans="1:11" s="215" customFormat="1">
      <c r="A2541" s="211" t="s">
        <v>3319</v>
      </c>
      <c r="B2541" s="211" t="str">
        <f>VLOOKUP(A2541,数策标签!H:K,2,FALSE)</f>
        <v>兴趣爱好</v>
      </c>
      <c r="C2541" s="211" t="s">
        <v>235</v>
      </c>
      <c r="D2541" s="211" t="s">
        <v>1083</v>
      </c>
      <c r="E2541" s="211" t="s">
        <v>1083</v>
      </c>
      <c r="F2541" s="265" t="s">
        <v>3320</v>
      </c>
      <c r="G2541" s="211" t="s">
        <v>685</v>
      </c>
      <c r="H2541" s="265"/>
      <c r="I2541" s="211" t="s">
        <v>3335</v>
      </c>
      <c r="J2541" s="252" t="s">
        <v>3335</v>
      </c>
      <c r="K2541" s="215" t="s">
        <v>238</v>
      </c>
    </row>
    <row r="2542" spans="1:11" s="215" customFormat="1">
      <c r="A2542" s="211" t="s">
        <v>3319</v>
      </c>
      <c r="B2542" s="211" t="str">
        <f>VLOOKUP(A2542,数策标签!H:K,2,FALSE)</f>
        <v>兴趣爱好</v>
      </c>
      <c r="C2542" s="211" t="s">
        <v>235</v>
      </c>
      <c r="D2542" s="211" t="s">
        <v>1083</v>
      </c>
      <c r="E2542" s="211" t="s">
        <v>1083</v>
      </c>
      <c r="F2542" s="265" t="s">
        <v>3320</v>
      </c>
      <c r="G2542" s="211" t="s">
        <v>685</v>
      </c>
      <c r="H2542" s="265"/>
      <c r="I2542" s="211" t="s">
        <v>3336</v>
      </c>
      <c r="J2542" s="252" t="s">
        <v>3336</v>
      </c>
      <c r="K2542" s="215" t="s">
        <v>238</v>
      </c>
    </row>
    <row r="2543" spans="1:11" s="215" customFormat="1">
      <c r="A2543" s="211" t="s">
        <v>3319</v>
      </c>
      <c r="B2543" s="211" t="str">
        <f>VLOOKUP(A2543,数策标签!H:K,2,FALSE)</f>
        <v>兴趣爱好</v>
      </c>
      <c r="C2543" s="211" t="s">
        <v>235</v>
      </c>
      <c r="D2543" s="211" t="s">
        <v>1083</v>
      </c>
      <c r="E2543" s="211" t="s">
        <v>1083</v>
      </c>
      <c r="F2543" s="265" t="s">
        <v>3320</v>
      </c>
      <c r="G2543" s="211" t="s">
        <v>685</v>
      </c>
      <c r="H2543" s="265"/>
      <c r="I2543" s="211" t="s">
        <v>3337</v>
      </c>
      <c r="J2543" s="252" t="s">
        <v>3337</v>
      </c>
      <c r="K2543" s="215" t="s">
        <v>238</v>
      </c>
    </row>
    <row r="2544" spans="1:11" s="215" customFormat="1">
      <c r="A2544" s="211" t="s">
        <v>3319</v>
      </c>
      <c r="B2544" s="211" t="str">
        <f>VLOOKUP(A2544,数策标签!H:K,2,FALSE)</f>
        <v>兴趣爱好</v>
      </c>
      <c r="C2544" s="211" t="s">
        <v>235</v>
      </c>
      <c r="D2544" s="211" t="s">
        <v>1083</v>
      </c>
      <c r="E2544" s="211" t="s">
        <v>1083</v>
      </c>
      <c r="F2544" s="265" t="s">
        <v>3320</v>
      </c>
      <c r="G2544" s="211" t="s">
        <v>685</v>
      </c>
      <c r="H2544" s="265"/>
      <c r="I2544" s="211" t="s">
        <v>3338</v>
      </c>
      <c r="J2544" s="252" t="s">
        <v>3338</v>
      </c>
      <c r="K2544" s="215" t="s">
        <v>238</v>
      </c>
    </row>
    <row r="2545" spans="1:11" s="215" customFormat="1">
      <c r="A2545" s="211" t="s">
        <v>3319</v>
      </c>
      <c r="B2545" s="211" t="str">
        <f>VLOOKUP(A2545,数策标签!H:K,2,FALSE)</f>
        <v>兴趣爱好</v>
      </c>
      <c r="C2545" s="211" t="s">
        <v>235</v>
      </c>
      <c r="D2545" s="211" t="s">
        <v>1083</v>
      </c>
      <c r="E2545" s="211" t="s">
        <v>1083</v>
      </c>
      <c r="F2545" s="265" t="s">
        <v>3320</v>
      </c>
      <c r="G2545" s="211" t="s">
        <v>685</v>
      </c>
      <c r="H2545" s="265"/>
      <c r="I2545" s="211" t="s">
        <v>3339</v>
      </c>
      <c r="J2545" s="252" t="s">
        <v>3339</v>
      </c>
      <c r="K2545" s="215" t="s">
        <v>238</v>
      </c>
    </row>
    <row r="2546" spans="1:11" s="215" customFormat="1">
      <c r="A2546" s="211" t="s">
        <v>3319</v>
      </c>
      <c r="B2546" s="211" t="str">
        <f>VLOOKUP(A2546,数策标签!H:K,2,FALSE)</f>
        <v>兴趣爱好</v>
      </c>
      <c r="C2546" s="211" t="s">
        <v>235</v>
      </c>
      <c r="D2546" s="211" t="s">
        <v>1083</v>
      </c>
      <c r="E2546" s="211" t="s">
        <v>1083</v>
      </c>
      <c r="F2546" s="265" t="s">
        <v>3320</v>
      </c>
      <c r="G2546" s="211" t="s">
        <v>685</v>
      </c>
      <c r="H2546" s="265"/>
      <c r="I2546" s="211" t="s">
        <v>3340</v>
      </c>
      <c r="J2546" s="252" t="s">
        <v>3340</v>
      </c>
      <c r="K2546" s="215" t="s">
        <v>238</v>
      </c>
    </row>
    <row r="2547" spans="1:11" s="215" customFormat="1">
      <c r="A2547" s="211" t="s">
        <v>3319</v>
      </c>
      <c r="B2547" s="211" t="str">
        <f>VLOOKUP(A2547,数策标签!H:K,2,FALSE)</f>
        <v>兴趣爱好</v>
      </c>
      <c r="C2547" s="211" t="s">
        <v>235</v>
      </c>
      <c r="D2547" s="211" t="s">
        <v>1083</v>
      </c>
      <c r="E2547" s="211" t="s">
        <v>1083</v>
      </c>
      <c r="F2547" s="265" t="s">
        <v>3320</v>
      </c>
      <c r="G2547" s="211" t="s">
        <v>685</v>
      </c>
      <c r="H2547" s="265"/>
      <c r="I2547" s="211" t="s">
        <v>3341</v>
      </c>
      <c r="J2547" s="252" t="s">
        <v>3341</v>
      </c>
      <c r="K2547" s="215" t="s">
        <v>238</v>
      </c>
    </row>
    <row r="2548" spans="1:11" s="215" customFormat="1">
      <c r="A2548" s="211" t="s">
        <v>3319</v>
      </c>
      <c r="B2548" s="211" t="str">
        <f>VLOOKUP(A2548,数策标签!H:K,2,FALSE)</f>
        <v>兴趣爱好</v>
      </c>
      <c r="C2548" s="211" t="s">
        <v>235</v>
      </c>
      <c r="D2548" s="211" t="s">
        <v>1083</v>
      </c>
      <c r="E2548" s="211" t="s">
        <v>1083</v>
      </c>
      <c r="F2548" s="265" t="s">
        <v>3320</v>
      </c>
      <c r="G2548" s="211" t="s">
        <v>685</v>
      </c>
      <c r="H2548" s="265"/>
      <c r="I2548" s="211" t="s">
        <v>3342</v>
      </c>
      <c r="J2548" s="252" t="s">
        <v>3342</v>
      </c>
      <c r="K2548" s="215" t="s">
        <v>238</v>
      </c>
    </row>
    <row r="2549" spans="1:11" s="215" customFormat="1">
      <c r="A2549" s="211" t="s">
        <v>3319</v>
      </c>
      <c r="B2549" s="211" t="str">
        <f>VLOOKUP(A2549,数策标签!H:K,2,FALSE)</f>
        <v>兴趣爱好</v>
      </c>
      <c r="C2549" s="211" t="s">
        <v>235</v>
      </c>
      <c r="D2549" s="211" t="s">
        <v>1083</v>
      </c>
      <c r="E2549" s="211" t="s">
        <v>1083</v>
      </c>
      <c r="F2549" s="265" t="s">
        <v>3320</v>
      </c>
      <c r="G2549" s="211" t="s">
        <v>685</v>
      </c>
      <c r="H2549" s="265"/>
      <c r="I2549" s="211" t="s">
        <v>3343</v>
      </c>
      <c r="J2549" s="252" t="s">
        <v>3343</v>
      </c>
      <c r="K2549" s="215" t="s">
        <v>238</v>
      </c>
    </row>
    <row r="2550" spans="1:11" s="215" customFormat="1">
      <c r="A2550" s="211" t="s">
        <v>3319</v>
      </c>
      <c r="B2550" s="211" t="str">
        <f>VLOOKUP(A2550,数策标签!H:K,2,FALSE)</f>
        <v>兴趣爱好</v>
      </c>
      <c r="C2550" s="211" t="s">
        <v>235</v>
      </c>
      <c r="D2550" s="211" t="s">
        <v>1083</v>
      </c>
      <c r="E2550" s="211" t="s">
        <v>1083</v>
      </c>
      <c r="F2550" s="265" t="s">
        <v>3320</v>
      </c>
      <c r="G2550" s="211" t="s">
        <v>685</v>
      </c>
      <c r="H2550" s="265"/>
      <c r="I2550" s="211" t="s">
        <v>3344</v>
      </c>
      <c r="J2550" s="252" t="s">
        <v>3344</v>
      </c>
      <c r="K2550" s="215" t="s">
        <v>238</v>
      </c>
    </row>
    <row r="2551" spans="1:11" s="215" customFormat="1">
      <c r="A2551" s="340" t="s">
        <v>3345</v>
      </c>
      <c r="B2551" s="211" t="str">
        <f>VLOOKUP(A2551,数策标签!H:K,2,FALSE)</f>
        <v>旅游类品质偏好</v>
      </c>
      <c r="C2551" s="317" t="s">
        <v>235</v>
      </c>
      <c r="D2551" s="317" t="s">
        <v>1083</v>
      </c>
      <c r="E2551" s="317" t="s">
        <v>1083</v>
      </c>
      <c r="F2551" s="287" t="s">
        <v>3346</v>
      </c>
      <c r="G2551" s="317" t="s">
        <v>901</v>
      </c>
      <c r="H2551" s="287"/>
      <c r="I2551" s="317" t="s">
        <v>3347</v>
      </c>
      <c r="J2551" s="252" t="s">
        <v>3347</v>
      </c>
      <c r="K2551" s="215" t="s">
        <v>238</v>
      </c>
    </row>
    <row r="2552" spans="1:11" s="215" customFormat="1">
      <c r="A2552" s="340" t="s">
        <v>3345</v>
      </c>
      <c r="B2552" s="211" t="str">
        <f>VLOOKUP(A2552,数策标签!H:K,2,FALSE)</f>
        <v>旅游类品质偏好</v>
      </c>
      <c r="C2552" s="317" t="s">
        <v>235</v>
      </c>
      <c r="D2552" s="317" t="s">
        <v>1083</v>
      </c>
      <c r="E2552" s="317" t="s">
        <v>1083</v>
      </c>
      <c r="F2552" s="287" t="s">
        <v>3346</v>
      </c>
      <c r="G2552" s="317" t="s">
        <v>901</v>
      </c>
      <c r="H2552" s="287"/>
      <c r="I2552" s="317" t="s">
        <v>3348</v>
      </c>
      <c r="J2552" s="252" t="s">
        <v>3348</v>
      </c>
      <c r="K2552" s="215" t="s">
        <v>238</v>
      </c>
    </row>
    <row r="2553" spans="1:11" s="215" customFormat="1">
      <c r="A2553" s="340" t="s">
        <v>3349</v>
      </c>
      <c r="B2553" s="211" t="str">
        <f>VLOOKUP(A2553,数策标签!H:K,2,FALSE)</f>
        <v>旅游目标偏好</v>
      </c>
      <c r="C2553" s="317" t="s">
        <v>235</v>
      </c>
      <c r="D2553" s="317" t="s">
        <v>1083</v>
      </c>
      <c r="E2553" s="317" t="s">
        <v>1083</v>
      </c>
      <c r="F2553" s="287" t="s">
        <v>3350</v>
      </c>
      <c r="G2553" s="317" t="s">
        <v>904</v>
      </c>
      <c r="H2553" s="287"/>
      <c r="I2553" s="317" t="s">
        <v>3351</v>
      </c>
      <c r="J2553" s="252" t="s">
        <v>3351</v>
      </c>
      <c r="K2553" s="215" t="s">
        <v>238</v>
      </c>
    </row>
    <row r="2554" spans="1:11" s="215" customFormat="1">
      <c r="A2554" s="341" t="s">
        <v>3349</v>
      </c>
      <c r="B2554" s="269" t="str">
        <f>VLOOKUP(A2554,数策标签!H:K,2,FALSE)</f>
        <v>旅游目标偏好</v>
      </c>
      <c r="C2554" s="311" t="s">
        <v>235</v>
      </c>
      <c r="D2554" s="311" t="s">
        <v>1083</v>
      </c>
      <c r="E2554" s="311" t="s">
        <v>1083</v>
      </c>
      <c r="F2554" s="289" t="s">
        <v>3350</v>
      </c>
      <c r="G2554" s="311" t="s">
        <v>904</v>
      </c>
      <c r="H2554" s="289"/>
      <c r="I2554" s="311" t="s">
        <v>3352</v>
      </c>
      <c r="J2554" s="257" t="s">
        <v>3352</v>
      </c>
      <c r="K2554" s="215" t="s">
        <v>238</v>
      </c>
    </row>
    <row r="2555" spans="1:11" s="215" customFormat="1" hidden="1">
      <c r="A2555" s="337" t="s">
        <v>3353</v>
      </c>
      <c r="B2555" s="301" t="str">
        <f>VLOOKUP(A2555,数策标签!H:K,2,FALSE)</f>
        <v>手机号&amp;姓名验证</v>
      </c>
      <c r="C2555" s="301" t="s">
        <v>235</v>
      </c>
      <c r="D2555" s="301" t="s">
        <v>1034</v>
      </c>
      <c r="E2555" s="301" t="s">
        <v>1034</v>
      </c>
      <c r="F2555" s="329" t="s">
        <v>3354</v>
      </c>
      <c r="G2555" s="301"/>
      <c r="H2555" s="329" t="s">
        <v>3355</v>
      </c>
      <c r="I2555" s="301" t="s">
        <v>3356</v>
      </c>
      <c r="J2555" s="250" t="s">
        <v>1986</v>
      </c>
      <c r="K2555" s="215" t="s">
        <v>238</v>
      </c>
    </row>
    <row r="2556" spans="1:11" s="215" customFormat="1" hidden="1">
      <c r="A2556" s="253" t="s">
        <v>3353</v>
      </c>
      <c r="B2556" s="211" t="str">
        <f>VLOOKUP(A2556,数策标签!H:K,2,FALSE)</f>
        <v>手机号&amp;姓名验证</v>
      </c>
      <c r="C2556" s="211" t="s">
        <v>235</v>
      </c>
      <c r="D2556" s="211" t="s">
        <v>1034</v>
      </c>
      <c r="E2556" s="211" t="s">
        <v>1034</v>
      </c>
      <c r="F2556" s="265" t="s">
        <v>3354</v>
      </c>
      <c r="G2556" s="211"/>
      <c r="H2556" s="265" t="s">
        <v>1037</v>
      </c>
      <c r="I2556" s="211" t="s">
        <v>3357</v>
      </c>
      <c r="J2556" s="252" t="s">
        <v>1988</v>
      </c>
      <c r="K2556" s="215" t="s">
        <v>238</v>
      </c>
    </row>
    <row r="2557" spans="1:11" s="215" customFormat="1" hidden="1">
      <c r="A2557" s="253" t="s">
        <v>3353</v>
      </c>
      <c r="B2557" s="317" t="str">
        <f>VLOOKUP(A2557,数策标签!H:K,2,FALSE)</f>
        <v>手机号&amp;姓名验证</v>
      </c>
      <c r="C2557" s="317" t="s">
        <v>235</v>
      </c>
      <c r="D2557" s="317" t="s">
        <v>1034</v>
      </c>
      <c r="E2557" s="317" t="s">
        <v>1034</v>
      </c>
      <c r="F2557" s="287" t="s">
        <v>3354</v>
      </c>
      <c r="G2557" s="211"/>
      <c r="H2557" s="265" t="s">
        <v>3358</v>
      </c>
      <c r="I2557" s="211" t="s">
        <v>3359</v>
      </c>
      <c r="J2557" s="252" t="s">
        <v>3359</v>
      </c>
      <c r="K2557" s="215" t="s">
        <v>238</v>
      </c>
    </row>
    <row r="2558" spans="1:11" s="215" customFormat="1" hidden="1">
      <c r="A2558" s="253" t="s">
        <v>3360</v>
      </c>
      <c r="B2558" s="211" t="str">
        <f>VLOOKUP(A2558,数策标签!H:K,2,FALSE)</f>
        <v>手机号在网时长</v>
      </c>
      <c r="C2558" s="211" t="s">
        <v>235</v>
      </c>
      <c r="D2558" s="211" t="s">
        <v>1034</v>
      </c>
      <c r="E2558" s="211" t="s">
        <v>1034</v>
      </c>
      <c r="F2558" s="265" t="s">
        <v>3361</v>
      </c>
      <c r="G2558" s="211"/>
      <c r="H2558" s="265" t="s">
        <v>2006</v>
      </c>
      <c r="I2558" s="211" t="s">
        <v>3362</v>
      </c>
      <c r="J2558" s="252" t="s">
        <v>3363</v>
      </c>
      <c r="K2558" s="215" t="s">
        <v>238</v>
      </c>
    </row>
    <row r="2559" spans="1:11" s="215" customFormat="1" hidden="1">
      <c r="A2559" s="253" t="s">
        <v>3360</v>
      </c>
      <c r="B2559" s="211" t="str">
        <f>VLOOKUP(A2559,数策标签!H:K,2,FALSE)</f>
        <v>手机号在网时长</v>
      </c>
      <c r="C2559" s="211" t="s">
        <v>235</v>
      </c>
      <c r="D2559" s="211" t="s">
        <v>1034</v>
      </c>
      <c r="E2559" s="211" t="s">
        <v>1034</v>
      </c>
      <c r="F2559" s="265" t="s">
        <v>3361</v>
      </c>
      <c r="G2559" s="211"/>
      <c r="H2559" s="265" t="s">
        <v>3364</v>
      </c>
      <c r="I2559" s="211" t="s">
        <v>3365</v>
      </c>
      <c r="J2559" s="252" t="s">
        <v>3366</v>
      </c>
      <c r="K2559" s="215" t="s">
        <v>238</v>
      </c>
    </row>
    <row r="2560" spans="1:11" s="215" customFormat="1" hidden="1">
      <c r="A2560" s="253" t="s">
        <v>3360</v>
      </c>
      <c r="B2560" s="211" t="str">
        <f>VLOOKUP(A2560,数策标签!H:K,2,FALSE)</f>
        <v>手机号在网时长</v>
      </c>
      <c r="C2560" s="211" t="s">
        <v>235</v>
      </c>
      <c r="D2560" s="211" t="s">
        <v>1034</v>
      </c>
      <c r="E2560" s="211" t="s">
        <v>1034</v>
      </c>
      <c r="F2560" s="265" t="s">
        <v>3361</v>
      </c>
      <c r="G2560" s="211"/>
      <c r="H2560" s="265" t="s">
        <v>1037</v>
      </c>
      <c r="I2560" s="211" t="s">
        <v>3367</v>
      </c>
      <c r="J2560" s="252" t="s">
        <v>3368</v>
      </c>
      <c r="K2560" s="215" t="s">
        <v>238</v>
      </c>
    </row>
    <row r="2561" spans="1:11" s="215" customFormat="1" hidden="1">
      <c r="A2561" s="253" t="s">
        <v>3360</v>
      </c>
      <c r="B2561" s="211" t="str">
        <f>VLOOKUP(A2561,数策标签!H:K,2,FALSE)</f>
        <v>手机号在网时长</v>
      </c>
      <c r="C2561" s="211" t="s">
        <v>235</v>
      </c>
      <c r="D2561" s="211" t="s">
        <v>1034</v>
      </c>
      <c r="E2561" s="211" t="s">
        <v>1034</v>
      </c>
      <c r="F2561" s="265" t="s">
        <v>3361</v>
      </c>
      <c r="G2561" s="211"/>
      <c r="H2561" s="265" t="s">
        <v>1040</v>
      </c>
      <c r="I2561" s="211" t="s">
        <v>3369</v>
      </c>
      <c r="J2561" s="252" t="s">
        <v>3370</v>
      </c>
      <c r="K2561" s="215" t="s">
        <v>238</v>
      </c>
    </row>
    <row r="2562" spans="1:11" s="215" customFormat="1" hidden="1">
      <c r="A2562" s="253" t="s">
        <v>3360</v>
      </c>
      <c r="B2562" s="211" t="str">
        <f>VLOOKUP(A2562,数策标签!H:K,2,FALSE)</f>
        <v>手机号在网时长</v>
      </c>
      <c r="C2562" s="211" t="s">
        <v>235</v>
      </c>
      <c r="D2562" s="211" t="s">
        <v>1034</v>
      </c>
      <c r="E2562" s="211" t="s">
        <v>1034</v>
      </c>
      <c r="F2562" s="265" t="s">
        <v>3361</v>
      </c>
      <c r="G2562" s="211"/>
      <c r="H2562" s="265" t="s">
        <v>1042</v>
      </c>
      <c r="I2562" s="211" t="s">
        <v>3371</v>
      </c>
      <c r="J2562" s="252" t="s">
        <v>3372</v>
      </c>
      <c r="K2562" s="215" t="s">
        <v>238</v>
      </c>
    </row>
    <row r="2563" spans="1:11" s="215" customFormat="1" hidden="1">
      <c r="A2563" s="253" t="s">
        <v>3360</v>
      </c>
      <c r="B2563" s="211" t="str">
        <f>VLOOKUP(A2563,数策标签!H:K,2,FALSE)</f>
        <v>手机号在网时长</v>
      </c>
      <c r="C2563" s="211" t="s">
        <v>235</v>
      </c>
      <c r="D2563" s="211" t="s">
        <v>1034</v>
      </c>
      <c r="E2563" s="211" t="s">
        <v>1034</v>
      </c>
      <c r="F2563" s="265" t="s">
        <v>3361</v>
      </c>
      <c r="G2563" s="211"/>
      <c r="H2563" s="265" t="s">
        <v>3358</v>
      </c>
      <c r="I2563" s="211" t="s">
        <v>3359</v>
      </c>
      <c r="J2563" s="252" t="s">
        <v>3359</v>
      </c>
      <c r="K2563" s="215" t="s">
        <v>238</v>
      </c>
    </row>
    <row r="2564" spans="1:11" s="215" customFormat="1" hidden="1">
      <c r="A2564" s="253" t="s">
        <v>3373</v>
      </c>
      <c r="B2564" s="211" t="str">
        <f>VLOOKUP(A2564,数策标签!H:K,2,FALSE)</f>
        <v>手机号当前状态</v>
      </c>
      <c r="C2564" s="211" t="s">
        <v>235</v>
      </c>
      <c r="D2564" s="211" t="s">
        <v>1034</v>
      </c>
      <c r="E2564" s="211" t="s">
        <v>1034</v>
      </c>
      <c r="F2564" s="265" t="s">
        <v>3374</v>
      </c>
      <c r="G2564" s="211"/>
      <c r="H2564" s="265" t="s">
        <v>3355</v>
      </c>
      <c r="I2564" s="211" t="s">
        <v>3375</v>
      </c>
      <c r="J2564" s="252" t="s">
        <v>3375</v>
      </c>
      <c r="K2564" s="215" t="s">
        <v>238</v>
      </c>
    </row>
    <row r="2565" spans="1:11" s="215" customFormat="1" hidden="1">
      <c r="A2565" s="253" t="s">
        <v>3373</v>
      </c>
      <c r="B2565" s="211" t="str">
        <f>VLOOKUP(A2565,数策标签!H:K,2,FALSE)</f>
        <v>手机号当前状态</v>
      </c>
      <c r="C2565" s="211" t="s">
        <v>235</v>
      </c>
      <c r="D2565" s="211" t="s">
        <v>1034</v>
      </c>
      <c r="E2565" s="211" t="s">
        <v>1034</v>
      </c>
      <c r="F2565" s="265" t="s">
        <v>3374</v>
      </c>
      <c r="G2565" s="211"/>
      <c r="H2565" s="265" t="s">
        <v>1037</v>
      </c>
      <c r="I2565" s="211" t="s">
        <v>3376</v>
      </c>
      <c r="J2565" s="252" t="s">
        <v>3376</v>
      </c>
      <c r="K2565" s="215" t="s">
        <v>238</v>
      </c>
    </row>
    <row r="2566" spans="1:11" s="215" customFormat="1" hidden="1">
      <c r="A2566" s="253" t="s">
        <v>3373</v>
      </c>
      <c r="B2566" s="211" t="str">
        <f>VLOOKUP(A2566,数策标签!H:K,2,FALSE)</f>
        <v>手机号当前状态</v>
      </c>
      <c r="C2566" s="211" t="s">
        <v>235</v>
      </c>
      <c r="D2566" s="211" t="s">
        <v>1034</v>
      </c>
      <c r="E2566" s="211" t="s">
        <v>1034</v>
      </c>
      <c r="F2566" s="265" t="s">
        <v>3374</v>
      </c>
      <c r="G2566" s="211"/>
      <c r="H2566" s="265" t="s">
        <v>1040</v>
      </c>
      <c r="I2566" s="211" t="s">
        <v>3377</v>
      </c>
      <c r="J2566" s="252" t="s">
        <v>3377</v>
      </c>
      <c r="K2566" s="215" t="s">
        <v>238</v>
      </c>
    </row>
    <row r="2567" spans="1:11" s="215" customFormat="1" hidden="1">
      <c r="A2567" s="253" t="s">
        <v>3373</v>
      </c>
      <c r="B2567" s="211" t="str">
        <f>VLOOKUP(A2567,数策标签!H:K,2,FALSE)</f>
        <v>手机号当前状态</v>
      </c>
      <c r="C2567" s="211" t="s">
        <v>235</v>
      </c>
      <c r="D2567" s="211" t="s">
        <v>1034</v>
      </c>
      <c r="E2567" s="211" t="s">
        <v>1034</v>
      </c>
      <c r="F2567" s="265" t="s">
        <v>3374</v>
      </c>
      <c r="G2567" s="211"/>
      <c r="H2567" s="265" t="s">
        <v>1042</v>
      </c>
      <c r="I2567" s="211" t="s">
        <v>3378</v>
      </c>
      <c r="J2567" s="252" t="s">
        <v>3378</v>
      </c>
      <c r="K2567" s="215" t="s">
        <v>238</v>
      </c>
    </row>
    <row r="2568" spans="1:11" s="215" customFormat="1" hidden="1">
      <c r="A2568" s="284" t="s">
        <v>3373</v>
      </c>
      <c r="B2568" s="269" t="str">
        <f>VLOOKUP(A2568,数策标签!H:K,2,FALSE)</f>
        <v>手机号当前状态</v>
      </c>
      <c r="C2568" s="269" t="s">
        <v>235</v>
      </c>
      <c r="D2568" s="269" t="s">
        <v>1034</v>
      </c>
      <c r="E2568" s="269" t="s">
        <v>1034</v>
      </c>
      <c r="F2568" s="325" t="s">
        <v>3374</v>
      </c>
      <c r="G2568" s="269"/>
      <c r="H2568" s="325" t="s">
        <v>1045</v>
      </c>
      <c r="I2568" s="269" t="s">
        <v>3379</v>
      </c>
      <c r="J2568" s="252" t="s">
        <v>3379</v>
      </c>
      <c r="K2568" s="215" t="s">
        <v>238</v>
      </c>
    </row>
    <row r="2569" spans="1:11" s="215" customFormat="1" hidden="1">
      <c r="A2569" s="253" t="s">
        <v>3380</v>
      </c>
      <c r="B2569" s="269" t="str">
        <f>VLOOKUP(A2569,数策标签!H:K,2,FALSE)</f>
        <v>手机号联系人通话次数</v>
      </c>
      <c r="C2569" s="211" t="s">
        <v>235</v>
      </c>
      <c r="D2569" s="211" t="s">
        <v>1034</v>
      </c>
      <c r="E2569" s="211" t="s">
        <v>1034</v>
      </c>
      <c r="F2569" s="265" t="s">
        <v>3381</v>
      </c>
      <c r="G2569" s="211" t="s">
        <v>942</v>
      </c>
      <c r="H2569" s="265">
        <v>0</v>
      </c>
      <c r="I2569" s="265">
        <v>0</v>
      </c>
      <c r="J2569" s="252" t="s">
        <v>3382</v>
      </c>
      <c r="K2569" s="215" t="s">
        <v>238</v>
      </c>
    </row>
    <row r="2570" spans="1:11" s="215" customFormat="1" hidden="1">
      <c r="A2570" s="253" t="s">
        <v>3380</v>
      </c>
      <c r="B2570" s="269" t="str">
        <f>VLOOKUP(A2570,数策标签!H:K,2,FALSE)</f>
        <v>手机号联系人通话次数</v>
      </c>
      <c r="C2570" s="211" t="s">
        <v>235</v>
      </c>
      <c r="D2570" s="211" t="s">
        <v>1034</v>
      </c>
      <c r="E2570" s="211" t="s">
        <v>1034</v>
      </c>
      <c r="F2570" s="265" t="s">
        <v>3381</v>
      </c>
      <c r="G2570" s="211" t="s">
        <v>942</v>
      </c>
      <c r="H2570" s="265">
        <v>1</v>
      </c>
      <c r="I2570" s="265">
        <v>1</v>
      </c>
      <c r="J2570" s="252" t="s">
        <v>3383</v>
      </c>
      <c r="K2570" s="215" t="s">
        <v>238</v>
      </c>
    </row>
    <row r="2571" spans="1:11" s="215" customFormat="1" hidden="1">
      <c r="A2571" s="253" t="s">
        <v>3380</v>
      </c>
      <c r="B2571" s="269" t="str">
        <f>VLOOKUP(A2571,数策标签!H:K,2,FALSE)</f>
        <v>手机号联系人通话次数</v>
      </c>
      <c r="C2571" s="211" t="s">
        <v>235</v>
      </c>
      <c r="D2571" s="211" t="s">
        <v>1034</v>
      </c>
      <c r="E2571" s="211" t="s">
        <v>1034</v>
      </c>
      <c r="F2571" s="265" t="s">
        <v>3381</v>
      </c>
      <c r="G2571" s="211" t="s">
        <v>942</v>
      </c>
      <c r="H2571" s="265">
        <v>2</v>
      </c>
      <c r="I2571" s="208" t="s">
        <v>3384</v>
      </c>
      <c r="J2571" s="252" t="s">
        <v>3383</v>
      </c>
      <c r="K2571" s="215" t="s">
        <v>238</v>
      </c>
    </row>
    <row r="2572" spans="1:11" s="215" customFormat="1" hidden="1">
      <c r="A2572" s="253" t="s">
        <v>3380</v>
      </c>
      <c r="B2572" s="269" t="str">
        <f>VLOOKUP(A2572,数策标签!H:K,2,FALSE)</f>
        <v>手机号联系人通话次数</v>
      </c>
      <c r="C2572" s="211" t="s">
        <v>235</v>
      </c>
      <c r="D2572" s="211" t="s">
        <v>1034</v>
      </c>
      <c r="E2572" s="211" t="s">
        <v>1034</v>
      </c>
      <c r="F2572" s="265" t="s">
        <v>3381</v>
      </c>
      <c r="G2572" s="211" t="s">
        <v>942</v>
      </c>
      <c r="H2572" s="265">
        <v>3</v>
      </c>
      <c r="I2572" s="211" t="s">
        <v>3385</v>
      </c>
      <c r="J2572" s="252" t="s">
        <v>3386</v>
      </c>
      <c r="K2572" s="215" t="s">
        <v>238</v>
      </c>
    </row>
    <row r="2573" spans="1:11" s="215" customFormat="1" hidden="1">
      <c r="A2573" s="253" t="s">
        <v>3380</v>
      </c>
      <c r="B2573" s="269" t="str">
        <f>VLOOKUP(A2573,数策标签!H:K,2,FALSE)</f>
        <v>手机号联系人通话次数</v>
      </c>
      <c r="C2573" s="211" t="s">
        <v>235</v>
      </c>
      <c r="D2573" s="211" t="s">
        <v>1034</v>
      </c>
      <c r="E2573" s="211" t="s">
        <v>1034</v>
      </c>
      <c r="F2573" s="265" t="s">
        <v>3381</v>
      </c>
      <c r="G2573" s="211" t="s">
        <v>942</v>
      </c>
      <c r="H2573" s="265">
        <v>4</v>
      </c>
      <c r="I2573" s="211" t="s">
        <v>3387</v>
      </c>
      <c r="J2573" s="252" t="s">
        <v>3388</v>
      </c>
      <c r="K2573" s="215" t="s">
        <v>238</v>
      </c>
    </row>
    <row r="2574" spans="1:11" s="215" customFormat="1" hidden="1">
      <c r="A2574" s="253" t="s">
        <v>3380</v>
      </c>
      <c r="B2574" s="269" t="str">
        <f>VLOOKUP(A2574,数策标签!H:K,2,FALSE)</f>
        <v>手机号联系人通话次数</v>
      </c>
      <c r="C2574" s="211" t="s">
        <v>235</v>
      </c>
      <c r="D2574" s="211" t="s">
        <v>1034</v>
      </c>
      <c r="E2574" s="211" t="s">
        <v>1034</v>
      </c>
      <c r="F2574" s="265" t="s">
        <v>3381</v>
      </c>
      <c r="G2574" s="211" t="s">
        <v>942</v>
      </c>
      <c r="H2574" s="265">
        <v>0</v>
      </c>
      <c r="I2574" s="265" t="s">
        <v>3355</v>
      </c>
      <c r="J2574" s="252" t="s">
        <v>3382</v>
      </c>
      <c r="K2574" s="215" t="s">
        <v>238</v>
      </c>
    </row>
    <row r="2575" spans="1:11" s="215" customFormat="1" hidden="1">
      <c r="A2575" s="253" t="s">
        <v>3380</v>
      </c>
      <c r="B2575" s="269" t="str">
        <f>VLOOKUP(A2575,数策标签!H:K,2,FALSE)</f>
        <v>手机号联系人通话次数</v>
      </c>
      <c r="C2575" s="211" t="s">
        <v>235</v>
      </c>
      <c r="D2575" s="211" t="s">
        <v>1034</v>
      </c>
      <c r="E2575" s="211" t="s">
        <v>1034</v>
      </c>
      <c r="F2575" s="265" t="s">
        <v>3381</v>
      </c>
      <c r="G2575" s="211" t="s">
        <v>942</v>
      </c>
      <c r="H2575" s="265">
        <v>101</v>
      </c>
      <c r="I2575" s="211" t="s">
        <v>3389</v>
      </c>
      <c r="J2575" s="252" t="s">
        <v>3383</v>
      </c>
      <c r="K2575" s="215" t="s">
        <v>238</v>
      </c>
    </row>
    <row r="2576" spans="1:11" s="215" customFormat="1" hidden="1">
      <c r="A2576" s="253" t="s">
        <v>3380</v>
      </c>
      <c r="B2576" s="269" t="str">
        <f>VLOOKUP(A2576,数策标签!H:K,2,FALSE)</f>
        <v>手机号联系人通话次数</v>
      </c>
      <c r="C2576" s="211" t="s">
        <v>235</v>
      </c>
      <c r="D2576" s="211" t="s">
        <v>1034</v>
      </c>
      <c r="E2576" s="211" t="s">
        <v>1034</v>
      </c>
      <c r="F2576" s="265" t="s">
        <v>3381</v>
      </c>
      <c r="G2576" s="211" t="s">
        <v>942</v>
      </c>
      <c r="H2576" s="265">
        <v>102</v>
      </c>
      <c r="I2576" s="211" t="s">
        <v>3390</v>
      </c>
      <c r="J2576" s="252" t="s">
        <v>3386</v>
      </c>
      <c r="K2576" s="215" t="s">
        <v>238</v>
      </c>
    </row>
    <row r="2577" spans="1:11" s="215" customFormat="1" hidden="1">
      <c r="A2577" s="253" t="s">
        <v>3380</v>
      </c>
      <c r="B2577" s="269" t="str">
        <f>VLOOKUP(A2577,数策标签!H:K,2,FALSE)</f>
        <v>手机号联系人通话次数</v>
      </c>
      <c r="C2577" s="211" t="s">
        <v>235</v>
      </c>
      <c r="D2577" s="211" t="s">
        <v>1034</v>
      </c>
      <c r="E2577" s="211" t="s">
        <v>1034</v>
      </c>
      <c r="F2577" s="265" t="s">
        <v>3381</v>
      </c>
      <c r="G2577" s="211" t="s">
        <v>942</v>
      </c>
      <c r="H2577" s="265">
        <v>103</v>
      </c>
      <c r="I2577" s="211" t="s">
        <v>3391</v>
      </c>
      <c r="J2577" s="252" t="s">
        <v>3386</v>
      </c>
      <c r="K2577" s="215" t="s">
        <v>238</v>
      </c>
    </row>
    <row r="2578" spans="1:11" s="215" customFormat="1" hidden="1">
      <c r="A2578" s="253" t="s">
        <v>3380</v>
      </c>
      <c r="B2578" s="269" t="str">
        <f>VLOOKUP(A2578,数策标签!H:K,2,FALSE)</f>
        <v>手机号联系人通话次数</v>
      </c>
      <c r="C2578" s="211" t="s">
        <v>235</v>
      </c>
      <c r="D2578" s="211" t="s">
        <v>1034</v>
      </c>
      <c r="E2578" s="211" t="s">
        <v>1034</v>
      </c>
      <c r="F2578" s="265" t="s">
        <v>3381</v>
      </c>
      <c r="G2578" s="211" t="s">
        <v>942</v>
      </c>
      <c r="H2578" s="265">
        <v>104</v>
      </c>
      <c r="I2578" s="211" t="s">
        <v>3392</v>
      </c>
      <c r="J2578" s="252" t="s">
        <v>3386</v>
      </c>
      <c r="K2578" s="215" t="s">
        <v>238</v>
      </c>
    </row>
    <row r="2579" spans="1:11" s="215" customFormat="1" hidden="1">
      <c r="A2579" s="253" t="s">
        <v>3380</v>
      </c>
      <c r="B2579" s="211" t="str">
        <f>VLOOKUP(A2579,数策标签!H:K,2,FALSE)</f>
        <v>手机号联系人通话次数</v>
      </c>
      <c r="C2579" s="211" t="s">
        <v>235</v>
      </c>
      <c r="D2579" s="211" t="s">
        <v>1034</v>
      </c>
      <c r="E2579" s="211" t="s">
        <v>1034</v>
      </c>
      <c r="F2579" s="265" t="s">
        <v>3381</v>
      </c>
      <c r="G2579" s="211" t="s">
        <v>942</v>
      </c>
      <c r="H2579" s="265">
        <v>105</v>
      </c>
      <c r="I2579" s="211" t="s">
        <v>3393</v>
      </c>
      <c r="J2579" s="252" t="s">
        <v>3388</v>
      </c>
      <c r="K2579" s="215" t="s">
        <v>238</v>
      </c>
    </row>
    <row r="2580" spans="1:11" s="215" customFormat="1" hidden="1">
      <c r="A2580" s="342" t="s">
        <v>3394</v>
      </c>
      <c r="B2580" s="211" t="str">
        <f>VLOOKUP(A2580,数策标签!H:K,2,FALSE)</f>
        <v>手机号省份</v>
      </c>
      <c r="C2580" s="211" t="s">
        <v>261</v>
      </c>
      <c r="D2580" s="211" t="s">
        <v>1034</v>
      </c>
      <c r="E2580" s="211" t="s">
        <v>1034</v>
      </c>
      <c r="F2580" s="287" t="s">
        <v>2914</v>
      </c>
      <c r="G2580" s="317"/>
      <c r="H2580" s="287"/>
      <c r="I2580" s="317"/>
      <c r="J2580" s="276"/>
      <c r="K2580" s="215" t="s">
        <v>238</v>
      </c>
    </row>
    <row r="2581" spans="1:11" s="215" customFormat="1" hidden="1">
      <c r="A2581" s="342" t="s">
        <v>3395</v>
      </c>
      <c r="B2581" s="211" t="str">
        <f>VLOOKUP(A2581,数策标签!H:K,2,FALSE)</f>
        <v>手机号城市</v>
      </c>
      <c r="C2581" s="211" t="s">
        <v>261</v>
      </c>
      <c r="D2581" s="211" t="s">
        <v>1034</v>
      </c>
      <c r="E2581" s="211" t="s">
        <v>1034</v>
      </c>
      <c r="F2581" s="287" t="s">
        <v>1128</v>
      </c>
      <c r="G2581" s="317"/>
      <c r="H2581" s="287"/>
      <c r="I2581" s="317"/>
      <c r="J2581" s="276"/>
      <c r="K2581" s="215" t="s">
        <v>238</v>
      </c>
    </row>
    <row r="2582" spans="1:11" s="215" customFormat="1" hidden="1">
      <c r="A2582" s="253" t="s">
        <v>3396</v>
      </c>
      <c r="B2582" s="211" t="str">
        <f>VLOOKUP(A2582,数策标签!H:K,2,FALSE)</f>
        <v>手机号运营商</v>
      </c>
      <c r="C2582" s="211" t="s">
        <v>261</v>
      </c>
      <c r="D2582" s="211" t="s">
        <v>1034</v>
      </c>
      <c r="E2582" s="211" t="s">
        <v>1034</v>
      </c>
      <c r="F2582" s="265" t="s">
        <v>3397</v>
      </c>
      <c r="G2582" s="211"/>
      <c r="H2582" s="265"/>
      <c r="I2582" s="211"/>
      <c r="J2582" s="252"/>
      <c r="K2582" s="215" t="s">
        <v>238</v>
      </c>
    </row>
    <row r="2583" spans="1:11" s="241" customFormat="1" hidden="1">
      <c r="A2583" s="343" t="s">
        <v>3398</v>
      </c>
      <c r="B2583" s="260" t="str">
        <f>VLOOKUP(A2583,数策标签!H:K,2,FALSE)</f>
        <v>手机号月消费金额</v>
      </c>
      <c r="C2583" s="260" t="s">
        <v>235</v>
      </c>
      <c r="D2583" s="260" t="s">
        <v>1034</v>
      </c>
      <c r="E2583" s="260" t="s">
        <v>1034</v>
      </c>
      <c r="F2583" s="292" t="s">
        <v>3399</v>
      </c>
      <c r="G2583" s="260" t="s">
        <v>3400</v>
      </c>
      <c r="H2583" s="292" t="s">
        <v>3401</v>
      </c>
      <c r="I2583" s="260" t="s">
        <v>3402</v>
      </c>
      <c r="J2583" s="319" t="s">
        <v>3403</v>
      </c>
      <c r="K2583" s="241" t="s">
        <v>238</v>
      </c>
    </row>
    <row r="2584" spans="1:11" s="241" customFormat="1" hidden="1">
      <c r="A2584" s="343" t="s">
        <v>3398</v>
      </c>
      <c r="B2584" s="260" t="str">
        <f>VLOOKUP(A2584,数策标签!H:K,2,FALSE)</f>
        <v>手机号月消费金额</v>
      </c>
      <c r="C2584" s="260" t="s">
        <v>235</v>
      </c>
      <c r="D2584" s="260" t="s">
        <v>1034</v>
      </c>
      <c r="E2584" s="260" t="s">
        <v>1034</v>
      </c>
      <c r="F2584" s="292" t="s">
        <v>3399</v>
      </c>
      <c r="G2584" s="260" t="s">
        <v>3400</v>
      </c>
      <c r="H2584" s="292" t="s">
        <v>3404</v>
      </c>
      <c r="I2584" s="260" t="s">
        <v>3405</v>
      </c>
      <c r="J2584" s="319" t="s">
        <v>3406</v>
      </c>
      <c r="K2584" s="241" t="s">
        <v>238</v>
      </c>
    </row>
    <row r="2585" spans="1:11" s="241" customFormat="1" hidden="1">
      <c r="A2585" s="343" t="s">
        <v>3398</v>
      </c>
      <c r="B2585" s="260" t="str">
        <f>VLOOKUP(A2585,数策标签!H:K,2,FALSE)</f>
        <v>手机号月消费金额</v>
      </c>
      <c r="C2585" s="260" t="s">
        <v>235</v>
      </c>
      <c r="D2585" s="260" t="s">
        <v>1034</v>
      </c>
      <c r="E2585" s="260" t="s">
        <v>1034</v>
      </c>
      <c r="F2585" s="292" t="s">
        <v>3399</v>
      </c>
      <c r="G2585" s="260" t="s">
        <v>3400</v>
      </c>
      <c r="H2585" s="292" t="s">
        <v>3407</v>
      </c>
      <c r="I2585" s="260" t="s">
        <v>3408</v>
      </c>
      <c r="J2585" s="319" t="s">
        <v>3409</v>
      </c>
      <c r="K2585" s="241" t="s">
        <v>238</v>
      </c>
    </row>
    <row r="2586" spans="1:11" s="241" customFormat="1" hidden="1">
      <c r="A2586" s="343" t="s">
        <v>3398</v>
      </c>
      <c r="B2586" s="260" t="str">
        <f>VLOOKUP(A2586,数策标签!H:K,2,FALSE)</f>
        <v>手机号月消费金额</v>
      </c>
      <c r="C2586" s="260" t="s">
        <v>235</v>
      </c>
      <c r="D2586" s="260" t="s">
        <v>1034</v>
      </c>
      <c r="E2586" s="260" t="s">
        <v>1034</v>
      </c>
      <c r="F2586" s="292" t="s">
        <v>3399</v>
      </c>
      <c r="G2586" s="260" t="s">
        <v>3400</v>
      </c>
      <c r="H2586" s="292" t="s">
        <v>2004</v>
      </c>
      <c r="I2586" s="260" t="s">
        <v>3410</v>
      </c>
      <c r="J2586" s="319" t="s">
        <v>3411</v>
      </c>
      <c r="K2586" s="241" t="s">
        <v>238</v>
      </c>
    </row>
    <row r="2587" spans="1:11" s="241" customFormat="1" hidden="1">
      <c r="A2587" s="343" t="s">
        <v>3398</v>
      </c>
      <c r="B2587" s="260" t="str">
        <f>VLOOKUP(A2587,数策标签!H:K,2,FALSE)</f>
        <v>手机号月消费金额</v>
      </c>
      <c r="C2587" s="260" t="s">
        <v>235</v>
      </c>
      <c r="D2587" s="260" t="s">
        <v>1034</v>
      </c>
      <c r="E2587" s="260" t="s">
        <v>1034</v>
      </c>
      <c r="F2587" s="292" t="s">
        <v>3399</v>
      </c>
      <c r="G2587" s="260" t="s">
        <v>3400</v>
      </c>
      <c r="H2587" s="292" t="s">
        <v>3407</v>
      </c>
      <c r="I2587" s="260" t="s">
        <v>3408</v>
      </c>
      <c r="J2587" s="319" t="s">
        <v>3409</v>
      </c>
      <c r="K2587" s="241" t="s">
        <v>238</v>
      </c>
    </row>
    <row r="2588" spans="1:11" s="241" customFormat="1" hidden="1">
      <c r="A2588" s="343" t="s">
        <v>3398</v>
      </c>
      <c r="B2588" s="260" t="str">
        <f>VLOOKUP(A2588,数策标签!H:K,2,FALSE)</f>
        <v>手机号月消费金额</v>
      </c>
      <c r="C2588" s="260" t="s">
        <v>235</v>
      </c>
      <c r="D2588" s="260" t="s">
        <v>1034</v>
      </c>
      <c r="E2588" s="260" t="s">
        <v>1034</v>
      </c>
      <c r="F2588" s="292" t="s">
        <v>3399</v>
      </c>
      <c r="G2588" s="260" t="s">
        <v>3400</v>
      </c>
      <c r="H2588" s="292">
        <v>3</v>
      </c>
      <c r="I2588" s="260" t="s">
        <v>3412</v>
      </c>
      <c r="J2588" s="319" t="s">
        <v>3413</v>
      </c>
      <c r="K2588" s="241" t="s">
        <v>238</v>
      </c>
    </row>
    <row r="2589" spans="1:11" s="241" customFormat="1" hidden="1">
      <c r="A2589" s="343" t="s">
        <v>3398</v>
      </c>
      <c r="B2589" s="260" t="str">
        <f>VLOOKUP(A2589,数策标签!H:K,2,FALSE)</f>
        <v>手机号月消费金额</v>
      </c>
      <c r="C2589" s="260" t="s">
        <v>235</v>
      </c>
      <c r="D2589" s="260" t="s">
        <v>1034</v>
      </c>
      <c r="E2589" s="260" t="s">
        <v>1034</v>
      </c>
      <c r="F2589" s="292" t="s">
        <v>3399</v>
      </c>
      <c r="G2589" s="260" t="s">
        <v>3400</v>
      </c>
      <c r="H2589" s="292">
        <v>4</v>
      </c>
      <c r="I2589" s="260" t="s">
        <v>3414</v>
      </c>
      <c r="J2589" s="319" t="s">
        <v>3415</v>
      </c>
      <c r="K2589" s="241" t="s">
        <v>238</v>
      </c>
    </row>
    <row r="2590" spans="1:11" s="241" customFormat="1" hidden="1">
      <c r="A2590" s="343" t="s">
        <v>3398</v>
      </c>
      <c r="B2590" s="260" t="str">
        <f>VLOOKUP(A2590,数策标签!H:K,2,FALSE)</f>
        <v>手机号月消费金额</v>
      </c>
      <c r="C2590" s="260" t="s">
        <v>235</v>
      </c>
      <c r="D2590" s="260" t="s">
        <v>1034</v>
      </c>
      <c r="E2590" s="260" t="s">
        <v>1034</v>
      </c>
      <c r="F2590" s="292" t="s">
        <v>3399</v>
      </c>
      <c r="G2590" s="260" t="s">
        <v>3400</v>
      </c>
      <c r="H2590" s="292" t="s">
        <v>3358</v>
      </c>
      <c r="I2590" s="260" t="s">
        <v>3416</v>
      </c>
      <c r="J2590" s="319" t="s">
        <v>3359</v>
      </c>
      <c r="K2590" s="241" t="s">
        <v>238</v>
      </c>
    </row>
    <row r="2591" spans="1:11" s="241" customFormat="1" hidden="1">
      <c r="A2591" s="343" t="s">
        <v>3398</v>
      </c>
      <c r="B2591" s="260" t="str">
        <f>VLOOKUP(A2591,数策标签!H:K,2,FALSE)</f>
        <v>手机号月消费金额</v>
      </c>
      <c r="C2591" s="260" t="s">
        <v>235</v>
      </c>
      <c r="D2591" s="260" t="s">
        <v>1034</v>
      </c>
      <c r="E2591" s="260" t="s">
        <v>1034</v>
      </c>
      <c r="F2591" s="292" t="s">
        <v>3399</v>
      </c>
      <c r="G2591" s="260" t="s">
        <v>3400</v>
      </c>
      <c r="H2591" s="292" t="s">
        <v>3417</v>
      </c>
      <c r="I2591" s="292" t="s">
        <v>3418</v>
      </c>
      <c r="J2591" s="319" t="s">
        <v>3419</v>
      </c>
      <c r="K2591" s="241" t="s">
        <v>238</v>
      </c>
    </row>
    <row r="2592" spans="1:11" s="241" customFormat="1" hidden="1">
      <c r="A2592" s="343" t="s">
        <v>3398</v>
      </c>
      <c r="B2592" s="260" t="str">
        <f>VLOOKUP(A2592,数策标签!H:K,2,FALSE)</f>
        <v>手机号月消费金额</v>
      </c>
      <c r="C2592" s="260" t="s">
        <v>235</v>
      </c>
      <c r="D2592" s="260" t="s">
        <v>1034</v>
      </c>
      <c r="E2592" s="260" t="s">
        <v>1034</v>
      </c>
      <c r="F2592" s="292" t="s">
        <v>3399</v>
      </c>
      <c r="G2592" s="260" t="s">
        <v>3400</v>
      </c>
      <c r="H2592" s="292" t="s">
        <v>3420</v>
      </c>
      <c r="I2592" s="260" t="s">
        <v>3421</v>
      </c>
      <c r="J2592" s="319" t="s">
        <v>3422</v>
      </c>
      <c r="K2592" s="241" t="s">
        <v>238</v>
      </c>
    </row>
    <row r="2593" spans="1:11" s="241" customFormat="1" hidden="1">
      <c r="A2593" s="343" t="s">
        <v>3398</v>
      </c>
      <c r="B2593" s="260" t="str">
        <f>VLOOKUP(A2593,数策标签!H:K,2,FALSE)</f>
        <v>手机号月消费金额</v>
      </c>
      <c r="C2593" s="260" t="s">
        <v>235</v>
      </c>
      <c r="D2593" s="260" t="s">
        <v>1034</v>
      </c>
      <c r="E2593" s="260" t="s">
        <v>1034</v>
      </c>
      <c r="F2593" s="292" t="s">
        <v>3399</v>
      </c>
      <c r="G2593" s="260" t="s">
        <v>3400</v>
      </c>
      <c r="H2593" s="292" t="s">
        <v>3423</v>
      </c>
      <c r="I2593" s="260" t="s">
        <v>3424</v>
      </c>
      <c r="J2593" s="319" t="s">
        <v>3425</v>
      </c>
      <c r="K2593" s="241" t="s">
        <v>238</v>
      </c>
    </row>
    <row r="2594" spans="1:11" s="241" customFormat="1" hidden="1">
      <c r="A2594" s="343" t="s">
        <v>3398</v>
      </c>
      <c r="B2594" s="260" t="str">
        <f>VLOOKUP(A2594,数策标签!H:K,2,FALSE)</f>
        <v>手机号月消费金额</v>
      </c>
      <c r="C2594" s="260" t="s">
        <v>235</v>
      </c>
      <c r="D2594" s="260" t="s">
        <v>1034</v>
      </c>
      <c r="E2594" s="260" t="s">
        <v>1034</v>
      </c>
      <c r="F2594" s="292" t="s">
        <v>3399</v>
      </c>
      <c r="G2594" s="260" t="s">
        <v>3400</v>
      </c>
      <c r="H2594" s="292" t="s">
        <v>3426</v>
      </c>
      <c r="I2594" s="260" t="s">
        <v>3427</v>
      </c>
      <c r="J2594" s="319" t="s">
        <v>3428</v>
      </c>
      <c r="K2594" s="241" t="s">
        <v>238</v>
      </c>
    </row>
    <row r="2595" spans="1:11" s="215" customFormat="1" hidden="1">
      <c r="A2595" s="337" t="s">
        <v>3429</v>
      </c>
      <c r="B2595" s="301" t="str">
        <f>VLOOKUP(A2595,数策标签!H:K,2,FALSE)</f>
        <v>企业名称</v>
      </c>
      <c r="C2595" s="301" t="s">
        <v>261</v>
      </c>
      <c r="D2595" s="301" t="s">
        <v>1975</v>
      </c>
      <c r="E2595" s="301" t="s">
        <v>1975</v>
      </c>
      <c r="F2595" s="329" t="s">
        <v>3430</v>
      </c>
      <c r="G2595" s="301"/>
      <c r="H2595" s="329"/>
      <c r="I2595" s="301"/>
      <c r="J2595" s="250"/>
      <c r="K2595" s="215" t="s">
        <v>238</v>
      </c>
    </row>
    <row r="2596" spans="1:11" s="215" customFormat="1" hidden="1">
      <c r="A2596" s="253" t="s">
        <v>3431</v>
      </c>
      <c r="B2596" s="211" t="str">
        <f>VLOOKUP(A2596,数策标签!H:K,2,FALSE)</f>
        <v>法人姓名</v>
      </c>
      <c r="C2596" s="211" t="s">
        <v>261</v>
      </c>
      <c r="D2596" s="211" t="s">
        <v>1975</v>
      </c>
      <c r="E2596" s="211" t="s">
        <v>1975</v>
      </c>
      <c r="F2596" s="265" t="s">
        <v>3432</v>
      </c>
      <c r="G2596" s="211"/>
      <c r="H2596" s="265"/>
      <c r="I2596" s="211"/>
      <c r="J2596" s="252"/>
      <c r="K2596" s="215" t="s">
        <v>238</v>
      </c>
    </row>
    <row r="2597" spans="1:11" s="215" customFormat="1" hidden="1">
      <c r="A2597" s="253" t="s">
        <v>3433</v>
      </c>
      <c r="B2597" s="211" t="str">
        <f>VLOOKUP(A2597,数策标签!H:K,2,FALSE)</f>
        <v>工商注册号</v>
      </c>
      <c r="C2597" s="211" t="s">
        <v>261</v>
      </c>
      <c r="D2597" s="211" t="s">
        <v>1975</v>
      </c>
      <c r="E2597" s="211" t="s">
        <v>1975</v>
      </c>
      <c r="F2597" s="265" t="s">
        <v>3434</v>
      </c>
      <c r="G2597" s="211"/>
      <c r="H2597" s="265"/>
      <c r="I2597" s="211"/>
      <c r="J2597" s="252"/>
      <c r="K2597" s="215" t="s">
        <v>238</v>
      </c>
    </row>
    <row r="2598" spans="1:11" s="215" customFormat="1" hidden="1">
      <c r="A2598" s="253" t="s">
        <v>3435</v>
      </c>
      <c r="B2598" s="211" t="str">
        <f>VLOOKUP(A2598,数策标签!H:K,2,FALSE)</f>
        <v>统一社会信用代码</v>
      </c>
      <c r="C2598" s="211" t="s">
        <v>261</v>
      </c>
      <c r="D2598" s="211" t="s">
        <v>1975</v>
      </c>
      <c r="E2598" s="211" t="s">
        <v>1975</v>
      </c>
      <c r="F2598" s="265" t="s">
        <v>3436</v>
      </c>
      <c r="G2598" s="211"/>
      <c r="H2598" s="265"/>
      <c r="I2598" s="211"/>
      <c r="J2598" s="252"/>
      <c r="K2598" s="215" t="s">
        <v>238</v>
      </c>
    </row>
    <row r="2599" spans="1:11" s="215" customFormat="1" hidden="1">
      <c r="A2599" s="253" t="s">
        <v>3437</v>
      </c>
      <c r="B2599" s="211" t="str">
        <f>VLOOKUP(A2599,数策标签!H:K,2,FALSE)</f>
        <v>注册资金</v>
      </c>
      <c r="C2599" s="211" t="s">
        <v>261</v>
      </c>
      <c r="D2599" s="211" t="s">
        <v>1975</v>
      </c>
      <c r="E2599" s="211" t="s">
        <v>1975</v>
      </c>
      <c r="F2599" s="265" t="s">
        <v>3438</v>
      </c>
      <c r="G2599" s="211"/>
      <c r="H2599" s="265"/>
      <c r="I2599" s="211"/>
      <c r="J2599" s="252"/>
      <c r="K2599" s="215" t="s">
        <v>238</v>
      </c>
    </row>
    <row r="2600" spans="1:11" s="215" customFormat="1" hidden="1">
      <c r="A2600" s="253" t="s">
        <v>3439</v>
      </c>
      <c r="B2600" s="211" t="str">
        <f>VLOOKUP(A2600,数策标签!H:K,2,FALSE)</f>
        <v>注册币种</v>
      </c>
      <c r="C2600" s="211" t="s">
        <v>261</v>
      </c>
      <c r="D2600" s="211" t="s">
        <v>1975</v>
      </c>
      <c r="E2600" s="211" t="s">
        <v>1975</v>
      </c>
      <c r="F2600" s="265" t="s">
        <v>3440</v>
      </c>
      <c r="G2600" s="211"/>
      <c r="H2600" s="265"/>
      <c r="I2600" s="211"/>
      <c r="J2600" s="252"/>
      <c r="K2600" s="215" t="s">
        <v>238</v>
      </c>
    </row>
    <row r="2601" spans="1:11" s="215" customFormat="1" hidden="1">
      <c r="A2601" s="253" t="s">
        <v>3441</v>
      </c>
      <c r="B2601" s="211" t="str">
        <f>VLOOKUP(A2601,数策标签!H:K,2,FALSE)</f>
        <v>开业日期</v>
      </c>
      <c r="C2601" s="211" t="s">
        <v>261</v>
      </c>
      <c r="D2601" s="211" t="s">
        <v>1975</v>
      </c>
      <c r="E2601" s="211" t="s">
        <v>1975</v>
      </c>
      <c r="F2601" s="265" t="s">
        <v>3442</v>
      </c>
      <c r="G2601" s="211"/>
      <c r="H2601" s="265"/>
      <c r="I2601" s="211"/>
      <c r="J2601" s="252"/>
      <c r="K2601" s="215" t="s">
        <v>238</v>
      </c>
    </row>
    <row r="2602" spans="1:11" s="215" customFormat="1" hidden="1">
      <c r="A2602" s="253" t="s">
        <v>3443</v>
      </c>
      <c r="B2602" s="211" t="str">
        <f>VLOOKUP(A2602,数策标签!H:K,2,FALSE)</f>
        <v>经营期限自</v>
      </c>
      <c r="C2602" s="211" t="s">
        <v>261</v>
      </c>
      <c r="D2602" s="211" t="s">
        <v>1975</v>
      </c>
      <c r="E2602" s="211" t="s">
        <v>1975</v>
      </c>
      <c r="F2602" s="265" t="s">
        <v>3444</v>
      </c>
      <c r="G2602" s="211"/>
      <c r="H2602" s="265"/>
      <c r="I2602" s="211"/>
      <c r="J2602" s="252"/>
      <c r="K2602" s="215" t="s">
        <v>238</v>
      </c>
    </row>
    <row r="2603" spans="1:11" s="215" customFormat="1" hidden="1">
      <c r="A2603" s="253" t="s">
        <v>3445</v>
      </c>
      <c r="B2603" s="211" t="str">
        <f>VLOOKUP(A2603,数策标签!H:K,2,FALSE)</f>
        <v>经营期限至</v>
      </c>
      <c r="C2603" s="211" t="s">
        <v>261</v>
      </c>
      <c r="D2603" s="211" t="s">
        <v>1975</v>
      </c>
      <c r="E2603" s="211" t="s">
        <v>1975</v>
      </c>
      <c r="F2603" s="265" t="s">
        <v>3446</v>
      </c>
      <c r="G2603" s="211"/>
      <c r="H2603" s="265"/>
      <c r="I2603" s="211"/>
      <c r="J2603" s="252"/>
      <c r="K2603" s="215" t="s">
        <v>238</v>
      </c>
    </row>
    <row r="2604" spans="1:11" s="215" customFormat="1" hidden="1">
      <c r="A2604" s="253" t="s">
        <v>3447</v>
      </c>
      <c r="B2604" s="211" t="str">
        <f>VLOOKUP(A2604,数策标签!H:K,2,FALSE)</f>
        <v>企业(机构)类型</v>
      </c>
      <c r="C2604" s="211" t="s">
        <v>261</v>
      </c>
      <c r="D2604" s="211" t="s">
        <v>1975</v>
      </c>
      <c r="E2604" s="211" t="s">
        <v>1975</v>
      </c>
      <c r="F2604" s="265" t="s">
        <v>3448</v>
      </c>
      <c r="G2604" s="211"/>
      <c r="H2604" s="265"/>
      <c r="I2604" s="211"/>
      <c r="J2604" s="252"/>
      <c r="K2604" s="215" t="s">
        <v>238</v>
      </c>
    </row>
    <row r="2605" spans="1:11" s="215" customFormat="1" hidden="1">
      <c r="A2605" s="253" t="s">
        <v>3449</v>
      </c>
      <c r="B2605" s="211" t="str">
        <f>VLOOKUP(A2605,数策标签!H:K,2,FALSE)</f>
        <v>经营状态</v>
      </c>
      <c r="C2605" s="211" t="s">
        <v>261</v>
      </c>
      <c r="D2605" s="211" t="s">
        <v>1975</v>
      </c>
      <c r="E2605" s="211" t="s">
        <v>1975</v>
      </c>
      <c r="F2605" s="265" t="s">
        <v>3450</v>
      </c>
      <c r="G2605" s="211"/>
      <c r="H2605" s="265"/>
      <c r="I2605" s="211"/>
      <c r="J2605" s="252"/>
      <c r="K2605" s="215" t="s">
        <v>238</v>
      </c>
    </row>
    <row r="2606" spans="1:11" s="215" customFormat="1" hidden="1">
      <c r="A2606" s="253" t="s">
        <v>3451</v>
      </c>
      <c r="B2606" s="211" t="str">
        <f>VLOOKUP(A2606,数策标签!H:K,2,FALSE)</f>
        <v>注销日期</v>
      </c>
      <c r="C2606" s="211" t="s">
        <v>261</v>
      </c>
      <c r="D2606" s="211" t="s">
        <v>1975</v>
      </c>
      <c r="E2606" s="211" t="s">
        <v>1975</v>
      </c>
      <c r="F2606" s="265" t="s">
        <v>3452</v>
      </c>
      <c r="G2606" s="211"/>
      <c r="H2606" s="265"/>
      <c r="I2606" s="211"/>
      <c r="J2606" s="252"/>
      <c r="K2606" s="215" t="s">
        <v>238</v>
      </c>
    </row>
    <row r="2607" spans="1:11" s="215" customFormat="1" hidden="1">
      <c r="A2607" s="253" t="s">
        <v>3453</v>
      </c>
      <c r="B2607" s="211" t="str">
        <f>VLOOKUP(A2607,数策标签!H:K,2,FALSE)</f>
        <v>吊销日期</v>
      </c>
      <c r="C2607" s="211" t="s">
        <v>261</v>
      </c>
      <c r="D2607" s="211" t="s">
        <v>1975</v>
      </c>
      <c r="E2607" s="211" t="s">
        <v>1975</v>
      </c>
      <c r="F2607" s="265" t="s">
        <v>3454</v>
      </c>
      <c r="G2607" s="211"/>
      <c r="H2607" s="265"/>
      <c r="I2607" s="211"/>
      <c r="J2607" s="252"/>
      <c r="K2607" s="215" t="s">
        <v>238</v>
      </c>
    </row>
    <row r="2608" spans="1:11" s="215" customFormat="1" hidden="1">
      <c r="A2608" s="253" t="s">
        <v>3455</v>
      </c>
      <c r="B2608" s="211" t="str">
        <f>VLOOKUP(A2608,数策标签!H:K,2,FALSE)</f>
        <v>注册地址</v>
      </c>
      <c r="C2608" s="211" t="s">
        <v>261</v>
      </c>
      <c r="D2608" s="211" t="s">
        <v>1975</v>
      </c>
      <c r="E2608" s="211" t="s">
        <v>1975</v>
      </c>
      <c r="F2608" s="265" t="s">
        <v>3456</v>
      </c>
      <c r="G2608" s="211"/>
      <c r="H2608" s="265"/>
      <c r="I2608" s="211"/>
      <c r="J2608" s="252"/>
      <c r="K2608" s="215" t="s">
        <v>238</v>
      </c>
    </row>
    <row r="2609" spans="1:11" s="215" customFormat="1" hidden="1">
      <c r="A2609" s="253" t="s">
        <v>3457</v>
      </c>
      <c r="B2609" s="211" t="str">
        <f>VLOOKUP(A2609,数策标签!H:K,2,FALSE)</f>
        <v>许可经营项目</v>
      </c>
      <c r="C2609" s="211" t="s">
        <v>261</v>
      </c>
      <c r="D2609" s="211" t="s">
        <v>1975</v>
      </c>
      <c r="E2609" s="211" t="s">
        <v>1975</v>
      </c>
      <c r="F2609" s="265" t="s">
        <v>3458</v>
      </c>
      <c r="G2609" s="211"/>
      <c r="H2609" s="265"/>
      <c r="I2609" s="211"/>
      <c r="J2609" s="252"/>
      <c r="K2609" s="215" t="s">
        <v>238</v>
      </c>
    </row>
    <row r="2610" spans="1:11" s="215" customFormat="1" hidden="1">
      <c r="A2610" s="253" t="s">
        <v>3459</v>
      </c>
      <c r="B2610" s="211" t="str">
        <f>VLOOKUP(A2610,数策标签!H:K,2,FALSE)</f>
        <v>一般经营项目</v>
      </c>
      <c r="C2610" s="211" t="s">
        <v>261</v>
      </c>
      <c r="D2610" s="211" t="s">
        <v>1975</v>
      </c>
      <c r="E2610" s="211" t="s">
        <v>1975</v>
      </c>
      <c r="F2610" s="265" t="s">
        <v>3460</v>
      </c>
      <c r="G2610" s="211"/>
      <c r="H2610" s="265"/>
      <c r="I2610" s="211"/>
      <c r="J2610" s="252"/>
      <c r="K2610" s="215" t="s">
        <v>238</v>
      </c>
    </row>
    <row r="2611" spans="1:11" s="215" customFormat="1" hidden="1">
      <c r="A2611" s="253" t="s">
        <v>3461</v>
      </c>
      <c r="B2611" s="211" t="str">
        <f>VLOOKUP(A2611,数策标签!H:K,2,FALSE)</f>
        <v>经营(业务)范围</v>
      </c>
      <c r="C2611" s="211" t="s">
        <v>261</v>
      </c>
      <c r="D2611" s="211" t="s">
        <v>1975</v>
      </c>
      <c r="E2611" s="211" t="s">
        <v>1975</v>
      </c>
      <c r="F2611" s="265" t="s">
        <v>3462</v>
      </c>
      <c r="G2611" s="211"/>
      <c r="H2611" s="265"/>
      <c r="I2611" s="211"/>
      <c r="J2611" s="252"/>
      <c r="K2611" s="215" t="s">
        <v>238</v>
      </c>
    </row>
    <row r="2612" spans="1:11" s="215" customFormat="1" hidden="1">
      <c r="A2612" s="284" t="s">
        <v>3463</v>
      </c>
      <c r="B2612" s="269" t="str">
        <f>VLOOKUP(A2612,数策标签!H:K,2,FALSE)</f>
        <v>经营(业务)范围及方式</v>
      </c>
      <c r="C2612" s="269" t="s">
        <v>261</v>
      </c>
      <c r="D2612" s="269" t="s">
        <v>1975</v>
      </c>
      <c r="E2612" s="269" t="s">
        <v>1975</v>
      </c>
      <c r="F2612" s="325" t="s">
        <v>3464</v>
      </c>
      <c r="G2612" s="269"/>
      <c r="H2612" s="325"/>
      <c r="I2612" s="269"/>
      <c r="J2612" s="257"/>
      <c r="K2612" s="215" t="s">
        <v>238</v>
      </c>
    </row>
    <row r="2613" spans="1:11" s="241" customFormat="1" hidden="1">
      <c r="A2613" s="344" t="s">
        <v>3465</v>
      </c>
      <c r="B2613" s="345" t="str">
        <f>VLOOKUP(A2613,数策标签!H:K,2,FALSE)</f>
        <v>白天活跃区域TOP1</v>
      </c>
      <c r="C2613" s="346" t="s">
        <v>261</v>
      </c>
      <c r="D2613" s="346" t="s">
        <v>1051</v>
      </c>
      <c r="E2613" s="346" t="s">
        <v>1051</v>
      </c>
      <c r="F2613" s="347" t="s">
        <v>3466</v>
      </c>
      <c r="G2613" s="345" t="s">
        <v>3467</v>
      </c>
      <c r="H2613" s="347"/>
      <c r="I2613" s="346"/>
      <c r="J2613" s="349"/>
      <c r="K2613" s="241" t="s">
        <v>238</v>
      </c>
    </row>
    <row r="2614" spans="1:11" s="241" customFormat="1" hidden="1">
      <c r="A2614" s="348" t="s">
        <v>3468</v>
      </c>
      <c r="B2614" s="260" t="str">
        <f>VLOOKUP(A2614,数策标签!H:K,2,FALSE)</f>
        <v>白天活跃区域TOP2</v>
      </c>
      <c r="C2614" s="315" t="s">
        <v>261</v>
      </c>
      <c r="D2614" s="315" t="s">
        <v>1051</v>
      </c>
      <c r="E2614" s="315" t="s">
        <v>1051</v>
      </c>
      <c r="F2614" s="316" t="s">
        <v>3466</v>
      </c>
      <c r="G2614" s="260" t="s">
        <v>3467</v>
      </c>
      <c r="H2614" s="316"/>
      <c r="I2614" s="315"/>
      <c r="J2614" s="350"/>
      <c r="K2614" s="241" t="s">
        <v>238</v>
      </c>
    </row>
    <row r="2615" spans="1:11" s="241" customFormat="1" hidden="1">
      <c r="A2615" s="348" t="s">
        <v>3469</v>
      </c>
      <c r="B2615" s="315" t="str">
        <f>VLOOKUP(A2615,数策标签!H:K,2,FALSE)</f>
        <v>白天活跃区域TOP3</v>
      </c>
      <c r="C2615" s="315" t="s">
        <v>261</v>
      </c>
      <c r="D2615" s="315" t="s">
        <v>1051</v>
      </c>
      <c r="E2615" s="315" t="s">
        <v>1051</v>
      </c>
      <c r="F2615" s="316" t="s">
        <v>3466</v>
      </c>
      <c r="G2615" s="315" t="s">
        <v>3467</v>
      </c>
      <c r="H2615" s="316"/>
      <c r="I2615" s="315"/>
      <c r="J2615" s="350"/>
      <c r="K2615" s="241" t="s">
        <v>238</v>
      </c>
    </row>
    <row r="2616" spans="1:11" s="241" customFormat="1" hidden="1">
      <c r="A2616" s="343" t="s">
        <v>3470</v>
      </c>
      <c r="B2616" s="260" t="str">
        <f>VLOOKUP(A2616,数策标签!H:K,2,FALSE)</f>
        <v>夜间活跃区域名称TOP1</v>
      </c>
      <c r="C2616" s="260" t="s">
        <v>261</v>
      </c>
      <c r="D2616" s="260" t="s">
        <v>1051</v>
      </c>
      <c r="E2616" s="260" t="s">
        <v>1051</v>
      </c>
      <c r="F2616" s="260" t="s">
        <v>909</v>
      </c>
      <c r="G2616" s="260" t="s">
        <v>921</v>
      </c>
      <c r="H2616" s="292"/>
      <c r="I2616" s="351"/>
      <c r="J2616" s="319"/>
      <c r="K2616" s="241" t="s">
        <v>238</v>
      </c>
    </row>
    <row r="2617" spans="1:11" s="241" customFormat="1" hidden="1">
      <c r="A2617" s="343" t="s">
        <v>3471</v>
      </c>
      <c r="B2617" s="260" t="str">
        <f>VLOOKUP(A2617,数策标签!H:K,2,FALSE)</f>
        <v>夜间活跃区域名称TOP2</v>
      </c>
      <c r="C2617" s="260" t="s">
        <v>261</v>
      </c>
      <c r="D2617" s="260" t="s">
        <v>1051</v>
      </c>
      <c r="E2617" s="260" t="s">
        <v>1051</v>
      </c>
      <c r="F2617" s="260" t="s">
        <v>909</v>
      </c>
      <c r="G2617" s="260" t="s">
        <v>924</v>
      </c>
      <c r="H2617" s="292"/>
      <c r="I2617" s="260"/>
      <c r="J2617" s="319"/>
      <c r="K2617" s="241" t="s">
        <v>238</v>
      </c>
    </row>
    <row r="2618" spans="1:11" s="241" customFormat="1" hidden="1">
      <c r="A2618" s="343" t="s">
        <v>3472</v>
      </c>
      <c r="B2618" s="260" t="str">
        <f>VLOOKUP(A2618,数策标签!H:K,2,FALSE)</f>
        <v>夜间活跃区域名称TOP3</v>
      </c>
      <c r="C2618" s="260" t="s">
        <v>261</v>
      </c>
      <c r="D2618" s="260" t="s">
        <v>1051</v>
      </c>
      <c r="E2618" s="260" t="s">
        <v>1051</v>
      </c>
      <c r="F2618" s="260" t="s">
        <v>909</v>
      </c>
      <c r="G2618" s="260" t="s">
        <v>926</v>
      </c>
      <c r="H2618" s="292"/>
      <c r="I2618" s="260"/>
      <c r="J2618" s="319"/>
      <c r="K2618" s="241" t="s">
        <v>238</v>
      </c>
    </row>
  </sheetData>
  <autoFilter ref="A1:K2618">
    <filterColumn colId="4">
      <filters>
        <filter val="JG"/>
      </filters>
    </filterColumn>
  </autoFilter>
  <phoneticPr fontId="20"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E2084"/>
  <sheetViews>
    <sheetView zoomScale="85" zoomScaleNormal="85" workbookViewId="0">
      <selection activeCell="L2056" sqref="L2056"/>
    </sheetView>
  </sheetViews>
  <sheetFormatPr defaultColWidth="9" defaultRowHeight="16.5"/>
  <cols>
    <col min="1" max="1" width="19.5" style="64" customWidth="1"/>
    <col min="2" max="2" width="43.875" style="62" customWidth="1"/>
    <col min="3" max="3" width="27" style="244" customWidth="1"/>
    <col min="4" max="4" width="65.25" style="62" customWidth="1"/>
    <col min="5" max="5" width="32.375" style="62" customWidth="1"/>
    <col min="6" max="6" width="9" style="62" customWidth="1"/>
    <col min="7" max="16384" width="9" style="62"/>
  </cols>
  <sheetData>
    <row r="1" spans="1:5">
      <c r="A1" s="216" t="s">
        <v>198</v>
      </c>
      <c r="B1" s="245" t="str">
        <f>[3]数策标签!I1</f>
        <v>Tag_3rd</v>
      </c>
      <c r="C1" s="216" t="s">
        <v>3473</v>
      </c>
      <c r="D1" s="216" t="s">
        <v>3474</v>
      </c>
      <c r="E1" s="216" t="s">
        <v>206</v>
      </c>
    </row>
    <row r="2" spans="1:5">
      <c r="A2" s="232" t="s">
        <v>217</v>
      </c>
      <c r="B2" s="246" t="str">
        <f>[3]数策标签!I2</f>
        <v>MAS三级标签</v>
      </c>
      <c r="C2" s="232" t="s">
        <v>3475</v>
      </c>
      <c r="D2" s="232" t="s">
        <v>3476</v>
      </c>
      <c r="E2" s="232" t="s">
        <v>224</v>
      </c>
    </row>
    <row r="3" spans="1:5" s="215" customFormat="1">
      <c r="A3" s="247" t="str">
        <f>数策标签!$H$3</f>
        <v>000100001001001</v>
      </c>
      <c r="B3" s="248" t="str">
        <f>VLOOKUP(A3,数策标签!H:K,2,FALSE)</f>
        <v>年龄段</v>
      </c>
      <c r="C3" s="249" t="str">
        <f>基本属性编码!K25</f>
        <v>000100001001001023</v>
      </c>
      <c r="D3" s="250" t="s">
        <v>1039</v>
      </c>
      <c r="E3" s="62" t="s">
        <v>238</v>
      </c>
    </row>
    <row r="4" spans="1:5" s="215" customFormat="1">
      <c r="A4" s="247" t="str">
        <f>数策标签!$H$3</f>
        <v>000100001001001</v>
      </c>
      <c r="B4" s="251" t="str">
        <f>VLOOKUP(A4,数策标签!H:K,2,FALSE)</f>
        <v>年龄段</v>
      </c>
      <c r="C4" s="247" t="str">
        <f>基本属性编码!K26</f>
        <v>000100001001001024</v>
      </c>
      <c r="D4" s="252" t="s">
        <v>1044</v>
      </c>
      <c r="E4" s="62" t="s">
        <v>238</v>
      </c>
    </row>
    <row r="5" spans="1:5" s="215" customFormat="1">
      <c r="A5" s="247" t="str">
        <f>数策标签!$H$3</f>
        <v>000100001001001</v>
      </c>
      <c r="B5" s="251" t="str">
        <f>VLOOKUP(A5,数策标签!H:K,2,FALSE)</f>
        <v>年龄段</v>
      </c>
      <c r="C5" s="247" t="str">
        <f>基本属性编码!K27</f>
        <v>000100001001001025</v>
      </c>
      <c r="D5" s="252" t="s">
        <v>1047</v>
      </c>
      <c r="E5" s="62" t="s">
        <v>238</v>
      </c>
    </row>
    <row r="6" spans="1:5" s="215" customFormat="1">
      <c r="A6" s="247" t="str">
        <f>数策标签!$H$3</f>
        <v>000100001001001</v>
      </c>
      <c r="B6" s="251" t="str">
        <f>VLOOKUP(A6,数策标签!H:K,2,FALSE)</f>
        <v>年龄段</v>
      </c>
      <c r="C6" s="247" t="str">
        <f>基本属性编码!K28</f>
        <v>000100001001001026</v>
      </c>
      <c r="D6" s="252" t="s">
        <v>1050</v>
      </c>
      <c r="E6" s="215" t="s">
        <v>238</v>
      </c>
    </row>
    <row r="7" spans="1:5" s="215" customFormat="1" ht="18.75" customHeight="1">
      <c r="A7" s="253" t="str">
        <f>数策标签!$H$4</f>
        <v>000100001001002</v>
      </c>
      <c r="B7" s="251" t="str">
        <f>VLOOKUP(A7,数策标签!H:K,2,FALSE)</f>
        <v>手机号归属地</v>
      </c>
      <c r="C7" s="247" t="str">
        <f>基本属性编码!K30</f>
        <v>000100001001002349</v>
      </c>
      <c r="D7" s="252" t="s">
        <v>1468</v>
      </c>
      <c r="E7" s="215" t="s">
        <v>238</v>
      </c>
    </row>
    <row r="8" spans="1:5" s="215" customFormat="1" ht="18.75" customHeight="1">
      <c r="A8" s="253" t="str">
        <f>数策标签!$H$4</f>
        <v>000100001001002</v>
      </c>
      <c r="B8" s="251" t="str">
        <f>VLOOKUP(A8,数策标签!H:K,2,FALSE)</f>
        <v>手机号归属地</v>
      </c>
      <c r="C8" s="247" t="str">
        <f>基本属性编码!K31</f>
        <v>000100001001002350</v>
      </c>
      <c r="D8" s="252" t="s">
        <v>1469</v>
      </c>
      <c r="E8" s="215" t="s">
        <v>238</v>
      </c>
    </row>
    <row r="9" spans="1:5" s="215" customFormat="1" ht="18.75" customHeight="1">
      <c r="A9" s="253" t="str">
        <f>数策标签!$H$4</f>
        <v>000100001001002</v>
      </c>
      <c r="B9" s="251" t="str">
        <f>VLOOKUP(A9,数策标签!H:K,2,FALSE)</f>
        <v>手机号归属地</v>
      </c>
      <c r="C9" s="247" t="str">
        <f>基本属性编码!K32</f>
        <v>000100001001002351</v>
      </c>
      <c r="D9" s="252" t="s">
        <v>1470</v>
      </c>
      <c r="E9" s="215" t="s">
        <v>238</v>
      </c>
    </row>
    <row r="10" spans="1:5" s="215" customFormat="1" ht="18.75" customHeight="1">
      <c r="A10" s="253" t="str">
        <f>数策标签!$H$4</f>
        <v>000100001001002</v>
      </c>
      <c r="B10" s="251" t="str">
        <f>VLOOKUP(A10,数策标签!H:K,2,FALSE)</f>
        <v>手机号归属地</v>
      </c>
      <c r="C10" s="247" t="str">
        <f>基本属性编码!K33</f>
        <v>000100001001002352</v>
      </c>
      <c r="D10" s="252" t="s">
        <v>1471</v>
      </c>
      <c r="E10" s="215" t="s">
        <v>238</v>
      </c>
    </row>
    <row r="11" spans="1:5" s="215" customFormat="1" ht="18.75" customHeight="1">
      <c r="A11" s="253" t="str">
        <f>数策标签!$H$4</f>
        <v>000100001001002</v>
      </c>
      <c r="B11" s="251" t="str">
        <f>VLOOKUP(A11,数策标签!H:K,2,FALSE)</f>
        <v>手机号归属地</v>
      </c>
      <c r="C11" s="247" t="str">
        <f>基本属性编码!K34</f>
        <v>000100001001002353</v>
      </c>
      <c r="D11" s="252" t="s">
        <v>1472</v>
      </c>
      <c r="E11" s="215" t="s">
        <v>238</v>
      </c>
    </row>
    <row r="12" spans="1:5" s="215" customFormat="1" ht="18.75" customHeight="1">
      <c r="A12" s="253" t="str">
        <f>数策标签!$H$4</f>
        <v>000100001001002</v>
      </c>
      <c r="B12" s="251" t="str">
        <f>VLOOKUP(A12,数策标签!H:K,2,FALSE)</f>
        <v>手机号归属地</v>
      </c>
      <c r="C12" s="247" t="str">
        <f>基本属性编码!K35</f>
        <v>000100001001002354</v>
      </c>
      <c r="D12" s="252" t="s">
        <v>1473</v>
      </c>
      <c r="E12" s="215" t="s">
        <v>238</v>
      </c>
    </row>
    <row r="13" spans="1:5" s="215" customFormat="1" ht="18.75" customHeight="1">
      <c r="A13" s="253" t="str">
        <f>数策标签!$H$4</f>
        <v>000100001001002</v>
      </c>
      <c r="B13" s="251" t="str">
        <f>VLOOKUP(A13,数策标签!H:K,2,FALSE)</f>
        <v>手机号归属地</v>
      </c>
      <c r="C13" s="247" t="str">
        <f>基本属性编码!K36</f>
        <v>000100001001002355</v>
      </c>
      <c r="D13" s="252" t="s">
        <v>1474</v>
      </c>
      <c r="E13" s="215" t="s">
        <v>238</v>
      </c>
    </row>
    <row r="14" spans="1:5" s="215" customFormat="1" ht="18.75" customHeight="1">
      <c r="A14" s="253" t="str">
        <f>数策标签!$H$4</f>
        <v>000100001001002</v>
      </c>
      <c r="B14" s="251" t="str">
        <f>VLOOKUP(A14,数策标签!H:K,2,FALSE)</f>
        <v>手机号归属地</v>
      </c>
      <c r="C14" s="247" t="str">
        <f>基本属性编码!K37</f>
        <v>000100001001002356</v>
      </c>
      <c r="D14" s="252" t="s">
        <v>1475</v>
      </c>
      <c r="E14" s="215" t="s">
        <v>238</v>
      </c>
    </row>
    <row r="15" spans="1:5" s="215" customFormat="1" ht="18.75" customHeight="1">
      <c r="A15" s="253" t="str">
        <f>数策标签!$H$4</f>
        <v>000100001001002</v>
      </c>
      <c r="B15" s="251" t="str">
        <f>VLOOKUP(A15,数策标签!H:K,2,FALSE)</f>
        <v>手机号归属地</v>
      </c>
      <c r="C15" s="247" t="str">
        <f>基本属性编码!K38</f>
        <v>000100001001002357</v>
      </c>
      <c r="D15" s="252" t="s">
        <v>1476</v>
      </c>
      <c r="E15" s="215" t="s">
        <v>238</v>
      </c>
    </row>
    <row r="16" spans="1:5" s="215" customFormat="1" ht="18.75" customHeight="1">
      <c r="A16" s="253" t="str">
        <f>数策标签!$H$4</f>
        <v>000100001001002</v>
      </c>
      <c r="B16" s="251" t="str">
        <f>VLOOKUP(A16,数策标签!H:K,2,FALSE)</f>
        <v>手机号归属地</v>
      </c>
      <c r="C16" s="247" t="str">
        <f>基本属性编码!K39</f>
        <v>000100001001002358</v>
      </c>
      <c r="D16" s="252" t="s">
        <v>1477</v>
      </c>
      <c r="E16" s="215" t="s">
        <v>238</v>
      </c>
    </row>
    <row r="17" spans="1:5" s="215" customFormat="1" ht="18.75" customHeight="1">
      <c r="A17" s="253" t="str">
        <f>数策标签!$H$4</f>
        <v>000100001001002</v>
      </c>
      <c r="B17" s="251" t="str">
        <f>VLOOKUP(A17,数策标签!H:K,2,FALSE)</f>
        <v>手机号归属地</v>
      </c>
      <c r="C17" s="247" t="str">
        <f>基本属性编码!K40</f>
        <v>000100001001002359</v>
      </c>
      <c r="D17" s="252" t="s">
        <v>1478</v>
      </c>
      <c r="E17" s="215" t="s">
        <v>238</v>
      </c>
    </row>
    <row r="18" spans="1:5" s="215" customFormat="1" ht="18.75" customHeight="1">
      <c r="A18" s="253" t="str">
        <f>数策标签!$H$4</f>
        <v>000100001001002</v>
      </c>
      <c r="B18" s="251" t="str">
        <f>VLOOKUP(A18,数策标签!H:K,2,FALSE)</f>
        <v>手机号归属地</v>
      </c>
      <c r="C18" s="247" t="str">
        <f>基本属性编码!K41</f>
        <v>000100001001002360</v>
      </c>
      <c r="D18" s="252" t="s">
        <v>1479</v>
      </c>
      <c r="E18" s="215" t="s">
        <v>238</v>
      </c>
    </row>
    <row r="19" spans="1:5" s="215" customFormat="1" ht="18.75" customHeight="1">
      <c r="A19" s="253" t="str">
        <f>数策标签!$H$4</f>
        <v>000100001001002</v>
      </c>
      <c r="B19" s="251" t="str">
        <f>VLOOKUP(A19,数策标签!H:K,2,FALSE)</f>
        <v>手机号归属地</v>
      </c>
      <c r="C19" s="247" t="str">
        <f>基本属性编码!K42</f>
        <v>000100001001002361</v>
      </c>
      <c r="D19" s="252" t="s">
        <v>1480</v>
      </c>
      <c r="E19" s="215" t="s">
        <v>238</v>
      </c>
    </row>
    <row r="20" spans="1:5" s="215" customFormat="1" ht="18.75" customHeight="1">
      <c r="A20" s="253" t="str">
        <f>数策标签!$H$4</f>
        <v>000100001001002</v>
      </c>
      <c r="B20" s="251" t="str">
        <f>VLOOKUP(A20,数策标签!H:K,2,FALSE)</f>
        <v>手机号归属地</v>
      </c>
      <c r="C20" s="247" t="str">
        <f>基本属性编码!K43</f>
        <v>000100001001002362</v>
      </c>
      <c r="D20" s="252" t="s">
        <v>3477</v>
      </c>
      <c r="E20" s="215" t="s">
        <v>238</v>
      </c>
    </row>
    <row r="21" spans="1:5" s="215" customFormat="1" ht="18.75" customHeight="1">
      <c r="A21" s="253" t="str">
        <f>数策标签!$H$4</f>
        <v>000100001001002</v>
      </c>
      <c r="B21" s="251" t="str">
        <f>VLOOKUP(A21,数策标签!H:K,2,FALSE)</f>
        <v>手机号归属地</v>
      </c>
      <c r="C21" s="247" t="str">
        <f>基本属性编码!K44</f>
        <v>000100001001002363</v>
      </c>
      <c r="D21" s="252" t="s">
        <v>1481</v>
      </c>
      <c r="E21" s="215" t="s">
        <v>238</v>
      </c>
    </row>
    <row r="22" spans="1:5" s="215" customFormat="1" ht="18.75" customHeight="1">
      <c r="A22" s="253" t="str">
        <f>数策标签!$H$4</f>
        <v>000100001001002</v>
      </c>
      <c r="B22" s="251" t="str">
        <f>VLOOKUP(A22,数策标签!H:K,2,FALSE)</f>
        <v>手机号归属地</v>
      </c>
      <c r="C22" s="247" t="str">
        <f>基本属性编码!K45</f>
        <v>000100001001002364</v>
      </c>
      <c r="D22" s="252" t="s">
        <v>1482</v>
      </c>
      <c r="E22" s="215" t="s">
        <v>238</v>
      </c>
    </row>
    <row r="23" spans="1:5" s="215" customFormat="1" ht="18.75" customHeight="1">
      <c r="A23" s="253" t="str">
        <f>数策标签!$H$4</f>
        <v>000100001001002</v>
      </c>
      <c r="B23" s="251" t="str">
        <f>VLOOKUP(A23,数策标签!H:K,2,FALSE)</f>
        <v>手机号归属地</v>
      </c>
      <c r="C23" s="247" t="str">
        <f>基本属性编码!K46</f>
        <v>000100001001002365</v>
      </c>
      <c r="D23" s="252" t="s">
        <v>1483</v>
      </c>
      <c r="E23" s="215" t="s">
        <v>238</v>
      </c>
    </row>
    <row r="24" spans="1:5" s="215" customFormat="1" ht="18.75" customHeight="1">
      <c r="A24" s="253" t="str">
        <f>数策标签!$H$4</f>
        <v>000100001001002</v>
      </c>
      <c r="B24" s="251" t="str">
        <f>VLOOKUP(A24,数策标签!H:K,2,FALSE)</f>
        <v>手机号归属地</v>
      </c>
      <c r="C24" s="247" t="str">
        <f>基本属性编码!K47</f>
        <v>000100001001002366</v>
      </c>
      <c r="D24" s="252" t="s">
        <v>1484</v>
      </c>
      <c r="E24" s="215" t="s">
        <v>238</v>
      </c>
    </row>
    <row r="25" spans="1:5" s="215" customFormat="1" ht="18.75" customHeight="1">
      <c r="A25" s="253" t="str">
        <f>数策标签!$H$4</f>
        <v>000100001001002</v>
      </c>
      <c r="B25" s="251" t="str">
        <f>VLOOKUP(A25,数策标签!H:K,2,FALSE)</f>
        <v>手机号归属地</v>
      </c>
      <c r="C25" s="247" t="str">
        <f>基本属性编码!K48</f>
        <v>000100001001002367</v>
      </c>
      <c r="D25" s="252" t="s">
        <v>1485</v>
      </c>
      <c r="E25" s="215" t="s">
        <v>238</v>
      </c>
    </row>
    <row r="26" spans="1:5" s="215" customFormat="1" ht="18.75" customHeight="1">
      <c r="A26" s="253" t="str">
        <f>数策标签!$H$4</f>
        <v>000100001001002</v>
      </c>
      <c r="B26" s="251" t="str">
        <f>VLOOKUP(A26,数策标签!H:K,2,FALSE)</f>
        <v>手机号归属地</v>
      </c>
      <c r="C26" s="247" t="str">
        <f>基本属性编码!K49</f>
        <v>000100001001002368</v>
      </c>
      <c r="D26" s="252" t="s">
        <v>1486</v>
      </c>
      <c r="E26" s="215" t="s">
        <v>238</v>
      </c>
    </row>
    <row r="27" spans="1:5" s="215" customFormat="1" ht="18.75" customHeight="1">
      <c r="A27" s="253" t="str">
        <f>数策标签!$H$4</f>
        <v>000100001001002</v>
      </c>
      <c r="B27" s="251" t="str">
        <f>VLOOKUP(A27,数策标签!H:K,2,FALSE)</f>
        <v>手机号归属地</v>
      </c>
      <c r="C27" s="247" t="str">
        <f>基本属性编码!K50</f>
        <v>000100001001002369</v>
      </c>
      <c r="D27" s="252" t="s">
        <v>1487</v>
      </c>
      <c r="E27" s="215" t="s">
        <v>238</v>
      </c>
    </row>
    <row r="28" spans="1:5" s="215" customFormat="1" ht="18.75" customHeight="1">
      <c r="A28" s="253" t="str">
        <f>数策标签!$H$4</f>
        <v>000100001001002</v>
      </c>
      <c r="B28" s="251" t="str">
        <f>VLOOKUP(A28,数策标签!H:K,2,FALSE)</f>
        <v>手机号归属地</v>
      </c>
      <c r="C28" s="247" t="str">
        <f>基本属性编码!K51</f>
        <v>000100001001002370</v>
      </c>
      <c r="D28" s="252" t="s">
        <v>1488</v>
      </c>
      <c r="E28" s="215" t="s">
        <v>238</v>
      </c>
    </row>
    <row r="29" spans="1:5" s="215" customFormat="1" ht="18.75" customHeight="1">
      <c r="A29" s="253" t="str">
        <f>数策标签!$H$4</f>
        <v>000100001001002</v>
      </c>
      <c r="B29" s="251" t="str">
        <f>VLOOKUP(A29,数策标签!H:K,2,FALSE)</f>
        <v>手机号归属地</v>
      </c>
      <c r="C29" s="247" t="str">
        <f>基本属性编码!K52</f>
        <v>000100001001002371</v>
      </c>
      <c r="D29" s="252" t="s">
        <v>1489</v>
      </c>
      <c r="E29" s="215" t="s">
        <v>238</v>
      </c>
    </row>
    <row r="30" spans="1:5" s="215" customFormat="1" ht="18.75" customHeight="1">
      <c r="A30" s="253" t="str">
        <f>数策标签!$H$4</f>
        <v>000100001001002</v>
      </c>
      <c r="B30" s="251" t="str">
        <f>VLOOKUP(A30,数策标签!H:K,2,FALSE)</f>
        <v>手机号归属地</v>
      </c>
      <c r="C30" s="247" t="str">
        <f>基本属性编码!K53</f>
        <v>000100001001002372</v>
      </c>
      <c r="D30" s="252" t="s">
        <v>1490</v>
      </c>
      <c r="E30" s="215" t="s">
        <v>238</v>
      </c>
    </row>
    <row r="31" spans="1:5" s="215" customFormat="1" ht="18.75" customHeight="1">
      <c r="A31" s="253" t="str">
        <f>数策标签!$H$4</f>
        <v>000100001001002</v>
      </c>
      <c r="B31" s="251" t="str">
        <f>VLOOKUP(A31,数策标签!H:K,2,FALSE)</f>
        <v>手机号归属地</v>
      </c>
      <c r="C31" s="247" t="str">
        <f>基本属性编码!K54</f>
        <v>000100001001002373</v>
      </c>
      <c r="D31" s="252" t="s">
        <v>1491</v>
      </c>
      <c r="E31" s="215" t="s">
        <v>238</v>
      </c>
    </row>
    <row r="32" spans="1:5" s="215" customFormat="1" ht="18.75" customHeight="1">
      <c r="A32" s="253" t="str">
        <f>数策标签!$H$4</f>
        <v>000100001001002</v>
      </c>
      <c r="B32" s="251" t="str">
        <f>VLOOKUP(A32,数策标签!H:K,2,FALSE)</f>
        <v>手机号归属地</v>
      </c>
      <c r="C32" s="247" t="str">
        <f>基本属性编码!K55</f>
        <v>000100001001002374</v>
      </c>
      <c r="D32" s="252" t="s">
        <v>1492</v>
      </c>
      <c r="E32" s="215" t="s">
        <v>238</v>
      </c>
    </row>
    <row r="33" spans="1:5" s="215" customFormat="1" ht="18.75" customHeight="1">
      <c r="A33" s="253" t="str">
        <f>数策标签!$H$4</f>
        <v>000100001001002</v>
      </c>
      <c r="B33" s="251" t="str">
        <f>VLOOKUP(A33,数策标签!H:K,2,FALSE)</f>
        <v>手机号归属地</v>
      </c>
      <c r="C33" s="247" t="str">
        <f>基本属性编码!K56</f>
        <v>000100001001002375</v>
      </c>
      <c r="D33" s="252" t="s">
        <v>1493</v>
      </c>
      <c r="E33" s="215" t="s">
        <v>238</v>
      </c>
    </row>
    <row r="34" spans="1:5" s="215" customFormat="1" ht="18.75" customHeight="1">
      <c r="A34" s="253" t="str">
        <f>数策标签!$H$4</f>
        <v>000100001001002</v>
      </c>
      <c r="B34" s="251" t="str">
        <f>VLOOKUP(A34,数策标签!H:K,2,FALSE)</f>
        <v>手机号归属地</v>
      </c>
      <c r="C34" s="247" t="str">
        <f>基本属性编码!K57</f>
        <v>000100001001002376</v>
      </c>
      <c r="D34" s="252" t="s">
        <v>1494</v>
      </c>
      <c r="E34" s="215" t="s">
        <v>238</v>
      </c>
    </row>
    <row r="35" spans="1:5" s="215" customFormat="1" ht="18.75" customHeight="1">
      <c r="A35" s="253" t="str">
        <f>数策标签!$H$4</f>
        <v>000100001001002</v>
      </c>
      <c r="B35" s="251" t="str">
        <f>VLOOKUP(A35,数策标签!H:K,2,FALSE)</f>
        <v>手机号归属地</v>
      </c>
      <c r="C35" s="247" t="str">
        <f>基本属性编码!K58</f>
        <v>000100001001002377</v>
      </c>
      <c r="D35" s="252" t="s">
        <v>1495</v>
      </c>
      <c r="E35" s="215" t="s">
        <v>238</v>
      </c>
    </row>
    <row r="36" spans="1:5" s="215" customFormat="1" ht="18.75" customHeight="1">
      <c r="A36" s="253" t="str">
        <f>数策标签!$H$4</f>
        <v>000100001001002</v>
      </c>
      <c r="B36" s="251" t="str">
        <f>VLOOKUP(A36,数策标签!H:K,2,FALSE)</f>
        <v>手机号归属地</v>
      </c>
      <c r="C36" s="247" t="str">
        <f>基本属性编码!K59</f>
        <v>000100001001002378</v>
      </c>
      <c r="D36" s="252" t="s">
        <v>1496</v>
      </c>
      <c r="E36" s="215" t="s">
        <v>238</v>
      </c>
    </row>
    <row r="37" spans="1:5" s="215" customFormat="1" ht="18.75" customHeight="1">
      <c r="A37" s="253" t="str">
        <f>数策标签!$H$4</f>
        <v>000100001001002</v>
      </c>
      <c r="B37" s="251" t="str">
        <f>VLOOKUP(A37,数策标签!H:K,2,FALSE)</f>
        <v>手机号归属地</v>
      </c>
      <c r="C37" s="247" t="str">
        <f>基本属性编码!K60</f>
        <v>000100001001002379</v>
      </c>
      <c r="D37" s="252" t="s">
        <v>1497</v>
      </c>
      <c r="E37" s="215" t="s">
        <v>238</v>
      </c>
    </row>
    <row r="38" spans="1:5" s="215" customFormat="1" ht="18.75" customHeight="1">
      <c r="A38" s="253" t="str">
        <f>数策标签!$H$4</f>
        <v>000100001001002</v>
      </c>
      <c r="B38" s="251" t="str">
        <f>VLOOKUP(A38,数策标签!H:K,2,FALSE)</f>
        <v>手机号归属地</v>
      </c>
      <c r="C38" s="247" t="str">
        <f>基本属性编码!K61</f>
        <v>000100001001002380</v>
      </c>
      <c r="D38" s="252" t="s">
        <v>1498</v>
      </c>
      <c r="E38" s="215" t="s">
        <v>238</v>
      </c>
    </row>
    <row r="39" spans="1:5" s="215" customFormat="1" ht="18.75" customHeight="1">
      <c r="A39" s="253" t="str">
        <f>数策标签!$H$4</f>
        <v>000100001001002</v>
      </c>
      <c r="B39" s="251" t="str">
        <f>VLOOKUP(A39,数策标签!H:K,2,FALSE)</f>
        <v>手机号归属地</v>
      </c>
      <c r="C39" s="247" t="str">
        <f>基本属性编码!K62</f>
        <v>000100001001002381</v>
      </c>
      <c r="D39" s="252" t="s">
        <v>1499</v>
      </c>
      <c r="E39" s="215" t="s">
        <v>238</v>
      </c>
    </row>
    <row r="40" spans="1:5" s="215" customFormat="1" ht="18.75" customHeight="1">
      <c r="A40" s="253" t="str">
        <f>数策标签!$H$4</f>
        <v>000100001001002</v>
      </c>
      <c r="B40" s="251" t="str">
        <f>VLOOKUP(A40,数策标签!H:K,2,FALSE)</f>
        <v>手机号归属地</v>
      </c>
      <c r="C40" s="247" t="str">
        <f>基本属性编码!K63</f>
        <v>000100001001002382</v>
      </c>
      <c r="D40" s="252" t="s">
        <v>1500</v>
      </c>
      <c r="E40" s="215" t="s">
        <v>238</v>
      </c>
    </row>
    <row r="41" spans="1:5" s="215" customFormat="1" ht="18.75" customHeight="1">
      <c r="A41" s="253" t="str">
        <f>数策标签!$H$4</f>
        <v>000100001001002</v>
      </c>
      <c r="B41" s="251" t="str">
        <f>VLOOKUP(A41,数策标签!H:K,2,FALSE)</f>
        <v>手机号归属地</v>
      </c>
      <c r="C41" s="247" t="str">
        <f>基本属性编码!K64</f>
        <v>000100001001002383</v>
      </c>
      <c r="D41" s="252" t="s">
        <v>1164</v>
      </c>
      <c r="E41" s="215" t="s">
        <v>238</v>
      </c>
    </row>
    <row r="42" spans="1:5" s="215" customFormat="1" ht="18.75" customHeight="1">
      <c r="A42" s="253" t="str">
        <f>数策标签!$H$4</f>
        <v>000100001001002</v>
      </c>
      <c r="B42" s="251" t="str">
        <f>VLOOKUP(A42,数策标签!H:K,2,FALSE)</f>
        <v>手机号归属地</v>
      </c>
      <c r="C42" s="247" t="str">
        <f>基本属性编码!K65</f>
        <v>000100001001002384</v>
      </c>
      <c r="D42" s="252" t="s">
        <v>1501</v>
      </c>
      <c r="E42" s="215" t="s">
        <v>238</v>
      </c>
    </row>
    <row r="43" spans="1:5" s="215" customFormat="1" ht="18.75" customHeight="1">
      <c r="A43" s="253" t="str">
        <f>数策标签!$H$4</f>
        <v>000100001001002</v>
      </c>
      <c r="B43" s="251" t="str">
        <f>VLOOKUP(A43,数策标签!H:K,2,FALSE)</f>
        <v>手机号归属地</v>
      </c>
      <c r="C43" s="247" t="str">
        <f>基本属性编码!K66</f>
        <v>000100001001002385</v>
      </c>
      <c r="D43" s="252" t="s">
        <v>1502</v>
      </c>
      <c r="E43" s="215" t="s">
        <v>238</v>
      </c>
    </row>
    <row r="44" spans="1:5" s="215" customFormat="1" ht="18.75" customHeight="1">
      <c r="A44" s="253" t="str">
        <f>数策标签!$H$4</f>
        <v>000100001001002</v>
      </c>
      <c r="B44" s="251" t="str">
        <f>VLOOKUP(A44,数策标签!H:K,2,FALSE)</f>
        <v>手机号归属地</v>
      </c>
      <c r="C44" s="247" t="str">
        <f>基本属性编码!K67</f>
        <v>000100001001002386</v>
      </c>
      <c r="D44" s="252" t="s">
        <v>1503</v>
      </c>
      <c r="E44" s="215" t="s">
        <v>238</v>
      </c>
    </row>
    <row r="45" spans="1:5" s="215" customFormat="1" ht="18.75" customHeight="1">
      <c r="A45" s="253" t="str">
        <f>数策标签!$H$4</f>
        <v>000100001001002</v>
      </c>
      <c r="B45" s="251" t="str">
        <f>VLOOKUP(A45,数策标签!H:K,2,FALSE)</f>
        <v>手机号归属地</v>
      </c>
      <c r="C45" s="247" t="str">
        <f>基本属性编码!K68</f>
        <v>000100001001002387</v>
      </c>
      <c r="D45" s="252" t="s">
        <v>1504</v>
      </c>
      <c r="E45" s="215" t="s">
        <v>238</v>
      </c>
    </row>
    <row r="46" spans="1:5" s="215" customFormat="1" ht="18.75" customHeight="1">
      <c r="A46" s="253" t="str">
        <f>数策标签!$H$4</f>
        <v>000100001001002</v>
      </c>
      <c r="B46" s="251" t="str">
        <f>VLOOKUP(A46,数策标签!H:K,2,FALSE)</f>
        <v>手机号归属地</v>
      </c>
      <c r="C46" s="247" t="str">
        <f>基本属性编码!K69</f>
        <v>000100001001002388</v>
      </c>
      <c r="D46" s="252" t="s">
        <v>1505</v>
      </c>
      <c r="E46" s="215" t="s">
        <v>238</v>
      </c>
    </row>
    <row r="47" spans="1:5" s="215" customFormat="1" ht="18.75" customHeight="1">
      <c r="A47" s="253" t="str">
        <f>数策标签!$H$4</f>
        <v>000100001001002</v>
      </c>
      <c r="B47" s="251" t="str">
        <f>VLOOKUP(A47,数策标签!H:K,2,FALSE)</f>
        <v>手机号归属地</v>
      </c>
      <c r="C47" s="247" t="str">
        <f>基本属性编码!K70</f>
        <v>000100001001002389</v>
      </c>
      <c r="D47" s="252" t="s">
        <v>1506</v>
      </c>
      <c r="E47" s="215" t="s">
        <v>238</v>
      </c>
    </row>
    <row r="48" spans="1:5" s="215" customFormat="1" ht="18.75" customHeight="1">
      <c r="A48" s="253" t="str">
        <f>数策标签!$H$4</f>
        <v>000100001001002</v>
      </c>
      <c r="B48" s="251" t="str">
        <f>VLOOKUP(A48,数策标签!H:K,2,FALSE)</f>
        <v>手机号归属地</v>
      </c>
      <c r="C48" s="247" t="str">
        <f>基本属性编码!K71</f>
        <v>000100001001002390</v>
      </c>
      <c r="D48" s="252" t="s">
        <v>1507</v>
      </c>
      <c r="E48" s="215" t="s">
        <v>238</v>
      </c>
    </row>
    <row r="49" spans="1:5" s="215" customFormat="1" ht="18.75" customHeight="1">
      <c r="A49" s="253" t="str">
        <f>数策标签!$H$4</f>
        <v>000100001001002</v>
      </c>
      <c r="B49" s="251" t="str">
        <f>VLOOKUP(A49,数策标签!H:K,2,FALSE)</f>
        <v>手机号归属地</v>
      </c>
      <c r="C49" s="247" t="str">
        <f>基本属性编码!K72</f>
        <v>000100001001002391</v>
      </c>
      <c r="D49" s="252" t="s">
        <v>1508</v>
      </c>
      <c r="E49" s="215" t="s">
        <v>238</v>
      </c>
    </row>
    <row r="50" spans="1:5" s="215" customFormat="1" ht="18.75" customHeight="1">
      <c r="A50" s="253" t="str">
        <f>数策标签!$H$4</f>
        <v>000100001001002</v>
      </c>
      <c r="B50" s="251" t="str">
        <f>VLOOKUP(A50,数策标签!H:K,2,FALSE)</f>
        <v>手机号归属地</v>
      </c>
      <c r="C50" s="247" t="str">
        <f>基本属性编码!K73</f>
        <v>000100001001002392</v>
      </c>
      <c r="D50" s="252" t="s">
        <v>1509</v>
      </c>
      <c r="E50" s="215" t="s">
        <v>238</v>
      </c>
    </row>
    <row r="51" spans="1:5" s="215" customFormat="1" ht="18.75" customHeight="1">
      <c r="A51" s="253" t="str">
        <f>数策标签!$H$4</f>
        <v>000100001001002</v>
      </c>
      <c r="B51" s="251" t="str">
        <f>VLOOKUP(A51,数策标签!H:K,2,FALSE)</f>
        <v>手机号归属地</v>
      </c>
      <c r="C51" s="247" t="str">
        <f>基本属性编码!K74</f>
        <v>000100001001002393</v>
      </c>
      <c r="D51" s="252" t="s">
        <v>1510</v>
      </c>
      <c r="E51" s="215" t="s">
        <v>238</v>
      </c>
    </row>
    <row r="52" spans="1:5" s="215" customFormat="1" ht="18.75" customHeight="1">
      <c r="A52" s="253" t="str">
        <f>数策标签!$H$4</f>
        <v>000100001001002</v>
      </c>
      <c r="B52" s="251" t="str">
        <f>VLOOKUP(A52,数策标签!H:K,2,FALSE)</f>
        <v>手机号归属地</v>
      </c>
      <c r="C52" s="247" t="str">
        <f>基本属性编码!K75</f>
        <v>000100001001002394</v>
      </c>
      <c r="D52" s="252" t="s">
        <v>1511</v>
      </c>
      <c r="E52" s="215" t="s">
        <v>238</v>
      </c>
    </row>
    <row r="53" spans="1:5" s="215" customFormat="1" ht="18.75" customHeight="1">
      <c r="A53" s="253" t="str">
        <f>数策标签!$H$4</f>
        <v>000100001001002</v>
      </c>
      <c r="B53" s="251" t="str">
        <f>VLOOKUP(A53,数策标签!H:K,2,FALSE)</f>
        <v>手机号归属地</v>
      </c>
      <c r="C53" s="247" t="str">
        <f>基本属性编码!K76</f>
        <v>000100001001002395</v>
      </c>
      <c r="D53" s="252" t="s">
        <v>1512</v>
      </c>
      <c r="E53" s="215" t="s">
        <v>238</v>
      </c>
    </row>
    <row r="54" spans="1:5" s="215" customFormat="1" ht="18.75" customHeight="1">
      <c r="A54" s="253" t="str">
        <f>数策标签!$H$4</f>
        <v>000100001001002</v>
      </c>
      <c r="B54" s="251" t="str">
        <f>VLOOKUP(A54,数策标签!H:K,2,FALSE)</f>
        <v>手机号归属地</v>
      </c>
      <c r="C54" s="247" t="str">
        <f>基本属性编码!K77</f>
        <v>000100001001002396</v>
      </c>
      <c r="D54" s="252" t="s">
        <v>1513</v>
      </c>
      <c r="E54" s="215" t="s">
        <v>238</v>
      </c>
    </row>
    <row r="55" spans="1:5" s="215" customFormat="1" ht="18.75" customHeight="1">
      <c r="A55" s="253" t="str">
        <f>数策标签!$H$4</f>
        <v>000100001001002</v>
      </c>
      <c r="B55" s="251" t="str">
        <f>VLOOKUP(A55,数策标签!H:K,2,FALSE)</f>
        <v>手机号归属地</v>
      </c>
      <c r="C55" s="247" t="str">
        <f>基本属性编码!K78</f>
        <v>000100001001002397</v>
      </c>
      <c r="D55" s="252" t="s">
        <v>1514</v>
      </c>
      <c r="E55" s="215" t="s">
        <v>238</v>
      </c>
    </row>
    <row r="56" spans="1:5" s="215" customFormat="1" ht="18.75" customHeight="1">
      <c r="A56" s="253" t="str">
        <f>数策标签!$H$4</f>
        <v>000100001001002</v>
      </c>
      <c r="B56" s="251" t="str">
        <f>VLOOKUP(A56,数策标签!H:K,2,FALSE)</f>
        <v>手机号归属地</v>
      </c>
      <c r="C56" s="247" t="str">
        <f>基本属性编码!K79</f>
        <v>000100001001002398</v>
      </c>
      <c r="D56" s="252" t="s">
        <v>1515</v>
      </c>
      <c r="E56" s="215" t="s">
        <v>238</v>
      </c>
    </row>
    <row r="57" spans="1:5" s="215" customFormat="1" ht="18.75" customHeight="1">
      <c r="A57" s="253" t="str">
        <f>数策标签!$H$4</f>
        <v>000100001001002</v>
      </c>
      <c r="B57" s="251" t="str">
        <f>VLOOKUP(A57,数策标签!H:K,2,FALSE)</f>
        <v>手机号归属地</v>
      </c>
      <c r="C57" s="247" t="str">
        <f>基本属性编码!K80</f>
        <v>000100001001002399</v>
      </c>
      <c r="D57" s="252" t="s">
        <v>1516</v>
      </c>
      <c r="E57" s="215" t="s">
        <v>238</v>
      </c>
    </row>
    <row r="58" spans="1:5" s="215" customFormat="1" ht="18.75" customHeight="1">
      <c r="A58" s="253" t="str">
        <f>数策标签!$H$4</f>
        <v>000100001001002</v>
      </c>
      <c r="B58" s="251" t="str">
        <f>VLOOKUP(A58,数策标签!H:K,2,FALSE)</f>
        <v>手机号归属地</v>
      </c>
      <c r="C58" s="247" t="str">
        <f>基本属性编码!K81</f>
        <v>000100001001002400</v>
      </c>
      <c r="D58" s="252" t="s">
        <v>1517</v>
      </c>
      <c r="E58" s="215" t="s">
        <v>238</v>
      </c>
    </row>
    <row r="59" spans="1:5" s="215" customFormat="1" ht="18.75" customHeight="1">
      <c r="A59" s="253" t="str">
        <f>数策标签!$H$4</f>
        <v>000100001001002</v>
      </c>
      <c r="B59" s="251" t="str">
        <f>VLOOKUP(A59,数策标签!H:K,2,FALSE)</f>
        <v>手机号归属地</v>
      </c>
      <c r="C59" s="247" t="str">
        <f>基本属性编码!K82</f>
        <v>000100001001002401</v>
      </c>
      <c r="D59" s="252" t="s">
        <v>1518</v>
      </c>
      <c r="E59" s="215" t="s">
        <v>238</v>
      </c>
    </row>
    <row r="60" spans="1:5" s="215" customFormat="1" ht="18.75" customHeight="1">
      <c r="A60" s="253" t="str">
        <f>数策标签!$H$4</f>
        <v>000100001001002</v>
      </c>
      <c r="B60" s="251" t="str">
        <f>VLOOKUP(A60,数策标签!H:K,2,FALSE)</f>
        <v>手机号归属地</v>
      </c>
      <c r="C60" s="247" t="str">
        <f>基本属性编码!K83</f>
        <v>000100001001002402</v>
      </c>
      <c r="D60" s="252" t="s">
        <v>1519</v>
      </c>
      <c r="E60" s="215" t="s">
        <v>238</v>
      </c>
    </row>
    <row r="61" spans="1:5" s="215" customFormat="1" ht="18.75" customHeight="1">
      <c r="A61" s="253" t="str">
        <f>数策标签!$H$4</f>
        <v>000100001001002</v>
      </c>
      <c r="B61" s="251" t="str">
        <f>VLOOKUP(A61,数策标签!H:K,2,FALSE)</f>
        <v>手机号归属地</v>
      </c>
      <c r="C61" s="247" t="str">
        <f>基本属性编码!K84</f>
        <v>000100001001002403</v>
      </c>
      <c r="D61" s="252" t="s">
        <v>1520</v>
      </c>
      <c r="E61" s="215" t="s">
        <v>238</v>
      </c>
    </row>
    <row r="62" spans="1:5" s="215" customFormat="1" ht="18.75" customHeight="1">
      <c r="A62" s="253" t="str">
        <f>数策标签!$H$4</f>
        <v>000100001001002</v>
      </c>
      <c r="B62" s="251" t="str">
        <f>VLOOKUP(A62,数策标签!H:K,2,FALSE)</f>
        <v>手机号归属地</v>
      </c>
      <c r="C62" s="247" t="str">
        <f>基本属性编码!K85</f>
        <v>000100001001002404</v>
      </c>
      <c r="D62" s="252" t="s">
        <v>1521</v>
      </c>
      <c r="E62" s="215" t="s">
        <v>238</v>
      </c>
    </row>
    <row r="63" spans="1:5" s="215" customFormat="1" ht="18.75" customHeight="1">
      <c r="A63" s="253" t="str">
        <f>数策标签!$H$4</f>
        <v>000100001001002</v>
      </c>
      <c r="B63" s="251" t="str">
        <f>VLOOKUP(A63,数策标签!H:K,2,FALSE)</f>
        <v>手机号归属地</v>
      </c>
      <c r="C63" s="247" t="str">
        <f>基本属性编码!K86</f>
        <v>000100001001002405</v>
      </c>
      <c r="D63" s="252" t="s">
        <v>1522</v>
      </c>
      <c r="E63" s="215" t="s">
        <v>238</v>
      </c>
    </row>
    <row r="64" spans="1:5" s="215" customFormat="1" ht="18.75" customHeight="1">
      <c r="A64" s="253" t="str">
        <f>数策标签!$H$4</f>
        <v>000100001001002</v>
      </c>
      <c r="B64" s="251" t="str">
        <f>VLOOKUP(A64,数策标签!H:K,2,FALSE)</f>
        <v>手机号归属地</v>
      </c>
      <c r="C64" s="247" t="str">
        <f>基本属性编码!K87</f>
        <v>000100001001002406</v>
      </c>
      <c r="D64" s="252" t="s">
        <v>1523</v>
      </c>
      <c r="E64" s="215" t="s">
        <v>238</v>
      </c>
    </row>
    <row r="65" spans="1:5" s="215" customFormat="1" ht="18.75" customHeight="1">
      <c r="A65" s="253" t="str">
        <f>数策标签!$H$4</f>
        <v>000100001001002</v>
      </c>
      <c r="B65" s="251" t="str">
        <f>VLOOKUP(A65,数策标签!H:K,2,FALSE)</f>
        <v>手机号归属地</v>
      </c>
      <c r="C65" s="247" t="str">
        <f>基本属性编码!K88</f>
        <v>000100001001002407</v>
      </c>
      <c r="D65" s="252" t="s">
        <v>1524</v>
      </c>
      <c r="E65" s="215" t="s">
        <v>238</v>
      </c>
    </row>
    <row r="66" spans="1:5" s="215" customFormat="1" ht="18.75" customHeight="1">
      <c r="A66" s="253" t="str">
        <f>数策标签!$H$4</f>
        <v>000100001001002</v>
      </c>
      <c r="B66" s="251" t="str">
        <f>VLOOKUP(A66,数策标签!H:K,2,FALSE)</f>
        <v>手机号归属地</v>
      </c>
      <c r="C66" s="247" t="str">
        <f>基本属性编码!K89</f>
        <v>000100001001002408</v>
      </c>
      <c r="D66" s="252" t="s">
        <v>3478</v>
      </c>
      <c r="E66" s="215" t="s">
        <v>238</v>
      </c>
    </row>
    <row r="67" spans="1:5" s="215" customFormat="1" ht="18.75" customHeight="1">
      <c r="A67" s="253" t="str">
        <f>数策标签!$H$4</f>
        <v>000100001001002</v>
      </c>
      <c r="B67" s="251" t="str">
        <f>VLOOKUP(A67,数策标签!H:K,2,FALSE)</f>
        <v>手机号归属地</v>
      </c>
      <c r="C67" s="247" t="str">
        <f>基本属性编码!K90</f>
        <v>000100001001002409</v>
      </c>
      <c r="D67" s="252" t="s">
        <v>1526</v>
      </c>
      <c r="E67" s="215" t="s">
        <v>238</v>
      </c>
    </row>
    <row r="68" spans="1:5" s="215" customFormat="1" ht="18.75" customHeight="1">
      <c r="A68" s="253" t="str">
        <f>数策标签!$H$4</f>
        <v>000100001001002</v>
      </c>
      <c r="B68" s="251" t="str">
        <f>VLOOKUP(A68,数策标签!H:K,2,FALSE)</f>
        <v>手机号归属地</v>
      </c>
      <c r="C68" s="247" t="str">
        <f>基本属性编码!K91</f>
        <v>000100001001002410</v>
      </c>
      <c r="D68" s="252" t="s">
        <v>1527</v>
      </c>
      <c r="E68" s="215" t="s">
        <v>238</v>
      </c>
    </row>
    <row r="69" spans="1:5" s="215" customFormat="1" ht="18.75" customHeight="1">
      <c r="A69" s="253" t="str">
        <f>数策标签!$H$4</f>
        <v>000100001001002</v>
      </c>
      <c r="B69" s="251" t="str">
        <f>VLOOKUP(A69,数策标签!H:K,2,FALSE)</f>
        <v>手机号归属地</v>
      </c>
      <c r="C69" s="247" t="str">
        <f>基本属性编码!K92</f>
        <v>000100001001002411</v>
      </c>
      <c r="D69" s="252" t="s">
        <v>1528</v>
      </c>
      <c r="E69" s="215" t="s">
        <v>238</v>
      </c>
    </row>
    <row r="70" spans="1:5" s="215" customFormat="1" ht="18.75" customHeight="1">
      <c r="A70" s="253" t="str">
        <f>数策标签!$H$4</f>
        <v>000100001001002</v>
      </c>
      <c r="B70" s="251" t="str">
        <f>VLOOKUP(A70,数策标签!H:K,2,FALSE)</f>
        <v>手机号归属地</v>
      </c>
      <c r="C70" s="247" t="str">
        <f>基本属性编码!K93</f>
        <v>000100001001002412</v>
      </c>
      <c r="D70" s="252" t="s">
        <v>1529</v>
      </c>
      <c r="E70" s="215" t="s">
        <v>238</v>
      </c>
    </row>
    <row r="71" spans="1:5" s="215" customFormat="1" ht="18.75" customHeight="1">
      <c r="A71" s="253" t="str">
        <f>数策标签!$H$4</f>
        <v>000100001001002</v>
      </c>
      <c r="B71" s="251" t="str">
        <f>VLOOKUP(A71,数策标签!H:K,2,FALSE)</f>
        <v>手机号归属地</v>
      </c>
      <c r="C71" s="247" t="str">
        <f>基本属性编码!K94</f>
        <v>000100001001002413</v>
      </c>
      <c r="D71" s="252" t="s">
        <v>1530</v>
      </c>
      <c r="E71" s="215" t="s">
        <v>238</v>
      </c>
    </row>
    <row r="72" spans="1:5" s="215" customFormat="1" ht="18.75" customHeight="1">
      <c r="A72" s="253" t="str">
        <f>数策标签!$H$4</f>
        <v>000100001001002</v>
      </c>
      <c r="B72" s="251" t="str">
        <f>VLOOKUP(A72,数策标签!H:K,2,FALSE)</f>
        <v>手机号归属地</v>
      </c>
      <c r="C72" s="247" t="str">
        <f>基本属性编码!K95</f>
        <v>000100001001002414</v>
      </c>
      <c r="D72" s="252" t="s">
        <v>1531</v>
      </c>
      <c r="E72" s="215" t="s">
        <v>238</v>
      </c>
    </row>
    <row r="73" spans="1:5" s="215" customFormat="1" ht="18.75" customHeight="1">
      <c r="A73" s="253" t="str">
        <f>数策标签!$H$4</f>
        <v>000100001001002</v>
      </c>
      <c r="B73" s="251" t="str">
        <f>VLOOKUP(A73,数策标签!H:K,2,FALSE)</f>
        <v>手机号归属地</v>
      </c>
      <c r="C73" s="247" t="str">
        <f>基本属性编码!K96</f>
        <v>000100001001002415</v>
      </c>
      <c r="D73" s="252" t="s">
        <v>1532</v>
      </c>
      <c r="E73" s="215" t="s">
        <v>238</v>
      </c>
    </row>
    <row r="74" spans="1:5" s="215" customFormat="1" ht="18.75" customHeight="1">
      <c r="A74" s="253" t="str">
        <f>数策标签!$H$4</f>
        <v>000100001001002</v>
      </c>
      <c r="B74" s="251" t="str">
        <f>VLOOKUP(A74,数策标签!H:K,2,FALSE)</f>
        <v>手机号归属地</v>
      </c>
      <c r="C74" s="247" t="str">
        <f>基本属性编码!K97</f>
        <v>000100001001002416</v>
      </c>
      <c r="D74" s="252" t="s">
        <v>1533</v>
      </c>
      <c r="E74" s="215" t="s">
        <v>238</v>
      </c>
    </row>
    <row r="75" spans="1:5" s="215" customFormat="1" ht="18.75" customHeight="1">
      <c r="A75" s="253" t="str">
        <f>数策标签!$H$4</f>
        <v>000100001001002</v>
      </c>
      <c r="B75" s="251" t="str">
        <f>VLOOKUP(A75,数策标签!H:K,2,FALSE)</f>
        <v>手机号归属地</v>
      </c>
      <c r="C75" s="247" t="str">
        <f>基本属性编码!K98</f>
        <v>000100001001002417</v>
      </c>
      <c r="D75" s="252" t="s">
        <v>1534</v>
      </c>
      <c r="E75" s="215" t="s">
        <v>238</v>
      </c>
    </row>
    <row r="76" spans="1:5" s="215" customFormat="1" ht="18.75" customHeight="1">
      <c r="A76" s="253" t="str">
        <f>数策标签!$H$4</f>
        <v>000100001001002</v>
      </c>
      <c r="B76" s="251" t="str">
        <f>VLOOKUP(A76,数策标签!H:K,2,FALSE)</f>
        <v>手机号归属地</v>
      </c>
      <c r="C76" s="247" t="str">
        <f>基本属性编码!K99</f>
        <v>000100001001002418</v>
      </c>
      <c r="D76" s="252" t="s">
        <v>1535</v>
      </c>
      <c r="E76" s="215" t="s">
        <v>238</v>
      </c>
    </row>
    <row r="77" spans="1:5" s="215" customFormat="1" ht="18.75" customHeight="1">
      <c r="A77" s="253" t="str">
        <f>数策标签!$H$4</f>
        <v>000100001001002</v>
      </c>
      <c r="B77" s="251" t="str">
        <f>VLOOKUP(A77,数策标签!H:K,2,FALSE)</f>
        <v>手机号归属地</v>
      </c>
      <c r="C77" s="247" t="str">
        <f>基本属性编码!K100</f>
        <v>000100001001002419</v>
      </c>
      <c r="D77" s="252" t="s">
        <v>1536</v>
      </c>
      <c r="E77" s="215" t="s">
        <v>238</v>
      </c>
    </row>
    <row r="78" spans="1:5" s="215" customFormat="1" ht="18.75" customHeight="1">
      <c r="A78" s="253" t="str">
        <f>数策标签!$H$4</f>
        <v>000100001001002</v>
      </c>
      <c r="B78" s="251" t="str">
        <f>VLOOKUP(A78,数策标签!H:K,2,FALSE)</f>
        <v>手机号归属地</v>
      </c>
      <c r="C78" s="247" t="str">
        <f>基本属性编码!K101</f>
        <v>000100001001002420</v>
      </c>
      <c r="D78" s="252" t="s">
        <v>1537</v>
      </c>
      <c r="E78" s="215" t="s">
        <v>238</v>
      </c>
    </row>
    <row r="79" spans="1:5" s="215" customFormat="1" ht="18.75" customHeight="1">
      <c r="A79" s="253" t="str">
        <f>数策标签!$H$4</f>
        <v>000100001001002</v>
      </c>
      <c r="B79" s="251" t="str">
        <f>VLOOKUP(A79,数策标签!H:K,2,FALSE)</f>
        <v>手机号归属地</v>
      </c>
      <c r="C79" s="247" t="str">
        <f>基本属性编码!K102</f>
        <v>000100001001002421</v>
      </c>
      <c r="D79" s="252" t="s">
        <v>1538</v>
      </c>
      <c r="E79" s="215" t="s">
        <v>238</v>
      </c>
    </row>
    <row r="80" spans="1:5" s="215" customFormat="1" ht="18.75" customHeight="1">
      <c r="A80" s="253" t="str">
        <f>数策标签!$H$4</f>
        <v>000100001001002</v>
      </c>
      <c r="B80" s="251" t="str">
        <f>VLOOKUP(A80,数策标签!H:K,2,FALSE)</f>
        <v>手机号归属地</v>
      </c>
      <c r="C80" s="247" t="str">
        <f>基本属性编码!K103</f>
        <v>000100001001002422</v>
      </c>
      <c r="D80" s="252" t="s">
        <v>1539</v>
      </c>
      <c r="E80" s="215" t="s">
        <v>238</v>
      </c>
    </row>
    <row r="81" spans="1:5" s="215" customFormat="1" ht="18.75" customHeight="1">
      <c r="A81" s="253" t="str">
        <f>数策标签!$H$4</f>
        <v>000100001001002</v>
      </c>
      <c r="B81" s="251" t="str">
        <f>VLOOKUP(A81,数策标签!H:K,2,FALSE)</f>
        <v>手机号归属地</v>
      </c>
      <c r="C81" s="247" t="str">
        <f>基本属性编码!K104</f>
        <v>000100001001002423</v>
      </c>
      <c r="D81" s="252" t="s">
        <v>1540</v>
      </c>
      <c r="E81" s="215" t="s">
        <v>238</v>
      </c>
    </row>
    <row r="82" spans="1:5" s="215" customFormat="1" ht="18.75" customHeight="1">
      <c r="A82" s="253" t="str">
        <f>数策标签!$H$4</f>
        <v>000100001001002</v>
      </c>
      <c r="B82" s="251" t="str">
        <f>VLOOKUP(A82,数策标签!H:K,2,FALSE)</f>
        <v>手机号归属地</v>
      </c>
      <c r="C82" s="247" t="str">
        <f>基本属性编码!K105</f>
        <v>000100001001002424</v>
      </c>
      <c r="D82" s="252" t="s">
        <v>1541</v>
      </c>
      <c r="E82" s="215" t="s">
        <v>238</v>
      </c>
    </row>
    <row r="83" spans="1:5" s="215" customFormat="1" ht="18.75" customHeight="1">
      <c r="A83" s="253" t="str">
        <f>数策标签!$H$4</f>
        <v>000100001001002</v>
      </c>
      <c r="B83" s="251" t="str">
        <f>VLOOKUP(A83,数策标签!H:K,2,FALSE)</f>
        <v>手机号归属地</v>
      </c>
      <c r="C83" s="247" t="str">
        <f>基本属性编码!K106</f>
        <v>000100001001002425</v>
      </c>
      <c r="D83" s="252" t="s">
        <v>1542</v>
      </c>
      <c r="E83" s="215" t="s">
        <v>238</v>
      </c>
    </row>
    <row r="84" spans="1:5" s="215" customFormat="1" ht="18.75" customHeight="1">
      <c r="A84" s="253" t="str">
        <f>数策标签!$H$4</f>
        <v>000100001001002</v>
      </c>
      <c r="B84" s="251" t="str">
        <f>VLOOKUP(A84,数策标签!H:K,2,FALSE)</f>
        <v>手机号归属地</v>
      </c>
      <c r="C84" s="247" t="str">
        <f>基本属性编码!K107</f>
        <v>000100001001002426</v>
      </c>
      <c r="D84" s="252" t="s">
        <v>1543</v>
      </c>
      <c r="E84" s="215" t="s">
        <v>238</v>
      </c>
    </row>
    <row r="85" spans="1:5" s="215" customFormat="1" ht="18.75" customHeight="1">
      <c r="A85" s="253" t="str">
        <f>数策标签!$H$4</f>
        <v>000100001001002</v>
      </c>
      <c r="B85" s="251" t="str">
        <f>VLOOKUP(A85,数策标签!H:K,2,FALSE)</f>
        <v>手机号归属地</v>
      </c>
      <c r="C85" s="247" t="str">
        <f>基本属性编码!K108</f>
        <v>000100001001002427</v>
      </c>
      <c r="D85" s="252" t="s">
        <v>1544</v>
      </c>
      <c r="E85" s="215" t="s">
        <v>238</v>
      </c>
    </row>
    <row r="86" spans="1:5" s="215" customFormat="1" ht="18.75" customHeight="1">
      <c r="A86" s="253" t="str">
        <f>数策标签!$H$4</f>
        <v>000100001001002</v>
      </c>
      <c r="B86" s="251" t="str">
        <f>VLOOKUP(A86,数策标签!H:K,2,FALSE)</f>
        <v>手机号归属地</v>
      </c>
      <c r="C86" s="247" t="str">
        <f>基本属性编码!K109</f>
        <v>000100001001002428</v>
      </c>
      <c r="D86" s="252" t="s">
        <v>1545</v>
      </c>
      <c r="E86" s="215" t="s">
        <v>238</v>
      </c>
    </row>
    <row r="87" spans="1:5" s="215" customFormat="1" ht="18.75" customHeight="1">
      <c r="A87" s="253" t="str">
        <f>数策标签!$H$4</f>
        <v>000100001001002</v>
      </c>
      <c r="B87" s="251" t="str">
        <f>VLOOKUP(A87,数策标签!H:K,2,FALSE)</f>
        <v>手机号归属地</v>
      </c>
      <c r="C87" s="247" t="str">
        <f>基本属性编码!K110</f>
        <v>000100001001002429</v>
      </c>
      <c r="D87" s="252" t="s">
        <v>1546</v>
      </c>
      <c r="E87" s="215" t="s">
        <v>238</v>
      </c>
    </row>
    <row r="88" spans="1:5" s="215" customFormat="1" ht="18.75" customHeight="1">
      <c r="A88" s="253" t="str">
        <f>数策标签!$H$4</f>
        <v>000100001001002</v>
      </c>
      <c r="B88" s="251" t="str">
        <f>VLOOKUP(A88,数策标签!H:K,2,FALSE)</f>
        <v>手机号归属地</v>
      </c>
      <c r="C88" s="247" t="str">
        <f>基本属性编码!K111</f>
        <v>000100001001002430</v>
      </c>
      <c r="D88" s="252" t="s">
        <v>1547</v>
      </c>
      <c r="E88" s="215" t="s">
        <v>238</v>
      </c>
    </row>
    <row r="89" spans="1:5" s="215" customFormat="1" ht="18.75" customHeight="1">
      <c r="A89" s="253" t="str">
        <f>数策标签!$H$4</f>
        <v>000100001001002</v>
      </c>
      <c r="B89" s="251" t="str">
        <f>VLOOKUP(A89,数策标签!H:K,2,FALSE)</f>
        <v>手机号归属地</v>
      </c>
      <c r="C89" s="247" t="str">
        <f>基本属性编码!K112</f>
        <v>000100001001002431</v>
      </c>
      <c r="D89" s="252" t="s">
        <v>1548</v>
      </c>
      <c r="E89" s="215" t="s">
        <v>238</v>
      </c>
    </row>
    <row r="90" spans="1:5" s="215" customFormat="1" ht="18.75" customHeight="1">
      <c r="A90" s="253" t="str">
        <f>数策标签!$H$4</f>
        <v>000100001001002</v>
      </c>
      <c r="B90" s="251" t="str">
        <f>VLOOKUP(A90,数策标签!H:K,2,FALSE)</f>
        <v>手机号归属地</v>
      </c>
      <c r="C90" s="247" t="str">
        <f>基本属性编码!K113</f>
        <v>000100001001002432</v>
      </c>
      <c r="D90" s="252" t="s">
        <v>1549</v>
      </c>
      <c r="E90" s="215" t="s">
        <v>238</v>
      </c>
    </row>
    <row r="91" spans="1:5" s="215" customFormat="1" ht="18.75" customHeight="1">
      <c r="A91" s="253" t="str">
        <f>数策标签!$H$4</f>
        <v>000100001001002</v>
      </c>
      <c r="B91" s="251" t="str">
        <f>VLOOKUP(A91,数策标签!H:K,2,FALSE)</f>
        <v>手机号归属地</v>
      </c>
      <c r="C91" s="247" t="str">
        <f>基本属性编码!K114</f>
        <v>000100001001002433</v>
      </c>
      <c r="D91" s="252" t="s">
        <v>1550</v>
      </c>
      <c r="E91" s="215" t="s">
        <v>238</v>
      </c>
    </row>
    <row r="92" spans="1:5" s="215" customFormat="1" ht="18.75" customHeight="1">
      <c r="A92" s="253" t="str">
        <f>数策标签!$H$4</f>
        <v>000100001001002</v>
      </c>
      <c r="B92" s="251" t="str">
        <f>VLOOKUP(A92,数策标签!H:K,2,FALSE)</f>
        <v>手机号归属地</v>
      </c>
      <c r="C92" s="247" t="str">
        <f>基本属性编码!K115</f>
        <v>000100001001002434</v>
      </c>
      <c r="D92" s="252" t="s">
        <v>1551</v>
      </c>
      <c r="E92" s="215" t="s">
        <v>238</v>
      </c>
    </row>
    <row r="93" spans="1:5" s="215" customFormat="1" ht="18.75" customHeight="1">
      <c r="A93" s="253" t="str">
        <f>数策标签!$H$4</f>
        <v>000100001001002</v>
      </c>
      <c r="B93" s="251" t="str">
        <f>VLOOKUP(A93,数策标签!H:K,2,FALSE)</f>
        <v>手机号归属地</v>
      </c>
      <c r="C93" s="247" t="str">
        <f>基本属性编码!K116</f>
        <v>000100001001002435</v>
      </c>
      <c r="D93" s="252" t="s">
        <v>1552</v>
      </c>
      <c r="E93" s="215" t="s">
        <v>238</v>
      </c>
    </row>
    <row r="94" spans="1:5" s="215" customFormat="1" ht="18.75" customHeight="1">
      <c r="A94" s="253" t="str">
        <f>数策标签!$H$4</f>
        <v>000100001001002</v>
      </c>
      <c r="B94" s="251" t="str">
        <f>VLOOKUP(A94,数策标签!H:K,2,FALSE)</f>
        <v>手机号归属地</v>
      </c>
      <c r="C94" s="247" t="str">
        <f>基本属性编码!K117</f>
        <v>000100001001002436</v>
      </c>
      <c r="D94" s="252" t="s">
        <v>1553</v>
      </c>
      <c r="E94" s="215" t="s">
        <v>238</v>
      </c>
    </row>
    <row r="95" spans="1:5" s="215" customFormat="1" ht="18.75" customHeight="1">
      <c r="A95" s="253" t="str">
        <f>数策标签!$H$4</f>
        <v>000100001001002</v>
      </c>
      <c r="B95" s="251" t="str">
        <f>VLOOKUP(A95,数策标签!H:K,2,FALSE)</f>
        <v>手机号归属地</v>
      </c>
      <c r="C95" s="247" t="str">
        <f>基本属性编码!K118</f>
        <v>000100001001002437</v>
      </c>
      <c r="D95" s="252" t="s">
        <v>1554</v>
      </c>
      <c r="E95" s="215" t="s">
        <v>238</v>
      </c>
    </row>
    <row r="96" spans="1:5" s="215" customFormat="1" ht="18.75" customHeight="1">
      <c r="A96" s="253" t="str">
        <f>数策标签!$H$4</f>
        <v>000100001001002</v>
      </c>
      <c r="B96" s="251" t="str">
        <f>VLOOKUP(A96,数策标签!H:K,2,FALSE)</f>
        <v>手机号归属地</v>
      </c>
      <c r="C96" s="247" t="str">
        <f>基本属性编码!K119</f>
        <v>000100001001002438</v>
      </c>
      <c r="D96" s="252" t="s">
        <v>1555</v>
      </c>
      <c r="E96" s="215" t="s">
        <v>238</v>
      </c>
    </row>
    <row r="97" spans="1:5" s="215" customFormat="1" ht="18.75" customHeight="1">
      <c r="A97" s="253" t="str">
        <f>数策标签!$H$4</f>
        <v>000100001001002</v>
      </c>
      <c r="B97" s="251" t="str">
        <f>VLOOKUP(A97,数策标签!H:K,2,FALSE)</f>
        <v>手机号归属地</v>
      </c>
      <c r="C97" s="247" t="str">
        <f>基本属性编码!K120</f>
        <v>000100001001002439</v>
      </c>
      <c r="D97" s="252" t="s">
        <v>1556</v>
      </c>
      <c r="E97" s="215" t="s">
        <v>238</v>
      </c>
    </row>
    <row r="98" spans="1:5" s="215" customFormat="1" ht="18.75" customHeight="1">
      <c r="A98" s="253" t="str">
        <f>数策标签!$H$4</f>
        <v>000100001001002</v>
      </c>
      <c r="B98" s="251" t="str">
        <f>VLOOKUP(A98,数策标签!H:K,2,FALSE)</f>
        <v>手机号归属地</v>
      </c>
      <c r="C98" s="247" t="str">
        <f>基本属性编码!K121</f>
        <v>000100001001002440</v>
      </c>
      <c r="D98" s="252" t="s">
        <v>1557</v>
      </c>
      <c r="E98" s="215" t="s">
        <v>238</v>
      </c>
    </row>
    <row r="99" spans="1:5" s="215" customFormat="1" ht="18.75" customHeight="1">
      <c r="A99" s="253" t="str">
        <f>数策标签!$H$4</f>
        <v>000100001001002</v>
      </c>
      <c r="B99" s="251" t="str">
        <f>VLOOKUP(A99,数策标签!H:K,2,FALSE)</f>
        <v>手机号归属地</v>
      </c>
      <c r="C99" s="247" t="str">
        <f>基本属性编码!K122</f>
        <v>000100001001002441</v>
      </c>
      <c r="D99" s="252" t="s">
        <v>1558</v>
      </c>
      <c r="E99" s="215" t="s">
        <v>238</v>
      </c>
    </row>
    <row r="100" spans="1:5" s="215" customFormat="1" ht="18.75" customHeight="1">
      <c r="A100" s="253" t="str">
        <f>数策标签!$H$4</f>
        <v>000100001001002</v>
      </c>
      <c r="B100" s="251" t="str">
        <f>VLOOKUP(A100,数策标签!H:K,2,FALSE)</f>
        <v>手机号归属地</v>
      </c>
      <c r="C100" s="247" t="str">
        <f>基本属性编码!K123</f>
        <v>000100001001002442</v>
      </c>
      <c r="D100" s="252" t="s">
        <v>1559</v>
      </c>
      <c r="E100" s="215" t="s">
        <v>238</v>
      </c>
    </row>
    <row r="101" spans="1:5" s="215" customFormat="1" ht="18.75" customHeight="1">
      <c r="A101" s="253" t="str">
        <f>数策标签!$H$4</f>
        <v>000100001001002</v>
      </c>
      <c r="B101" s="251" t="str">
        <f>VLOOKUP(A101,数策标签!H:K,2,FALSE)</f>
        <v>手机号归属地</v>
      </c>
      <c r="C101" s="247" t="str">
        <f>基本属性编码!K124</f>
        <v>000100001001002443</v>
      </c>
      <c r="D101" s="252" t="s">
        <v>1560</v>
      </c>
      <c r="E101" s="215" t="s">
        <v>238</v>
      </c>
    </row>
    <row r="102" spans="1:5" s="215" customFormat="1" ht="18.75" customHeight="1">
      <c r="A102" s="253" t="str">
        <f>数策标签!$H$4</f>
        <v>000100001001002</v>
      </c>
      <c r="B102" s="251" t="str">
        <f>VLOOKUP(A102,数策标签!H:K,2,FALSE)</f>
        <v>手机号归属地</v>
      </c>
      <c r="C102" s="247" t="str">
        <f>基本属性编码!K125</f>
        <v>000100001001002444</v>
      </c>
      <c r="D102" s="252" t="s">
        <v>1561</v>
      </c>
      <c r="E102" s="215" t="s">
        <v>238</v>
      </c>
    </row>
    <row r="103" spans="1:5" s="215" customFormat="1" ht="18.75" customHeight="1">
      <c r="A103" s="253" t="str">
        <f>数策标签!$H$4</f>
        <v>000100001001002</v>
      </c>
      <c r="B103" s="251" t="str">
        <f>VLOOKUP(A103,数策标签!H:K,2,FALSE)</f>
        <v>手机号归属地</v>
      </c>
      <c r="C103" s="247" t="str">
        <f>基本属性编码!K126</f>
        <v>000100001001002445</v>
      </c>
      <c r="D103" s="252" t="s">
        <v>1562</v>
      </c>
      <c r="E103" s="215" t="s">
        <v>238</v>
      </c>
    </row>
    <row r="104" spans="1:5" s="215" customFormat="1" ht="18.75" customHeight="1">
      <c r="A104" s="253" t="str">
        <f>数策标签!$H$4</f>
        <v>000100001001002</v>
      </c>
      <c r="B104" s="251" t="str">
        <f>VLOOKUP(A104,数策标签!H:K,2,FALSE)</f>
        <v>手机号归属地</v>
      </c>
      <c r="C104" s="247" t="str">
        <f>基本属性编码!K127</f>
        <v>000100001001002446</v>
      </c>
      <c r="D104" s="252" t="s">
        <v>1563</v>
      </c>
      <c r="E104" s="215" t="s">
        <v>238</v>
      </c>
    </row>
    <row r="105" spans="1:5" s="215" customFormat="1" ht="18.75" customHeight="1">
      <c r="A105" s="253" t="str">
        <f>数策标签!$H$4</f>
        <v>000100001001002</v>
      </c>
      <c r="B105" s="251" t="str">
        <f>VLOOKUP(A105,数策标签!H:K,2,FALSE)</f>
        <v>手机号归属地</v>
      </c>
      <c r="C105" s="247" t="str">
        <f>基本属性编码!K128</f>
        <v>000100001001002447</v>
      </c>
      <c r="D105" s="252" t="s">
        <v>1564</v>
      </c>
      <c r="E105" s="215" t="s">
        <v>238</v>
      </c>
    </row>
    <row r="106" spans="1:5" s="215" customFormat="1" ht="18.75" customHeight="1">
      <c r="A106" s="253" t="str">
        <f>数策标签!$H$4</f>
        <v>000100001001002</v>
      </c>
      <c r="B106" s="251" t="str">
        <f>VLOOKUP(A106,数策标签!H:K,2,FALSE)</f>
        <v>手机号归属地</v>
      </c>
      <c r="C106" s="247" t="str">
        <f>基本属性编码!K129</f>
        <v>000100001001002448</v>
      </c>
      <c r="D106" s="252" t="s">
        <v>1565</v>
      </c>
      <c r="E106" s="215" t="s">
        <v>238</v>
      </c>
    </row>
    <row r="107" spans="1:5" s="215" customFormat="1" ht="18.75" customHeight="1">
      <c r="A107" s="253" t="str">
        <f>数策标签!$H$4</f>
        <v>000100001001002</v>
      </c>
      <c r="B107" s="251" t="str">
        <f>VLOOKUP(A107,数策标签!H:K,2,FALSE)</f>
        <v>手机号归属地</v>
      </c>
      <c r="C107" s="247" t="str">
        <f>基本属性编码!K130</f>
        <v>000100001001002449</v>
      </c>
      <c r="D107" s="252" t="s">
        <v>1566</v>
      </c>
      <c r="E107" s="215" t="s">
        <v>238</v>
      </c>
    </row>
    <row r="108" spans="1:5" s="215" customFormat="1" ht="18.75" customHeight="1">
      <c r="A108" s="253" t="str">
        <f>数策标签!$H$4</f>
        <v>000100001001002</v>
      </c>
      <c r="B108" s="251" t="str">
        <f>VLOOKUP(A108,数策标签!H:K,2,FALSE)</f>
        <v>手机号归属地</v>
      </c>
      <c r="C108" s="247" t="str">
        <f>基本属性编码!K131</f>
        <v>000100001001002450</v>
      </c>
      <c r="D108" s="252" t="s">
        <v>1567</v>
      </c>
      <c r="E108" s="215" t="s">
        <v>238</v>
      </c>
    </row>
    <row r="109" spans="1:5" s="215" customFormat="1" ht="18.75" customHeight="1">
      <c r="A109" s="253" t="str">
        <f>数策标签!$H$4</f>
        <v>000100001001002</v>
      </c>
      <c r="B109" s="251" t="str">
        <f>VLOOKUP(A109,数策标签!H:K,2,FALSE)</f>
        <v>手机号归属地</v>
      </c>
      <c r="C109" s="247" t="str">
        <f>基本属性编码!K132</f>
        <v>000100001001002451</v>
      </c>
      <c r="D109" s="252" t="s">
        <v>1568</v>
      </c>
      <c r="E109" s="215" t="s">
        <v>238</v>
      </c>
    </row>
    <row r="110" spans="1:5" s="215" customFormat="1" ht="18.75" customHeight="1">
      <c r="A110" s="253" t="str">
        <f>数策标签!$H$4</f>
        <v>000100001001002</v>
      </c>
      <c r="B110" s="251" t="str">
        <f>VLOOKUP(A110,数策标签!H:K,2,FALSE)</f>
        <v>手机号归属地</v>
      </c>
      <c r="C110" s="247" t="str">
        <f>基本属性编码!K133</f>
        <v>000100001001002452</v>
      </c>
      <c r="D110" s="252" t="s">
        <v>1569</v>
      </c>
      <c r="E110" s="215" t="s">
        <v>238</v>
      </c>
    </row>
    <row r="111" spans="1:5" s="215" customFormat="1" ht="18.75" customHeight="1">
      <c r="A111" s="253" t="str">
        <f>数策标签!$H$4</f>
        <v>000100001001002</v>
      </c>
      <c r="B111" s="251" t="str">
        <f>VLOOKUP(A111,数策标签!H:K,2,FALSE)</f>
        <v>手机号归属地</v>
      </c>
      <c r="C111" s="247" t="str">
        <f>基本属性编码!K134</f>
        <v>000100001001002453</v>
      </c>
      <c r="D111" s="252" t="s">
        <v>1570</v>
      </c>
      <c r="E111" s="215" t="s">
        <v>238</v>
      </c>
    </row>
    <row r="112" spans="1:5" s="215" customFormat="1" ht="18.75" customHeight="1">
      <c r="A112" s="253" t="str">
        <f>数策标签!$H$4</f>
        <v>000100001001002</v>
      </c>
      <c r="B112" s="251" t="str">
        <f>VLOOKUP(A112,数策标签!H:K,2,FALSE)</f>
        <v>手机号归属地</v>
      </c>
      <c r="C112" s="247" t="str">
        <f>基本属性编码!K135</f>
        <v>000100001001002454</v>
      </c>
      <c r="D112" s="252" t="s">
        <v>1571</v>
      </c>
      <c r="E112" s="215" t="s">
        <v>238</v>
      </c>
    </row>
    <row r="113" spans="1:5" s="215" customFormat="1" ht="18.75" customHeight="1">
      <c r="A113" s="253" t="str">
        <f>数策标签!$H$4</f>
        <v>000100001001002</v>
      </c>
      <c r="B113" s="251" t="str">
        <f>VLOOKUP(A113,数策标签!H:K,2,FALSE)</f>
        <v>手机号归属地</v>
      </c>
      <c r="C113" s="247" t="str">
        <f>基本属性编码!K136</f>
        <v>000100001001002455</v>
      </c>
      <c r="D113" s="252" t="s">
        <v>1572</v>
      </c>
      <c r="E113" s="215" t="s">
        <v>238</v>
      </c>
    </row>
    <row r="114" spans="1:5" s="215" customFormat="1" ht="18.75" customHeight="1">
      <c r="A114" s="253" t="str">
        <f>数策标签!$H$4</f>
        <v>000100001001002</v>
      </c>
      <c r="B114" s="251" t="str">
        <f>VLOOKUP(A114,数策标签!H:K,2,FALSE)</f>
        <v>手机号归属地</v>
      </c>
      <c r="C114" s="247" t="str">
        <f>基本属性编码!K137</f>
        <v>000100001001002456</v>
      </c>
      <c r="D114" s="252" t="s">
        <v>1573</v>
      </c>
      <c r="E114" s="215" t="s">
        <v>238</v>
      </c>
    </row>
    <row r="115" spans="1:5" s="215" customFormat="1" ht="18.75" customHeight="1">
      <c r="A115" s="253" t="str">
        <f>数策标签!$H$4</f>
        <v>000100001001002</v>
      </c>
      <c r="B115" s="251" t="str">
        <f>VLOOKUP(A115,数策标签!H:K,2,FALSE)</f>
        <v>手机号归属地</v>
      </c>
      <c r="C115" s="247" t="str">
        <f>基本属性编码!K138</f>
        <v>000100001001002457</v>
      </c>
      <c r="D115" s="252" t="s">
        <v>1574</v>
      </c>
      <c r="E115" s="215" t="s">
        <v>238</v>
      </c>
    </row>
    <row r="116" spans="1:5" s="215" customFormat="1" ht="18.75" customHeight="1">
      <c r="A116" s="253" t="str">
        <f>数策标签!$H$4</f>
        <v>000100001001002</v>
      </c>
      <c r="B116" s="251" t="str">
        <f>VLOOKUP(A116,数策标签!H:K,2,FALSE)</f>
        <v>手机号归属地</v>
      </c>
      <c r="C116" s="247" t="str">
        <f>基本属性编码!K139</f>
        <v>000100001001002458</v>
      </c>
      <c r="D116" s="252" t="s">
        <v>1575</v>
      </c>
      <c r="E116" s="215" t="s">
        <v>238</v>
      </c>
    </row>
    <row r="117" spans="1:5" s="215" customFormat="1" ht="18.75" customHeight="1">
      <c r="A117" s="253" t="str">
        <f>数策标签!$H$4</f>
        <v>000100001001002</v>
      </c>
      <c r="B117" s="251" t="str">
        <f>VLOOKUP(A117,数策标签!H:K,2,FALSE)</f>
        <v>手机号归属地</v>
      </c>
      <c r="C117" s="247" t="str">
        <f>基本属性编码!K140</f>
        <v>000100001001002459</v>
      </c>
      <c r="D117" s="252" t="s">
        <v>1577</v>
      </c>
      <c r="E117" s="215" t="s">
        <v>238</v>
      </c>
    </row>
    <row r="118" spans="1:5" s="215" customFormat="1" ht="18.75" customHeight="1">
      <c r="A118" s="253" t="str">
        <f>数策标签!$H$4</f>
        <v>000100001001002</v>
      </c>
      <c r="B118" s="251" t="str">
        <f>VLOOKUP(A118,数策标签!H:K,2,FALSE)</f>
        <v>手机号归属地</v>
      </c>
      <c r="C118" s="247" t="str">
        <f>基本属性编码!K141</f>
        <v>000100001001002460</v>
      </c>
      <c r="D118" s="252" t="s">
        <v>1578</v>
      </c>
      <c r="E118" s="215" t="s">
        <v>238</v>
      </c>
    </row>
    <row r="119" spans="1:5" s="215" customFormat="1" ht="18.75" customHeight="1">
      <c r="A119" s="253" t="str">
        <f>数策标签!$H$4</f>
        <v>000100001001002</v>
      </c>
      <c r="B119" s="251" t="str">
        <f>VLOOKUP(A119,数策标签!H:K,2,FALSE)</f>
        <v>手机号归属地</v>
      </c>
      <c r="C119" s="247" t="str">
        <f>基本属性编码!K142</f>
        <v>000100001001002461</v>
      </c>
      <c r="D119" s="252" t="s">
        <v>1579</v>
      </c>
      <c r="E119" s="215" t="s">
        <v>238</v>
      </c>
    </row>
    <row r="120" spans="1:5" s="215" customFormat="1" ht="18.75" customHeight="1">
      <c r="A120" s="253" t="str">
        <f>数策标签!$H$4</f>
        <v>000100001001002</v>
      </c>
      <c r="B120" s="251" t="str">
        <f>VLOOKUP(A120,数策标签!H:K,2,FALSE)</f>
        <v>手机号归属地</v>
      </c>
      <c r="C120" s="247" t="str">
        <f>基本属性编码!K143</f>
        <v>000100001001002462</v>
      </c>
      <c r="D120" s="252" t="s">
        <v>1580</v>
      </c>
      <c r="E120" s="215" t="s">
        <v>238</v>
      </c>
    </row>
    <row r="121" spans="1:5" s="215" customFormat="1" ht="18.75" customHeight="1">
      <c r="A121" s="253" t="str">
        <f>数策标签!$H$4</f>
        <v>000100001001002</v>
      </c>
      <c r="B121" s="251" t="str">
        <f>VLOOKUP(A121,数策标签!H:K,2,FALSE)</f>
        <v>手机号归属地</v>
      </c>
      <c r="C121" s="247" t="str">
        <f>基本属性编码!K144</f>
        <v>000100001001002463</v>
      </c>
      <c r="D121" s="252" t="s">
        <v>1581</v>
      </c>
      <c r="E121" s="215" t="s">
        <v>238</v>
      </c>
    </row>
    <row r="122" spans="1:5" s="215" customFormat="1" ht="18.75" customHeight="1">
      <c r="A122" s="253" t="str">
        <f>数策标签!$H$4</f>
        <v>000100001001002</v>
      </c>
      <c r="B122" s="251" t="str">
        <f>VLOOKUP(A122,数策标签!H:K,2,FALSE)</f>
        <v>手机号归属地</v>
      </c>
      <c r="C122" s="247" t="str">
        <f>基本属性编码!K145</f>
        <v>000100001001002464</v>
      </c>
      <c r="D122" s="252" t="s">
        <v>1582</v>
      </c>
      <c r="E122" s="215" t="s">
        <v>238</v>
      </c>
    </row>
    <row r="123" spans="1:5" s="215" customFormat="1" ht="18.75" customHeight="1">
      <c r="A123" s="253" t="str">
        <f>数策标签!$H$4</f>
        <v>000100001001002</v>
      </c>
      <c r="B123" s="251" t="str">
        <f>VLOOKUP(A123,数策标签!H:K,2,FALSE)</f>
        <v>手机号归属地</v>
      </c>
      <c r="C123" s="247" t="str">
        <f>基本属性编码!K146</f>
        <v>000100001001002465</v>
      </c>
      <c r="D123" s="252" t="s">
        <v>1583</v>
      </c>
      <c r="E123" s="215" t="s">
        <v>238</v>
      </c>
    </row>
    <row r="124" spans="1:5" s="215" customFormat="1" ht="18.75" customHeight="1">
      <c r="A124" s="253" t="str">
        <f>数策标签!$H$4</f>
        <v>000100001001002</v>
      </c>
      <c r="B124" s="251" t="str">
        <f>VLOOKUP(A124,数策标签!H:K,2,FALSE)</f>
        <v>手机号归属地</v>
      </c>
      <c r="C124" s="247" t="str">
        <f>基本属性编码!K147</f>
        <v>000100001001002466</v>
      </c>
      <c r="D124" s="252" t="s">
        <v>1584</v>
      </c>
      <c r="E124" s="215" t="s">
        <v>238</v>
      </c>
    </row>
    <row r="125" spans="1:5" s="215" customFormat="1" ht="18.75" customHeight="1">
      <c r="A125" s="253" t="str">
        <f>数策标签!$H$4</f>
        <v>000100001001002</v>
      </c>
      <c r="B125" s="251" t="str">
        <f>VLOOKUP(A125,数策标签!H:K,2,FALSE)</f>
        <v>手机号归属地</v>
      </c>
      <c r="C125" s="247" t="str">
        <f>基本属性编码!K148</f>
        <v>000100001001002467</v>
      </c>
      <c r="D125" s="252" t="s">
        <v>1585</v>
      </c>
      <c r="E125" s="215" t="s">
        <v>238</v>
      </c>
    </row>
    <row r="126" spans="1:5" s="215" customFormat="1" ht="18.75" customHeight="1">
      <c r="A126" s="253" t="str">
        <f>数策标签!$H$4</f>
        <v>000100001001002</v>
      </c>
      <c r="B126" s="251" t="str">
        <f>VLOOKUP(A126,数策标签!H:K,2,FALSE)</f>
        <v>手机号归属地</v>
      </c>
      <c r="C126" s="247" t="str">
        <f>基本属性编码!K149</f>
        <v>000100001001002468</v>
      </c>
      <c r="D126" s="252" t="s">
        <v>1586</v>
      </c>
      <c r="E126" s="215" t="s">
        <v>238</v>
      </c>
    </row>
    <row r="127" spans="1:5" s="215" customFormat="1" ht="18.75" customHeight="1">
      <c r="A127" s="253" t="str">
        <f>数策标签!$H$4</f>
        <v>000100001001002</v>
      </c>
      <c r="B127" s="251" t="str">
        <f>VLOOKUP(A127,数策标签!H:K,2,FALSE)</f>
        <v>手机号归属地</v>
      </c>
      <c r="C127" s="247" t="str">
        <f>基本属性编码!K150</f>
        <v>000100001001002469</v>
      </c>
      <c r="D127" s="252" t="s">
        <v>1587</v>
      </c>
      <c r="E127" s="215" t="s">
        <v>238</v>
      </c>
    </row>
    <row r="128" spans="1:5" s="215" customFormat="1" ht="18.75" customHeight="1">
      <c r="A128" s="253" t="str">
        <f>数策标签!$H$4</f>
        <v>000100001001002</v>
      </c>
      <c r="B128" s="251" t="str">
        <f>VLOOKUP(A128,数策标签!H:K,2,FALSE)</f>
        <v>手机号归属地</v>
      </c>
      <c r="C128" s="247" t="str">
        <f>基本属性编码!K151</f>
        <v>000100001001002470</v>
      </c>
      <c r="D128" s="252" t="s">
        <v>1588</v>
      </c>
      <c r="E128" s="215" t="s">
        <v>238</v>
      </c>
    </row>
    <row r="129" spans="1:5" s="215" customFormat="1" ht="18.75" customHeight="1">
      <c r="A129" s="253" t="str">
        <f>数策标签!$H$4</f>
        <v>000100001001002</v>
      </c>
      <c r="B129" s="251" t="str">
        <f>VLOOKUP(A129,数策标签!H:K,2,FALSE)</f>
        <v>手机号归属地</v>
      </c>
      <c r="C129" s="247" t="str">
        <f>基本属性编码!K152</f>
        <v>000100001001002471</v>
      </c>
      <c r="D129" s="252" t="s">
        <v>1589</v>
      </c>
      <c r="E129" s="215" t="s">
        <v>238</v>
      </c>
    </row>
    <row r="130" spans="1:5" s="215" customFormat="1" ht="18.75" customHeight="1">
      <c r="A130" s="253" t="str">
        <f>数策标签!$H$4</f>
        <v>000100001001002</v>
      </c>
      <c r="B130" s="251" t="str">
        <f>VLOOKUP(A130,数策标签!H:K,2,FALSE)</f>
        <v>手机号归属地</v>
      </c>
      <c r="C130" s="247" t="str">
        <f>基本属性编码!K153</f>
        <v>000100001001002472</v>
      </c>
      <c r="D130" s="252" t="s">
        <v>1590</v>
      </c>
      <c r="E130" s="215" t="s">
        <v>238</v>
      </c>
    </row>
    <row r="131" spans="1:5" s="215" customFormat="1" ht="18.75" customHeight="1">
      <c r="A131" s="253" t="str">
        <f>数策标签!$H$4</f>
        <v>000100001001002</v>
      </c>
      <c r="B131" s="251" t="str">
        <f>VLOOKUP(A131,数策标签!H:K,2,FALSE)</f>
        <v>手机号归属地</v>
      </c>
      <c r="C131" s="247" t="str">
        <f>基本属性编码!K154</f>
        <v>000100001001002473</v>
      </c>
      <c r="D131" s="252" t="s">
        <v>1591</v>
      </c>
      <c r="E131" s="215" t="s">
        <v>238</v>
      </c>
    </row>
    <row r="132" spans="1:5" s="215" customFormat="1" ht="18.75" customHeight="1">
      <c r="A132" s="253" t="str">
        <f>数策标签!$H$4</f>
        <v>000100001001002</v>
      </c>
      <c r="B132" s="251" t="str">
        <f>VLOOKUP(A132,数策标签!H:K,2,FALSE)</f>
        <v>手机号归属地</v>
      </c>
      <c r="C132" s="247" t="str">
        <f>基本属性编码!K155</f>
        <v>000100001001002474</v>
      </c>
      <c r="D132" s="252" t="s">
        <v>1592</v>
      </c>
      <c r="E132" s="215" t="s">
        <v>238</v>
      </c>
    </row>
    <row r="133" spans="1:5" s="215" customFormat="1" ht="18.75" customHeight="1">
      <c r="A133" s="253" t="str">
        <f>数策标签!$H$4</f>
        <v>000100001001002</v>
      </c>
      <c r="B133" s="251" t="str">
        <f>VLOOKUP(A133,数策标签!H:K,2,FALSE)</f>
        <v>手机号归属地</v>
      </c>
      <c r="C133" s="247" t="str">
        <f>基本属性编码!K156</f>
        <v>000100001001002475</v>
      </c>
      <c r="D133" s="252" t="s">
        <v>1593</v>
      </c>
      <c r="E133" s="215" t="s">
        <v>238</v>
      </c>
    </row>
    <row r="134" spans="1:5" s="215" customFormat="1" ht="18.75" customHeight="1">
      <c r="A134" s="253" t="str">
        <f>数策标签!$H$4</f>
        <v>000100001001002</v>
      </c>
      <c r="B134" s="251" t="str">
        <f>VLOOKUP(A134,数策标签!H:K,2,FALSE)</f>
        <v>手机号归属地</v>
      </c>
      <c r="C134" s="247" t="str">
        <f>基本属性编码!K157</f>
        <v>000100001001002476</v>
      </c>
      <c r="D134" s="252" t="s">
        <v>1594</v>
      </c>
      <c r="E134" s="215" t="s">
        <v>238</v>
      </c>
    </row>
    <row r="135" spans="1:5" s="215" customFormat="1" ht="18.75" customHeight="1">
      <c r="A135" s="253" t="str">
        <f>数策标签!$H$4</f>
        <v>000100001001002</v>
      </c>
      <c r="B135" s="251" t="str">
        <f>VLOOKUP(A135,数策标签!H:K,2,FALSE)</f>
        <v>手机号归属地</v>
      </c>
      <c r="C135" s="247" t="str">
        <f>基本属性编码!K158</f>
        <v>000100001001002477</v>
      </c>
      <c r="D135" s="252" t="s">
        <v>1595</v>
      </c>
      <c r="E135" s="215" t="s">
        <v>238</v>
      </c>
    </row>
    <row r="136" spans="1:5" s="215" customFormat="1" ht="18.75" customHeight="1">
      <c r="A136" s="253" t="str">
        <f>数策标签!$H$4</f>
        <v>000100001001002</v>
      </c>
      <c r="B136" s="251" t="str">
        <f>VLOOKUP(A136,数策标签!H:K,2,FALSE)</f>
        <v>手机号归属地</v>
      </c>
      <c r="C136" s="247" t="str">
        <f>基本属性编码!K159</f>
        <v>000100001001002478</v>
      </c>
      <c r="D136" s="252" t="s">
        <v>1596</v>
      </c>
      <c r="E136" s="215" t="s">
        <v>238</v>
      </c>
    </row>
    <row r="137" spans="1:5" s="215" customFormat="1" ht="18.75" customHeight="1">
      <c r="A137" s="253" t="str">
        <f>数策标签!$H$4</f>
        <v>000100001001002</v>
      </c>
      <c r="B137" s="251" t="str">
        <f>VLOOKUP(A137,数策标签!H:K,2,FALSE)</f>
        <v>手机号归属地</v>
      </c>
      <c r="C137" s="247" t="str">
        <f>基本属性编码!K160</f>
        <v>000100001001002479</v>
      </c>
      <c r="D137" s="252" t="s">
        <v>1597</v>
      </c>
      <c r="E137" s="215" t="s">
        <v>238</v>
      </c>
    </row>
    <row r="138" spans="1:5" s="215" customFormat="1" ht="18.75" customHeight="1">
      <c r="A138" s="253" t="str">
        <f>数策标签!$H$4</f>
        <v>000100001001002</v>
      </c>
      <c r="B138" s="251" t="str">
        <f>VLOOKUP(A138,数策标签!H:K,2,FALSE)</f>
        <v>手机号归属地</v>
      </c>
      <c r="C138" s="247" t="str">
        <f>基本属性编码!K161</f>
        <v>000100001001002480</v>
      </c>
      <c r="D138" s="252" t="s">
        <v>1598</v>
      </c>
      <c r="E138" s="215" t="s">
        <v>238</v>
      </c>
    </row>
    <row r="139" spans="1:5" s="215" customFormat="1" ht="18.75" customHeight="1">
      <c r="A139" s="253" t="str">
        <f>数策标签!$H$4</f>
        <v>000100001001002</v>
      </c>
      <c r="B139" s="251" t="str">
        <f>VLOOKUP(A139,数策标签!H:K,2,FALSE)</f>
        <v>手机号归属地</v>
      </c>
      <c r="C139" s="247" t="str">
        <f>基本属性编码!K162</f>
        <v>000100001001002481</v>
      </c>
      <c r="D139" s="252" t="s">
        <v>1599</v>
      </c>
      <c r="E139" s="215" t="s">
        <v>238</v>
      </c>
    </row>
    <row r="140" spans="1:5" s="215" customFormat="1" ht="18.75" customHeight="1">
      <c r="A140" s="253" t="str">
        <f>数策标签!$H$4</f>
        <v>000100001001002</v>
      </c>
      <c r="B140" s="251" t="str">
        <f>VLOOKUP(A140,数策标签!H:K,2,FALSE)</f>
        <v>手机号归属地</v>
      </c>
      <c r="C140" s="247" t="str">
        <f>基本属性编码!K163</f>
        <v>000100001001002482</v>
      </c>
      <c r="D140" s="252" t="s">
        <v>1600</v>
      </c>
      <c r="E140" s="215" t="s">
        <v>238</v>
      </c>
    </row>
    <row r="141" spans="1:5" s="215" customFormat="1" ht="18.75" customHeight="1">
      <c r="A141" s="253" t="str">
        <f>数策标签!$H$4</f>
        <v>000100001001002</v>
      </c>
      <c r="B141" s="251" t="str">
        <f>VLOOKUP(A141,数策标签!H:K,2,FALSE)</f>
        <v>手机号归属地</v>
      </c>
      <c r="C141" s="247" t="str">
        <f>基本属性编码!K164</f>
        <v>000100001001002483</v>
      </c>
      <c r="D141" s="252" t="s">
        <v>1601</v>
      </c>
      <c r="E141" s="215" t="s">
        <v>238</v>
      </c>
    </row>
    <row r="142" spans="1:5" s="215" customFormat="1" ht="18.75" customHeight="1">
      <c r="A142" s="253" t="str">
        <f>数策标签!$H$4</f>
        <v>000100001001002</v>
      </c>
      <c r="B142" s="251" t="str">
        <f>VLOOKUP(A142,数策标签!H:K,2,FALSE)</f>
        <v>手机号归属地</v>
      </c>
      <c r="C142" s="247" t="str">
        <f>基本属性编码!K165</f>
        <v>000100001001002484</v>
      </c>
      <c r="D142" s="252" t="s">
        <v>1602</v>
      </c>
      <c r="E142" s="215" t="s">
        <v>238</v>
      </c>
    </row>
    <row r="143" spans="1:5" s="215" customFormat="1" ht="18.75" customHeight="1">
      <c r="A143" s="253" t="str">
        <f>数策标签!$H$4</f>
        <v>000100001001002</v>
      </c>
      <c r="B143" s="251" t="str">
        <f>VLOOKUP(A143,数策标签!H:K,2,FALSE)</f>
        <v>手机号归属地</v>
      </c>
      <c r="C143" s="247" t="str">
        <f>基本属性编码!K166</f>
        <v>000100001001002485</v>
      </c>
      <c r="D143" s="252" t="s">
        <v>1603</v>
      </c>
      <c r="E143" s="215" t="s">
        <v>238</v>
      </c>
    </row>
    <row r="144" spans="1:5" s="215" customFormat="1" ht="18.75" customHeight="1">
      <c r="A144" s="253" t="str">
        <f>数策标签!$H$4</f>
        <v>000100001001002</v>
      </c>
      <c r="B144" s="251" t="str">
        <f>VLOOKUP(A144,数策标签!H:K,2,FALSE)</f>
        <v>手机号归属地</v>
      </c>
      <c r="C144" s="247" t="str">
        <f>基本属性编码!K167</f>
        <v>000100001001002486</v>
      </c>
      <c r="D144" s="252" t="s">
        <v>1604</v>
      </c>
      <c r="E144" s="215" t="s">
        <v>238</v>
      </c>
    </row>
    <row r="145" spans="1:5" s="215" customFormat="1" ht="18.75" customHeight="1">
      <c r="A145" s="253" t="str">
        <f>数策标签!$H$4</f>
        <v>000100001001002</v>
      </c>
      <c r="B145" s="251" t="str">
        <f>VLOOKUP(A145,数策标签!H:K,2,FALSE)</f>
        <v>手机号归属地</v>
      </c>
      <c r="C145" s="247" t="str">
        <f>基本属性编码!K168</f>
        <v>000100001001002487</v>
      </c>
      <c r="D145" s="252" t="s">
        <v>1605</v>
      </c>
      <c r="E145" s="215" t="s">
        <v>238</v>
      </c>
    </row>
    <row r="146" spans="1:5" s="215" customFormat="1" ht="18.75" customHeight="1">
      <c r="A146" s="253" t="str">
        <f>数策标签!$H$4</f>
        <v>000100001001002</v>
      </c>
      <c r="B146" s="251" t="str">
        <f>VLOOKUP(A146,数策标签!H:K,2,FALSE)</f>
        <v>手机号归属地</v>
      </c>
      <c r="C146" s="247" t="str">
        <f>基本属性编码!K169</f>
        <v>000100001001002488</v>
      </c>
      <c r="D146" s="252" t="s">
        <v>1606</v>
      </c>
      <c r="E146" s="215" t="s">
        <v>238</v>
      </c>
    </row>
    <row r="147" spans="1:5" s="215" customFormat="1" ht="18.75" customHeight="1">
      <c r="A147" s="253" t="str">
        <f>数策标签!$H$4</f>
        <v>000100001001002</v>
      </c>
      <c r="B147" s="251" t="str">
        <f>VLOOKUP(A147,数策标签!H:K,2,FALSE)</f>
        <v>手机号归属地</v>
      </c>
      <c r="C147" s="247" t="str">
        <f>基本属性编码!K170</f>
        <v>000100001001002489</v>
      </c>
      <c r="D147" s="252" t="s">
        <v>1607</v>
      </c>
      <c r="E147" s="215" t="s">
        <v>238</v>
      </c>
    </row>
    <row r="148" spans="1:5" s="215" customFormat="1" ht="18.75" customHeight="1">
      <c r="A148" s="253" t="str">
        <f>数策标签!$H$4</f>
        <v>000100001001002</v>
      </c>
      <c r="B148" s="251" t="str">
        <f>VLOOKUP(A148,数策标签!H:K,2,FALSE)</f>
        <v>手机号归属地</v>
      </c>
      <c r="C148" s="247" t="str">
        <f>基本属性编码!K171</f>
        <v>000100001001002490</v>
      </c>
      <c r="D148" s="252" t="s">
        <v>1608</v>
      </c>
      <c r="E148" s="215" t="s">
        <v>238</v>
      </c>
    </row>
    <row r="149" spans="1:5" s="215" customFormat="1" ht="18.75" customHeight="1">
      <c r="A149" s="253" t="str">
        <f>数策标签!$H$4</f>
        <v>000100001001002</v>
      </c>
      <c r="B149" s="251" t="str">
        <f>VLOOKUP(A149,数策标签!H:K,2,FALSE)</f>
        <v>手机号归属地</v>
      </c>
      <c r="C149" s="247" t="str">
        <f>基本属性编码!K172</f>
        <v>000100001001002491</v>
      </c>
      <c r="D149" s="252" t="s">
        <v>1609</v>
      </c>
      <c r="E149" s="215" t="s">
        <v>238</v>
      </c>
    </row>
    <row r="150" spans="1:5" s="215" customFormat="1" ht="18.75" customHeight="1">
      <c r="A150" s="253" t="str">
        <f>数策标签!$H$4</f>
        <v>000100001001002</v>
      </c>
      <c r="B150" s="251" t="str">
        <f>VLOOKUP(A150,数策标签!H:K,2,FALSE)</f>
        <v>手机号归属地</v>
      </c>
      <c r="C150" s="247" t="str">
        <f>基本属性编码!K173</f>
        <v>000100001001002492</v>
      </c>
      <c r="D150" s="252" t="s">
        <v>1610</v>
      </c>
      <c r="E150" s="215" t="s">
        <v>238</v>
      </c>
    </row>
    <row r="151" spans="1:5" s="215" customFormat="1" ht="18.75" customHeight="1">
      <c r="A151" s="253" t="str">
        <f>数策标签!$H$4</f>
        <v>000100001001002</v>
      </c>
      <c r="B151" s="251" t="str">
        <f>VLOOKUP(A151,数策标签!H:K,2,FALSE)</f>
        <v>手机号归属地</v>
      </c>
      <c r="C151" s="247" t="str">
        <f>基本属性编码!K174</f>
        <v>000100001001002493</v>
      </c>
      <c r="D151" s="252" t="s">
        <v>1611</v>
      </c>
      <c r="E151" s="215" t="s">
        <v>238</v>
      </c>
    </row>
    <row r="152" spans="1:5" s="215" customFormat="1" ht="18.75" customHeight="1">
      <c r="A152" s="253" t="str">
        <f>数策标签!$H$4</f>
        <v>000100001001002</v>
      </c>
      <c r="B152" s="251" t="str">
        <f>VLOOKUP(A152,数策标签!H:K,2,FALSE)</f>
        <v>手机号归属地</v>
      </c>
      <c r="C152" s="247" t="str">
        <f>基本属性编码!K175</f>
        <v>000100001001002494</v>
      </c>
      <c r="D152" s="252" t="s">
        <v>1612</v>
      </c>
      <c r="E152" s="215" t="s">
        <v>238</v>
      </c>
    </row>
    <row r="153" spans="1:5" s="215" customFormat="1" ht="18.75" customHeight="1">
      <c r="A153" s="253" t="str">
        <f>数策标签!$H$4</f>
        <v>000100001001002</v>
      </c>
      <c r="B153" s="251" t="str">
        <f>VLOOKUP(A153,数策标签!H:K,2,FALSE)</f>
        <v>手机号归属地</v>
      </c>
      <c r="C153" s="247" t="str">
        <f>基本属性编码!K176</f>
        <v>000100001001002495</v>
      </c>
      <c r="D153" s="252" t="s">
        <v>1613</v>
      </c>
      <c r="E153" s="215" t="s">
        <v>238</v>
      </c>
    </row>
    <row r="154" spans="1:5" s="215" customFormat="1" ht="18.75" customHeight="1">
      <c r="A154" s="253" t="str">
        <f>数策标签!$H$4</f>
        <v>000100001001002</v>
      </c>
      <c r="B154" s="251" t="str">
        <f>VLOOKUP(A154,数策标签!H:K,2,FALSE)</f>
        <v>手机号归属地</v>
      </c>
      <c r="C154" s="247" t="str">
        <f>基本属性编码!K177</f>
        <v>000100001001002496</v>
      </c>
      <c r="D154" s="252" t="s">
        <v>1614</v>
      </c>
      <c r="E154" s="215" t="s">
        <v>238</v>
      </c>
    </row>
    <row r="155" spans="1:5" s="215" customFormat="1" ht="18.75" customHeight="1">
      <c r="A155" s="253" t="str">
        <f>数策标签!$H$4</f>
        <v>000100001001002</v>
      </c>
      <c r="B155" s="251" t="str">
        <f>VLOOKUP(A155,数策标签!H:K,2,FALSE)</f>
        <v>手机号归属地</v>
      </c>
      <c r="C155" s="247" t="str">
        <f>基本属性编码!K178</f>
        <v>000100001001002497</v>
      </c>
      <c r="D155" s="252" t="s">
        <v>1615</v>
      </c>
      <c r="E155" s="215" t="s">
        <v>238</v>
      </c>
    </row>
    <row r="156" spans="1:5" s="215" customFormat="1" ht="18.75" customHeight="1">
      <c r="A156" s="253" t="str">
        <f>数策标签!$H$4</f>
        <v>000100001001002</v>
      </c>
      <c r="B156" s="251" t="str">
        <f>VLOOKUP(A156,数策标签!H:K,2,FALSE)</f>
        <v>手机号归属地</v>
      </c>
      <c r="C156" s="247" t="str">
        <f>基本属性编码!K179</f>
        <v>000100001001002498</v>
      </c>
      <c r="D156" s="252" t="s">
        <v>1616</v>
      </c>
      <c r="E156" s="215" t="s">
        <v>238</v>
      </c>
    </row>
    <row r="157" spans="1:5" s="215" customFormat="1" ht="18.75" customHeight="1">
      <c r="A157" s="253" t="str">
        <f>数策标签!$H$4</f>
        <v>000100001001002</v>
      </c>
      <c r="B157" s="251" t="str">
        <f>VLOOKUP(A157,数策标签!H:K,2,FALSE)</f>
        <v>手机号归属地</v>
      </c>
      <c r="C157" s="247" t="str">
        <f>基本属性编码!K180</f>
        <v>000100001001002499</v>
      </c>
      <c r="D157" s="252" t="s">
        <v>1617</v>
      </c>
      <c r="E157" s="215" t="s">
        <v>238</v>
      </c>
    </row>
    <row r="158" spans="1:5" s="215" customFormat="1" ht="18.75" customHeight="1">
      <c r="A158" s="253" t="str">
        <f>数策标签!$H$4</f>
        <v>000100001001002</v>
      </c>
      <c r="B158" s="251" t="str">
        <f>VLOOKUP(A158,数策标签!H:K,2,FALSE)</f>
        <v>手机号归属地</v>
      </c>
      <c r="C158" s="247" t="str">
        <f>基本属性编码!K181</f>
        <v>000100001001002500</v>
      </c>
      <c r="D158" s="252" t="s">
        <v>1618</v>
      </c>
      <c r="E158" s="215" t="s">
        <v>238</v>
      </c>
    </row>
    <row r="159" spans="1:5" s="215" customFormat="1" ht="18.75" customHeight="1">
      <c r="A159" s="253" t="str">
        <f>数策标签!$H$4</f>
        <v>000100001001002</v>
      </c>
      <c r="B159" s="251" t="str">
        <f>VLOOKUP(A159,数策标签!H:K,2,FALSE)</f>
        <v>手机号归属地</v>
      </c>
      <c r="C159" s="247" t="str">
        <f>基本属性编码!K182</f>
        <v>000100001001002501</v>
      </c>
      <c r="D159" s="252" t="s">
        <v>1619</v>
      </c>
      <c r="E159" s="215" t="s">
        <v>238</v>
      </c>
    </row>
    <row r="160" spans="1:5" s="215" customFormat="1" ht="18.75" customHeight="1">
      <c r="A160" s="253" t="str">
        <f>数策标签!$H$4</f>
        <v>000100001001002</v>
      </c>
      <c r="B160" s="251" t="str">
        <f>VLOOKUP(A160,数策标签!H:K,2,FALSE)</f>
        <v>手机号归属地</v>
      </c>
      <c r="C160" s="247" t="str">
        <f>基本属性编码!K183</f>
        <v>000100001001002502</v>
      </c>
      <c r="D160" s="252" t="s">
        <v>1620</v>
      </c>
      <c r="E160" s="215" t="s">
        <v>238</v>
      </c>
    </row>
    <row r="161" spans="1:5" s="215" customFormat="1" ht="18.75" customHeight="1">
      <c r="A161" s="253" t="str">
        <f>数策标签!$H$4</f>
        <v>000100001001002</v>
      </c>
      <c r="B161" s="251" t="str">
        <f>VLOOKUP(A161,数策标签!H:K,2,FALSE)</f>
        <v>手机号归属地</v>
      </c>
      <c r="C161" s="247" t="str">
        <f>基本属性编码!K184</f>
        <v>000100001001002503</v>
      </c>
      <c r="D161" s="252" t="s">
        <v>1621</v>
      </c>
      <c r="E161" s="215" t="s">
        <v>238</v>
      </c>
    </row>
    <row r="162" spans="1:5" s="215" customFormat="1" ht="18.75" customHeight="1">
      <c r="A162" s="253" t="str">
        <f>数策标签!$H$4</f>
        <v>000100001001002</v>
      </c>
      <c r="B162" s="251" t="str">
        <f>VLOOKUP(A162,数策标签!H:K,2,FALSE)</f>
        <v>手机号归属地</v>
      </c>
      <c r="C162" s="247" t="str">
        <f>基本属性编码!K185</f>
        <v>000100001001002504</v>
      </c>
      <c r="D162" s="252" t="s">
        <v>1622</v>
      </c>
      <c r="E162" s="215" t="s">
        <v>238</v>
      </c>
    </row>
    <row r="163" spans="1:5" s="215" customFormat="1" ht="18.75" customHeight="1">
      <c r="A163" s="253" t="str">
        <f>数策标签!$H$4</f>
        <v>000100001001002</v>
      </c>
      <c r="B163" s="251" t="str">
        <f>VLOOKUP(A163,数策标签!H:K,2,FALSE)</f>
        <v>手机号归属地</v>
      </c>
      <c r="C163" s="247" t="str">
        <f>基本属性编码!K186</f>
        <v>000100001001002505</v>
      </c>
      <c r="D163" s="252" t="s">
        <v>1623</v>
      </c>
      <c r="E163" s="215" t="s">
        <v>238</v>
      </c>
    </row>
    <row r="164" spans="1:5" s="215" customFormat="1" ht="18.75" customHeight="1">
      <c r="A164" s="253" t="str">
        <f>数策标签!$H$4</f>
        <v>000100001001002</v>
      </c>
      <c r="B164" s="251" t="str">
        <f>VLOOKUP(A164,数策标签!H:K,2,FALSE)</f>
        <v>手机号归属地</v>
      </c>
      <c r="C164" s="247" t="str">
        <f>基本属性编码!K187</f>
        <v>000100001001002506</v>
      </c>
      <c r="D164" s="252" t="s">
        <v>1624</v>
      </c>
      <c r="E164" s="215" t="s">
        <v>238</v>
      </c>
    </row>
    <row r="165" spans="1:5" s="215" customFormat="1" ht="18.75" customHeight="1">
      <c r="A165" s="253" t="str">
        <f>数策标签!$H$4</f>
        <v>000100001001002</v>
      </c>
      <c r="B165" s="251" t="str">
        <f>VLOOKUP(A165,数策标签!H:K,2,FALSE)</f>
        <v>手机号归属地</v>
      </c>
      <c r="C165" s="247" t="str">
        <f>基本属性编码!K188</f>
        <v>000100001001002507</v>
      </c>
      <c r="D165" s="252" t="s">
        <v>1625</v>
      </c>
      <c r="E165" s="215" t="s">
        <v>238</v>
      </c>
    </row>
    <row r="166" spans="1:5" s="215" customFormat="1" ht="18.75" customHeight="1">
      <c r="A166" s="253" t="str">
        <f>数策标签!$H$4</f>
        <v>000100001001002</v>
      </c>
      <c r="B166" s="251" t="str">
        <f>VLOOKUP(A166,数策标签!H:K,2,FALSE)</f>
        <v>手机号归属地</v>
      </c>
      <c r="C166" s="247" t="str">
        <f>基本属性编码!K189</f>
        <v>000100001001002508</v>
      </c>
      <c r="D166" s="252" t="s">
        <v>1626</v>
      </c>
      <c r="E166" s="215" t="s">
        <v>238</v>
      </c>
    </row>
    <row r="167" spans="1:5" s="215" customFormat="1" ht="18.75" customHeight="1">
      <c r="A167" s="253" t="str">
        <f>数策标签!$H$4</f>
        <v>000100001001002</v>
      </c>
      <c r="B167" s="251" t="str">
        <f>VLOOKUP(A167,数策标签!H:K,2,FALSE)</f>
        <v>手机号归属地</v>
      </c>
      <c r="C167" s="247" t="str">
        <f>基本属性编码!K190</f>
        <v>000100001001002509</v>
      </c>
      <c r="D167" s="252" t="s">
        <v>1627</v>
      </c>
      <c r="E167" s="215" t="s">
        <v>238</v>
      </c>
    </row>
    <row r="168" spans="1:5" s="215" customFormat="1" ht="18.75" customHeight="1">
      <c r="A168" s="253" t="str">
        <f>数策标签!$H$4</f>
        <v>000100001001002</v>
      </c>
      <c r="B168" s="251" t="str">
        <f>VLOOKUP(A168,数策标签!H:K,2,FALSE)</f>
        <v>手机号归属地</v>
      </c>
      <c r="C168" s="247" t="str">
        <f>基本属性编码!K191</f>
        <v>000100001001002510</v>
      </c>
      <c r="D168" s="252" t="s">
        <v>1628</v>
      </c>
      <c r="E168" s="215" t="s">
        <v>238</v>
      </c>
    </row>
    <row r="169" spans="1:5" s="215" customFormat="1" ht="18.75" customHeight="1">
      <c r="A169" s="253" t="str">
        <f>数策标签!$H$4</f>
        <v>000100001001002</v>
      </c>
      <c r="B169" s="251" t="str">
        <f>VLOOKUP(A169,数策标签!H:K,2,FALSE)</f>
        <v>手机号归属地</v>
      </c>
      <c r="C169" s="247" t="str">
        <f>基本属性编码!K192</f>
        <v>000100001001002511</v>
      </c>
      <c r="D169" s="252" t="s">
        <v>1629</v>
      </c>
      <c r="E169" s="215" t="s">
        <v>238</v>
      </c>
    </row>
    <row r="170" spans="1:5" s="215" customFormat="1" ht="18.75" customHeight="1">
      <c r="A170" s="253" t="str">
        <f>数策标签!$H$4</f>
        <v>000100001001002</v>
      </c>
      <c r="B170" s="251" t="str">
        <f>VLOOKUP(A170,数策标签!H:K,2,FALSE)</f>
        <v>手机号归属地</v>
      </c>
      <c r="C170" s="247" t="str">
        <f>基本属性编码!K193</f>
        <v>000100001001002512</v>
      </c>
      <c r="D170" s="252" t="s">
        <v>1630</v>
      </c>
      <c r="E170" s="215" t="s">
        <v>238</v>
      </c>
    </row>
    <row r="171" spans="1:5" s="215" customFormat="1" ht="18.75" customHeight="1">
      <c r="A171" s="253" t="str">
        <f>数策标签!$H$4</f>
        <v>000100001001002</v>
      </c>
      <c r="B171" s="251" t="str">
        <f>VLOOKUP(A171,数策标签!H:K,2,FALSE)</f>
        <v>手机号归属地</v>
      </c>
      <c r="C171" s="247" t="str">
        <f>基本属性编码!K194</f>
        <v>000100001001002513</v>
      </c>
      <c r="D171" s="252" t="s">
        <v>1631</v>
      </c>
      <c r="E171" s="215" t="s">
        <v>238</v>
      </c>
    </row>
    <row r="172" spans="1:5" s="215" customFormat="1" ht="18.75" customHeight="1">
      <c r="A172" s="253" t="str">
        <f>数策标签!$H$4</f>
        <v>000100001001002</v>
      </c>
      <c r="B172" s="251" t="str">
        <f>VLOOKUP(A172,数策标签!H:K,2,FALSE)</f>
        <v>手机号归属地</v>
      </c>
      <c r="C172" s="247" t="str">
        <f>基本属性编码!K195</f>
        <v>000100001001002514</v>
      </c>
      <c r="D172" s="252" t="s">
        <v>1632</v>
      </c>
      <c r="E172" s="215" t="s">
        <v>238</v>
      </c>
    </row>
    <row r="173" spans="1:5" s="215" customFormat="1" ht="18.75" customHeight="1">
      <c r="A173" s="253" t="str">
        <f>数策标签!$H$4</f>
        <v>000100001001002</v>
      </c>
      <c r="B173" s="251" t="str">
        <f>VLOOKUP(A173,数策标签!H:K,2,FALSE)</f>
        <v>手机号归属地</v>
      </c>
      <c r="C173" s="247" t="str">
        <f>基本属性编码!K196</f>
        <v>000100001001002515</v>
      </c>
      <c r="D173" s="252" t="s">
        <v>1633</v>
      </c>
      <c r="E173" s="215" t="s">
        <v>238</v>
      </c>
    </row>
    <row r="174" spans="1:5" s="215" customFormat="1" ht="18.75" customHeight="1">
      <c r="A174" s="253" t="str">
        <f>数策标签!$H$4</f>
        <v>000100001001002</v>
      </c>
      <c r="B174" s="251" t="str">
        <f>VLOOKUP(A174,数策标签!H:K,2,FALSE)</f>
        <v>手机号归属地</v>
      </c>
      <c r="C174" s="247" t="str">
        <f>基本属性编码!K197</f>
        <v>000100001001002516</v>
      </c>
      <c r="D174" s="252" t="s">
        <v>1634</v>
      </c>
      <c r="E174" s="215" t="s">
        <v>238</v>
      </c>
    </row>
    <row r="175" spans="1:5" s="215" customFormat="1" ht="18.75" customHeight="1">
      <c r="A175" s="253" t="str">
        <f>数策标签!$H$4</f>
        <v>000100001001002</v>
      </c>
      <c r="B175" s="251" t="str">
        <f>VLOOKUP(A175,数策标签!H:K,2,FALSE)</f>
        <v>手机号归属地</v>
      </c>
      <c r="C175" s="247" t="str">
        <f>基本属性编码!K198</f>
        <v>000100001001002517</v>
      </c>
      <c r="D175" s="252" t="s">
        <v>3479</v>
      </c>
      <c r="E175" s="215" t="s">
        <v>238</v>
      </c>
    </row>
    <row r="176" spans="1:5" s="215" customFormat="1" ht="18.75" customHeight="1">
      <c r="A176" s="253" t="str">
        <f>数策标签!$H$4</f>
        <v>000100001001002</v>
      </c>
      <c r="B176" s="251" t="str">
        <f>VLOOKUP(A176,数策标签!H:K,2,FALSE)</f>
        <v>手机号归属地</v>
      </c>
      <c r="C176" s="247" t="str">
        <f>基本属性编码!K199</f>
        <v>000100001001002518</v>
      </c>
      <c r="D176" s="252" t="s">
        <v>1635</v>
      </c>
      <c r="E176" s="215" t="s">
        <v>238</v>
      </c>
    </row>
    <row r="177" spans="1:5" s="215" customFormat="1" ht="18.75" customHeight="1">
      <c r="A177" s="253" t="str">
        <f>数策标签!$H$4</f>
        <v>000100001001002</v>
      </c>
      <c r="B177" s="251" t="str">
        <f>VLOOKUP(A177,数策标签!H:K,2,FALSE)</f>
        <v>手机号归属地</v>
      </c>
      <c r="C177" s="247" t="str">
        <f>基本属性编码!K200</f>
        <v>000100001001002519</v>
      </c>
      <c r="D177" s="252" t="s">
        <v>1636</v>
      </c>
      <c r="E177" s="215" t="s">
        <v>238</v>
      </c>
    </row>
    <row r="178" spans="1:5" s="215" customFormat="1" ht="18.75" customHeight="1">
      <c r="A178" s="253" t="str">
        <f>数策标签!$H$4</f>
        <v>000100001001002</v>
      </c>
      <c r="B178" s="251" t="str">
        <f>VLOOKUP(A178,数策标签!H:K,2,FALSE)</f>
        <v>手机号归属地</v>
      </c>
      <c r="C178" s="247" t="str">
        <f>基本属性编码!K201</f>
        <v>000100001001002520</v>
      </c>
      <c r="D178" s="252" t="s">
        <v>1637</v>
      </c>
      <c r="E178" s="215" t="s">
        <v>238</v>
      </c>
    </row>
    <row r="179" spans="1:5" s="215" customFormat="1" ht="18.75" customHeight="1">
      <c r="A179" s="253" t="str">
        <f>数策标签!$H$4</f>
        <v>000100001001002</v>
      </c>
      <c r="B179" s="251" t="str">
        <f>VLOOKUP(A179,数策标签!H:K,2,FALSE)</f>
        <v>手机号归属地</v>
      </c>
      <c r="C179" s="247" t="str">
        <f>基本属性编码!K202</f>
        <v>000100001001002521</v>
      </c>
      <c r="D179" s="252" t="s">
        <v>1638</v>
      </c>
      <c r="E179" s="215" t="s">
        <v>238</v>
      </c>
    </row>
    <row r="180" spans="1:5" s="215" customFormat="1" ht="18.75" customHeight="1">
      <c r="A180" s="253" t="str">
        <f>数策标签!$H$4</f>
        <v>000100001001002</v>
      </c>
      <c r="B180" s="251" t="str">
        <f>VLOOKUP(A180,数策标签!H:K,2,FALSE)</f>
        <v>手机号归属地</v>
      </c>
      <c r="C180" s="247" t="str">
        <f>基本属性编码!K203</f>
        <v>000100001001002522</v>
      </c>
      <c r="D180" s="252" t="s">
        <v>3480</v>
      </c>
      <c r="E180" s="215" t="s">
        <v>238</v>
      </c>
    </row>
    <row r="181" spans="1:5" s="215" customFormat="1" ht="18.75" customHeight="1">
      <c r="A181" s="253" t="str">
        <f>数策标签!$H$4</f>
        <v>000100001001002</v>
      </c>
      <c r="B181" s="251" t="str">
        <f>VLOOKUP(A181,数策标签!H:K,2,FALSE)</f>
        <v>手机号归属地</v>
      </c>
      <c r="C181" s="247" t="str">
        <f>基本属性编码!K204</f>
        <v>000100001001002523</v>
      </c>
      <c r="D181" s="252" t="s">
        <v>1640</v>
      </c>
      <c r="E181" s="215" t="s">
        <v>238</v>
      </c>
    </row>
    <row r="182" spans="1:5" s="215" customFormat="1" ht="18.75" customHeight="1">
      <c r="A182" s="253" t="str">
        <f>数策标签!$H$4</f>
        <v>000100001001002</v>
      </c>
      <c r="B182" s="251" t="str">
        <f>VLOOKUP(A182,数策标签!H:K,2,FALSE)</f>
        <v>手机号归属地</v>
      </c>
      <c r="C182" s="247" t="str">
        <f>基本属性编码!K205</f>
        <v>000100001001002524</v>
      </c>
      <c r="D182" s="252" t="s">
        <v>1641</v>
      </c>
      <c r="E182" s="215" t="s">
        <v>238</v>
      </c>
    </row>
    <row r="183" spans="1:5" s="215" customFormat="1" ht="18.75" customHeight="1">
      <c r="A183" s="253" t="str">
        <f>数策标签!$H$4</f>
        <v>000100001001002</v>
      </c>
      <c r="B183" s="251" t="str">
        <f>VLOOKUP(A183,数策标签!H:K,2,FALSE)</f>
        <v>手机号归属地</v>
      </c>
      <c r="C183" s="247" t="str">
        <f>基本属性编码!K206</f>
        <v>000100001001002525</v>
      </c>
      <c r="D183" s="252" t="s">
        <v>1642</v>
      </c>
      <c r="E183" s="215" t="s">
        <v>238</v>
      </c>
    </row>
    <row r="184" spans="1:5" s="215" customFormat="1" ht="18.75" customHeight="1">
      <c r="A184" s="253" t="str">
        <f>数策标签!$H$4</f>
        <v>000100001001002</v>
      </c>
      <c r="B184" s="251" t="str">
        <f>VLOOKUP(A184,数策标签!H:K,2,FALSE)</f>
        <v>手机号归属地</v>
      </c>
      <c r="C184" s="247" t="str">
        <f>基本属性编码!K207</f>
        <v>000100001001002526</v>
      </c>
      <c r="D184" s="252" t="s">
        <v>1643</v>
      </c>
      <c r="E184" s="215" t="s">
        <v>238</v>
      </c>
    </row>
    <row r="185" spans="1:5" s="215" customFormat="1" ht="18.75" customHeight="1">
      <c r="A185" s="253" t="str">
        <f>数策标签!$H$4</f>
        <v>000100001001002</v>
      </c>
      <c r="B185" s="251" t="str">
        <f>VLOOKUP(A185,数策标签!H:K,2,FALSE)</f>
        <v>手机号归属地</v>
      </c>
      <c r="C185" s="247" t="str">
        <f>基本属性编码!K208</f>
        <v>000100001001002527</v>
      </c>
      <c r="D185" s="252" t="s">
        <v>1644</v>
      </c>
      <c r="E185" s="215" t="s">
        <v>238</v>
      </c>
    </row>
    <row r="186" spans="1:5" s="215" customFormat="1" ht="18.75" customHeight="1">
      <c r="A186" s="253" t="str">
        <f>数策标签!$H$4</f>
        <v>000100001001002</v>
      </c>
      <c r="B186" s="251" t="str">
        <f>VLOOKUP(A186,数策标签!H:K,2,FALSE)</f>
        <v>手机号归属地</v>
      </c>
      <c r="C186" s="247" t="str">
        <f>基本属性编码!K209</f>
        <v>000100001001002528</v>
      </c>
      <c r="D186" s="252" t="s">
        <v>1645</v>
      </c>
      <c r="E186" s="215" t="s">
        <v>238</v>
      </c>
    </row>
    <row r="187" spans="1:5" s="215" customFormat="1" ht="18.75" customHeight="1">
      <c r="A187" s="253" t="str">
        <f>数策标签!$H$4</f>
        <v>000100001001002</v>
      </c>
      <c r="B187" s="251" t="str">
        <f>VLOOKUP(A187,数策标签!H:K,2,FALSE)</f>
        <v>手机号归属地</v>
      </c>
      <c r="C187" s="247" t="str">
        <f>基本属性编码!K210</f>
        <v>000100001001002529</v>
      </c>
      <c r="D187" s="252" t="s">
        <v>1646</v>
      </c>
      <c r="E187" s="215" t="s">
        <v>238</v>
      </c>
    </row>
    <row r="188" spans="1:5" s="215" customFormat="1" ht="18.75" customHeight="1">
      <c r="A188" s="253" t="str">
        <f>数策标签!$H$4</f>
        <v>000100001001002</v>
      </c>
      <c r="B188" s="251" t="str">
        <f>VLOOKUP(A188,数策标签!H:K,2,FALSE)</f>
        <v>手机号归属地</v>
      </c>
      <c r="C188" s="247" t="str">
        <f>基本属性编码!K211</f>
        <v>000100001001002530</v>
      </c>
      <c r="D188" s="252" t="s">
        <v>3481</v>
      </c>
      <c r="E188" s="215" t="s">
        <v>238</v>
      </c>
    </row>
    <row r="189" spans="1:5" s="215" customFormat="1" ht="18.75" customHeight="1">
      <c r="A189" s="253" t="str">
        <f>数策标签!$H$4</f>
        <v>000100001001002</v>
      </c>
      <c r="B189" s="251" t="str">
        <f>VLOOKUP(A189,数策标签!H:K,2,FALSE)</f>
        <v>手机号归属地</v>
      </c>
      <c r="C189" s="247" t="str">
        <f>基本属性编码!K212</f>
        <v>000100001001002531</v>
      </c>
      <c r="D189" s="252" t="s">
        <v>3482</v>
      </c>
      <c r="E189" s="215" t="s">
        <v>238</v>
      </c>
    </row>
    <row r="190" spans="1:5" s="215" customFormat="1" ht="18.75" customHeight="1">
      <c r="A190" s="253" t="str">
        <f>数策标签!$H$4</f>
        <v>000100001001002</v>
      </c>
      <c r="B190" s="251" t="str">
        <f>VLOOKUP(A190,数策标签!H:K,2,FALSE)</f>
        <v>手机号归属地</v>
      </c>
      <c r="C190" s="247" t="str">
        <f>基本属性编码!K213</f>
        <v>000100001001002532</v>
      </c>
      <c r="D190" s="252" t="s">
        <v>1648</v>
      </c>
      <c r="E190" s="215" t="s">
        <v>238</v>
      </c>
    </row>
    <row r="191" spans="1:5" s="215" customFormat="1" ht="18.75" customHeight="1">
      <c r="A191" s="253" t="str">
        <f>数策标签!$H$4</f>
        <v>000100001001002</v>
      </c>
      <c r="B191" s="251" t="str">
        <f>VLOOKUP(A191,数策标签!H:K,2,FALSE)</f>
        <v>手机号归属地</v>
      </c>
      <c r="C191" s="247" t="str">
        <f>基本属性编码!K214</f>
        <v>000100001001002533</v>
      </c>
      <c r="D191" s="252" t="s">
        <v>1649</v>
      </c>
      <c r="E191" s="215" t="s">
        <v>238</v>
      </c>
    </row>
    <row r="192" spans="1:5" s="215" customFormat="1" ht="18.75" customHeight="1">
      <c r="A192" s="253" t="str">
        <f>数策标签!$H$4</f>
        <v>000100001001002</v>
      </c>
      <c r="B192" s="251" t="str">
        <f>VLOOKUP(A192,数策标签!H:K,2,FALSE)</f>
        <v>手机号归属地</v>
      </c>
      <c r="C192" s="247" t="str">
        <f>基本属性编码!K215</f>
        <v>000100001001002534</v>
      </c>
      <c r="D192" s="252" t="s">
        <v>1650</v>
      </c>
      <c r="E192" s="215" t="s">
        <v>238</v>
      </c>
    </row>
    <row r="193" spans="1:5" s="215" customFormat="1" ht="18.75" customHeight="1">
      <c r="A193" s="253" t="str">
        <f>数策标签!$H$4</f>
        <v>000100001001002</v>
      </c>
      <c r="B193" s="251" t="str">
        <f>VLOOKUP(A193,数策标签!H:K,2,FALSE)</f>
        <v>手机号归属地</v>
      </c>
      <c r="C193" s="247" t="str">
        <f>基本属性编码!K216</f>
        <v>000100001001002535</v>
      </c>
      <c r="D193" s="252" t="s">
        <v>1651</v>
      </c>
      <c r="E193" s="215" t="s">
        <v>238</v>
      </c>
    </row>
    <row r="194" spans="1:5" s="215" customFormat="1" ht="18.75" customHeight="1">
      <c r="A194" s="253" t="str">
        <f>数策标签!$H$4</f>
        <v>000100001001002</v>
      </c>
      <c r="B194" s="251" t="str">
        <f>VLOOKUP(A194,数策标签!H:K,2,FALSE)</f>
        <v>手机号归属地</v>
      </c>
      <c r="C194" s="247" t="str">
        <f>基本属性编码!K217</f>
        <v>000100001001002536</v>
      </c>
      <c r="D194" s="252" t="s">
        <v>1652</v>
      </c>
      <c r="E194" s="215" t="s">
        <v>238</v>
      </c>
    </row>
    <row r="195" spans="1:5" s="215" customFormat="1" ht="18.75" customHeight="1">
      <c r="A195" s="253" t="str">
        <f>数策标签!$H$4</f>
        <v>000100001001002</v>
      </c>
      <c r="B195" s="251" t="str">
        <f>VLOOKUP(A195,数策标签!H:K,2,FALSE)</f>
        <v>手机号归属地</v>
      </c>
      <c r="C195" s="247" t="str">
        <f>基本属性编码!K218</f>
        <v>000100001001002537</v>
      </c>
      <c r="D195" s="252" t="s">
        <v>1653</v>
      </c>
      <c r="E195" s="215" t="s">
        <v>238</v>
      </c>
    </row>
    <row r="196" spans="1:5" s="215" customFormat="1" ht="18.75" customHeight="1">
      <c r="A196" s="253" t="str">
        <f>数策标签!$H$4</f>
        <v>000100001001002</v>
      </c>
      <c r="B196" s="251" t="str">
        <f>VLOOKUP(A196,数策标签!H:K,2,FALSE)</f>
        <v>手机号归属地</v>
      </c>
      <c r="C196" s="247" t="str">
        <f>基本属性编码!K219</f>
        <v>000100001001002538</v>
      </c>
      <c r="D196" s="252" t="s">
        <v>1654</v>
      </c>
      <c r="E196" s="215" t="s">
        <v>238</v>
      </c>
    </row>
    <row r="197" spans="1:5" s="215" customFormat="1" ht="18.75" customHeight="1">
      <c r="A197" s="253" t="str">
        <f>数策标签!$H$4</f>
        <v>000100001001002</v>
      </c>
      <c r="B197" s="251" t="str">
        <f>VLOOKUP(A197,数策标签!H:K,2,FALSE)</f>
        <v>手机号归属地</v>
      </c>
      <c r="C197" s="247" t="str">
        <f>基本属性编码!K220</f>
        <v>000100001001002539</v>
      </c>
      <c r="D197" s="252" t="s">
        <v>1655</v>
      </c>
      <c r="E197" s="215" t="s">
        <v>238</v>
      </c>
    </row>
    <row r="198" spans="1:5" s="215" customFormat="1" ht="18.75" customHeight="1">
      <c r="A198" s="253" t="str">
        <f>数策标签!$H$4</f>
        <v>000100001001002</v>
      </c>
      <c r="B198" s="251" t="str">
        <f>VLOOKUP(A198,数策标签!H:K,2,FALSE)</f>
        <v>手机号归属地</v>
      </c>
      <c r="C198" s="247" t="str">
        <f>基本属性编码!K221</f>
        <v>000100001001002540</v>
      </c>
      <c r="D198" s="252" t="s">
        <v>1656</v>
      </c>
      <c r="E198" s="215" t="s">
        <v>238</v>
      </c>
    </row>
    <row r="199" spans="1:5" s="215" customFormat="1" ht="18.75" customHeight="1">
      <c r="A199" s="253" t="str">
        <f>数策标签!$H$4</f>
        <v>000100001001002</v>
      </c>
      <c r="B199" s="251" t="str">
        <f>VLOOKUP(A199,数策标签!H:K,2,FALSE)</f>
        <v>手机号归属地</v>
      </c>
      <c r="C199" s="247" t="str">
        <f>基本属性编码!K222</f>
        <v>000100001001002541</v>
      </c>
      <c r="D199" s="252" t="s">
        <v>1657</v>
      </c>
      <c r="E199" s="215" t="s">
        <v>238</v>
      </c>
    </row>
    <row r="200" spans="1:5" s="215" customFormat="1" ht="18.75" customHeight="1">
      <c r="A200" s="253" t="str">
        <f>数策标签!$H$4</f>
        <v>000100001001002</v>
      </c>
      <c r="B200" s="251" t="str">
        <f>VLOOKUP(A200,数策标签!H:K,2,FALSE)</f>
        <v>手机号归属地</v>
      </c>
      <c r="C200" s="247" t="str">
        <f>基本属性编码!K223</f>
        <v>000100001001002542</v>
      </c>
      <c r="D200" s="252" t="s">
        <v>1658</v>
      </c>
      <c r="E200" s="215" t="s">
        <v>238</v>
      </c>
    </row>
    <row r="201" spans="1:5" s="215" customFormat="1" ht="18.75" customHeight="1">
      <c r="A201" s="253" t="str">
        <f>数策标签!$H$4</f>
        <v>000100001001002</v>
      </c>
      <c r="B201" s="251" t="str">
        <f>VLOOKUP(A201,数策标签!H:K,2,FALSE)</f>
        <v>手机号归属地</v>
      </c>
      <c r="C201" s="247" t="str">
        <f>基本属性编码!K224</f>
        <v>000100001001002543</v>
      </c>
      <c r="D201" s="252" t="s">
        <v>1659</v>
      </c>
      <c r="E201" s="215" t="s">
        <v>238</v>
      </c>
    </row>
    <row r="202" spans="1:5" s="215" customFormat="1" ht="18.75" customHeight="1">
      <c r="A202" s="253" t="str">
        <f>数策标签!$H$4</f>
        <v>000100001001002</v>
      </c>
      <c r="B202" s="251" t="str">
        <f>VLOOKUP(A202,数策标签!H:K,2,FALSE)</f>
        <v>手机号归属地</v>
      </c>
      <c r="C202" s="247" t="str">
        <f>基本属性编码!K225</f>
        <v>000100001001002544</v>
      </c>
      <c r="D202" s="252" t="s">
        <v>1660</v>
      </c>
      <c r="E202" s="215" t="s">
        <v>238</v>
      </c>
    </row>
    <row r="203" spans="1:5" s="215" customFormat="1" ht="18.75" customHeight="1">
      <c r="A203" s="253" t="str">
        <f>数策标签!$H$4</f>
        <v>000100001001002</v>
      </c>
      <c r="B203" s="251" t="str">
        <f>VLOOKUP(A203,数策标签!H:K,2,FALSE)</f>
        <v>手机号归属地</v>
      </c>
      <c r="C203" s="247" t="str">
        <f>基本属性编码!K226</f>
        <v>000100001001002545</v>
      </c>
      <c r="D203" s="252" t="s">
        <v>3483</v>
      </c>
      <c r="E203" s="215" t="s">
        <v>238</v>
      </c>
    </row>
    <row r="204" spans="1:5" s="215" customFormat="1" ht="18.75" customHeight="1">
      <c r="A204" s="253" t="str">
        <f>数策标签!$H$4</f>
        <v>000100001001002</v>
      </c>
      <c r="B204" s="251" t="str">
        <f>VLOOKUP(A204,数策标签!H:K,2,FALSE)</f>
        <v>手机号归属地</v>
      </c>
      <c r="C204" s="247" t="str">
        <f>基本属性编码!K227</f>
        <v>000100001001002546</v>
      </c>
      <c r="D204" s="252" t="s">
        <v>1662</v>
      </c>
      <c r="E204" s="215" t="s">
        <v>238</v>
      </c>
    </row>
    <row r="205" spans="1:5" s="215" customFormat="1" ht="18.75" customHeight="1">
      <c r="A205" s="253" t="str">
        <f>数策标签!$H$4</f>
        <v>000100001001002</v>
      </c>
      <c r="B205" s="251" t="str">
        <f>VLOOKUP(A205,数策标签!H:K,2,FALSE)</f>
        <v>手机号归属地</v>
      </c>
      <c r="C205" s="247" t="str">
        <f>基本属性编码!K228</f>
        <v>000100001001002547</v>
      </c>
      <c r="D205" s="252" t="s">
        <v>1663</v>
      </c>
      <c r="E205" s="215" t="s">
        <v>238</v>
      </c>
    </row>
    <row r="206" spans="1:5" s="215" customFormat="1" ht="18.75" customHeight="1">
      <c r="A206" s="253" t="str">
        <f>数策标签!$H$4</f>
        <v>000100001001002</v>
      </c>
      <c r="B206" s="251" t="str">
        <f>VLOOKUP(A206,数策标签!H:K,2,FALSE)</f>
        <v>手机号归属地</v>
      </c>
      <c r="C206" s="247" t="str">
        <f>基本属性编码!K229</f>
        <v>000100001001002548</v>
      </c>
      <c r="D206" s="252" t="s">
        <v>1664</v>
      </c>
      <c r="E206" s="215" t="s">
        <v>238</v>
      </c>
    </row>
    <row r="207" spans="1:5" s="215" customFormat="1" ht="18.75" customHeight="1">
      <c r="A207" s="253" t="str">
        <f>数策标签!$H$4</f>
        <v>000100001001002</v>
      </c>
      <c r="B207" s="251" t="str">
        <f>VLOOKUP(A207,数策标签!H:K,2,FALSE)</f>
        <v>手机号归属地</v>
      </c>
      <c r="C207" s="247" t="str">
        <f>基本属性编码!K230</f>
        <v>000100001001002549</v>
      </c>
      <c r="D207" s="252" t="s">
        <v>1665</v>
      </c>
      <c r="E207" s="215" t="s">
        <v>238</v>
      </c>
    </row>
    <row r="208" spans="1:5" s="215" customFormat="1" ht="18.75" customHeight="1">
      <c r="A208" s="253" t="str">
        <f>数策标签!$H$4</f>
        <v>000100001001002</v>
      </c>
      <c r="B208" s="251" t="str">
        <f>VLOOKUP(A208,数策标签!H:K,2,FALSE)</f>
        <v>手机号归属地</v>
      </c>
      <c r="C208" s="247" t="str">
        <f>基本属性编码!K231</f>
        <v>000100001001002550</v>
      </c>
      <c r="D208" s="252" t="s">
        <v>1666</v>
      </c>
      <c r="E208" s="215" t="s">
        <v>238</v>
      </c>
    </row>
    <row r="209" spans="1:5" s="215" customFormat="1" ht="18.75" customHeight="1">
      <c r="A209" s="253" t="str">
        <f>数策标签!$H$4</f>
        <v>000100001001002</v>
      </c>
      <c r="B209" s="251" t="str">
        <f>VLOOKUP(A209,数策标签!H:K,2,FALSE)</f>
        <v>手机号归属地</v>
      </c>
      <c r="C209" s="247" t="str">
        <f>基本属性编码!K232</f>
        <v>000100001001002551</v>
      </c>
      <c r="D209" s="252" t="s">
        <v>1667</v>
      </c>
      <c r="E209" s="215" t="s">
        <v>238</v>
      </c>
    </row>
    <row r="210" spans="1:5" s="215" customFormat="1" ht="18.75" customHeight="1">
      <c r="A210" s="253" t="str">
        <f>数策标签!$H$4</f>
        <v>000100001001002</v>
      </c>
      <c r="B210" s="251" t="str">
        <f>VLOOKUP(A210,数策标签!H:K,2,FALSE)</f>
        <v>手机号归属地</v>
      </c>
      <c r="C210" s="247" t="str">
        <f>基本属性编码!K233</f>
        <v>000100001001002552</v>
      </c>
      <c r="D210" s="252" t="s">
        <v>1668</v>
      </c>
      <c r="E210" s="215" t="s">
        <v>238</v>
      </c>
    </row>
    <row r="211" spans="1:5" s="215" customFormat="1" ht="18.75" customHeight="1">
      <c r="A211" s="253" t="str">
        <f>数策标签!$H$4</f>
        <v>000100001001002</v>
      </c>
      <c r="B211" s="251" t="str">
        <f>VLOOKUP(A211,数策标签!H:K,2,FALSE)</f>
        <v>手机号归属地</v>
      </c>
      <c r="C211" s="247" t="str">
        <f>基本属性编码!K234</f>
        <v>000100001001002553</v>
      </c>
      <c r="D211" s="252" t="s">
        <v>1669</v>
      </c>
      <c r="E211" s="215" t="s">
        <v>238</v>
      </c>
    </row>
    <row r="212" spans="1:5" s="215" customFormat="1" ht="18.75" customHeight="1">
      <c r="A212" s="253" t="str">
        <f>数策标签!$H$4</f>
        <v>000100001001002</v>
      </c>
      <c r="B212" s="251" t="str">
        <f>VLOOKUP(A212,数策标签!H:K,2,FALSE)</f>
        <v>手机号归属地</v>
      </c>
      <c r="C212" s="247" t="str">
        <f>基本属性编码!K235</f>
        <v>000100001001002554</v>
      </c>
      <c r="D212" s="252" t="s">
        <v>1670</v>
      </c>
      <c r="E212" s="215" t="s">
        <v>238</v>
      </c>
    </row>
    <row r="213" spans="1:5" s="215" customFormat="1" ht="18.75" customHeight="1">
      <c r="A213" s="253" t="str">
        <f>数策标签!$H$4</f>
        <v>000100001001002</v>
      </c>
      <c r="B213" s="251" t="str">
        <f>VLOOKUP(A213,数策标签!H:K,2,FALSE)</f>
        <v>手机号归属地</v>
      </c>
      <c r="C213" s="247" t="str">
        <f>基本属性编码!K236</f>
        <v>000100001001002555</v>
      </c>
      <c r="D213" s="252" t="s">
        <v>1671</v>
      </c>
      <c r="E213" s="215" t="s">
        <v>238</v>
      </c>
    </row>
    <row r="214" spans="1:5" s="215" customFormat="1" ht="18.75" customHeight="1">
      <c r="A214" s="253" t="str">
        <f>数策标签!$H$4</f>
        <v>000100001001002</v>
      </c>
      <c r="B214" s="251" t="str">
        <f>VLOOKUP(A214,数策标签!H:K,2,FALSE)</f>
        <v>手机号归属地</v>
      </c>
      <c r="C214" s="247" t="str">
        <f>基本属性编码!K237</f>
        <v>000100001001002556</v>
      </c>
      <c r="D214" s="252" t="s">
        <v>1672</v>
      </c>
      <c r="E214" s="215" t="s">
        <v>238</v>
      </c>
    </row>
    <row r="215" spans="1:5" s="215" customFormat="1" ht="18.75" customHeight="1">
      <c r="A215" s="253" t="str">
        <f>数策标签!$H$4</f>
        <v>000100001001002</v>
      </c>
      <c r="B215" s="251" t="str">
        <f>VLOOKUP(A215,数策标签!H:K,2,FALSE)</f>
        <v>手机号归属地</v>
      </c>
      <c r="C215" s="247" t="str">
        <f>基本属性编码!K238</f>
        <v>000100001001002557</v>
      </c>
      <c r="D215" s="252" t="s">
        <v>1673</v>
      </c>
      <c r="E215" s="215" t="s">
        <v>238</v>
      </c>
    </row>
    <row r="216" spans="1:5" s="215" customFormat="1" ht="18.75" customHeight="1">
      <c r="A216" s="253" t="str">
        <f>数策标签!$H$4</f>
        <v>000100001001002</v>
      </c>
      <c r="B216" s="251" t="str">
        <f>VLOOKUP(A216,数策标签!H:K,2,FALSE)</f>
        <v>手机号归属地</v>
      </c>
      <c r="C216" s="247" t="str">
        <f>基本属性编码!K239</f>
        <v>000100001001002558</v>
      </c>
      <c r="D216" s="252" t="s">
        <v>1674</v>
      </c>
      <c r="E216" s="215" t="s">
        <v>238</v>
      </c>
    </row>
    <row r="217" spans="1:5" s="215" customFormat="1" ht="18.75" customHeight="1">
      <c r="A217" s="253" t="str">
        <f>数策标签!$H$4</f>
        <v>000100001001002</v>
      </c>
      <c r="B217" s="251" t="str">
        <f>VLOOKUP(A217,数策标签!H:K,2,FALSE)</f>
        <v>手机号归属地</v>
      </c>
      <c r="C217" s="247" t="str">
        <f>基本属性编码!K240</f>
        <v>000100001001002559</v>
      </c>
      <c r="D217" s="252" t="s">
        <v>1675</v>
      </c>
      <c r="E217" s="215" t="s">
        <v>238</v>
      </c>
    </row>
    <row r="218" spans="1:5" s="215" customFormat="1" ht="18.75" customHeight="1">
      <c r="A218" s="253" t="str">
        <f>数策标签!$H$4</f>
        <v>000100001001002</v>
      </c>
      <c r="B218" s="251" t="str">
        <f>VLOOKUP(A218,数策标签!H:K,2,FALSE)</f>
        <v>手机号归属地</v>
      </c>
      <c r="C218" s="247" t="str">
        <f>基本属性编码!K241</f>
        <v>000100001001002560</v>
      </c>
      <c r="D218" s="252" t="s">
        <v>1676</v>
      </c>
      <c r="E218" s="215" t="s">
        <v>238</v>
      </c>
    </row>
    <row r="219" spans="1:5" s="215" customFormat="1" ht="18.75" customHeight="1">
      <c r="A219" s="253" t="str">
        <f>数策标签!$H$4</f>
        <v>000100001001002</v>
      </c>
      <c r="B219" s="251" t="str">
        <f>VLOOKUP(A219,数策标签!H:K,2,FALSE)</f>
        <v>手机号归属地</v>
      </c>
      <c r="C219" s="247" t="str">
        <f>基本属性编码!K242</f>
        <v>000100001001002561</v>
      </c>
      <c r="D219" s="252" t="s">
        <v>1677</v>
      </c>
      <c r="E219" s="215" t="s">
        <v>238</v>
      </c>
    </row>
    <row r="220" spans="1:5" s="215" customFormat="1" ht="18.75" customHeight="1">
      <c r="A220" s="253" t="str">
        <f>数策标签!$H$4</f>
        <v>000100001001002</v>
      </c>
      <c r="B220" s="251" t="str">
        <f>VLOOKUP(A220,数策标签!H:K,2,FALSE)</f>
        <v>手机号归属地</v>
      </c>
      <c r="C220" s="247" t="str">
        <f>基本属性编码!K243</f>
        <v>000100001001002562</v>
      </c>
      <c r="D220" s="252" t="s">
        <v>1678</v>
      </c>
      <c r="E220" s="215" t="s">
        <v>238</v>
      </c>
    </row>
    <row r="221" spans="1:5" s="215" customFormat="1" ht="18.75" customHeight="1">
      <c r="A221" s="253" t="str">
        <f>数策标签!$H$4</f>
        <v>000100001001002</v>
      </c>
      <c r="B221" s="251" t="str">
        <f>VLOOKUP(A221,数策标签!H:K,2,FALSE)</f>
        <v>手机号归属地</v>
      </c>
      <c r="C221" s="247" t="str">
        <f>基本属性编码!K244</f>
        <v>000100001001002563</v>
      </c>
      <c r="D221" s="252" t="s">
        <v>1679</v>
      </c>
      <c r="E221" s="215" t="s">
        <v>238</v>
      </c>
    </row>
    <row r="222" spans="1:5" s="215" customFormat="1" ht="18.75" customHeight="1">
      <c r="A222" s="253" t="str">
        <f>数策标签!$H$4</f>
        <v>000100001001002</v>
      </c>
      <c r="B222" s="251" t="str">
        <f>VLOOKUP(A222,数策标签!H:K,2,FALSE)</f>
        <v>手机号归属地</v>
      </c>
      <c r="C222" s="247" t="str">
        <f>基本属性编码!K245</f>
        <v>000100001001002564</v>
      </c>
      <c r="D222" s="252" t="s">
        <v>1680</v>
      </c>
      <c r="E222" s="215" t="s">
        <v>238</v>
      </c>
    </row>
    <row r="223" spans="1:5" s="215" customFormat="1" ht="18.75" customHeight="1">
      <c r="A223" s="253" t="str">
        <f>数策标签!$H$4</f>
        <v>000100001001002</v>
      </c>
      <c r="B223" s="251" t="str">
        <f>VLOOKUP(A223,数策标签!H:K,2,FALSE)</f>
        <v>手机号归属地</v>
      </c>
      <c r="C223" s="247" t="str">
        <f>基本属性编码!K246</f>
        <v>000100001001002565</v>
      </c>
      <c r="D223" s="252" t="s">
        <v>1681</v>
      </c>
      <c r="E223" s="215" t="s">
        <v>238</v>
      </c>
    </row>
    <row r="224" spans="1:5" s="215" customFormat="1" ht="18.75" customHeight="1">
      <c r="A224" s="253" t="str">
        <f>数策标签!$H$4</f>
        <v>000100001001002</v>
      </c>
      <c r="B224" s="251" t="str">
        <f>VLOOKUP(A224,数策标签!H:K,2,FALSE)</f>
        <v>手机号归属地</v>
      </c>
      <c r="C224" s="247" t="str">
        <f>基本属性编码!K247</f>
        <v>000100001001002566</v>
      </c>
      <c r="D224" s="252" t="s">
        <v>1682</v>
      </c>
      <c r="E224" s="215" t="s">
        <v>238</v>
      </c>
    </row>
    <row r="225" spans="1:5" s="215" customFormat="1" ht="18.75" customHeight="1">
      <c r="A225" s="253" t="str">
        <f>数策标签!$H$4</f>
        <v>000100001001002</v>
      </c>
      <c r="B225" s="251" t="str">
        <f>VLOOKUP(A225,数策标签!H:K,2,FALSE)</f>
        <v>手机号归属地</v>
      </c>
      <c r="C225" s="247" t="str">
        <f>基本属性编码!K248</f>
        <v>000100001001002567</v>
      </c>
      <c r="D225" s="252" t="s">
        <v>1683</v>
      </c>
      <c r="E225" s="215" t="s">
        <v>238</v>
      </c>
    </row>
    <row r="226" spans="1:5" s="215" customFormat="1" ht="18.75" customHeight="1">
      <c r="A226" s="253" t="str">
        <f>数策标签!$H$4</f>
        <v>000100001001002</v>
      </c>
      <c r="B226" s="251" t="str">
        <f>VLOOKUP(A226,数策标签!H:K,2,FALSE)</f>
        <v>手机号归属地</v>
      </c>
      <c r="C226" s="247" t="str">
        <f>基本属性编码!K249</f>
        <v>000100001001002568</v>
      </c>
      <c r="D226" s="252" t="s">
        <v>1684</v>
      </c>
      <c r="E226" s="215" t="s">
        <v>238</v>
      </c>
    </row>
    <row r="227" spans="1:5" s="215" customFormat="1" ht="18.75" customHeight="1">
      <c r="A227" s="253" t="str">
        <f>数策标签!$H$4</f>
        <v>000100001001002</v>
      </c>
      <c r="B227" s="251" t="str">
        <f>VLOOKUP(A227,数策标签!H:K,2,FALSE)</f>
        <v>手机号归属地</v>
      </c>
      <c r="C227" s="247" t="str">
        <f>基本属性编码!K250</f>
        <v>000100001001002569</v>
      </c>
      <c r="D227" s="252" t="s">
        <v>1685</v>
      </c>
      <c r="E227" s="215" t="s">
        <v>238</v>
      </c>
    </row>
    <row r="228" spans="1:5" s="215" customFormat="1" ht="18.75" customHeight="1">
      <c r="A228" s="253" t="str">
        <f>数策标签!$H$4</f>
        <v>000100001001002</v>
      </c>
      <c r="B228" s="251" t="str">
        <f>VLOOKUP(A228,数策标签!H:K,2,FALSE)</f>
        <v>手机号归属地</v>
      </c>
      <c r="C228" s="247" t="str">
        <f>基本属性编码!K251</f>
        <v>000100001001002570</v>
      </c>
      <c r="D228" s="252" t="s">
        <v>1686</v>
      </c>
      <c r="E228" s="215" t="s">
        <v>238</v>
      </c>
    </row>
    <row r="229" spans="1:5" s="215" customFormat="1" ht="18.75" customHeight="1">
      <c r="A229" s="253" t="str">
        <f>数策标签!$H$4</f>
        <v>000100001001002</v>
      </c>
      <c r="B229" s="251" t="str">
        <f>VLOOKUP(A229,数策标签!H:K,2,FALSE)</f>
        <v>手机号归属地</v>
      </c>
      <c r="C229" s="247" t="str">
        <f>基本属性编码!K252</f>
        <v>000100001001002571</v>
      </c>
      <c r="D229" s="252" t="s">
        <v>1687</v>
      </c>
      <c r="E229" s="215" t="s">
        <v>238</v>
      </c>
    </row>
    <row r="230" spans="1:5" s="215" customFormat="1" ht="18.75" customHeight="1">
      <c r="A230" s="253" t="str">
        <f>数策标签!$H$4</f>
        <v>000100001001002</v>
      </c>
      <c r="B230" s="251" t="str">
        <f>VLOOKUP(A230,数策标签!H:K,2,FALSE)</f>
        <v>手机号归属地</v>
      </c>
      <c r="C230" s="247" t="str">
        <f>基本属性编码!K253</f>
        <v>000100001001002572</v>
      </c>
      <c r="D230" s="252" t="s">
        <v>1688</v>
      </c>
      <c r="E230" s="215" t="s">
        <v>238</v>
      </c>
    </row>
    <row r="231" spans="1:5" s="215" customFormat="1" ht="18.75" customHeight="1">
      <c r="A231" s="253" t="str">
        <f>数策标签!$H$4</f>
        <v>000100001001002</v>
      </c>
      <c r="B231" s="251" t="str">
        <f>VLOOKUP(A231,数策标签!H:K,2,FALSE)</f>
        <v>手机号归属地</v>
      </c>
      <c r="C231" s="247" t="str">
        <f>基本属性编码!K254</f>
        <v>000100001001002573</v>
      </c>
      <c r="D231" s="252" t="s">
        <v>1689</v>
      </c>
      <c r="E231" s="215" t="s">
        <v>238</v>
      </c>
    </row>
    <row r="232" spans="1:5" s="215" customFormat="1" ht="18.75" customHeight="1">
      <c r="A232" s="253" t="str">
        <f>数策标签!$H$4</f>
        <v>000100001001002</v>
      </c>
      <c r="B232" s="251" t="str">
        <f>VLOOKUP(A232,数策标签!H:K,2,FALSE)</f>
        <v>手机号归属地</v>
      </c>
      <c r="C232" s="247" t="str">
        <f>基本属性编码!K255</f>
        <v>000100001001002574</v>
      </c>
      <c r="D232" s="252" t="s">
        <v>1690</v>
      </c>
      <c r="E232" s="215" t="s">
        <v>238</v>
      </c>
    </row>
    <row r="233" spans="1:5" s="215" customFormat="1" ht="18.75" customHeight="1">
      <c r="A233" s="253" t="str">
        <f>数策标签!$H$4</f>
        <v>000100001001002</v>
      </c>
      <c r="B233" s="251" t="str">
        <f>VLOOKUP(A233,数策标签!H:K,2,FALSE)</f>
        <v>手机号归属地</v>
      </c>
      <c r="C233" s="247" t="str">
        <f>基本属性编码!K256</f>
        <v>000100001001002575</v>
      </c>
      <c r="D233" s="252" t="s">
        <v>1691</v>
      </c>
      <c r="E233" s="215" t="s">
        <v>238</v>
      </c>
    </row>
    <row r="234" spans="1:5" s="215" customFormat="1" ht="18.75" customHeight="1">
      <c r="A234" s="253" t="str">
        <f>数策标签!$H$4</f>
        <v>000100001001002</v>
      </c>
      <c r="B234" s="251" t="str">
        <f>VLOOKUP(A234,数策标签!H:K,2,FALSE)</f>
        <v>手机号归属地</v>
      </c>
      <c r="C234" s="247" t="str">
        <f>基本属性编码!K257</f>
        <v>000100001001002576</v>
      </c>
      <c r="D234" s="252" t="s">
        <v>1692</v>
      </c>
      <c r="E234" s="215" t="s">
        <v>238</v>
      </c>
    </row>
    <row r="235" spans="1:5" s="215" customFormat="1" ht="18.75" customHeight="1">
      <c r="A235" s="253" t="str">
        <f>数策标签!$H$4</f>
        <v>000100001001002</v>
      </c>
      <c r="B235" s="251" t="str">
        <f>VLOOKUP(A235,数策标签!H:K,2,FALSE)</f>
        <v>手机号归属地</v>
      </c>
      <c r="C235" s="247" t="str">
        <f>基本属性编码!K258</f>
        <v>000100001001002577</v>
      </c>
      <c r="D235" s="252" t="s">
        <v>1693</v>
      </c>
      <c r="E235" s="215" t="s">
        <v>238</v>
      </c>
    </row>
    <row r="236" spans="1:5" s="215" customFormat="1" ht="18.75" customHeight="1">
      <c r="A236" s="253" t="str">
        <f>数策标签!$H$4</f>
        <v>000100001001002</v>
      </c>
      <c r="B236" s="251" t="str">
        <f>VLOOKUP(A236,数策标签!H:K,2,FALSE)</f>
        <v>手机号归属地</v>
      </c>
      <c r="C236" s="247" t="str">
        <f>基本属性编码!K259</f>
        <v>000100001001002578</v>
      </c>
      <c r="D236" s="252" t="s">
        <v>1694</v>
      </c>
      <c r="E236" s="215" t="s">
        <v>238</v>
      </c>
    </row>
    <row r="237" spans="1:5" s="215" customFormat="1" ht="18.75" customHeight="1">
      <c r="A237" s="253" t="str">
        <f>数策标签!$H$4</f>
        <v>000100001001002</v>
      </c>
      <c r="B237" s="251" t="str">
        <f>VLOOKUP(A237,数策标签!H:K,2,FALSE)</f>
        <v>手机号归属地</v>
      </c>
      <c r="C237" s="247" t="str">
        <f>基本属性编码!K260</f>
        <v>000100001001002579</v>
      </c>
      <c r="D237" s="252" t="s">
        <v>1695</v>
      </c>
      <c r="E237" s="215" t="s">
        <v>238</v>
      </c>
    </row>
    <row r="238" spans="1:5" s="215" customFormat="1" ht="18.75" customHeight="1">
      <c r="A238" s="253" t="str">
        <f>数策标签!$H$4</f>
        <v>000100001001002</v>
      </c>
      <c r="B238" s="251" t="str">
        <f>VLOOKUP(A238,数策标签!H:K,2,FALSE)</f>
        <v>手机号归属地</v>
      </c>
      <c r="C238" s="247" t="str">
        <f>基本属性编码!K261</f>
        <v>000100001001002580</v>
      </c>
      <c r="D238" s="252" t="s">
        <v>1696</v>
      </c>
      <c r="E238" s="215" t="s">
        <v>238</v>
      </c>
    </row>
    <row r="239" spans="1:5" s="215" customFormat="1" ht="18.75" customHeight="1">
      <c r="A239" s="253" t="str">
        <f>数策标签!$H$4</f>
        <v>000100001001002</v>
      </c>
      <c r="B239" s="251" t="str">
        <f>VLOOKUP(A239,数策标签!H:K,2,FALSE)</f>
        <v>手机号归属地</v>
      </c>
      <c r="C239" s="247" t="str">
        <f>基本属性编码!K262</f>
        <v>000100001001002581</v>
      </c>
      <c r="D239" s="252" t="s">
        <v>1697</v>
      </c>
      <c r="E239" s="215" t="s">
        <v>238</v>
      </c>
    </row>
    <row r="240" spans="1:5" s="215" customFormat="1" ht="18.75" customHeight="1">
      <c r="A240" s="253" t="str">
        <f>数策标签!$H$4</f>
        <v>000100001001002</v>
      </c>
      <c r="B240" s="251" t="str">
        <f>VLOOKUP(A240,数策标签!H:K,2,FALSE)</f>
        <v>手机号归属地</v>
      </c>
      <c r="C240" s="247" t="str">
        <f>基本属性编码!K263</f>
        <v>000100001001002582</v>
      </c>
      <c r="D240" s="252" t="s">
        <v>1698</v>
      </c>
      <c r="E240" s="215" t="s">
        <v>238</v>
      </c>
    </row>
    <row r="241" spans="1:5" s="215" customFormat="1" ht="18.75" customHeight="1">
      <c r="A241" s="253" t="str">
        <f>数策标签!$H$4</f>
        <v>000100001001002</v>
      </c>
      <c r="B241" s="251" t="str">
        <f>VLOOKUP(A241,数策标签!H:K,2,FALSE)</f>
        <v>手机号归属地</v>
      </c>
      <c r="C241" s="247" t="str">
        <f>基本属性编码!K264</f>
        <v>000100001001002583</v>
      </c>
      <c r="D241" s="252" t="s">
        <v>3484</v>
      </c>
      <c r="E241" s="215" t="s">
        <v>238</v>
      </c>
    </row>
    <row r="242" spans="1:5" s="215" customFormat="1" ht="18.75" customHeight="1">
      <c r="A242" s="253" t="str">
        <f>数策标签!$H$4</f>
        <v>000100001001002</v>
      </c>
      <c r="B242" s="251" t="str">
        <f>VLOOKUP(A242,数策标签!H:K,2,FALSE)</f>
        <v>手机号归属地</v>
      </c>
      <c r="C242" s="247" t="str">
        <f>基本属性编码!K265</f>
        <v>000100001001002584</v>
      </c>
      <c r="D242" s="252" t="s">
        <v>3485</v>
      </c>
      <c r="E242" s="215" t="s">
        <v>238</v>
      </c>
    </row>
    <row r="243" spans="1:5" s="215" customFormat="1" ht="18.75" customHeight="1">
      <c r="A243" s="253" t="str">
        <f>数策标签!$H$4</f>
        <v>000100001001002</v>
      </c>
      <c r="B243" s="251" t="str">
        <f>VLOOKUP(A243,数策标签!H:K,2,FALSE)</f>
        <v>手机号归属地</v>
      </c>
      <c r="C243" s="247" t="str">
        <f>基本属性编码!K266</f>
        <v>000100001001002585</v>
      </c>
      <c r="D243" s="252" t="s">
        <v>1699</v>
      </c>
      <c r="E243" s="215" t="s">
        <v>238</v>
      </c>
    </row>
    <row r="244" spans="1:5" s="215" customFormat="1" ht="18.75" customHeight="1">
      <c r="A244" s="253" t="str">
        <f>数策标签!$H$4</f>
        <v>000100001001002</v>
      </c>
      <c r="B244" s="251" t="str">
        <f>VLOOKUP(A244,数策标签!H:K,2,FALSE)</f>
        <v>手机号归属地</v>
      </c>
      <c r="C244" s="247" t="str">
        <f>基本属性编码!K267</f>
        <v>000100001001002586</v>
      </c>
      <c r="D244" s="252" t="s">
        <v>1700</v>
      </c>
      <c r="E244" s="215" t="s">
        <v>238</v>
      </c>
    </row>
    <row r="245" spans="1:5" s="215" customFormat="1" ht="18.75" customHeight="1">
      <c r="A245" s="253" t="str">
        <f>数策标签!$H$4</f>
        <v>000100001001002</v>
      </c>
      <c r="B245" s="251" t="str">
        <f>VLOOKUP(A245,数策标签!H:K,2,FALSE)</f>
        <v>手机号归属地</v>
      </c>
      <c r="C245" s="247" t="str">
        <f>基本属性编码!K268</f>
        <v>000100001001002587</v>
      </c>
      <c r="D245" s="252" t="s">
        <v>1701</v>
      </c>
      <c r="E245" s="215" t="s">
        <v>238</v>
      </c>
    </row>
    <row r="246" spans="1:5" s="215" customFormat="1" ht="18.75" customHeight="1">
      <c r="A246" s="253" t="str">
        <f>数策标签!$H$4</f>
        <v>000100001001002</v>
      </c>
      <c r="B246" s="251" t="str">
        <f>VLOOKUP(A246,数策标签!H:K,2,FALSE)</f>
        <v>手机号归属地</v>
      </c>
      <c r="C246" s="247" t="str">
        <f>基本属性编码!K269</f>
        <v>000100001001002588</v>
      </c>
      <c r="D246" s="252" t="s">
        <v>1702</v>
      </c>
      <c r="E246" s="215" t="s">
        <v>238</v>
      </c>
    </row>
    <row r="247" spans="1:5" s="215" customFormat="1" ht="18.75" customHeight="1">
      <c r="A247" s="253" t="str">
        <f>数策标签!$H$4</f>
        <v>000100001001002</v>
      </c>
      <c r="B247" s="251" t="str">
        <f>VLOOKUP(A247,数策标签!H:K,2,FALSE)</f>
        <v>手机号归属地</v>
      </c>
      <c r="C247" s="247" t="str">
        <f>基本属性编码!K270</f>
        <v>000100001001002589</v>
      </c>
      <c r="D247" s="252" t="s">
        <v>1703</v>
      </c>
      <c r="E247" s="215" t="s">
        <v>238</v>
      </c>
    </row>
    <row r="248" spans="1:5" s="215" customFormat="1" ht="18.75" customHeight="1">
      <c r="A248" s="253" t="str">
        <f>数策标签!$H$4</f>
        <v>000100001001002</v>
      </c>
      <c r="B248" s="251" t="str">
        <f>VLOOKUP(A248,数策标签!H:K,2,FALSE)</f>
        <v>手机号归属地</v>
      </c>
      <c r="C248" s="247" t="str">
        <f>基本属性编码!K271</f>
        <v>000100001001002590</v>
      </c>
      <c r="D248" s="252" t="s">
        <v>1704</v>
      </c>
      <c r="E248" s="215" t="s">
        <v>238</v>
      </c>
    </row>
    <row r="249" spans="1:5" s="215" customFormat="1" ht="18.75" customHeight="1">
      <c r="A249" s="253" t="str">
        <f>数策标签!$H$4</f>
        <v>000100001001002</v>
      </c>
      <c r="B249" s="251" t="str">
        <f>VLOOKUP(A249,数策标签!H:K,2,FALSE)</f>
        <v>手机号归属地</v>
      </c>
      <c r="C249" s="247" t="str">
        <f>基本属性编码!K272</f>
        <v>000100001001002591</v>
      </c>
      <c r="D249" s="252" t="s">
        <v>1705</v>
      </c>
      <c r="E249" s="215" t="s">
        <v>238</v>
      </c>
    </row>
    <row r="250" spans="1:5" s="215" customFormat="1" ht="18.75" customHeight="1">
      <c r="A250" s="253" t="str">
        <f>数策标签!$H$4</f>
        <v>000100001001002</v>
      </c>
      <c r="B250" s="251" t="str">
        <f>VLOOKUP(A250,数策标签!H:K,2,FALSE)</f>
        <v>手机号归属地</v>
      </c>
      <c r="C250" s="247" t="str">
        <f>基本属性编码!K273</f>
        <v>000100001001002592</v>
      </c>
      <c r="D250" s="252" t="s">
        <v>1706</v>
      </c>
      <c r="E250" s="215" t="s">
        <v>238</v>
      </c>
    </row>
    <row r="251" spans="1:5" s="215" customFormat="1" ht="18.75" customHeight="1">
      <c r="A251" s="253" t="str">
        <f>数策标签!$H$4</f>
        <v>000100001001002</v>
      </c>
      <c r="B251" s="251" t="str">
        <f>VLOOKUP(A251,数策标签!H:K,2,FALSE)</f>
        <v>手机号归属地</v>
      </c>
      <c r="C251" s="247" t="str">
        <f>基本属性编码!K274</f>
        <v>000100001001002593</v>
      </c>
      <c r="D251" s="252" t="s">
        <v>1707</v>
      </c>
      <c r="E251" s="215" t="s">
        <v>238</v>
      </c>
    </row>
    <row r="252" spans="1:5" s="215" customFormat="1" ht="18.75" customHeight="1">
      <c r="A252" s="253" t="str">
        <f>数策标签!$H$4</f>
        <v>000100001001002</v>
      </c>
      <c r="B252" s="251" t="str">
        <f>VLOOKUP(A252,数策标签!H:K,2,FALSE)</f>
        <v>手机号归属地</v>
      </c>
      <c r="C252" s="247" t="str">
        <f>基本属性编码!K275</f>
        <v>000100001001002594</v>
      </c>
      <c r="D252" s="252" t="s">
        <v>1708</v>
      </c>
      <c r="E252" s="215" t="s">
        <v>238</v>
      </c>
    </row>
    <row r="253" spans="1:5" s="215" customFormat="1" ht="18.75" customHeight="1">
      <c r="A253" s="253" t="str">
        <f>数策标签!$H$4</f>
        <v>000100001001002</v>
      </c>
      <c r="B253" s="251" t="str">
        <f>VLOOKUP(A253,数策标签!H:K,2,FALSE)</f>
        <v>手机号归属地</v>
      </c>
      <c r="C253" s="247" t="str">
        <f>基本属性编码!K276</f>
        <v>000100001001002595</v>
      </c>
      <c r="D253" s="252" t="s">
        <v>1709</v>
      </c>
      <c r="E253" s="215" t="s">
        <v>238</v>
      </c>
    </row>
    <row r="254" spans="1:5" s="215" customFormat="1" ht="18.75" customHeight="1">
      <c r="A254" s="253" t="str">
        <f>数策标签!$H$4</f>
        <v>000100001001002</v>
      </c>
      <c r="B254" s="251" t="str">
        <f>VLOOKUP(A254,数策标签!H:K,2,FALSE)</f>
        <v>手机号归属地</v>
      </c>
      <c r="C254" s="247" t="str">
        <f>基本属性编码!K277</f>
        <v>000100001001002596</v>
      </c>
      <c r="D254" s="252" t="s">
        <v>1710</v>
      </c>
      <c r="E254" s="215" t="s">
        <v>238</v>
      </c>
    </row>
    <row r="255" spans="1:5" s="215" customFormat="1" ht="18.75" customHeight="1">
      <c r="A255" s="253" t="str">
        <f>数策标签!$H$4</f>
        <v>000100001001002</v>
      </c>
      <c r="B255" s="251" t="str">
        <f>VLOOKUP(A255,数策标签!H:K,2,FALSE)</f>
        <v>手机号归属地</v>
      </c>
      <c r="C255" s="247" t="str">
        <f>基本属性编码!K278</f>
        <v>000100001001002597</v>
      </c>
      <c r="D255" s="252" t="s">
        <v>1711</v>
      </c>
      <c r="E255" s="215" t="s">
        <v>238</v>
      </c>
    </row>
    <row r="256" spans="1:5" s="215" customFormat="1" ht="18.75" customHeight="1">
      <c r="A256" s="253" t="str">
        <f>数策标签!$H$4</f>
        <v>000100001001002</v>
      </c>
      <c r="B256" s="251" t="str">
        <f>VLOOKUP(A256,数策标签!H:K,2,FALSE)</f>
        <v>手机号归属地</v>
      </c>
      <c r="C256" s="247" t="str">
        <f>基本属性编码!K279</f>
        <v>000100001001002598</v>
      </c>
      <c r="D256" s="252" t="s">
        <v>1712</v>
      </c>
      <c r="E256" s="215" t="s">
        <v>238</v>
      </c>
    </row>
    <row r="257" spans="1:5" s="215" customFormat="1" ht="18.75" customHeight="1">
      <c r="A257" s="253" t="str">
        <f>数策标签!$H$4</f>
        <v>000100001001002</v>
      </c>
      <c r="B257" s="251" t="str">
        <f>VLOOKUP(A257,数策标签!H:K,2,FALSE)</f>
        <v>手机号归属地</v>
      </c>
      <c r="C257" s="247" t="str">
        <f>基本属性编码!K280</f>
        <v>000100001001002599</v>
      </c>
      <c r="D257" s="252" t="s">
        <v>1713</v>
      </c>
      <c r="E257" s="215" t="s">
        <v>238</v>
      </c>
    </row>
    <row r="258" spans="1:5" s="215" customFormat="1" ht="18.75" customHeight="1">
      <c r="A258" s="253" t="str">
        <f>数策标签!$H$4</f>
        <v>000100001001002</v>
      </c>
      <c r="B258" s="251" t="str">
        <f>VLOOKUP(A258,数策标签!H:K,2,FALSE)</f>
        <v>手机号归属地</v>
      </c>
      <c r="C258" s="247" t="str">
        <f>基本属性编码!K281</f>
        <v>000100001001002600</v>
      </c>
      <c r="D258" s="252" t="s">
        <v>1714</v>
      </c>
      <c r="E258" s="215" t="s">
        <v>238</v>
      </c>
    </row>
    <row r="259" spans="1:5" s="215" customFormat="1" ht="18.75" customHeight="1">
      <c r="A259" s="253" t="str">
        <f>数策标签!$H$4</f>
        <v>000100001001002</v>
      </c>
      <c r="B259" s="251" t="str">
        <f>VLOOKUP(A259,数策标签!H:K,2,FALSE)</f>
        <v>手机号归属地</v>
      </c>
      <c r="C259" s="247" t="str">
        <f>基本属性编码!K282</f>
        <v>000100001001002601</v>
      </c>
      <c r="D259" s="252" t="s">
        <v>1715</v>
      </c>
      <c r="E259" s="215" t="s">
        <v>238</v>
      </c>
    </row>
    <row r="260" spans="1:5" s="215" customFormat="1" ht="18.75" customHeight="1">
      <c r="A260" s="253" t="str">
        <f>数策标签!$H$4</f>
        <v>000100001001002</v>
      </c>
      <c r="B260" s="251" t="str">
        <f>VLOOKUP(A260,数策标签!H:K,2,FALSE)</f>
        <v>手机号归属地</v>
      </c>
      <c r="C260" s="247" t="str">
        <f>基本属性编码!K283</f>
        <v>000100001001002602</v>
      </c>
      <c r="D260" s="252" t="s">
        <v>1716</v>
      </c>
      <c r="E260" s="215" t="s">
        <v>238</v>
      </c>
    </row>
    <row r="261" spans="1:5" s="215" customFormat="1" ht="18.75" customHeight="1">
      <c r="A261" s="253" t="str">
        <f>数策标签!$H$4</f>
        <v>000100001001002</v>
      </c>
      <c r="B261" s="251" t="str">
        <f>VLOOKUP(A261,数策标签!H:K,2,FALSE)</f>
        <v>手机号归属地</v>
      </c>
      <c r="C261" s="247" t="str">
        <f>基本属性编码!K284</f>
        <v>000100001001002603</v>
      </c>
      <c r="D261" s="252" t="s">
        <v>1717</v>
      </c>
      <c r="E261" s="215" t="s">
        <v>238</v>
      </c>
    </row>
    <row r="262" spans="1:5" s="215" customFormat="1" ht="18.75" customHeight="1">
      <c r="A262" s="253" t="str">
        <f>数策标签!$H$4</f>
        <v>000100001001002</v>
      </c>
      <c r="B262" s="251" t="str">
        <f>VLOOKUP(A262,数策标签!H:K,2,FALSE)</f>
        <v>手机号归属地</v>
      </c>
      <c r="C262" s="247" t="str">
        <f>基本属性编码!K285</f>
        <v>000100001001002604</v>
      </c>
      <c r="D262" s="252" t="s">
        <v>3486</v>
      </c>
      <c r="E262" s="215" t="s">
        <v>238</v>
      </c>
    </row>
    <row r="263" spans="1:5" s="215" customFormat="1" ht="18.75" customHeight="1">
      <c r="A263" s="253" t="str">
        <f>数策标签!$H$4</f>
        <v>000100001001002</v>
      </c>
      <c r="B263" s="251" t="str">
        <f>VLOOKUP(A263,数策标签!H:K,2,FALSE)</f>
        <v>手机号归属地</v>
      </c>
      <c r="C263" s="247" t="str">
        <f>基本属性编码!K286</f>
        <v>000100001001002605</v>
      </c>
      <c r="D263" s="252" t="s">
        <v>3487</v>
      </c>
      <c r="E263" s="215" t="s">
        <v>238</v>
      </c>
    </row>
    <row r="264" spans="1:5" s="215" customFormat="1" ht="18.75" customHeight="1">
      <c r="A264" s="253" t="str">
        <f>数策标签!$H$4</f>
        <v>000100001001002</v>
      </c>
      <c r="B264" s="251" t="str">
        <f>VLOOKUP(A264,数策标签!H:K,2,FALSE)</f>
        <v>手机号归属地</v>
      </c>
      <c r="C264" s="247" t="str">
        <f>基本属性编码!K287</f>
        <v>000100001001002606</v>
      </c>
      <c r="D264" s="252" t="s">
        <v>3488</v>
      </c>
      <c r="E264" s="215" t="s">
        <v>238</v>
      </c>
    </row>
    <row r="265" spans="1:5" s="215" customFormat="1" ht="18.75" customHeight="1">
      <c r="A265" s="253" t="str">
        <f>数策标签!$H$4</f>
        <v>000100001001002</v>
      </c>
      <c r="B265" s="251" t="str">
        <f>VLOOKUP(A265,数策标签!H:K,2,FALSE)</f>
        <v>手机号归属地</v>
      </c>
      <c r="C265" s="247" t="str">
        <f>基本属性编码!K288</f>
        <v>000100001001002607</v>
      </c>
      <c r="D265" s="252" t="s">
        <v>1721</v>
      </c>
      <c r="E265" s="215" t="s">
        <v>238</v>
      </c>
    </row>
    <row r="266" spans="1:5" s="215" customFormat="1" ht="18.75" customHeight="1">
      <c r="A266" s="253" t="str">
        <f>数策标签!$H$4</f>
        <v>000100001001002</v>
      </c>
      <c r="B266" s="251" t="str">
        <f>VLOOKUP(A266,数策标签!H:K,2,FALSE)</f>
        <v>手机号归属地</v>
      </c>
      <c r="C266" s="247" t="str">
        <f>基本属性编码!K289</f>
        <v>000100001001002608</v>
      </c>
      <c r="D266" s="252" t="s">
        <v>1722</v>
      </c>
      <c r="E266" s="215" t="s">
        <v>238</v>
      </c>
    </row>
    <row r="267" spans="1:5" s="215" customFormat="1" ht="18.75" customHeight="1">
      <c r="A267" s="253" t="str">
        <f>数策标签!$H$4</f>
        <v>000100001001002</v>
      </c>
      <c r="B267" s="251" t="str">
        <f>VLOOKUP(A267,数策标签!H:K,2,FALSE)</f>
        <v>手机号归属地</v>
      </c>
      <c r="C267" s="247" t="str">
        <f>基本属性编码!K290</f>
        <v>000100001001002609</v>
      </c>
      <c r="D267" s="252" t="s">
        <v>1723</v>
      </c>
      <c r="E267" s="215" t="s">
        <v>238</v>
      </c>
    </row>
    <row r="268" spans="1:5" s="215" customFormat="1" ht="18.75" customHeight="1">
      <c r="A268" s="253" t="str">
        <f>数策标签!$H$4</f>
        <v>000100001001002</v>
      </c>
      <c r="B268" s="251" t="str">
        <f>VLOOKUP(A268,数策标签!H:K,2,FALSE)</f>
        <v>手机号归属地</v>
      </c>
      <c r="C268" s="247" t="str">
        <f>基本属性编码!K291</f>
        <v>000100001001002610</v>
      </c>
      <c r="D268" s="252" t="s">
        <v>1724</v>
      </c>
      <c r="E268" s="215" t="s">
        <v>238</v>
      </c>
    </row>
    <row r="269" spans="1:5" s="215" customFormat="1" ht="18.75" customHeight="1">
      <c r="A269" s="253" t="str">
        <f>数策标签!$H$4</f>
        <v>000100001001002</v>
      </c>
      <c r="B269" s="251" t="str">
        <f>VLOOKUP(A269,数策标签!H:K,2,FALSE)</f>
        <v>手机号归属地</v>
      </c>
      <c r="C269" s="247" t="str">
        <f>基本属性编码!K292</f>
        <v>000100001001002611</v>
      </c>
      <c r="D269" s="252" t="s">
        <v>1727</v>
      </c>
      <c r="E269" s="215" t="s">
        <v>238</v>
      </c>
    </row>
    <row r="270" spans="1:5" s="215" customFormat="1" ht="18.75" customHeight="1">
      <c r="A270" s="253" t="str">
        <f>数策标签!$H$4</f>
        <v>000100001001002</v>
      </c>
      <c r="B270" s="251" t="str">
        <f>VLOOKUP(A270,数策标签!H:K,2,FALSE)</f>
        <v>手机号归属地</v>
      </c>
      <c r="C270" s="247" t="str">
        <f>基本属性编码!K293</f>
        <v>000100001001002612</v>
      </c>
      <c r="D270" s="252" t="s">
        <v>3489</v>
      </c>
      <c r="E270" s="215" t="s">
        <v>238</v>
      </c>
    </row>
    <row r="271" spans="1:5" s="215" customFormat="1" ht="18.75" customHeight="1">
      <c r="A271" s="253" t="str">
        <f>数策标签!$H$4</f>
        <v>000100001001002</v>
      </c>
      <c r="B271" s="251" t="str">
        <f>VLOOKUP(A271,数策标签!H:K,2,FALSE)</f>
        <v>手机号归属地</v>
      </c>
      <c r="C271" s="247" t="str">
        <f>基本属性编码!K294</f>
        <v>000100001001002613</v>
      </c>
      <c r="D271" s="252" t="s">
        <v>3490</v>
      </c>
      <c r="E271" s="215" t="s">
        <v>238</v>
      </c>
    </row>
    <row r="272" spans="1:5" s="215" customFormat="1" ht="18.75" customHeight="1">
      <c r="A272" s="253" t="str">
        <f>数策标签!$H$4</f>
        <v>000100001001002</v>
      </c>
      <c r="B272" s="251" t="str">
        <f>VLOOKUP(A272,数策标签!H:K,2,FALSE)</f>
        <v>手机号归属地</v>
      </c>
      <c r="C272" s="247" t="str">
        <f>基本属性编码!K295</f>
        <v>000100001001002614</v>
      </c>
      <c r="D272" s="252" t="s">
        <v>3491</v>
      </c>
      <c r="E272" s="215" t="s">
        <v>238</v>
      </c>
    </row>
    <row r="273" spans="1:5" s="215" customFormat="1" ht="18.75" customHeight="1">
      <c r="A273" s="253" t="str">
        <f>数策标签!$H$4</f>
        <v>000100001001002</v>
      </c>
      <c r="B273" s="251" t="str">
        <f>VLOOKUP(A273,数策标签!H:K,2,FALSE)</f>
        <v>手机号归属地</v>
      </c>
      <c r="C273" s="247" t="str">
        <f>基本属性编码!K296</f>
        <v>000100001001002615</v>
      </c>
      <c r="D273" s="252" t="s">
        <v>3492</v>
      </c>
      <c r="E273" s="215" t="s">
        <v>238</v>
      </c>
    </row>
    <row r="274" spans="1:5" s="215" customFormat="1" ht="18.75" customHeight="1">
      <c r="A274" s="253" t="str">
        <f>数策标签!$H$4</f>
        <v>000100001001002</v>
      </c>
      <c r="B274" s="251" t="str">
        <f>VLOOKUP(A274,数策标签!H:K,2,FALSE)</f>
        <v>手机号归属地</v>
      </c>
      <c r="C274" s="247" t="str">
        <f>基本属性编码!K297</f>
        <v>000100001001002616</v>
      </c>
      <c r="D274" s="252" t="s">
        <v>1730</v>
      </c>
      <c r="E274" s="215" t="s">
        <v>238</v>
      </c>
    </row>
    <row r="275" spans="1:5" s="215" customFormat="1" ht="18.75" customHeight="1">
      <c r="A275" s="253" t="str">
        <f>数策标签!$H$4</f>
        <v>000100001001002</v>
      </c>
      <c r="B275" s="251" t="str">
        <f>VLOOKUP(A275,数策标签!H:K,2,FALSE)</f>
        <v>手机号归属地</v>
      </c>
      <c r="C275" s="247" t="str">
        <f>基本属性编码!K298</f>
        <v>000100001001002617</v>
      </c>
      <c r="D275" s="252" t="s">
        <v>1731</v>
      </c>
      <c r="E275" s="215" t="s">
        <v>238</v>
      </c>
    </row>
    <row r="276" spans="1:5" s="215" customFormat="1" ht="18.75" customHeight="1">
      <c r="A276" s="253" t="str">
        <f>数策标签!$H$4</f>
        <v>000100001001002</v>
      </c>
      <c r="B276" s="251" t="str">
        <f>VLOOKUP(A276,数策标签!H:K,2,FALSE)</f>
        <v>手机号归属地</v>
      </c>
      <c r="C276" s="247" t="str">
        <f>基本属性编码!K299</f>
        <v>000100001001002618</v>
      </c>
      <c r="D276" s="252" t="s">
        <v>1732</v>
      </c>
      <c r="E276" s="215" t="s">
        <v>238</v>
      </c>
    </row>
    <row r="277" spans="1:5" s="215" customFormat="1" ht="18.75" customHeight="1">
      <c r="A277" s="253" t="str">
        <f>数策标签!$H$4</f>
        <v>000100001001002</v>
      </c>
      <c r="B277" s="251" t="str">
        <f>VLOOKUP(A277,数策标签!H:K,2,FALSE)</f>
        <v>手机号归属地</v>
      </c>
      <c r="C277" s="247" t="str">
        <f>基本属性编码!K300</f>
        <v>000100001001002619</v>
      </c>
      <c r="D277" s="252" t="s">
        <v>1733</v>
      </c>
      <c r="E277" s="215" t="s">
        <v>238</v>
      </c>
    </row>
    <row r="278" spans="1:5" s="215" customFormat="1" ht="18.75" customHeight="1">
      <c r="A278" s="253" t="str">
        <f>数策标签!$H$4</f>
        <v>000100001001002</v>
      </c>
      <c r="B278" s="251" t="str">
        <f>VLOOKUP(A278,数策标签!H:K,2,FALSE)</f>
        <v>手机号归属地</v>
      </c>
      <c r="C278" s="247" t="str">
        <f>基本属性编码!K301</f>
        <v>000100001001002620</v>
      </c>
      <c r="D278" s="252" t="s">
        <v>1734</v>
      </c>
      <c r="E278" s="215" t="s">
        <v>238</v>
      </c>
    </row>
    <row r="279" spans="1:5" s="215" customFormat="1" ht="18.75" customHeight="1">
      <c r="A279" s="253" t="str">
        <f>数策标签!$H$4</f>
        <v>000100001001002</v>
      </c>
      <c r="B279" s="251" t="str">
        <f>VLOOKUP(A279,数策标签!H:K,2,FALSE)</f>
        <v>手机号归属地</v>
      </c>
      <c r="C279" s="247" t="str">
        <f>基本属性编码!K302</f>
        <v>000100001001002621</v>
      </c>
      <c r="D279" s="252" t="s">
        <v>1735</v>
      </c>
      <c r="E279" s="215" t="s">
        <v>238</v>
      </c>
    </row>
    <row r="280" spans="1:5" s="215" customFormat="1" ht="18.75" customHeight="1">
      <c r="A280" s="253" t="str">
        <f>数策标签!$H$4</f>
        <v>000100001001002</v>
      </c>
      <c r="B280" s="251" t="str">
        <f>VLOOKUP(A280,数策标签!H:K,2,FALSE)</f>
        <v>手机号归属地</v>
      </c>
      <c r="C280" s="247" t="str">
        <f>基本属性编码!K303</f>
        <v>000100001001002622</v>
      </c>
      <c r="D280" s="252" t="s">
        <v>1736</v>
      </c>
      <c r="E280" s="215" t="s">
        <v>238</v>
      </c>
    </row>
    <row r="281" spans="1:5" s="215" customFormat="1" ht="18.75" customHeight="1">
      <c r="A281" s="253" t="str">
        <f>数策标签!$H$4</f>
        <v>000100001001002</v>
      </c>
      <c r="B281" s="251" t="str">
        <f>VLOOKUP(A281,数策标签!H:K,2,FALSE)</f>
        <v>手机号归属地</v>
      </c>
      <c r="C281" s="247" t="str">
        <f>基本属性编码!K304</f>
        <v>000100001001002623</v>
      </c>
      <c r="D281" s="252" t="s">
        <v>1737</v>
      </c>
      <c r="E281" s="215" t="s">
        <v>238</v>
      </c>
    </row>
    <row r="282" spans="1:5" s="215" customFormat="1" ht="18.75" customHeight="1">
      <c r="A282" s="253" t="str">
        <f>数策标签!$H$4</f>
        <v>000100001001002</v>
      </c>
      <c r="B282" s="251" t="str">
        <f>VLOOKUP(A282,数策标签!H:K,2,FALSE)</f>
        <v>手机号归属地</v>
      </c>
      <c r="C282" s="247" t="str">
        <f>基本属性编码!K305</f>
        <v>000100001001002624</v>
      </c>
      <c r="D282" s="252" t="s">
        <v>3493</v>
      </c>
      <c r="E282" s="215" t="s">
        <v>238</v>
      </c>
    </row>
    <row r="283" spans="1:5" s="215" customFormat="1" ht="18.75" customHeight="1">
      <c r="A283" s="253" t="str">
        <f>数策标签!$H$4</f>
        <v>000100001001002</v>
      </c>
      <c r="B283" s="251" t="str">
        <f>VLOOKUP(A283,数策标签!H:K,2,FALSE)</f>
        <v>手机号归属地</v>
      </c>
      <c r="C283" s="247" t="str">
        <f>基本属性编码!K306</f>
        <v>000100001001002625</v>
      </c>
      <c r="D283" s="252" t="s">
        <v>3494</v>
      </c>
      <c r="E283" s="215" t="s">
        <v>238</v>
      </c>
    </row>
    <row r="284" spans="1:5" s="215" customFormat="1" ht="18.75" customHeight="1">
      <c r="A284" s="253" t="str">
        <f>数策标签!$H$4</f>
        <v>000100001001002</v>
      </c>
      <c r="B284" s="251" t="str">
        <f>VLOOKUP(A284,数策标签!H:K,2,FALSE)</f>
        <v>手机号归属地</v>
      </c>
      <c r="C284" s="247" t="str">
        <f>基本属性编码!K307</f>
        <v>000100001001002626</v>
      </c>
      <c r="D284" s="252" t="s">
        <v>3495</v>
      </c>
      <c r="E284" s="215" t="s">
        <v>238</v>
      </c>
    </row>
    <row r="285" spans="1:5" s="215" customFormat="1" ht="18.75" customHeight="1">
      <c r="A285" s="253" t="str">
        <f>数策标签!$H$4</f>
        <v>000100001001002</v>
      </c>
      <c r="B285" s="251" t="str">
        <f>VLOOKUP(A285,数策标签!H:K,2,FALSE)</f>
        <v>手机号归属地</v>
      </c>
      <c r="C285" s="247" t="str">
        <f>基本属性编码!K308</f>
        <v>000100001001002627</v>
      </c>
      <c r="D285" s="252" t="s">
        <v>3496</v>
      </c>
      <c r="E285" s="215" t="s">
        <v>238</v>
      </c>
    </row>
    <row r="286" spans="1:5" s="215" customFormat="1" ht="18.75" customHeight="1">
      <c r="A286" s="253" t="str">
        <f>数策标签!$H$4</f>
        <v>000100001001002</v>
      </c>
      <c r="B286" s="251" t="str">
        <f>VLOOKUP(A286,数策标签!H:K,2,FALSE)</f>
        <v>手机号归属地</v>
      </c>
      <c r="C286" s="247" t="str">
        <f>基本属性编码!K309</f>
        <v>000100001001002628</v>
      </c>
      <c r="D286" s="252" t="s">
        <v>3497</v>
      </c>
      <c r="E286" s="215" t="s">
        <v>238</v>
      </c>
    </row>
    <row r="287" spans="1:5" s="215" customFormat="1" ht="18.75" customHeight="1">
      <c r="A287" s="253" t="str">
        <f>数策标签!$H$4</f>
        <v>000100001001002</v>
      </c>
      <c r="B287" s="251" t="str">
        <f>VLOOKUP(A287,数策标签!H:K,2,FALSE)</f>
        <v>手机号归属地</v>
      </c>
      <c r="C287" s="247" t="str">
        <f>基本属性编码!K310</f>
        <v>000100001001002629</v>
      </c>
      <c r="D287" s="252" t="s">
        <v>3498</v>
      </c>
      <c r="E287" s="215" t="s">
        <v>238</v>
      </c>
    </row>
    <row r="288" spans="1:5" s="215" customFormat="1" ht="18.75" customHeight="1">
      <c r="A288" s="253" t="str">
        <f>数策标签!$H$4</f>
        <v>000100001001002</v>
      </c>
      <c r="B288" s="251" t="str">
        <f>VLOOKUP(A288,数策标签!H:K,2,FALSE)</f>
        <v>手机号归属地</v>
      </c>
      <c r="C288" s="247" t="str">
        <f>基本属性编码!K311</f>
        <v>000100001001002630</v>
      </c>
      <c r="D288" s="252" t="s">
        <v>3499</v>
      </c>
      <c r="E288" s="215" t="s">
        <v>238</v>
      </c>
    </row>
    <row r="289" spans="1:5" s="215" customFormat="1" ht="18.75" customHeight="1">
      <c r="A289" s="253" t="str">
        <f>数策标签!$H$4</f>
        <v>000100001001002</v>
      </c>
      <c r="B289" s="251" t="str">
        <f>VLOOKUP(A289,数策标签!H:K,2,FALSE)</f>
        <v>手机号归属地</v>
      </c>
      <c r="C289" s="247" t="str">
        <f>基本属性编码!K312</f>
        <v>000100001001002631</v>
      </c>
      <c r="D289" s="252" t="s">
        <v>3500</v>
      </c>
      <c r="E289" s="215" t="s">
        <v>238</v>
      </c>
    </row>
    <row r="290" spans="1:5" s="215" customFormat="1" ht="18.75" customHeight="1">
      <c r="A290" s="253" t="str">
        <f>数策标签!$H$4</f>
        <v>000100001001002</v>
      </c>
      <c r="B290" s="251" t="str">
        <f>VLOOKUP(A290,数策标签!H:K,2,FALSE)</f>
        <v>手机号归属地</v>
      </c>
      <c r="C290" s="247" t="str">
        <f>基本属性编码!K313</f>
        <v>000100001001002632</v>
      </c>
      <c r="D290" s="252" t="s">
        <v>1746</v>
      </c>
      <c r="E290" s="215" t="s">
        <v>238</v>
      </c>
    </row>
    <row r="291" spans="1:5" s="215" customFormat="1" ht="18.75" customHeight="1">
      <c r="A291" s="253" t="str">
        <f>数策标签!$H$4</f>
        <v>000100001001002</v>
      </c>
      <c r="B291" s="251" t="str">
        <f>VLOOKUP(A291,数策标签!H:K,2,FALSE)</f>
        <v>手机号归属地</v>
      </c>
      <c r="C291" s="247" t="str">
        <f>基本属性编码!K314</f>
        <v>000100001001002633</v>
      </c>
      <c r="D291" s="252" t="s">
        <v>3501</v>
      </c>
      <c r="E291" s="215" t="s">
        <v>238</v>
      </c>
    </row>
    <row r="292" spans="1:5" s="215" customFormat="1" ht="18.75" customHeight="1">
      <c r="A292" s="253" t="str">
        <f>数策标签!$H$4</f>
        <v>000100001001002</v>
      </c>
      <c r="B292" s="251" t="str">
        <f>VLOOKUP(A292,数策标签!H:K,2,FALSE)</f>
        <v>手机号归属地</v>
      </c>
      <c r="C292" s="247" t="str">
        <f>基本属性编码!K315</f>
        <v>000100001001002634</v>
      </c>
      <c r="D292" s="252" t="s">
        <v>3502</v>
      </c>
      <c r="E292" s="215" t="s">
        <v>238</v>
      </c>
    </row>
    <row r="293" spans="1:5" s="215" customFormat="1" ht="18.75" customHeight="1">
      <c r="A293" s="253" t="str">
        <f>数策标签!$H$4</f>
        <v>000100001001002</v>
      </c>
      <c r="B293" s="251" t="str">
        <f>VLOOKUP(A293,数策标签!H:K,2,FALSE)</f>
        <v>手机号归属地</v>
      </c>
      <c r="C293" s="247" t="str">
        <f>基本属性编码!K316</f>
        <v>000100001001002635</v>
      </c>
      <c r="D293" s="252" t="s">
        <v>3503</v>
      </c>
      <c r="E293" s="215" t="s">
        <v>238</v>
      </c>
    </row>
    <row r="294" spans="1:5" s="215" customFormat="1" ht="18.75" customHeight="1">
      <c r="A294" s="253" t="str">
        <f>数策标签!$H$4</f>
        <v>000100001001002</v>
      </c>
      <c r="B294" s="251" t="str">
        <f>VLOOKUP(A294,数策标签!H:K,2,FALSE)</f>
        <v>手机号归属地</v>
      </c>
      <c r="C294" s="247" t="str">
        <f>基本属性编码!K317</f>
        <v>000100001001002636</v>
      </c>
      <c r="D294" s="252" t="s">
        <v>1748</v>
      </c>
      <c r="E294" s="215" t="s">
        <v>238</v>
      </c>
    </row>
    <row r="295" spans="1:5" s="215" customFormat="1" ht="18.75" customHeight="1">
      <c r="A295" s="253" t="str">
        <f>数策标签!$H$4</f>
        <v>000100001001002</v>
      </c>
      <c r="B295" s="251" t="str">
        <f>VLOOKUP(A295,数策标签!H:K,2,FALSE)</f>
        <v>手机号归属地</v>
      </c>
      <c r="C295" s="247" t="str">
        <f>基本属性编码!K318</f>
        <v>000100001001002637</v>
      </c>
      <c r="D295" s="252" t="s">
        <v>1750</v>
      </c>
      <c r="E295" s="215" t="s">
        <v>238</v>
      </c>
    </row>
    <row r="296" spans="1:5" s="215" customFormat="1" ht="18.75" customHeight="1">
      <c r="A296" s="253" t="str">
        <f>数策标签!$H$4</f>
        <v>000100001001002</v>
      </c>
      <c r="B296" s="251" t="str">
        <f>VLOOKUP(A296,数策标签!H:K,2,FALSE)</f>
        <v>手机号归属地</v>
      </c>
      <c r="C296" s="247" t="str">
        <f>基本属性编码!K319</f>
        <v>000100001001002638</v>
      </c>
      <c r="D296" s="252" t="s">
        <v>1751</v>
      </c>
      <c r="E296" s="215" t="s">
        <v>238</v>
      </c>
    </row>
    <row r="297" spans="1:5" s="215" customFormat="1" ht="18.75" customHeight="1">
      <c r="A297" s="253" t="str">
        <f>数策标签!$H$4</f>
        <v>000100001001002</v>
      </c>
      <c r="B297" s="251" t="str">
        <f>VLOOKUP(A297,数策标签!H:K,2,FALSE)</f>
        <v>手机号归属地</v>
      </c>
      <c r="C297" s="247" t="str">
        <f>基本属性编码!K320</f>
        <v>000100001001002639</v>
      </c>
      <c r="D297" s="252" t="s">
        <v>1753</v>
      </c>
      <c r="E297" s="215" t="s">
        <v>238</v>
      </c>
    </row>
    <row r="298" spans="1:5" s="215" customFormat="1" ht="18.75" customHeight="1">
      <c r="A298" s="253" t="str">
        <f>数策标签!$H$4</f>
        <v>000100001001002</v>
      </c>
      <c r="B298" s="251" t="str">
        <f>VLOOKUP(A298,数策标签!H:K,2,FALSE)</f>
        <v>手机号归属地</v>
      </c>
      <c r="C298" s="247" t="str">
        <f>基本属性编码!K321</f>
        <v>000100001001002640</v>
      </c>
      <c r="D298" s="252" t="s">
        <v>1754</v>
      </c>
      <c r="E298" s="215" t="s">
        <v>238</v>
      </c>
    </row>
    <row r="299" spans="1:5" s="215" customFormat="1" ht="18.75" customHeight="1">
      <c r="A299" s="253" t="str">
        <f>数策标签!$H$4</f>
        <v>000100001001002</v>
      </c>
      <c r="B299" s="251" t="str">
        <f>VLOOKUP(A299,数策标签!H:K,2,FALSE)</f>
        <v>手机号归属地</v>
      </c>
      <c r="C299" s="247" t="str">
        <f>基本属性编码!K322</f>
        <v>000100001001002641</v>
      </c>
      <c r="D299" s="252" t="s">
        <v>1755</v>
      </c>
      <c r="E299" s="215" t="s">
        <v>238</v>
      </c>
    </row>
    <row r="300" spans="1:5" s="215" customFormat="1" ht="18.75" customHeight="1">
      <c r="A300" s="253" t="str">
        <f>数策标签!$H$4</f>
        <v>000100001001002</v>
      </c>
      <c r="B300" s="251" t="str">
        <f>VLOOKUP(A300,数策标签!H:K,2,FALSE)</f>
        <v>手机号归属地</v>
      </c>
      <c r="C300" s="247" t="str">
        <f>基本属性编码!K323</f>
        <v>000100001001002642</v>
      </c>
      <c r="D300" s="252" t="s">
        <v>1756</v>
      </c>
      <c r="E300" s="215" t="s">
        <v>238</v>
      </c>
    </row>
    <row r="301" spans="1:5" s="215" customFormat="1" ht="18.75" customHeight="1">
      <c r="A301" s="253" t="str">
        <f>数策标签!$H$4</f>
        <v>000100001001002</v>
      </c>
      <c r="B301" s="251" t="str">
        <f>VLOOKUP(A301,数策标签!H:K,2,FALSE)</f>
        <v>手机号归属地</v>
      </c>
      <c r="C301" s="247" t="str">
        <f>基本属性编码!K324</f>
        <v>000100001001002643</v>
      </c>
      <c r="D301" s="252" t="s">
        <v>1757</v>
      </c>
      <c r="E301" s="215" t="s">
        <v>238</v>
      </c>
    </row>
    <row r="302" spans="1:5" s="215" customFormat="1" ht="18.75" customHeight="1">
      <c r="A302" s="253" t="str">
        <f>数策标签!$H$4</f>
        <v>000100001001002</v>
      </c>
      <c r="B302" s="251" t="str">
        <f>VLOOKUP(A302,数策标签!H:K,2,FALSE)</f>
        <v>手机号归属地</v>
      </c>
      <c r="C302" s="247" t="str">
        <f>基本属性编码!K325</f>
        <v>000100001001002644</v>
      </c>
      <c r="D302" s="252" t="s">
        <v>1758</v>
      </c>
      <c r="E302" s="215" t="s">
        <v>238</v>
      </c>
    </row>
    <row r="303" spans="1:5" s="215" customFormat="1" ht="18.75" customHeight="1">
      <c r="A303" s="253" t="str">
        <f>数策标签!$H$4</f>
        <v>000100001001002</v>
      </c>
      <c r="B303" s="251" t="str">
        <f>VLOOKUP(A303,数策标签!H:K,2,FALSE)</f>
        <v>手机号归属地</v>
      </c>
      <c r="C303" s="247" t="str">
        <f>基本属性编码!K326</f>
        <v>000100001001002645</v>
      </c>
      <c r="D303" s="252" t="s">
        <v>1759</v>
      </c>
      <c r="E303" s="215" t="s">
        <v>238</v>
      </c>
    </row>
    <row r="304" spans="1:5" s="215" customFormat="1" ht="18.75" customHeight="1">
      <c r="A304" s="253" t="str">
        <f>数策标签!$H$4</f>
        <v>000100001001002</v>
      </c>
      <c r="B304" s="251" t="str">
        <f>VLOOKUP(A304,数策标签!H:K,2,FALSE)</f>
        <v>手机号归属地</v>
      </c>
      <c r="C304" s="247" t="str">
        <f>基本属性编码!K327</f>
        <v>000100001001002646</v>
      </c>
      <c r="D304" s="252" t="s">
        <v>1760</v>
      </c>
      <c r="E304" s="215" t="s">
        <v>238</v>
      </c>
    </row>
    <row r="305" spans="1:5" s="215" customFormat="1" ht="18.75" customHeight="1">
      <c r="A305" s="253" t="str">
        <f>数策标签!$H$4</f>
        <v>000100001001002</v>
      </c>
      <c r="B305" s="251" t="str">
        <f>VLOOKUP(A305,数策标签!H:K,2,FALSE)</f>
        <v>手机号归属地</v>
      </c>
      <c r="C305" s="247" t="str">
        <f>基本属性编码!K328</f>
        <v>000100001001002647</v>
      </c>
      <c r="D305" s="252" t="s">
        <v>1761</v>
      </c>
      <c r="E305" s="215" t="s">
        <v>238</v>
      </c>
    </row>
    <row r="306" spans="1:5" s="215" customFormat="1" ht="18.75" customHeight="1">
      <c r="A306" s="253" t="str">
        <f>数策标签!$H$4</f>
        <v>000100001001002</v>
      </c>
      <c r="B306" s="251" t="str">
        <f>VLOOKUP(A306,数策标签!H:K,2,FALSE)</f>
        <v>手机号归属地</v>
      </c>
      <c r="C306" s="247" t="str">
        <f>基本属性编码!K329</f>
        <v>000100001001002648</v>
      </c>
      <c r="D306" s="252" t="s">
        <v>1762</v>
      </c>
      <c r="E306" s="215" t="s">
        <v>238</v>
      </c>
    </row>
    <row r="307" spans="1:5" s="215" customFormat="1" ht="18.75" customHeight="1">
      <c r="A307" s="253" t="str">
        <f>数策标签!$H$4</f>
        <v>000100001001002</v>
      </c>
      <c r="B307" s="251" t="str">
        <f>VLOOKUP(A307,数策标签!H:K,2,FALSE)</f>
        <v>手机号归属地</v>
      </c>
      <c r="C307" s="247" t="str">
        <f>基本属性编码!K330</f>
        <v>000100001001002649</v>
      </c>
      <c r="D307" s="252" t="s">
        <v>1763</v>
      </c>
      <c r="E307" s="215" t="s">
        <v>238</v>
      </c>
    </row>
    <row r="308" spans="1:5" s="215" customFormat="1" ht="18.75" customHeight="1">
      <c r="A308" s="253" t="str">
        <f>数策标签!$H$4</f>
        <v>000100001001002</v>
      </c>
      <c r="B308" s="251" t="str">
        <f>VLOOKUP(A308,数策标签!H:K,2,FALSE)</f>
        <v>手机号归属地</v>
      </c>
      <c r="C308" s="247" t="str">
        <f>基本属性编码!K331</f>
        <v>000100001001002650</v>
      </c>
      <c r="D308" s="252" t="s">
        <v>1764</v>
      </c>
      <c r="E308" s="215" t="s">
        <v>238</v>
      </c>
    </row>
    <row r="309" spans="1:5" s="215" customFormat="1" ht="18.75" customHeight="1">
      <c r="A309" s="253" t="str">
        <f>数策标签!$H$4</f>
        <v>000100001001002</v>
      </c>
      <c r="B309" s="251" t="str">
        <f>VLOOKUP(A309,数策标签!H:K,2,FALSE)</f>
        <v>手机号归属地</v>
      </c>
      <c r="C309" s="247" t="str">
        <f>基本属性编码!K332</f>
        <v>000100001001002651</v>
      </c>
      <c r="D309" s="252" t="s">
        <v>1765</v>
      </c>
      <c r="E309" s="215" t="s">
        <v>238</v>
      </c>
    </row>
    <row r="310" spans="1:5" s="215" customFormat="1" ht="18.75" customHeight="1">
      <c r="A310" s="253" t="str">
        <f>数策标签!$H$4</f>
        <v>000100001001002</v>
      </c>
      <c r="B310" s="251" t="str">
        <f>VLOOKUP(A310,数策标签!H:K,2,FALSE)</f>
        <v>手机号归属地</v>
      </c>
      <c r="C310" s="247" t="str">
        <f>基本属性编码!K333</f>
        <v>000100001001002652</v>
      </c>
      <c r="D310" s="252" t="s">
        <v>1766</v>
      </c>
      <c r="E310" s="215" t="s">
        <v>238</v>
      </c>
    </row>
    <row r="311" spans="1:5" s="215" customFormat="1" ht="18.75" customHeight="1">
      <c r="A311" s="253" t="str">
        <f>数策标签!$H$4</f>
        <v>000100001001002</v>
      </c>
      <c r="B311" s="251" t="str">
        <f>VLOOKUP(A311,数策标签!H:K,2,FALSE)</f>
        <v>手机号归属地</v>
      </c>
      <c r="C311" s="247" t="str">
        <f>基本属性编码!K334</f>
        <v>000100001001002653</v>
      </c>
      <c r="D311" s="252" t="s">
        <v>1767</v>
      </c>
      <c r="E311" s="215" t="s">
        <v>238</v>
      </c>
    </row>
    <row r="312" spans="1:5" s="215" customFormat="1" ht="18.75" customHeight="1">
      <c r="A312" s="253" t="str">
        <f>数策标签!$H$4</f>
        <v>000100001001002</v>
      </c>
      <c r="B312" s="251" t="str">
        <f>VLOOKUP(A312,数策标签!H:K,2,FALSE)</f>
        <v>手机号归属地</v>
      </c>
      <c r="C312" s="247" t="str">
        <f>基本属性编码!K335</f>
        <v>000100001001002654</v>
      </c>
      <c r="D312" s="252" t="s">
        <v>1768</v>
      </c>
      <c r="E312" s="215" t="s">
        <v>238</v>
      </c>
    </row>
    <row r="313" spans="1:5" s="215" customFormat="1" ht="18.75" customHeight="1">
      <c r="A313" s="253" t="str">
        <f>数策标签!$H$4</f>
        <v>000100001001002</v>
      </c>
      <c r="B313" s="251" t="str">
        <f>VLOOKUP(A313,数策标签!H:K,2,FALSE)</f>
        <v>手机号归属地</v>
      </c>
      <c r="C313" s="247" t="str">
        <f>基本属性编码!K336</f>
        <v>000100001001002655</v>
      </c>
      <c r="D313" s="252" t="s">
        <v>1769</v>
      </c>
      <c r="E313" s="215" t="s">
        <v>238</v>
      </c>
    </row>
    <row r="314" spans="1:5" s="215" customFormat="1" ht="18.75" customHeight="1">
      <c r="A314" s="253" t="str">
        <f>数策标签!$H$4</f>
        <v>000100001001002</v>
      </c>
      <c r="B314" s="251" t="str">
        <f>VLOOKUP(A314,数策标签!H:K,2,FALSE)</f>
        <v>手机号归属地</v>
      </c>
      <c r="C314" s="247" t="str">
        <f>基本属性编码!K337</f>
        <v>000100001001002656</v>
      </c>
      <c r="D314" s="252" t="s">
        <v>1770</v>
      </c>
      <c r="E314" s="215" t="s">
        <v>238</v>
      </c>
    </row>
    <row r="315" spans="1:5" s="215" customFormat="1" ht="18.75" customHeight="1">
      <c r="A315" s="253" t="str">
        <f>数策标签!$H$4</f>
        <v>000100001001002</v>
      </c>
      <c r="B315" s="251" t="str">
        <f>VLOOKUP(A315,数策标签!H:K,2,FALSE)</f>
        <v>手机号归属地</v>
      </c>
      <c r="C315" s="247" t="str">
        <f>基本属性编码!K338</f>
        <v>000100001001002657</v>
      </c>
      <c r="D315" s="252" t="s">
        <v>1771</v>
      </c>
      <c r="E315" s="215" t="s">
        <v>238</v>
      </c>
    </row>
    <row r="316" spans="1:5" s="215" customFormat="1" ht="18.75" customHeight="1">
      <c r="A316" s="253" t="str">
        <f>数策标签!$H$4</f>
        <v>000100001001002</v>
      </c>
      <c r="B316" s="251" t="str">
        <f>VLOOKUP(A316,数策标签!H:K,2,FALSE)</f>
        <v>手机号归属地</v>
      </c>
      <c r="C316" s="247" t="str">
        <f>基本属性编码!K339</f>
        <v>000100001001002658</v>
      </c>
      <c r="D316" s="252" t="s">
        <v>1772</v>
      </c>
      <c r="E316" s="215" t="s">
        <v>238</v>
      </c>
    </row>
    <row r="317" spans="1:5" s="215" customFormat="1" ht="18.75" customHeight="1">
      <c r="A317" s="253" t="str">
        <f>数策标签!$H$4</f>
        <v>000100001001002</v>
      </c>
      <c r="B317" s="251" t="str">
        <f>VLOOKUP(A317,数策标签!H:K,2,FALSE)</f>
        <v>手机号归属地</v>
      </c>
      <c r="C317" s="247" t="str">
        <f>基本属性编码!K340</f>
        <v>000100001001002659</v>
      </c>
      <c r="D317" s="252" t="s">
        <v>1773</v>
      </c>
      <c r="E317" s="215" t="s">
        <v>238</v>
      </c>
    </row>
    <row r="318" spans="1:5" s="215" customFormat="1" ht="18.75" customHeight="1">
      <c r="A318" s="253" t="str">
        <f>数策标签!$H$4</f>
        <v>000100001001002</v>
      </c>
      <c r="B318" s="251" t="str">
        <f>VLOOKUP(A318,数策标签!H:K,2,FALSE)</f>
        <v>手机号归属地</v>
      </c>
      <c r="C318" s="247" t="str">
        <f>基本属性编码!K341</f>
        <v>000100001001002660</v>
      </c>
      <c r="D318" s="252" t="s">
        <v>1774</v>
      </c>
      <c r="E318" s="215" t="s">
        <v>238</v>
      </c>
    </row>
    <row r="319" spans="1:5" s="215" customFormat="1" ht="18.75" customHeight="1">
      <c r="A319" s="253" t="str">
        <f>数策标签!$H$4</f>
        <v>000100001001002</v>
      </c>
      <c r="B319" s="251" t="str">
        <f>VLOOKUP(A319,数策标签!H:K,2,FALSE)</f>
        <v>手机号归属地</v>
      </c>
      <c r="C319" s="247" t="str">
        <f>基本属性编码!K342</f>
        <v>000100001001002661</v>
      </c>
      <c r="D319" s="252" t="s">
        <v>3504</v>
      </c>
      <c r="E319" s="215" t="s">
        <v>238</v>
      </c>
    </row>
    <row r="320" spans="1:5" s="215" customFormat="1" ht="18.75" customHeight="1">
      <c r="A320" s="253" t="str">
        <f>数策标签!$H$4</f>
        <v>000100001001002</v>
      </c>
      <c r="B320" s="251" t="str">
        <f>VLOOKUP(A320,数策标签!H:K,2,FALSE)</f>
        <v>手机号归属地</v>
      </c>
      <c r="C320" s="247" t="str">
        <f>基本属性编码!K343</f>
        <v>000100001001002662</v>
      </c>
      <c r="D320" s="252" t="s">
        <v>3505</v>
      </c>
      <c r="E320" s="215" t="s">
        <v>238</v>
      </c>
    </row>
    <row r="321" spans="1:5" s="215" customFormat="1" ht="18.75" customHeight="1">
      <c r="A321" s="253" t="str">
        <f>数策标签!$H$4</f>
        <v>000100001001002</v>
      </c>
      <c r="B321" s="251" t="str">
        <f>VLOOKUP(A321,数策标签!H:K,2,FALSE)</f>
        <v>手机号归属地</v>
      </c>
      <c r="C321" s="247" t="str">
        <f>基本属性编码!K344</f>
        <v>000100001001002663</v>
      </c>
      <c r="D321" s="252" t="s">
        <v>1777</v>
      </c>
      <c r="E321" s="215" t="s">
        <v>238</v>
      </c>
    </row>
    <row r="322" spans="1:5" s="215" customFormat="1" ht="18.75" customHeight="1">
      <c r="A322" s="253" t="str">
        <f>数策标签!$H$4</f>
        <v>000100001001002</v>
      </c>
      <c r="B322" s="251" t="str">
        <f>VLOOKUP(A322,数策标签!H:K,2,FALSE)</f>
        <v>手机号归属地</v>
      </c>
      <c r="C322" s="247" t="str">
        <f>基本属性编码!K345</f>
        <v>000100001001002664</v>
      </c>
      <c r="D322" s="252" t="s">
        <v>3506</v>
      </c>
      <c r="E322" s="215" t="s">
        <v>238</v>
      </c>
    </row>
    <row r="323" spans="1:5" s="215" customFormat="1" ht="18.75" customHeight="1">
      <c r="A323" s="253" t="str">
        <f>数策标签!$H$4</f>
        <v>000100001001002</v>
      </c>
      <c r="B323" s="251" t="str">
        <f>VLOOKUP(A323,数策标签!H:K,2,FALSE)</f>
        <v>手机号归属地</v>
      </c>
      <c r="C323" s="247" t="str">
        <f>基本属性编码!K346</f>
        <v>000100001001002665</v>
      </c>
      <c r="D323" s="252" t="s">
        <v>3507</v>
      </c>
      <c r="E323" s="215" t="s">
        <v>238</v>
      </c>
    </row>
    <row r="324" spans="1:5" s="215" customFormat="1" ht="18.75" customHeight="1">
      <c r="A324" s="253" t="str">
        <f>数策标签!$H$4</f>
        <v>000100001001002</v>
      </c>
      <c r="B324" s="251" t="str">
        <f>VLOOKUP(A324,数策标签!H:K,2,FALSE)</f>
        <v>手机号归属地</v>
      </c>
      <c r="C324" s="247" t="str">
        <f>基本属性编码!K347</f>
        <v>000100001001002666</v>
      </c>
      <c r="D324" s="252" t="s">
        <v>3508</v>
      </c>
      <c r="E324" s="215" t="s">
        <v>238</v>
      </c>
    </row>
    <row r="325" spans="1:5" s="215" customFormat="1" ht="18.75" customHeight="1">
      <c r="A325" s="253" t="str">
        <f>数策标签!$H$4</f>
        <v>000100001001002</v>
      </c>
      <c r="B325" s="251" t="str">
        <f>VLOOKUP(A325,数策标签!H:K,2,FALSE)</f>
        <v>手机号归属地</v>
      </c>
      <c r="C325" s="247" t="str">
        <f>基本属性编码!K348</f>
        <v>000100001001002667</v>
      </c>
      <c r="D325" s="252" t="s">
        <v>3509</v>
      </c>
      <c r="E325" s="215" t="s">
        <v>238</v>
      </c>
    </row>
    <row r="326" spans="1:5" s="215" customFormat="1" ht="18.75" customHeight="1">
      <c r="A326" s="253" t="str">
        <f>数策标签!$H$4</f>
        <v>000100001001002</v>
      </c>
      <c r="B326" s="251" t="str">
        <f>VLOOKUP(A326,数策标签!H:K,2,FALSE)</f>
        <v>手机号归属地</v>
      </c>
      <c r="C326" s="247" t="str">
        <f>基本属性编码!K349</f>
        <v>000100001001002668</v>
      </c>
      <c r="D326" s="252" t="s">
        <v>3510</v>
      </c>
      <c r="E326" s="215" t="s">
        <v>238</v>
      </c>
    </row>
    <row r="327" spans="1:5" s="215" customFormat="1" ht="18.75" customHeight="1">
      <c r="A327" s="253" t="str">
        <f>数策标签!$H$4</f>
        <v>000100001001002</v>
      </c>
      <c r="B327" s="251" t="str">
        <f>VLOOKUP(A327,数策标签!H:K,2,FALSE)</f>
        <v>手机号归属地</v>
      </c>
      <c r="C327" s="247" t="str">
        <f>基本属性编码!K350</f>
        <v>000100001001002669</v>
      </c>
      <c r="D327" s="252" t="s">
        <v>3511</v>
      </c>
      <c r="E327" s="215" t="s">
        <v>238</v>
      </c>
    </row>
    <row r="328" spans="1:5" s="215" customFormat="1" ht="18.75" customHeight="1">
      <c r="A328" s="253" t="str">
        <f>数策标签!$H$4</f>
        <v>000100001001002</v>
      </c>
      <c r="B328" s="251" t="str">
        <f>VLOOKUP(A328,数策标签!H:K,2,FALSE)</f>
        <v>手机号归属地</v>
      </c>
      <c r="C328" s="247" t="str">
        <f>基本属性编码!K351</f>
        <v>000100001001002670</v>
      </c>
      <c r="D328" s="252" t="s">
        <v>3512</v>
      </c>
      <c r="E328" s="215" t="s">
        <v>238</v>
      </c>
    </row>
    <row r="329" spans="1:5" s="215" customFormat="1" ht="18.75" customHeight="1">
      <c r="A329" s="253" t="str">
        <f>数策标签!$H$4</f>
        <v>000100001001002</v>
      </c>
      <c r="B329" s="251" t="str">
        <f>VLOOKUP(A329,数策标签!H:K,2,FALSE)</f>
        <v>手机号归属地</v>
      </c>
      <c r="C329" s="247" t="str">
        <f>基本属性编码!K352</f>
        <v>000100001001002671</v>
      </c>
      <c r="D329" s="252" t="s">
        <v>1784</v>
      </c>
      <c r="E329" s="215" t="s">
        <v>238</v>
      </c>
    </row>
    <row r="330" spans="1:5" s="215" customFormat="1" ht="18.75" customHeight="1">
      <c r="A330" s="253" t="str">
        <f>数策标签!$H$4</f>
        <v>000100001001002</v>
      </c>
      <c r="B330" s="251" t="str">
        <f>VLOOKUP(A330,数策标签!H:K,2,FALSE)</f>
        <v>手机号归属地</v>
      </c>
      <c r="C330" s="247" t="str">
        <f>基本属性编码!K353</f>
        <v>000100001001002672</v>
      </c>
      <c r="D330" s="252" t="s">
        <v>1785</v>
      </c>
      <c r="E330" s="215" t="s">
        <v>238</v>
      </c>
    </row>
    <row r="331" spans="1:5" s="215" customFormat="1" ht="18.75" customHeight="1">
      <c r="A331" s="253" t="str">
        <f>数策标签!$H$4</f>
        <v>000100001001002</v>
      </c>
      <c r="B331" s="251" t="str">
        <f>VLOOKUP(A331,数策标签!H:K,2,FALSE)</f>
        <v>手机号归属地</v>
      </c>
      <c r="C331" s="247" t="str">
        <f>基本属性编码!K354</f>
        <v>000100001001002673</v>
      </c>
      <c r="D331" s="252" t="s">
        <v>1786</v>
      </c>
      <c r="E331" s="215" t="s">
        <v>238</v>
      </c>
    </row>
    <row r="332" spans="1:5" s="215" customFormat="1" ht="18.75" customHeight="1">
      <c r="A332" s="253" t="str">
        <f>数策标签!$H$4</f>
        <v>000100001001002</v>
      </c>
      <c r="B332" s="251" t="str">
        <f>VLOOKUP(A332,数策标签!H:K,2,FALSE)</f>
        <v>手机号归属地</v>
      </c>
      <c r="C332" s="247" t="str">
        <f>基本属性编码!K355</f>
        <v>000100001001002674</v>
      </c>
      <c r="D332" s="252" t="s">
        <v>1787</v>
      </c>
      <c r="E332" s="215" t="s">
        <v>238</v>
      </c>
    </row>
    <row r="333" spans="1:5" s="215" customFormat="1" ht="18.75" customHeight="1">
      <c r="A333" s="253" t="str">
        <f>数策标签!$H$4</f>
        <v>000100001001002</v>
      </c>
      <c r="B333" s="251" t="str">
        <f>VLOOKUP(A333,数策标签!H:K,2,FALSE)</f>
        <v>手机号归属地</v>
      </c>
      <c r="C333" s="247" t="str">
        <f>基本属性编码!K356</f>
        <v>000100001001002675</v>
      </c>
      <c r="D333" s="252" t="s">
        <v>1788</v>
      </c>
      <c r="E333" s="215" t="s">
        <v>238</v>
      </c>
    </row>
    <row r="334" spans="1:5" s="215" customFormat="1" ht="18.75" customHeight="1">
      <c r="A334" s="253" t="str">
        <f>数策标签!$H$4</f>
        <v>000100001001002</v>
      </c>
      <c r="B334" s="251" t="str">
        <f>VLOOKUP(A334,数策标签!H:K,2,FALSE)</f>
        <v>手机号归属地</v>
      </c>
      <c r="C334" s="247" t="str">
        <f>基本属性编码!K357</f>
        <v>000100001001002676</v>
      </c>
      <c r="D334" s="252" t="s">
        <v>1789</v>
      </c>
      <c r="E334" s="215" t="s">
        <v>238</v>
      </c>
    </row>
    <row r="335" spans="1:5" s="215" customFormat="1" ht="18.75" customHeight="1">
      <c r="A335" s="253" t="str">
        <f>数策标签!$H$4</f>
        <v>000100001001002</v>
      </c>
      <c r="B335" s="251" t="str">
        <f>VLOOKUP(A335,数策标签!H:K,2,FALSE)</f>
        <v>手机号归属地</v>
      </c>
      <c r="C335" s="247" t="str">
        <f>基本属性编码!K358</f>
        <v>000100001001002677</v>
      </c>
      <c r="D335" s="252" t="s">
        <v>1790</v>
      </c>
      <c r="E335" s="215" t="s">
        <v>238</v>
      </c>
    </row>
    <row r="336" spans="1:5" s="215" customFormat="1" ht="18.75" customHeight="1">
      <c r="A336" s="253" t="str">
        <f>数策标签!$H$4</f>
        <v>000100001001002</v>
      </c>
      <c r="B336" s="251" t="str">
        <f>VLOOKUP(A336,数策标签!H:K,2,FALSE)</f>
        <v>手机号归属地</v>
      </c>
      <c r="C336" s="247" t="str">
        <f>基本属性编码!K359</f>
        <v>000100001001002678</v>
      </c>
      <c r="D336" s="252" t="s">
        <v>3513</v>
      </c>
      <c r="E336" s="215" t="s">
        <v>238</v>
      </c>
    </row>
    <row r="337" spans="1:5" s="215" customFormat="1" ht="18.75" customHeight="1">
      <c r="A337" s="253" t="str">
        <f>数策标签!$H$4</f>
        <v>000100001001002</v>
      </c>
      <c r="B337" s="251" t="str">
        <f>VLOOKUP(A337,数策标签!H:K,2,FALSE)</f>
        <v>手机号归属地</v>
      </c>
      <c r="C337" s="247" t="str">
        <f>基本属性编码!K360</f>
        <v>000100001001002679</v>
      </c>
      <c r="D337" s="252" t="s">
        <v>1792</v>
      </c>
      <c r="E337" s="215" t="s">
        <v>238</v>
      </c>
    </row>
    <row r="338" spans="1:5" s="215" customFormat="1" ht="18.75" customHeight="1">
      <c r="A338" s="253" t="str">
        <f>数策标签!$H$4</f>
        <v>000100001001002</v>
      </c>
      <c r="B338" s="251" t="str">
        <f>VLOOKUP(A338,数策标签!H:K,2,FALSE)</f>
        <v>手机号归属地</v>
      </c>
      <c r="C338" s="247" t="str">
        <f>基本属性编码!K361</f>
        <v>000100001001002680</v>
      </c>
      <c r="D338" s="252" t="s">
        <v>1793</v>
      </c>
      <c r="E338" s="215" t="s">
        <v>238</v>
      </c>
    </row>
    <row r="339" spans="1:5" s="215" customFormat="1" ht="18.75" customHeight="1">
      <c r="A339" s="253" t="str">
        <f>数策标签!$H$4</f>
        <v>000100001001002</v>
      </c>
      <c r="B339" s="251" t="str">
        <f>VLOOKUP(A339,数策标签!H:K,2,FALSE)</f>
        <v>手机号归属地</v>
      </c>
      <c r="C339" s="247" t="str">
        <f>基本属性编码!K362</f>
        <v>000100001001002681</v>
      </c>
      <c r="D339" s="252" t="s">
        <v>1794</v>
      </c>
      <c r="E339" s="215" t="s">
        <v>238</v>
      </c>
    </row>
    <row r="340" spans="1:5" s="215" customFormat="1" ht="18.75" customHeight="1">
      <c r="A340" s="253" t="str">
        <f>数策标签!$H$4</f>
        <v>000100001001002</v>
      </c>
      <c r="B340" s="251" t="str">
        <f>VLOOKUP(A340,数策标签!H:K,2,FALSE)</f>
        <v>手机号归属地</v>
      </c>
      <c r="C340" s="247" t="str">
        <f>基本属性编码!K363</f>
        <v>000100001001002682</v>
      </c>
      <c r="D340" s="252" t="s">
        <v>1795</v>
      </c>
      <c r="E340" s="215" t="s">
        <v>238</v>
      </c>
    </row>
    <row r="341" spans="1:5" s="215" customFormat="1" ht="18.75" customHeight="1">
      <c r="A341" s="253" t="str">
        <f>数策标签!$H$4</f>
        <v>000100001001002</v>
      </c>
      <c r="B341" s="251" t="str">
        <f>VLOOKUP(A341,数策标签!H:K,2,FALSE)</f>
        <v>手机号归属地</v>
      </c>
      <c r="C341" s="247" t="str">
        <f>基本属性编码!K364</f>
        <v>000100001001002683</v>
      </c>
      <c r="D341" s="252" t="s">
        <v>1796</v>
      </c>
      <c r="E341" s="215" t="s">
        <v>238</v>
      </c>
    </row>
    <row r="342" spans="1:5" s="215" customFormat="1" ht="18.75" customHeight="1">
      <c r="A342" s="253" t="str">
        <f>数策标签!$H$4</f>
        <v>000100001001002</v>
      </c>
      <c r="B342" s="251" t="str">
        <f>VLOOKUP(A342,数策标签!H:K,2,FALSE)</f>
        <v>手机号归属地</v>
      </c>
      <c r="C342" s="247" t="str">
        <f>基本属性编码!K365</f>
        <v>000100001001002684</v>
      </c>
      <c r="D342" s="252" t="s">
        <v>1797</v>
      </c>
      <c r="E342" s="215" t="s">
        <v>238</v>
      </c>
    </row>
    <row r="343" spans="1:5" s="215" customFormat="1" ht="18.75" customHeight="1">
      <c r="A343" s="253" t="str">
        <f>数策标签!$H$4</f>
        <v>000100001001002</v>
      </c>
      <c r="B343" s="251" t="str">
        <f>VLOOKUP(A343,数策标签!H:K,2,FALSE)</f>
        <v>手机号归属地</v>
      </c>
      <c r="C343" s="247" t="str">
        <f>基本属性编码!K366</f>
        <v>000100001001002685</v>
      </c>
      <c r="D343" s="252" t="s">
        <v>1798</v>
      </c>
      <c r="E343" s="215" t="s">
        <v>238</v>
      </c>
    </row>
    <row r="344" spans="1:5" s="215" customFormat="1" ht="18.75" customHeight="1">
      <c r="A344" s="253" t="str">
        <f>数策标签!$H$4</f>
        <v>000100001001002</v>
      </c>
      <c r="B344" s="251" t="str">
        <f>VLOOKUP(A344,数策标签!H:K,2,FALSE)</f>
        <v>手机号归属地</v>
      </c>
      <c r="C344" s="247" t="str">
        <f>基本属性编码!K367</f>
        <v>000100001001002686</v>
      </c>
      <c r="D344" s="252" t="s">
        <v>1799</v>
      </c>
      <c r="E344" s="215" t="s">
        <v>238</v>
      </c>
    </row>
    <row r="345" spans="1:5" s="215" customFormat="1" ht="18.75" customHeight="1">
      <c r="A345" s="253" t="str">
        <f>数策标签!$H$4</f>
        <v>000100001001002</v>
      </c>
      <c r="B345" s="251" t="str">
        <f>VLOOKUP(A345,数策标签!H:K,2,FALSE)</f>
        <v>手机号归属地</v>
      </c>
      <c r="C345" s="247" t="str">
        <f>基本属性编码!K368</f>
        <v>000100001001002687</v>
      </c>
      <c r="D345" s="252" t="s">
        <v>1800</v>
      </c>
      <c r="E345" s="215" t="s">
        <v>238</v>
      </c>
    </row>
    <row r="346" spans="1:5" s="215" customFormat="1" ht="18.75" customHeight="1">
      <c r="A346" s="253" t="str">
        <f>数策标签!$H$4</f>
        <v>000100001001002</v>
      </c>
      <c r="B346" s="251" t="str">
        <f>VLOOKUP(A346,数策标签!H:K,2,FALSE)</f>
        <v>手机号归属地</v>
      </c>
      <c r="C346" s="247" t="str">
        <f>基本属性编码!K369</f>
        <v>000100001001002688</v>
      </c>
      <c r="D346" s="252" t="s">
        <v>1801</v>
      </c>
      <c r="E346" s="215" t="s">
        <v>238</v>
      </c>
    </row>
    <row r="347" spans="1:5" s="215" customFormat="1" ht="18.75" customHeight="1">
      <c r="A347" s="253" t="str">
        <f>数策标签!$H$4</f>
        <v>000100001001002</v>
      </c>
      <c r="B347" s="251" t="str">
        <f>VLOOKUP(A347,数策标签!H:K,2,FALSE)</f>
        <v>手机号归属地</v>
      </c>
      <c r="C347" s="247" t="str">
        <f>基本属性编码!K370</f>
        <v>000100001001002689</v>
      </c>
      <c r="D347" s="252" t="s">
        <v>1802</v>
      </c>
      <c r="E347" s="215" t="s">
        <v>238</v>
      </c>
    </row>
    <row r="348" spans="1:5" s="215" customFormat="1" ht="18.75" customHeight="1">
      <c r="A348" s="253" t="str">
        <f>数策标签!$H$4</f>
        <v>000100001001002</v>
      </c>
      <c r="B348" s="251" t="str">
        <f>VLOOKUP(A348,数策标签!H:K,2,FALSE)</f>
        <v>手机号归属地</v>
      </c>
      <c r="C348" s="247" t="str">
        <f>基本属性编码!K371</f>
        <v>000100001001002690</v>
      </c>
      <c r="D348" s="252" t="s">
        <v>3514</v>
      </c>
      <c r="E348" s="215" t="s">
        <v>238</v>
      </c>
    </row>
    <row r="349" spans="1:5" s="215" customFormat="1" ht="18.75" customHeight="1">
      <c r="A349" s="253" t="str">
        <f>数策标签!$H$4</f>
        <v>000100001001002</v>
      </c>
      <c r="B349" s="251" t="str">
        <f>VLOOKUP(A349,数策标签!H:K,2,FALSE)</f>
        <v>手机号归属地</v>
      </c>
      <c r="C349" s="247" t="str">
        <f>基本属性编码!K372</f>
        <v>000100001001002691</v>
      </c>
      <c r="D349" s="252" t="s">
        <v>1465</v>
      </c>
      <c r="E349" s="215" t="s">
        <v>238</v>
      </c>
    </row>
    <row r="350" spans="1:5" s="215" customFormat="1" ht="18.75" customHeight="1">
      <c r="A350" s="253" t="str">
        <f>数策标签!$H$4</f>
        <v>000100001001002</v>
      </c>
      <c r="B350" s="251" t="str">
        <f>VLOOKUP(A350,数策标签!H:K,2,FALSE)</f>
        <v>手机号归属地</v>
      </c>
      <c r="C350" s="247" t="str">
        <f>基本属性编码!K373</f>
        <v>000100001001002692</v>
      </c>
      <c r="D350" s="252" t="s">
        <v>1466</v>
      </c>
      <c r="E350" s="215" t="s">
        <v>238</v>
      </c>
    </row>
    <row r="351" spans="1:5" s="215" customFormat="1" ht="18.75" customHeight="1">
      <c r="A351" s="253" t="str">
        <f>数策标签!$H$4</f>
        <v>000100001001002</v>
      </c>
      <c r="B351" s="251" t="str">
        <f>VLOOKUP(A351,数策标签!H:K,2,FALSE)</f>
        <v>手机号归属地</v>
      </c>
      <c r="C351" s="247" t="str">
        <f>基本属性编码!K374</f>
        <v>000100001001002693</v>
      </c>
      <c r="D351" s="252" t="s">
        <v>3515</v>
      </c>
      <c r="E351" s="215" t="s">
        <v>238</v>
      </c>
    </row>
    <row r="352" spans="1:5" s="215" customFormat="1" ht="18.75" customHeight="1">
      <c r="A352" s="253" t="str">
        <f>数策标签!$H$5</f>
        <v>000100001001003</v>
      </c>
      <c r="B352" s="251" t="str">
        <f>VLOOKUP(A352,数策标签!H:K,2,FALSE)</f>
        <v>性别</v>
      </c>
      <c r="C352" s="247" t="str">
        <f>基本属性编码!K376</f>
        <v>000100001001003001</v>
      </c>
      <c r="D352" s="252" t="s">
        <v>1113</v>
      </c>
      <c r="E352" s="215" t="s">
        <v>238</v>
      </c>
    </row>
    <row r="353" spans="1:5" s="215" customFormat="1" ht="18.75" customHeight="1">
      <c r="A353" s="253" t="str">
        <f>数策标签!$H$5</f>
        <v>000100001001003</v>
      </c>
      <c r="B353" s="251" t="str">
        <f>VLOOKUP(A353,数策标签!H:K,2,FALSE)</f>
        <v>性别</v>
      </c>
      <c r="C353" s="247" t="str">
        <f>基本属性编码!K377</f>
        <v>000100001001003002</v>
      </c>
      <c r="D353" s="252" t="s">
        <v>1114</v>
      </c>
      <c r="E353" s="215" t="s">
        <v>238</v>
      </c>
    </row>
    <row r="354" spans="1:5" s="215" customFormat="1" ht="18.75" customHeight="1">
      <c r="A354" s="253" t="str">
        <f>数策标签!$H$6</f>
        <v>000100001001004</v>
      </c>
      <c r="B354" s="251" t="str">
        <f>VLOOKUP(A354,数策标签!H:K,2,FALSE)</f>
        <v>常住城市</v>
      </c>
      <c r="C354" s="247" t="str">
        <f>基本属性编码!K379</f>
        <v>000100001001004378</v>
      </c>
      <c r="D354" s="252" t="s">
        <v>1468</v>
      </c>
      <c r="E354" s="215" t="s">
        <v>238</v>
      </c>
    </row>
    <row r="355" spans="1:5" s="215" customFormat="1" ht="18.75" customHeight="1">
      <c r="A355" s="253" t="str">
        <f>数策标签!$H$6</f>
        <v>000100001001004</v>
      </c>
      <c r="B355" s="251" t="str">
        <f>VLOOKUP(A355,数策标签!H:K,2,FALSE)</f>
        <v>常住城市</v>
      </c>
      <c r="C355" s="247" t="str">
        <f>基本属性编码!K380</f>
        <v>000100001001004379</v>
      </c>
      <c r="D355" s="252" t="s">
        <v>1469</v>
      </c>
      <c r="E355" s="215" t="s">
        <v>238</v>
      </c>
    </row>
    <row r="356" spans="1:5" s="215" customFormat="1">
      <c r="A356" s="253" t="str">
        <f>数策标签!$H$6</f>
        <v>000100001001004</v>
      </c>
      <c r="B356" s="251" t="str">
        <f>VLOOKUP(A356,数策标签!H:K,2,FALSE)</f>
        <v>常住城市</v>
      </c>
      <c r="C356" s="247" t="str">
        <f>基本属性编码!K381</f>
        <v>000100001001004380</v>
      </c>
      <c r="D356" s="252" t="s">
        <v>1470</v>
      </c>
      <c r="E356" s="215" t="s">
        <v>238</v>
      </c>
    </row>
    <row r="357" spans="1:5" s="215" customFormat="1">
      <c r="A357" s="253" t="str">
        <f>数策标签!$H$6</f>
        <v>000100001001004</v>
      </c>
      <c r="B357" s="251" t="str">
        <f>VLOOKUP(A357,数策标签!H:K,2,FALSE)</f>
        <v>常住城市</v>
      </c>
      <c r="C357" s="247" t="str">
        <f>基本属性编码!K382</f>
        <v>000100001001004381</v>
      </c>
      <c r="D357" s="252" t="s">
        <v>1471</v>
      </c>
      <c r="E357" s="215" t="s">
        <v>238</v>
      </c>
    </row>
    <row r="358" spans="1:5" s="215" customFormat="1">
      <c r="A358" s="253" t="str">
        <f>数策标签!$H$6</f>
        <v>000100001001004</v>
      </c>
      <c r="B358" s="251" t="str">
        <f>VLOOKUP(A358,数策标签!H:K,2,FALSE)</f>
        <v>常住城市</v>
      </c>
      <c r="C358" s="247" t="str">
        <f>基本属性编码!K383</f>
        <v>000100001001004382</v>
      </c>
      <c r="D358" s="252" t="s">
        <v>1472</v>
      </c>
      <c r="E358" s="215" t="s">
        <v>238</v>
      </c>
    </row>
    <row r="359" spans="1:5" s="215" customFormat="1">
      <c r="A359" s="253" t="str">
        <f>数策标签!$H$6</f>
        <v>000100001001004</v>
      </c>
      <c r="B359" s="251" t="str">
        <f>VLOOKUP(A359,数策标签!H:K,2,FALSE)</f>
        <v>常住城市</v>
      </c>
      <c r="C359" s="247" t="str">
        <f>基本属性编码!K384</f>
        <v>000100001001004383</v>
      </c>
      <c r="D359" s="252" t="s">
        <v>1473</v>
      </c>
      <c r="E359" s="215" t="s">
        <v>238</v>
      </c>
    </row>
    <row r="360" spans="1:5" s="215" customFormat="1">
      <c r="A360" s="253" t="str">
        <f>数策标签!$H$6</f>
        <v>000100001001004</v>
      </c>
      <c r="B360" s="251" t="str">
        <f>VLOOKUP(A360,数策标签!H:K,2,FALSE)</f>
        <v>常住城市</v>
      </c>
      <c r="C360" s="247" t="str">
        <f>基本属性编码!K385</f>
        <v>000100001001004384</v>
      </c>
      <c r="D360" s="252" t="s">
        <v>1474</v>
      </c>
      <c r="E360" s="215" t="s">
        <v>238</v>
      </c>
    </row>
    <row r="361" spans="1:5" s="215" customFormat="1">
      <c r="A361" s="253" t="str">
        <f>数策标签!$H$6</f>
        <v>000100001001004</v>
      </c>
      <c r="B361" s="251" t="str">
        <f>VLOOKUP(A361,数策标签!H:K,2,FALSE)</f>
        <v>常住城市</v>
      </c>
      <c r="C361" s="247" t="str">
        <f>基本属性编码!K386</f>
        <v>000100001001004385</v>
      </c>
      <c r="D361" s="252" t="s">
        <v>1475</v>
      </c>
      <c r="E361" s="215" t="s">
        <v>238</v>
      </c>
    </row>
    <row r="362" spans="1:5" s="215" customFormat="1">
      <c r="A362" s="253" t="str">
        <f>数策标签!$H$6</f>
        <v>000100001001004</v>
      </c>
      <c r="B362" s="251" t="str">
        <f>VLOOKUP(A362,数策标签!H:K,2,FALSE)</f>
        <v>常住城市</v>
      </c>
      <c r="C362" s="247" t="str">
        <f>基本属性编码!K387</f>
        <v>000100001001004386</v>
      </c>
      <c r="D362" s="252" t="s">
        <v>1476</v>
      </c>
      <c r="E362" s="215" t="s">
        <v>238</v>
      </c>
    </row>
    <row r="363" spans="1:5" s="215" customFormat="1">
      <c r="A363" s="253" t="str">
        <f>数策标签!$H$6</f>
        <v>000100001001004</v>
      </c>
      <c r="B363" s="251" t="str">
        <f>VLOOKUP(A363,数策标签!H:K,2,FALSE)</f>
        <v>常住城市</v>
      </c>
      <c r="C363" s="247" t="str">
        <f>基本属性编码!K388</f>
        <v>000100001001004387</v>
      </c>
      <c r="D363" s="252" t="s">
        <v>1477</v>
      </c>
      <c r="E363" s="215" t="s">
        <v>238</v>
      </c>
    </row>
    <row r="364" spans="1:5" s="215" customFormat="1">
      <c r="A364" s="253" t="str">
        <f>数策标签!$H$6</f>
        <v>000100001001004</v>
      </c>
      <c r="B364" s="251" t="str">
        <f>VLOOKUP(A364,数策标签!H:K,2,FALSE)</f>
        <v>常住城市</v>
      </c>
      <c r="C364" s="247" t="str">
        <f>基本属性编码!K389</f>
        <v>000100001001004388</v>
      </c>
      <c r="D364" s="252" t="s">
        <v>1478</v>
      </c>
      <c r="E364" s="215" t="s">
        <v>238</v>
      </c>
    </row>
    <row r="365" spans="1:5" s="215" customFormat="1">
      <c r="A365" s="253" t="str">
        <f>数策标签!$H$6</f>
        <v>000100001001004</v>
      </c>
      <c r="B365" s="251" t="str">
        <f>VLOOKUP(A365,数策标签!H:K,2,FALSE)</f>
        <v>常住城市</v>
      </c>
      <c r="C365" s="247" t="str">
        <f>基本属性编码!K390</f>
        <v>000100001001004389</v>
      </c>
      <c r="D365" s="252" t="s">
        <v>1479</v>
      </c>
      <c r="E365" s="215" t="s">
        <v>238</v>
      </c>
    </row>
    <row r="366" spans="1:5" s="215" customFormat="1">
      <c r="A366" s="253" t="str">
        <f>数策标签!$H$6</f>
        <v>000100001001004</v>
      </c>
      <c r="B366" s="251" t="str">
        <f>VLOOKUP(A366,数策标签!H:K,2,FALSE)</f>
        <v>常住城市</v>
      </c>
      <c r="C366" s="247" t="str">
        <f>基本属性编码!K391</f>
        <v>000100001001004390</v>
      </c>
      <c r="D366" s="252" t="s">
        <v>1480</v>
      </c>
      <c r="E366" s="215" t="s">
        <v>238</v>
      </c>
    </row>
    <row r="367" spans="1:5" s="215" customFormat="1">
      <c r="A367" s="253" t="str">
        <f>数策标签!$H$6</f>
        <v>000100001001004</v>
      </c>
      <c r="B367" s="251" t="str">
        <f>VLOOKUP(A367,数策标签!H:K,2,FALSE)</f>
        <v>常住城市</v>
      </c>
      <c r="C367" s="247" t="str">
        <f>基本属性编码!K392</f>
        <v>000100001001004391</v>
      </c>
      <c r="D367" s="252" t="s">
        <v>3477</v>
      </c>
      <c r="E367" s="215" t="s">
        <v>238</v>
      </c>
    </row>
    <row r="368" spans="1:5" s="215" customFormat="1">
      <c r="A368" s="253" t="str">
        <f>数策标签!$H$6</f>
        <v>000100001001004</v>
      </c>
      <c r="B368" s="251" t="str">
        <f>VLOOKUP(A368,数策标签!H:K,2,FALSE)</f>
        <v>常住城市</v>
      </c>
      <c r="C368" s="247" t="str">
        <f>基本属性编码!K393</f>
        <v>000100001001004392</v>
      </c>
      <c r="D368" s="252" t="s">
        <v>1481</v>
      </c>
      <c r="E368" s="215" t="s">
        <v>238</v>
      </c>
    </row>
    <row r="369" spans="1:5" s="215" customFormat="1">
      <c r="A369" s="253" t="str">
        <f>数策标签!$H$6</f>
        <v>000100001001004</v>
      </c>
      <c r="B369" s="251" t="str">
        <f>VLOOKUP(A369,数策标签!H:K,2,FALSE)</f>
        <v>常住城市</v>
      </c>
      <c r="C369" s="247" t="str">
        <f>基本属性编码!K394</f>
        <v>000100001001004393</v>
      </c>
      <c r="D369" s="252" t="s">
        <v>1482</v>
      </c>
      <c r="E369" s="215" t="s">
        <v>238</v>
      </c>
    </row>
    <row r="370" spans="1:5" s="215" customFormat="1">
      <c r="A370" s="253" t="str">
        <f>数策标签!$H$6</f>
        <v>000100001001004</v>
      </c>
      <c r="B370" s="251" t="str">
        <f>VLOOKUP(A370,数策标签!H:K,2,FALSE)</f>
        <v>常住城市</v>
      </c>
      <c r="C370" s="247" t="str">
        <f>基本属性编码!K395</f>
        <v>000100001001004394</v>
      </c>
      <c r="D370" s="252" t="s">
        <v>1483</v>
      </c>
      <c r="E370" s="215" t="s">
        <v>238</v>
      </c>
    </row>
    <row r="371" spans="1:5" s="215" customFormat="1">
      <c r="A371" s="253" t="str">
        <f>数策标签!$H$6</f>
        <v>000100001001004</v>
      </c>
      <c r="B371" s="251" t="str">
        <f>VLOOKUP(A371,数策标签!H:K,2,FALSE)</f>
        <v>常住城市</v>
      </c>
      <c r="C371" s="247" t="str">
        <f>基本属性编码!K396</f>
        <v>000100001001004395</v>
      </c>
      <c r="D371" s="252" t="s">
        <v>1484</v>
      </c>
      <c r="E371" s="215" t="s">
        <v>238</v>
      </c>
    </row>
    <row r="372" spans="1:5" s="215" customFormat="1">
      <c r="A372" s="253" t="str">
        <f>数策标签!$H$6</f>
        <v>000100001001004</v>
      </c>
      <c r="B372" s="251" t="str">
        <f>VLOOKUP(A372,数策标签!H:K,2,FALSE)</f>
        <v>常住城市</v>
      </c>
      <c r="C372" s="247" t="str">
        <f>基本属性编码!K397</f>
        <v>000100001001004396</v>
      </c>
      <c r="D372" s="252" t="s">
        <v>1485</v>
      </c>
      <c r="E372" s="215" t="s">
        <v>238</v>
      </c>
    </row>
    <row r="373" spans="1:5" s="215" customFormat="1">
      <c r="A373" s="253" t="str">
        <f>数策标签!$H$6</f>
        <v>000100001001004</v>
      </c>
      <c r="B373" s="251" t="str">
        <f>VLOOKUP(A373,数策标签!H:K,2,FALSE)</f>
        <v>常住城市</v>
      </c>
      <c r="C373" s="247" t="str">
        <f>基本属性编码!K398</f>
        <v>000100001001004397</v>
      </c>
      <c r="D373" s="252" t="s">
        <v>1486</v>
      </c>
      <c r="E373" s="215" t="s">
        <v>238</v>
      </c>
    </row>
    <row r="374" spans="1:5" s="215" customFormat="1">
      <c r="A374" s="253" t="str">
        <f>数策标签!$H$6</f>
        <v>000100001001004</v>
      </c>
      <c r="B374" s="251" t="str">
        <f>VLOOKUP(A374,数策标签!H:K,2,FALSE)</f>
        <v>常住城市</v>
      </c>
      <c r="C374" s="247" t="str">
        <f>基本属性编码!K399</f>
        <v>000100001001004398</v>
      </c>
      <c r="D374" s="252" t="s">
        <v>1487</v>
      </c>
      <c r="E374" s="215" t="s">
        <v>238</v>
      </c>
    </row>
    <row r="375" spans="1:5" s="215" customFormat="1">
      <c r="A375" s="253" t="str">
        <f>数策标签!$H$6</f>
        <v>000100001001004</v>
      </c>
      <c r="B375" s="251" t="str">
        <f>VLOOKUP(A375,数策标签!H:K,2,FALSE)</f>
        <v>常住城市</v>
      </c>
      <c r="C375" s="247" t="str">
        <f>基本属性编码!K400</f>
        <v>000100001001004399</v>
      </c>
      <c r="D375" s="252" t="s">
        <v>1488</v>
      </c>
      <c r="E375" s="215" t="s">
        <v>238</v>
      </c>
    </row>
    <row r="376" spans="1:5" s="215" customFormat="1">
      <c r="A376" s="253" t="str">
        <f>数策标签!$H$6</f>
        <v>000100001001004</v>
      </c>
      <c r="B376" s="251" t="str">
        <f>VLOOKUP(A376,数策标签!H:K,2,FALSE)</f>
        <v>常住城市</v>
      </c>
      <c r="C376" s="247" t="str">
        <f>基本属性编码!K401</f>
        <v>000100001001004400</v>
      </c>
      <c r="D376" s="252" t="s">
        <v>1489</v>
      </c>
      <c r="E376" s="215" t="s">
        <v>238</v>
      </c>
    </row>
    <row r="377" spans="1:5" s="215" customFormat="1">
      <c r="A377" s="253" t="str">
        <f>数策标签!$H$6</f>
        <v>000100001001004</v>
      </c>
      <c r="B377" s="251" t="str">
        <f>VLOOKUP(A377,数策标签!H:K,2,FALSE)</f>
        <v>常住城市</v>
      </c>
      <c r="C377" s="247" t="str">
        <f>基本属性编码!K402</f>
        <v>000100001001004401</v>
      </c>
      <c r="D377" s="252" t="s">
        <v>1490</v>
      </c>
      <c r="E377" s="215" t="s">
        <v>238</v>
      </c>
    </row>
    <row r="378" spans="1:5" s="215" customFormat="1">
      <c r="A378" s="253" t="str">
        <f>数策标签!$H$6</f>
        <v>000100001001004</v>
      </c>
      <c r="B378" s="251" t="str">
        <f>VLOOKUP(A378,数策标签!H:K,2,FALSE)</f>
        <v>常住城市</v>
      </c>
      <c r="C378" s="247" t="str">
        <f>基本属性编码!K403</f>
        <v>000100001001004402</v>
      </c>
      <c r="D378" s="252" t="s">
        <v>1491</v>
      </c>
      <c r="E378" s="215" t="s">
        <v>238</v>
      </c>
    </row>
    <row r="379" spans="1:5" s="215" customFormat="1">
      <c r="A379" s="253" t="str">
        <f>数策标签!$H$6</f>
        <v>000100001001004</v>
      </c>
      <c r="B379" s="251" t="str">
        <f>VLOOKUP(A379,数策标签!H:K,2,FALSE)</f>
        <v>常住城市</v>
      </c>
      <c r="C379" s="247" t="str">
        <f>基本属性编码!K404</f>
        <v>000100001001004403</v>
      </c>
      <c r="D379" s="252" t="s">
        <v>1492</v>
      </c>
      <c r="E379" s="215" t="s">
        <v>238</v>
      </c>
    </row>
    <row r="380" spans="1:5" s="215" customFormat="1">
      <c r="A380" s="253" t="str">
        <f>数策标签!$H$6</f>
        <v>000100001001004</v>
      </c>
      <c r="B380" s="251" t="str">
        <f>VLOOKUP(A380,数策标签!H:K,2,FALSE)</f>
        <v>常住城市</v>
      </c>
      <c r="C380" s="247" t="str">
        <f>基本属性编码!K405</f>
        <v>000100001001004404</v>
      </c>
      <c r="D380" s="252" t="s">
        <v>1493</v>
      </c>
      <c r="E380" s="215" t="s">
        <v>238</v>
      </c>
    </row>
    <row r="381" spans="1:5" s="215" customFormat="1">
      <c r="A381" s="253" t="str">
        <f>数策标签!$H$6</f>
        <v>000100001001004</v>
      </c>
      <c r="B381" s="251" t="str">
        <f>VLOOKUP(A381,数策标签!H:K,2,FALSE)</f>
        <v>常住城市</v>
      </c>
      <c r="C381" s="247" t="str">
        <f>基本属性编码!K406</f>
        <v>000100001001004405</v>
      </c>
      <c r="D381" s="252" t="s">
        <v>1494</v>
      </c>
      <c r="E381" s="215" t="s">
        <v>238</v>
      </c>
    </row>
    <row r="382" spans="1:5" s="215" customFormat="1">
      <c r="A382" s="253" t="str">
        <f>数策标签!$H$6</f>
        <v>000100001001004</v>
      </c>
      <c r="B382" s="251" t="str">
        <f>VLOOKUP(A382,数策标签!H:K,2,FALSE)</f>
        <v>常住城市</v>
      </c>
      <c r="C382" s="247" t="str">
        <f>基本属性编码!K407</f>
        <v>000100001001004406</v>
      </c>
      <c r="D382" s="252" t="s">
        <v>1495</v>
      </c>
      <c r="E382" s="215" t="s">
        <v>238</v>
      </c>
    </row>
    <row r="383" spans="1:5" s="215" customFormat="1">
      <c r="A383" s="253" t="str">
        <f>数策标签!$H$6</f>
        <v>000100001001004</v>
      </c>
      <c r="B383" s="251" t="str">
        <f>VLOOKUP(A383,数策标签!H:K,2,FALSE)</f>
        <v>常住城市</v>
      </c>
      <c r="C383" s="247" t="str">
        <f>基本属性编码!K408</f>
        <v>000100001001004407</v>
      </c>
      <c r="D383" s="252" t="s">
        <v>1496</v>
      </c>
      <c r="E383" s="215" t="s">
        <v>238</v>
      </c>
    </row>
    <row r="384" spans="1:5" s="215" customFormat="1">
      <c r="A384" s="253" t="str">
        <f>数策标签!$H$6</f>
        <v>000100001001004</v>
      </c>
      <c r="B384" s="251" t="str">
        <f>VLOOKUP(A384,数策标签!H:K,2,FALSE)</f>
        <v>常住城市</v>
      </c>
      <c r="C384" s="247" t="str">
        <f>基本属性编码!K409</f>
        <v>000100001001004408</v>
      </c>
      <c r="D384" s="252" t="s">
        <v>1497</v>
      </c>
      <c r="E384" s="215" t="s">
        <v>238</v>
      </c>
    </row>
    <row r="385" spans="1:5" s="215" customFormat="1">
      <c r="A385" s="253" t="str">
        <f>数策标签!$H$6</f>
        <v>000100001001004</v>
      </c>
      <c r="B385" s="251" t="str">
        <f>VLOOKUP(A385,数策标签!H:K,2,FALSE)</f>
        <v>常住城市</v>
      </c>
      <c r="C385" s="247" t="str">
        <f>基本属性编码!K410</f>
        <v>000100001001004409</v>
      </c>
      <c r="D385" s="252" t="s">
        <v>1498</v>
      </c>
      <c r="E385" s="215" t="s">
        <v>238</v>
      </c>
    </row>
    <row r="386" spans="1:5" s="215" customFormat="1">
      <c r="A386" s="253" t="str">
        <f>数策标签!$H$6</f>
        <v>000100001001004</v>
      </c>
      <c r="B386" s="251" t="str">
        <f>VLOOKUP(A386,数策标签!H:K,2,FALSE)</f>
        <v>常住城市</v>
      </c>
      <c r="C386" s="247" t="str">
        <f>基本属性编码!K411</f>
        <v>000100001001004410</v>
      </c>
      <c r="D386" s="252" t="s">
        <v>1499</v>
      </c>
      <c r="E386" s="215" t="s">
        <v>238</v>
      </c>
    </row>
    <row r="387" spans="1:5" s="215" customFormat="1">
      <c r="A387" s="253" t="str">
        <f>数策标签!$H$6</f>
        <v>000100001001004</v>
      </c>
      <c r="B387" s="251" t="str">
        <f>VLOOKUP(A387,数策标签!H:K,2,FALSE)</f>
        <v>常住城市</v>
      </c>
      <c r="C387" s="247" t="str">
        <f>基本属性编码!K412</f>
        <v>000100001001004411</v>
      </c>
      <c r="D387" s="252" t="s">
        <v>1500</v>
      </c>
      <c r="E387" s="215" t="s">
        <v>238</v>
      </c>
    </row>
    <row r="388" spans="1:5" s="215" customFormat="1">
      <c r="A388" s="253" t="str">
        <f>数策标签!$H$6</f>
        <v>000100001001004</v>
      </c>
      <c r="B388" s="251" t="str">
        <f>VLOOKUP(A388,数策标签!H:K,2,FALSE)</f>
        <v>常住城市</v>
      </c>
      <c r="C388" s="247" t="str">
        <f>基本属性编码!K413</f>
        <v>000100001001004412</v>
      </c>
      <c r="D388" s="252" t="s">
        <v>1164</v>
      </c>
      <c r="E388" s="215" t="s">
        <v>238</v>
      </c>
    </row>
    <row r="389" spans="1:5" s="215" customFormat="1">
      <c r="A389" s="253" t="str">
        <f>数策标签!$H$6</f>
        <v>000100001001004</v>
      </c>
      <c r="B389" s="251" t="str">
        <f>VLOOKUP(A389,数策标签!H:K,2,FALSE)</f>
        <v>常住城市</v>
      </c>
      <c r="C389" s="247" t="str">
        <f>基本属性编码!K414</f>
        <v>000100001001004413</v>
      </c>
      <c r="D389" s="252" t="s">
        <v>1501</v>
      </c>
      <c r="E389" s="215" t="s">
        <v>238</v>
      </c>
    </row>
    <row r="390" spans="1:5" s="215" customFormat="1">
      <c r="A390" s="253" t="str">
        <f>数策标签!$H$6</f>
        <v>000100001001004</v>
      </c>
      <c r="B390" s="251" t="str">
        <f>VLOOKUP(A390,数策标签!H:K,2,FALSE)</f>
        <v>常住城市</v>
      </c>
      <c r="C390" s="247" t="str">
        <f>基本属性编码!K415</f>
        <v>000100001001004414</v>
      </c>
      <c r="D390" s="252" t="s">
        <v>1502</v>
      </c>
      <c r="E390" s="215" t="s">
        <v>238</v>
      </c>
    </row>
    <row r="391" spans="1:5" s="215" customFormat="1">
      <c r="A391" s="253" t="str">
        <f>数策标签!$H$6</f>
        <v>000100001001004</v>
      </c>
      <c r="B391" s="251" t="str">
        <f>VLOOKUP(A391,数策标签!H:K,2,FALSE)</f>
        <v>常住城市</v>
      </c>
      <c r="C391" s="247" t="str">
        <f>基本属性编码!K416</f>
        <v>000100001001004415</v>
      </c>
      <c r="D391" s="252" t="s">
        <v>1503</v>
      </c>
      <c r="E391" s="215" t="s">
        <v>238</v>
      </c>
    </row>
    <row r="392" spans="1:5" s="215" customFormat="1">
      <c r="A392" s="253" t="str">
        <f>数策标签!$H$6</f>
        <v>000100001001004</v>
      </c>
      <c r="B392" s="251" t="str">
        <f>VLOOKUP(A392,数策标签!H:K,2,FALSE)</f>
        <v>常住城市</v>
      </c>
      <c r="C392" s="247" t="str">
        <f>基本属性编码!K417</f>
        <v>000100001001004416</v>
      </c>
      <c r="D392" s="252" t="s">
        <v>1504</v>
      </c>
      <c r="E392" s="215" t="s">
        <v>238</v>
      </c>
    </row>
    <row r="393" spans="1:5" s="215" customFormat="1">
      <c r="A393" s="253" t="str">
        <f>数策标签!$H$6</f>
        <v>000100001001004</v>
      </c>
      <c r="B393" s="251" t="str">
        <f>VLOOKUP(A393,数策标签!H:K,2,FALSE)</f>
        <v>常住城市</v>
      </c>
      <c r="C393" s="247" t="str">
        <f>基本属性编码!K418</f>
        <v>000100001001004417</v>
      </c>
      <c r="D393" s="252" t="s">
        <v>1505</v>
      </c>
      <c r="E393" s="215" t="s">
        <v>238</v>
      </c>
    </row>
    <row r="394" spans="1:5" s="215" customFormat="1">
      <c r="A394" s="253" t="str">
        <f>数策标签!$H$6</f>
        <v>000100001001004</v>
      </c>
      <c r="B394" s="251" t="str">
        <f>VLOOKUP(A394,数策标签!H:K,2,FALSE)</f>
        <v>常住城市</v>
      </c>
      <c r="C394" s="247" t="str">
        <f>基本属性编码!K419</f>
        <v>000100001001004418</v>
      </c>
      <c r="D394" s="252" t="s">
        <v>1506</v>
      </c>
      <c r="E394" s="215" t="s">
        <v>238</v>
      </c>
    </row>
    <row r="395" spans="1:5" s="215" customFormat="1">
      <c r="A395" s="253" t="str">
        <f>数策标签!$H$6</f>
        <v>000100001001004</v>
      </c>
      <c r="B395" s="251" t="str">
        <f>VLOOKUP(A395,数策标签!H:K,2,FALSE)</f>
        <v>常住城市</v>
      </c>
      <c r="C395" s="247" t="str">
        <f>基本属性编码!K420</f>
        <v>000100001001004419</v>
      </c>
      <c r="D395" s="252" t="s">
        <v>1507</v>
      </c>
      <c r="E395" s="215" t="s">
        <v>238</v>
      </c>
    </row>
    <row r="396" spans="1:5" s="215" customFormat="1">
      <c r="A396" s="253" t="str">
        <f>数策标签!$H$6</f>
        <v>000100001001004</v>
      </c>
      <c r="B396" s="251" t="str">
        <f>VLOOKUP(A396,数策标签!H:K,2,FALSE)</f>
        <v>常住城市</v>
      </c>
      <c r="C396" s="247" t="str">
        <f>基本属性编码!K421</f>
        <v>000100001001004420</v>
      </c>
      <c r="D396" s="252" t="s">
        <v>1508</v>
      </c>
      <c r="E396" s="215" t="s">
        <v>238</v>
      </c>
    </row>
    <row r="397" spans="1:5" s="215" customFormat="1">
      <c r="A397" s="253" t="str">
        <f>数策标签!$H$6</f>
        <v>000100001001004</v>
      </c>
      <c r="B397" s="251" t="str">
        <f>VLOOKUP(A397,数策标签!H:K,2,FALSE)</f>
        <v>常住城市</v>
      </c>
      <c r="C397" s="247" t="str">
        <f>基本属性编码!K422</f>
        <v>000100001001004421</v>
      </c>
      <c r="D397" s="252" t="s">
        <v>1509</v>
      </c>
      <c r="E397" s="215" t="s">
        <v>238</v>
      </c>
    </row>
    <row r="398" spans="1:5" s="215" customFormat="1">
      <c r="A398" s="253" t="str">
        <f>数策标签!$H$6</f>
        <v>000100001001004</v>
      </c>
      <c r="B398" s="251" t="str">
        <f>VLOOKUP(A398,数策标签!H:K,2,FALSE)</f>
        <v>常住城市</v>
      </c>
      <c r="C398" s="247" t="str">
        <f>基本属性编码!K423</f>
        <v>000100001001004422</v>
      </c>
      <c r="D398" s="252" t="s">
        <v>1510</v>
      </c>
      <c r="E398" s="215" t="s">
        <v>238</v>
      </c>
    </row>
    <row r="399" spans="1:5" s="215" customFormat="1">
      <c r="A399" s="253" t="str">
        <f>数策标签!$H$6</f>
        <v>000100001001004</v>
      </c>
      <c r="B399" s="251" t="str">
        <f>VLOOKUP(A399,数策标签!H:K,2,FALSE)</f>
        <v>常住城市</v>
      </c>
      <c r="C399" s="247" t="str">
        <f>基本属性编码!K424</f>
        <v>000100001001004423</v>
      </c>
      <c r="D399" s="252" t="s">
        <v>1511</v>
      </c>
      <c r="E399" s="215" t="s">
        <v>238</v>
      </c>
    </row>
    <row r="400" spans="1:5" s="215" customFormat="1">
      <c r="A400" s="253" t="str">
        <f>数策标签!$H$6</f>
        <v>000100001001004</v>
      </c>
      <c r="B400" s="251" t="str">
        <f>VLOOKUP(A400,数策标签!H:K,2,FALSE)</f>
        <v>常住城市</v>
      </c>
      <c r="C400" s="247" t="str">
        <f>基本属性编码!K425</f>
        <v>000100001001004424</v>
      </c>
      <c r="D400" s="252" t="s">
        <v>1512</v>
      </c>
      <c r="E400" s="215" t="s">
        <v>238</v>
      </c>
    </row>
    <row r="401" spans="1:5" s="215" customFormat="1">
      <c r="A401" s="253" t="str">
        <f>数策标签!$H$6</f>
        <v>000100001001004</v>
      </c>
      <c r="B401" s="251" t="str">
        <f>VLOOKUP(A401,数策标签!H:K,2,FALSE)</f>
        <v>常住城市</v>
      </c>
      <c r="C401" s="247" t="str">
        <f>基本属性编码!K426</f>
        <v>000100001001004425</v>
      </c>
      <c r="D401" s="252" t="s">
        <v>1513</v>
      </c>
      <c r="E401" s="215" t="s">
        <v>238</v>
      </c>
    </row>
    <row r="402" spans="1:5" s="215" customFormat="1">
      <c r="A402" s="253" t="str">
        <f>数策标签!$H$6</f>
        <v>000100001001004</v>
      </c>
      <c r="B402" s="251" t="str">
        <f>VLOOKUP(A402,数策标签!H:K,2,FALSE)</f>
        <v>常住城市</v>
      </c>
      <c r="C402" s="247" t="str">
        <f>基本属性编码!K427</f>
        <v>000100001001004426</v>
      </c>
      <c r="D402" s="252" t="s">
        <v>1514</v>
      </c>
      <c r="E402" s="215" t="s">
        <v>238</v>
      </c>
    </row>
    <row r="403" spans="1:5" s="215" customFormat="1">
      <c r="A403" s="253" t="str">
        <f>数策标签!$H$6</f>
        <v>000100001001004</v>
      </c>
      <c r="B403" s="251" t="str">
        <f>VLOOKUP(A403,数策标签!H:K,2,FALSE)</f>
        <v>常住城市</v>
      </c>
      <c r="C403" s="247" t="str">
        <f>基本属性编码!K428</f>
        <v>000100001001004427</v>
      </c>
      <c r="D403" s="252" t="s">
        <v>1515</v>
      </c>
      <c r="E403" s="215" t="s">
        <v>238</v>
      </c>
    </row>
    <row r="404" spans="1:5" s="215" customFormat="1">
      <c r="A404" s="253" t="str">
        <f>数策标签!$H$6</f>
        <v>000100001001004</v>
      </c>
      <c r="B404" s="251" t="str">
        <f>VLOOKUP(A404,数策标签!H:K,2,FALSE)</f>
        <v>常住城市</v>
      </c>
      <c r="C404" s="247" t="str">
        <f>基本属性编码!K429</f>
        <v>000100001001004428</v>
      </c>
      <c r="D404" s="252" t="s">
        <v>1516</v>
      </c>
      <c r="E404" s="215" t="s">
        <v>238</v>
      </c>
    </row>
    <row r="405" spans="1:5" s="215" customFormat="1">
      <c r="A405" s="253" t="str">
        <f>数策标签!$H$6</f>
        <v>000100001001004</v>
      </c>
      <c r="B405" s="251" t="str">
        <f>VLOOKUP(A405,数策标签!H:K,2,FALSE)</f>
        <v>常住城市</v>
      </c>
      <c r="C405" s="247" t="str">
        <f>基本属性编码!K430</f>
        <v>000100001001004429</v>
      </c>
      <c r="D405" s="252" t="s">
        <v>1517</v>
      </c>
      <c r="E405" s="215" t="s">
        <v>238</v>
      </c>
    </row>
    <row r="406" spans="1:5" s="215" customFormat="1">
      <c r="A406" s="253" t="str">
        <f>数策标签!$H$6</f>
        <v>000100001001004</v>
      </c>
      <c r="B406" s="251" t="str">
        <f>VLOOKUP(A406,数策标签!H:K,2,FALSE)</f>
        <v>常住城市</v>
      </c>
      <c r="C406" s="247" t="str">
        <f>基本属性编码!K431</f>
        <v>000100001001004430</v>
      </c>
      <c r="D406" s="252" t="s">
        <v>1518</v>
      </c>
      <c r="E406" s="215" t="s">
        <v>238</v>
      </c>
    </row>
    <row r="407" spans="1:5" s="215" customFormat="1">
      <c r="A407" s="253" t="str">
        <f>数策标签!$H$6</f>
        <v>000100001001004</v>
      </c>
      <c r="B407" s="251" t="str">
        <f>VLOOKUP(A407,数策标签!H:K,2,FALSE)</f>
        <v>常住城市</v>
      </c>
      <c r="C407" s="247" t="str">
        <f>基本属性编码!K432</f>
        <v>000100001001004431</v>
      </c>
      <c r="D407" s="252" t="s">
        <v>1519</v>
      </c>
      <c r="E407" s="215" t="s">
        <v>238</v>
      </c>
    </row>
    <row r="408" spans="1:5" s="215" customFormat="1">
      <c r="A408" s="253" t="str">
        <f>数策标签!$H$6</f>
        <v>000100001001004</v>
      </c>
      <c r="B408" s="251" t="str">
        <f>VLOOKUP(A408,数策标签!H:K,2,FALSE)</f>
        <v>常住城市</v>
      </c>
      <c r="C408" s="247" t="str">
        <f>基本属性编码!K433</f>
        <v>000100001001004432</v>
      </c>
      <c r="D408" s="252" t="s">
        <v>1520</v>
      </c>
      <c r="E408" s="215" t="s">
        <v>238</v>
      </c>
    </row>
    <row r="409" spans="1:5" s="215" customFormat="1">
      <c r="A409" s="253" t="str">
        <f>数策标签!$H$6</f>
        <v>000100001001004</v>
      </c>
      <c r="B409" s="251" t="str">
        <f>VLOOKUP(A409,数策标签!H:K,2,FALSE)</f>
        <v>常住城市</v>
      </c>
      <c r="C409" s="247" t="str">
        <f>基本属性编码!K434</f>
        <v>000100001001004433</v>
      </c>
      <c r="D409" s="252" t="s">
        <v>1521</v>
      </c>
      <c r="E409" s="215" t="s">
        <v>238</v>
      </c>
    </row>
    <row r="410" spans="1:5" s="215" customFormat="1">
      <c r="A410" s="253" t="str">
        <f>数策标签!$H$6</f>
        <v>000100001001004</v>
      </c>
      <c r="B410" s="251" t="str">
        <f>VLOOKUP(A410,数策标签!H:K,2,FALSE)</f>
        <v>常住城市</v>
      </c>
      <c r="C410" s="247" t="str">
        <f>基本属性编码!K435</f>
        <v>000100001001004434</v>
      </c>
      <c r="D410" s="252" t="s">
        <v>1522</v>
      </c>
      <c r="E410" s="215" t="s">
        <v>238</v>
      </c>
    </row>
    <row r="411" spans="1:5" s="215" customFormat="1">
      <c r="A411" s="253" t="str">
        <f>数策标签!$H$6</f>
        <v>000100001001004</v>
      </c>
      <c r="B411" s="251" t="str">
        <f>VLOOKUP(A411,数策标签!H:K,2,FALSE)</f>
        <v>常住城市</v>
      </c>
      <c r="C411" s="247" t="str">
        <f>基本属性编码!K436</f>
        <v>000100001001004435</v>
      </c>
      <c r="D411" s="252" t="s">
        <v>1523</v>
      </c>
      <c r="E411" s="215" t="s">
        <v>238</v>
      </c>
    </row>
    <row r="412" spans="1:5" s="215" customFormat="1">
      <c r="A412" s="253" t="str">
        <f>数策标签!$H$6</f>
        <v>000100001001004</v>
      </c>
      <c r="B412" s="251" t="str">
        <f>VLOOKUP(A412,数策标签!H:K,2,FALSE)</f>
        <v>常住城市</v>
      </c>
      <c r="C412" s="247" t="str">
        <f>基本属性编码!K437</f>
        <v>000100001001004436</v>
      </c>
      <c r="D412" s="252" t="s">
        <v>1524</v>
      </c>
      <c r="E412" s="215" t="s">
        <v>238</v>
      </c>
    </row>
    <row r="413" spans="1:5" s="215" customFormat="1">
      <c r="A413" s="253" t="str">
        <f>数策标签!$H$6</f>
        <v>000100001001004</v>
      </c>
      <c r="B413" s="251" t="str">
        <f>VLOOKUP(A413,数策标签!H:K,2,FALSE)</f>
        <v>常住城市</v>
      </c>
      <c r="C413" s="247" t="str">
        <f>基本属性编码!K438</f>
        <v>000100001001004437</v>
      </c>
      <c r="D413" s="252" t="s">
        <v>3478</v>
      </c>
      <c r="E413" s="215" t="s">
        <v>238</v>
      </c>
    </row>
    <row r="414" spans="1:5" s="215" customFormat="1">
      <c r="A414" s="253" t="str">
        <f>数策标签!$H$6</f>
        <v>000100001001004</v>
      </c>
      <c r="B414" s="251" t="str">
        <f>VLOOKUP(A414,数策标签!H:K,2,FALSE)</f>
        <v>常住城市</v>
      </c>
      <c r="C414" s="247" t="str">
        <f>基本属性编码!K439</f>
        <v>000100001001004438</v>
      </c>
      <c r="D414" s="252" t="s">
        <v>1526</v>
      </c>
      <c r="E414" s="215" t="s">
        <v>238</v>
      </c>
    </row>
    <row r="415" spans="1:5" s="215" customFormat="1">
      <c r="A415" s="253" t="str">
        <f>数策标签!$H$6</f>
        <v>000100001001004</v>
      </c>
      <c r="B415" s="251" t="str">
        <f>VLOOKUP(A415,数策标签!H:K,2,FALSE)</f>
        <v>常住城市</v>
      </c>
      <c r="C415" s="247" t="str">
        <f>基本属性编码!K440</f>
        <v>000100001001004439</v>
      </c>
      <c r="D415" s="252" t="s">
        <v>1527</v>
      </c>
      <c r="E415" s="215" t="s">
        <v>238</v>
      </c>
    </row>
    <row r="416" spans="1:5" s="215" customFormat="1">
      <c r="A416" s="253" t="str">
        <f>数策标签!$H$6</f>
        <v>000100001001004</v>
      </c>
      <c r="B416" s="251" t="str">
        <f>VLOOKUP(A416,数策标签!H:K,2,FALSE)</f>
        <v>常住城市</v>
      </c>
      <c r="C416" s="247" t="str">
        <f>基本属性编码!K441</f>
        <v>000100001001004440</v>
      </c>
      <c r="D416" s="252" t="s">
        <v>1528</v>
      </c>
      <c r="E416" s="215" t="s">
        <v>238</v>
      </c>
    </row>
    <row r="417" spans="1:5" s="215" customFormat="1">
      <c r="A417" s="253" t="str">
        <f>数策标签!$H$6</f>
        <v>000100001001004</v>
      </c>
      <c r="B417" s="251" t="str">
        <f>VLOOKUP(A417,数策标签!H:K,2,FALSE)</f>
        <v>常住城市</v>
      </c>
      <c r="C417" s="247" t="str">
        <f>基本属性编码!K442</f>
        <v>000100001001004441</v>
      </c>
      <c r="D417" s="252" t="s">
        <v>1529</v>
      </c>
      <c r="E417" s="215" t="s">
        <v>238</v>
      </c>
    </row>
    <row r="418" spans="1:5" s="215" customFormat="1">
      <c r="A418" s="253" t="str">
        <f>数策标签!$H$6</f>
        <v>000100001001004</v>
      </c>
      <c r="B418" s="251" t="str">
        <f>VLOOKUP(A418,数策标签!H:K,2,FALSE)</f>
        <v>常住城市</v>
      </c>
      <c r="C418" s="247" t="str">
        <f>基本属性编码!K443</f>
        <v>000100001001004442</v>
      </c>
      <c r="D418" s="252" t="s">
        <v>1530</v>
      </c>
      <c r="E418" s="215" t="s">
        <v>238</v>
      </c>
    </row>
    <row r="419" spans="1:5" s="215" customFormat="1">
      <c r="A419" s="253" t="str">
        <f>数策标签!$H$6</f>
        <v>000100001001004</v>
      </c>
      <c r="B419" s="251" t="str">
        <f>VLOOKUP(A419,数策标签!H:K,2,FALSE)</f>
        <v>常住城市</v>
      </c>
      <c r="C419" s="247" t="str">
        <f>基本属性编码!K444</f>
        <v>000100001001004443</v>
      </c>
      <c r="D419" s="252" t="s">
        <v>1531</v>
      </c>
      <c r="E419" s="215" t="s">
        <v>238</v>
      </c>
    </row>
    <row r="420" spans="1:5" s="215" customFormat="1">
      <c r="A420" s="253" t="str">
        <f>数策标签!$H$6</f>
        <v>000100001001004</v>
      </c>
      <c r="B420" s="251" t="str">
        <f>VLOOKUP(A420,数策标签!H:K,2,FALSE)</f>
        <v>常住城市</v>
      </c>
      <c r="C420" s="247" t="str">
        <f>基本属性编码!K445</f>
        <v>000100001001004444</v>
      </c>
      <c r="D420" s="252" t="s">
        <v>1532</v>
      </c>
      <c r="E420" s="215" t="s">
        <v>238</v>
      </c>
    </row>
    <row r="421" spans="1:5" s="215" customFormat="1">
      <c r="A421" s="253" t="str">
        <f>数策标签!$H$6</f>
        <v>000100001001004</v>
      </c>
      <c r="B421" s="251" t="str">
        <f>VLOOKUP(A421,数策标签!H:K,2,FALSE)</f>
        <v>常住城市</v>
      </c>
      <c r="C421" s="247" t="str">
        <f>基本属性编码!K446</f>
        <v>000100001001004445</v>
      </c>
      <c r="D421" s="252" t="s">
        <v>1533</v>
      </c>
      <c r="E421" s="215" t="s">
        <v>238</v>
      </c>
    </row>
    <row r="422" spans="1:5" s="215" customFormat="1">
      <c r="A422" s="253" t="str">
        <f>数策标签!$H$6</f>
        <v>000100001001004</v>
      </c>
      <c r="B422" s="251" t="str">
        <f>VLOOKUP(A422,数策标签!H:K,2,FALSE)</f>
        <v>常住城市</v>
      </c>
      <c r="C422" s="247" t="str">
        <f>基本属性编码!K447</f>
        <v>000100001001004446</v>
      </c>
      <c r="D422" s="252" t="s">
        <v>1534</v>
      </c>
      <c r="E422" s="215" t="s">
        <v>238</v>
      </c>
    </row>
    <row r="423" spans="1:5" s="215" customFormat="1">
      <c r="A423" s="253" t="str">
        <f>数策标签!$H$6</f>
        <v>000100001001004</v>
      </c>
      <c r="B423" s="251" t="str">
        <f>VLOOKUP(A423,数策标签!H:K,2,FALSE)</f>
        <v>常住城市</v>
      </c>
      <c r="C423" s="247" t="str">
        <f>基本属性编码!K448</f>
        <v>000100001001004447</v>
      </c>
      <c r="D423" s="252" t="s">
        <v>1535</v>
      </c>
      <c r="E423" s="215" t="s">
        <v>238</v>
      </c>
    </row>
    <row r="424" spans="1:5" s="215" customFormat="1">
      <c r="A424" s="253" t="str">
        <f>数策标签!$H$6</f>
        <v>000100001001004</v>
      </c>
      <c r="B424" s="251" t="str">
        <f>VLOOKUP(A424,数策标签!H:K,2,FALSE)</f>
        <v>常住城市</v>
      </c>
      <c r="C424" s="247" t="str">
        <f>基本属性编码!K449</f>
        <v>000100001001004448</v>
      </c>
      <c r="D424" s="252" t="s">
        <v>1536</v>
      </c>
      <c r="E424" s="215" t="s">
        <v>238</v>
      </c>
    </row>
    <row r="425" spans="1:5" s="215" customFormat="1">
      <c r="A425" s="253" t="str">
        <f>数策标签!$H$6</f>
        <v>000100001001004</v>
      </c>
      <c r="B425" s="251" t="str">
        <f>VLOOKUP(A425,数策标签!H:K,2,FALSE)</f>
        <v>常住城市</v>
      </c>
      <c r="C425" s="247" t="str">
        <f>基本属性编码!K450</f>
        <v>000100001001004449</v>
      </c>
      <c r="D425" s="252" t="s">
        <v>1537</v>
      </c>
      <c r="E425" s="215" t="s">
        <v>238</v>
      </c>
    </row>
    <row r="426" spans="1:5" s="215" customFormat="1">
      <c r="A426" s="253" t="str">
        <f>数策标签!$H$6</f>
        <v>000100001001004</v>
      </c>
      <c r="B426" s="251" t="str">
        <f>VLOOKUP(A426,数策标签!H:K,2,FALSE)</f>
        <v>常住城市</v>
      </c>
      <c r="C426" s="247" t="str">
        <f>基本属性编码!K451</f>
        <v>000100001001004450</v>
      </c>
      <c r="D426" s="252" t="s">
        <v>1538</v>
      </c>
      <c r="E426" s="215" t="s">
        <v>238</v>
      </c>
    </row>
    <row r="427" spans="1:5" s="215" customFormat="1">
      <c r="A427" s="253" t="str">
        <f>数策标签!$H$6</f>
        <v>000100001001004</v>
      </c>
      <c r="B427" s="251" t="str">
        <f>VLOOKUP(A427,数策标签!H:K,2,FALSE)</f>
        <v>常住城市</v>
      </c>
      <c r="C427" s="247" t="str">
        <f>基本属性编码!K452</f>
        <v>000100001001004451</v>
      </c>
      <c r="D427" s="252" t="s">
        <v>1539</v>
      </c>
      <c r="E427" s="215" t="s">
        <v>238</v>
      </c>
    </row>
    <row r="428" spans="1:5" s="215" customFormat="1">
      <c r="A428" s="253" t="str">
        <f>数策标签!$H$6</f>
        <v>000100001001004</v>
      </c>
      <c r="B428" s="251" t="str">
        <f>VLOOKUP(A428,数策标签!H:K,2,FALSE)</f>
        <v>常住城市</v>
      </c>
      <c r="C428" s="247" t="str">
        <f>基本属性编码!K453</f>
        <v>000100001001004452</v>
      </c>
      <c r="D428" s="252" t="s">
        <v>1540</v>
      </c>
      <c r="E428" s="215" t="s">
        <v>238</v>
      </c>
    </row>
    <row r="429" spans="1:5" s="215" customFormat="1">
      <c r="A429" s="253" t="str">
        <f>数策标签!$H$6</f>
        <v>000100001001004</v>
      </c>
      <c r="B429" s="251" t="str">
        <f>VLOOKUP(A429,数策标签!H:K,2,FALSE)</f>
        <v>常住城市</v>
      </c>
      <c r="C429" s="247" t="str">
        <f>基本属性编码!K454</f>
        <v>000100001001004453</v>
      </c>
      <c r="D429" s="252" t="s">
        <v>1541</v>
      </c>
      <c r="E429" s="215" t="s">
        <v>238</v>
      </c>
    </row>
    <row r="430" spans="1:5" s="215" customFormat="1">
      <c r="A430" s="253" t="str">
        <f>数策标签!$H$6</f>
        <v>000100001001004</v>
      </c>
      <c r="B430" s="251" t="str">
        <f>VLOOKUP(A430,数策标签!H:K,2,FALSE)</f>
        <v>常住城市</v>
      </c>
      <c r="C430" s="247" t="str">
        <f>基本属性编码!K455</f>
        <v>000100001001004454</v>
      </c>
      <c r="D430" s="252" t="s">
        <v>1542</v>
      </c>
      <c r="E430" s="215" t="s">
        <v>238</v>
      </c>
    </row>
    <row r="431" spans="1:5" s="215" customFormat="1">
      <c r="A431" s="253" t="str">
        <f>数策标签!$H$6</f>
        <v>000100001001004</v>
      </c>
      <c r="B431" s="251" t="str">
        <f>VLOOKUP(A431,数策标签!H:K,2,FALSE)</f>
        <v>常住城市</v>
      </c>
      <c r="C431" s="247" t="str">
        <f>基本属性编码!K456</f>
        <v>000100001001004455</v>
      </c>
      <c r="D431" s="252" t="s">
        <v>1543</v>
      </c>
      <c r="E431" s="215" t="s">
        <v>238</v>
      </c>
    </row>
    <row r="432" spans="1:5" s="215" customFormat="1">
      <c r="A432" s="253" t="str">
        <f>数策标签!$H$6</f>
        <v>000100001001004</v>
      </c>
      <c r="B432" s="251" t="str">
        <f>VLOOKUP(A432,数策标签!H:K,2,FALSE)</f>
        <v>常住城市</v>
      </c>
      <c r="C432" s="247" t="str">
        <f>基本属性编码!K457</f>
        <v>000100001001004456</v>
      </c>
      <c r="D432" s="252" t="s">
        <v>1544</v>
      </c>
      <c r="E432" s="215" t="s">
        <v>238</v>
      </c>
    </row>
    <row r="433" spans="1:5" s="215" customFormat="1">
      <c r="A433" s="253" t="str">
        <f>数策标签!$H$6</f>
        <v>000100001001004</v>
      </c>
      <c r="B433" s="251" t="str">
        <f>VLOOKUP(A433,数策标签!H:K,2,FALSE)</f>
        <v>常住城市</v>
      </c>
      <c r="C433" s="247" t="str">
        <f>基本属性编码!K458</f>
        <v>000100001001004457</v>
      </c>
      <c r="D433" s="252" t="s">
        <v>1545</v>
      </c>
      <c r="E433" s="215" t="s">
        <v>238</v>
      </c>
    </row>
    <row r="434" spans="1:5" s="215" customFormat="1">
      <c r="A434" s="253" t="str">
        <f>数策标签!$H$6</f>
        <v>000100001001004</v>
      </c>
      <c r="B434" s="251" t="str">
        <f>VLOOKUP(A434,数策标签!H:K,2,FALSE)</f>
        <v>常住城市</v>
      </c>
      <c r="C434" s="247" t="str">
        <f>基本属性编码!K459</f>
        <v>000100001001004458</v>
      </c>
      <c r="D434" s="252" t="s">
        <v>1546</v>
      </c>
      <c r="E434" s="215" t="s">
        <v>238</v>
      </c>
    </row>
    <row r="435" spans="1:5" s="215" customFormat="1">
      <c r="A435" s="253" t="str">
        <f>数策标签!$H$6</f>
        <v>000100001001004</v>
      </c>
      <c r="B435" s="251" t="str">
        <f>VLOOKUP(A435,数策标签!H:K,2,FALSE)</f>
        <v>常住城市</v>
      </c>
      <c r="C435" s="247" t="str">
        <f>基本属性编码!K460</f>
        <v>000100001001004459</v>
      </c>
      <c r="D435" s="252" t="s">
        <v>1547</v>
      </c>
      <c r="E435" s="215" t="s">
        <v>238</v>
      </c>
    </row>
    <row r="436" spans="1:5" s="215" customFormat="1">
      <c r="A436" s="253" t="str">
        <f>数策标签!$H$6</f>
        <v>000100001001004</v>
      </c>
      <c r="B436" s="251" t="str">
        <f>VLOOKUP(A436,数策标签!H:K,2,FALSE)</f>
        <v>常住城市</v>
      </c>
      <c r="C436" s="247" t="str">
        <f>基本属性编码!K461</f>
        <v>000100001001004460</v>
      </c>
      <c r="D436" s="252" t="s">
        <v>1548</v>
      </c>
      <c r="E436" s="215" t="s">
        <v>238</v>
      </c>
    </row>
    <row r="437" spans="1:5" s="215" customFormat="1">
      <c r="A437" s="253" t="str">
        <f>数策标签!$H$6</f>
        <v>000100001001004</v>
      </c>
      <c r="B437" s="251" t="str">
        <f>VLOOKUP(A437,数策标签!H:K,2,FALSE)</f>
        <v>常住城市</v>
      </c>
      <c r="C437" s="247" t="str">
        <f>基本属性编码!K462</f>
        <v>000100001001004461</v>
      </c>
      <c r="D437" s="252" t="s">
        <v>1549</v>
      </c>
      <c r="E437" s="215" t="s">
        <v>238</v>
      </c>
    </row>
    <row r="438" spans="1:5" s="215" customFormat="1">
      <c r="A438" s="253" t="str">
        <f>数策标签!$H$6</f>
        <v>000100001001004</v>
      </c>
      <c r="B438" s="251" t="str">
        <f>VLOOKUP(A438,数策标签!H:K,2,FALSE)</f>
        <v>常住城市</v>
      </c>
      <c r="C438" s="247" t="str">
        <f>基本属性编码!K463</f>
        <v>000100001001004462</v>
      </c>
      <c r="D438" s="252" t="s">
        <v>1550</v>
      </c>
      <c r="E438" s="215" t="s">
        <v>238</v>
      </c>
    </row>
    <row r="439" spans="1:5" s="215" customFormat="1">
      <c r="A439" s="253" t="str">
        <f>数策标签!$H$6</f>
        <v>000100001001004</v>
      </c>
      <c r="B439" s="251" t="str">
        <f>VLOOKUP(A439,数策标签!H:K,2,FALSE)</f>
        <v>常住城市</v>
      </c>
      <c r="C439" s="247" t="str">
        <f>基本属性编码!K464</f>
        <v>000100001001004463</v>
      </c>
      <c r="D439" s="252" t="s">
        <v>1551</v>
      </c>
      <c r="E439" s="215" t="s">
        <v>238</v>
      </c>
    </row>
    <row r="440" spans="1:5" s="215" customFormat="1">
      <c r="A440" s="253" t="str">
        <f>数策标签!$H$6</f>
        <v>000100001001004</v>
      </c>
      <c r="B440" s="251" t="str">
        <f>VLOOKUP(A440,数策标签!H:K,2,FALSE)</f>
        <v>常住城市</v>
      </c>
      <c r="C440" s="247" t="str">
        <f>基本属性编码!K465</f>
        <v>000100001001004464</v>
      </c>
      <c r="D440" s="252" t="s">
        <v>1552</v>
      </c>
      <c r="E440" s="215" t="s">
        <v>238</v>
      </c>
    </row>
    <row r="441" spans="1:5" s="215" customFormat="1">
      <c r="A441" s="253" t="str">
        <f>数策标签!$H$6</f>
        <v>000100001001004</v>
      </c>
      <c r="B441" s="251" t="str">
        <f>VLOOKUP(A441,数策标签!H:K,2,FALSE)</f>
        <v>常住城市</v>
      </c>
      <c r="C441" s="247" t="str">
        <f>基本属性编码!K466</f>
        <v>000100001001004465</v>
      </c>
      <c r="D441" s="252" t="s">
        <v>1553</v>
      </c>
      <c r="E441" s="215" t="s">
        <v>238</v>
      </c>
    </row>
    <row r="442" spans="1:5" s="215" customFormat="1">
      <c r="A442" s="253" t="str">
        <f>数策标签!$H$6</f>
        <v>000100001001004</v>
      </c>
      <c r="B442" s="251" t="str">
        <f>VLOOKUP(A442,数策标签!H:K,2,FALSE)</f>
        <v>常住城市</v>
      </c>
      <c r="C442" s="247" t="str">
        <f>基本属性编码!K467</f>
        <v>000100001001004466</v>
      </c>
      <c r="D442" s="252" t="s">
        <v>1554</v>
      </c>
      <c r="E442" s="215" t="s">
        <v>238</v>
      </c>
    </row>
    <row r="443" spans="1:5" s="215" customFormat="1">
      <c r="A443" s="253" t="str">
        <f>数策标签!$H$6</f>
        <v>000100001001004</v>
      </c>
      <c r="B443" s="251" t="str">
        <f>VLOOKUP(A443,数策标签!H:K,2,FALSE)</f>
        <v>常住城市</v>
      </c>
      <c r="C443" s="247" t="str">
        <f>基本属性编码!K468</f>
        <v>000100001001004467</v>
      </c>
      <c r="D443" s="252" t="s">
        <v>1555</v>
      </c>
      <c r="E443" s="215" t="s">
        <v>238</v>
      </c>
    </row>
    <row r="444" spans="1:5" s="215" customFormat="1">
      <c r="A444" s="253" t="str">
        <f>数策标签!$H$6</f>
        <v>000100001001004</v>
      </c>
      <c r="B444" s="251" t="str">
        <f>VLOOKUP(A444,数策标签!H:K,2,FALSE)</f>
        <v>常住城市</v>
      </c>
      <c r="C444" s="247" t="str">
        <f>基本属性编码!K469</f>
        <v>000100001001004468</v>
      </c>
      <c r="D444" s="252" t="s">
        <v>1556</v>
      </c>
      <c r="E444" s="215" t="s">
        <v>238</v>
      </c>
    </row>
    <row r="445" spans="1:5" s="215" customFormat="1">
      <c r="A445" s="253" t="str">
        <f>数策标签!$H$6</f>
        <v>000100001001004</v>
      </c>
      <c r="B445" s="251" t="str">
        <f>VLOOKUP(A445,数策标签!H:K,2,FALSE)</f>
        <v>常住城市</v>
      </c>
      <c r="C445" s="247" t="str">
        <f>基本属性编码!K470</f>
        <v>000100001001004469</v>
      </c>
      <c r="D445" s="252" t="s">
        <v>1557</v>
      </c>
      <c r="E445" s="215" t="s">
        <v>238</v>
      </c>
    </row>
    <row r="446" spans="1:5" s="215" customFormat="1">
      <c r="A446" s="253" t="str">
        <f>数策标签!$H$6</f>
        <v>000100001001004</v>
      </c>
      <c r="B446" s="251" t="str">
        <f>VLOOKUP(A446,数策标签!H:K,2,FALSE)</f>
        <v>常住城市</v>
      </c>
      <c r="C446" s="247" t="str">
        <f>基本属性编码!K471</f>
        <v>000100001001004470</v>
      </c>
      <c r="D446" s="252" t="s">
        <v>1558</v>
      </c>
      <c r="E446" s="215" t="s">
        <v>238</v>
      </c>
    </row>
    <row r="447" spans="1:5" s="215" customFormat="1">
      <c r="A447" s="253" t="str">
        <f>数策标签!$H$6</f>
        <v>000100001001004</v>
      </c>
      <c r="B447" s="251" t="str">
        <f>VLOOKUP(A447,数策标签!H:K,2,FALSE)</f>
        <v>常住城市</v>
      </c>
      <c r="C447" s="247" t="str">
        <f>基本属性编码!K472</f>
        <v>000100001001004471</v>
      </c>
      <c r="D447" s="252" t="s">
        <v>1559</v>
      </c>
      <c r="E447" s="215" t="s">
        <v>238</v>
      </c>
    </row>
    <row r="448" spans="1:5" s="215" customFormat="1">
      <c r="A448" s="253" t="str">
        <f>数策标签!$H$6</f>
        <v>000100001001004</v>
      </c>
      <c r="B448" s="251" t="str">
        <f>VLOOKUP(A448,数策标签!H:K,2,FALSE)</f>
        <v>常住城市</v>
      </c>
      <c r="C448" s="247" t="str">
        <f>基本属性编码!K473</f>
        <v>000100001001004472</v>
      </c>
      <c r="D448" s="252" t="s">
        <v>1560</v>
      </c>
      <c r="E448" s="215" t="s">
        <v>238</v>
      </c>
    </row>
    <row r="449" spans="1:5" s="215" customFormat="1">
      <c r="A449" s="253" t="str">
        <f>数策标签!$H$6</f>
        <v>000100001001004</v>
      </c>
      <c r="B449" s="251" t="str">
        <f>VLOOKUP(A449,数策标签!H:K,2,FALSE)</f>
        <v>常住城市</v>
      </c>
      <c r="C449" s="247" t="str">
        <f>基本属性编码!K474</f>
        <v>000100001001004473</v>
      </c>
      <c r="D449" s="252" t="s">
        <v>1561</v>
      </c>
      <c r="E449" s="215" t="s">
        <v>238</v>
      </c>
    </row>
    <row r="450" spans="1:5" s="215" customFormat="1">
      <c r="A450" s="253" t="str">
        <f>数策标签!$H$6</f>
        <v>000100001001004</v>
      </c>
      <c r="B450" s="251" t="str">
        <f>VLOOKUP(A450,数策标签!H:K,2,FALSE)</f>
        <v>常住城市</v>
      </c>
      <c r="C450" s="247" t="str">
        <f>基本属性编码!K475</f>
        <v>000100001001004474</v>
      </c>
      <c r="D450" s="252" t="s">
        <v>1562</v>
      </c>
      <c r="E450" s="215" t="s">
        <v>238</v>
      </c>
    </row>
    <row r="451" spans="1:5" s="215" customFormat="1">
      <c r="A451" s="253" t="str">
        <f>数策标签!$H$6</f>
        <v>000100001001004</v>
      </c>
      <c r="B451" s="251" t="str">
        <f>VLOOKUP(A451,数策标签!H:K,2,FALSE)</f>
        <v>常住城市</v>
      </c>
      <c r="C451" s="247" t="str">
        <f>基本属性编码!K476</f>
        <v>000100001001004475</v>
      </c>
      <c r="D451" s="252" t="s">
        <v>1563</v>
      </c>
      <c r="E451" s="215" t="s">
        <v>238</v>
      </c>
    </row>
    <row r="452" spans="1:5" s="215" customFormat="1">
      <c r="A452" s="253" t="str">
        <f>数策标签!$H$6</f>
        <v>000100001001004</v>
      </c>
      <c r="B452" s="251" t="str">
        <f>VLOOKUP(A452,数策标签!H:K,2,FALSE)</f>
        <v>常住城市</v>
      </c>
      <c r="C452" s="247" t="str">
        <f>基本属性编码!K477</f>
        <v>000100001001004476</v>
      </c>
      <c r="D452" s="252" t="s">
        <v>1564</v>
      </c>
      <c r="E452" s="215" t="s">
        <v>238</v>
      </c>
    </row>
    <row r="453" spans="1:5" s="215" customFormat="1">
      <c r="A453" s="253" t="str">
        <f>数策标签!$H$6</f>
        <v>000100001001004</v>
      </c>
      <c r="B453" s="251" t="str">
        <f>VLOOKUP(A453,数策标签!H:K,2,FALSE)</f>
        <v>常住城市</v>
      </c>
      <c r="C453" s="247" t="str">
        <f>基本属性编码!K478</f>
        <v>000100001001004477</v>
      </c>
      <c r="D453" s="252" t="s">
        <v>1565</v>
      </c>
      <c r="E453" s="215" t="s">
        <v>238</v>
      </c>
    </row>
    <row r="454" spans="1:5" s="215" customFormat="1">
      <c r="A454" s="253" t="str">
        <f>数策标签!$H$6</f>
        <v>000100001001004</v>
      </c>
      <c r="B454" s="251" t="str">
        <f>VLOOKUP(A454,数策标签!H:K,2,FALSE)</f>
        <v>常住城市</v>
      </c>
      <c r="C454" s="247" t="str">
        <f>基本属性编码!K479</f>
        <v>000100001001004478</v>
      </c>
      <c r="D454" s="252" t="s">
        <v>1566</v>
      </c>
      <c r="E454" s="215" t="s">
        <v>238</v>
      </c>
    </row>
    <row r="455" spans="1:5" s="215" customFormat="1">
      <c r="A455" s="253" t="str">
        <f>数策标签!$H$6</f>
        <v>000100001001004</v>
      </c>
      <c r="B455" s="251" t="str">
        <f>VLOOKUP(A455,数策标签!H:K,2,FALSE)</f>
        <v>常住城市</v>
      </c>
      <c r="C455" s="247" t="str">
        <f>基本属性编码!K480</f>
        <v>000100001001004479</v>
      </c>
      <c r="D455" s="252" t="s">
        <v>1567</v>
      </c>
      <c r="E455" s="215" t="s">
        <v>238</v>
      </c>
    </row>
    <row r="456" spans="1:5" s="215" customFormat="1">
      <c r="A456" s="253" t="str">
        <f>数策标签!$H$6</f>
        <v>000100001001004</v>
      </c>
      <c r="B456" s="251" t="str">
        <f>VLOOKUP(A456,数策标签!H:K,2,FALSE)</f>
        <v>常住城市</v>
      </c>
      <c r="C456" s="247" t="str">
        <f>基本属性编码!K481</f>
        <v>000100001001004480</v>
      </c>
      <c r="D456" s="252" t="s">
        <v>1568</v>
      </c>
      <c r="E456" s="215" t="s">
        <v>238</v>
      </c>
    </row>
    <row r="457" spans="1:5" s="215" customFormat="1">
      <c r="A457" s="253" t="str">
        <f>数策标签!$H$6</f>
        <v>000100001001004</v>
      </c>
      <c r="B457" s="251" t="str">
        <f>VLOOKUP(A457,数策标签!H:K,2,FALSE)</f>
        <v>常住城市</v>
      </c>
      <c r="C457" s="247" t="str">
        <f>基本属性编码!K482</f>
        <v>000100001001004481</v>
      </c>
      <c r="D457" s="252" t="s">
        <v>1569</v>
      </c>
      <c r="E457" s="215" t="s">
        <v>238</v>
      </c>
    </row>
    <row r="458" spans="1:5" s="215" customFormat="1">
      <c r="A458" s="253" t="str">
        <f>数策标签!$H$6</f>
        <v>000100001001004</v>
      </c>
      <c r="B458" s="251" t="str">
        <f>VLOOKUP(A458,数策标签!H:K,2,FALSE)</f>
        <v>常住城市</v>
      </c>
      <c r="C458" s="247" t="str">
        <f>基本属性编码!K483</f>
        <v>000100001001004482</v>
      </c>
      <c r="D458" s="252" t="s">
        <v>1570</v>
      </c>
      <c r="E458" s="215" t="s">
        <v>238</v>
      </c>
    </row>
    <row r="459" spans="1:5" s="215" customFormat="1">
      <c r="A459" s="253" t="str">
        <f>数策标签!$H$6</f>
        <v>000100001001004</v>
      </c>
      <c r="B459" s="251" t="str">
        <f>VLOOKUP(A459,数策标签!H:K,2,FALSE)</f>
        <v>常住城市</v>
      </c>
      <c r="C459" s="247" t="str">
        <f>基本属性编码!K484</f>
        <v>000100001001004483</v>
      </c>
      <c r="D459" s="252" t="s">
        <v>1571</v>
      </c>
      <c r="E459" s="215" t="s">
        <v>238</v>
      </c>
    </row>
    <row r="460" spans="1:5" s="215" customFormat="1">
      <c r="A460" s="253" t="str">
        <f>数策标签!$H$6</f>
        <v>000100001001004</v>
      </c>
      <c r="B460" s="251" t="str">
        <f>VLOOKUP(A460,数策标签!H:K,2,FALSE)</f>
        <v>常住城市</v>
      </c>
      <c r="C460" s="247" t="str">
        <f>基本属性编码!K485</f>
        <v>000100001001004484</v>
      </c>
      <c r="D460" s="252" t="s">
        <v>1572</v>
      </c>
      <c r="E460" s="215" t="s">
        <v>238</v>
      </c>
    </row>
    <row r="461" spans="1:5" s="215" customFormat="1">
      <c r="A461" s="253" t="str">
        <f>数策标签!$H$6</f>
        <v>000100001001004</v>
      </c>
      <c r="B461" s="251" t="str">
        <f>VLOOKUP(A461,数策标签!H:K,2,FALSE)</f>
        <v>常住城市</v>
      </c>
      <c r="C461" s="247" t="str">
        <f>基本属性编码!K486</f>
        <v>000100001001004485</v>
      </c>
      <c r="D461" s="252" t="s">
        <v>1573</v>
      </c>
      <c r="E461" s="215" t="s">
        <v>238</v>
      </c>
    </row>
    <row r="462" spans="1:5" s="215" customFormat="1">
      <c r="A462" s="253" t="str">
        <f>数策标签!$H$6</f>
        <v>000100001001004</v>
      </c>
      <c r="B462" s="251" t="str">
        <f>VLOOKUP(A462,数策标签!H:K,2,FALSE)</f>
        <v>常住城市</v>
      </c>
      <c r="C462" s="247" t="str">
        <f>基本属性编码!K487</f>
        <v>000100001001004486</v>
      </c>
      <c r="D462" s="252" t="s">
        <v>1574</v>
      </c>
      <c r="E462" s="215" t="s">
        <v>238</v>
      </c>
    </row>
    <row r="463" spans="1:5" s="215" customFormat="1">
      <c r="A463" s="253" t="str">
        <f>数策标签!$H$6</f>
        <v>000100001001004</v>
      </c>
      <c r="B463" s="251" t="str">
        <f>VLOOKUP(A463,数策标签!H:K,2,FALSE)</f>
        <v>常住城市</v>
      </c>
      <c r="C463" s="247" t="str">
        <f>基本属性编码!K488</f>
        <v>000100001001004487</v>
      </c>
      <c r="D463" s="252" t="s">
        <v>1575</v>
      </c>
      <c r="E463" s="215" t="s">
        <v>238</v>
      </c>
    </row>
    <row r="464" spans="1:5" s="215" customFormat="1">
      <c r="A464" s="253" t="str">
        <f>数策标签!$H$6</f>
        <v>000100001001004</v>
      </c>
      <c r="B464" s="251" t="str">
        <f>VLOOKUP(A464,数策标签!H:K,2,FALSE)</f>
        <v>常住城市</v>
      </c>
      <c r="C464" s="247" t="str">
        <f>基本属性编码!K489</f>
        <v>000100001001004488</v>
      </c>
      <c r="D464" s="252" t="s">
        <v>1577</v>
      </c>
      <c r="E464" s="215" t="s">
        <v>238</v>
      </c>
    </row>
    <row r="465" spans="1:5" s="215" customFormat="1">
      <c r="A465" s="253" t="str">
        <f>数策标签!$H$6</f>
        <v>000100001001004</v>
      </c>
      <c r="B465" s="251" t="str">
        <f>VLOOKUP(A465,数策标签!H:K,2,FALSE)</f>
        <v>常住城市</v>
      </c>
      <c r="C465" s="247" t="str">
        <f>基本属性编码!K490</f>
        <v>000100001001004489</v>
      </c>
      <c r="D465" s="252" t="s">
        <v>1578</v>
      </c>
      <c r="E465" s="215" t="s">
        <v>238</v>
      </c>
    </row>
    <row r="466" spans="1:5" s="215" customFormat="1">
      <c r="A466" s="253" t="str">
        <f>数策标签!$H$6</f>
        <v>000100001001004</v>
      </c>
      <c r="B466" s="251" t="str">
        <f>VLOOKUP(A466,数策标签!H:K,2,FALSE)</f>
        <v>常住城市</v>
      </c>
      <c r="C466" s="247" t="str">
        <f>基本属性编码!K491</f>
        <v>000100001001004490</v>
      </c>
      <c r="D466" s="252" t="s">
        <v>1579</v>
      </c>
      <c r="E466" s="215" t="s">
        <v>238</v>
      </c>
    </row>
    <row r="467" spans="1:5" s="215" customFormat="1">
      <c r="A467" s="253" t="str">
        <f>数策标签!$H$6</f>
        <v>000100001001004</v>
      </c>
      <c r="B467" s="251" t="str">
        <f>VLOOKUP(A467,数策标签!H:K,2,FALSE)</f>
        <v>常住城市</v>
      </c>
      <c r="C467" s="247" t="str">
        <f>基本属性编码!K492</f>
        <v>000100001001004491</v>
      </c>
      <c r="D467" s="252" t="s">
        <v>1580</v>
      </c>
      <c r="E467" s="215" t="s">
        <v>238</v>
      </c>
    </row>
    <row r="468" spans="1:5" s="215" customFormat="1">
      <c r="A468" s="253" t="str">
        <f>数策标签!$H$6</f>
        <v>000100001001004</v>
      </c>
      <c r="B468" s="251" t="str">
        <f>VLOOKUP(A468,数策标签!H:K,2,FALSE)</f>
        <v>常住城市</v>
      </c>
      <c r="C468" s="247" t="str">
        <f>基本属性编码!K493</f>
        <v>000100001001004492</v>
      </c>
      <c r="D468" s="252" t="s">
        <v>1581</v>
      </c>
      <c r="E468" s="215" t="s">
        <v>238</v>
      </c>
    </row>
    <row r="469" spans="1:5" s="215" customFormat="1">
      <c r="A469" s="253" t="str">
        <f>数策标签!$H$6</f>
        <v>000100001001004</v>
      </c>
      <c r="B469" s="251" t="str">
        <f>VLOOKUP(A469,数策标签!H:K,2,FALSE)</f>
        <v>常住城市</v>
      </c>
      <c r="C469" s="247" t="str">
        <f>基本属性编码!K494</f>
        <v>000100001001004493</v>
      </c>
      <c r="D469" s="252" t="s">
        <v>1582</v>
      </c>
      <c r="E469" s="215" t="s">
        <v>238</v>
      </c>
    </row>
    <row r="470" spans="1:5" s="215" customFormat="1">
      <c r="A470" s="253" t="str">
        <f>数策标签!$H$6</f>
        <v>000100001001004</v>
      </c>
      <c r="B470" s="251" t="str">
        <f>VLOOKUP(A470,数策标签!H:K,2,FALSE)</f>
        <v>常住城市</v>
      </c>
      <c r="C470" s="247" t="str">
        <f>基本属性编码!K495</f>
        <v>000100001001004494</v>
      </c>
      <c r="D470" s="252" t="s">
        <v>1583</v>
      </c>
      <c r="E470" s="215" t="s">
        <v>238</v>
      </c>
    </row>
    <row r="471" spans="1:5" s="215" customFormat="1">
      <c r="A471" s="253" t="str">
        <f>数策标签!$H$6</f>
        <v>000100001001004</v>
      </c>
      <c r="B471" s="251" t="str">
        <f>VLOOKUP(A471,数策标签!H:K,2,FALSE)</f>
        <v>常住城市</v>
      </c>
      <c r="C471" s="247" t="str">
        <f>基本属性编码!K496</f>
        <v>000100001001004495</v>
      </c>
      <c r="D471" s="252" t="s">
        <v>1584</v>
      </c>
      <c r="E471" s="215" t="s">
        <v>238</v>
      </c>
    </row>
    <row r="472" spans="1:5" s="215" customFormat="1">
      <c r="A472" s="253" t="str">
        <f>数策标签!$H$6</f>
        <v>000100001001004</v>
      </c>
      <c r="B472" s="251" t="str">
        <f>VLOOKUP(A472,数策标签!H:K,2,FALSE)</f>
        <v>常住城市</v>
      </c>
      <c r="C472" s="247" t="str">
        <f>基本属性编码!K497</f>
        <v>000100001001004496</v>
      </c>
      <c r="D472" s="252" t="s">
        <v>1585</v>
      </c>
      <c r="E472" s="215" t="s">
        <v>238</v>
      </c>
    </row>
    <row r="473" spans="1:5" s="215" customFormat="1">
      <c r="A473" s="253" t="str">
        <f>数策标签!$H$6</f>
        <v>000100001001004</v>
      </c>
      <c r="B473" s="251" t="str">
        <f>VLOOKUP(A473,数策标签!H:K,2,FALSE)</f>
        <v>常住城市</v>
      </c>
      <c r="C473" s="247" t="str">
        <f>基本属性编码!K498</f>
        <v>000100001001004497</v>
      </c>
      <c r="D473" s="252" t="s">
        <v>1586</v>
      </c>
      <c r="E473" s="215" t="s">
        <v>238</v>
      </c>
    </row>
    <row r="474" spans="1:5" s="215" customFormat="1">
      <c r="A474" s="253" t="str">
        <f>数策标签!$H$6</f>
        <v>000100001001004</v>
      </c>
      <c r="B474" s="251" t="str">
        <f>VLOOKUP(A474,数策标签!H:K,2,FALSE)</f>
        <v>常住城市</v>
      </c>
      <c r="C474" s="247" t="str">
        <f>基本属性编码!K499</f>
        <v>000100001001004498</v>
      </c>
      <c r="D474" s="252" t="s">
        <v>1587</v>
      </c>
      <c r="E474" s="215" t="s">
        <v>238</v>
      </c>
    </row>
    <row r="475" spans="1:5" s="215" customFormat="1">
      <c r="A475" s="253" t="str">
        <f>数策标签!$H$6</f>
        <v>000100001001004</v>
      </c>
      <c r="B475" s="251" t="str">
        <f>VLOOKUP(A475,数策标签!H:K,2,FALSE)</f>
        <v>常住城市</v>
      </c>
      <c r="C475" s="247" t="str">
        <f>基本属性编码!K500</f>
        <v>000100001001004499</v>
      </c>
      <c r="D475" s="252" t="s">
        <v>1588</v>
      </c>
      <c r="E475" s="215" t="s">
        <v>238</v>
      </c>
    </row>
    <row r="476" spans="1:5" s="215" customFormat="1">
      <c r="A476" s="253" t="str">
        <f>数策标签!$H$6</f>
        <v>000100001001004</v>
      </c>
      <c r="B476" s="251" t="str">
        <f>VLOOKUP(A476,数策标签!H:K,2,FALSE)</f>
        <v>常住城市</v>
      </c>
      <c r="C476" s="247" t="str">
        <f>基本属性编码!K501</f>
        <v>000100001001004500</v>
      </c>
      <c r="D476" s="252" t="s">
        <v>1589</v>
      </c>
      <c r="E476" s="215" t="s">
        <v>238</v>
      </c>
    </row>
    <row r="477" spans="1:5" s="215" customFormat="1">
      <c r="A477" s="253" t="str">
        <f>数策标签!$H$6</f>
        <v>000100001001004</v>
      </c>
      <c r="B477" s="251" t="str">
        <f>VLOOKUP(A477,数策标签!H:K,2,FALSE)</f>
        <v>常住城市</v>
      </c>
      <c r="C477" s="247" t="str">
        <f>基本属性编码!K502</f>
        <v>000100001001004501</v>
      </c>
      <c r="D477" s="252" t="s">
        <v>1590</v>
      </c>
      <c r="E477" s="215" t="s">
        <v>238</v>
      </c>
    </row>
    <row r="478" spans="1:5" s="215" customFormat="1">
      <c r="A478" s="253" t="str">
        <f>数策标签!$H$6</f>
        <v>000100001001004</v>
      </c>
      <c r="B478" s="251" t="str">
        <f>VLOOKUP(A478,数策标签!H:K,2,FALSE)</f>
        <v>常住城市</v>
      </c>
      <c r="C478" s="247" t="str">
        <f>基本属性编码!K503</f>
        <v>000100001001004502</v>
      </c>
      <c r="D478" s="252" t="s">
        <v>1591</v>
      </c>
      <c r="E478" s="215" t="s">
        <v>238</v>
      </c>
    </row>
    <row r="479" spans="1:5" s="215" customFormat="1">
      <c r="A479" s="253" t="str">
        <f>数策标签!$H$6</f>
        <v>000100001001004</v>
      </c>
      <c r="B479" s="251" t="str">
        <f>VLOOKUP(A479,数策标签!H:K,2,FALSE)</f>
        <v>常住城市</v>
      </c>
      <c r="C479" s="247" t="str">
        <f>基本属性编码!K504</f>
        <v>000100001001004503</v>
      </c>
      <c r="D479" s="252" t="s">
        <v>1592</v>
      </c>
      <c r="E479" s="215" t="s">
        <v>238</v>
      </c>
    </row>
    <row r="480" spans="1:5" s="215" customFormat="1">
      <c r="A480" s="253" t="str">
        <f>数策标签!$H$6</f>
        <v>000100001001004</v>
      </c>
      <c r="B480" s="251" t="str">
        <f>VLOOKUP(A480,数策标签!H:K,2,FALSE)</f>
        <v>常住城市</v>
      </c>
      <c r="C480" s="247" t="str">
        <f>基本属性编码!K505</f>
        <v>000100001001004504</v>
      </c>
      <c r="D480" s="252" t="s">
        <v>1593</v>
      </c>
      <c r="E480" s="215" t="s">
        <v>238</v>
      </c>
    </row>
    <row r="481" spans="1:5" s="215" customFormat="1">
      <c r="A481" s="253" t="str">
        <f>数策标签!$H$6</f>
        <v>000100001001004</v>
      </c>
      <c r="B481" s="251" t="str">
        <f>VLOOKUP(A481,数策标签!H:K,2,FALSE)</f>
        <v>常住城市</v>
      </c>
      <c r="C481" s="247" t="str">
        <f>基本属性编码!K506</f>
        <v>000100001001004505</v>
      </c>
      <c r="D481" s="252" t="s">
        <v>1594</v>
      </c>
      <c r="E481" s="215" t="s">
        <v>238</v>
      </c>
    </row>
    <row r="482" spans="1:5" s="215" customFormat="1">
      <c r="A482" s="253" t="str">
        <f>数策标签!$H$6</f>
        <v>000100001001004</v>
      </c>
      <c r="B482" s="251" t="str">
        <f>VLOOKUP(A482,数策标签!H:K,2,FALSE)</f>
        <v>常住城市</v>
      </c>
      <c r="C482" s="247" t="str">
        <f>基本属性编码!K507</f>
        <v>000100001001004506</v>
      </c>
      <c r="D482" s="252" t="s">
        <v>1595</v>
      </c>
      <c r="E482" s="215" t="s">
        <v>238</v>
      </c>
    </row>
    <row r="483" spans="1:5" s="215" customFormat="1">
      <c r="A483" s="253" t="str">
        <f>数策标签!$H$6</f>
        <v>000100001001004</v>
      </c>
      <c r="B483" s="251" t="str">
        <f>VLOOKUP(A483,数策标签!H:K,2,FALSE)</f>
        <v>常住城市</v>
      </c>
      <c r="C483" s="247" t="str">
        <f>基本属性编码!K508</f>
        <v>000100001001004507</v>
      </c>
      <c r="D483" s="252" t="s">
        <v>1596</v>
      </c>
      <c r="E483" s="215" t="s">
        <v>238</v>
      </c>
    </row>
    <row r="484" spans="1:5" s="215" customFormat="1">
      <c r="A484" s="253" t="str">
        <f>数策标签!$H$6</f>
        <v>000100001001004</v>
      </c>
      <c r="B484" s="251" t="str">
        <f>VLOOKUP(A484,数策标签!H:K,2,FALSE)</f>
        <v>常住城市</v>
      </c>
      <c r="C484" s="247" t="str">
        <f>基本属性编码!K509</f>
        <v>000100001001004508</v>
      </c>
      <c r="D484" s="252" t="s">
        <v>1597</v>
      </c>
      <c r="E484" s="215" t="s">
        <v>238</v>
      </c>
    </row>
    <row r="485" spans="1:5" s="215" customFormat="1">
      <c r="A485" s="253" t="str">
        <f>数策标签!$H$6</f>
        <v>000100001001004</v>
      </c>
      <c r="B485" s="251" t="str">
        <f>VLOOKUP(A485,数策标签!H:K,2,FALSE)</f>
        <v>常住城市</v>
      </c>
      <c r="C485" s="247" t="str">
        <f>基本属性编码!K510</f>
        <v>000100001001004509</v>
      </c>
      <c r="D485" s="252" t="s">
        <v>1598</v>
      </c>
      <c r="E485" s="215" t="s">
        <v>238</v>
      </c>
    </row>
    <row r="486" spans="1:5" s="215" customFormat="1">
      <c r="A486" s="253" t="str">
        <f>数策标签!$H$6</f>
        <v>000100001001004</v>
      </c>
      <c r="B486" s="251" t="str">
        <f>VLOOKUP(A486,数策标签!H:K,2,FALSE)</f>
        <v>常住城市</v>
      </c>
      <c r="C486" s="247" t="str">
        <f>基本属性编码!K511</f>
        <v>000100001001004510</v>
      </c>
      <c r="D486" s="252" t="s">
        <v>1599</v>
      </c>
      <c r="E486" s="215" t="s">
        <v>238</v>
      </c>
    </row>
    <row r="487" spans="1:5" s="215" customFormat="1">
      <c r="A487" s="253" t="str">
        <f>数策标签!$H$6</f>
        <v>000100001001004</v>
      </c>
      <c r="B487" s="251" t="str">
        <f>VLOOKUP(A487,数策标签!H:K,2,FALSE)</f>
        <v>常住城市</v>
      </c>
      <c r="C487" s="247" t="str">
        <f>基本属性编码!K512</f>
        <v>000100001001004511</v>
      </c>
      <c r="D487" s="252" t="s">
        <v>1600</v>
      </c>
      <c r="E487" s="215" t="s">
        <v>238</v>
      </c>
    </row>
    <row r="488" spans="1:5" s="215" customFormat="1">
      <c r="A488" s="253" t="str">
        <f>数策标签!$H$6</f>
        <v>000100001001004</v>
      </c>
      <c r="B488" s="251" t="str">
        <f>VLOOKUP(A488,数策标签!H:K,2,FALSE)</f>
        <v>常住城市</v>
      </c>
      <c r="C488" s="247" t="str">
        <f>基本属性编码!K513</f>
        <v>000100001001004512</v>
      </c>
      <c r="D488" s="252" t="s">
        <v>1601</v>
      </c>
      <c r="E488" s="215" t="s">
        <v>238</v>
      </c>
    </row>
    <row r="489" spans="1:5" s="215" customFormat="1">
      <c r="A489" s="253" t="str">
        <f>数策标签!$H$6</f>
        <v>000100001001004</v>
      </c>
      <c r="B489" s="251" t="str">
        <f>VLOOKUP(A489,数策标签!H:K,2,FALSE)</f>
        <v>常住城市</v>
      </c>
      <c r="C489" s="247" t="str">
        <f>基本属性编码!K514</f>
        <v>000100001001004513</v>
      </c>
      <c r="D489" s="252" t="s">
        <v>1602</v>
      </c>
      <c r="E489" s="215" t="s">
        <v>238</v>
      </c>
    </row>
    <row r="490" spans="1:5" s="215" customFormat="1">
      <c r="A490" s="253" t="str">
        <f>数策标签!$H$6</f>
        <v>000100001001004</v>
      </c>
      <c r="B490" s="251" t="str">
        <f>VLOOKUP(A490,数策标签!H:K,2,FALSE)</f>
        <v>常住城市</v>
      </c>
      <c r="C490" s="247" t="str">
        <f>基本属性编码!K515</f>
        <v>000100001001004514</v>
      </c>
      <c r="D490" s="252" t="s">
        <v>1603</v>
      </c>
      <c r="E490" s="215" t="s">
        <v>238</v>
      </c>
    </row>
    <row r="491" spans="1:5" s="215" customFormat="1">
      <c r="A491" s="253" t="str">
        <f>数策标签!$H$6</f>
        <v>000100001001004</v>
      </c>
      <c r="B491" s="251" t="str">
        <f>VLOOKUP(A491,数策标签!H:K,2,FALSE)</f>
        <v>常住城市</v>
      </c>
      <c r="C491" s="247" t="str">
        <f>基本属性编码!K516</f>
        <v>000100001001004515</v>
      </c>
      <c r="D491" s="252" t="s">
        <v>1604</v>
      </c>
      <c r="E491" s="215" t="s">
        <v>238</v>
      </c>
    </row>
    <row r="492" spans="1:5" s="215" customFormat="1">
      <c r="A492" s="253" t="str">
        <f>数策标签!$H$6</f>
        <v>000100001001004</v>
      </c>
      <c r="B492" s="251" t="str">
        <f>VLOOKUP(A492,数策标签!H:K,2,FALSE)</f>
        <v>常住城市</v>
      </c>
      <c r="C492" s="247" t="str">
        <f>基本属性编码!K517</f>
        <v>000100001001004516</v>
      </c>
      <c r="D492" s="252" t="s">
        <v>1605</v>
      </c>
      <c r="E492" s="215" t="s">
        <v>238</v>
      </c>
    </row>
    <row r="493" spans="1:5" s="215" customFormat="1">
      <c r="A493" s="253" t="str">
        <f>数策标签!$H$6</f>
        <v>000100001001004</v>
      </c>
      <c r="B493" s="251" t="str">
        <f>VLOOKUP(A493,数策标签!H:K,2,FALSE)</f>
        <v>常住城市</v>
      </c>
      <c r="C493" s="247" t="str">
        <f>基本属性编码!K518</f>
        <v>000100001001004517</v>
      </c>
      <c r="D493" s="252" t="s">
        <v>1606</v>
      </c>
      <c r="E493" s="215" t="s">
        <v>238</v>
      </c>
    </row>
    <row r="494" spans="1:5" s="215" customFormat="1">
      <c r="A494" s="253" t="str">
        <f>数策标签!$H$6</f>
        <v>000100001001004</v>
      </c>
      <c r="B494" s="251" t="str">
        <f>VLOOKUP(A494,数策标签!H:K,2,FALSE)</f>
        <v>常住城市</v>
      </c>
      <c r="C494" s="247" t="str">
        <f>基本属性编码!K519</f>
        <v>000100001001004518</v>
      </c>
      <c r="D494" s="252" t="s">
        <v>1607</v>
      </c>
      <c r="E494" s="215" t="s">
        <v>238</v>
      </c>
    </row>
    <row r="495" spans="1:5" s="215" customFormat="1">
      <c r="A495" s="253" t="str">
        <f>数策标签!$H$6</f>
        <v>000100001001004</v>
      </c>
      <c r="B495" s="251" t="str">
        <f>VLOOKUP(A495,数策标签!H:K,2,FALSE)</f>
        <v>常住城市</v>
      </c>
      <c r="C495" s="247" t="str">
        <f>基本属性编码!K520</f>
        <v>000100001001004519</v>
      </c>
      <c r="D495" s="252" t="s">
        <v>1608</v>
      </c>
      <c r="E495" s="215" t="s">
        <v>238</v>
      </c>
    </row>
    <row r="496" spans="1:5" s="215" customFormat="1">
      <c r="A496" s="253" t="str">
        <f>数策标签!$H$6</f>
        <v>000100001001004</v>
      </c>
      <c r="B496" s="251" t="str">
        <f>VLOOKUP(A496,数策标签!H:K,2,FALSE)</f>
        <v>常住城市</v>
      </c>
      <c r="C496" s="247" t="str">
        <f>基本属性编码!K521</f>
        <v>000100001001004520</v>
      </c>
      <c r="D496" s="252" t="s">
        <v>1609</v>
      </c>
      <c r="E496" s="215" t="s">
        <v>238</v>
      </c>
    </row>
    <row r="497" spans="1:5" s="215" customFormat="1">
      <c r="A497" s="253" t="str">
        <f>数策标签!$H$6</f>
        <v>000100001001004</v>
      </c>
      <c r="B497" s="251" t="str">
        <f>VLOOKUP(A497,数策标签!H:K,2,FALSE)</f>
        <v>常住城市</v>
      </c>
      <c r="C497" s="247" t="str">
        <f>基本属性编码!K522</f>
        <v>000100001001004521</v>
      </c>
      <c r="D497" s="252" t="s">
        <v>1610</v>
      </c>
      <c r="E497" s="215" t="s">
        <v>238</v>
      </c>
    </row>
    <row r="498" spans="1:5" s="215" customFormat="1">
      <c r="A498" s="253" t="str">
        <f>数策标签!$H$6</f>
        <v>000100001001004</v>
      </c>
      <c r="B498" s="251" t="str">
        <f>VLOOKUP(A498,数策标签!H:K,2,FALSE)</f>
        <v>常住城市</v>
      </c>
      <c r="C498" s="247" t="str">
        <f>基本属性编码!K523</f>
        <v>000100001001004522</v>
      </c>
      <c r="D498" s="252" t="s">
        <v>1611</v>
      </c>
      <c r="E498" s="215" t="s">
        <v>238</v>
      </c>
    </row>
    <row r="499" spans="1:5" s="215" customFormat="1">
      <c r="A499" s="253" t="str">
        <f>数策标签!$H$6</f>
        <v>000100001001004</v>
      </c>
      <c r="B499" s="251" t="str">
        <f>VLOOKUP(A499,数策标签!H:K,2,FALSE)</f>
        <v>常住城市</v>
      </c>
      <c r="C499" s="247" t="str">
        <f>基本属性编码!K524</f>
        <v>000100001001004523</v>
      </c>
      <c r="D499" s="252" t="s">
        <v>1612</v>
      </c>
      <c r="E499" s="215" t="s">
        <v>238</v>
      </c>
    </row>
    <row r="500" spans="1:5" s="215" customFormat="1">
      <c r="A500" s="253" t="str">
        <f>数策标签!$H$6</f>
        <v>000100001001004</v>
      </c>
      <c r="B500" s="251" t="str">
        <f>VLOOKUP(A500,数策标签!H:K,2,FALSE)</f>
        <v>常住城市</v>
      </c>
      <c r="C500" s="247" t="str">
        <f>基本属性编码!K525</f>
        <v>000100001001004524</v>
      </c>
      <c r="D500" s="252" t="s">
        <v>1613</v>
      </c>
      <c r="E500" s="215" t="s">
        <v>238</v>
      </c>
    </row>
    <row r="501" spans="1:5" s="215" customFormat="1">
      <c r="A501" s="253" t="str">
        <f>数策标签!$H$6</f>
        <v>000100001001004</v>
      </c>
      <c r="B501" s="251" t="str">
        <f>VLOOKUP(A501,数策标签!H:K,2,FALSE)</f>
        <v>常住城市</v>
      </c>
      <c r="C501" s="247" t="str">
        <f>基本属性编码!K526</f>
        <v>000100001001004525</v>
      </c>
      <c r="D501" s="252" t="s">
        <v>1614</v>
      </c>
      <c r="E501" s="215" t="s">
        <v>238</v>
      </c>
    </row>
    <row r="502" spans="1:5" s="215" customFormat="1">
      <c r="A502" s="253" t="str">
        <f>数策标签!$H$6</f>
        <v>000100001001004</v>
      </c>
      <c r="B502" s="251" t="str">
        <f>VLOOKUP(A502,数策标签!H:K,2,FALSE)</f>
        <v>常住城市</v>
      </c>
      <c r="C502" s="247" t="str">
        <f>基本属性编码!K527</f>
        <v>000100001001004526</v>
      </c>
      <c r="D502" s="252" t="s">
        <v>1615</v>
      </c>
      <c r="E502" s="215" t="s">
        <v>238</v>
      </c>
    </row>
    <row r="503" spans="1:5" s="215" customFormat="1">
      <c r="A503" s="253" t="str">
        <f>数策标签!$H$6</f>
        <v>000100001001004</v>
      </c>
      <c r="B503" s="251" t="str">
        <f>VLOOKUP(A503,数策标签!H:K,2,FALSE)</f>
        <v>常住城市</v>
      </c>
      <c r="C503" s="247" t="str">
        <f>基本属性编码!K528</f>
        <v>000100001001004527</v>
      </c>
      <c r="D503" s="252" t="s">
        <v>1616</v>
      </c>
      <c r="E503" s="215" t="s">
        <v>238</v>
      </c>
    </row>
    <row r="504" spans="1:5" s="215" customFormat="1">
      <c r="A504" s="253" t="str">
        <f>数策标签!$H$6</f>
        <v>000100001001004</v>
      </c>
      <c r="B504" s="251" t="str">
        <f>VLOOKUP(A504,数策标签!H:K,2,FALSE)</f>
        <v>常住城市</v>
      </c>
      <c r="C504" s="247" t="str">
        <f>基本属性编码!K529</f>
        <v>000100001001004528</v>
      </c>
      <c r="D504" s="252" t="s">
        <v>1617</v>
      </c>
      <c r="E504" s="215" t="s">
        <v>238</v>
      </c>
    </row>
    <row r="505" spans="1:5" s="215" customFormat="1">
      <c r="A505" s="253" t="str">
        <f>数策标签!$H$6</f>
        <v>000100001001004</v>
      </c>
      <c r="B505" s="251" t="str">
        <f>VLOOKUP(A505,数策标签!H:K,2,FALSE)</f>
        <v>常住城市</v>
      </c>
      <c r="C505" s="247" t="str">
        <f>基本属性编码!K530</f>
        <v>000100001001004529</v>
      </c>
      <c r="D505" s="252" t="s">
        <v>1618</v>
      </c>
      <c r="E505" s="215" t="s">
        <v>238</v>
      </c>
    </row>
    <row r="506" spans="1:5" s="215" customFormat="1">
      <c r="A506" s="253" t="str">
        <f>数策标签!$H$6</f>
        <v>000100001001004</v>
      </c>
      <c r="B506" s="251" t="str">
        <f>VLOOKUP(A506,数策标签!H:K,2,FALSE)</f>
        <v>常住城市</v>
      </c>
      <c r="C506" s="247" t="str">
        <f>基本属性编码!K531</f>
        <v>000100001001004530</v>
      </c>
      <c r="D506" s="252" t="s">
        <v>1619</v>
      </c>
      <c r="E506" s="215" t="s">
        <v>238</v>
      </c>
    </row>
    <row r="507" spans="1:5" s="215" customFormat="1">
      <c r="A507" s="253" t="str">
        <f>数策标签!$H$6</f>
        <v>000100001001004</v>
      </c>
      <c r="B507" s="251" t="str">
        <f>VLOOKUP(A507,数策标签!H:K,2,FALSE)</f>
        <v>常住城市</v>
      </c>
      <c r="C507" s="247" t="str">
        <f>基本属性编码!K532</f>
        <v>000100001001004531</v>
      </c>
      <c r="D507" s="252" t="s">
        <v>1620</v>
      </c>
      <c r="E507" s="215" t="s">
        <v>238</v>
      </c>
    </row>
    <row r="508" spans="1:5" s="215" customFormat="1">
      <c r="A508" s="253" t="str">
        <f>数策标签!$H$6</f>
        <v>000100001001004</v>
      </c>
      <c r="B508" s="251" t="str">
        <f>VLOOKUP(A508,数策标签!H:K,2,FALSE)</f>
        <v>常住城市</v>
      </c>
      <c r="C508" s="247" t="str">
        <f>基本属性编码!K533</f>
        <v>000100001001004532</v>
      </c>
      <c r="D508" s="252" t="s">
        <v>1621</v>
      </c>
      <c r="E508" s="215" t="s">
        <v>238</v>
      </c>
    </row>
    <row r="509" spans="1:5" s="215" customFormat="1">
      <c r="A509" s="253" t="str">
        <f>数策标签!$H$6</f>
        <v>000100001001004</v>
      </c>
      <c r="B509" s="251" t="str">
        <f>VLOOKUP(A509,数策标签!H:K,2,FALSE)</f>
        <v>常住城市</v>
      </c>
      <c r="C509" s="247" t="str">
        <f>基本属性编码!K534</f>
        <v>000100001001004533</v>
      </c>
      <c r="D509" s="252" t="s">
        <v>1622</v>
      </c>
      <c r="E509" s="215" t="s">
        <v>238</v>
      </c>
    </row>
    <row r="510" spans="1:5" s="215" customFormat="1">
      <c r="A510" s="253" t="str">
        <f>数策标签!$H$6</f>
        <v>000100001001004</v>
      </c>
      <c r="B510" s="251" t="str">
        <f>VLOOKUP(A510,数策标签!H:K,2,FALSE)</f>
        <v>常住城市</v>
      </c>
      <c r="C510" s="247" t="str">
        <f>基本属性编码!K535</f>
        <v>000100001001004534</v>
      </c>
      <c r="D510" s="252" t="s">
        <v>1623</v>
      </c>
      <c r="E510" s="215" t="s">
        <v>238</v>
      </c>
    </row>
    <row r="511" spans="1:5" s="215" customFormat="1">
      <c r="A511" s="253" t="str">
        <f>数策标签!$H$6</f>
        <v>000100001001004</v>
      </c>
      <c r="B511" s="251" t="str">
        <f>VLOOKUP(A511,数策标签!H:K,2,FALSE)</f>
        <v>常住城市</v>
      </c>
      <c r="C511" s="247" t="str">
        <f>基本属性编码!K536</f>
        <v>000100001001004535</v>
      </c>
      <c r="D511" s="252" t="s">
        <v>1624</v>
      </c>
      <c r="E511" s="215" t="s">
        <v>238</v>
      </c>
    </row>
    <row r="512" spans="1:5" s="215" customFormat="1">
      <c r="A512" s="253" t="str">
        <f>数策标签!$H$6</f>
        <v>000100001001004</v>
      </c>
      <c r="B512" s="251" t="str">
        <f>VLOOKUP(A512,数策标签!H:K,2,FALSE)</f>
        <v>常住城市</v>
      </c>
      <c r="C512" s="247" t="str">
        <f>基本属性编码!K537</f>
        <v>000100001001004536</v>
      </c>
      <c r="D512" s="252" t="s">
        <v>1625</v>
      </c>
      <c r="E512" s="215" t="s">
        <v>238</v>
      </c>
    </row>
    <row r="513" spans="1:5" s="215" customFormat="1">
      <c r="A513" s="253" t="str">
        <f>数策标签!$H$6</f>
        <v>000100001001004</v>
      </c>
      <c r="B513" s="251" t="str">
        <f>VLOOKUP(A513,数策标签!H:K,2,FALSE)</f>
        <v>常住城市</v>
      </c>
      <c r="C513" s="247" t="str">
        <f>基本属性编码!K538</f>
        <v>000100001001004537</v>
      </c>
      <c r="D513" s="252" t="s">
        <v>1626</v>
      </c>
      <c r="E513" s="215" t="s">
        <v>238</v>
      </c>
    </row>
    <row r="514" spans="1:5" s="215" customFormat="1">
      <c r="A514" s="253" t="str">
        <f>数策标签!$H$6</f>
        <v>000100001001004</v>
      </c>
      <c r="B514" s="251" t="str">
        <f>VLOOKUP(A514,数策标签!H:K,2,FALSE)</f>
        <v>常住城市</v>
      </c>
      <c r="C514" s="247" t="str">
        <f>基本属性编码!K539</f>
        <v>000100001001004538</v>
      </c>
      <c r="D514" s="252" t="s">
        <v>1627</v>
      </c>
      <c r="E514" s="215" t="s">
        <v>238</v>
      </c>
    </row>
    <row r="515" spans="1:5" s="215" customFormat="1">
      <c r="A515" s="253" t="str">
        <f>数策标签!$H$6</f>
        <v>000100001001004</v>
      </c>
      <c r="B515" s="251" t="str">
        <f>VLOOKUP(A515,数策标签!H:K,2,FALSE)</f>
        <v>常住城市</v>
      </c>
      <c r="C515" s="247" t="str">
        <f>基本属性编码!K540</f>
        <v>000100001001004539</v>
      </c>
      <c r="D515" s="252" t="s">
        <v>1628</v>
      </c>
      <c r="E515" s="215" t="s">
        <v>238</v>
      </c>
    </row>
    <row r="516" spans="1:5" s="215" customFormat="1">
      <c r="A516" s="253" t="str">
        <f>数策标签!$H$6</f>
        <v>000100001001004</v>
      </c>
      <c r="B516" s="251" t="str">
        <f>VLOOKUP(A516,数策标签!H:K,2,FALSE)</f>
        <v>常住城市</v>
      </c>
      <c r="C516" s="247" t="str">
        <f>基本属性编码!K541</f>
        <v>000100001001004540</v>
      </c>
      <c r="D516" s="252" t="s">
        <v>1629</v>
      </c>
      <c r="E516" s="215" t="s">
        <v>238</v>
      </c>
    </row>
    <row r="517" spans="1:5" s="215" customFormat="1">
      <c r="A517" s="253" t="str">
        <f>数策标签!$H$6</f>
        <v>000100001001004</v>
      </c>
      <c r="B517" s="251" t="str">
        <f>VLOOKUP(A517,数策标签!H:K,2,FALSE)</f>
        <v>常住城市</v>
      </c>
      <c r="C517" s="247" t="str">
        <f>基本属性编码!K542</f>
        <v>000100001001004541</v>
      </c>
      <c r="D517" s="252" t="s">
        <v>1630</v>
      </c>
      <c r="E517" s="215" t="s">
        <v>238</v>
      </c>
    </row>
    <row r="518" spans="1:5" s="215" customFormat="1">
      <c r="A518" s="253" t="str">
        <f>数策标签!$H$6</f>
        <v>000100001001004</v>
      </c>
      <c r="B518" s="251" t="str">
        <f>VLOOKUP(A518,数策标签!H:K,2,FALSE)</f>
        <v>常住城市</v>
      </c>
      <c r="C518" s="247" t="str">
        <f>基本属性编码!K543</f>
        <v>000100001001004542</v>
      </c>
      <c r="D518" s="252" t="s">
        <v>1631</v>
      </c>
      <c r="E518" s="215" t="s">
        <v>238</v>
      </c>
    </row>
    <row r="519" spans="1:5" s="215" customFormat="1">
      <c r="A519" s="253" t="str">
        <f>数策标签!$H$6</f>
        <v>000100001001004</v>
      </c>
      <c r="B519" s="251" t="str">
        <f>VLOOKUP(A519,数策标签!H:K,2,FALSE)</f>
        <v>常住城市</v>
      </c>
      <c r="C519" s="247" t="str">
        <f>基本属性编码!K544</f>
        <v>000100001001004543</v>
      </c>
      <c r="D519" s="252" t="s">
        <v>1632</v>
      </c>
      <c r="E519" s="215" t="s">
        <v>238</v>
      </c>
    </row>
    <row r="520" spans="1:5" s="215" customFormat="1">
      <c r="A520" s="253" t="str">
        <f>数策标签!$H$6</f>
        <v>000100001001004</v>
      </c>
      <c r="B520" s="251" t="str">
        <f>VLOOKUP(A520,数策标签!H:K,2,FALSE)</f>
        <v>常住城市</v>
      </c>
      <c r="C520" s="247" t="str">
        <f>基本属性编码!K545</f>
        <v>000100001001004544</v>
      </c>
      <c r="D520" s="252" t="s">
        <v>1633</v>
      </c>
      <c r="E520" s="215" t="s">
        <v>238</v>
      </c>
    </row>
    <row r="521" spans="1:5" s="215" customFormat="1">
      <c r="A521" s="253" t="str">
        <f>数策标签!$H$6</f>
        <v>000100001001004</v>
      </c>
      <c r="B521" s="251" t="str">
        <f>VLOOKUP(A521,数策标签!H:K,2,FALSE)</f>
        <v>常住城市</v>
      </c>
      <c r="C521" s="247" t="str">
        <f>基本属性编码!K546</f>
        <v>000100001001004545</v>
      </c>
      <c r="D521" s="252" t="s">
        <v>1634</v>
      </c>
      <c r="E521" s="215" t="s">
        <v>238</v>
      </c>
    </row>
    <row r="522" spans="1:5" s="215" customFormat="1">
      <c r="A522" s="253" t="str">
        <f>数策标签!$H$6</f>
        <v>000100001001004</v>
      </c>
      <c r="B522" s="251" t="str">
        <f>VLOOKUP(A522,数策标签!H:K,2,FALSE)</f>
        <v>常住城市</v>
      </c>
      <c r="C522" s="247" t="str">
        <f>基本属性编码!K547</f>
        <v>000100001001004546</v>
      </c>
      <c r="D522" s="252" t="s">
        <v>3479</v>
      </c>
      <c r="E522" s="215" t="s">
        <v>238</v>
      </c>
    </row>
    <row r="523" spans="1:5" s="215" customFormat="1">
      <c r="A523" s="253" t="str">
        <f>数策标签!$H$6</f>
        <v>000100001001004</v>
      </c>
      <c r="B523" s="251" t="str">
        <f>VLOOKUP(A523,数策标签!H:K,2,FALSE)</f>
        <v>常住城市</v>
      </c>
      <c r="C523" s="247" t="str">
        <f>基本属性编码!K548</f>
        <v>000100001001004547</v>
      </c>
      <c r="D523" s="252" t="s">
        <v>1635</v>
      </c>
      <c r="E523" s="215" t="s">
        <v>238</v>
      </c>
    </row>
    <row r="524" spans="1:5" s="215" customFormat="1">
      <c r="A524" s="253" t="str">
        <f>数策标签!$H$6</f>
        <v>000100001001004</v>
      </c>
      <c r="B524" s="251" t="str">
        <f>VLOOKUP(A524,数策标签!H:K,2,FALSE)</f>
        <v>常住城市</v>
      </c>
      <c r="C524" s="247" t="str">
        <f>基本属性编码!K549</f>
        <v>000100001001004548</v>
      </c>
      <c r="D524" s="252" t="s">
        <v>1636</v>
      </c>
      <c r="E524" s="215" t="s">
        <v>238</v>
      </c>
    </row>
    <row r="525" spans="1:5" s="215" customFormat="1">
      <c r="A525" s="253" t="str">
        <f>数策标签!$H$6</f>
        <v>000100001001004</v>
      </c>
      <c r="B525" s="251" t="str">
        <f>VLOOKUP(A525,数策标签!H:K,2,FALSE)</f>
        <v>常住城市</v>
      </c>
      <c r="C525" s="247" t="str">
        <f>基本属性编码!K550</f>
        <v>000100001001004549</v>
      </c>
      <c r="D525" s="252" t="s">
        <v>1637</v>
      </c>
      <c r="E525" s="215" t="s">
        <v>238</v>
      </c>
    </row>
    <row r="526" spans="1:5" s="215" customFormat="1">
      <c r="A526" s="253" t="str">
        <f>数策标签!$H$6</f>
        <v>000100001001004</v>
      </c>
      <c r="B526" s="251" t="str">
        <f>VLOOKUP(A526,数策标签!H:K,2,FALSE)</f>
        <v>常住城市</v>
      </c>
      <c r="C526" s="247" t="str">
        <f>基本属性编码!K551</f>
        <v>000100001001004550</v>
      </c>
      <c r="D526" s="252" t="s">
        <v>1638</v>
      </c>
      <c r="E526" s="215" t="s">
        <v>238</v>
      </c>
    </row>
    <row r="527" spans="1:5" s="215" customFormat="1">
      <c r="A527" s="253" t="str">
        <f>数策标签!$H$6</f>
        <v>000100001001004</v>
      </c>
      <c r="B527" s="251" t="str">
        <f>VLOOKUP(A527,数策标签!H:K,2,FALSE)</f>
        <v>常住城市</v>
      </c>
      <c r="C527" s="247" t="str">
        <f>基本属性编码!K552</f>
        <v>000100001001004551</v>
      </c>
      <c r="D527" s="252" t="s">
        <v>3480</v>
      </c>
      <c r="E527" s="215" t="s">
        <v>238</v>
      </c>
    </row>
    <row r="528" spans="1:5" s="215" customFormat="1">
      <c r="A528" s="253" t="str">
        <f>数策标签!$H$6</f>
        <v>000100001001004</v>
      </c>
      <c r="B528" s="251" t="str">
        <f>VLOOKUP(A528,数策标签!H:K,2,FALSE)</f>
        <v>常住城市</v>
      </c>
      <c r="C528" s="247" t="str">
        <f>基本属性编码!K553</f>
        <v>000100001001004552</v>
      </c>
      <c r="D528" s="252" t="s">
        <v>1640</v>
      </c>
      <c r="E528" s="215" t="s">
        <v>238</v>
      </c>
    </row>
    <row r="529" spans="1:5" s="215" customFormat="1">
      <c r="A529" s="253" t="str">
        <f>数策标签!$H$6</f>
        <v>000100001001004</v>
      </c>
      <c r="B529" s="251" t="str">
        <f>VLOOKUP(A529,数策标签!H:K,2,FALSE)</f>
        <v>常住城市</v>
      </c>
      <c r="C529" s="247" t="str">
        <f>基本属性编码!K554</f>
        <v>000100001001004553</v>
      </c>
      <c r="D529" s="252" t="s">
        <v>1641</v>
      </c>
      <c r="E529" s="215" t="s">
        <v>238</v>
      </c>
    </row>
    <row r="530" spans="1:5" s="215" customFormat="1">
      <c r="A530" s="253" t="str">
        <f>数策标签!$H$6</f>
        <v>000100001001004</v>
      </c>
      <c r="B530" s="251" t="str">
        <f>VLOOKUP(A530,数策标签!H:K,2,FALSE)</f>
        <v>常住城市</v>
      </c>
      <c r="C530" s="247" t="str">
        <f>基本属性编码!K555</f>
        <v>000100001001004554</v>
      </c>
      <c r="D530" s="252" t="s">
        <v>1642</v>
      </c>
      <c r="E530" s="215" t="s">
        <v>238</v>
      </c>
    </row>
    <row r="531" spans="1:5" s="215" customFormat="1">
      <c r="A531" s="253" t="str">
        <f>数策标签!$H$6</f>
        <v>000100001001004</v>
      </c>
      <c r="B531" s="251" t="str">
        <f>VLOOKUP(A531,数策标签!H:K,2,FALSE)</f>
        <v>常住城市</v>
      </c>
      <c r="C531" s="247" t="str">
        <f>基本属性编码!K556</f>
        <v>000100001001004555</v>
      </c>
      <c r="D531" s="252" t="s">
        <v>1643</v>
      </c>
      <c r="E531" s="215" t="s">
        <v>238</v>
      </c>
    </row>
    <row r="532" spans="1:5" s="215" customFormat="1">
      <c r="A532" s="253" t="str">
        <f>数策标签!$H$6</f>
        <v>000100001001004</v>
      </c>
      <c r="B532" s="251" t="str">
        <f>VLOOKUP(A532,数策标签!H:K,2,FALSE)</f>
        <v>常住城市</v>
      </c>
      <c r="C532" s="247" t="str">
        <f>基本属性编码!K557</f>
        <v>000100001001004556</v>
      </c>
      <c r="D532" s="252" t="s">
        <v>1644</v>
      </c>
      <c r="E532" s="215" t="s">
        <v>238</v>
      </c>
    </row>
    <row r="533" spans="1:5" s="215" customFormat="1">
      <c r="A533" s="253" t="str">
        <f>数策标签!$H$6</f>
        <v>000100001001004</v>
      </c>
      <c r="B533" s="251" t="str">
        <f>VLOOKUP(A533,数策标签!H:K,2,FALSE)</f>
        <v>常住城市</v>
      </c>
      <c r="C533" s="247" t="str">
        <f>基本属性编码!K558</f>
        <v>000100001001004557</v>
      </c>
      <c r="D533" s="252" t="s">
        <v>1645</v>
      </c>
      <c r="E533" s="215" t="s">
        <v>238</v>
      </c>
    </row>
    <row r="534" spans="1:5" s="215" customFormat="1">
      <c r="A534" s="253" t="str">
        <f>数策标签!$H$6</f>
        <v>000100001001004</v>
      </c>
      <c r="B534" s="251" t="str">
        <f>VLOOKUP(A534,数策标签!H:K,2,FALSE)</f>
        <v>常住城市</v>
      </c>
      <c r="C534" s="247" t="str">
        <f>基本属性编码!K559</f>
        <v>000100001001004558</v>
      </c>
      <c r="D534" s="252" t="s">
        <v>1646</v>
      </c>
      <c r="E534" s="215" t="s">
        <v>238</v>
      </c>
    </row>
    <row r="535" spans="1:5" s="215" customFormat="1">
      <c r="A535" s="253" t="str">
        <f>数策标签!$H$6</f>
        <v>000100001001004</v>
      </c>
      <c r="B535" s="251" t="str">
        <f>VLOOKUP(A535,数策标签!H:K,2,FALSE)</f>
        <v>常住城市</v>
      </c>
      <c r="C535" s="247" t="str">
        <f>基本属性编码!K560</f>
        <v>000100001001004559</v>
      </c>
      <c r="D535" s="252" t="s">
        <v>3481</v>
      </c>
      <c r="E535" s="215" t="s">
        <v>238</v>
      </c>
    </row>
    <row r="536" spans="1:5" s="215" customFormat="1">
      <c r="A536" s="253" t="str">
        <f>数策标签!$H$6</f>
        <v>000100001001004</v>
      </c>
      <c r="B536" s="251" t="str">
        <f>VLOOKUP(A536,数策标签!H:K,2,FALSE)</f>
        <v>常住城市</v>
      </c>
      <c r="C536" s="247" t="str">
        <f>基本属性编码!K561</f>
        <v>000100001001004560</v>
      </c>
      <c r="D536" s="252" t="s">
        <v>3482</v>
      </c>
      <c r="E536" s="215" t="s">
        <v>238</v>
      </c>
    </row>
    <row r="537" spans="1:5" s="215" customFormat="1">
      <c r="A537" s="253" t="str">
        <f>数策标签!$H$6</f>
        <v>000100001001004</v>
      </c>
      <c r="B537" s="251" t="str">
        <f>VLOOKUP(A537,数策标签!H:K,2,FALSE)</f>
        <v>常住城市</v>
      </c>
      <c r="C537" s="247" t="str">
        <f>基本属性编码!K562</f>
        <v>000100001001004561</v>
      </c>
      <c r="D537" s="252" t="s">
        <v>1648</v>
      </c>
      <c r="E537" s="215" t="s">
        <v>238</v>
      </c>
    </row>
    <row r="538" spans="1:5" s="215" customFormat="1">
      <c r="A538" s="253" t="str">
        <f>数策标签!$H$6</f>
        <v>000100001001004</v>
      </c>
      <c r="B538" s="251" t="str">
        <f>VLOOKUP(A538,数策标签!H:K,2,FALSE)</f>
        <v>常住城市</v>
      </c>
      <c r="C538" s="247" t="str">
        <f>基本属性编码!K563</f>
        <v>000100001001004562</v>
      </c>
      <c r="D538" s="252" t="s">
        <v>1649</v>
      </c>
      <c r="E538" s="215" t="s">
        <v>238</v>
      </c>
    </row>
    <row r="539" spans="1:5" s="215" customFormat="1">
      <c r="A539" s="253" t="str">
        <f>数策标签!$H$6</f>
        <v>000100001001004</v>
      </c>
      <c r="B539" s="251" t="str">
        <f>VLOOKUP(A539,数策标签!H:K,2,FALSE)</f>
        <v>常住城市</v>
      </c>
      <c r="C539" s="247" t="str">
        <f>基本属性编码!K564</f>
        <v>000100001001004563</v>
      </c>
      <c r="D539" s="252" t="s">
        <v>1650</v>
      </c>
      <c r="E539" s="215" t="s">
        <v>238</v>
      </c>
    </row>
    <row r="540" spans="1:5" s="215" customFormat="1">
      <c r="A540" s="253" t="str">
        <f>数策标签!$H$6</f>
        <v>000100001001004</v>
      </c>
      <c r="B540" s="251" t="str">
        <f>VLOOKUP(A540,数策标签!H:K,2,FALSE)</f>
        <v>常住城市</v>
      </c>
      <c r="C540" s="247" t="str">
        <f>基本属性编码!K565</f>
        <v>000100001001004564</v>
      </c>
      <c r="D540" s="252" t="s">
        <v>1651</v>
      </c>
      <c r="E540" s="215" t="s">
        <v>238</v>
      </c>
    </row>
    <row r="541" spans="1:5" s="215" customFormat="1">
      <c r="A541" s="253" t="str">
        <f>数策标签!$H$6</f>
        <v>000100001001004</v>
      </c>
      <c r="B541" s="251" t="str">
        <f>VLOOKUP(A541,数策标签!H:K,2,FALSE)</f>
        <v>常住城市</v>
      </c>
      <c r="C541" s="247" t="str">
        <f>基本属性编码!K566</f>
        <v>000100001001004565</v>
      </c>
      <c r="D541" s="252" t="s">
        <v>1652</v>
      </c>
      <c r="E541" s="215" t="s">
        <v>238</v>
      </c>
    </row>
    <row r="542" spans="1:5" s="215" customFormat="1">
      <c r="A542" s="253" t="str">
        <f>数策标签!$H$6</f>
        <v>000100001001004</v>
      </c>
      <c r="B542" s="251" t="str">
        <f>VLOOKUP(A542,数策标签!H:K,2,FALSE)</f>
        <v>常住城市</v>
      </c>
      <c r="C542" s="247" t="str">
        <f>基本属性编码!K567</f>
        <v>000100001001004566</v>
      </c>
      <c r="D542" s="252" t="s">
        <v>1653</v>
      </c>
      <c r="E542" s="215" t="s">
        <v>238</v>
      </c>
    </row>
    <row r="543" spans="1:5" s="215" customFormat="1">
      <c r="A543" s="253" t="str">
        <f>数策标签!$H$6</f>
        <v>000100001001004</v>
      </c>
      <c r="B543" s="251" t="str">
        <f>VLOOKUP(A543,数策标签!H:K,2,FALSE)</f>
        <v>常住城市</v>
      </c>
      <c r="C543" s="247" t="str">
        <f>基本属性编码!K568</f>
        <v>000100001001004567</v>
      </c>
      <c r="D543" s="252" t="s">
        <v>1654</v>
      </c>
      <c r="E543" s="215" t="s">
        <v>238</v>
      </c>
    </row>
    <row r="544" spans="1:5" s="215" customFormat="1">
      <c r="A544" s="253" t="str">
        <f>数策标签!$H$6</f>
        <v>000100001001004</v>
      </c>
      <c r="B544" s="251" t="str">
        <f>VLOOKUP(A544,数策标签!H:K,2,FALSE)</f>
        <v>常住城市</v>
      </c>
      <c r="C544" s="247" t="str">
        <f>基本属性编码!K569</f>
        <v>000100001001004568</v>
      </c>
      <c r="D544" s="252" t="s">
        <v>1655</v>
      </c>
      <c r="E544" s="215" t="s">
        <v>238</v>
      </c>
    </row>
    <row r="545" spans="1:5" s="215" customFormat="1">
      <c r="A545" s="253" t="str">
        <f>数策标签!$H$6</f>
        <v>000100001001004</v>
      </c>
      <c r="B545" s="251" t="str">
        <f>VLOOKUP(A545,数策标签!H:K,2,FALSE)</f>
        <v>常住城市</v>
      </c>
      <c r="C545" s="247" t="str">
        <f>基本属性编码!K570</f>
        <v>000100001001004569</v>
      </c>
      <c r="D545" s="252" t="s">
        <v>1656</v>
      </c>
      <c r="E545" s="215" t="s">
        <v>238</v>
      </c>
    </row>
    <row r="546" spans="1:5" s="215" customFormat="1">
      <c r="A546" s="253" t="str">
        <f>数策标签!$H$6</f>
        <v>000100001001004</v>
      </c>
      <c r="B546" s="251" t="str">
        <f>VLOOKUP(A546,数策标签!H:K,2,FALSE)</f>
        <v>常住城市</v>
      </c>
      <c r="C546" s="247" t="str">
        <f>基本属性编码!K571</f>
        <v>000100001001004570</v>
      </c>
      <c r="D546" s="252" t="s">
        <v>1657</v>
      </c>
      <c r="E546" s="215" t="s">
        <v>238</v>
      </c>
    </row>
    <row r="547" spans="1:5" s="215" customFormat="1">
      <c r="A547" s="253" t="str">
        <f>数策标签!$H$6</f>
        <v>000100001001004</v>
      </c>
      <c r="B547" s="251" t="str">
        <f>VLOOKUP(A547,数策标签!H:K,2,FALSE)</f>
        <v>常住城市</v>
      </c>
      <c r="C547" s="247" t="str">
        <f>基本属性编码!K572</f>
        <v>000100001001004571</v>
      </c>
      <c r="D547" s="252" t="s">
        <v>1658</v>
      </c>
      <c r="E547" s="215" t="s">
        <v>238</v>
      </c>
    </row>
    <row r="548" spans="1:5" s="215" customFormat="1">
      <c r="A548" s="253" t="str">
        <f>数策标签!$H$6</f>
        <v>000100001001004</v>
      </c>
      <c r="B548" s="251" t="str">
        <f>VLOOKUP(A548,数策标签!H:K,2,FALSE)</f>
        <v>常住城市</v>
      </c>
      <c r="C548" s="247" t="str">
        <f>基本属性编码!K573</f>
        <v>000100001001004572</v>
      </c>
      <c r="D548" s="252" t="s">
        <v>1659</v>
      </c>
      <c r="E548" s="215" t="s">
        <v>238</v>
      </c>
    </row>
    <row r="549" spans="1:5" s="215" customFormat="1">
      <c r="A549" s="253" t="str">
        <f>数策标签!$H$6</f>
        <v>000100001001004</v>
      </c>
      <c r="B549" s="251" t="str">
        <f>VLOOKUP(A549,数策标签!H:K,2,FALSE)</f>
        <v>常住城市</v>
      </c>
      <c r="C549" s="247" t="str">
        <f>基本属性编码!K574</f>
        <v>000100001001004573</v>
      </c>
      <c r="D549" s="252" t="s">
        <v>1660</v>
      </c>
      <c r="E549" s="215" t="s">
        <v>238</v>
      </c>
    </row>
    <row r="550" spans="1:5" s="215" customFormat="1">
      <c r="A550" s="253" t="str">
        <f>数策标签!$H$6</f>
        <v>000100001001004</v>
      </c>
      <c r="B550" s="251" t="str">
        <f>VLOOKUP(A550,数策标签!H:K,2,FALSE)</f>
        <v>常住城市</v>
      </c>
      <c r="C550" s="247" t="str">
        <f>基本属性编码!K575</f>
        <v>000100001001004574</v>
      </c>
      <c r="D550" s="252" t="s">
        <v>3483</v>
      </c>
      <c r="E550" s="215" t="s">
        <v>238</v>
      </c>
    </row>
    <row r="551" spans="1:5" s="215" customFormat="1">
      <c r="A551" s="253" t="str">
        <f>数策标签!$H$6</f>
        <v>000100001001004</v>
      </c>
      <c r="B551" s="251" t="str">
        <f>VLOOKUP(A551,数策标签!H:K,2,FALSE)</f>
        <v>常住城市</v>
      </c>
      <c r="C551" s="247" t="str">
        <f>基本属性编码!K576</f>
        <v>000100001001004575</v>
      </c>
      <c r="D551" s="252" t="s">
        <v>1662</v>
      </c>
      <c r="E551" s="215" t="s">
        <v>238</v>
      </c>
    </row>
    <row r="552" spans="1:5" s="215" customFormat="1">
      <c r="A552" s="253" t="str">
        <f>数策标签!$H$6</f>
        <v>000100001001004</v>
      </c>
      <c r="B552" s="251" t="str">
        <f>VLOOKUP(A552,数策标签!H:K,2,FALSE)</f>
        <v>常住城市</v>
      </c>
      <c r="C552" s="247" t="str">
        <f>基本属性编码!K577</f>
        <v>000100001001004576</v>
      </c>
      <c r="D552" s="252" t="s">
        <v>1663</v>
      </c>
      <c r="E552" s="215" t="s">
        <v>238</v>
      </c>
    </row>
    <row r="553" spans="1:5" s="215" customFormat="1">
      <c r="A553" s="253" t="str">
        <f>数策标签!$H$6</f>
        <v>000100001001004</v>
      </c>
      <c r="B553" s="251" t="str">
        <f>VLOOKUP(A553,数策标签!H:K,2,FALSE)</f>
        <v>常住城市</v>
      </c>
      <c r="C553" s="247" t="str">
        <f>基本属性编码!K578</f>
        <v>000100001001004577</v>
      </c>
      <c r="D553" s="252" t="s">
        <v>1664</v>
      </c>
      <c r="E553" s="215" t="s">
        <v>238</v>
      </c>
    </row>
    <row r="554" spans="1:5" s="215" customFormat="1">
      <c r="A554" s="253" t="str">
        <f>数策标签!$H$6</f>
        <v>000100001001004</v>
      </c>
      <c r="B554" s="251" t="str">
        <f>VLOOKUP(A554,数策标签!H:K,2,FALSE)</f>
        <v>常住城市</v>
      </c>
      <c r="C554" s="247" t="str">
        <f>基本属性编码!K579</f>
        <v>000100001001004578</v>
      </c>
      <c r="D554" s="252" t="s">
        <v>1665</v>
      </c>
      <c r="E554" s="215" t="s">
        <v>238</v>
      </c>
    </row>
    <row r="555" spans="1:5" s="215" customFormat="1">
      <c r="A555" s="253" t="str">
        <f>数策标签!$H$6</f>
        <v>000100001001004</v>
      </c>
      <c r="B555" s="251" t="str">
        <f>VLOOKUP(A555,数策标签!H:K,2,FALSE)</f>
        <v>常住城市</v>
      </c>
      <c r="C555" s="247" t="str">
        <f>基本属性编码!K580</f>
        <v>000100001001004579</v>
      </c>
      <c r="D555" s="252" t="s">
        <v>1666</v>
      </c>
      <c r="E555" s="215" t="s">
        <v>238</v>
      </c>
    </row>
    <row r="556" spans="1:5" s="215" customFormat="1">
      <c r="A556" s="253" t="str">
        <f>数策标签!$H$6</f>
        <v>000100001001004</v>
      </c>
      <c r="B556" s="251" t="str">
        <f>VLOOKUP(A556,数策标签!H:K,2,FALSE)</f>
        <v>常住城市</v>
      </c>
      <c r="C556" s="247" t="str">
        <f>基本属性编码!K581</f>
        <v>000100001001004580</v>
      </c>
      <c r="D556" s="252" t="s">
        <v>1667</v>
      </c>
      <c r="E556" s="215" t="s">
        <v>238</v>
      </c>
    </row>
    <row r="557" spans="1:5" s="215" customFormat="1">
      <c r="A557" s="253" t="str">
        <f>数策标签!$H$6</f>
        <v>000100001001004</v>
      </c>
      <c r="B557" s="251" t="str">
        <f>VLOOKUP(A557,数策标签!H:K,2,FALSE)</f>
        <v>常住城市</v>
      </c>
      <c r="C557" s="247" t="str">
        <f>基本属性编码!K582</f>
        <v>000100001001004581</v>
      </c>
      <c r="D557" s="252" t="s">
        <v>1668</v>
      </c>
      <c r="E557" s="215" t="s">
        <v>238</v>
      </c>
    </row>
    <row r="558" spans="1:5" s="215" customFormat="1">
      <c r="A558" s="253" t="str">
        <f>数策标签!$H$6</f>
        <v>000100001001004</v>
      </c>
      <c r="B558" s="251" t="str">
        <f>VLOOKUP(A558,数策标签!H:K,2,FALSE)</f>
        <v>常住城市</v>
      </c>
      <c r="C558" s="247" t="str">
        <f>基本属性编码!K583</f>
        <v>000100001001004582</v>
      </c>
      <c r="D558" s="252" t="s">
        <v>1669</v>
      </c>
      <c r="E558" s="215" t="s">
        <v>238</v>
      </c>
    </row>
    <row r="559" spans="1:5" s="215" customFormat="1">
      <c r="A559" s="253" t="str">
        <f>数策标签!$H$6</f>
        <v>000100001001004</v>
      </c>
      <c r="B559" s="251" t="str">
        <f>VLOOKUP(A559,数策标签!H:K,2,FALSE)</f>
        <v>常住城市</v>
      </c>
      <c r="C559" s="247" t="str">
        <f>基本属性编码!K584</f>
        <v>000100001001004583</v>
      </c>
      <c r="D559" s="252" t="s">
        <v>1670</v>
      </c>
      <c r="E559" s="215" t="s">
        <v>238</v>
      </c>
    </row>
    <row r="560" spans="1:5" s="215" customFormat="1">
      <c r="A560" s="253" t="str">
        <f>数策标签!$H$6</f>
        <v>000100001001004</v>
      </c>
      <c r="B560" s="251" t="str">
        <f>VLOOKUP(A560,数策标签!H:K,2,FALSE)</f>
        <v>常住城市</v>
      </c>
      <c r="C560" s="247" t="str">
        <f>基本属性编码!K585</f>
        <v>000100001001004584</v>
      </c>
      <c r="D560" s="252" t="s">
        <v>1671</v>
      </c>
      <c r="E560" s="215" t="s">
        <v>238</v>
      </c>
    </row>
    <row r="561" spans="1:5" s="215" customFormat="1">
      <c r="A561" s="253" t="str">
        <f>数策标签!$H$6</f>
        <v>000100001001004</v>
      </c>
      <c r="B561" s="251" t="str">
        <f>VLOOKUP(A561,数策标签!H:K,2,FALSE)</f>
        <v>常住城市</v>
      </c>
      <c r="C561" s="247" t="str">
        <f>基本属性编码!K586</f>
        <v>000100001001004585</v>
      </c>
      <c r="D561" s="252" t="s">
        <v>1672</v>
      </c>
      <c r="E561" s="215" t="s">
        <v>238</v>
      </c>
    </row>
    <row r="562" spans="1:5" s="215" customFormat="1">
      <c r="A562" s="253" t="str">
        <f>数策标签!$H$6</f>
        <v>000100001001004</v>
      </c>
      <c r="B562" s="251" t="str">
        <f>VLOOKUP(A562,数策标签!H:K,2,FALSE)</f>
        <v>常住城市</v>
      </c>
      <c r="C562" s="247" t="str">
        <f>基本属性编码!K587</f>
        <v>000100001001004586</v>
      </c>
      <c r="D562" s="252" t="s">
        <v>1673</v>
      </c>
      <c r="E562" s="215" t="s">
        <v>238</v>
      </c>
    </row>
    <row r="563" spans="1:5" s="215" customFormat="1">
      <c r="A563" s="253" t="str">
        <f>数策标签!$H$6</f>
        <v>000100001001004</v>
      </c>
      <c r="B563" s="251" t="str">
        <f>VLOOKUP(A563,数策标签!H:K,2,FALSE)</f>
        <v>常住城市</v>
      </c>
      <c r="C563" s="247" t="str">
        <f>基本属性编码!K588</f>
        <v>000100001001004587</v>
      </c>
      <c r="D563" s="252" t="s">
        <v>1674</v>
      </c>
      <c r="E563" s="215" t="s">
        <v>238</v>
      </c>
    </row>
    <row r="564" spans="1:5" s="215" customFormat="1">
      <c r="A564" s="253" t="str">
        <f>数策标签!$H$6</f>
        <v>000100001001004</v>
      </c>
      <c r="B564" s="251" t="str">
        <f>VLOOKUP(A564,数策标签!H:K,2,FALSE)</f>
        <v>常住城市</v>
      </c>
      <c r="C564" s="247" t="str">
        <f>基本属性编码!K589</f>
        <v>000100001001004588</v>
      </c>
      <c r="D564" s="252" t="s">
        <v>1675</v>
      </c>
      <c r="E564" s="215" t="s">
        <v>238</v>
      </c>
    </row>
    <row r="565" spans="1:5" s="215" customFormat="1">
      <c r="A565" s="253" t="str">
        <f>数策标签!$H$6</f>
        <v>000100001001004</v>
      </c>
      <c r="B565" s="251" t="str">
        <f>VLOOKUP(A565,数策标签!H:K,2,FALSE)</f>
        <v>常住城市</v>
      </c>
      <c r="C565" s="247" t="str">
        <f>基本属性编码!K590</f>
        <v>000100001001004589</v>
      </c>
      <c r="D565" s="252" t="s">
        <v>1676</v>
      </c>
      <c r="E565" s="215" t="s">
        <v>238</v>
      </c>
    </row>
    <row r="566" spans="1:5" s="215" customFormat="1">
      <c r="A566" s="253" t="str">
        <f>数策标签!$H$6</f>
        <v>000100001001004</v>
      </c>
      <c r="B566" s="251" t="str">
        <f>VLOOKUP(A566,数策标签!H:K,2,FALSE)</f>
        <v>常住城市</v>
      </c>
      <c r="C566" s="247" t="str">
        <f>基本属性编码!K591</f>
        <v>000100001001004590</v>
      </c>
      <c r="D566" s="252" t="s">
        <v>1677</v>
      </c>
      <c r="E566" s="215" t="s">
        <v>238</v>
      </c>
    </row>
    <row r="567" spans="1:5" s="215" customFormat="1">
      <c r="A567" s="253" t="str">
        <f>数策标签!$H$6</f>
        <v>000100001001004</v>
      </c>
      <c r="B567" s="251" t="str">
        <f>VLOOKUP(A567,数策标签!H:K,2,FALSE)</f>
        <v>常住城市</v>
      </c>
      <c r="C567" s="247" t="str">
        <f>基本属性编码!K592</f>
        <v>000100001001004591</v>
      </c>
      <c r="D567" s="252" t="s">
        <v>1678</v>
      </c>
      <c r="E567" s="215" t="s">
        <v>238</v>
      </c>
    </row>
    <row r="568" spans="1:5" s="215" customFormat="1">
      <c r="A568" s="253" t="str">
        <f>数策标签!$H$6</f>
        <v>000100001001004</v>
      </c>
      <c r="B568" s="251" t="str">
        <f>VLOOKUP(A568,数策标签!H:K,2,FALSE)</f>
        <v>常住城市</v>
      </c>
      <c r="C568" s="247" t="str">
        <f>基本属性编码!K593</f>
        <v>000100001001004592</v>
      </c>
      <c r="D568" s="252" t="s">
        <v>1679</v>
      </c>
      <c r="E568" s="215" t="s">
        <v>238</v>
      </c>
    </row>
    <row r="569" spans="1:5" s="215" customFormat="1">
      <c r="A569" s="253" t="str">
        <f>数策标签!$H$6</f>
        <v>000100001001004</v>
      </c>
      <c r="B569" s="251" t="str">
        <f>VLOOKUP(A569,数策标签!H:K,2,FALSE)</f>
        <v>常住城市</v>
      </c>
      <c r="C569" s="247" t="str">
        <f>基本属性编码!K594</f>
        <v>000100001001004593</v>
      </c>
      <c r="D569" s="252" t="s">
        <v>1680</v>
      </c>
      <c r="E569" s="215" t="s">
        <v>238</v>
      </c>
    </row>
    <row r="570" spans="1:5" s="215" customFormat="1">
      <c r="A570" s="253" t="str">
        <f>数策标签!$H$6</f>
        <v>000100001001004</v>
      </c>
      <c r="B570" s="251" t="str">
        <f>VLOOKUP(A570,数策标签!H:K,2,FALSE)</f>
        <v>常住城市</v>
      </c>
      <c r="C570" s="247" t="str">
        <f>基本属性编码!K595</f>
        <v>000100001001004594</v>
      </c>
      <c r="D570" s="252" t="s">
        <v>1681</v>
      </c>
      <c r="E570" s="215" t="s">
        <v>238</v>
      </c>
    </row>
    <row r="571" spans="1:5" s="215" customFormat="1">
      <c r="A571" s="253" t="str">
        <f>数策标签!$H$6</f>
        <v>000100001001004</v>
      </c>
      <c r="B571" s="251" t="str">
        <f>VLOOKUP(A571,数策标签!H:K,2,FALSE)</f>
        <v>常住城市</v>
      </c>
      <c r="C571" s="247" t="str">
        <f>基本属性编码!K596</f>
        <v>000100001001004595</v>
      </c>
      <c r="D571" s="252" t="s">
        <v>1682</v>
      </c>
      <c r="E571" s="215" t="s">
        <v>238</v>
      </c>
    </row>
    <row r="572" spans="1:5" s="215" customFormat="1">
      <c r="A572" s="253" t="str">
        <f>数策标签!$H$6</f>
        <v>000100001001004</v>
      </c>
      <c r="B572" s="251" t="str">
        <f>VLOOKUP(A572,数策标签!H:K,2,FALSE)</f>
        <v>常住城市</v>
      </c>
      <c r="C572" s="247" t="str">
        <f>基本属性编码!K597</f>
        <v>000100001001004596</v>
      </c>
      <c r="D572" s="252" t="s">
        <v>1683</v>
      </c>
      <c r="E572" s="215" t="s">
        <v>238</v>
      </c>
    </row>
    <row r="573" spans="1:5" s="215" customFormat="1">
      <c r="A573" s="253" t="str">
        <f>数策标签!$H$6</f>
        <v>000100001001004</v>
      </c>
      <c r="B573" s="251" t="str">
        <f>VLOOKUP(A573,数策标签!H:K,2,FALSE)</f>
        <v>常住城市</v>
      </c>
      <c r="C573" s="247" t="str">
        <f>基本属性编码!K598</f>
        <v>000100001001004597</v>
      </c>
      <c r="D573" s="252" t="s">
        <v>1684</v>
      </c>
      <c r="E573" s="215" t="s">
        <v>238</v>
      </c>
    </row>
    <row r="574" spans="1:5" s="215" customFormat="1">
      <c r="A574" s="253" t="str">
        <f>数策标签!$H$6</f>
        <v>000100001001004</v>
      </c>
      <c r="B574" s="251" t="str">
        <f>VLOOKUP(A574,数策标签!H:K,2,FALSE)</f>
        <v>常住城市</v>
      </c>
      <c r="C574" s="247" t="str">
        <f>基本属性编码!K599</f>
        <v>000100001001004598</v>
      </c>
      <c r="D574" s="252" t="s">
        <v>1685</v>
      </c>
      <c r="E574" s="215" t="s">
        <v>238</v>
      </c>
    </row>
    <row r="575" spans="1:5" s="215" customFormat="1">
      <c r="A575" s="253" t="str">
        <f>数策标签!$H$6</f>
        <v>000100001001004</v>
      </c>
      <c r="B575" s="251" t="str">
        <f>VLOOKUP(A575,数策标签!H:K,2,FALSE)</f>
        <v>常住城市</v>
      </c>
      <c r="C575" s="247" t="str">
        <f>基本属性编码!K600</f>
        <v>000100001001004599</v>
      </c>
      <c r="D575" s="252" t="s">
        <v>1686</v>
      </c>
      <c r="E575" s="215" t="s">
        <v>238</v>
      </c>
    </row>
    <row r="576" spans="1:5" s="215" customFormat="1">
      <c r="A576" s="253" t="str">
        <f>数策标签!$H$6</f>
        <v>000100001001004</v>
      </c>
      <c r="B576" s="251" t="str">
        <f>VLOOKUP(A576,数策标签!H:K,2,FALSE)</f>
        <v>常住城市</v>
      </c>
      <c r="C576" s="247" t="str">
        <f>基本属性编码!K601</f>
        <v>000100001001004600</v>
      </c>
      <c r="D576" s="252" t="s">
        <v>1687</v>
      </c>
      <c r="E576" s="215" t="s">
        <v>238</v>
      </c>
    </row>
    <row r="577" spans="1:5" s="215" customFormat="1">
      <c r="A577" s="253" t="str">
        <f>数策标签!$H$6</f>
        <v>000100001001004</v>
      </c>
      <c r="B577" s="251" t="str">
        <f>VLOOKUP(A577,数策标签!H:K,2,FALSE)</f>
        <v>常住城市</v>
      </c>
      <c r="C577" s="247" t="str">
        <f>基本属性编码!K602</f>
        <v>000100001001004601</v>
      </c>
      <c r="D577" s="252" t="s">
        <v>1688</v>
      </c>
      <c r="E577" s="215" t="s">
        <v>238</v>
      </c>
    </row>
    <row r="578" spans="1:5" s="215" customFormat="1">
      <c r="A578" s="253" t="str">
        <f>数策标签!$H$6</f>
        <v>000100001001004</v>
      </c>
      <c r="B578" s="251" t="str">
        <f>VLOOKUP(A578,数策标签!H:K,2,FALSE)</f>
        <v>常住城市</v>
      </c>
      <c r="C578" s="247" t="str">
        <f>基本属性编码!K603</f>
        <v>000100001001004602</v>
      </c>
      <c r="D578" s="252" t="s">
        <v>1689</v>
      </c>
      <c r="E578" s="215" t="s">
        <v>238</v>
      </c>
    </row>
    <row r="579" spans="1:5" s="215" customFormat="1">
      <c r="A579" s="253" t="str">
        <f>数策标签!$H$6</f>
        <v>000100001001004</v>
      </c>
      <c r="B579" s="251" t="str">
        <f>VLOOKUP(A579,数策标签!H:K,2,FALSE)</f>
        <v>常住城市</v>
      </c>
      <c r="C579" s="247" t="str">
        <f>基本属性编码!K604</f>
        <v>000100001001004603</v>
      </c>
      <c r="D579" s="252" t="s">
        <v>1690</v>
      </c>
      <c r="E579" s="215" t="s">
        <v>238</v>
      </c>
    </row>
    <row r="580" spans="1:5" s="215" customFormat="1">
      <c r="A580" s="253" t="str">
        <f>数策标签!$H$6</f>
        <v>000100001001004</v>
      </c>
      <c r="B580" s="251" t="str">
        <f>VLOOKUP(A580,数策标签!H:K,2,FALSE)</f>
        <v>常住城市</v>
      </c>
      <c r="C580" s="247" t="str">
        <f>基本属性编码!K605</f>
        <v>000100001001004604</v>
      </c>
      <c r="D580" s="252" t="s">
        <v>1691</v>
      </c>
      <c r="E580" s="215" t="s">
        <v>238</v>
      </c>
    </row>
    <row r="581" spans="1:5" s="215" customFormat="1">
      <c r="A581" s="253" t="str">
        <f>数策标签!$H$6</f>
        <v>000100001001004</v>
      </c>
      <c r="B581" s="251" t="str">
        <f>VLOOKUP(A581,数策标签!H:K,2,FALSE)</f>
        <v>常住城市</v>
      </c>
      <c r="C581" s="247" t="str">
        <f>基本属性编码!K606</f>
        <v>000100001001004605</v>
      </c>
      <c r="D581" s="252" t="s">
        <v>1692</v>
      </c>
      <c r="E581" s="215" t="s">
        <v>238</v>
      </c>
    </row>
    <row r="582" spans="1:5" s="215" customFormat="1">
      <c r="A582" s="253" t="str">
        <f>数策标签!$H$6</f>
        <v>000100001001004</v>
      </c>
      <c r="B582" s="251" t="str">
        <f>VLOOKUP(A582,数策标签!H:K,2,FALSE)</f>
        <v>常住城市</v>
      </c>
      <c r="C582" s="247" t="str">
        <f>基本属性编码!K607</f>
        <v>000100001001004606</v>
      </c>
      <c r="D582" s="252" t="s">
        <v>1693</v>
      </c>
      <c r="E582" s="215" t="s">
        <v>238</v>
      </c>
    </row>
    <row r="583" spans="1:5" s="215" customFormat="1">
      <c r="A583" s="253" t="str">
        <f>数策标签!$H$6</f>
        <v>000100001001004</v>
      </c>
      <c r="B583" s="251" t="str">
        <f>VLOOKUP(A583,数策标签!H:K,2,FALSE)</f>
        <v>常住城市</v>
      </c>
      <c r="C583" s="247" t="str">
        <f>基本属性编码!K608</f>
        <v>000100001001004607</v>
      </c>
      <c r="D583" s="252" t="s">
        <v>1694</v>
      </c>
      <c r="E583" s="215" t="s">
        <v>238</v>
      </c>
    </row>
    <row r="584" spans="1:5" s="215" customFormat="1">
      <c r="A584" s="253" t="str">
        <f>数策标签!$H$6</f>
        <v>000100001001004</v>
      </c>
      <c r="B584" s="251" t="str">
        <f>VLOOKUP(A584,数策标签!H:K,2,FALSE)</f>
        <v>常住城市</v>
      </c>
      <c r="C584" s="247" t="str">
        <f>基本属性编码!K609</f>
        <v>000100001001004608</v>
      </c>
      <c r="D584" s="252" t="s">
        <v>1695</v>
      </c>
      <c r="E584" s="215" t="s">
        <v>238</v>
      </c>
    </row>
    <row r="585" spans="1:5" s="215" customFormat="1">
      <c r="A585" s="253" t="str">
        <f>数策标签!$H$6</f>
        <v>000100001001004</v>
      </c>
      <c r="B585" s="251" t="str">
        <f>VLOOKUP(A585,数策标签!H:K,2,FALSE)</f>
        <v>常住城市</v>
      </c>
      <c r="C585" s="247" t="str">
        <f>基本属性编码!K610</f>
        <v>000100001001004609</v>
      </c>
      <c r="D585" s="252" t="s">
        <v>1696</v>
      </c>
      <c r="E585" s="215" t="s">
        <v>238</v>
      </c>
    </row>
    <row r="586" spans="1:5" s="215" customFormat="1">
      <c r="A586" s="253" t="str">
        <f>数策标签!$H$6</f>
        <v>000100001001004</v>
      </c>
      <c r="B586" s="251" t="str">
        <f>VLOOKUP(A586,数策标签!H:K,2,FALSE)</f>
        <v>常住城市</v>
      </c>
      <c r="C586" s="247" t="str">
        <f>基本属性编码!K611</f>
        <v>000100001001004610</v>
      </c>
      <c r="D586" s="252" t="s">
        <v>1697</v>
      </c>
      <c r="E586" s="215" t="s">
        <v>238</v>
      </c>
    </row>
    <row r="587" spans="1:5" s="215" customFormat="1">
      <c r="A587" s="253" t="str">
        <f>数策标签!$H$6</f>
        <v>000100001001004</v>
      </c>
      <c r="B587" s="251" t="str">
        <f>VLOOKUP(A587,数策标签!H:K,2,FALSE)</f>
        <v>常住城市</v>
      </c>
      <c r="C587" s="247" t="str">
        <f>基本属性编码!K612</f>
        <v>000100001001004611</v>
      </c>
      <c r="D587" s="252" t="s">
        <v>1698</v>
      </c>
      <c r="E587" s="215" t="s">
        <v>238</v>
      </c>
    </row>
    <row r="588" spans="1:5" s="215" customFormat="1">
      <c r="A588" s="253" t="str">
        <f>数策标签!$H$6</f>
        <v>000100001001004</v>
      </c>
      <c r="B588" s="251" t="str">
        <f>VLOOKUP(A588,数策标签!H:K,2,FALSE)</f>
        <v>常住城市</v>
      </c>
      <c r="C588" s="247" t="str">
        <f>基本属性编码!K613</f>
        <v>000100001001004612</v>
      </c>
      <c r="D588" s="252" t="s">
        <v>3484</v>
      </c>
      <c r="E588" s="215" t="s">
        <v>238</v>
      </c>
    </row>
    <row r="589" spans="1:5" s="215" customFormat="1">
      <c r="A589" s="253" t="str">
        <f>数策标签!$H$6</f>
        <v>000100001001004</v>
      </c>
      <c r="B589" s="251" t="str">
        <f>VLOOKUP(A589,数策标签!H:K,2,FALSE)</f>
        <v>常住城市</v>
      </c>
      <c r="C589" s="247" t="str">
        <f>基本属性编码!K614</f>
        <v>000100001001004613</v>
      </c>
      <c r="D589" s="252" t="s">
        <v>3485</v>
      </c>
      <c r="E589" s="215" t="s">
        <v>238</v>
      </c>
    </row>
    <row r="590" spans="1:5" s="215" customFormat="1">
      <c r="A590" s="253" t="str">
        <f>数策标签!$H$6</f>
        <v>000100001001004</v>
      </c>
      <c r="B590" s="251" t="str">
        <f>VLOOKUP(A590,数策标签!H:K,2,FALSE)</f>
        <v>常住城市</v>
      </c>
      <c r="C590" s="247" t="str">
        <f>基本属性编码!K615</f>
        <v>000100001001004614</v>
      </c>
      <c r="D590" s="252" t="s">
        <v>1699</v>
      </c>
      <c r="E590" s="215" t="s">
        <v>238</v>
      </c>
    </row>
    <row r="591" spans="1:5" s="215" customFormat="1">
      <c r="A591" s="253" t="str">
        <f>数策标签!$H$6</f>
        <v>000100001001004</v>
      </c>
      <c r="B591" s="251" t="str">
        <f>VLOOKUP(A591,数策标签!H:K,2,FALSE)</f>
        <v>常住城市</v>
      </c>
      <c r="C591" s="247" t="str">
        <f>基本属性编码!K616</f>
        <v>000100001001004615</v>
      </c>
      <c r="D591" s="252" t="s">
        <v>1700</v>
      </c>
      <c r="E591" s="215" t="s">
        <v>238</v>
      </c>
    </row>
    <row r="592" spans="1:5" s="215" customFormat="1">
      <c r="A592" s="253" t="str">
        <f>数策标签!$H$6</f>
        <v>000100001001004</v>
      </c>
      <c r="B592" s="251" t="str">
        <f>VLOOKUP(A592,数策标签!H:K,2,FALSE)</f>
        <v>常住城市</v>
      </c>
      <c r="C592" s="247" t="str">
        <f>基本属性编码!K617</f>
        <v>000100001001004616</v>
      </c>
      <c r="D592" s="252" t="s">
        <v>1701</v>
      </c>
      <c r="E592" s="215" t="s">
        <v>238</v>
      </c>
    </row>
    <row r="593" spans="1:5" s="215" customFormat="1">
      <c r="A593" s="253" t="str">
        <f>数策标签!$H$6</f>
        <v>000100001001004</v>
      </c>
      <c r="B593" s="251" t="str">
        <f>VLOOKUP(A593,数策标签!H:K,2,FALSE)</f>
        <v>常住城市</v>
      </c>
      <c r="C593" s="247" t="str">
        <f>基本属性编码!K618</f>
        <v>000100001001004617</v>
      </c>
      <c r="D593" s="252" t="s">
        <v>1702</v>
      </c>
      <c r="E593" s="215" t="s">
        <v>238</v>
      </c>
    </row>
    <row r="594" spans="1:5" s="215" customFormat="1">
      <c r="A594" s="253" t="str">
        <f>数策标签!$H$6</f>
        <v>000100001001004</v>
      </c>
      <c r="B594" s="251" t="str">
        <f>VLOOKUP(A594,数策标签!H:K,2,FALSE)</f>
        <v>常住城市</v>
      </c>
      <c r="C594" s="247" t="str">
        <f>基本属性编码!K619</f>
        <v>000100001001004618</v>
      </c>
      <c r="D594" s="252" t="s">
        <v>1703</v>
      </c>
      <c r="E594" s="215" t="s">
        <v>238</v>
      </c>
    </row>
    <row r="595" spans="1:5" s="215" customFormat="1">
      <c r="A595" s="253" t="str">
        <f>数策标签!$H$6</f>
        <v>000100001001004</v>
      </c>
      <c r="B595" s="251" t="str">
        <f>VLOOKUP(A595,数策标签!H:K,2,FALSE)</f>
        <v>常住城市</v>
      </c>
      <c r="C595" s="247" t="str">
        <f>基本属性编码!K620</f>
        <v>000100001001004619</v>
      </c>
      <c r="D595" s="252" t="s">
        <v>1704</v>
      </c>
      <c r="E595" s="215" t="s">
        <v>238</v>
      </c>
    </row>
    <row r="596" spans="1:5" s="215" customFormat="1">
      <c r="A596" s="253" t="str">
        <f>数策标签!$H$6</f>
        <v>000100001001004</v>
      </c>
      <c r="B596" s="251" t="str">
        <f>VLOOKUP(A596,数策标签!H:K,2,FALSE)</f>
        <v>常住城市</v>
      </c>
      <c r="C596" s="247" t="str">
        <f>基本属性编码!K621</f>
        <v>000100001001004620</v>
      </c>
      <c r="D596" s="252" t="s">
        <v>1705</v>
      </c>
      <c r="E596" s="215" t="s">
        <v>238</v>
      </c>
    </row>
    <row r="597" spans="1:5" s="215" customFormat="1">
      <c r="A597" s="253" t="str">
        <f>数策标签!$H$6</f>
        <v>000100001001004</v>
      </c>
      <c r="B597" s="251" t="str">
        <f>VLOOKUP(A597,数策标签!H:K,2,FALSE)</f>
        <v>常住城市</v>
      </c>
      <c r="C597" s="247" t="str">
        <f>基本属性编码!K622</f>
        <v>000100001001004621</v>
      </c>
      <c r="D597" s="252" t="s">
        <v>1706</v>
      </c>
      <c r="E597" s="215" t="s">
        <v>238</v>
      </c>
    </row>
    <row r="598" spans="1:5" s="215" customFormat="1">
      <c r="A598" s="253" t="str">
        <f>数策标签!$H$6</f>
        <v>000100001001004</v>
      </c>
      <c r="B598" s="251" t="str">
        <f>VLOOKUP(A598,数策标签!H:K,2,FALSE)</f>
        <v>常住城市</v>
      </c>
      <c r="C598" s="247" t="str">
        <f>基本属性编码!K623</f>
        <v>000100001001004622</v>
      </c>
      <c r="D598" s="252" t="s">
        <v>1707</v>
      </c>
      <c r="E598" s="215" t="s">
        <v>238</v>
      </c>
    </row>
    <row r="599" spans="1:5" s="215" customFormat="1">
      <c r="A599" s="253" t="str">
        <f>数策标签!$H$6</f>
        <v>000100001001004</v>
      </c>
      <c r="B599" s="251" t="str">
        <f>VLOOKUP(A599,数策标签!H:K,2,FALSE)</f>
        <v>常住城市</v>
      </c>
      <c r="C599" s="247" t="str">
        <f>基本属性编码!K624</f>
        <v>000100001001004623</v>
      </c>
      <c r="D599" s="252" t="s">
        <v>1708</v>
      </c>
      <c r="E599" s="215" t="s">
        <v>238</v>
      </c>
    </row>
    <row r="600" spans="1:5" s="215" customFormat="1">
      <c r="A600" s="253" t="str">
        <f>数策标签!$H$6</f>
        <v>000100001001004</v>
      </c>
      <c r="B600" s="251" t="str">
        <f>VLOOKUP(A600,数策标签!H:K,2,FALSE)</f>
        <v>常住城市</v>
      </c>
      <c r="C600" s="247" t="str">
        <f>基本属性编码!K625</f>
        <v>000100001001004624</v>
      </c>
      <c r="D600" s="252" t="s">
        <v>1709</v>
      </c>
      <c r="E600" s="215" t="s">
        <v>238</v>
      </c>
    </row>
    <row r="601" spans="1:5" s="215" customFormat="1">
      <c r="A601" s="253" t="str">
        <f>数策标签!$H$6</f>
        <v>000100001001004</v>
      </c>
      <c r="B601" s="251" t="str">
        <f>VLOOKUP(A601,数策标签!H:K,2,FALSE)</f>
        <v>常住城市</v>
      </c>
      <c r="C601" s="247" t="str">
        <f>基本属性编码!K626</f>
        <v>000100001001004625</v>
      </c>
      <c r="D601" s="252" t="s">
        <v>1710</v>
      </c>
      <c r="E601" s="215" t="s">
        <v>238</v>
      </c>
    </row>
    <row r="602" spans="1:5" s="215" customFormat="1">
      <c r="A602" s="253" t="str">
        <f>数策标签!$H$6</f>
        <v>000100001001004</v>
      </c>
      <c r="B602" s="251" t="str">
        <f>VLOOKUP(A602,数策标签!H:K,2,FALSE)</f>
        <v>常住城市</v>
      </c>
      <c r="C602" s="247" t="str">
        <f>基本属性编码!K627</f>
        <v>000100001001004626</v>
      </c>
      <c r="D602" s="252" t="s">
        <v>1711</v>
      </c>
      <c r="E602" s="215" t="s">
        <v>238</v>
      </c>
    </row>
    <row r="603" spans="1:5" s="215" customFormat="1">
      <c r="A603" s="253" t="str">
        <f>数策标签!$H$6</f>
        <v>000100001001004</v>
      </c>
      <c r="B603" s="251" t="str">
        <f>VLOOKUP(A603,数策标签!H:K,2,FALSE)</f>
        <v>常住城市</v>
      </c>
      <c r="C603" s="247" t="str">
        <f>基本属性编码!K628</f>
        <v>000100001001004627</v>
      </c>
      <c r="D603" s="252" t="s">
        <v>1712</v>
      </c>
      <c r="E603" s="215" t="s">
        <v>238</v>
      </c>
    </row>
    <row r="604" spans="1:5" s="215" customFormat="1">
      <c r="A604" s="253" t="str">
        <f>数策标签!$H$6</f>
        <v>000100001001004</v>
      </c>
      <c r="B604" s="251" t="str">
        <f>VLOOKUP(A604,数策标签!H:K,2,FALSE)</f>
        <v>常住城市</v>
      </c>
      <c r="C604" s="247" t="str">
        <f>基本属性编码!K629</f>
        <v>000100001001004628</v>
      </c>
      <c r="D604" s="252" t="s">
        <v>1713</v>
      </c>
      <c r="E604" s="215" t="s">
        <v>238</v>
      </c>
    </row>
    <row r="605" spans="1:5" s="215" customFormat="1">
      <c r="A605" s="253" t="str">
        <f>数策标签!$H$6</f>
        <v>000100001001004</v>
      </c>
      <c r="B605" s="251" t="str">
        <f>VLOOKUP(A605,数策标签!H:K,2,FALSE)</f>
        <v>常住城市</v>
      </c>
      <c r="C605" s="247" t="str">
        <f>基本属性编码!K630</f>
        <v>000100001001004629</v>
      </c>
      <c r="D605" s="252" t="s">
        <v>1714</v>
      </c>
      <c r="E605" s="215" t="s">
        <v>238</v>
      </c>
    </row>
    <row r="606" spans="1:5" s="215" customFormat="1">
      <c r="A606" s="253" t="str">
        <f>数策标签!$H$6</f>
        <v>000100001001004</v>
      </c>
      <c r="B606" s="251" t="str">
        <f>VLOOKUP(A606,数策标签!H:K,2,FALSE)</f>
        <v>常住城市</v>
      </c>
      <c r="C606" s="247" t="str">
        <f>基本属性编码!K631</f>
        <v>000100001001004630</v>
      </c>
      <c r="D606" s="252" t="s">
        <v>1715</v>
      </c>
      <c r="E606" s="215" t="s">
        <v>238</v>
      </c>
    </row>
    <row r="607" spans="1:5" s="215" customFormat="1">
      <c r="A607" s="253" t="str">
        <f>数策标签!$H$6</f>
        <v>000100001001004</v>
      </c>
      <c r="B607" s="251" t="str">
        <f>VLOOKUP(A607,数策标签!H:K,2,FALSE)</f>
        <v>常住城市</v>
      </c>
      <c r="C607" s="247" t="str">
        <f>基本属性编码!K632</f>
        <v>000100001001004631</v>
      </c>
      <c r="D607" s="252" t="s">
        <v>1716</v>
      </c>
      <c r="E607" s="215" t="s">
        <v>238</v>
      </c>
    </row>
    <row r="608" spans="1:5" s="215" customFormat="1">
      <c r="A608" s="253" t="str">
        <f>数策标签!$H$6</f>
        <v>000100001001004</v>
      </c>
      <c r="B608" s="251" t="str">
        <f>VLOOKUP(A608,数策标签!H:K,2,FALSE)</f>
        <v>常住城市</v>
      </c>
      <c r="C608" s="247" t="str">
        <f>基本属性编码!K633</f>
        <v>000100001001004632</v>
      </c>
      <c r="D608" s="252" t="s">
        <v>1717</v>
      </c>
      <c r="E608" s="215" t="s">
        <v>238</v>
      </c>
    </row>
    <row r="609" spans="1:5" s="215" customFormat="1">
      <c r="A609" s="253" t="str">
        <f>数策标签!$H$6</f>
        <v>000100001001004</v>
      </c>
      <c r="B609" s="251" t="str">
        <f>VLOOKUP(A609,数策标签!H:K,2,FALSE)</f>
        <v>常住城市</v>
      </c>
      <c r="C609" s="247" t="str">
        <f>基本属性编码!K634</f>
        <v>000100001001004633</v>
      </c>
      <c r="D609" s="252" t="s">
        <v>3486</v>
      </c>
      <c r="E609" s="215" t="s">
        <v>238</v>
      </c>
    </row>
    <row r="610" spans="1:5" s="215" customFormat="1">
      <c r="A610" s="253" t="str">
        <f>数策标签!$H$6</f>
        <v>000100001001004</v>
      </c>
      <c r="B610" s="251" t="str">
        <f>VLOOKUP(A610,数策标签!H:K,2,FALSE)</f>
        <v>常住城市</v>
      </c>
      <c r="C610" s="247" t="str">
        <f>基本属性编码!K635</f>
        <v>000100001001004634</v>
      </c>
      <c r="D610" s="252" t="s">
        <v>3487</v>
      </c>
      <c r="E610" s="215" t="s">
        <v>238</v>
      </c>
    </row>
    <row r="611" spans="1:5" s="215" customFormat="1">
      <c r="A611" s="253" t="str">
        <f>数策标签!$H$6</f>
        <v>000100001001004</v>
      </c>
      <c r="B611" s="251" t="str">
        <f>VLOOKUP(A611,数策标签!H:K,2,FALSE)</f>
        <v>常住城市</v>
      </c>
      <c r="C611" s="247" t="str">
        <f>基本属性编码!K636</f>
        <v>000100001001004635</v>
      </c>
      <c r="D611" s="252" t="s">
        <v>3488</v>
      </c>
      <c r="E611" s="215" t="s">
        <v>238</v>
      </c>
    </row>
    <row r="612" spans="1:5" s="215" customFormat="1">
      <c r="A612" s="253" t="str">
        <f>数策标签!$H$6</f>
        <v>000100001001004</v>
      </c>
      <c r="B612" s="251" t="str">
        <f>VLOOKUP(A612,数策标签!H:K,2,FALSE)</f>
        <v>常住城市</v>
      </c>
      <c r="C612" s="247" t="str">
        <f>基本属性编码!K637</f>
        <v>000100001001004636</v>
      </c>
      <c r="D612" s="252" t="s">
        <v>1721</v>
      </c>
      <c r="E612" s="215" t="s">
        <v>238</v>
      </c>
    </row>
    <row r="613" spans="1:5" s="215" customFormat="1">
      <c r="A613" s="253" t="str">
        <f>数策标签!$H$6</f>
        <v>000100001001004</v>
      </c>
      <c r="B613" s="251" t="str">
        <f>VLOOKUP(A613,数策标签!H:K,2,FALSE)</f>
        <v>常住城市</v>
      </c>
      <c r="C613" s="247" t="str">
        <f>基本属性编码!K638</f>
        <v>000100001001004637</v>
      </c>
      <c r="D613" s="252" t="s">
        <v>1722</v>
      </c>
      <c r="E613" s="215" t="s">
        <v>238</v>
      </c>
    </row>
    <row r="614" spans="1:5" s="215" customFormat="1">
      <c r="A614" s="253" t="str">
        <f>数策标签!$H$6</f>
        <v>000100001001004</v>
      </c>
      <c r="B614" s="251" t="str">
        <f>VLOOKUP(A614,数策标签!H:K,2,FALSE)</f>
        <v>常住城市</v>
      </c>
      <c r="C614" s="247" t="str">
        <f>基本属性编码!K639</f>
        <v>000100001001004638</v>
      </c>
      <c r="D614" s="252" t="s">
        <v>1723</v>
      </c>
      <c r="E614" s="215" t="s">
        <v>238</v>
      </c>
    </row>
    <row r="615" spans="1:5" s="215" customFormat="1">
      <c r="A615" s="253" t="str">
        <f>数策标签!$H$6</f>
        <v>000100001001004</v>
      </c>
      <c r="B615" s="251" t="str">
        <f>VLOOKUP(A615,数策标签!H:K,2,FALSE)</f>
        <v>常住城市</v>
      </c>
      <c r="C615" s="247" t="str">
        <f>基本属性编码!K640</f>
        <v>000100001001004639</v>
      </c>
      <c r="D615" s="252" t="s">
        <v>1724</v>
      </c>
      <c r="E615" s="215" t="s">
        <v>238</v>
      </c>
    </row>
    <row r="616" spans="1:5" s="215" customFormat="1">
      <c r="A616" s="253" t="str">
        <f>数策标签!$H$6</f>
        <v>000100001001004</v>
      </c>
      <c r="B616" s="251" t="str">
        <f>VLOOKUP(A616,数策标签!H:K,2,FALSE)</f>
        <v>常住城市</v>
      </c>
      <c r="C616" s="247" t="str">
        <f>基本属性编码!K641</f>
        <v>000100001001004640</v>
      </c>
      <c r="D616" s="252" t="s">
        <v>1727</v>
      </c>
      <c r="E616" s="215" t="s">
        <v>238</v>
      </c>
    </row>
    <row r="617" spans="1:5" s="215" customFormat="1">
      <c r="A617" s="253" t="str">
        <f>数策标签!$H$6</f>
        <v>000100001001004</v>
      </c>
      <c r="B617" s="251" t="str">
        <f>VLOOKUP(A617,数策标签!H:K,2,FALSE)</f>
        <v>常住城市</v>
      </c>
      <c r="C617" s="247" t="str">
        <f>基本属性编码!K642</f>
        <v>000100001001004641</v>
      </c>
      <c r="D617" s="252" t="s">
        <v>3489</v>
      </c>
      <c r="E617" s="215" t="s">
        <v>238</v>
      </c>
    </row>
    <row r="618" spans="1:5" s="215" customFormat="1">
      <c r="A618" s="253" t="str">
        <f>数策标签!$H$6</f>
        <v>000100001001004</v>
      </c>
      <c r="B618" s="251" t="str">
        <f>VLOOKUP(A618,数策标签!H:K,2,FALSE)</f>
        <v>常住城市</v>
      </c>
      <c r="C618" s="247" t="str">
        <f>基本属性编码!K643</f>
        <v>000100001001004642</v>
      </c>
      <c r="D618" s="252" t="s">
        <v>3490</v>
      </c>
      <c r="E618" s="215" t="s">
        <v>238</v>
      </c>
    </row>
    <row r="619" spans="1:5" s="215" customFormat="1">
      <c r="A619" s="253" t="str">
        <f>数策标签!$H$6</f>
        <v>000100001001004</v>
      </c>
      <c r="B619" s="251" t="str">
        <f>VLOOKUP(A619,数策标签!H:K,2,FALSE)</f>
        <v>常住城市</v>
      </c>
      <c r="C619" s="247" t="str">
        <f>基本属性编码!K644</f>
        <v>000100001001004643</v>
      </c>
      <c r="D619" s="252" t="s">
        <v>3491</v>
      </c>
      <c r="E619" s="215" t="s">
        <v>238</v>
      </c>
    </row>
    <row r="620" spans="1:5" s="215" customFormat="1">
      <c r="A620" s="253" t="str">
        <f>数策标签!$H$6</f>
        <v>000100001001004</v>
      </c>
      <c r="B620" s="251" t="str">
        <f>VLOOKUP(A620,数策标签!H:K,2,FALSE)</f>
        <v>常住城市</v>
      </c>
      <c r="C620" s="247" t="str">
        <f>基本属性编码!K645</f>
        <v>000100001001004644</v>
      </c>
      <c r="D620" s="252" t="s">
        <v>3492</v>
      </c>
      <c r="E620" s="215" t="s">
        <v>238</v>
      </c>
    </row>
    <row r="621" spans="1:5" s="215" customFormat="1">
      <c r="A621" s="253" t="str">
        <f>数策标签!$H$6</f>
        <v>000100001001004</v>
      </c>
      <c r="B621" s="251" t="str">
        <f>VLOOKUP(A621,数策标签!H:K,2,FALSE)</f>
        <v>常住城市</v>
      </c>
      <c r="C621" s="247" t="str">
        <f>基本属性编码!K646</f>
        <v>000100001001004645</v>
      </c>
      <c r="D621" s="252" t="s">
        <v>1730</v>
      </c>
      <c r="E621" s="215" t="s">
        <v>238</v>
      </c>
    </row>
    <row r="622" spans="1:5" s="215" customFormat="1">
      <c r="A622" s="253" t="str">
        <f>数策标签!$H$6</f>
        <v>000100001001004</v>
      </c>
      <c r="B622" s="251" t="str">
        <f>VLOOKUP(A622,数策标签!H:K,2,FALSE)</f>
        <v>常住城市</v>
      </c>
      <c r="C622" s="247" t="str">
        <f>基本属性编码!K647</f>
        <v>000100001001004646</v>
      </c>
      <c r="D622" s="252" t="s">
        <v>1731</v>
      </c>
      <c r="E622" s="215" t="s">
        <v>238</v>
      </c>
    </row>
    <row r="623" spans="1:5" s="215" customFormat="1">
      <c r="A623" s="253" t="str">
        <f>数策标签!$H$6</f>
        <v>000100001001004</v>
      </c>
      <c r="B623" s="251" t="str">
        <f>VLOOKUP(A623,数策标签!H:K,2,FALSE)</f>
        <v>常住城市</v>
      </c>
      <c r="C623" s="247" t="str">
        <f>基本属性编码!K648</f>
        <v>000100001001004647</v>
      </c>
      <c r="D623" s="252" t="s">
        <v>1732</v>
      </c>
      <c r="E623" s="215" t="s">
        <v>238</v>
      </c>
    </row>
    <row r="624" spans="1:5" s="215" customFormat="1">
      <c r="A624" s="253" t="str">
        <f>数策标签!$H$6</f>
        <v>000100001001004</v>
      </c>
      <c r="B624" s="251" t="str">
        <f>VLOOKUP(A624,数策标签!H:K,2,FALSE)</f>
        <v>常住城市</v>
      </c>
      <c r="C624" s="247" t="str">
        <f>基本属性编码!K649</f>
        <v>000100001001004648</v>
      </c>
      <c r="D624" s="252" t="s">
        <v>1733</v>
      </c>
      <c r="E624" s="215" t="s">
        <v>238</v>
      </c>
    </row>
    <row r="625" spans="1:5" s="215" customFormat="1">
      <c r="A625" s="253" t="str">
        <f>数策标签!$H$6</f>
        <v>000100001001004</v>
      </c>
      <c r="B625" s="251" t="str">
        <f>VLOOKUP(A625,数策标签!H:K,2,FALSE)</f>
        <v>常住城市</v>
      </c>
      <c r="C625" s="247" t="str">
        <f>基本属性编码!K650</f>
        <v>000100001001004649</v>
      </c>
      <c r="D625" s="252" t="s">
        <v>1734</v>
      </c>
      <c r="E625" s="215" t="s">
        <v>238</v>
      </c>
    </row>
    <row r="626" spans="1:5" s="215" customFormat="1">
      <c r="A626" s="253" t="str">
        <f>数策标签!$H$6</f>
        <v>000100001001004</v>
      </c>
      <c r="B626" s="251" t="str">
        <f>VLOOKUP(A626,数策标签!H:K,2,FALSE)</f>
        <v>常住城市</v>
      </c>
      <c r="C626" s="247" t="str">
        <f>基本属性编码!K651</f>
        <v>000100001001004650</v>
      </c>
      <c r="D626" s="252" t="s">
        <v>1735</v>
      </c>
      <c r="E626" s="215" t="s">
        <v>238</v>
      </c>
    </row>
    <row r="627" spans="1:5" s="215" customFormat="1">
      <c r="A627" s="253" t="str">
        <f>数策标签!$H$6</f>
        <v>000100001001004</v>
      </c>
      <c r="B627" s="251" t="str">
        <f>VLOOKUP(A627,数策标签!H:K,2,FALSE)</f>
        <v>常住城市</v>
      </c>
      <c r="C627" s="247" t="str">
        <f>基本属性编码!K652</f>
        <v>000100001001004651</v>
      </c>
      <c r="D627" s="252" t="s">
        <v>1736</v>
      </c>
      <c r="E627" s="215" t="s">
        <v>238</v>
      </c>
    </row>
    <row r="628" spans="1:5" s="215" customFormat="1">
      <c r="A628" s="253" t="str">
        <f>数策标签!$H$6</f>
        <v>000100001001004</v>
      </c>
      <c r="B628" s="251" t="str">
        <f>VLOOKUP(A628,数策标签!H:K,2,FALSE)</f>
        <v>常住城市</v>
      </c>
      <c r="C628" s="247" t="str">
        <f>基本属性编码!K653</f>
        <v>000100001001004652</v>
      </c>
      <c r="D628" s="252" t="s">
        <v>1737</v>
      </c>
      <c r="E628" s="215" t="s">
        <v>238</v>
      </c>
    </row>
    <row r="629" spans="1:5" s="215" customFormat="1">
      <c r="A629" s="253" t="str">
        <f>数策标签!$H$6</f>
        <v>000100001001004</v>
      </c>
      <c r="B629" s="251" t="str">
        <f>VLOOKUP(A629,数策标签!H:K,2,FALSE)</f>
        <v>常住城市</v>
      </c>
      <c r="C629" s="247" t="str">
        <f>基本属性编码!K654</f>
        <v>000100001001004653</v>
      </c>
      <c r="D629" s="252" t="s">
        <v>3493</v>
      </c>
      <c r="E629" s="215" t="s">
        <v>238</v>
      </c>
    </row>
    <row r="630" spans="1:5" s="215" customFormat="1">
      <c r="A630" s="253" t="str">
        <f>数策标签!$H$6</f>
        <v>000100001001004</v>
      </c>
      <c r="B630" s="251" t="str">
        <f>VLOOKUP(A630,数策标签!H:K,2,FALSE)</f>
        <v>常住城市</v>
      </c>
      <c r="C630" s="247" t="str">
        <f>基本属性编码!K655</f>
        <v>000100001001004654</v>
      </c>
      <c r="D630" s="252" t="s">
        <v>3494</v>
      </c>
      <c r="E630" s="215" t="s">
        <v>238</v>
      </c>
    </row>
    <row r="631" spans="1:5" s="215" customFormat="1">
      <c r="A631" s="253" t="str">
        <f>数策标签!$H$6</f>
        <v>000100001001004</v>
      </c>
      <c r="B631" s="251" t="str">
        <f>VLOOKUP(A631,数策标签!H:K,2,FALSE)</f>
        <v>常住城市</v>
      </c>
      <c r="C631" s="247" t="str">
        <f>基本属性编码!K656</f>
        <v>000100001001004655</v>
      </c>
      <c r="D631" s="252" t="s">
        <v>3495</v>
      </c>
      <c r="E631" s="215" t="s">
        <v>238</v>
      </c>
    </row>
    <row r="632" spans="1:5" s="215" customFormat="1">
      <c r="A632" s="253" t="str">
        <f>数策标签!$H$6</f>
        <v>000100001001004</v>
      </c>
      <c r="B632" s="251" t="str">
        <f>VLOOKUP(A632,数策标签!H:K,2,FALSE)</f>
        <v>常住城市</v>
      </c>
      <c r="C632" s="247" t="str">
        <f>基本属性编码!K657</f>
        <v>000100001001004656</v>
      </c>
      <c r="D632" s="252" t="s">
        <v>3496</v>
      </c>
      <c r="E632" s="215" t="s">
        <v>238</v>
      </c>
    </row>
    <row r="633" spans="1:5" s="215" customFormat="1">
      <c r="A633" s="253" t="str">
        <f>数策标签!$H$6</f>
        <v>000100001001004</v>
      </c>
      <c r="B633" s="251" t="str">
        <f>VLOOKUP(A633,数策标签!H:K,2,FALSE)</f>
        <v>常住城市</v>
      </c>
      <c r="C633" s="247" t="str">
        <f>基本属性编码!K658</f>
        <v>000100001001004657</v>
      </c>
      <c r="D633" s="252" t="s">
        <v>3497</v>
      </c>
      <c r="E633" s="215" t="s">
        <v>238</v>
      </c>
    </row>
    <row r="634" spans="1:5" s="215" customFormat="1">
      <c r="A634" s="253" t="str">
        <f>数策标签!$H$6</f>
        <v>000100001001004</v>
      </c>
      <c r="B634" s="251" t="str">
        <f>VLOOKUP(A634,数策标签!H:K,2,FALSE)</f>
        <v>常住城市</v>
      </c>
      <c r="C634" s="247" t="str">
        <f>基本属性编码!K659</f>
        <v>000100001001004658</v>
      </c>
      <c r="D634" s="252" t="s">
        <v>3498</v>
      </c>
      <c r="E634" s="215" t="s">
        <v>238</v>
      </c>
    </row>
    <row r="635" spans="1:5" s="215" customFormat="1">
      <c r="A635" s="253" t="str">
        <f>数策标签!$H$6</f>
        <v>000100001001004</v>
      </c>
      <c r="B635" s="251" t="str">
        <f>VLOOKUP(A635,数策标签!H:K,2,FALSE)</f>
        <v>常住城市</v>
      </c>
      <c r="C635" s="247" t="str">
        <f>基本属性编码!K660</f>
        <v>000100001001004659</v>
      </c>
      <c r="D635" s="252" t="s">
        <v>3499</v>
      </c>
      <c r="E635" s="215" t="s">
        <v>238</v>
      </c>
    </row>
    <row r="636" spans="1:5" s="215" customFormat="1">
      <c r="A636" s="253" t="str">
        <f>数策标签!$H$6</f>
        <v>000100001001004</v>
      </c>
      <c r="B636" s="251" t="str">
        <f>VLOOKUP(A636,数策标签!H:K,2,FALSE)</f>
        <v>常住城市</v>
      </c>
      <c r="C636" s="247" t="str">
        <f>基本属性编码!K661</f>
        <v>000100001001004660</v>
      </c>
      <c r="D636" s="252" t="s">
        <v>3500</v>
      </c>
      <c r="E636" s="215" t="s">
        <v>238</v>
      </c>
    </row>
    <row r="637" spans="1:5" s="215" customFormat="1">
      <c r="A637" s="253" t="str">
        <f>数策标签!$H$6</f>
        <v>000100001001004</v>
      </c>
      <c r="B637" s="251" t="str">
        <f>VLOOKUP(A637,数策标签!H:K,2,FALSE)</f>
        <v>常住城市</v>
      </c>
      <c r="C637" s="247" t="str">
        <f>基本属性编码!K662</f>
        <v>000100001001004661</v>
      </c>
      <c r="D637" s="252" t="s">
        <v>1746</v>
      </c>
      <c r="E637" s="215" t="s">
        <v>238</v>
      </c>
    </row>
    <row r="638" spans="1:5" s="215" customFormat="1">
      <c r="A638" s="253" t="str">
        <f>数策标签!$H$6</f>
        <v>000100001001004</v>
      </c>
      <c r="B638" s="251" t="str">
        <f>VLOOKUP(A638,数策标签!H:K,2,FALSE)</f>
        <v>常住城市</v>
      </c>
      <c r="C638" s="247" t="str">
        <f>基本属性编码!K663</f>
        <v>000100001001004662</v>
      </c>
      <c r="D638" s="252" t="s">
        <v>3501</v>
      </c>
      <c r="E638" s="215" t="s">
        <v>238</v>
      </c>
    </row>
    <row r="639" spans="1:5" s="215" customFormat="1">
      <c r="A639" s="253" t="str">
        <f>数策标签!$H$6</f>
        <v>000100001001004</v>
      </c>
      <c r="B639" s="251" t="str">
        <f>VLOOKUP(A639,数策标签!H:K,2,FALSE)</f>
        <v>常住城市</v>
      </c>
      <c r="C639" s="247" t="str">
        <f>基本属性编码!K664</f>
        <v>000100001001004663</v>
      </c>
      <c r="D639" s="252" t="s">
        <v>3502</v>
      </c>
      <c r="E639" s="215" t="s">
        <v>238</v>
      </c>
    </row>
    <row r="640" spans="1:5" s="215" customFormat="1">
      <c r="A640" s="253" t="str">
        <f>数策标签!$H$6</f>
        <v>000100001001004</v>
      </c>
      <c r="B640" s="251" t="str">
        <f>VLOOKUP(A640,数策标签!H:K,2,FALSE)</f>
        <v>常住城市</v>
      </c>
      <c r="C640" s="247" t="str">
        <f>基本属性编码!K665</f>
        <v>000100001001004664</v>
      </c>
      <c r="D640" s="252" t="s">
        <v>3503</v>
      </c>
      <c r="E640" s="215" t="s">
        <v>238</v>
      </c>
    </row>
    <row r="641" spans="1:5" s="215" customFormat="1">
      <c r="A641" s="253" t="str">
        <f>数策标签!$H$6</f>
        <v>000100001001004</v>
      </c>
      <c r="B641" s="251" t="str">
        <f>VLOOKUP(A641,数策标签!H:K,2,FALSE)</f>
        <v>常住城市</v>
      </c>
      <c r="C641" s="247" t="str">
        <f>基本属性编码!K666</f>
        <v>000100001001004665</v>
      </c>
      <c r="D641" s="252" t="s">
        <v>1748</v>
      </c>
      <c r="E641" s="215" t="s">
        <v>238</v>
      </c>
    </row>
    <row r="642" spans="1:5" s="215" customFormat="1">
      <c r="A642" s="253" t="str">
        <f>数策标签!$H$6</f>
        <v>000100001001004</v>
      </c>
      <c r="B642" s="251" t="str">
        <f>VLOOKUP(A642,数策标签!H:K,2,FALSE)</f>
        <v>常住城市</v>
      </c>
      <c r="C642" s="247" t="str">
        <f>基本属性编码!K667</f>
        <v>000100001001004666</v>
      </c>
      <c r="D642" s="252" t="s">
        <v>1750</v>
      </c>
      <c r="E642" s="215" t="s">
        <v>238</v>
      </c>
    </row>
    <row r="643" spans="1:5" s="215" customFormat="1">
      <c r="A643" s="253" t="str">
        <f>数策标签!$H$6</f>
        <v>000100001001004</v>
      </c>
      <c r="B643" s="251" t="str">
        <f>VLOOKUP(A643,数策标签!H:K,2,FALSE)</f>
        <v>常住城市</v>
      </c>
      <c r="C643" s="247" t="str">
        <f>基本属性编码!K668</f>
        <v>000100001001004667</v>
      </c>
      <c r="D643" s="252" t="s">
        <v>1751</v>
      </c>
      <c r="E643" s="215" t="s">
        <v>238</v>
      </c>
    </row>
    <row r="644" spans="1:5" s="215" customFormat="1">
      <c r="A644" s="253" t="str">
        <f>数策标签!$H$6</f>
        <v>000100001001004</v>
      </c>
      <c r="B644" s="251" t="str">
        <f>VLOOKUP(A644,数策标签!H:K,2,FALSE)</f>
        <v>常住城市</v>
      </c>
      <c r="C644" s="247" t="str">
        <f>基本属性编码!K669</f>
        <v>000100001001004668</v>
      </c>
      <c r="D644" s="252" t="s">
        <v>1753</v>
      </c>
      <c r="E644" s="215" t="s">
        <v>238</v>
      </c>
    </row>
    <row r="645" spans="1:5" s="215" customFormat="1">
      <c r="A645" s="253" t="str">
        <f>数策标签!$H$6</f>
        <v>000100001001004</v>
      </c>
      <c r="B645" s="251" t="str">
        <f>VLOOKUP(A645,数策标签!H:K,2,FALSE)</f>
        <v>常住城市</v>
      </c>
      <c r="C645" s="247" t="str">
        <f>基本属性编码!K670</f>
        <v>000100001001004669</v>
      </c>
      <c r="D645" s="252" t="s">
        <v>1754</v>
      </c>
      <c r="E645" s="215" t="s">
        <v>238</v>
      </c>
    </row>
    <row r="646" spans="1:5" s="215" customFormat="1">
      <c r="A646" s="253" t="str">
        <f>数策标签!$H$6</f>
        <v>000100001001004</v>
      </c>
      <c r="B646" s="251" t="str">
        <f>VLOOKUP(A646,数策标签!H:K,2,FALSE)</f>
        <v>常住城市</v>
      </c>
      <c r="C646" s="247" t="str">
        <f>基本属性编码!K671</f>
        <v>000100001001004670</v>
      </c>
      <c r="D646" s="252" t="s">
        <v>1755</v>
      </c>
      <c r="E646" s="215" t="s">
        <v>238</v>
      </c>
    </row>
    <row r="647" spans="1:5" s="215" customFormat="1">
      <c r="A647" s="253" t="str">
        <f>数策标签!$H$6</f>
        <v>000100001001004</v>
      </c>
      <c r="B647" s="251" t="str">
        <f>VLOOKUP(A647,数策标签!H:K,2,FALSE)</f>
        <v>常住城市</v>
      </c>
      <c r="C647" s="247" t="str">
        <f>基本属性编码!K672</f>
        <v>000100001001004671</v>
      </c>
      <c r="D647" s="252" t="s">
        <v>1756</v>
      </c>
      <c r="E647" s="215" t="s">
        <v>238</v>
      </c>
    </row>
    <row r="648" spans="1:5" s="215" customFormat="1">
      <c r="A648" s="253" t="str">
        <f>数策标签!$H$6</f>
        <v>000100001001004</v>
      </c>
      <c r="B648" s="251" t="str">
        <f>VLOOKUP(A648,数策标签!H:K,2,FALSE)</f>
        <v>常住城市</v>
      </c>
      <c r="C648" s="247" t="str">
        <f>基本属性编码!K673</f>
        <v>000100001001004672</v>
      </c>
      <c r="D648" s="252" t="s">
        <v>1757</v>
      </c>
      <c r="E648" s="215" t="s">
        <v>238</v>
      </c>
    </row>
    <row r="649" spans="1:5" s="215" customFormat="1">
      <c r="A649" s="253" t="str">
        <f>数策标签!$H$6</f>
        <v>000100001001004</v>
      </c>
      <c r="B649" s="251" t="str">
        <f>VLOOKUP(A649,数策标签!H:K,2,FALSE)</f>
        <v>常住城市</v>
      </c>
      <c r="C649" s="247" t="str">
        <f>基本属性编码!K674</f>
        <v>000100001001004673</v>
      </c>
      <c r="D649" s="252" t="s">
        <v>1758</v>
      </c>
      <c r="E649" s="215" t="s">
        <v>238</v>
      </c>
    </row>
    <row r="650" spans="1:5" s="215" customFormat="1">
      <c r="A650" s="253" t="str">
        <f>数策标签!$H$6</f>
        <v>000100001001004</v>
      </c>
      <c r="B650" s="251" t="str">
        <f>VLOOKUP(A650,数策标签!H:K,2,FALSE)</f>
        <v>常住城市</v>
      </c>
      <c r="C650" s="247" t="str">
        <f>基本属性编码!K675</f>
        <v>000100001001004674</v>
      </c>
      <c r="D650" s="252" t="s">
        <v>1759</v>
      </c>
      <c r="E650" s="215" t="s">
        <v>238</v>
      </c>
    </row>
    <row r="651" spans="1:5" s="215" customFormat="1">
      <c r="A651" s="253" t="str">
        <f>数策标签!$H$6</f>
        <v>000100001001004</v>
      </c>
      <c r="B651" s="251" t="str">
        <f>VLOOKUP(A651,数策标签!H:K,2,FALSE)</f>
        <v>常住城市</v>
      </c>
      <c r="C651" s="247" t="str">
        <f>基本属性编码!K676</f>
        <v>000100001001004675</v>
      </c>
      <c r="D651" s="252" t="s">
        <v>1760</v>
      </c>
      <c r="E651" s="215" t="s">
        <v>238</v>
      </c>
    </row>
    <row r="652" spans="1:5" s="215" customFormat="1">
      <c r="A652" s="253" t="str">
        <f>数策标签!$H$6</f>
        <v>000100001001004</v>
      </c>
      <c r="B652" s="251" t="str">
        <f>VLOOKUP(A652,数策标签!H:K,2,FALSE)</f>
        <v>常住城市</v>
      </c>
      <c r="C652" s="247" t="str">
        <f>基本属性编码!K677</f>
        <v>000100001001004676</v>
      </c>
      <c r="D652" s="252" t="s">
        <v>1761</v>
      </c>
      <c r="E652" s="215" t="s">
        <v>238</v>
      </c>
    </row>
    <row r="653" spans="1:5" s="215" customFormat="1">
      <c r="A653" s="253" t="str">
        <f>数策标签!$H$6</f>
        <v>000100001001004</v>
      </c>
      <c r="B653" s="251" t="str">
        <f>VLOOKUP(A653,数策标签!H:K,2,FALSE)</f>
        <v>常住城市</v>
      </c>
      <c r="C653" s="247" t="str">
        <f>基本属性编码!K678</f>
        <v>000100001001004677</v>
      </c>
      <c r="D653" s="252" t="s">
        <v>1762</v>
      </c>
      <c r="E653" s="215" t="s">
        <v>238</v>
      </c>
    </row>
    <row r="654" spans="1:5" s="215" customFormat="1">
      <c r="A654" s="253" t="str">
        <f>数策标签!$H$6</f>
        <v>000100001001004</v>
      </c>
      <c r="B654" s="251" t="str">
        <f>VLOOKUP(A654,数策标签!H:K,2,FALSE)</f>
        <v>常住城市</v>
      </c>
      <c r="C654" s="247" t="str">
        <f>基本属性编码!K679</f>
        <v>000100001001004678</v>
      </c>
      <c r="D654" s="252" t="s">
        <v>1763</v>
      </c>
      <c r="E654" s="215" t="s">
        <v>238</v>
      </c>
    </row>
    <row r="655" spans="1:5" s="215" customFormat="1">
      <c r="A655" s="253" t="str">
        <f>数策标签!$H$6</f>
        <v>000100001001004</v>
      </c>
      <c r="B655" s="251" t="str">
        <f>VLOOKUP(A655,数策标签!H:K,2,FALSE)</f>
        <v>常住城市</v>
      </c>
      <c r="C655" s="247" t="str">
        <f>基本属性编码!K680</f>
        <v>000100001001004679</v>
      </c>
      <c r="D655" s="252" t="s">
        <v>1764</v>
      </c>
      <c r="E655" s="215" t="s">
        <v>238</v>
      </c>
    </row>
    <row r="656" spans="1:5" s="215" customFormat="1">
      <c r="A656" s="253" t="str">
        <f>数策标签!$H$6</f>
        <v>000100001001004</v>
      </c>
      <c r="B656" s="251" t="str">
        <f>VLOOKUP(A656,数策标签!H:K,2,FALSE)</f>
        <v>常住城市</v>
      </c>
      <c r="C656" s="247" t="str">
        <f>基本属性编码!K681</f>
        <v>000100001001004680</v>
      </c>
      <c r="D656" s="252" t="s">
        <v>1765</v>
      </c>
      <c r="E656" s="215" t="s">
        <v>238</v>
      </c>
    </row>
    <row r="657" spans="1:5" s="215" customFormat="1">
      <c r="A657" s="253" t="str">
        <f>数策标签!$H$6</f>
        <v>000100001001004</v>
      </c>
      <c r="B657" s="251" t="str">
        <f>VLOOKUP(A657,数策标签!H:K,2,FALSE)</f>
        <v>常住城市</v>
      </c>
      <c r="C657" s="247" t="str">
        <f>基本属性编码!K682</f>
        <v>000100001001004681</v>
      </c>
      <c r="D657" s="252" t="s">
        <v>1766</v>
      </c>
      <c r="E657" s="215" t="s">
        <v>238</v>
      </c>
    </row>
    <row r="658" spans="1:5" s="215" customFormat="1">
      <c r="A658" s="253" t="str">
        <f>数策标签!$H$6</f>
        <v>000100001001004</v>
      </c>
      <c r="B658" s="251" t="str">
        <f>VLOOKUP(A658,数策标签!H:K,2,FALSE)</f>
        <v>常住城市</v>
      </c>
      <c r="C658" s="247" t="str">
        <f>基本属性编码!K683</f>
        <v>000100001001004682</v>
      </c>
      <c r="D658" s="252" t="s">
        <v>1767</v>
      </c>
      <c r="E658" s="215" t="s">
        <v>238</v>
      </c>
    </row>
    <row r="659" spans="1:5" s="215" customFormat="1">
      <c r="A659" s="253" t="str">
        <f>数策标签!$H$6</f>
        <v>000100001001004</v>
      </c>
      <c r="B659" s="251" t="str">
        <f>VLOOKUP(A659,数策标签!H:K,2,FALSE)</f>
        <v>常住城市</v>
      </c>
      <c r="C659" s="247" t="str">
        <f>基本属性编码!K684</f>
        <v>000100001001004683</v>
      </c>
      <c r="D659" s="252" t="s">
        <v>1768</v>
      </c>
      <c r="E659" s="215" t="s">
        <v>238</v>
      </c>
    </row>
    <row r="660" spans="1:5" s="215" customFormat="1">
      <c r="A660" s="253" t="str">
        <f>数策标签!$H$6</f>
        <v>000100001001004</v>
      </c>
      <c r="B660" s="251" t="str">
        <f>VLOOKUP(A660,数策标签!H:K,2,FALSE)</f>
        <v>常住城市</v>
      </c>
      <c r="C660" s="247" t="str">
        <f>基本属性编码!K685</f>
        <v>000100001001004684</v>
      </c>
      <c r="D660" s="252" t="s">
        <v>1769</v>
      </c>
      <c r="E660" s="215" t="s">
        <v>238</v>
      </c>
    </row>
    <row r="661" spans="1:5" s="215" customFormat="1">
      <c r="A661" s="253" t="str">
        <f>数策标签!$H$6</f>
        <v>000100001001004</v>
      </c>
      <c r="B661" s="251" t="str">
        <f>VLOOKUP(A661,数策标签!H:K,2,FALSE)</f>
        <v>常住城市</v>
      </c>
      <c r="C661" s="247" t="str">
        <f>基本属性编码!K686</f>
        <v>000100001001004685</v>
      </c>
      <c r="D661" s="252" t="s">
        <v>1770</v>
      </c>
      <c r="E661" s="215" t="s">
        <v>238</v>
      </c>
    </row>
    <row r="662" spans="1:5" s="215" customFormat="1">
      <c r="A662" s="253" t="str">
        <f>数策标签!$H$6</f>
        <v>000100001001004</v>
      </c>
      <c r="B662" s="251" t="str">
        <f>VLOOKUP(A662,数策标签!H:K,2,FALSE)</f>
        <v>常住城市</v>
      </c>
      <c r="C662" s="247" t="str">
        <f>基本属性编码!K687</f>
        <v>000100001001004686</v>
      </c>
      <c r="D662" s="252" t="s">
        <v>1771</v>
      </c>
      <c r="E662" s="215" t="s">
        <v>238</v>
      </c>
    </row>
    <row r="663" spans="1:5" s="215" customFormat="1">
      <c r="A663" s="253" t="str">
        <f>数策标签!$H$6</f>
        <v>000100001001004</v>
      </c>
      <c r="B663" s="251" t="str">
        <f>VLOOKUP(A663,数策标签!H:K,2,FALSE)</f>
        <v>常住城市</v>
      </c>
      <c r="C663" s="247" t="str">
        <f>基本属性编码!K688</f>
        <v>000100001001004687</v>
      </c>
      <c r="D663" s="252" t="s">
        <v>1772</v>
      </c>
      <c r="E663" s="215" t="s">
        <v>238</v>
      </c>
    </row>
    <row r="664" spans="1:5" s="215" customFormat="1">
      <c r="A664" s="253" t="str">
        <f>数策标签!$H$6</f>
        <v>000100001001004</v>
      </c>
      <c r="B664" s="251" t="str">
        <f>VLOOKUP(A664,数策标签!H:K,2,FALSE)</f>
        <v>常住城市</v>
      </c>
      <c r="C664" s="247" t="str">
        <f>基本属性编码!K689</f>
        <v>000100001001004688</v>
      </c>
      <c r="D664" s="252" t="s">
        <v>1773</v>
      </c>
      <c r="E664" s="215" t="s">
        <v>238</v>
      </c>
    </row>
    <row r="665" spans="1:5" s="215" customFormat="1">
      <c r="A665" s="253" t="str">
        <f>数策标签!$H$6</f>
        <v>000100001001004</v>
      </c>
      <c r="B665" s="251" t="str">
        <f>VLOOKUP(A665,数策标签!H:K,2,FALSE)</f>
        <v>常住城市</v>
      </c>
      <c r="C665" s="247" t="str">
        <f>基本属性编码!K690</f>
        <v>000100001001004689</v>
      </c>
      <c r="D665" s="252" t="s">
        <v>1774</v>
      </c>
      <c r="E665" s="215" t="s">
        <v>238</v>
      </c>
    </row>
    <row r="666" spans="1:5" s="215" customFormat="1">
      <c r="A666" s="253" t="str">
        <f>数策标签!$H$6</f>
        <v>000100001001004</v>
      </c>
      <c r="B666" s="251" t="str">
        <f>VLOOKUP(A666,数策标签!H:K,2,FALSE)</f>
        <v>常住城市</v>
      </c>
      <c r="C666" s="247" t="str">
        <f>基本属性编码!K691</f>
        <v>000100001001004690</v>
      </c>
      <c r="D666" s="252" t="s">
        <v>3504</v>
      </c>
      <c r="E666" s="215" t="s">
        <v>238</v>
      </c>
    </row>
    <row r="667" spans="1:5" s="215" customFormat="1">
      <c r="A667" s="253" t="str">
        <f>数策标签!$H$6</f>
        <v>000100001001004</v>
      </c>
      <c r="B667" s="251" t="str">
        <f>VLOOKUP(A667,数策标签!H:K,2,FALSE)</f>
        <v>常住城市</v>
      </c>
      <c r="C667" s="247" t="str">
        <f>基本属性编码!K692</f>
        <v>000100001001004691</v>
      </c>
      <c r="D667" s="252" t="s">
        <v>3505</v>
      </c>
      <c r="E667" s="215" t="s">
        <v>238</v>
      </c>
    </row>
    <row r="668" spans="1:5" s="215" customFormat="1">
      <c r="A668" s="253" t="str">
        <f>数策标签!$H$6</f>
        <v>000100001001004</v>
      </c>
      <c r="B668" s="251" t="str">
        <f>VLOOKUP(A668,数策标签!H:K,2,FALSE)</f>
        <v>常住城市</v>
      </c>
      <c r="C668" s="247" t="str">
        <f>基本属性编码!K693</f>
        <v>000100001001004692</v>
      </c>
      <c r="D668" s="252" t="s">
        <v>1777</v>
      </c>
      <c r="E668" s="215" t="s">
        <v>238</v>
      </c>
    </row>
    <row r="669" spans="1:5" s="215" customFormat="1">
      <c r="A669" s="253" t="str">
        <f>数策标签!$H$6</f>
        <v>000100001001004</v>
      </c>
      <c r="B669" s="251" t="str">
        <f>VLOOKUP(A669,数策标签!H:K,2,FALSE)</f>
        <v>常住城市</v>
      </c>
      <c r="C669" s="247" t="str">
        <f>基本属性编码!K694</f>
        <v>000100001001004693</v>
      </c>
      <c r="D669" s="252" t="s">
        <v>3506</v>
      </c>
      <c r="E669" s="215" t="s">
        <v>238</v>
      </c>
    </row>
    <row r="670" spans="1:5" s="215" customFormat="1">
      <c r="A670" s="253" t="str">
        <f>数策标签!$H$6</f>
        <v>000100001001004</v>
      </c>
      <c r="B670" s="251" t="str">
        <f>VLOOKUP(A670,数策标签!H:K,2,FALSE)</f>
        <v>常住城市</v>
      </c>
      <c r="C670" s="247" t="str">
        <f>基本属性编码!K695</f>
        <v>000100001001004694</v>
      </c>
      <c r="D670" s="252" t="s">
        <v>3507</v>
      </c>
      <c r="E670" s="215" t="s">
        <v>238</v>
      </c>
    </row>
    <row r="671" spans="1:5" s="215" customFormat="1">
      <c r="A671" s="253" t="str">
        <f>数策标签!$H$6</f>
        <v>000100001001004</v>
      </c>
      <c r="B671" s="251" t="str">
        <f>VLOOKUP(A671,数策标签!H:K,2,FALSE)</f>
        <v>常住城市</v>
      </c>
      <c r="C671" s="247" t="str">
        <f>基本属性编码!K696</f>
        <v>000100001001004695</v>
      </c>
      <c r="D671" s="252" t="s">
        <v>3508</v>
      </c>
      <c r="E671" s="215" t="s">
        <v>238</v>
      </c>
    </row>
    <row r="672" spans="1:5" s="215" customFormat="1">
      <c r="A672" s="253" t="str">
        <f>数策标签!$H$6</f>
        <v>000100001001004</v>
      </c>
      <c r="B672" s="251" t="str">
        <f>VLOOKUP(A672,数策标签!H:K,2,FALSE)</f>
        <v>常住城市</v>
      </c>
      <c r="C672" s="247" t="str">
        <f>基本属性编码!K697</f>
        <v>000100001001004696</v>
      </c>
      <c r="D672" s="252" t="s">
        <v>3509</v>
      </c>
      <c r="E672" s="215" t="s">
        <v>238</v>
      </c>
    </row>
    <row r="673" spans="1:5" s="215" customFormat="1">
      <c r="A673" s="253" t="str">
        <f>数策标签!$H$6</f>
        <v>000100001001004</v>
      </c>
      <c r="B673" s="251" t="str">
        <f>VLOOKUP(A673,数策标签!H:K,2,FALSE)</f>
        <v>常住城市</v>
      </c>
      <c r="C673" s="247" t="str">
        <f>基本属性编码!K698</f>
        <v>000100001001004697</v>
      </c>
      <c r="D673" s="252" t="s">
        <v>3510</v>
      </c>
      <c r="E673" s="215" t="s">
        <v>238</v>
      </c>
    </row>
    <row r="674" spans="1:5" s="215" customFormat="1">
      <c r="A674" s="253" t="str">
        <f>数策标签!$H$6</f>
        <v>000100001001004</v>
      </c>
      <c r="B674" s="251" t="str">
        <f>VLOOKUP(A674,数策标签!H:K,2,FALSE)</f>
        <v>常住城市</v>
      </c>
      <c r="C674" s="247" t="str">
        <f>基本属性编码!K699</f>
        <v>000100001001004698</v>
      </c>
      <c r="D674" s="252" t="s">
        <v>3511</v>
      </c>
      <c r="E674" s="215" t="s">
        <v>238</v>
      </c>
    </row>
    <row r="675" spans="1:5" s="215" customFormat="1">
      <c r="A675" s="253" t="str">
        <f>数策标签!$H$6</f>
        <v>000100001001004</v>
      </c>
      <c r="B675" s="251" t="str">
        <f>VLOOKUP(A675,数策标签!H:K,2,FALSE)</f>
        <v>常住城市</v>
      </c>
      <c r="C675" s="247" t="str">
        <f>基本属性编码!K700</f>
        <v>000100001001004699</v>
      </c>
      <c r="D675" s="252" t="s">
        <v>3512</v>
      </c>
      <c r="E675" s="215" t="s">
        <v>238</v>
      </c>
    </row>
    <row r="676" spans="1:5" s="215" customFormat="1">
      <c r="A676" s="253" t="str">
        <f>数策标签!$H$6</f>
        <v>000100001001004</v>
      </c>
      <c r="B676" s="251" t="str">
        <f>VLOOKUP(A676,数策标签!H:K,2,FALSE)</f>
        <v>常住城市</v>
      </c>
      <c r="C676" s="247" t="str">
        <f>基本属性编码!K701</f>
        <v>000100001001004700</v>
      </c>
      <c r="D676" s="252" t="s">
        <v>1784</v>
      </c>
      <c r="E676" s="215" t="s">
        <v>238</v>
      </c>
    </row>
    <row r="677" spans="1:5" s="215" customFormat="1">
      <c r="A677" s="253" t="str">
        <f>数策标签!$H$6</f>
        <v>000100001001004</v>
      </c>
      <c r="B677" s="251" t="str">
        <f>VLOOKUP(A677,数策标签!H:K,2,FALSE)</f>
        <v>常住城市</v>
      </c>
      <c r="C677" s="247" t="str">
        <f>基本属性编码!K702</f>
        <v>000100001001004701</v>
      </c>
      <c r="D677" s="252" t="s">
        <v>1785</v>
      </c>
      <c r="E677" s="215" t="s">
        <v>238</v>
      </c>
    </row>
    <row r="678" spans="1:5" s="215" customFormat="1">
      <c r="A678" s="253" t="str">
        <f>数策标签!$H$6</f>
        <v>000100001001004</v>
      </c>
      <c r="B678" s="251" t="str">
        <f>VLOOKUP(A678,数策标签!H:K,2,FALSE)</f>
        <v>常住城市</v>
      </c>
      <c r="C678" s="247" t="str">
        <f>基本属性编码!K703</f>
        <v>000100001001004702</v>
      </c>
      <c r="D678" s="252" t="s">
        <v>1786</v>
      </c>
      <c r="E678" s="215" t="s">
        <v>238</v>
      </c>
    </row>
    <row r="679" spans="1:5" s="215" customFormat="1">
      <c r="A679" s="253" t="str">
        <f>数策标签!$H$6</f>
        <v>000100001001004</v>
      </c>
      <c r="B679" s="251" t="str">
        <f>VLOOKUP(A679,数策标签!H:K,2,FALSE)</f>
        <v>常住城市</v>
      </c>
      <c r="C679" s="247" t="str">
        <f>基本属性编码!K704</f>
        <v>000100001001004703</v>
      </c>
      <c r="D679" s="252" t="s">
        <v>1787</v>
      </c>
      <c r="E679" s="215" t="s">
        <v>238</v>
      </c>
    </row>
    <row r="680" spans="1:5" s="215" customFormat="1">
      <c r="A680" s="253" t="str">
        <f>数策标签!$H$6</f>
        <v>000100001001004</v>
      </c>
      <c r="B680" s="251" t="str">
        <f>VLOOKUP(A680,数策标签!H:K,2,FALSE)</f>
        <v>常住城市</v>
      </c>
      <c r="C680" s="247" t="str">
        <f>基本属性编码!K705</f>
        <v>000100001001004704</v>
      </c>
      <c r="D680" s="252" t="s">
        <v>1788</v>
      </c>
      <c r="E680" s="215" t="s">
        <v>238</v>
      </c>
    </row>
    <row r="681" spans="1:5" s="215" customFormat="1">
      <c r="A681" s="253" t="str">
        <f>数策标签!$H$6</f>
        <v>000100001001004</v>
      </c>
      <c r="B681" s="251" t="str">
        <f>VLOOKUP(A681,数策标签!H:K,2,FALSE)</f>
        <v>常住城市</v>
      </c>
      <c r="C681" s="247" t="str">
        <f>基本属性编码!K706</f>
        <v>000100001001004705</v>
      </c>
      <c r="D681" s="252" t="s">
        <v>1789</v>
      </c>
      <c r="E681" s="215" t="s">
        <v>238</v>
      </c>
    </row>
    <row r="682" spans="1:5" s="215" customFormat="1">
      <c r="A682" s="253" t="str">
        <f>数策标签!$H$6</f>
        <v>000100001001004</v>
      </c>
      <c r="B682" s="251" t="str">
        <f>VLOOKUP(A682,数策标签!H:K,2,FALSE)</f>
        <v>常住城市</v>
      </c>
      <c r="C682" s="247" t="str">
        <f>基本属性编码!K707</f>
        <v>000100001001004706</v>
      </c>
      <c r="D682" s="252" t="s">
        <v>1790</v>
      </c>
      <c r="E682" s="215" t="s">
        <v>238</v>
      </c>
    </row>
    <row r="683" spans="1:5" s="215" customFormat="1">
      <c r="A683" s="253" t="str">
        <f>数策标签!$H$6</f>
        <v>000100001001004</v>
      </c>
      <c r="B683" s="251" t="str">
        <f>VLOOKUP(A683,数策标签!H:K,2,FALSE)</f>
        <v>常住城市</v>
      </c>
      <c r="C683" s="247" t="str">
        <f>基本属性编码!K708</f>
        <v>000100001001004707</v>
      </c>
      <c r="D683" s="252" t="s">
        <v>3513</v>
      </c>
      <c r="E683" s="215" t="s">
        <v>238</v>
      </c>
    </row>
    <row r="684" spans="1:5" s="215" customFormat="1">
      <c r="A684" s="253" t="str">
        <f>数策标签!$H$6</f>
        <v>000100001001004</v>
      </c>
      <c r="B684" s="251" t="str">
        <f>VLOOKUP(A684,数策标签!H:K,2,FALSE)</f>
        <v>常住城市</v>
      </c>
      <c r="C684" s="247" t="str">
        <f>基本属性编码!K709</f>
        <v>000100001001004708</v>
      </c>
      <c r="D684" s="252" t="s">
        <v>1792</v>
      </c>
      <c r="E684" s="215" t="s">
        <v>238</v>
      </c>
    </row>
    <row r="685" spans="1:5" s="215" customFormat="1">
      <c r="A685" s="253" t="str">
        <f>数策标签!$H$6</f>
        <v>000100001001004</v>
      </c>
      <c r="B685" s="251" t="str">
        <f>VLOOKUP(A685,数策标签!H:K,2,FALSE)</f>
        <v>常住城市</v>
      </c>
      <c r="C685" s="247" t="str">
        <f>基本属性编码!K710</f>
        <v>000100001001004709</v>
      </c>
      <c r="D685" s="252" t="s">
        <v>1793</v>
      </c>
      <c r="E685" s="215" t="s">
        <v>238</v>
      </c>
    </row>
    <row r="686" spans="1:5" s="215" customFormat="1">
      <c r="A686" s="253" t="str">
        <f>数策标签!$H$6</f>
        <v>000100001001004</v>
      </c>
      <c r="B686" s="251" t="str">
        <f>VLOOKUP(A686,数策标签!H:K,2,FALSE)</f>
        <v>常住城市</v>
      </c>
      <c r="C686" s="247" t="str">
        <f>基本属性编码!K711</f>
        <v>000100001001004710</v>
      </c>
      <c r="D686" s="252" t="s">
        <v>1794</v>
      </c>
      <c r="E686" s="215" t="s">
        <v>238</v>
      </c>
    </row>
    <row r="687" spans="1:5" s="215" customFormat="1">
      <c r="A687" s="253" t="str">
        <f>数策标签!$H$6</f>
        <v>000100001001004</v>
      </c>
      <c r="B687" s="251" t="str">
        <f>VLOOKUP(A687,数策标签!H:K,2,FALSE)</f>
        <v>常住城市</v>
      </c>
      <c r="C687" s="247" t="str">
        <f>基本属性编码!K712</f>
        <v>000100001001004711</v>
      </c>
      <c r="D687" s="252" t="s">
        <v>1795</v>
      </c>
      <c r="E687" s="215" t="s">
        <v>238</v>
      </c>
    </row>
    <row r="688" spans="1:5" s="215" customFormat="1">
      <c r="A688" s="253" t="str">
        <f>数策标签!$H$6</f>
        <v>000100001001004</v>
      </c>
      <c r="B688" s="251" t="str">
        <f>VLOOKUP(A688,数策标签!H:K,2,FALSE)</f>
        <v>常住城市</v>
      </c>
      <c r="C688" s="247" t="str">
        <f>基本属性编码!K713</f>
        <v>000100001001004712</v>
      </c>
      <c r="D688" s="252" t="s">
        <v>1796</v>
      </c>
      <c r="E688" s="215" t="s">
        <v>238</v>
      </c>
    </row>
    <row r="689" spans="1:5" s="215" customFormat="1">
      <c r="A689" s="253" t="str">
        <f>数策标签!$H$6</f>
        <v>000100001001004</v>
      </c>
      <c r="B689" s="251" t="str">
        <f>VLOOKUP(A689,数策标签!H:K,2,FALSE)</f>
        <v>常住城市</v>
      </c>
      <c r="C689" s="247" t="str">
        <f>基本属性编码!K714</f>
        <v>000100001001004713</v>
      </c>
      <c r="D689" s="252" t="s">
        <v>1797</v>
      </c>
      <c r="E689" s="215" t="s">
        <v>238</v>
      </c>
    </row>
    <row r="690" spans="1:5" s="215" customFormat="1">
      <c r="A690" s="253" t="str">
        <f>数策标签!$H$6</f>
        <v>000100001001004</v>
      </c>
      <c r="B690" s="251" t="str">
        <f>VLOOKUP(A690,数策标签!H:K,2,FALSE)</f>
        <v>常住城市</v>
      </c>
      <c r="C690" s="247" t="str">
        <f>基本属性编码!K715</f>
        <v>000100001001004714</v>
      </c>
      <c r="D690" s="252" t="s">
        <v>1798</v>
      </c>
      <c r="E690" s="215" t="s">
        <v>238</v>
      </c>
    </row>
    <row r="691" spans="1:5" s="215" customFormat="1">
      <c r="A691" s="253" t="str">
        <f>数策标签!$H$6</f>
        <v>000100001001004</v>
      </c>
      <c r="B691" s="251" t="str">
        <f>VLOOKUP(A691,数策标签!H:K,2,FALSE)</f>
        <v>常住城市</v>
      </c>
      <c r="C691" s="247" t="str">
        <f>基本属性编码!K716</f>
        <v>000100001001004715</v>
      </c>
      <c r="D691" s="252" t="s">
        <v>1799</v>
      </c>
      <c r="E691" s="215" t="s">
        <v>238</v>
      </c>
    </row>
    <row r="692" spans="1:5" s="215" customFormat="1">
      <c r="A692" s="253" t="str">
        <f>数策标签!$H$6</f>
        <v>000100001001004</v>
      </c>
      <c r="B692" s="251" t="str">
        <f>VLOOKUP(A692,数策标签!H:K,2,FALSE)</f>
        <v>常住城市</v>
      </c>
      <c r="C692" s="247" t="str">
        <f>基本属性编码!K717</f>
        <v>000100001001004716</v>
      </c>
      <c r="D692" s="252" t="s">
        <v>1800</v>
      </c>
      <c r="E692" s="215" t="s">
        <v>238</v>
      </c>
    </row>
    <row r="693" spans="1:5" s="215" customFormat="1">
      <c r="A693" s="253" t="str">
        <f>数策标签!$H$6</f>
        <v>000100001001004</v>
      </c>
      <c r="B693" s="251" t="str">
        <f>VLOOKUP(A693,数策标签!H:K,2,FALSE)</f>
        <v>常住城市</v>
      </c>
      <c r="C693" s="247" t="str">
        <f>基本属性编码!K718</f>
        <v>000100001001004717</v>
      </c>
      <c r="D693" s="252" t="s">
        <v>1801</v>
      </c>
      <c r="E693" s="215" t="s">
        <v>238</v>
      </c>
    </row>
    <row r="694" spans="1:5" s="215" customFormat="1">
      <c r="A694" s="253" t="str">
        <f>数策标签!$H$6</f>
        <v>000100001001004</v>
      </c>
      <c r="B694" s="251" t="str">
        <f>VLOOKUP(A694,数策标签!H:K,2,FALSE)</f>
        <v>常住城市</v>
      </c>
      <c r="C694" s="247" t="str">
        <f>基本属性编码!K719</f>
        <v>000100001001004718</v>
      </c>
      <c r="D694" s="252" t="s">
        <v>1802</v>
      </c>
      <c r="E694" s="215" t="s">
        <v>238</v>
      </c>
    </row>
    <row r="695" spans="1:5" s="215" customFormat="1">
      <c r="A695" s="253" t="str">
        <f>数策标签!$H$6</f>
        <v>000100001001004</v>
      </c>
      <c r="B695" s="251" t="str">
        <f>VLOOKUP(A695,数策标签!H:K,2,FALSE)</f>
        <v>常住城市</v>
      </c>
      <c r="C695" s="247" t="str">
        <f>基本属性编码!K720</f>
        <v>000100001001004719</v>
      </c>
      <c r="D695" s="252" t="s">
        <v>3514</v>
      </c>
      <c r="E695" s="215" t="s">
        <v>238</v>
      </c>
    </row>
    <row r="696" spans="1:5" s="215" customFormat="1">
      <c r="A696" s="253" t="str">
        <f>数策标签!$H$6</f>
        <v>000100001001004</v>
      </c>
      <c r="B696" s="251" t="str">
        <f>VLOOKUP(A696,数策标签!H:K,2,FALSE)</f>
        <v>常住城市</v>
      </c>
      <c r="C696" s="247" t="str">
        <f>基本属性编码!K721</f>
        <v>000100001001004720</v>
      </c>
      <c r="D696" s="252" t="s">
        <v>1465</v>
      </c>
      <c r="E696" s="215" t="s">
        <v>238</v>
      </c>
    </row>
    <row r="697" spans="1:5" s="215" customFormat="1">
      <c r="A697" s="253" t="str">
        <f>数策标签!$H$6</f>
        <v>000100001001004</v>
      </c>
      <c r="B697" s="251" t="str">
        <f>VLOOKUP(A697,数策标签!H:K,2,FALSE)</f>
        <v>常住城市</v>
      </c>
      <c r="C697" s="247" t="str">
        <f>基本属性编码!K722</f>
        <v>000100001001004721</v>
      </c>
      <c r="D697" s="252" t="s">
        <v>1466</v>
      </c>
      <c r="E697" s="215" t="s">
        <v>238</v>
      </c>
    </row>
    <row r="698" spans="1:5" s="215" customFormat="1">
      <c r="A698" s="253" t="str">
        <f>数策标签!$H$6</f>
        <v>000100001001004</v>
      </c>
      <c r="B698" s="251" t="str">
        <f>VLOOKUP(A698,数策标签!H:K,2,FALSE)</f>
        <v>常住城市</v>
      </c>
      <c r="C698" s="247" t="str">
        <f>基本属性编码!K723</f>
        <v>000100001001004722</v>
      </c>
      <c r="D698" s="252" t="s">
        <v>3515</v>
      </c>
      <c r="E698" s="215" t="s">
        <v>238</v>
      </c>
    </row>
    <row r="699" spans="1:5" s="215" customFormat="1">
      <c r="A699" s="253" t="str">
        <f>数策标签!$H$7</f>
        <v>000100001001006</v>
      </c>
      <c r="B699" s="251" t="str">
        <f>VLOOKUP(A699,数策标签!H:K,2,FALSE)</f>
        <v>婚姻状况</v>
      </c>
      <c r="C699" s="247" t="str">
        <f>基本属性编码!K725</f>
        <v>000100001001006001</v>
      </c>
      <c r="D699" s="252" t="s">
        <v>1820</v>
      </c>
      <c r="E699" s="215" t="s">
        <v>238</v>
      </c>
    </row>
    <row r="700" spans="1:5" s="215" customFormat="1">
      <c r="A700" s="253" t="str">
        <f>数策标签!$H$7</f>
        <v>000100001001006</v>
      </c>
      <c r="B700" s="251" t="str">
        <f>VLOOKUP(A700,数策标签!H:K,2,FALSE)</f>
        <v>婚姻状况</v>
      </c>
      <c r="C700" s="247" t="str">
        <f>基本属性编码!K726</f>
        <v>000100001001006002</v>
      </c>
      <c r="D700" s="252" t="s">
        <v>1816</v>
      </c>
      <c r="E700" s="215" t="s">
        <v>238</v>
      </c>
    </row>
    <row r="701" spans="1:5" s="215" customFormat="1">
      <c r="A701" s="254" t="str">
        <f>数策标签!$H$8</f>
        <v>000100001001012</v>
      </c>
      <c r="B701" s="251" t="str">
        <f>VLOOKUP(A701,数策标签!H:K,2,FALSE)</f>
        <v>学历</v>
      </c>
      <c r="C701" s="247" t="str">
        <f>基本属性编码!K3922</f>
        <v>000100001001012001</v>
      </c>
      <c r="D701" s="252" t="s">
        <v>1829</v>
      </c>
      <c r="E701" s="215" t="s">
        <v>238</v>
      </c>
    </row>
    <row r="702" spans="1:5" s="215" customFormat="1">
      <c r="A702" s="254" t="str">
        <f>数策标签!$H$8</f>
        <v>000100001001012</v>
      </c>
      <c r="B702" s="251" t="str">
        <f>VLOOKUP(A702,数策标签!H:K,2,FALSE)</f>
        <v>学历</v>
      </c>
      <c r="C702" s="247" t="str">
        <f>基本属性编码!K3923</f>
        <v>000100001001012002</v>
      </c>
      <c r="D702" s="252" t="s">
        <v>1830</v>
      </c>
      <c r="E702" s="215" t="s">
        <v>238</v>
      </c>
    </row>
    <row r="703" spans="1:5" s="215" customFormat="1">
      <c r="A703" s="254" t="str">
        <f>数策标签!$H$8</f>
        <v>000100001001012</v>
      </c>
      <c r="B703" s="251" t="str">
        <f>VLOOKUP(A703,数策标签!H:K,2,FALSE)</f>
        <v>学历</v>
      </c>
      <c r="C703" s="247" t="str">
        <f>基本属性编码!K3924</f>
        <v>000100001001012003</v>
      </c>
      <c r="D703" s="252" t="s">
        <v>1831</v>
      </c>
      <c r="E703" s="215" t="s">
        <v>238</v>
      </c>
    </row>
    <row r="704" spans="1:5" s="215" customFormat="1">
      <c r="A704" s="254" t="str">
        <f>数策标签!$H$8</f>
        <v>000100001001012</v>
      </c>
      <c r="B704" s="251" t="str">
        <f>VLOOKUP(A704,数策标签!H:K,2,FALSE)</f>
        <v>学历</v>
      </c>
      <c r="C704" s="247" t="str">
        <f>基本属性编码!K3925</f>
        <v>000100001001012004</v>
      </c>
      <c r="D704" s="252" t="s">
        <v>3516</v>
      </c>
      <c r="E704" s="215" t="s">
        <v>238</v>
      </c>
    </row>
    <row r="705" spans="1:5" s="215" customFormat="1">
      <c r="A705" s="254" t="str">
        <f>数策标签!$H$8</f>
        <v>000100001001012</v>
      </c>
      <c r="B705" s="251" t="str">
        <f>VLOOKUP(A705,数策标签!H:K,2,FALSE)</f>
        <v>学历</v>
      </c>
      <c r="C705" s="247" t="str">
        <f>基本属性编码!K3926</f>
        <v>000100001001012005</v>
      </c>
      <c r="D705" s="252" t="s">
        <v>3517</v>
      </c>
      <c r="E705" s="215" t="s">
        <v>238</v>
      </c>
    </row>
    <row r="706" spans="1:5" s="215" customFormat="1">
      <c r="A706" s="254" t="str">
        <f>数策标签!$H$8</f>
        <v>000100001001012</v>
      </c>
      <c r="B706" s="251" t="str">
        <f>VLOOKUP(A706,数策标签!H:K,2,FALSE)</f>
        <v>学历</v>
      </c>
      <c r="C706" s="247" t="str">
        <f>基本属性编码!K3927</f>
        <v>000100001001012006</v>
      </c>
      <c r="D706" s="252" t="s">
        <v>1833</v>
      </c>
      <c r="E706" s="215" t="s">
        <v>238</v>
      </c>
    </row>
    <row r="707" spans="1:5" s="215" customFormat="1">
      <c r="A707" s="254" t="str">
        <f>数策标签!$H$8</f>
        <v>000100001001012</v>
      </c>
      <c r="B707" s="251" t="str">
        <f>VLOOKUP(A707,数策标签!H:K,2,FALSE)</f>
        <v>学历</v>
      </c>
      <c r="C707" s="247" t="str">
        <f>基本属性编码!K3928</f>
        <v>000100001001012007</v>
      </c>
      <c r="D707" s="252" t="s">
        <v>1832</v>
      </c>
      <c r="E707" s="215" t="s">
        <v>238</v>
      </c>
    </row>
    <row r="708" spans="1:5" s="215" customFormat="1">
      <c r="A708" s="254" t="str">
        <f>数策标签!$H$9</f>
        <v>000100001001014</v>
      </c>
      <c r="B708" s="251" t="str">
        <f>VLOOKUP(A708,数策标签!H:K,2,FALSE)</f>
        <v>人生阶段</v>
      </c>
      <c r="C708" s="247" t="str">
        <f>基本属性编码!K3931</f>
        <v>000100001001014001</v>
      </c>
      <c r="D708" s="252" t="s">
        <v>1836</v>
      </c>
      <c r="E708" s="215" t="s">
        <v>238</v>
      </c>
    </row>
    <row r="709" spans="1:5" s="215" customFormat="1">
      <c r="A709" s="254" t="str">
        <f>数策标签!$H$9</f>
        <v>000100001001014</v>
      </c>
      <c r="B709" s="251" t="str">
        <f>VLOOKUP(A709,数策标签!H:K,2,FALSE)</f>
        <v>人生阶段</v>
      </c>
      <c r="C709" s="247" t="str">
        <f>基本属性编码!K3932</f>
        <v>000100001001014002</v>
      </c>
      <c r="D709" s="252" t="s">
        <v>1837</v>
      </c>
      <c r="E709" s="215" t="s">
        <v>238</v>
      </c>
    </row>
    <row r="710" spans="1:5" s="215" customFormat="1">
      <c r="A710" s="254" t="str">
        <f>数策标签!$H$9</f>
        <v>000100001001014</v>
      </c>
      <c r="B710" s="251" t="str">
        <f>VLOOKUP(A710,数策标签!H:K,2,FALSE)</f>
        <v>人生阶段</v>
      </c>
      <c r="C710" s="247" t="str">
        <f>基本属性编码!K3933</f>
        <v>000100001001014003</v>
      </c>
      <c r="D710" s="252" t="s">
        <v>1838</v>
      </c>
      <c r="E710" s="215" t="s">
        <v>238</v>
      </c>
    </row>
    <row r="711" spans="1:5" s="215" customFormat="1">
      <c r="A711" s="254" t="str">
        <f>数策标签!$H$9</f>
        <v>000100001001014</v>
      </c>
      <c r="B711" s="251" t="str">
        <f>VLOOKUP(A711,数策标签!H:K,2,FALSE)</f>
        <v>人生阶段</v>
      </c>
      <c r="C711" s="247" t="str">
        <f>基本属性编码!K3934</f>
        <v>000100001001014004</v>
      </c>
      <c r="D711" s="252" t="s">
        <v>1839</v>
      </c>
      <c r="E711" s="215" t="s">
        <v>238</v>
      </c>
    </row>
    <row r="712" spans="1:5" s="215" customFormat="1">
      <c r="A712" s="253" t="str">
        <f>数策标签!$H$24</f>
        <v>000100001003001</v>
      </c>
      <c r="B712" s="251" t="str">
        <f>VLOOKUP(A712,数策标签!H:K,2,FALSE)</f>
        <v>是否有子女</v>
      </c>
      <c r="C712" s="247" t="str">
        <f>基本属性编码!K4395</f>
        <v>000100001003001001</v>
      </c>
      <c r="D712" s="252" t="s">
        <v>1845</v>
      </c>
      <c r="E712" s="215" t="s">
        <v>238</v>
      </c>
    </row>
    <row r="713" spans="1:5" s="215" customFormat="1">
      <c r="A713" s="253" t="str">
        <f>数策标签!$H$24</f>
        <v>000100001003001</v>
      </c>
      <c r="B713" s="251" t="str">
        <f>VLOOKUP(A713,数策标签!H:K,2,FALSE)</f>
        <v>是否有子女</v>
      </c>
      <c r="C713" s="247" t="str">
        <f>基本属性编码!K4396</f>
        <v>000100001003001002</v>
      </c>
      <c r="D713" s="252" t="s">
        <v>1851</v>
      </c>
      <c r="E713" s="215" t="s">
        <v>238</v>
      </c>
    </row>
    <row r="714" spans="1:5" s="215" customFormat="1">
      <c r="A714" s="253" t="str">
        <f>数策标签!$H$25</f>
        <v>000100001003002</v>
      </c>
      <c r="B714" s="251" t="str">
        <f>VLOOKUP(A714,数策标签!H:K,2,FALSE)</f>
        <v>子女成长阶段</v>
      </c>
      <c r="C714" s="247" t="str">
        <f>[3]基本属性编码!K747</f>
        <v>000100001003002001</v>
      </c>
      <c r="D714" s="252" t="s">
        <v>1857</v>
      </c>
      <c r="E714" s="215" t="s">
        <v>238</v>
      </c>
    </row>
    <row r="715" spans="1:5" s="215" customFormat="1">
      <c r="A715" s="253" t="str">
        <f>数策标签!$H$25</f>
        <v>000100001003002</v>
      </c>
      <c r="B715" s="251" t="str">
        <f>VLOOKUP(A715,数策标签!H:K,2,FALSE)</f>
        <v>子女成长阶段</v>
      </c>
      <c r="C715" s="247" t="str">
        <f>基本属性编码!K4404</f>
        <v>000100001003002007</v>
      </c>
      <c r="D715" s="252" t="s">
        <v>3518</v>
      </c>
      <c r="E715" s="215" t="s">
        <v>238</v>
      </c>
    </row>
    <row r="716" spans="1:5" s="215" customFormat="1">
      <c r="A716" s="253" t="str">
        <f>数策标签!$H$25</f>
        <v>000100001003002</v>
      </c>
      <c r="B716" s="251" t="str">
        <f>VLOOKUP(A716,数策标签!H:K,2,FALSE)</f>
        <v>子女成长阶段</v>
      </c>
      <c r="C716" s="247" t="str">
        <f>基本属性编码!K4405</f>
        <v>000100001003002008</v>
      </c>
      <c r="D716" s="252" t="s">
        <v>1860</v>
      </c>
      <c r="E716" s="215" t="s">
        <v>238</v>
      </c>
    </row>
    <row r="717" spans="1:5" s="215" customFormat="1">
      <c r="A717" s="253" t="str">
        <f>数策标签!$H$25</f>
        <v>000100001003002</v>
      </c>
      <c r="B717" s="251" t="str">
        <f>VLOOKUP(A717,数策标签!H:K,2,FALSE)</f>
        <v>子女成长阶段</v>
      </c>
      <c r="C717" s="247" t="str">
        <f>基本属性编码!K4406</f>
        <v>000100001003002009</v>
      </c>
      <c r="D717" s="252" t="s">
        <v>1863</v>
      </c>
      <c r="E717" s="215" t="s">
        <v>238</v>
      </c>
    </row>
    <row r="718" spans="1:5" s="215" customFormat="1">
      <c r="A718" s="253" t="str">
        <f>数策标签!$H$25</f>
        <v>000100001003002</v>
      </c>
      <c r="B718" s="251" t="str">
        <f>VLOOKUP(A718,数策标签!H:K,2,FALSE)</f>
        <v>子女成长阶段</v>
      </c>
      <c r="C718" s="247" t="str">
        <f>基本属性编码!K4407</f>
        <v>000100001003002010</v>
      </c>
      <c r="D718" s="252" t="s">
        <v>1866</v>
      </c>
      <c r="E718" s="215" t="s">
        <v>238</v>
      </c>
    </row>
    <row r="719" spans="1:5" s="215" customFormat="1">
      <c r="A719" s="253" t="str">
        <f>数策标签!$H$25</f>
        <v>000100001003002</v>
      </c>
      <c r="B719" s="251" t="str">
        <f>VLOOKUP(A719,数策标签!H:K,2,FALSE)</f>
        <v>子女成长阶段</v>
      </c>
      <c r="C719" s="247" t="str">
        <f>基本属性编码!K4408</f>
        <v>000100001003002011</v>
      </c>
      <c r="D719" s="252" t="s">
        <v>1869</v>
      </c>
      <c r="E719" s="215" t="s">
        <v>238</v>
      </c>
    </row>
    <row r="720" spans="1:5" s="215" customFormat="1">
      <c r="A720" s="253" t="str">
        <f>数策标签!$H$25</f>
        <v>000100001003002</v>
      </c>
      <c r="B720" s="251" t="str">
        <f>VLOOKUP(A720,数策标签!H:K,2,FALSE)</f>
        <v>子女成长阶段</v>
      </c>
      <c r="C720" s="247" t="str">
        <f>基本属性编码!K4409</f>
        <v>000100001003002012</v>
      </c>
      <c r="D720" s="252" t="s">
        <v>3519</v>
      </c>
      <c r="E720" s="215" t="s">
        <v>238</v>
      </c>
    </row>
    <row r="721" spans="1:5" s="215" customFormat="1">
      <c r="A721" s="253" t="str">
        <f>数策标签!$H$26</f>
        <v>000100001002001</v>
      </c>
      <c r="B721" s="251" t="str">
        <f>VLOOKUP(A721,数策标签!H:K,2,FALSE)</f>
        <v>出差目的地</v>
      </c>
      <c r="C721" s="247" t="str">
        <f>基本属性编码!K3992</f>
        <v>000100001002001001</v>
      </c>
      <c r="D721" s="252" t="s">
        <v>1468</v>
      </c>
      <c r="E721" s="215" t="s">
        <v>238</v>
      </c>
    </row>
    <row r="722" spans="1:5" s="215" customFormat="1">
      <c r="A722" s="253" t="str">
        <f>数策标签!$H$26</f>
        <v>000100001002001</v>
      </c>
      <c r="B722" s="251" t="str">
        <f>VLOOKUP(A722,数策标签!H:K,2,FALSE)</f>
        <v>出差目的地</v>
      </c>
      <c r="C722" s="247" t="str">
        <f>基本属性编码!K3993</f>
        <v>000100001002001002</v>
      </c>
      <c r="D722" s="252" t="s">
        <v>1469</v>
      </c>
      <c r="E722" s="215" t="s">
        <v>238</v>
      </c>
    </row>
    <row r="723" spans="1:5" s="215" customFormat="1">
      <c r="A723" s="253" t="str">
        <f>数策标签!$H$26</f>
        <v>000100001002001</v>
      </c>
      <c r="B723" s="251" t="str">
        <f>VLOOKUP(A723,数策标签!H:K,2,FALSE)</f>
        <v>出差目的地</v>
      </c>
      <c r="C723" s="247" t="str">
        <f>基本属性编码!K3994</f>
        <v>000100001002001003</v>
      </c>
      <c r="D723" s="252" t="s">
        <v>1470</v>
      </c>
      <c r="E723" s="215" t="s">
        <v>238</v>
      </c>
    </row>
    <row r="724" spans="1:5" s="215" customFormat="1">
      <c r="A724" s="253" t="str">
        <f>数策标签!$H$26</f>
        <v>000100001002001</v>
      </c>
      <c r="B724" s="251" t="str">
        <f>VLOOKUP(A724,数策标签!H:K,2,FALSE)</f>
        <v>出差目的地</v>
      </c>
      <c r="C724" s="247" t="str">
        <f>基本属性编码!K3995</f>
        <v>000100001002001004</v>
      </c>
      <c r="D724" s="252" t="s">
        <v>1471</v>
      </c>
      <c r="E724" s="215" t="s">
        <v>238</v>
      </c>
    </row>
    <row r="725" spans="1:5" s="215" customFormat="1">
      <c r="A725" s="253" t="str">
        <f>数策标签!$H$26</f>
        <v>000100001002001</v>
      </c>
      <c r="B725" s="251" t="str">
        <f>VLOOKUP(A725,数策标签!H:K,2,FALSE)</f>
        <v>出差目的地</v>
      </c>
      <c r="C725" s="247" t="str">
        <f>基本属性编码!K3996</f>
        <v>000100001002001005</v>
      </c>
      <c r="D725" s="252" t="s">
        <v>1472</v>
      </c>
      <c r="E725" s="215" t="s">
        <v>238</v>
      </c>
    </row>
    <row r="726" spans="1:5" s="215" customFormat="1">
      <c r="A726" s="253" t="str">
        <f>数策标签!$H$26</f>
        <v>000100001002001</v>
      </c>
      <c r="B726" s="251" t="str">
        <f>VLOOKUP(A726,数策标签!H:K,2,FALSE)</f>
        <v>出差目的地</v>
      </c>
      <c r="C726" s="247" t="str">
        <f>基本属性编码!K3997</f>
        <v>000100001002001006</v>
      </c>
      <c r="D726" s="252" t="s">
        <v>1473</v>
      </c>
      <c r="E726" s="215" t="s">
        <v>238</v>
      </c>
    </row>
    <row r="727" spans="1:5" s="215" customFormat="1">
      <c r="A727" s="253" t="str">
        <f>数策标签!$H$26</f>
        <v>000100001002001</v>
      </c>
      <c r="B727" s="251" t="str">
        <f>VLOOKUP(A727,数策标签!H:K,2,FALSE)</f>
        <v>出差目的地</v>
      </c>
      <c r="C727" s="247" t="str">
        <f>基本属性编码!K3998</f>
        <v>000100001002001007</v>
      </c>
      <c r="D727" s="252" t="s">
        <v>1474</v>
      </c>
      <c r="E727" s="215" t="s">
        <v>238</v>
      </c>
    </row>
    <row r="728" spans="1:5" s="215" customFormat="1">
      <c r="A728" s="253" t="str">
        <f>数策标签!$H$26</f>
        <v>000100001002001</v>
      </c>
      <c r="B728" s="251" t="str">
        <f>VLOOKUP(A728,数策标签!H:K,2,FALSE)</f>
        <v>出差目的地</v>
      </c>
      <c r="C728" s="247" t="str">
        <f>基本属性编码!K3999</f>
        <v>000100001002001008</v>
      </c>
      <c r="D728" s="252" t="s">
        <v>1475</v>
      </c>
      <c r="E728" s="215" t="s">
        <v>238</v>
      </c>
    </row>
    <row r="729" spans="1:5" s="215" customFormat="1">
      <c r="A729" s="253" t="str">
        <f>数策标签!$H$26</f>
        <v>000100001002001</v>
      </c>
      <c r="B729" s="251" t="str">
        <f>VLOOKUP(A729,数策标签!H:K,2,FALSE)</f>
        <v>出差目的地</v>
      </c>
      <c r="C729" s="247" t="str">
        <f>基本属性编码!K4000</f>
        <v>000100001002001009</v>
      </c>
      <c r="D729" s="252" t="s">
        <v>1476</v>
      </c>
      <c r="E729" s="215" t="s">
        <v>238</v>
      </c>
    </row>
    <row r="730" spans="1:5" s="215" customFormat="1">
      <c r="A730" s="253" t="str">
        <f>数策标签!$H$26</f>
        <v>000100001002001</v>
      </c>
      <c r="B730" s="251" t="str">
        <f>VLOOKUP(A730,数策标签!H:K,2,FALSE)</f>
        <v>出差目的地</v>
      </c>
      <c r="C730" s="247" t="str">
        <f>基本属性编码!K4001</f>
        <v>000100001002001010</v>
      </c>
      <c r="D730" s="252" t="s">
        <v>1477</v>
      </c>
      <c r="E730" s="215" t="s">
        <v>238</v>
      </c>
    </row>
    <row r="731" spans="1:5" s="215" customFormat="1">
      <c r="A731" s="253" t="str">
        <f>数策标签!$H$26</f>
        <v>000100001002001</v>
      </c>
      <c r="B731" s="251" t="str">
        <f>VLOOKUP(A731,数策标签!H:K,2,FALSE)</f>
        <v>出差目的地</v>
      </c>
      <c r="C731" s="247" t="str">
        <f>基本属性编码!K4002</f>
        <v>000100001002001011</v>
      </c>
      <c r="D731" s="252" t="s">
        <v>1478</v>
      </c>
      <c r="E731" s="215" t="s">
        <v>238</v>
      </c>
    </row>
    <row r="732" spans="1:5" s="215" customFormat="1">
      <c r="A732" s="253" t="str">
        <f>数策标签!$H$26</f>
        <v>000100001002001</v>
      </c>
      <c r="B732" s="251" t="str">
        <f>VLOOKUP(A732,数策标签!H:K,2,FALSE)</f>
        <v>出差目的地</v>
      </c>
      <c r="C732" s="247" t="str">
        <f>基本属性编码!K4003</f>
        <v>000100001002001012</v>
      </c>
      <c r="D732" s="252" t="s">
        <v>1479</v>
      </c>
      <c r="E732" s="215" t="s">
        <v>238</v>
      </c>
    </row>
    <row r="733" spans="1:5" s="215" customFormat="1">
      <c r="A733" s="253" t="str">
        <f>数策标签!$H$26</f>
        <v>000100001002001</v>
      </c>
      <c r="B733" s="251" t="str">
        <f>VLOOKUP(A733,数策标签!H:K,2,FALSE)</f>
        <v>出差目的地</v>
      </c>
      <c r="C733" s="247" t="str">
        <f>基本属性编码!K4004</f>
        <v>000100001002001013</v>
      </c>
      <c r="D733" s="252" t="s">
        <v>1480</v>
      </c>
      <c r="E733" s="215" t="s">
        <v>238</v>
      </c>
    </row>
    <row r="734" spans="1:5" s="215" customFormat="1">
      <c r="A734" s="253" t="str">
        <f>数策标签!$H$26</f>
        <v>000100001002001</v>
      </c>
      <c r="B734" s="251" t="str">
        <f>VLOOKUP(A734,数策标签!H:K,2,FALSE)</f>
        <v>出差目的地</v>
      </c>
      <c r="C734" s="247" t="str">
        <f>基本属性编码!K4005</f>
        <v>000100001002001014</v>
      </c>
      <c r="D734" s="252" t="s">
        <v>3477</v>
      </c>
      <c r="E734" s="215" t="s">
        <v>238</v>
      </c>
    </row>
    <row r="735" spans="1:5" s="215" customFormat="1">
      <c r="A735" s="253" t="str">
        <f>数策标签!$H$26</f>
        <v>000100001002001</v>
      </c>
      <c r="B735" s="251" t="str">
        <f>VLOOKUP(A735,数策标签!H:K,2,FALSE)</f>
        <v>出差目的地</v>
      </c>
      <c r="C735" s="247" t="str">
        <f>基本属性编码!K4006</f>
        <v>000100001002001015</v>
      </c>
      <c r="D735" s="252" t="s">
        <v>1481</v>
      </c>
      <c r="E735" s="215" t="s">
        <v>238</v>
      </c>
    </row>
    <row r="736" spans="1:5" s="215" customFormat="1">
      <c r="A736" s="253" t="str">
        <f>数策标签!$H$26</f>
        <v>000100001002001</v>
      </c>
      <c r="B736" s="251" t="str">
        <f>VLOOKUP(A736,数策标签!H:K,2,FALSE)</f>
        <v>出差目的地</v>
      </c>
      <c r="C736" s="247" t="str">
        <f>基本属性编码!K4007</f>
        <v>000100001002001016</v>
      </c>
      <c r="D736" s="252" t="s">
        <v>1482</v>
      </c>
      <c r="E736" s="215" t="s">
        <v>238</v>
      </c>
    </row>
    <row r="737" spans="1:5" s="215" customFormat="1">
      <c r="A737" s="253" t="str">
        <f>数策标签!$H$26</f>
        <v>000100001002001</v>
      </c>
      <c r="B737" s="251" t="str">
        <f>VLOOKUP(A737,数策标签!H:K,2,FALSE)</f>
        <v>出差目的地</v>
      </c>
      <c r="C737" s="247" t="str">
        <f>基本属性编码!K4008</f>
        <v>000100001002001017</v>
      </c>
      <c r="D737" s="252" t="s">
        <v>1483</v>
      </c>
      <c r="E737" s="215" t="s">
        <v>238</v>
      </c>
    </row>
    <row r="738" spans="1:5" s="215" customFormat="1">
      <c r="A738" s="253" t="str">
        <f>数策标签!$H$26</f>
        <v>000100001002001</v>
      </c>
      <c r="B738" s="251" t="str">
        <f>VLOOKUP(A738,数策标签!H:K,2,FALSE)</f>
        <v>出差目的地</v>
      </c>
      <c r="C738" s="247" t="str">
        <f>基本属性编码!K4009</f>
        <v>000100001002001018</v>
      </c>
      <c r="D738" s="252" t="s">
        <v>1484</v>
      </c>
      <c r="E738" s="215" t="s">
        <v>238</v>
      </c>
    </row>
    <row r="739" spans="1:5" s="215" customFormat="1">
      <c r="A739" s="253" t="str">
        <f>数策标签!$H$26</f>
        <v>000100001002001</v>
      </c>
      <c r="B739" s="251" t="str">
        <f>VLOOKUP(A739,数策标签!H:K,2,FALSE)</f>
        <v>出差目的地</v>
      </c>
      <c r="C739" s="247" t="str">
        <f>基本属性编码!K4010</f>
        <v>000100001002001019</v>
      </c>
      <c r="D739" s="252" t="s">
        <v>1485</v>
      </c>
      <c r="E739" s="215" t="s">
        <v>238</v>
      </c>
    </row>
    <row r="740" spans="1:5" s="215" customFormat="1">
      <c r="A740" s="253" t="str">
        <f>数策标签!$H$26</f>
        <v>000100001002001</v>
      </c>
      <c r="B740" s="251" t="str">
        <f>VLOOKUP(A740,数策标签!H:K,2,FALSE)</f>
        <v>出差目的地</v>
      </c>
      <c r="C740" s="247" t="str">
        <f>基本属性编码!K4011</f>
        <v>000100001002001020</v>
      </c>
      <c r="D740" s="252" t="s">
        <v>1486</v>
      </c>
      <c r="E740" s="215" t="s">
        <v>238</v>
      </c>
    </row>
    <row r="741" spans="1:5" s="215" customFormat="1">
      <c r="A741" s="253" t="str">
        <f>数策标签!$H$26</f>
        <v>000100001002001</v>
      </c>
      <c r="B741" s="251" t="str">
        <f>VLOOKUP(A741,数策标签!H:K,2,FALSE)</f>
        <v>出差目的地</v>
      </c>
      <c r="C741" s="247" t="str">
        <f>基本属性编码!K4012</f>
        <v>000100001002001021</v>
      </c>
      <c r="D741" s="252" t="s">
        <v>1487</v>
      </c>
      <c r="E741" s="215" t="s">
        <v>238</v>
      </c>
    </row>
    <row r="742" spans="1:5" s="215" customFormat="1">
      <c r="A742" s="253" t="str">
        <f>数策标签!$H$26</f>
        <v>000100001002001</v>
      </c>
      <c r="B742" s="251" t="str">
        <f>VLOOKUP(A742,数策标签!H:K,2,FALSE)</f>
        <v>出差目的地</v>
      </c>
      <c r="C742" s="247" t="str">
        <f>基本属性编码!K4013</f>
        <v>000100001002001022</v>
      </c>
      <c r="D742" s="252" t="s">
        <v>1488</v>
      </c>
      <c r="E742" s="215" t="s">
        <v>238</v>
      </c>
    </row>
    <row r="743" spans="1:5" s="215" customFormat="1">
      <c r="A743" s="253" t="str">
        <f>数策标签!$H$26</f>
        <v>000100001002001</v>
      </c>
      <c r="B743" s="251" t="str">
        <f>VLOOKUP(A743,数策标签!H:K,2,FALSE)</f>
        <v>出差目的地</v>
      </c>
      <c r="C743" s="247" t="str">
        <f>基本属性编码!K4014</f>
        <v>000100001002001023</v>
      </c>
      <c r="D743" s="252" t="s">
        <v>1489</v>
      </c>
      <c r="E743" s="215" t="s">
        <v>238</v>
      </c>
    </row>
    <row r="744" spans="1:5" s="215" customFormat="1">
      <c r="A744" s="253" t="str">
        <f>数策标签!$H$26</f>
        <v>000100001002001</v>
      </c>
      <c r="B744" s="251" t="str">
        <f>VLOOKUP(A744,数策标签!H:K,2,FALSE)</f>
        <v>出差目的地</v>
      </c>
      <c r="C744" s="247" t="str">
        <f>基本属性编码!K4015</f>
        <v>000100001002001024</v>
      </c>
      <c r="D744" s="252" t="s">
        <v>1490</v>
      </c>
      <c r="E744" s="215" t="s">
        <v>238</v>
      </c>
    </row>
    <row r="745" spans="1:5" s="215" customFormat="1">
      <c r="A745" s="253" t="str">
        <f>数策标签!$H$26</f>
        <v>000100001002001</v>
      </c>
      <c r="B745" s="251" t="str">
        <f>VLOOKUP(A745,数策标签!H:K,2,FALSE)</f>
        <v>出差目的地</v>
      </c>
      <c r="C745" s="247" t="str">
        <f>基本属性编码!K4016</f>
        <v>000100001002001025</v>
      </c>
      <c r="D745" s="252" t="s">
        <v>1491</v>
      </c>
      <c r="E745" s="215" t="s">
        <v>238</v>
      </c>
    </row>
    <row r="746" spans="1:5" s="215" customFormat="1">
      <c r="A746" s="253" t="str">
        <f>数策标签!$H$26</f>
        <v>000100001002001</v>
      </c>
      <c r="B746" s="251" t="str">
        <f>VLOOKUP(A746,数策标签!H:K,2,FALSE)</f>
        <v>出差目的地</v>
      </c>
      <c r="C746" s="247" t="str">
        <f>基本属性编码!K4017</f>
        <v>000100001002001026</v>
      </c>
      <c r="D746" s="252" t="s">
        <v>1492</v>
      </c>
      <c r="E746" s="215" t="s">
        <v>238</v>
      </c>
    </row>
    <row r="747" spans="1:5" s="215" customFormat="1">
      <c r="A747" s="253" t="str">
        <f>数策标签!$H$26</f>
        <v>000100001002001</v>
      </c>
      <c r="B747" s="251" t="str">
        <f>VLOOKUP(A747,数策标签!H:K,2,FALSE)</f>
        <v>出差目的地</v>
      </c>
      <c r="C747" s="247" t="str">
        <f>基本属性编码!K4018</f>
        <v>000100001002001027</v>
      </c>
      <c r="D747" s="252" t="s">
        <v>1493</v>
      </c>
      <c r="E747" s="215" t="s">
        <v>238</v>
      </c>
    </row>
    <row r="748" spans="1:5" s="215" customFormat="1">
      <c r="A748" s="253" t="str">
        <f>数策标签!$H$26</f>
        <v>000100001002001</v>
      </c>
      <c r="B748" s="251" t="str">
        <f>VLOOKUP(A748,数策标签!H:K,2,FALSE)</f>
        <v>出差目的地</v>
      </c>
      <c r="C748" s="247" t="str">
        <f>基本属性编码!K4019</f>
        <v>000100001002001028</v>
      </c>
      <c r="D748" s="252" t="s">
        <v>1494</v>
      </c>
      <c r="E748" s="215" t="s">
        <v>238</v>
      </c>
    </row>
    <row r="749" spans="1:5" s="215" customFormat="1">
      <c r="A749" s="253" t="str">
        <f>数策标签!$H$26</f>
        <v>000100001002001</v>
      </c>
      <c r="B749" s="251" t="str">
        <f>VLOOKUP(A749,数策标签!H:K,2,FALSE)</f>
        <v>出差目的地</v>
      </c>
      <c r="C749" s="247" t="str">
        <f>基本属性编码!K4020</f>
        <v>000100001002001029</v>
      </c>
      <c r="D749" s="252" t="s">
        <v>1495</v>
      </c>
      <c r="E749" s="215" t="s">
        <v>238</v>
      </c>
    </row>
    <row r="750" spans="1:5" s="215" customFormat="1">
      <c r="A750" s="253" t="str">
        <f>数策标签!$H$26</f>
        <v>000100001002001</v>
      </c>
      <c r="B750" s="251" t="str">
        <f>VLOOKUP(A750,数策标签!H:K,2,FALSE)</f>
        <v>出差目的地</v>
      </c>
      <c r="C750" s="247" t="str">
        <f>基本属性编码!K4021</f>
        <v>000100001002001030</v>
      </c>
      <c r="D750" s="252" t="s">
        <v>1496</v>
      </c>
      <c r="E750" s="215" t="s">
        <v>238</v>
      </c>
    </row>
    <row r="751" spans="1:5" s="215" customFormat="1">
      <c r="A751" s="253" t="str">
        <f>数策标签!$H$26</f>
        <v>000100001002001</v>
      </c>
      <c r="B751" s="251" t="str">
        <f>VLOOKUP(A751,数策标签!H:K,2,FALSE)</f>
        <v>出差目的地</v>
      </c>
      <c r="C751" s="247" t="str">
        <f>基本属性编码!K4022</f>
        <v>000100001002001031</v>
      </c>
      <c r="D751" s="252" t="s">
        <v>1497</v>
      </c>
      <c r="E751" s="215" t="s">
        <v>238</v>
      </c>
    </row>
    <row r="752" spans="1:5" s="215" customFormat="1">
      <c r="A752" s="253" t="str">
        <f>数策标签!$H$26</f>
        <v>000100001002001</v>
      </c>
      <c r="B752" s="251" t="str">
        <f>VLOOKUP(A752,数策标签!H:K,2,FALSE)</f>
        <v>出差目的地</v>
      </c>
      <c r="C752" s="247" t="str">
        <f>基本属性编码!K4023</f>
        <v>000100001002001032</v>
      </c>
      <c r="D752" s="252" t="s">
        <v>1498</v>
      </c>
      <c r="E752" s="215" t="s">
        <v>238</v>
      </c>
    </row>
    <row r="753" spans="1:5" s="215" customFormat="1">
      <c r="A753" s="253" t="str">
        <f>数策标签!$H$26</f>
        <v>000100001002001</v>
      </c>
      <c r="B753" s="251" t="str">
        <f>VLOOKUP(A753,数策标签!H:K,2,FALSE)</f>
        <v>出差目的地</v>
      </c>
      <c r="C753" s="247" t="str">
        <f>基本属性编码!K4024</f>
        <v>000100001002001033</v>
      </c>
      <c r="D753" s="252" t="s">
        <v>1499</v>
      </c>
      <c r="E753" s="215" t="s">
        <v>238</v>
      </c>
    </row>
    <row r="754" spans="1:5" s="215" customFormat="1">
      <c r="A754" s="253" t="str">
        <f>数策标签!$H$26</f>
        <v>000100001002001</v>
      </c>
      <c r="B754" s="251" t="str">
        <f>VLOOKUP(A754,数策标签!H:K,2,FALSE)</f>
        <v>出差目的地</v>
      </c>
      <c r="C754" s="247" t="str">
        <f>基本属性编码!K4025</f>
        <v>000100001002001034</v>
      </c>
      <c r="D754" s="252" t="s">
        <v>1500</v>
      </c>
      <c r="E754" s="215" t="s">
        <v>238</v>
      </c>
    </row>
    <row r="755" spans="1:5" s="215" customFormat="1">
      <c r="A755" s="253" t="str">
        <f>数策标签!$H$26</f>
        <v>000100001002001</v>
      </c>
      <c r="B755" s="251" t="str">
        <f>VLOOKUP(A755,数策标签!H:K,2,FALSE)</f>
        <v>出差目的地</v>
      </c>
      <c r="C755" s="247" t="str">
        <f>基本属性编码!K4026</f>
        <v>000100001002001035</v>
      </c>
      <c r="D755" s="252" t="s">
        <v>1164</v>
      </c>
      <c r="E755" s="215" t="s">
        <v>238</v>
      </c>
    </row>
    <row r="756" spans="1:5" s="215" customFormat="1">
      <c r="A756" s="253" t="str">
        <f>数策标签!$H$26</f>
        <v>000100001002001</v>
      </c>
      <c r="B756" s="251" t="str">
        <f>VLOOKUP(A756,数策标签!H:K,2,FALSE)</f>
        <v>出差目的地</v>
      </c>
      <c r="C756" s="247" t="str">
        <f>基本属性编码!K4027</f>
        <v>000100001002001036</v>
      </c>
      <c r="D756" s="252" t="s">
        <v>1501</v>
      </c>
      <c r="E756" s="215" t="s">
        <v>238</v>
      </c>
    </row>
    <row r="757" spans="1:5" s="215" customFormat="1">
      <c r="A757" s="253" t="str">
        <f>数策标签!$H$26</f>
        <v>000100001002001</v>
      </c>
      <c r="B757" s="251" t="str">
        <f>VLOOKUP(A757,数策标签!H:K,2,FALSE)</f>
        <v>出差目的地</v>
      </c>
      <c r="C757" s="247" t="str">
        <f>基本属性编码!K4028</f>
        <v>000100001002001037</v>
      </c>
      <c r="D757" s="252" t="s">
        <v>1502</v>
      </c>
      <c r="E757" s="215" t="s">
        <v>238</v>
      </c>
    </row>
    <row r="758" spans="1:5" s="215" customFormat="1">
      <c r="A758" s="253" t="str">
        <f>数策标签!$H$26</f>
        <v>000100001002001</v>
      </c>
      <c r="B758" s="251" t="str">
        <f>VLOOKUP(A758,数策标签!H:K,2,FALSE)</f>
        <v>出差目的地</v>
      </c>
      <c r="C758" s="247" t="str">
        <f>基本属性编码!K4029</f>
        <v>000100001002001038</v>
      </c>
      <c r="D758" s="252" t="s">
        <v>1503</v>
      </c>
      <c r="E758" s="215" t="s">
        <v>238</v>
      </c>
    </row>
    <row r="759" spans="1:5" s="215" customFormat="1">
      <c r="A759" s="253" t="str">
        <f>数策标签!$H$26</f>
        <v>000100001002001</v>
      </c>
      <c r="B759" s="251" t="str">
        <f>VLOOKUP(A759,数策标签!H:K,2,FALSE)</f>
        <v>出差目的地</v>
      </c>
      <c r="C759" s="247" t="str">
        <f>基本属性编码!K4030</f>
        <v>000100001002001039</v>
      </c>
      <c r="D759" s="252" t="s">
        <v>1504</v>
      </c>
      <c r="E759" s="215" t="s">
        <v>238</v>
      </c>
    </row>
    <row r="760" spans="1:5" s="215" customFormat="1">
      <c r="A760" s="253" t="str">
        <f>数策标签!$H$26</f>
        <v>000100001002001</v>
      </c>
      <c r="B760" s="251" t="str">
        <f>VLOOKUP(A760,数策标签!H:K,2,FALSE)</f>
        <v>出差目的地</v>
      </c>
      <c r="C760" s="247" t="str">
        <f>基本属性编码!K4031</f>
        <v>000100001002001040</v>
      </c>
      <c r="D760" s="252" t="s">
        <v>1505</v>
      </c>
      <c r="E760" s="215" t="s">
        <v>238</v>
      </c>
    </row>
    <row r="761" spans="1:5" s="215" customFormat="1">
      <c r="A761" s="253" t="str">
        <f>数策标签!$H$26</f>
        <v>000100001002001</v>
      </c>
      <c r="B761" s="251" t="str">
        <f>VLOOKUP(A761,数策标签!H:K,2,FALSE)</f>
        <v>出差目的地</v>
      </c>
      <c r="C761" s="247" t="str">
        <f>基本属性编码!K4032</f>
        <v>000100001002001041</v>
      </c>
      <c r="D761" s="252" t="s">
        <v>1506</v>
      </c>
      <c r="E761" s="215" t="s">
        <v>238</v>
      </c>
    </row>
    <row r="762" spans="1:5" s="215" customFormat="1">
      <c r="A762" s="253" t="str">
        <f>数策标签!$H$26</f>
        <v>000100001002001</v>
      </c>
      <c r="B762" s="251" t="str">
        <f>VLOOKUP(A762,数策标签!H:K,2,FALSE)</f>
        <v>出差目的地</v>
      </c>
      <c r="C762" s="247" t="str">
        <f>基本属性编码!K4033</f>
        <v>000100001002001042</v>
      </c>
      <c r="D762" s="252" t="s">
        <v>1507</v>
      </c>
      <c r="E762" s="215" t="s">
        <v>238</v>
      </c>
    </row>
    <row r="763" spans="1:5" s="215" customFormat="1">
      <c r="A763" s="253" t="str">
        <f>数策标签!$H$26</f>
        <v>000100001002001</v>
      </c>
      <c r="B763" s="251" t="str">
        <f>VLOOKUP(A763,数策标签!H:K,2,FALSE)</f>
        <v>出差目的地</v>
      </c>
      <c r="C763" s="247" t="str">
        <f>基本属性编码!K4034</f>
        <v>000100001002001043</v>
      </c>
      <c r="D763" s="252" t="s">
        <v>1508</v>
      </c>
      <c r="E763" s="215" t="s">
        <v>238</v>
      </c>
    </row>
    <row r="764" spans="1:5" s="215" customFormat="1">
      <c r="A764" s="253" t="str">
        <f>数策标签!$H$26</f>
        <v>000100001002001</v>
      </c>
      <c r="B764" s="251" t="str">
        <f>VLOOKUP(A764,数策标签!H:K,2,FALSE)</f>
        <v>出差目的地</v>
      </c>
      <c r="C764" s="247" t="str">
        <f>基本属性编码!K4035</f>
        <v>000100001002001044</v>
      </c>
      <c r="D764" s="252" t="s">
        <v>1509</v>
      </c>
      <c r="E764" s="215" t="s">
        <v>238</v>
      </c>
    </row>
    <row r="765" spans="1:5" s="215" customFormat="1">
      <c r="A765" s="253" t="str">
        <f>数策标签!$H$26</f>
        <v>000100001002001</v>
      </c>
      <c r="B765" s="251" t="str">
        <f>VLOOKUP(A765,数策标签!H:K,2,FALSE)</f>
        <v>出差目的地</v>
      </c>
      <c r="C765" s="247" t="str">
        <f>基本属性编码!K4036</f>
        <v>000100001002001045</v>
      </c>
      <c r="D765" s="252" t="s">
        <v>1510</v>
      </c>
      <c r="E765" s="215" t="s">
        <v>238</v>
      </c>
    </row>
    <row r="766" spans="1:5" s="215" customFormat="1">
      <c r="A766" s="253" t="str">
        <f>数策标签!$H$26</f>
        <v>000100001002001</v>
      </c>
      <c r="B766" s="251" t="str">
        <f>VLOOKUP(A766,数策标签!H:K,2,FALSE)</f>
        <v>出差目的地</v>
      </c>
      <c r="C766" s="247" t="str">
        <f>基本属性编码!K4037</f>
        <v>000100001002001046</v>
      </c>
      <c r="D766" s="252" t="s">
        <v>1511</v>
      </c>
      <c r="E766" s="215" t="s">
        <v>238</v>
      </c>
    </row>
    <row r="767" spans="1:5" s="215" customFormat="1">
      <c r="A767" s="253" t="str">
        <f>数策标签!$H$26</f>
        <v>000100001002001</v>
      </c>
      <c r="B767" s="251" t="str">
        <f>VLOOKUP(A767,数策标签!H:K,2,FALSE)</f>
        <v>出差目的地</v>
      </c>
      <c r="C767" s="247" t="str">
        <f>基本属性编码!K4038</f>
        <v>000100001002001047</v>
      </c>
      <c r="D767" s="252" t="s">
        <v>1512</v>
      </c>
      <c r="E767" s="215" t="s">
        <v>238</v>
      </c>
    </row>
    <row r="768" spans="1:5" s="215" customFormat="1">
      <c r="A768" s="253" t="str">
        <f>数策标签!$H$26</f>
        <v>000100001002001</v>
      </c>
      <c r="B768" s="251" t="str">
        <f>VLOOKUP(A768,数策标签!H:K,2,FALSE)</f>
        <v>出差目的地</v>
      </c>
      <c r="C768" s="247" t="str">
        <f>基本属性编码!K4039</f>
        <v>000100001002001048</v>
      </c>
      <c r="D768" s="252" t="s">
        <v>1513</v>
      </c>
      <c r="E768" s="215" t="s">
        <v>238</v>
      </c>
    </row>
    <row r="769" spans="1:5" s="215" customFormat="1">
      <c r="A769" s="253" t="str">
        <f>数策标签!$H$26</f>
        <v>000100001002001</v>
      </c>
      <c r="B769" s="251" t="str">
        <f>VLOOKUP(A769,数策标签!H:K,2,FALSE)</f>
        <v>出差目的地</v>
      </c>
      <c r="C769" s="247" t="str">
        <f>基本属性编码!K4040</f>
        <v>000100001002001049</v>
      </c>
      <c r="D769" s="252" t="s">
        <v>1514</v>
      </c>
      <c r="E769" s="215" t="s">
        <v>238</v>
      </c>
    </row>
    <row r="770" spans="1:5" s="215" customFormat="1">
      <c r="A770" s="253" t="str">
        <f>数策标签!$H$26</f>
        <v>000100001002001</v>
      </c>
      <c r="B770" s="251" t="str">
        <f>VLOOKUP(A770,数策标签!H:K,2,FALSE)</f>
        <v>出差目的地</v>
      </c>
      <c r="C770" s="247" t="str">
        <f>基本属性编码!K4041</f>
        <v>000100001002001050</v>
      </c>
      <c r="D770" s="252" t="s">
        <v>1515</v>
      </c>
      <c r="E770" s="215" t="s">
        <v>238</v>
      </c>
    </row>
    <row r="771" spans="1:5" s="215" customFormat="1">
      <c r="A771" s="253" t="str">
        <f>数策标签!$H$26</f>
        <v>000100001002001</v>
      </c>
      <c r="B771" s="251" t="str">
        <f>VLOOKUP(A771,数策标签!H:K,2,FALSE)</f>
        <v>出差目的地</v>
      </c>
      <c r="C771" s="247" t="str">
        <f>基本属性编码!K4042</f>
        <v>000100001002001051</v>
      </c>
      <c r="D771" s="252" t="s">
        <v>1516</v>
      </c>
      <c r="E771" s="215" t="s">
        <v>238</v>
      </c>
    </row>
    <row r="772" spans="1:5" s="215" customFormat="1">
      <c r="A772" s="253" t="str">
        <f>数策标签!$H$26</f>
        <v>000100001002001</v>
      </c>
      <c r="B772" s="251" t="str">
        <f>VLOOKUP(A772,数策标签!H:K,2,FALSE)</f>
        <v>出差目的地</v>
      </c>
      <c r="C772" s="247" t="str">
        <f>基本属性编码!K4043</f>
        <v>000100001002001052</v>
      </c>
      <c r="D772" s="252" t="s">
        <v>1517</v>
      </c>
      <c r="E772" s="215" t="s">
        <v>238</v>
      </c>
    </row>
    <row r="773" spans="1:5" s="215" customFormat="1">
      <c r="A773" s="253" t="str">
        <f>数策标签!$H$26</f>
        <v>000100001002001</v>
      </c>
      <c r="B773" s="251" t="str">
        <f>VLOOKUP(A773,数策标签!H:K,2,FALSE)</f>
        <v>出差目的地</v>
      </c>
      <c r="C773" s="247" t="str">
        <f>基本属性编码!K4044</f>
        <v>000100001002001053</v>
      </c>
      <c r="D773" s="252" t="s">
        <v>1518</v>
      </c>
      <c r="E773" s="215" t="s">
        <v>238</v>
      </c>
    </row>
    <row r="774" spans="1:5" s="215" customFormat="1">
      <c r="A774" s="253" t="str">
        <f>数策标签!$H$26</f>
        <v>000100001002001</v>
      </c>
      <c r="B774" s="251" t="str">
        <f>VLOOKUP(A774,数策标签!H:K,2,FALSE)</f>
        <v>出差目的地</v>
      </c>
      <c r="C774" s="247" t="str">
        <f>基本属性编码!K4045</f>
        <v>000100001002001054</v>
      </c>
      <c r="D774" s="252" t="s">
        <v>1519</v>
      </c>
      <c r="E774" s="215" t="s">
        <v>238</v>
      </c>
    </row>
    <row r="775" spans="1:5" s="215" customFormat="1">
      <c r="A775" s="253" t="str">
        <f>数策标签!$H$26</f>
        <v>000100001002001</v>
      </c>
      <c r="B775" s="251" t="str">
        <f>VLOOKUP(A775,数策标签!H:K,2,FALSE)</f>
        <v>出差目的地</v>
      </c>
      <c r="C775" s="247" t="str">
        <f>基本属性编码!K4046</f>
        <v>000100001002001055</v>
      </c>
      <c r="D775" s="252" t="s">
        <v>1520</v>
      </c>
      <c r="E775" s="215" t="s">
        <v>238</v>
      </c>
    </row>
    <row r="776" spans="1:5" s="215" customFormat="1">
      <c r="A776" s="253" t="str">
        <f>数策标签!$H$26</f>
        <v>000100001002001</v>
      </c>
      <c r="B776" s="251" t="str">
        <f>VLOOKUP(A776,数策标签!H:K,2,FALSE)</f>
        <v>出差目的地</v>
      </c>
      <c r="C776" s="247" t="str">
        <f>基本属性编码!K4047</f>
        <v>000100001002001056</v>
      </c>
      <c r="D776" s="252" t="s">
        <v>1521</v>
      </c>
      <c r="E776" s="215" t="s">
        <v>238</v>
      </c>
    </row>
    <row r="777" spans="1:5" s="215" customFormat="1">
      <c r="A777" s="253" t="str">
        <f>数策标签!$H$26</f>
        <v>000100001002001</v>
      </c>
      <c r="B777" s="251" t="str">
        <f>VLOOKUP(A777,数策标签!H:K,2,FALSE)</f>
        <v>出差目的地</v>
      </c>
      <c r="C777" s="247" t="str">
        <f>基本属性编码!K4048</f>
        <v>000100001002001057</v>
      </c>
      <c r="D777" s="252" t="s">
        <v>1522</v>
      </c>
      <c r="E777" s="215" t="s">
        <v>238</v>
      </c>
    </row>
    <row r="778" spans="1:5" s="215" customFormat="1">
      <c r="A778" s="253" t="str">
        <f>数策标签!$H$26</f>
        <v>000100001002001</v>
      </c>
      <c r="B778" s="251" t="str">
        <f>VLOOKUP(A778,数策标签!H:K,2,FALSE)</f>
        <v>出差目的地</v>
      </c>
      <c r="C778" s="247" t="str">
        <f>基本属性编码!K4049</f>
        <v>000100001002001058</v>
      </c>
      <c r="D778" s="252" t="s">
        <v>1523</v>
      </c>
      <c r="E778" s="215" t="s">
        <v>238</v>
      </c>
    </row>
    <row r="779" spans="1:5" s="215" customFormat="1">
      <c r="A779" s="253" t="str">
        <f>数策标签!$H$26</f>
        <v>000100001002001</v>
      </c>
      <c r="B779" s="251" t="str">
        <f>VLOOKUP(A779,数策标签!H:K,2,FALSE)</f>
        <v>出差目的地</v>
      </c>
      <c r="C779" s="247" t="str">
        <f>基本属性编码!K4050</f>
        <v>000100001002001059</v>
      </c>
      <c r="D779" s="252" t="s">
        <v>1524</v>
      </c>
      <c r="E779" s="215" t="s">
        <v>238</v>
      </c>
    </row>
    <row r="780" spans="1:5" s="215" customFormat="1">
      <c r="A780" s="253" t="str">
        <f>数策标签!$H$26</f>
        <v>000100001002001</v>
      </c>
      <c r="B780" s="251" t="str">
        <f>VLOOKUP(A780,数策标签!H:K,2,FALSE)</f>
        <v>出差目的地</v>
      </c>
      <c r="C780" s="247" t="str">
        <f>基本属性编码!K4051</f>
        <v>000100001002001060</v>
      </c>
      <c r="D780" s="252" t="s">
        <v>3478</v>
      </c>
      <c r="E780" s="215" t="s">
        <v>238</v>
      </c>
    </row>
    <row r="781" spans="1:5" s="215" customFormat="1">
      <c r="A781" s="253" t="str">
        <f>数策标签!$H$26</f>
        <v>000100001002001</v>
      </c>
      <c r="B781" s="251" t="str">
        <f>VLOOKUP(A781,数策标签!H:K,2,FALSE)</f>
        <v>出差目的地</v>
      </c>
      <c r="C781" s="247" t="str">
        <f>基本属性编码!K4052</f>
        <v>000100001002001061</v>
      </c>
      <c r="D781" s="252" t="s">
        <v>1526</v>
      </c>
      <c r="E781" s="215" t="s">
        <v>238</v>
      </c>
    </row>
    <row r="782" spans="1:5" s="215" customFormat="1">
      <c r="A782" s="253" t="str">
        <f>数策标签!$H$26</f>
        <v>000100001002001</v>
      </c>
      <c r="B782" s="251" t="str">
        <f>VLOOKUP(A782,数策标签!H:K,2,FALSE)</f>
        <v>出差目的地</v>
      </c>
      <c r="C782" s="247" t="str">
        <f>基本属性编码!K4053</f>
        <v>000100001002001062</v>
      </c>
      <c r="D782" s="252" t="s">
        <v>1527</v>
      </c>
      <c r="E782" s="215" t="s">
        <v>238</v>
      </c>
    </row>
    <row r="783" spans="1:5" s="215" customFormat="1">
      <c r="A783" s="253" t="str">
        <f>数策标签!$H$26</f>
        <v>000100001002001</v>
      </c>
      <c r="B783" s="251" t="str">
        <f>VLOOKUP(A783,数策标签!H:K,2,FALSE)</f>
        <v>出差目的地</v>
      </c>
      <c r="C783" s="247" t="str">
        <f>基本属性编码!K4054</f>
        <v>000100001002001063</v>
      </c>
      <c r="D783" s="252" t="s">
        <v>1528</v>
      </c>
      <c r="E783" s="215" t="s">
        <v>238</v>
      </c>
    </row>
    <row r="784" spans="1:5" s="215" customFormat="1">
      <c r="A784" s="253" t="str">
        <f>数策标签!$H$26</f>
        <v>000100001002001</v>
      </c>
      <c r="B784" s="251" t="str">
        <f>VLOOKUP(A784,数策标签!H:K,2,FALSE)</f>
        <v>出差目的地</v>
      </c>
      <c r="C784" s="247" t="str">
        <f>基本属性编码!K4055</f>
        <v>000100001002001064</v>
      </c>
      <c r="D784" s="252" t="s">
        <v>1529</v>
      </c>
      <c r="E784" s="215" t="s">
        <v>238</v>
      </c>
    </row>
    <row r="785" spans="1:5" s="215" customFormat="1">
      <c r="A785" s="253" t="str">
        <f>数策标签!$H$26</f>
        <v>000100001002001</v>
      </c>
      <c r="B785" s="251" t="str">
        <f>VLOOKUP(A785,数策标签!H:K,2,FALSE)</f>
        <v>出差目的地</v>
      </c>
      <c r="C785" s="247" t="str">
        <f>基本属性编码!K4056</f>
        <v>000100001002001065</v>
      </c>
      <c r="D785" s="252" t="s">
        <v>1530</v>
      </c>
      <c r="E785" s="215" t="s">
        <v>238</v>
      </c>
    </row>
    <row r="786" spans="1:5" s="215" customFormat="1">
      <c r="A786" s="253" t="str">
        <f>数策标签!$H$26</f>
        <v>000100001002001</v>
      </c>
      <c r="B786" s="251" t="str">
        <f>VLOOKUP(A786,数策标签!H:K,2,FALSE)</f>
        <v>出差目的地</v>
      </c>
      <c r="C786" s="247" t="str">
        <f>基本属性编码!K4057</f>
        <v>000100001002001066</v>
      </c>
      <c r="D786" s="252" t="s">
        <v>1531</v>
      </c>
      <c r="E786" s="215" t="s">
        <v>238</v>
      </c>
    </row>
    <row r="787" spans="1:5" s="215" customFormat="1">
      <c r="A787" s="253" t="str">
        <f>数策标签!$H$26</f>
        <v>000100001002001</v>
      </c>
      <c r="B787" s="251" t="str">
        <f>VLOOKUP(A787,数策标签!H:K,2,FALSE)</f>
        <v>出差目的地</v>
      </c>
      <c r="C787" s="247" t="str">
        <f>基本属性编码!K4058</f>
        <v>000100001002001067</v>
      </c>
      <c r="D787" s="252" t="s">
        <v>1532</v>
      </c>
      <c r="E787" s="215" t="s">
        <v>238</v>
      </c>
    </row>
    <row r="788" spans="1:5" s="215" customFormat="1">
      <c r="A788" s="253" t="str">
        <f>数策标签!$H$26</f>
        <v>000100001002001</v>
      </c>
      <c r="B788" s="251" t="str">
        <f>VLOOKUP(A788,数策标签!H:K,2,FALSE)</f>
        <v>出差目的地</v>
      </c>
      <c r="C788" s="247" t="str">
        <f>基本属性编码!K4059</f>
        <v>000100001002001068</v>
      </c>
      <c r="D788" s="252" t="s">
        <v>1533</v>
      </c>
      <c r="E788" s="215" t="s">
        <v>238</v>
      </c>
    </row>
    <row r="789" spans="1:5" s="215" customFormat="1">
      <c r="A789" s="253" t="str">
        <f>数策标签!$H$26</f>
        <v>000100001002001</v>
      </c>
      <c r="B789" s="251" t="str">
        <f>VLOOKUP(A789,数策标签!H:K,2,FALSE)</f>
        <v>出差目的地</v>
      </c>
      <c r="C789" s="247" t="str">
        <f>基本属性编码!K4060</f>
        <v>000100001002001069</v>
      </c>
      <c r="D789" s="252" t="s">
        <v>1534</v>
      </c>
      <c r="E789" s="215" t="s">
        <v>238</v>
      </c>
    </row>
    <row r="790" spans="1:5" s="215" customFormat="1">
      <c r="A790" s="253" t="str">
        <f>数策标签!$H$26</f>
        <v>000100001002001</v>
      </c>
      <c r="B790" s="251" t="str">
        <f>VLOOKUP(A790,数策标签!H:K,2,FALSE)</f>
        <v>出差目的地</v>
      </c>
      <c r="C790" s="247" t="str">
        <f>基本属性编码!K4061</f>
        <v>000100001002001070</v>
      </c>
      <c r="D790" s="252" t="s">
        <v>1535</v>
      </c>
      <c r="E790" s="215" t="s">
        <v>238</v>
      </c>
    </row>
    <row r="791" spans="1:5" s="215" customFormat="1">
      <c r="A791" s="253" t="str">
        <f>数策标签!$H$26</f>
        <v>000100001002001</v>
      </c>
      <c r="B791" s="251" t="str">
        <f>VLOOKUP(A791,数策标签!H:K,2,FALSE)</f>
        <v>出差目的地</v>
      </c>
      <c r="C791" s="247" t="str">
        <f>基本属性编码!K4062</f>
        <v>000100001002001071</v>
      </c>
      <c r="D791" s="252" t="s">
        <v>1536</v>
      </c>
      <c r="E791" s="215" t="s">
        <v>238</v>
      </c>
    </row>
    <row r="792" spans="1:5" s="215" customFormat="1">
      <c r="A792" s="253" t="str">
        <f>数策标签!$H$26</f>
        <v>000100001002001</v>
      </c>
      <c r="B792" s="251" t="str">
        <f>VLOOKUP(A792,数策标签!H:K,2,FALSE)</f>
        <v>出差目的地</v>
      </c>
      <c r="C792" s="247" t="str">
        <f>基本属性编码!K4063</f>
        <v>000100001002001072</v>
      </c>
      <c r="D792" s="252" t="s">
        <v>1537</v>
      </c>
      <c r="E792" s="215" t="s">
        <v>238</v>
      </c>
    </row>
    <row r="793" spans="1:5" s="215" customFormat="1">
      <c r="A793" s="253" t="str">
        <f>数策标签!$H$26</f>
        <v>000100001002001</v>
      </c>
      <c r="B793" s="251" t="str">
        <f>VLOOKUP(A793,数策标签!H:K,2,FALSE)</f>
        <v>出差目的地</v>
      </c>
      <c r="C793" s="247" t="str">
        <f>基本属性编码!K4064</f>
        <v>000100001002001073</v>
      </c>
      <c r="D793" s="252" t="s">
        <v>1538</v>
      </c>
      <c r="E793" s="215" t="s">
        <v>238</v>
      </c>
    </row>
    <row r="794" spans="1:5" s="215" customFormat="1">
      <c r="A794" s="253" t="str">
        <f>数策标签!$H$26</f>
        <v>000100001002001</v>
      </c>
      <c r="B794" s="251" t="str">
        <f>VLOOKUP(A794,数策标签!H:K,2,FALSE)</f>
        <v>出差目的地</v>
      </c>
      <c r="C794" s="247" t="str">
        <f>基本属性编码!K4065</f>
        <v>000100001002001074</v>
      </c>
      <c r="D794" s="252" t="s">
        <v>1539</v>
      </c>
      <c r="E794" s="215" t="s">
        <v>238</v>
      </c>
    </row>
    <row r="795" spans="1:5" s="215" customFormat="1">
      <c r="A795" s="253" t="str">
        <f>数策标签!$H$26</f>
        <v>000100001002001</v>
      </c>
      <c r="B795" s="251" t="str">
        <f>VLOOKUP(A795,数策标签!H:K,2,FALSE)</f>
        <v>出差目的地</v>
      </c>
      <c r="C795" s="247" t="str">
        <f>基本属性编码!K4066</f>
        <v>000100001002001075</v>
      </c>
      <c r="D795" s="252" t="s">
        <v>1540</v>
      </c>
      <c r="E795" s="215" t="s">
        <v>238</v>
      </c>
    </row>
    <row r="796" spans="1:5" s="215" customFormat="1">
      <c r="A796" s="253" t="str">
        <f>数策标签!$H$26</f>
        <v>000100001002001</v>
      </c>
      <c r="B796" s="251" t="str">
        <f>VLOOKUP(A796,数策标签!H:K,2,FALSE)</f>
        <v>出差目的地</v>
      </c>
      <c r="C796" s="247" t="str">
        <f>基本属性编码!K4067</f>
        <v>000100001002001076</v>
      </c>
      <c r="D796" s="252" t="s">
        <v>1541</v>
      </c>
      <c r="E796" s="215" t="s">
        <v>238</v>
      </c>
    </row>
    <row r="797" spans="1:5" s="215" customFormat="1">
      <c r="A797" s="253" t="str">
        <f>数策标签!$H$26</f>
        <v>000100001002001</v>
      </c>
      <c r="B797" s="251" t="str">
        <f>VLOOKUP(A797,数策标签!H:K,2,FALSE)</f>
        <v>出差目的地</v>
      </c>
      <c r="C797" s="247" t="str">
        <f>基本属性编码!K4068</f>
        <v>000100001002001077</v>
      </c>
      <c r="D797" s="252" t="s">
        <v>1542</v>
      </c>
      <c r="E797" s="215" t="s">
        <v>238</v>
      </c>
    </row>
    <row r="798" spans="1:5" s="215" customFormat="1">
      <c r="A798" s="253" t="str">
        <f>数策标签!$H$26</f>
        <v>000100001002001</v>
      </c>
      <c r="B798" s="251" t="str">
        <f>VLOOKUP(A798,数策标签!H:K,2,FALSE)</f>
        <v>出差目的地</v>
      </c>
      <c r="C798" s="247" t="str">
        <f>基本属性编码!K4069</f>
        <v>000100001002001078</v>
      </c>
      <c r="D798" s="252" t="s">
        <v>1543</v>
      </c>
      <c r="E798" s="215" t="s">
        <v>238</v>
      </c>
    </row>
    <row r="799" spans="1:5" s="215" customFormat="1">
      <c r="A799" s="253" t="str">
        <f>数策标签!$H$26</f>
        <v>000100001002001</v>
      </c>
      <c r="B799" s="251" t="str">
        <f>VLOOKUP(A799,数策标签!H:K,2,FALSE)</f>
        <v>出差目的地</v>
      </c>
      <c r="C799" s="247" t="str">
        <f>基本属性编码!K4070</f>
        <v>000100001002001079</v>
      </c>
      <c r="D799" s="252" t="s">
        <v>1544</v>
      </c>
      <c r="E799" s="215" t="s">
        <v>238</v>
      </c>
    </row>
    <row r="800" spans="1:5" s="215" customFormat="1">
      <c r="A800" s="253" t="str">
        <f>数策标签!$H$26</f>
        <v>000100001002001</v>
      </c>
      <c r="B800" s="251" t="str">
        <f>VLOOKUP(A800,数策标签!H:K,2,FALSE)</f>
        <v>出差目的地</v>
      </c>
      <c r="C800" s="247" t="str">
        <f>基本属性编码!K4071</f>
        <v>000100001002001080</v>
      </c>
      <c r="D800" s="252" t="s">
        <v>1545</v>
      </c>
      <c r="E800" s="215" t="s">
        <v>238</v>
      </c>
    </row>
    <row r="801" spans="1:5" s="215" customFormat="1">
      <c r="A801" s="253" t="str">
        <f>数策标签!$H$26</f>
        <v>000100001002001</v>
      </c>
      <c r="B801" s="251" t="str">
        <f>VLOOKUP(A801,数策标签!H:K,2,FALSE)</f>
        <v>出差目的地</v>
      </c>
      <c r="C801" s="247" t="str">
        <f>基本属性编码!K4072</f>
        <v>000100001002001081</v>
      </c>
      <c r="D801" s="252" t="s">
        <v>1546</v>
      </c>
      <c r="E801" s="215" t="s">
        <v>238</v>
      </c>
    </row>
    <row r="802" spans="1:5" s="215" customFormat="1">
      <c r="A802" s="253" t="str">
        <f>数策标签!$H$26</f>
        <v>000100001002001</v>
      </c>
      <c r="B802" s="251" t="str">
        <f>VLOOKUP(A802,数策标签!H:K,2,FALSE)</f>
        <v>出差目的地</v>
      </c>
      <c r="C802" s="247" t="str">
        <f>基本属性编码!K4073</f>
        <v>000100001002001082</v>
      </c>
      <c r="D802" s="252" t="s">
        <v>1547</v>
      </c>
      <c r="E802" s="215" t="s">
        <v>238</v>
      </c>
    </row>
    <row r="803" spans="1:5" s="215" customFormat="1">
      <c r="A803" s="253" t="str">
        <f>数策标签!$H$26</f>
        <v>000100001002001</v>
      </c>
      <c r="B803" s="251" t="str">
        <f>VLOOKUP(A803,数策标签!H:K,2,FALSE)</f>
        <v>出差目的地</v>
      </c>
      <c r="C803" s="247" t="str">
        <f>基本属性编码!K4074</f>
        <v>000100001002001083</v>
      </c>
      <c r="D803" s="252" t="s">
        <v>1548</v>
      </c>
      <c r="E803" s="215" t="s">
        <v>238</v>
      </c>
    </row>
    <row r="804" spans="1:5" s="215" customFormat="1">
      <c r="A804" s="253" t="str">
        <f>数策标签!$H$26</f>
        <v>000100001002001</v>
      </c>
      <c r="B804" s="251" t="str">
        <f>VLOOKUP(A804,数策标签!H:K,2,FALSE)</f>
        <v>出差目的地</v>
      </c>
      <c r="C804" s="247" t="str">
        <f>基本属性编码!K4075</f>
        <v>000100001002001084</v>
      </c>
      <c r="D804" s="252" t="s">
        <v>1549</v>
      </c>
      <c r="E804" s="215" t="s">
        <v>238</v>
      </c>
    </row>
    <row r="805" spans="1:5" s="215" customFormat="1">
      <c r="A805" s="253" t="str">
        <f>数策标签!$H$26</f>
        <v>000100001002001</v>
      </c>
      <c r="B805" s="251" t="str">
        <f>VLOOKUP(A805,数策标签!H:K,2,FALSE)</f>
        <v>出差目的地</v>
      </c>
      <c r="C805" s="247" t="str">
        <f>基本属性编码!K4076</f>
        <v>000100001002001085</v>
      </c>
      <c r="D805" s="252" t="s">
        <v>1550</v>
      </c>
      <c r="E805" s="215" t="s">
        <v>238</v>
      </c>
    </row>
    <row r="806" spans="1:5" s="215" customFormat="1">
      <c r="A806" s="253" t="str">
        <f>数策标签!$H$26</f>
        <v>000100001002001</v>
      </c>
      <c r="B806" s="251" t="str">
        <f>VLOOKUP(A806,数策标签!H:K,2,FALSE)</f>
        <v>出差目的地</v>
      </c>
      <c r="C806" s="247" t="str">
        <f>基本属性编码!K4077</f>
        <v>000100001002001086</v>
      </c>
      <c r="D806" s="252" t="s">
        <v>1551</v>
      </c>
      <c r="E806" s="215" t="s">
        <v>238</v>
      </c>
    </row>
    <row r="807" spans="1:5" s="215" customFormat="1">
      <c r="A807" s="253" t="str">
        <f>数策标签!$H$26</f>
        <v>000100001002001</v>
      </c>
      <c r="B807" s="251" t="str">
        <f>VLOOKUP(A807,数策标签!H:K,2,FALSE)</f>
        <v>出差目的地</v>
      </c>
      <c r="C807" s="247" t="str">
        <f>基本属性编码!K4078</f>
        <v>000100001002001087</v>
      </c>
      <c r="D807" s="252" t="s">
        <v>1552</v>
      </c>
      <c r="E807" s="215" t="s">
        <v>238</v>
      </c>
    </row>
    <row r="808" spans="1:5" s="215" customFormat="1">
      <c r="A808" s="253" t="str">
        <f>数策标签!$H$26</f>
        <v>000100001002001</v>
      </c>
      <c r="B808" s="251" t="str">
        <f>VLOOKUP(A808,数策标签!H:K,2,FALSE)</f>
        <v>出差目的地</v>
      </c>
      <c r="C808" s="247" t="str">
        <f>基本属性编码!K4079</f>
        <v>000100001002001088</v>
      </c>
      <c r="D808" s="252" t="s">
        <v>1553</v>
      </c>
      <c r="E808" s="215" t="s">
        <v>238</v>
      </c>
    </row>
    <row r="809" spans="1:5" s="215" customFormat="1">
      <c r="A809" s="253" t="str">
        <f>数策标签!$H$26</f>
        <v>000100001002001</v>
      </c>
      <c r="B809" s="251" t="str">
        <f>VLOOKUP(A809,数策标签!H:K,2,FALSE)</f>
        <v>出差目的地</v>
      </c>
      <c r="C809" s="247" t="str">
        <f>基本属性编码!K4080</f>
        <v>000100001002001089</v>
      </c>
      <c r="D809" s="252" t="s">
        <v>1554</v>
      </c>
      <c r="E809" s="215" t="s">
        <v>238</v>
      </c>
    </row>
    <row r="810" spans="1:5" s="215" customFormat="1">
      <c r="A810" s="253" t="str">
        <f>数策标签!$H$26</f>
        <v>000100001002001</v>
      </c>
      <c r="B810" s="251" t="str">
        <f>VLOOKUP(A810,数策标签!H:K,2,FALSE)</f>
        <v>出差目的地</v>
      </c>
      <c r="C810" s="247" t="str">
        <f>基本属性编码!K4081</f>
        <v>000100001002001090</v>
      </c>
      <c r="D810" s="252" t="s">
        <v>1555</v>
      </c>
      <c r="E810" s="215" t="s">
        <v>238</v>
      </c>
    </row>
    <row r="811" spans="1:5" s="215" customFormat="1">
      <c r="A811" s="253" t="str">
        <f>数策标签!$H$26</f>
        <v>000100001002001</v>
      </c>
      <c r="B811" s="251" t="str">
        <f>VLOOKUP(A811,数策标签!H:K,2,FALSE)</f>
        <v>出差目的地</v>
      </c>
      <c r="C811" s="247" t="str">
        <f>基本属性编码!K4082</f>
        <v>000100001002001091</v>
      </c>
      <c r="D811" s="252" t="s">
        <v>1556</v>
      </c>
      <c r="E811" s="215" t="s">
        <v>238</v>
      </c>
    </row>
    <row r="812" spans="1:5" s="215" customFormat="1">
      <c r="A812" s="253" t="str">
        <f>数策标签!$H$26</f>
        <v>000100001002001</v>
      </c>
      <c r="B812" s="251" t="str">
        <f>VLOOKUP(A812,数策标签!H:K,2,FALSE)</f>
        <v>出差目的地</v>
      </c>
      <c r="C812" s="247" t="str">
        <f>基本属性编码!K4083</f>
        <v>000100001002001092</v>
      </c>
      <c r="D812" s="252" t="s">
        <v>1557</v>
      </c>
      <c r="E812" s="215" t="s">
        <v>238</v>
      </c>
    </row>
    <row r="813" spans="1:5" s="215" customFormat="1">
      <c r="A813" s="253" t="str">
        <f>数策标签!$H$26</f>
        <v>000100001002001</v>
      </c>
      <c r="B813" s="251" t="str">
        <f>VLOOKUP(A813,数策标签!H:K,2,FALSE)</f>
        <v>出差目的地</v>
      </c>
      <c r="C813" s="247" t="str">
        <f>基本属性编码!K4084</f>
        <v>000100001002001093</v>
      </c>
      <c r="D813" s="252" t="s">
        <v>1558</v>
      </c>
      <c r="E813" s="215" t="s">
        <v>238</v>
      </c>
    </row>
    <row r="814" spans="1:5" s="215" customFormat="1">
      <c r="A814" s="253" t="str">
        <f>数策标签!$H$26</f>
        <v>000100001002001</v>
      </c>
      <c r="B814" s="251" t="str">
        <f>VLOOKUP(A814,数策标签!H:K,2,FALSE)</f>
        <v>出差目的地</v>
      </c>
      <c r="C814" s="247" t="str">
        <f>基本属性编码!K4085</f>
        <v>000100001002001094</v>
      </c>
      <c r="D814" s="252" t="s">
        <v>1559</v>
      </c>
      <c r="E814" s="215" t="s">
        <v>238</v>
      </c>
    </row>
    <row r="815" spans="1:5" s="215" customFormat="1">
      <c r="A815" s="253" t="str">
        <f>数策标签!$H$26</f>
        <v>000100001002001</v>
      </c>
      <c r="B815" s="251" t="str">
        <f>VLOOKUP(A815,数策标签!H:K,2,FALSE)</f>
        <v>出差目的地</v>
      </c>
      <c r="C815" s="247" t="str">
        <f>基本属性编码!K4086</f>
        <v>000100001002001095</v>
      </c>
      <c r="D815" s="252" t="s">
        <v>1560</v>
      </c>
      <c r="E815" s="215" t="s">
        <v>238</v>
      </c>
    </row>
    <row r="816" spans="1:5" s="215" customFormat="1">
      <c r="A816" s="253" t="str">
        <f>数策标签!$H$26</f>
        <v>000100001002001</v>
      </c>
      <c r="B816" s="251" t="str">
        <f>VLOOKUP(A816,数策标签!H:K,2,FALSE)</f>
        <v>出差目的地</v>
      </c>
      <c r="C816" s="247" t="str">
        <f>基本属性编码!K4087</f>
        <v>000100001002001096</v>
      </c>
      <c r="D816" s="252" t="s">
        <v>1561</v>
      </c>
      <c r="E816" s="215" t="s">
        <v>238</v>
      </c>
    </row>
    <row r="817" spans="1:5" s="215" customFormat="1">
      <c r="A817" s="253" t="str">
        <f>数策标签!$H$26</f>
        <v>000100001002001</v>
      </c>
      <c r="B817" s="251" t="str">
        <f>VLOOKUP(A817,数策标签!H:K,2,FALSE)</f>
        <v>出差目的地</v>
      </c>
      <c r="C817" s="247" t="str">
        <f>基本属性编码!K4088</f>
        <v>000100001002001097</v>
      </c>
      <c r="D817" s="252" t="s">
        <v>1562</v>
      </c>
      <c r="E817" s="215" t="s">
        <v>238</v>
      </c>
    </row>
    <row r="818" spans="1:5" s="215" customFormat="1">
      <c r="A818" s="253" t="str">
        <f>数策标签!$H$26</f>
        <v>000100001002001</v>
      </c>
      <c r="B818" s="251" t="str">
        <f>VLOOKUP(A818,数策标签!H:K,2,FALSE)</f>
        <v>出差目的地</v>
      </c>
      <c r="C818" s="247" t="str">
        <f>基本属性编码!K4089</f>
        <v>000100001002001098</v>
      </c>
      <c r="D818" s="252" t="s">
        <v>1563</v>
      </c>
      <c r="E818" s="215" t="s">
        <v>238</v>
      </c>
    </row>
    <row r="819" spans="1:5" s="215" customFormat="1">
      <c r="A819" s="253" t="str">
        <f>数策标签!$H$26</f>
        <v>000100001002001</v>
      </c>
      <c r="B819" s="251" t="str">
        <f>VLOOKUP(A819,数策标签!H:K,2,FALSE)</f>
        <v>出差目的地</v>
      </c>
      <c r="C819" s="247" t="str">
        <f>基本属性编码!K4090</f>
        <v>000100001002001099</v>
      </c>
      <c r="D819" s="252" t="s">
        <v>1564</v>
      </c>
      <c r="E819" s="215" t="s">
        <v>238</v>
      </c>
    </row>
    <row r="820" spans="1:5" s="215" customFormat="1">
      <c r="A820" s="253" t="str">
        <f>数策标签!$H$26</f>
        <v>000100001002001</v>
      </c>
      <c r="B820" s="251" t="str">
        <f>VLOOKUP(A820,数策标签!H:K,2,FALSE)</f>
        <v>出差目的地</v>
      </c>
      <c r="C820" s="247" t="str">
        <f>基本属性编码!K4091</f>
        <v>000100001002001100</v>
      </c>
      <c r="D820" s="252" t="s">
        <v>1565</v>
      </c>
      <c r="E820" s="215" t="s">
        <v>238</v>
      </c>
    </row>
    <row r="821" spans="1:5" s="215" customFormat="1">
      <c r="A821" s="253" t="str">
        <f>数策标签!$H$26</f>
        <v>000100001002001</v>
      </c>
      <c r="B821" s="251" t="str">
        <f>VLOOKUP(A821,数策标签!H:K,2,FALSE)</f>
        <v>出差目的地</v>
      </c>
      <c r="C821" s="247" t="str">
        <f>基本属性编码!K4092</f>
        <v>000100001002001101</v>
      </c>
      <c r="D821" s="252" t="s">
        <v>1566</v>
      </c>
      <c r="E821" s="215" t="s">
        <v>238</v>
      </c>
    </row>
    <row r="822" spans="1:5" s="215" customFormat="1">
      <c r="A822" s="253" t="str">
        <f>数策标签!$H$26</f>
        <v>000100001002001</v>
      </c>
      <c r="B822" s="251" t="str">
        <f>VLOOKUP(A822,数策标签!H:K,2,FALSE)</f>
        <v>出差目的地</v>
      </c>
      <c r="C822" s="247" t="str">
        <f>基本属性编码!K4093</f>
        <v>000100001002001102</v>
      </c>
      <c r="D822" s="252" t="s">
        <v>1567</v>
      </c>
      <c r="E822" s="215" t="s">
        <v>238</v>
      </c>
    </row>
    <row r="823" spans="1:5" s="215" customFormat="1">
      <c r="A823" s="253" t="str">
        <f>数策标签!$H$26</f>
        <v>000100001002001</v>
      </c>
      <c r="B823" s="251" t="str">
        <f>VLOOKUP(A823,数策标签!H:K,2,FALSE)</f>
        <v>出差目的地</v>
      </c>
      <c r="C823" s="247" t="str">
        <f>基本属性编码!K4094</f>
        <v>000100001002001103</v>
      </c>
      <c r="D823" s="252" t="s">
        <v>1568</v>
      </c>
      <c r="E823" s="215" t="s">
        <v>238</v>
      </c>
    </row>
    <row r="824" spans="1:5" s="215" customFormat="1">
      <c r="A824" s="253" t="str">
        <f>数策标签!$H$26</f>
        <v>000100001002001</v>
      </c>
      <c r="B824" s="251" t="str">
        <f>VLOOKUP(A824,数策标签!H:K,2,FALSE)</f>
        <v>出差目的地</v>
      </c>
      <c r="C824" s="247" t="str">
        <f>基本属性编码!K4095</f>
        <v>000100001002001104</v>
      </c>
      <c r="D824" s="252" t="s">
        <v>1569</v>
      </c>
      <c r="E824" s="215" t="s">
        <v>238</v>
      </c>
    </row>
    <row r="825" spans="1:5" s="215" customFormat="1">
      <c r="A825" s="253" t="str">
        <f>数策标签!$H$26</f>
        <v>000100001002001</v>
      </c>
      <c r="B825" s="251" t="str">
        <f>VLOOKUP(A825,数策标签!H:K,2,FALSE)</f>
        <v>出差目的地</v>
      </c>
      <c r="C825" s="247" t="str">
        <f>基本属性编码!K4096</f>
        <v>000100001002001105</v>
      </c>
      <c r="D825" s="252" t="s">
        <v>1570</v>
      </c>
      <c r="E825" s="215" t="s">
        <v>238</v>
      </c>
    </row>
    <row r="826" spans="1:5" s="215" customFormat="1">
      <c r="A826" s="253" t="str">
        <f>数策标签!$H$26</f>
        <v>000100001002001</v>
      </c>
      <c r="B826" s="251" t="str">
        <f>VLOOKUP(A826,数策标签!H:K,2,FALSE)</f>
        <v>出差目的地</v>
      </c>
      <c r="C826" s="247" t="str">
        <f>基本属性编码!K4097</f>
        <v>000100001002001106</v>
      </c>
      <c r="D826" s="252" t="s">
        <v>1571</v>
      </c>
      <c r="E826" s="215" t="s">
        <v>238</v>
      </c>
    </row>
    <row r="827" spans="1:5" s="215" customFormat="1">
      <c r="A827" s="253" t="str">
        <f>数策标签!$H$26</f>
        <v>000100001002001</v>
      </c>
      <c r="B827" s="251" t="str">
        <f>VLOOKUP(A827,数策标签!H:K,2,FALSE)</f>
        <v>出差目的地</v>
      </c>
      <c r="C827" s="247" t="str">
        <f>基本属性编码!K4098</f>
        <v>000100001002001107</v>
      </c>
      <c r="D827" s="252" t="s">
        <v>1572</v>
      </c>
      <c r="E827" s="215" t="s">
        <v>238</v>
      </c>
    </row>
    <row r="828" spans="1:5" s="215" customFormat="1">
      <c r="A828" s="253" t="str">
        <f>数策标签!$H$26</f>
        <v>000100001002001</v>
      </c>
      <c r="B828" s="251" t="str">
        <f>VLOOKUP(A828,数策标签!H:K,2,FALSE)</f>
        <v>出差目的地</v>
      </c>
      <c r="C828" s="247" t="str">
        <f>基本属性编码!K4099</f>
        <v>000100001002001108</v>
      </c>
      <c r="D828" s="252" t="s">
        <v>1573</v>
      </c>
      <c r="E828" s="215" t="s">
        <v>238</v>
      </c>
    </row>
    <row r="829" spans="1:5" s="215" customFormat="1">
      <c r="A829" s="253" t="str">
        <f>数策标签!$H$26</f>
        <v>000100001002001</v>
      </c>
      <c r="B829" s="251" t="str">
        <f>VLOOKUP(A829,数策标签!H:K,2,FALSE)</f>
        <v>出差目的地</v>
      </c>
      <c r="C829" s="247" t="str">
        <f>基本属性编码!K4100</f>
        <v>000100001002001109</v>
      </c>
      <c r="D829" s="252" t="s">
        <v>1574</v>
      </c>
      <c r="E829" s="215" t="s">
        <v>238</v>
      </c>
    </row>
    <row r="830" spans="1:5" s="215" customFormat="1">
      <c r="A830" s="253" t="str">
        <f>数策标签!$H$26</f>
        <v>000100001002001</v>
      </c>
      <c r="B830" s="251" t="str">
        <f>VLOOKUP(A830,数策标签!H:K,2,FALSE)</f>
        <v>出差目的地</v>
      </c>
      <c r="C830" s="247" t="str">
        <f>基本属性编码!K4101</f>
        <v>000100001002001110</v>
      </c>
      <c r="D830" s="252" t="s">
        <v>1575</v>
      </c>
      <c r="E830" s="215" t="s">
        <v>238</v>
      </c>
    </row>
    <row r="831" spans="1:5" s="215" customFormat="1">
      <c r="A831" s="253" t="str">
        <f>数策标签!$H$26</f>
        <v>000100001002001</v>
      </c>
      <c r="B831" s="251" t="str">
        <f>VLOOKUP(A831,数策标签!H:K,2,FALSE)</f>
        <v>出差目的地</v>
      </c>
      <c r="C831" s="247" t="str">
        <f>基本属性编码!K4102</f>
        <v>000100001002001111</v>
      </c>
      <c r="D831" s="252" t="s">
        <v>1577</v>
      </c>
      <c r="E831" s="215" t="s">
        <v>238</v>
      </c>
    </row>
    <row r="832" spans="1:5" s="215" customFormat="1">
      <c r="A832" s="253" t="str">
        <f>数策标签!$H$26</f>
        <v>000100001002001</v>
      </c>
      <c r="B832" s="251" t="str">
        <f>VLOOKUP(A832,数策标签!H:K,2,FALSE)</f>
        <v>出差目的地</v>
      </c>
      <c r="C832" s="247" t="str">
        <f>基本属性编码!K4103</f>
        <v>000100001002001112</v>
      </c>
      <c r="D832" s="252" t="s">
        <v>1578</v>
      </c>
      <c r="E832" s="215" t="s">
        <v>238</v>
      </c>
    </row>
    <row r="833" spans="1:5" s="215" customFormat="1">
      <c r="A833" s="253" t="str">
        <f>数策标签!$H$26</f>
        <v>000100001002001</v>
      </c>
      <c r="B833" s="251" t="str">
        <f>VLOOKUP(A833,数策标签!H:K,2,FALSE)</f>
        <v>出差目的地</v>
      </c>
      <c r="C833" s="247" t="str">
        <f>基本属性编码!K4104</f>
        <v>000100001002001113</v>
      </c>
      <c r="D833" s="252" t="s">
        <v>1579</v>
      </c>
      <c r="E833" s="215" t="s">
        <v>238</v>
      </c>
    </row>
    <row r="834" spans="1:5" s="215" customFormat="1">
      <c r="A834" s="253" t="str">
        <f>数策标签!$H$26</f>
        <v>000100001002001</v>
      </c>
      <c r="B834" s="251" t="str">
        <f>VLOOKUP(A834,数策标签!H:K,2,FALSE)</f>
        <v>出差目的地</v>
      </c>
      <c r="C834" s="247" t="str">
        <f>基本属性编码!K4105</f>
        <v>000100001002001114</v>
      </c>
      <c r="D834" s="252" t="s">
        <v>1580</v>
      </c>
      <c r="E834" s="215" t="s">
        <v>238</v>
      </c>
    </row>
    <row r="835" spans="1:5" s="215" customFormat="1">
      <c r="A835" s="253" t="str">
        <f>数策标签!$H$26</f>
        <v>000100001002001</v>
      </c>
      <c r="B835" s="251" t="str">
        <f>VLOOKUP(A835,数策标签!H:K,2,FALSE)</f>
        <v>出差目的地</v>
      </c>
      <c r="C835" s="247" t="str">
        <f>基本属性编码!K4106</f>
        <v>000100001002001115</v>
      </c>
      <c r="D835" s="252" t="s">
        <v>1581</v>
      </c>
      <c r="E835" s="215" t="s">
        <v>238</v>
      </c>
    </row>
    <row r="836" spans="1:5" s="215" customFormat="1">
      <c r="A836" s="253" t="str">
        <f>数策标签!$H$26</f>
        <v>000100001002001</v>
      </c>
      <c r="B836" s="251" t="str">
        <f>VLOOKUP(A836,数策标签!H:K,2,FALSE)</f>
        <v>出差目的地</v>
      </c>
      <c r="C836" s="247" t="str">
        <f>基本属性编码!K4107</f>
        <v>000100001002001116</v>
      </c>
      <c r="D836" s="252" t="s">
        <v>1582</v>
      </c>
      <c r="E836" s="215" t="s">
        <v>238</v>
      </c>
    </row>
    <row r="837" spans="1:5" s="215" customFormat="1">
      <c r="A837" s="253" t="str">
        <f>数策标签!$H$26</f>
        <v>000100001002001</v>
      </c>
      <c r="B837" s="251" t="str">
        <f>VLOOKUP(A837,数策标签!H:K,2,FALSE)</f>
        <v>出差目的地</v>
      </c>
      <c r="C837" s="247" t="str">
        <f>基本属性编码!K4108</f>
        <v>000100001002001117</v>
      </c>
      <c r="D837" s="252" t="s">
        <v>1583</v>
      </c>
      <c r="E837" s="215" t="s">
        <v>238</v>
      </c>
    </row>
    <row r="838" spans="1:5" s="215" customFormat="1">
      <c r="A838" s="253" t="str">
        <f>数策标签!$H$26</f>
        <v>000100001002001</v>
      </c>
      <c r="B838" s="251" t="str">
        <f>VLOOKUP(A838,数策标签!H:K,2,FALSE)</f>
        <v>出差目的地</v>
      </c>
      <c r="C838" s="247" t="str">
        <f>基本属性编码!K4109</f>
        <v>000100001002001118</v>
      </c>
      <c r="D838" s="252" t="s">
        <v>1584</v>
      </c>
      <c r="E838" s="215" t="s">
        <v>238</v>
      </c>
    </row>
    <row r="839" spans="1:5" s="215" customFormat="1">
      <c r="A839" s="253" t="str">
        <f>数策标签!$H$26</f>
        <v>000100001002001</v>
      </c>
      <c r="B839" s="251" t="str">
        <f>VLOOKUP(A839,数策标签!H:K,2,FALSE)</f>
        <v>出差目的地</v>
      </c>
      <c r="C839" s="247" t="str">
        <f>基本属性编码!K4110</f>
        <v>000100001002001119</v>
      </c>
      <c r="D839" s="252" t="s">
        <v>1585</v>
      </c>
      <c r="E839" s="215" t="s">
        <v>238</v>
      </c>
    </row>
    <row r="840" spans="1:5" s="215" customFormat="1">
      <c r="A840" s="253" t="str">
        <f>数策标签!$H$26</f>
        <v>000100001002001</v>
      </c>
      <c r="B840" s="251" t="str">
        <f>VLOOKUP(A840,数策标签!H:K,2,FALSE)</f>
        <v>出差目的地</v>
      </c>
      <c r="C840" s="247" t="str">
        <f>基本属性编码!K4111</f>
        <v>000100001002001120</v>
      </c>
      <c r="D840" s="252" t="s">
        <v>1586</v>
      </c>
      <c r="E840" s="215" t="s">
        <v>238</v>
      </c>
    </row>
    <row r="841" spans="1:5" s="215" customFormat="1">
      <c r="A841" s="253" t="str">
        <f>数策标签!$H$26</f>
        <v>000100001002001</v>
      </c>
      <c r="B841" s="251" t="str">
        <f>VLOOKUP(A841,数策标签!H:K,2,FALSE)</f>
        <v>出差目的地</v>
      </c>
      <c r="C841" s="247" t="str">
        <f>基本属性编码!K4112</f>
        <v>000100001002001121</v>
      </c>
      <c r="D841" s="252" t="s">
        <v>1587</v>
      </c>
      <c r="E841" s="215" t="s">
        <v>238</v>
      </c>
    </row>
    <row r="842" spans="1:5" s="215" customFormat="1">
      <c r="A842" s="253" t="str">
        <f>数策标签!$H$26</f>
        <v>000100001002001</v>
      </c>
      <c r="B842" s="251" t="str">
        <f>VLOOKUP(A842,数策标签!H:K,2,FALSE)</f>
        <v>出差目的地</v>
      </c>
      <c r="C842" s="247" t="str">
        <f>基本属性编码!K4113</f>
        <v>000100001002001122</v>
      </c>
      <c r="D842" s="252" t="s">
        <v>1588</v>
      </c>
      <c r="E842" s="215" t="s">
        <v>238</v>
      </c>
    </row>
    <row r="843" spans="1:5" s="215" customFormat="1">
      <c r="A843" s="253" t="str">
        <f>数策标签!$H$26</f>
        <v>000100001002001</v>
      </c>
      <c r="B843" s="251" t="str">
        <f>VLOOKUP(A843,数策标签!H:K,2,FALSE)</f>
        <v>出差目的地</v>
      </c>
      <c r="C843" s="247" t="str">
        <f>基本属性编码!K4114</f>
        <v>000100001002001123</v>
      </c>
      <c r="D843" s="252" t="s">
        <v>1589</v>
      </c>
      <c r="E843" s="215" t="s">
        <v>238</v>
      </c>
    </row>
    <row r="844" spans="1:5" s="215" customFormat="1">
      <c r="A844" s="253" t="str">
        <f>数策标签!$H$26</f>
        <v>000100001002001</v>
      </c>
      <c r="B844" s="251" t="str">
        <f>VLOOKUP(A844,数策标签!H:K,2,FALSE)</f>
        <v>出差目的地</v>
      </c>
      <c r="C844" s="247" t="str">
        <f>基本属性编码!K4115</f>
        <v>000100001002001124</v>
      </c>
      <c r="D844" s="252" t="s">
        <v>1590</v>
      </c>
      <c r="E844" s="215" t="s">
        <v>238</v>
      </c>
    </row>
    <row r="845" spans="1:5" s="215" customFormat="1">
      <c r="A845" s="253" t="str">
        <f>数策标签!$H$26</f>
        <v>000100001002001</v>
      </c>
      <c r="B845" s="251" t="str">
        <f>VLOOKUP(A845,数策标签!H:K,2,FALSE)</f>
        <v>出差目的地</v>
      </c>
      <c r="C845" s="247" t="str">
        <f>基本属性编码!K4116</f>
        <v>000100001002001125</v>
      </c>
      <c r="D845" s="252" t="s">
        <v>1591</v>
      </c>
      <c r="E845" s="215" t="s">
        <v>238</v>
      </c>
    </row>
    <row r="846" spans="1:5" s="215" customFormat="1">
      <c r="A846" s="253" t="str">
        <f>数策标签!$H$26</f>
        <v>000100001002001</v>
      </c>
      <c r="B846" s="251" t="str">
        <f>VLOOKUP(A846,数策标签!H:K,2,FALSE)</f>
        <v>出差目的地</v>
      </c>
      <c r="C846" s="247" t="str">
        <f>基本属性编码!K4117</f>
        <v>000100001002001126</v>
      </c>
      <c r="D846" s="252" t="s">
        <v>1592</v>
      </c>
      <c r="E846" s="215" t="s">
        <v>238</v>
      </c>
    </row>
    <row r="847" spans="1:5" s="215" customFormat="1">
      <c r="A847" s="253" t="str">
        <f>数策标签!$H$26</f>
        <v>000100001002001</v>
      </c>
      <c r="B847" s="251" t="str">
        <f>VLOOKUP(A847,数策标签!H:K,2,FALSE)</f>
        <v>出差目的地</v>
      </c>
      <c r="C847" s="247" t="str">
        <f>基本属性编码!K4118</f>
        <v>000100001002001127</v>
      </c>
      <c r="D847" s="252" t="s">
        <v>1593</v>
      </c>
      <c r="E847" s="215" t="s">
        <v>238</v>
      </c>
    </row>
    <row r="848" spans="1:5" s="215" customFormat="1">
      <c r="A848" s="253" t="str">
        <f>数策标签!$H$26</f>
        <v>000100001002001</v>
      </c>
      <c r="B848" s="251" t="str">
        <f>VLOOKUP(A848,数策标签!H:K,2,FALSE)</f>
        <v>出差目的地</v>
      </c>
      <c r="C848" s="247" t="str">
        <f>基本属性编码!K4119</f>
        <v>000100001002001128</v>
      </c>
      <c r="D848" s="252" t="s">
        <v>1594</v>
      </c>
      <c r="E848" s="215" t="s">
        <v>238</v>
      </c>
    </row>
    <row r="849" spans="1:5" s="215" customFormat="1">
      <c r="A849" s="253" t="str">
        <f>数策标签!$H$26</f>
        <v>000100001002001</v>
      </c>
      <c r="B849" s="251" t="str">
        <f>VLOOKUP(A849,数策标签!H:K,2,FALSE)</f>
        <v>出差目的地</v>
      </c>
      <c r="C849" s="247" t="str">
        <f>基本属性编码!K4120</f>
        <v>000100001002001129</v>
      </c>
      <c r="D849" s="252" t="s">
        <v>1595</v>
      </c>
      <c r="E849" s="215" t="s">
        <v>238</v>
      </c>
    </row>
    <row r="850" spans="1:5" s="215" customFormat="1">
      <c r="A850" s="253" t="str">
        <f>数策标签!$H$26</f>
        <v>000100001002001</v>
      </c>
      <c r="B850" s="251" t="str">
        <f>VLOOKUP(A850,数策标签!H:K,2,FALSE)</f>
        <v>出差目的地</v>
      </c>
      <c r="C850" s="247" t="str">
        <f>基本属性编码!K4121</f>
        <v>000100001002001130</v>
      </c>
      <c r="D850" s="252" t="s">
        <v>1596</v>
      </c>
      <c r="E850" s="215" t="s">
        <v>238</v>
      </c>
    </row>
    <row r="851" spans="1:5" s="215" customFormat="1">
      <c r="A851" s="253" t="str">
        <f>数策标签!$H$26</f>
        <v>000100001002001</v>
      </c>
      <c r="B851" s="251" t="str">
        <f>VLOOKUP(A851,数策标签!H:K,2,FALSE)</f>
        <v>出差目的地</v>
      </c>
      <c r="C851" s="247" t="str">
        <f>基本属性编码!K4122</f>
        <v>000100001002001131</v>
      </c>
      <c r="D851" s="252" t="s">
        <v>1597</v>
      </c>
      <c r="E851" s="215" t="s">
        <v>238</v>
      </c>
    </row>
    <row r="852" spans="1:5" s="215" customFormat="1">
      <c r="A852" s="253" t="str">
        <f>数策标签!$H$26</f>
        <v>000100001002001</v>
      </c>
      <c r="B852" s="251" t="str">
        <f>VLOOKUP(A852,数策标签!H:K,2,FALSE)</f>
        <v>出差目的地</v>
      </c>
      <c r="C852" s="247" t="str">
        <f>基本属性编码!K4123</f>
        <v>000100001002001132</v>
      </c>
      <c r="D852" s="252" t="s">
        <v>1598</v>
      </c>
      <c r="E852" s="215" t="s">
        <v>238</v>
      </c>
    </row>
    <row r="853" spans="1:5" s="215" customFormat="1">
      <c r="A853" s="253" t="str">
        <f>数策标签!$H$26</f>
        <v>000100001002001</v>
      </c>
      <c r="B853" s="251" t="str">
        <f>VLOOKUP(A853,数策标签!H:K,2,FALSE)</f>
        <v>出差目的地</v>
      </c>
      <c r="C853" s="247" t="str">
        <f>基本属性编码!K4124</f>
        <v>000100001002001133</v>
      </c>
      <c r="D853" s="252" t="s">
        <v>1599</v>
      </c>
      <c r="E853" s="215" t="s">
        <v>238</v>
      </c>
    </row>
    <row r="854" spans="1:5" s="215" customFormat="1">
      <c r="A854" s="253" t="str">
        <f>数策标签!$H$26</f>
        <v>000100001002001</v>
      </c>
      <c r="B854" s="251" t="str">
        <f>VLOOKUP(A854,数策标签!H:K,2,FALSE)</f>
        <v>出差目的地</v>
      </c>
      <c r="C854" s="247" t="str">
        <f>基本属性编码!K4125</f>
        <v>000100001002001134</v>
      </c>
      <c r="D854" s="252" t="s">
        <v>1600</v>
      </c>
      <c r="E854" s="215" t="s">
        <v>238</v>
      </c>
    </row>
    <row r="855" spans="1:5" s="215" customFormat="1">
      <c r="A855" s="253" t="str">
        <f>数策标签!$H$26</f>
        <v>000100001002001</v>
      </c>
      <c r="B855" s="251" t="str">
        <f>VLOOKUP(A855,数策标签!H:K,2,FALSE)</f>
        <v>出差目的地</v>
      </c>
      <c r="C855" s="247" t="str">
        <f>基本属性编码!K4126</f>
        <v>000100001002001135</v>
      </c>
      <c r="D855" s="252" t="s">
        <v>1601</v>
      </c>
      <c r="E855" s="215" t="s">
        <v>238</v>
      </c>
    </row>
    <row r="856" spans="1:5" s="215" customFormat="1">
      <c r="A856" s="253" t="str">
        <f>数策标签!$H$26</f>
        <v>000100001002001</v>
      </c>
      <c r="B856" s="251" t="str">
        <f>VLOOKUP(A856,数策标签!H:K,2,FALSE)</f>
        <v>出差目的地</v>
      </c>
      <c r="C856" s="247" t="str">
        <f>基本属性编码!K4127</f>
        <v>000100001002001136</v>
      </c>
      <c r="D856" s="252" t="s">
        <v>1602</v>
      </c>
      <c r="E856" s="215" t="s">
        <v>238</v>
      </c>
    </row>
    <row r="857" spans="1:5" s="215" customFormat="1">
      <c r="A857" s="253" t="str">
        <f>数策标签!$H$26</f>
        <v>000100001002001</v>
      </c>
      <c r="B857" s="251" t="str">
        <f>VLOOKUP(A857,数策标签!H:K,2,FALSE)</f>
        <v>出差目的地</v>
      </c>
      <c r="C857" s="247" t="str">
        <f>基本属性编码!K4128</f>
        <v>000100001002001137</v>
      </c>
      <c r="D857" s="252" t="s">
        <v>1603</v>
      </c>
      <c r="E857" s="215" t="s">
        <v>238</v>
      </c>
    </row>
    <row r="858" spans="1:5" s="215" customFormat="1">
      <c r="A858" s="253" t="str">
        <f>数策标签!$H$26</f>
        <v>000100001002001</v>
      </c>
      <c r="B858" s="251" t="str">
        <f>VLOOKUP(A858,数策标签!H:K,2,FALSE)</f>
        <v>出差目的地</v>
      </c>
      <c r="C858" s="247" t="str">
        <f>基本属性编码!K4129</f>
        <v>000100001002001138</v>
      </c>
      <c r="D858" s="252" t="s">
        <v>1604</v>
      </c>
      <c r="E858" s="215" t="s">
        <v>238</v>
      </c>
    </row>
    <row r="859" spans="1:5" s="215" customFormat="1">
      <c r="A859" s="253" t="str">
        <f>数策标签!$H$26</f>
        <v>000100001002001</v>
      </c>
      <c r="B859" s="251" t="str">
        <f>VLOOKUP(A859,数策标签!H:K,2,FALSE)</f>
        <v>出差目的地</v>
      </c>
      <c r="C859" s="247" t="str">
        <f>基本属性编码!K4130</f>
        <v>000100001002001139</v>
      </c>
      <c r="D859" s="252" t="s">
        <v>1605</v>
      </c>
      <c r="E859" s="215" t="s">
        <v>238</v>
      </c>
    </row>
    <row r="860" spans="1:5" s="215" customFormat="1">
      <c r="A860" s="253" t="str">
        <f>数策标签!$H$26</f>
        <v>000100001002001</v>
      </c>
      <c r="B860" s="251" t="str">
        <f>VLOOKUP(A860,数策标签!H:K,2,FALSE)</f>
        <v>出差目的地</v>
      </c>
      <c r="C860" s="247" t="str">
        <f>基本属性编码!K4131</f>
        <v>000100001002001140</v>
      </c>
      <c r="D860" s="252" t="s">
        <v>1606</v>
      </c>
      <c r="E860" s="215" t="s">
        <v>238</v>
      </c>
    </row>
    <row r="861" spans="1:5" s="215" customFormat="1">
      <c r="A861" s="253" t="str">
        <f>数策标签!$H$26</f>
        <v>000100001002001</v>
      </c>
      <c r="B861" s="251" t="str">
        <f>VLOOKUP(A861,数策标签!H:K,2,FALSE)</f>
        <v>出差目的地</v>
      </c>
      <c r="C861" s="247" t="str">
        <f>基本属性编码!K4132</f>
        <v>000100001002001141</v>
      </c>
      <c r="D861" s="252" t="s">
        <v>1607</v>
      </c>
      <c r="E861" s="215" t="s">
        <v>238</v>
      </c>
    </row>
    <row r="862" spans="1:5" s="215" customFormat="1">
      <c r="A862" s="253" t="str">
        <f>数策标签!$H$26</f>
        <v>000100001002001</v>
      </c>
      <c r="B862" s="251" t="str">
        <f>VLOOKUP(A862,数策标签!H:K,2,FALSE)</f>
        <v>出差目的地</v>
      </c>
      <c r="C862" s="247" t="str">
        <f>基本属性编码!K4133</f>
        <v>000100001002001142</v>
      </c>
      <c r="D862" s="252" t="s">
        <v>1608</v>
      </c>
      <c r="E862" s="215" t="s">
        <v>238</v>
      </c>
    </row>
    <row r="863" spans="1:5" s="215" customFormat="1">
      <c r="A863" s="253" t="str">
        <f>数策标签!$H$26</f>
        <v>000100001002001</v>
      </c>
      <c r="B863" s="251" t="str">
        <f>VLOOKUP(A863,数策标签!H:K,2,FALSE)</f>
        <v>出差目的地</v>
      </c>
      <c r="C863" s="247" t="str">
        <f>基本属性编码!K4134</f>
        <v>000100001002001143</v>
      </c>
      <c r="D863" s="252" t="s">
        <v>1609</v>
      </c>
      <c r="E863" s="215" t="s">
        <v>238</v>
      </c>
    </row>
    <row r="864" spans="1:5" s="215" customFormat="1">
      <c r="A864" s="253" t="str">
        <f>数策标签!$H$26</f>
        <v>000100001002001</v>
      </c>
      <c r="B864" s="251" t="str">
        <f>VLOOKUP(A864,数策标签!H:K,2,FALSE)</f>
        <v>出差目的地</v>
      </c>
      <c r="C864" s="247" t="str">
        <f>基本属性编码!K4135</f>
        <v>000100001002001144</v>
      </c>
      <c r="D864" s="252" t="s">
        <v>1610</v>
      </c>
      <c r="E864" s="215" t="s">
        <v>238</v>
      </c>
    </row>
    <row r="865" spans="1:5" s="215" customFormat="1">
      <c r="A865" s="253" t="str">
        <f>数策标签!$H$26</f>
        <v>000100001002001</v>
      </c>
      <c r="B865" s="251" t="str">
        <f>VLOOKUP(A865,数策标签!H:K,2,FALSE)</f>
        <v>出差目的地</v>
      </c>
      <c r="C865" s="247" t="str">
        <f>基本属性编码!K4136</f>
        <v>000100001002001145</v>
      </c>
      <c r="D865" s="252" t="s">
        <v>1611</v>
      </c>
      <c r="E865" s="215" t="s">
        <v>238</v>
      </c>
    </row>
    <row r="866" spans="1:5" s="215" customFormat="1">
      <c r="A866" s="253" t="str">
        <f>数策标签!$H$26</f>
        <v>000100001002001</v>
      </c>
      <c r="B866" s="251" t="str">
        <f>VLOOKUP(A866,数策标签!H:K,2,FALSE)</f>
        <v>出差目的地</v>
      </c>
      <c r="C866" s="247" t="str">
        <f>基本属性编码!K4137</f>
        <v>000100001002001146</v>
      </c>
      <c r="D866" s="252" t="s">
        <v>1612</v>
      </c>
      <c r="E866" s="215" t="s">
        <v>238</v>
      </c>
    </row>
    <row r="867" spans="1:5" s="215" customFormat="1">
      <c r="A867" s="253" t="str">
        <f>数策标签!$H$26</f>
        <v>000100001002001</v>
      </c>
      <c r="B867" s="251" t="str">
        <f>VLOOKUP(A867,数策标签!H:K,2,FALSE)</f>
        <v>出差目的地</v>
      </c>
      <c r="C867" s="247" t="str">
        <f>基本属性编码!K4138</f>
        <v>000100001002001147</v>
      </c>
      <c r="D867" s="252" t="s">
        <v>1613</v>
      </c>
      <c r="E867" s="215" t="s">
        <v>238</v>
      </c>
    </row>
    <row r="868" spans="1:5" s="215" customFormat="1">
      <c r="A868" s="253" t="str">
        <f>数策标签!$H$26</f>
        <v>000100001002001</v>
      </c>
      <c r="B868" s="251" t="str">
        <f>VLOOKUP(A868,数策标签!H:K,2,FALSE)</f>
        <v>出差目的地</v>
      </c>
      <c r="C868" s="247" t="str">
        <f>基本属性编码!K4139</f>
        <v>000100001002001148</v>
      </c>
      <c r="D868" s="252" t="s">
        <v>1614</v>
      </c>
      <c r="E868" s="215" t="s">
        <v>238</v>
      </c>
    </row>
    <row r="869" spans="1:5" s="215" customFormat="1">
      <c r="A869" s="253" t="str">
        <f>数策标签!$H$26</f>
        <v>000100001002001</v>
      </c>
      <c r="B869" s="251" t="str">
        <f>VLOOKUP(A869,数策标签!H:K,2,FALSE)</f>
        <v>出差目的地</v>
      </c>
      <c r="C869" s="247" t="str">
        <f>基本属性编码!K4140</f>
        <v>000100001002001149</v>
      </c>
      <c r="D869" s="252" t="s">
        <v>1615</v>
      </c>
      <c r="E869" s="215" t="s">
        <v>238</v>
      </c>
    </row>
    <row r="870" spans="1:5" s="215" customFormat="1">
      <c r="A870" s="253" t="str">
        <f>数策标签!$H$26</f>
        <v>000100001002001</v>
      </c>
      <c r="B870" s="251" t="str">
        <f>VLOOKUP(A870,数策标签!H:K,2,FALSE)</f>
        <v>出差目的地</v>
      </c>
      <c r="C870" s="247" t="str">
        <f>基本属性编码!K4141</f>
        <v>000100001002001150</v>
      </c>
      <c r="D870" s="252" t="s">
        <v>1616</v>
      </c>
      <c r="E870" s="215" t="s">
        <v>238</v>
      </c>
    </row>
    <row r="871" spans="1:5" s="215" customFormat="1">
      <c r="A871" s="253" t="str">
        <f>数策标签!$H$26</f>
        <v>000100001002001</v>
      </c>
      <c r="B871" s="251" t="str">
        <f>VLOOKUP(A871,数策标签!H:K,2,FALSE)</f>
        <v>出差目的地</v>
      </c>
      <c r="C871" s="247" t="str">
        <f>基本属性编码!K4142</f>
        <v>000100001002001151</v>
      </c>
      <c r="D871" s="252" t="s">
        <v>1617</v>
      </c>
      <c r="E871" s="215" t="s">
        <v>238</v>
      </c>
    </row>
    <row r="872" spans="1:5" s="215" customFormat="1">
      <c r="A872" s="253" t="str">
        <f>数策标签!$H$26</f>
        <v>000100001002001</v>
      </c>
      <c r="B872" s="251" t="str">
        <f>VLOOKUP(A872,数策标签!H:K,2,FALSE)</f>
        <v>出差目的地</v>
      </c>
      <c r="C872" s="247" t="str">
        <f>基本属性编码!K4143</f>
        <v>000100001002001152</v>
      </c>
      <c r="D872" s="252" t="s">
        <v>1618</v>
      </c>
      <c r="E872" s="215" t="s">
        <v>238</v>
      </c>
    </row>
    <row r="873" spans="1:5" s="215" customFormat="1">
      <c r="A873" s="253" t="str">
        <f>数策标签!$H$26</f>
        <v>000100001002001</v>
      </c>
      <c r="B873" s="251" t="str">
        <f>VLOOKUP(A873,数策标签!H:K,2,FALSE)</f>
        <v>出差目的地</v>
      </c>
      <c r="C873" s="247" t="str">
        <f>基本属性编码!K4144</f>
        <v>000100001002001153</v>
      </c>
      <c r="D873" s="252" t="s">
        <v>1619</v>
      </c>
      <c r="E873" s="215" t="s">
        <v>238</v>
      </c>
    </row>
    <row r="874" spans="1:5" s="215" customFormat="1">
      <c r="A874" s="253" t="str">
        <f>数策标签!$H$26</f>
        <v>000100001002001</v>
      </c>
      <c r="B874" s="251" t="str">
        <f>VLOOKUP(A874,数策标签!H:K,2,FALSE)</f>
        <v>出差目的地</v>
      </c>
      <c r="C874" s="247" t="str">
        <f>基本属性编码!K4145</f>
        <v>000100001002001154</v>
      </c>
      <c r="D874" s="252" t="s">
        <v>1620</v>
      </c>
      <c r="E874" s="215" t="s">
        <v>238</v>
      </c>
    </row>
    <row r="875" spans="1:5" s="215" customFormat="1">
      <c r="A875" s="253" t="str">
        <f>数策标签!$H$26</f>
        <v>000100001002001</v>
      </c>
      <c r="B875" s="251" t="str">
        <f>VLOOKUP(A875,数策标签!H:K,2,FALSE)</f>
        <v>出差目的地</v>
      </c>
      <c r="C875" s="247" t="str">
        <f>基本属性编码!K4146</f>
        <v>000100001002001155</v>
      </c>
      <c r="D875" s="252" t="s">
        <v>1621</v>
      </c>
      <c r="E875" s="215" t="s">
        <v>238</v>
      </c>
    </row>
    <row r="876" spans="1:5" s="215" customFormat="1">
      <c r="A876" s="253" t="str">
        <f>数策标签!$H$26</f>
        <v>000100001002001</v>
      </c>
      <c r="B876" s="251" t="str">
        <f>VLOOKUP(A876,数策标签!H:K,2,FALSE)</f>
        <v>出差目的地</v>
      </c>
      <c r="C876" s="247" t="str">
        <f>基本属性编码!K4147</f>
        <v>000100001002001156</v>
      </c>
      <c r="D876" s="252" t="s">
        <v>1622</v>
      </c>
      <c r="E876" s="215" t="s">
        <v>238</v>
      </c>
    </row>
    <row r="877" spans="1:5" s="215" customFormat="1">
      <c r="A877" s="253" t="str">
        <f>数策标签!$H$26</f>
        <v>000100001002001</v>
      </c>
      <c r="B877" s="251" t="str">
        <f>VLOOKUP(A877,数策标签!H:K,2,FALSE)</f>
        <v>出差目的地</v>
      </c>
      <c r="C877" s="247" t="str">
        <f>基本属性编码!K4148</f>
        <v>000100001002001157</v>
      </c>
      <c r="D877" s="252" t="s">
        <v>1623</v>
      </c>
      <c r="E877" s="215" t="s">
        <v>238</v>
      </c>
    </row>
    <row r="878" spans="1:5" s="215" customFormat="1">
      <c r="A878" s="253" t="str">
        <f>数策标签!$H$26</f>
        <v>000100001002001</v>
      </c>
      <c r="B878" s="251" t="str">
        <f>VLOOKUP(A878,数策标签!H:K,2,FALSE)</f>
        <v>出差目的地</v>
      </c>
      <c r="C878" s="247" t="str">
        <f>基本属性编码!K4149</f>
        <v>000100001002001158</v>
      </c>
      <c r="D878" s="252" t="s">
        <v>1624</v>
      </c>
      <c r="E878" s="215" t="s">
        <v>238</v>
      </c>
    </row>
    <row r="879" spans="1:5" s="215" customFormat="1">
      <c r="A879" s="253" t="str">
        <f>数策标签!$H$26</f>
        <v>000100001002001</v>
      </c>
      <c r="B879" s="251" t="str">
        <f>VLOOKUP(A879,数策标签!H:K,2,FALSE)</f>
        <v>出差目的地</v>
      </c>
      <c r="C879" s="247" t="str">
        <f>基本属性编码!K4150</f>
        <v>000100001002001159</v>
      </c>
      <c r="D879" s="252" t="s">
        <v>1625</v>
      </c>
      <c r="E879" s="215" t="s">
        <v>238</v>
      </c>
    </row>
    <row r="880" spans="1:5" s="215" customFormat="1">
      <c r="A880" s="253" t="str">
        <f>数策标签!$H$26</f>
        <v>000100001002001</v>
      </c>
      <c r="B880" s="251" t="str">
        <f>VLOOKUP(A880,数策标签!H:K,2,FALSE)</f>
        <v>出差目的地</v>
      </c>
      <c r="C880" s="247" t="str">
        <f>基本属性编码!K4151</f>
        <v>000100001002001160</v>
      </c>
      <c r="D880" s="252" t="s">
        <v>1626</v>
      </c>
      <c r="E880" s="215" t="s">
        <v>238</v>
      </c>
    </row>
    <row r="881" spans="1:5" s="215" customFormat="1">
      <c r="A881" s="253" t="str">
        <f>数策标签!$H$26</f>
        <v>000100001002001</v>
      </c>
      <c r="B881" s="251" t="str">
        <f>VLOOKUP(A881,数策标签!H:K,2,FALSE)</f>
        <v>出差目的地</v>
      </c>
      <c r="C881" s="247" t="str">
        <f>基本属性编码!K4152</f>
        <v>000100001002001161</v>
      </c>
      <c r="D881" s="252" t="s">
        <v>1627</v>
      </c>
      <c r="E881" s="215" t="s">
        <v>238</v>
      </c>
    </row>
    <row r="882" spans="1:5" s="215" customFormat="1">
      <c r="A882" s="253" t="str">
        <f>数策标签!$H$26</f>
        <v>000100001002001</v>
      </c>
      <c r="B882" s="251" t="str">
        <f>VLOOKUP(A882,数策标签!H:K,2,FALSE)</f>
        <v>出差目的地</v>
      </c>
      <c r="C882" s="247" t="str">
        <f>基本属性编码!K4153</f>
        <v>000100001002001162</v>
      </c>
      <c r="D882" s="252" t="s">
        <v>1628</v>
      </c>
      <c r="E882" s="215" t="s">
        <v>238</v>
      </c>
    </row>
    <row r="883" spans="1:5" s="215" customFormat="1">
      <c r="A883" s="253" t="str">
        <f>数策标签!$H$26</f>
        <v>000100001002001</v>
      </c>
      <c r="B883" s="251" t="str">
        <f>VLOOKUP(A883,数策标签!H:K,2,FALSE)</f>
        <v>出差目的地</v>
      </c>
      <c r="C883" s="247" t="str">
        <f>基本属性编码!K4154</f>
        <v>000100001002001163</v>
      </c>
      <c r="D883" s="252" t="s">
        <v>1629</v>
      </c>
      <c r="E883" s="215" t="s">
        <v>238</v>
      </c>
    </row>
    <row r="884" spans="1:5" s="215" customFormat="1">
      <c r="A884" s="253" t="str">
        <f>数策标签!$H$26</f>
        <v>000100001002001</v>
      </c>
      <c r="B884" s="251" t="str">
        <f>VLOOKUP(A884,数策标签!H:K,2,FALSE)</f>
        <v>出差目的地</v>
      </c>
      <c r="C884" s="247" t="str">
        <f>基本属性编码!K4155</f>
        <v>000100001002001164</v>
      </c>
      <c r="D884" s="252" t="s">
        <v>1630</v>
      </c>
      <c r="E884" s="215" t="s">
        <v>238</v>
      </c>
    </row>
    <row r="885" spans="1:5" s="215" customFormat="1">
      <c r="A885" s="253" t="str">
        <f>数策标签!$H$26</f>
        <v>000100001002001</v>
      </c>
      <c r="B885" s="251" t="str">
        <f>VLOOKUP(A885,数策标签!H:K,2,FALSE)</f>
        <v>出差目的地</v>
      </c>
      <c r="C885" s="247" t="str">
        <f>基本属性编码!K4156</f>
        <v>000100001002001165</v>
      </c>
      <c r="D885" s="252" t="s">
        <v>1631</v>
      </c>
      <c r="E885" s="215" t="s">
        <v>238</v>
      </c>
    </row>
    <row r="886" spans="1:5" s="215" customFormat="1">
      <c r="A886" s="253" t="str">
        <f>数策标签!$H$26</f>
        <v>000100001002001</v>
      </c>
      <c r="B886" s="251" t="str">
        <f>VLOOKUP(A886,数策标签!H:K,2,FALSE)</f>
        <v>出差目的地</v>
      </c>
      <c r="C886" s="247" t="str">
        <f>基本属性编码!K4157</f>
        <v>000100001002001166</v>
      </c>
      <c r="D886" s="252" t="s">
        <v>1632</v>
      </c>
      <c r="E886" s="215" t="s">
        <v>238</v>
      </c>
    </row>
    <row r="887" spans="1:5" s="215" customFormat="1">
      <c r="A887" s="253" t="str">
        <f>数策标签!$H$26</f>
        <v>000100001002001</v>
      </c>
      <c r="B887" s="251" t="str">
        <f>VLOOKUP(A887,数策标签!H:K,2,FALSE)</f>
        <v>出差目的地</v>
      </c>
      <c r="C887" s="247" t="str">
        <f>基本属性编码!K4158</f>
        <v>000100001002001167</v>
      </c>
      <c r="D887" s="252" t="s">
        <v>1633</v>
      </c>
      <c r="E887" s="215" t="s">
        <v>238</v>
      </c>
    </row>
    <row r="888" spans="1:5" s="215" customFormat="1">
      <c r="A888" s="253" t="str">
        <f>数策标签!$H$26</f>
        <v>000100001002001</v>
      </c>
      <c r="B888" s="251" t="str">
        <f>VLOOKUP(A888,数策标签!H:K,2,FALSE)</f>
        <v>出差目的地</v>
      </c>
      <c r="C888" s="247" t="str">
        <f>基本属性编码!K4159</f>
        <v>000100001002001168</v>
      </c>
      <c r="D888" s="252" t="s">
        <v>1634</v>
      </c>
      <c r="E888" s="215" t="s">
        <v>238</v>
      </c>
    </row>
    <row r="889" spans="1:5" s="215" customFormat="1">
      <c r="A889" s="253" t="str">
        <f>数策标签!$H$26</f>
        <v>000100001002001</v>
      </c>
      <c r="B889" s="251" t="str">
        <f>VLOOKUP(A889,数策标签!H:K,2,FALSE)</f>
        <v>出差目的地</v>
      </c>
      <c r="C889" s="247" t="str">
        <f>基本属性编码!K4160</f>
        <v>000100001002001169</v>
      </c>
      <c r="D889" s="252" t="s">
        <v>3479</v>
      </c>
      <c r="E889" s="215" t="s">
        <v>238</v>
      </c>
    </row>
    <row r="890" spans="1:5" s="215" customFormat="1">
      <c r="A890" s="253" t="str">
        <f>数策标签!$H$26</f>
        <v>000100001002001</v>
      </c>
      <c r="B890" s="251" t="str">
        <f>VLOOKUP(A890,数策标签!H:K,2,FALSE)</f>
        <v>出差目的地</v>
      </c>
      <c r="C890" s="247" t="str">
        <f>基本属性编码!K4161</f>
        <v>000100001002001170</v>
      </c>
      <c r="D890" s="252" t="s">
        <v>1635</v>
      </c>
      <c r="E890" s="215" t="s">
        <v>238</v>
      </c>
    </row>
    <row r="891" spans="1:5" s="215" customFormat="1">
      <c r="A891" s="253" t="str">
        <f>数策标签!$H$26</f>
        <v>000100001002001</v>
      </c>
      <c r="B891" s="251" t="str">
        <f>VLOOKUP(A891,数策标签!H:K,2,FALSE)</f>
        <v>出差目的地</v>
      </c>
      <c r="C891" s="247" t="str">
        <f>基本属性编码!K4162</f>
        <v>000100001002001171</v>
      </c>
      <c r="D891" s="252" t="s">
        <v>1636</v>
      </c>
      <c r="E891" s="215" t="s">
        <v>238</v>
      </c>
    </row>
    <row r="892" spans="1:5" s="215" customFormat="1">
      <c r="A892" s="253" t="str">
        <f>数策标签!$H$26</f>
        <v>000100001002001</v>
      </c>
      <c r="B892" s="251" t="str">
        <f>VLOOKUP(A892,数策标签!H:K,2,FALSE)</f>
        <v>出差目的地</v>
      </c>
      <c r="C892" s="247" t="str">
        <f>基本属性编码!K4163</f>
        <v>000100001002001172</v>
      </c>
      <c r="D892" s="252" t="s">
        <v>1637</v>
      </c>
      <c r="E892" s="215" t="s">
        <v>238</v>
      </c>
    </row>
    <row r="893" spans="1:5" s="215" customFormat="1">
      <c r="A893" s="253" t="str">
        <f>数策标签!$H$26</f>
        <v>000100001002001</v>
      </c>
      <c r="B893" s="251" t="str">
        <f>VLOOKUP(A893,数策标签!H:K,2,FALSE)</f>
        <v>出差目的地</v>
      </c>
      <c r="C893" s="247" t="str">
        <f>基本属性编码!K4164</f>
        <v>000100001002001173</v>
      </c>
      <c r="D893" s="252" t="s">
        <v>1638</v>
      </c>
      <c r="E893" s="215" t="s">
        <v>238</v>
      </c>
    </row>
    <row r="894" spans="1:5" s="215" customFormat="1">
      <c r="A894" s="253" t="str">
        <f>数策标签!$H$26</f>
        <v>000100001002001</v>
      </c>
      <c r="B894" s="251" t="str">
        <f>VLOOKUP(A894,数策标签!H:K,2,FALSE)</f>
        <v>出差目的地</v>
      </c>
      <c r="C894" s="247" t="str">
        <f>基本属性编码!K4165</f>
        <v>000100001002001174</v>
      </c>
      <c r="D894" s="252" t="s">
        <v>3480</v>
      </c>
      <c r="E894" s="215" t="s">
        <v>238</v>
      </c>
    </row>
    <row r="895" spans="1:5" s="215" customFormat="1">
      <c r="A895" s="253" t="str">
        <f>数策标签!$H$26</f>
        <v>000100001002001</v>
      </c>
      <c r="B895" s="251" t="str">
        <f>VLOOKUP(A895,数策标签!H:K,2,FALSE)</f>
        <v>出差目的地</v>
      </c>
      <c r="C895" s="247" t="str">
        <f>基本属性编码!K4166</f>
        <v>000100001002001175</v>
      </c>
      <c r="D895" s="252" t="s">
        <v>1640</v>
      </c>
      <c r="E895" s="215" t="s">
        <v>238</v>
      </c>
    </row>
    <row r="896" spans="1:5" s="215" customFormat="1">
      <c r="A896" s="253" t="str">
        <f>数策标签!$H$26</f>
        <v>000100001002001</v>
      </c>
      <c r="B896" s="251" t="str">
        <f>VLOOKUP(A896,数策标签!H:K,2,FALSE)</f>
        <v>出差目的地</v>
      </c>
      <c r="C896" s="247" t="str">
        <f>基本属性编码!K4167</f>
        <v>000100001002001176</v>
      </c>
      <c r="D896" s="252" t="s">
        <v>1641</v>
      </c>
      <c r="E896" s="215" t="s">
        <v>238</v>
      </c>
    </row>
    <row r="897" spans="1:5" s="215" customFormat="1">
      <c r="A897" s="253" t="str">
        <f>数策标签!$H$26</f>
        <v>000100001002001</v>
      </c>
      <c r="B897" s="251" t="str">
        <f>VLOOKUP(A897,数策标签!H:K,2,FALSE)</f>
        <v>出差目的地</v>
      </c>
      <c r="C897" s="247" t="str">
        <f>基本属性编码!K4168</f>
        <v>000100001002001177</v>
      </c>
      <c r="D897" s="252" t="s">
        <v>1642</v>
      </c>
      <c r="E897" s="215" t="s">
        <v>238</v>
      </c>
    </row>
    <row r="898" spans="1:5" s="215" customFormat="1">
      <c r="A898" s="253" t="str">
        <f>数策标签!$H$26</f>
        <v>000100001002001</v>
      </c>
      <c r="B898" s="251" t="str">
        <f>VLOOKUP(A898,数策标签!H:K,2,FALSE)</f>
        <v>出差目的地</v>
      </c>
      <c r="C898" s="247" t="str">
        <f>基本属性编码!K4169</f>
        <v>000100001002001178</v>
      </c>
      <c r="D898" s="252" t="s">
        <v>1643</v>
      </c>
      <c r="E898" s="215" t="s">
        <v>238</v>
      </c>
    </row>
    <row r="899" spans="1:5" s="215" customFormat="1">
      <c r="A899" s="253" t="str">
        <f>数策标签!$H$26</f>
        <v>000100001002001</v>
      </c>
      <c r="B899" s="251" t="str">
        <f>VLOOKUP(A899,数策标签!H:K,2,FALSE)</f>
        <v>出差目的地</v>
      </c>
      <c r="C899" s="247" t="str">
        <f>基本属性编码!K4170</f>
        <v>000100001002001179</v>
      </c>
      <c r="D899" s="252" t="s">
        <v>1644</v>
      </c>
      <c r="E899" s="215" t="s">
        <v>238</v>
      </c>
    </row>
    <row r="900" spans="1:5" s="215" customFormat="1">
      <c r="A900" s="253" t="str">
        <f>数策标签!$H$26</f>
        <v>000100001002001</v>
      </c>
      <c r="B900" s="251" t="str">
        <f>VLOOKUP(A900,数策标签!H:K,2,FALSE)</f>
        <v>出差目的地</v>
      </c>
      <c r="C900" s="247" t="str">
        <f>基本属性编码!K4171</f>
        <v>000100001002001180</v>
      </c>
      <c r="D900" s="252" t="s">
        <v>1645</v>
      </c>
      <c r="E900" s="215" t="s">
        <v>238</v>
      </c>
    </row>
    <row r="901" spans="1:5" s="215" customFormat="1">
      <c r="A901" s="253" t="str">
        <f>数策标签!$H$26</f>
        <v>000100001002001</v>
      </c>
      <c r="B901" s="251" t="str">
        <f>VLOOKUP(A901,数策标签!H:K,2,FALSE)</f>
        <v>出差目的地</v>
      </c>
      <c r="C901" s="247" t="str">
        <f>基本属性编码!K4172</f>
        <v>000100001002001181</v>
      </c>
      <c r="D901" s="252" t="s">
        <v>1646</v>
      </c>
      <c r="E901" s="215" t="s">
        <v>238</v>
      </c>
    </row>
    <row r="902" spans="1:5" s="215" customFormat="1">
      <c r="A902" s="253" t="str">
        <f>数策标签!$H$26</f>
        <v>000100001002001</v>
      </c>
      <c r="B902" s="251" t="str">
        <f>VLOOKUP(A902,数策标签!H:K,2,FALSE)</f>
        <v>出差目的地</v>
      </c>
      <c r="C902" s="247" t="str">
        <f>基本属性编码!K4173</f>
        <v>000100001002001182</v>
      </c>
      <c r="D902" s="252" t="s">
        <v>3481</v>
      </c>
      <c r="E902" s="215" t="s">
        <v>238</v>
      </c>
    </row>
    <row r="903" spans="1:5" s="215" customFormat="1">
      <c r="A903" s="253" t="str">
        <f>数策标签!$H$26</f>
        <v>000100001002001</v>
      </c>
      <c r="B903" s="251" t="str">
        <f>VLOOKUP(A903,数策标签!H:K,2,FALSE)</f>
        <v>出差目的地</v>
      </c>
      <c r="C903" s="247" t="str">
        <f>基本属性编码!K4174</f>
        <v>000100001002001183</v>
      </c>
      <c r="D903" s="252" t="s">
        <v>3482</v>
      </c>
      <c r="E903" s="215" t="s">
        <v>238</v>
      </c>
    </row>
    <row r="904" spans="1:5" s="215" customFormat="1">
      <c r="A904" s="253" t="str">
        <f>数策标签!$H$26</f>
        <v>000100001002001</v>
      </c>
      <c r="B904" s="251" t="str">
        <f>VLOOKUP(A904,数策标签!H:K,2,FALSE)</f>
        <v>出差目的地</v>
      </c>
      <c r="C904" s="247" t="str">
        <f>基本属性编码!K4175</f>
        <v>000100001002001184</v>
      </c>
      <c r="D904" s="252" t="s">
        <v>1648</v>
      </c>
      <c r="E904" s="215" t="s">
        <v>238</v>
      </c>
    </row>
    <row r="905" spans="1:5" s="215" customFormat="1">
      <c r="A905" s="253" t="str">
        <f>数策标签!$H$26</f>
        <v>000100001002001</v>
      </c>
      <c r="B905" s="251" t="str">
        <f>VLOOKUP(A905,数策标签!H:K,2,FALSE)</f>
        <v>出差目的地</v>
      </c>
      <c r="C905" s="247" t="str">
        <f>基本属性编码!K4176</f>
        <v>000100001002001185</v>
      </c>
      <c r="D905" s="252" t="s">
        <v>1649</v>
      </c>
      <c r="E905" s="215" t="s">
        <v>238</v>
      </c>
    </row>
    <row r="906" spans="1:5" s="215" customFormat="1">
      <c r="A906" s="253" t="str">
        <f>数策标签!$H$26</f>
        <v>000100001002001</v>
      </c>
      <c r="B906" s="251" t="str">
        <f>VLOOKUP(A906,数策标签!H:K,2,FALSE)</f>
        <v>出差目的地</v>
      </c>
      <c r="C906" s="247" t="str">
        <f>基本属性编码!K4177</f>
        <v>000100001002001186</v>
      </c>
      <c r="D906" s="252" t="s">
        <v>1650</v>
      </c>
      <c r="E906" s="215" t="s">
        <v>238</v>
      </c>
    </row>
    <row r="907" spans="1:5" s="215" customFormat="1">
      <c r="A907" s="253" t="str">
        <f>数策标签!$H$26</f>
        <v>000100001002001</v>
      </c>
      <c r="B907" s="251" t="str">
        <f>VLOOKUP(A907,数策标签!H:K,2,FALSE)</f>
        <v>出差目的地</v>
      </c>
      <c r="C907" s="247" t="str">
        <f>基本属性编码!K4178</f>
        <v>000100001002001187</v>
      </c>
      <c r="D907" s="252" t="s">
        <v>1651</v>
      </c>
      <c r="E907" s="215" t="s">
        <v>238</v>
      </c>
    </row>
    <row r="908" spans="1:5" s="215" customFormat="1">
      <c r="A908" s="253" t="str">
        <f>数策标签!$H$26</f>
        <v>000100001002001</v>
      </c>
      <c r="B908" s="251" t="str">
        <f>VLOOKUP(A908,数策标签!H:K,2,FALSE)</f>
        <v>出差目的地</v>
      </c>
      <c r="C908" s="247" t="str">
        <f>基本属性编码!K4179</f>
        <v>000100001002001188</v>
      </c>
      <c r="D908" s="252" t="s">
        <v>1652</v>
      </c>
      <c r="E908" s="215" t="s">
        <v>238</v>
      </c>
    </row>
    <row r="909" spans="1:5" s="215" customFormat="1">
      <c r="A909" s="253" t="str">
        <f>数策标签!$H$26</f>
        <v>000100001002001</v>
      </c>
      <c r="B909" s="251" t="str">
        <f>VLOOKUP(A909,数策标签!H:K,2,FALSE)</f>
        <v>出差目的地</v>
      </c>
      <c r="C909" s="247" t="str">
        <f>基本属性编码!K4180</f>
        <v>000100001002001189</v>
      </c>
      <c r="D909" s="252" t="s">
        <v>1653</v>
      </c>
      <c r="E909" s="215" t="s">
        <v>238</v>
      </c>
    </row>
    <row r="910" spans="1:5" s="215" customFormat="1">
      <c r="A910" s="253" t="str">
        <f>数策标签!$H$26</f>
        <v>000100001002001</v>
      </c>
      <c r="B910" s="251" t="str">
        <f>VLOOKUP(A910,数策标签!H:K,2,FALSE)</f>
        <v>出差目的地</v>
      </c>
      <c r="C910" s="247" t="str">
        <f>基本属性编码!K4181</f>
        <v>000100001002001190</v>
      </c>
      <c r="D910" s="252" t="s">
        <v>1654</v>
      </c>
      <c r="E910" s="215" t="s">
        <v>238</v>
      </c>
    </row>
    <row r="911" spans="1:5" s="215" customFormat="1">
      <c r="A911" s="253" t="str">
        <f>数策标签!$H$26</f>
        <v>000100001002001</v>
      </c>
      <c r="B911" s="251" t="str">
        <f>VLOOKUP(A911,数策标签!H:K,2,FALSE)</f>
        <v>出差目的地</v>
      </c>
      <c r="C911" s="247" t="str">
        <f>基本属性编码!K4182</f>
        <v>000100001002001191</v>
      </c>
      <c r="D911" s="252" t="s">
        <v>1655</v>
      </c>
      <c r="E911" s="215" t="s">
        <v>238</v>
      </c>
    </row>
    <row r="912" spans="1:5" s="215" customFormat="1">
      <c r="A912" s="253" t="str">
        <f>数策标签!$H$26</f>
        <v>000100001002001</v>
      </c>
      <c r="B912" s="251" t="str">
        <f>VLOOKUP(A912,数策标签!H:K,2,FALSE)</f>
        <v>出差目的地</v>
      </c>
      <c r="C912" s="247" t="str">
        <f>基本属性编码!K4183</f>
        <v>000100001002001192</v>
      </c>
      <c r="D912" s="252" t="s">
        <v>1656</v>
      </c>
      <c r="E912" s="215" t="s">
        <v>238</v>
      </c>
    </row>
    <row r="913" spans="1:5" s="215" customFormat="1">
      <c r="A913" s="253" t="str">
        <f>数策标签!$H$26</f>
        <v>000100001002001</v>
      </c>
      <c r="B913" s="251" t="str">
        <f>VLOOKUP(A913,数策标签!H:K,2,FALSE)</f>
        <v>出差目的地</v>
      </c>
      <c r="C913" s="247" t="str">
        <f>基本属性编码!K4184</f>
        <v>000100001002001193</v>
      </c>
      <c r="D913" s="252" t="s">
        <v>1657</v>
      </c>
      <c r="E913" s="215" t="s">
        <v>238</v>
      </c>
    </row>
    <row r="914" spans="1:5" s="215" customFormat="1">
      <c r="A914" s="253" t="str">
        <f>数策标签!$H$26</f>
        <v>000100001002001</v>
      </c>
      <c r="B914" s="251" t="str">
        <f>VLOOKUP(A914,数策标签!H:K,2,FALSE)</f>
        <v>出差目的地</v>
      </c>
      <c r="C914" s="247" t="str">
        <f>基本属性编码!K4185</f>
        <v>000100001002001194</v>
      </c>
      <c r="D914" s="252" t="s">
        <v>1658</v>
      </c>
      <c r="E914" s="215" t="s">
        <v>238</v>
      </c>
    </row>
    <row r="915" spans="1:5" s="215" customFormat="1">
      <c r="A915" s="253" t="str">
        <f>数策标签!$H$26</f>
        <v>000100001002001</v>
      </c>
      <c r="B915" s="251" t="str">
        <f>VLOOKUP(A915,数策标签!H:K,2,FALSE)</f>
        <v>出差目的地</v>
      </c>
      <c r="C915" s="247" t="str">
        <f>基本属性编码!K4186</f>
        <v>000100001002001195</v>
      </c>
      <c r="D915" s="252" t="s">
        <v>1659</v>
      </c>
      <c r="E915" s="215" t="s">
        <v>238</v>
      </c>
    </row>
    <row r="916" spans="1:5" s="215" customFormat="1">
      <c r="A916" s="253" t="str">
        <f>数策标签!$H$26</f>
        <v>000100001002001</v>
      </c>
      <c r="B916" s="251" t="str">
        <f>VLOOKUP(A916,数策标签!H:K,2,FALSE)</f>
        <v>出差目的地</v>
      </c>
      <c r="C916" s="247" t="str">
        <f>基本属性编码!K4187</f>
        <v>000100001002001196</v>
      </c>
      <c r="D916" s="252" t="s">
        <v>1660</v>
      </c>
      <c r="E916" s="215" t="s">
        <v>238</v>
      </c>
    </row>
    <row r="917" spans="1:5" s="215" customFormat="1">
      <c r="A917" s="253" t="str">
        <f>数策标签!$H$26</f>
        <v>000100001002001</v>
      </c>
      <c r="B917" s="251" t="str">
        <f>VLOOKUP(A917,数策标签!H:K,2,FALSE)</f>
        <v>出差目的地</v>
      </c>
      <c r="C917" s="247" t="str">
        <f>基本属性编码!K4188</f>
        <v>000100001002001197</v>
      </c>
      <c r="D917" s="252" t="s">
        <v>3483</v>
      </c>
      <c r="E917" s="215" t="s">
        <v>238</v>
      </c>
    </row>
    <row r="918" spans="1:5" s="215" customFormat="1">
      <c r="A918" s="253" t="str">
        <f>数策标签!$H$26</f>
        <v>000100001002001</v>
      </c>
      <c r="B918" s="251" t="str">
        <f>VLOOKUP(A918,数策标签!H:K,2,FALSE)</f>
        <v>出差目的地</v>
      </c>
      <c r="C918" s="247" t="str">
        <f>基本属性编码!K4189</f>
        <v>000100001002001198</v>
      </c>
      <c r="D918" s="252" t="s">
        <v>1662</v>
      </c>
      <c r="E918" s="215" t="s">
        <v>238</v>
      </c>
    </row>
    <row r="919" spans="1:5" s="215" customFormat="1">
      <c r="A919" s="253" t="str">
        <f>数策标签!$H$26</f>
        <v>000100001002001</v>
      </c>
      <c r="B919" s="251" t="str">
        <f>VLOOKUP(A919,数策标签!H:K,2,FALSE)</f>
        <v>出差目的地</v>
      </c>
      <c r="C919" s="247" t="str">
        <f>基本属性编码!K4190</f>
        <v>000100001002001199</v>
      </c>
      <c r="D919" s="252" t="s">
        <v>1663</v>
      </c>
      <c r="E919" s="215" t="s">
        <v>238</v>
      </c>
    </row>
    <row r="920" spans="1:5" s="215" customFormat="1">
      <c r="A920" s="253" t="str">
        <f>数策标签!$H$26</f>
        <v>000100001002001</v>
      </c>
      <c r="B920" s="251" t="str">
        <f>VLOOKUP(A920,数策标签!H:K,2,FALSE)</f>
        <v>出差目的地</v>
      </c>
      <c r="C920" s="247" t="str">
        <f>基本属性编码!K4191</f>
        <v>000100001002001200</v>
      </c>
      <c r="D920" s="252" t="s">
        <v>1664</v>
      </c>
      <c r="E920" s="215" t="s">
        <v>238</v>
      </c>
    </row>
    <row r="921" spans="1:5" s="215" customFormat="1">
      <c r="A921" s="253" t="str">
        <f>数策标签!$H$26</f>
        <v>000100001002001</v>
      </c>
      <c r="B921" s="251" t="str">
        <f>VLOOKUP(A921,数策标签!H:K,2,FALSE)</f>
        <v>出差目的地</v>
      </c>
      <c r="C921" s="247" t="str">
        <f>基本属性编码!K4192</f>
        <v>000100001002001201</v>
      </c>
      <c r="D921" s="252" t="s">
        <v>1665</v>
      </c>
      <c r="E921" s="215" t="s">
        <v>238</v>
      </c>
    </row>
    <row r="922" spans="1:5" s="215" customFormat="1">
      <c r="A922" s="253" t="str">
        <f>数策标签!$H$26</f>
        <v>000100001002001</v>
      </c>
      <c r="B922" s="251" t="str">
        <f>VLOOKUP(A922,数策标签!H:K,2,FALSE)</f>
        <v>出差目的地</v>
      </c>
      <c r="C922" s="247" t="str">
        <f>基本属性编码!K4193</f>
        <v>000100001002001202</v>
      </c>
      <c r="D922" s="252" t="s">
        <v>1666</v>
      </c>
      <c r="E922" s="215" t="s">
        <v>238</v>
      </c>
    </row>
    <row r="923" spans="1:5" s="215" customFormat="1">
      <c r="A923" s="253" t="str">
        <f>数策标签!$H$26</f>
        <v>000100001002001</v>
      </c>
      <c r="B923" s="251" t="str">
        <f>VLOOKUP(A923,数策标签!H:K,2,FALSE)</f>
        <v>出差目的地</v>
      </c>
      <c r="C923" s="247" t="str">
        <f>基本属性编码!K4194</f>
        <v>000100001002001203</v>
      </c>
      <c r="D923" s="252" t="s">
        <v>1667</v>
      </c>
      <c r="E923" s="215" t="s">
        <v>238</v>
      </c>
    </row>
    <row r="924" spans="1:5" s="215" customFormat="1">
      <c r="A924" s="253" t="str">
        <f>数策标签!$H$26</f>
        <v>000100001002001</v>
      </c>
      <c r="B924" s="251" t="str">
        <f>VLOOKUP(A924,数策标签!H:K,2,FALSE)</f>
        <v>出差目的地</v>
      </c>
      <c r="C924" s="247" t="str">
        <f>基本属性编码!K4195</f>
        <v>000100001002001204</v>
      </c>
      <c r="D924" s="252" t="s">
        <v>1668</v>
      </c>
      <c r="E924" s="215" t="s">
        <v>238</v>
      </c>
    </row>
    <row r="925" spans="1:5" s="215" customFormat="1">
      <c r="A925" s="253" t="str">
        <f>数策标签!$H$26</f>
        <v>000100001002001</v>
      </c>
      <c r="B925" s="251" t="str">
        <f>VLOOKUP(A925,数策标签!H:K,2,FALSE)</f>
        <v>出差目的地</v>
      </c>
      <c r="C925" s="247" t="str">
        <f>基本属性编码!K4196</f>
        <v>000100001002001205</v>
      </c>
      <c r="D925" s="252" t="s">
        <v>1669</v>
      </c>
      <c r="E925" s="215" t="s">
        <v>238</v>
      </c>
    </row>
    <row r="926" spans="1:5" s="215" customFormat="1">
      <c r="A926" s="253" t="str">
        <f>数策标签!$H$26</f>
        <v>000100001002001</v>
      </c>
      <c r="B926" s="251" t="str">
        <f>VLOOKUP(A926,数策标签!H:K,2,FALSE)</f>
        <v>出差目的地</v>
      </c>
      <c r="C926" s="247" t="str">
        <f>基本属性编码!K4197</f>
        <v>000100001002001206</v>
      </c>
      <c r="D926" s="252" t="s">
        <v>1670</v>
      </c>
      <c r="E926" s="215" t="s">
        <v>238</v>
      </c>
    </row>
    <row r="927" spans="1:5" s="215" customFormat="1">
      <c r="A927" s="253" t="str">
        <f>数策标签!$H$26</f>
        <v>000100001002001</v>
      </c>
      <c r="B927" s="251" t="str">
        <f>VLOOKUP(A927,数策标签!H:K,2,FALSE)</f>
        <v>出差目的地</v>
      </c>
      <c r="C927" s="247" t="str">
        <f>基本属性编码!K4198</f>
        <v>000100001002001207</v>
      </c>
      <c r="D927" s="252" t="s">
        <v>1671</v>
      </c>
      <c r="E927" s="215" t="s">
        <v>238</v>
      </c>
    </row>
    <row r="928" spans="1:5" s="215" customFormat="1">
      <c r="A928" s="253" t="str">
        <f>数策标签!$H$26</f>
        <v>000100001002001</v>
      </c>
      <c r="B928" s="251" t="str">
        <f>VLOOKUP(A928,数策标签!H:K,2,FALSE)</f>
        <v>出差目的地</v>
      </c>
      <c r="C928" s="247" t="str">
        <f>基本属性编码!K4199</f>
        <v>000100001002001208</v>
      </c>
      <c r="D928" s="252" t="s">
        <v>1672</v>
      </c>
      <c r="E928" s="215" t="s">
        <v>238</v>
      </c>
    </row>
    <row r="929" spans="1:5" s="215" customFormat="1">
      <c r="A929" s="253" t="str">
        <f>数策标签!$H$26</f>
        <v>000100001002001</v>
      </c>
      <c r="B929" s="251" t="str">
        <f>VLOOKUP(A929,数策标签!H:K,2,FALSE)</f>
        <v>出差目的地</v>
      </c>
      <c r="C929" s="247" t="str">
        <f>基本属性编码!K4200</f>
        <v>000100001002001209</v>
      </c>
      <c r="D929" s="252" t="s">
        <v>1673</v>
      </c>
      <c r="E929" s="215" t="s">
        <v>238</v>
      </c>
    </row>
    <row r="930" spans="1:5" s="215" customFormat="1">
      <c r="A930" s="253" t="str">
        <f>数策标签!$H$26</f>
        <v>000100001002001</v>
      </c>
      <c r="B930" s="251" t="str">
        <f>VLOOKUP(A930,数策标签!H:K,2,FALSE)</f>
        <v>出差目的地</v>
      </c>
      <c r="C930" s="247" t="str">
        <f>基本属性编码!K4201</f>
        <v>000100001002001210</v>
      </c>
      <c r="D930" s="252" t="s">
        <v>1674</v>
      </c>
      <c r="E930" s="215" t="s">
        <v>238</v>
      </c>
    </row>
    <row r="931" spans="1:5" s="215" customFormat="1">
      <c r="A931" s="253" t="str">
        <f>数策标签!$H$26</f>
        <v>000100001002001</v>
      </c>
      <c r="B931" s="251" t="str">
        <f>VLOOKUP(A931,数策标签!H:K,2,FALSE)</f>
        <v>出差目的地</v>
      </c>
      <c r="C931" s="247" t="str">
        <f>基本属性编码!K4202</f>
        <v>000100001002001211</v>
      </c>
      <c r="D931" s="252" t="s">
        <v>1675</v>
      </c>
      <c r="E931" s="215" t="s">
        <v>238</v>
      </c>
    </row>
    <row r="932" spans="1:5" s="215" customFormat="1">
      <c r="A932" s="253" t="str">
        <f>数策标签!$H$26</f>
        <v>000100001002001</v>
      </c>
      <c r="B932" s="251" t="str">
        <f>VLOOKUP(A932,数策标签!H:K,2,FALSE)</f>
        <v>出差目的地</v>
      </c>
      <c r="C932" s="247" t="str">
        <f>基本属性编码!K4203</f>
        <v>000100001002001212</v>
      </c>
      <c r="D932" s="252" t="s">
        <v>1676</v>
      </c>
      <c r="E932" s="215" t="s">
        <v>238</v>
      </c>
    </row>
    <row r="933" spans="1:5" s="215" customFormat="1">
      <c r="A933" s="253" t="str">
        <f>数策标签!$H$26</f>
        <v>000100001002001</v>
      </c>
      <c r="B933" s="251" t="str">
        <f>VLOOKUP(A933,数策标签!H:K,2,FALSE)</f>
        <v>出差目的地</v>
      </c>
      <c r="C933" s="247" t="str">
        <f>基本属性编码!K4204</f>
        <v>000100001002001213</v>
      </c>
      <c r="D933" s="252" t="s">
        <v>1677</v>
      </c>
      <c r="E933" s="215" t="s">
        <v>238</v>
      </c>
    </row>
    <row r="934" spans="1:5" s="215" customFormat="1">
      <c r="A934" s="253" t="str">
        <f>数策标签!$H$26</f>
        <v>000100001002001</v>
      </c>
      <c r="B934" s="251" t="str">
        <f>VLOOKUP(A934,数策标签!H:K,2,FALSE)</f>
        <v>出差目的地</v>
      </c>
      <c r="C934" s="247" t="str">
        <f>基本属性编码!K4205</f>
        <v>000100001002001214</v>
      </c>
      <c r="D934" s="252" t="s">
        <v>1678</v>
      </c>
      <c r="E934" s="215" t="s">
        <v>238</v>
      </c>
    </row>
    <row r="935" spans="1:5" s="215" customFormat="1">
      <c r="A935" s="253" t="str">
        <f>数策标签!$H$26</f>
        <v>000100001002001</v>
      </c>
      <c r="B935" s="251" t="str">
        <f>VLOOKUP(A935,数策标签!H:K,2,FALSE)</f>
        <v>出差目的地</v>
      </c>
      <c r="C935" s="247" t="str">
        <f>基本属性编码!K4206</f>
        <v>000100001002001215</v>
      </c>
      <c r="D935" s="252" t="s">
        <v>1679</v>
      </c>
      <c r="E935" s="215" t="s">
        <v>238</v>
      </c>
    </row>
    <row r="936" spans="1:5" s="215" customFormat="1">
      <c r="A936" s="253" t="str">
        <f>数策标签!$H$26</f>
        <v>000100001002001</v>
      </c>
      <c r="B936" s="251" t="str">
        <f>VLOOKUP(A936,数策标签!H:K,2,FALSE)</f>
        <v>出差目的地</v>
      </c>
      <c r="C936" s="247" t="str">
        <f>基本属性编码!K4207</f>
        <v>000100001002001216</v>
      </c>
      <c r="D936" s="252" t="s">
        <v>1680</v>
      </c>
      <c r="E936" s="215" t="s">
        <v>238</v>
      </c>
    </row>
    <row r="937" spans="1:5" s="215" customFormat="1">
      <c r="A937" s="253" t="str">
        <f>数策标签!$H$26</f>
        <v>000100001002001</v>
      </c>
      <c r="B937" s="251" t="str">
        <f>VLOOKUP(A937,数策标签!H:K,2,FALSE)</f>
        <v>出差目的地</v>
      </c>
      <c r="C937" s="247" t="str">
        <f>基本属性编码!K4208</f>
        <v>000100001002001217</v>
      </c>
      <c r="D937" s="252" t="s">
        <v>1681</v>
      </c>
      <c r="E937" s="215" t="s">
        <v>238</v>
      </c>
    </row>
    <row r="938" spans="1:5" s="215" customFormat="1">
      <c r="A938" s="253" t="str">
        <f>数策标签!$H$26</f>
        <v>000100001002001</v>
      </c>
      <c r="B938" s="251" t="str">
        <f>VLOOKUP(A938,数策标签!H:K,2,FALSE)</f>
        <v>出差目的地</v>
      </c>
      <c r="C938" s="247" t="str">
        <f>基本属性编码!K4209</f>
        <v>000100001002001218</v>
      </c>
      <c r="D938" s="252" t="s">
        <v>1682</v>
      </c>
      <c r="E938" s="215" t="s">
        <v>238</v>
      </c>
    </row>
    <row r="939" spans="1:5" s="215" customFormat="1">
      <c r="A939" s="253" t="str">
        <f>数策标签!$H$26</f>
        <v>000100001002001</v>
      </c>
      <c r="B939" s="251" t="str">
        <f>VLOOKUP(A939,数策标签!H:K,2,FALSE)</f>
        <v>出差目的地</v>
      </c>
      <c r="C939" s="247" t="str">
        <f>基本属性编码!K4210</f>
        <v>000100001002001219</v>
      </c>
      <c r="D939" s="252" t="s">
        <v>1683</v>
      </c>
      <c r="E939" s="215" t="s">
        <v>238</v>
      </c>
    </row>
    <row r="940" spans="1:5" s="215" customFormat="1">
      <c r="A940" s="253" t="str">
        <f>数策标签!$H$26</f>
        <v>000100001002001</v>
      </c>
      <c r="B940" s="251" t="str">
        <f>VLOOKUP(A940,数策标签!H:K,2,FALSE)</f>
        <v>出差目的地</v>
      </c>
      <c r="C940" s="247" t="str">
        <f>基本属性编码!K4211</f>
        <v>000100001002001220</v>
      </c>
      <c r="D940" s="252" t="s">
        <v>1684</v>
      </c>
      <c r="E940" s="215" t="s">
        <v>238</v>
      </c>
    </row>
    <row r="941" spans="1:5" s="215" customFormat="1">
      <c r="A941" s="253" t="str">
        <f>数策标签!$H$26</f>
        <v>000100001002001</v>
      </c>
      <c r="B941" s="251" t="str">
        <f>VLOOKUP(A941,数策标签!H:K,2,FALSE)</f>
        <v>出差目的地</v>
      </c>
      <c r="C941" s="247" t="str">
        <f>基本属性编码!K4212</f>
        <v>000100001002001221</v>
      </c>
      <c r="D941" s="252" t="s">
        <v>1685</v>
      </c>
      <c r="E941" s="215" t="s">
        <v>238</v>
      </c>
    </row>
    <row r="942" spans="1:5" s="215" customFormat="1">
      <c r="A942" s="253" t="str">
        <f>数策标签!$H$26</f>
        <v>000100001002001</v>
      </c>
      <c r="B942" s="251" t="str">
        <f>VLOOKUP(A942,数策标签!H:K,2,FALSE)</f>
        <v>出差目的地</v>
      </c>
      <c r="C942" s="247" t="str">
        <f>基本属性编码!K4213</f>
        <v>000100001002001222</v>
      </c>
      <c r="D942" s="252" t="s">
        <v>1686</v>
      </c>
      <c r="E942" s="215" t="s">
        <v>238</v>
      </c>
    </row>
    <row r="943" spans="1:5" s="215" customFormat="1">
      <c r="A943" s="253" t="str">
        <f>数策标签!$H$26</f>
        <v>000100001002001</v>
      </c>
      <c r="B943" s="251" t="str">
        <f>VLOOKUP(A943,数策标签!H:K,2,FALSE)</f>
        <v>出差目的地</v>
      </c>
      <c r="C943" s="247" t="str">
        <f>基本属性编码!K4214</f>
        <v>000100001002001223</v>
      </c>
      <c r="D943" s="252" t="s">
        <v>1687</v>
      </c>
      <c r="E943" s="215" t="s">
        <v>238</v>
      </c>
    </row>
    <row r="944" spans="1:5" s="215" customFormat="1">
      <c r="A944" s="253" t="str">
        <f>数策标签!$H$26</f>
        <v>000100001002001</v>
      </c>
      <c r="B944" s="251" t="str">
        <f>VLOOKUP(A944,数策标签!H:K,2,FALSE)</f>
        <v>出差目的地</v>
      </c>
      <c r="C944" s="247" t="str">
        <f>基本属性编码!K4215</f>
        <v>000100001002001224</v>
      </c>
      <c r="D944" s="252" t="s">
        <v>1688</v>
      </c>
      <c r="E944" s="215" t="s">
        <v>238</v>
      </c>
    </row>
    <row r="945" spans="1:5" s="215" customFormat="1">
      <c r="A945" s="253" t="str">
        <f>数策标签!$H$26</f>
        <v>000100001002001</v>
      </c>
      <c r="B945" s="251" t="str">
        <f>VLOOKUP(A945,数策标签!H:K,2,FALSE)</f>
        <v>出差目的地</v>
      </c>
      <c r="C945" s="247" t="str">
        <f>基本属性编码!K4216</f>
        <v>000100001002001225</v>
      </c>
      <c r="D945" s="252" t="s">
        <v>1689</v>
      </c>
      <c r="E945" s="215" t="s">
        <v>238</v>
      </c>
    </row>
    <row r="946" spans="1:5" s="215" customFormat="1">
      <c r="A946" s="253" t="str">
        <f>数策标签!$H$26</f>
        <v>000100001002001</v>
      </c>
      <c r="B946" s="251" t="str">
        <f>VLOOKUP(A946,数策标签!H:K,2,FALSE)</f>
        <v>出差目的地</v>
      </c>
      <c r="C946" s="247" t="str">
        <f>基本属性编码!K4217</f>
        <v>000100001002001226</v>
      </c>
      <c r="D946" s="252" t="s">
        <v>1690</v>
      </c>
      <c r="E946" s="215" t="s">
        <v>238</v>
      </c>
    </row>
    <row r="947" spans="1:5" s="215" customFormat="1">
      <c r="A947" s="253" t="str">
        <f>数策标签!$H$26</f>
        <v>000100001002001</v>
      </c>
      <c r="B947" s="251" t="str">
        <f>VLOOKUP(A947,数策标签!H:K,2,FALSE)</f>
        <v>出差目的地</v>
      </c>
      <c r="C947" s="247" t="str">
        <f>基本属性编码!K4218</f>
        <v>000100001002001227</v>
      </c>
      <c r="D947" s="252" t="s">
        <v>1691</v>
      </c>
      <c r="E947" s="215" t="s">
        <v>238</v>
      </c>
    </row>
    <row r="948" spans="1:5" s="215" customFormat="1">
      <c r="A948" s="253" t="str">
        <f>数策标签!$H$26</f>
        <v>000100001002001</v>
      </c>
      <c r="B948" s="251" t="str">
        <f>VLOOKUP(A948,数策标签!H:K,2,FALSE)</f>
        <v>出差目的地</v>
      </c>
      <c r="C948" s="247" t="str">
        <f>基本属性编码!K4219</f>
        <v>000100001002001228</v>
      </c>
      <c r="D948" s="252" t="s">
        <v>1692</v>
      </c>
      <c r="E948" s="215" t="s">
        <v>238</v>
      </c>
    </row>
    <row r="949" spans="1:5" s="215" customFormat="1">
      <c r="A949" s="253" t="str">
        <f>数策标签!$H$26</f>
        <v>000100001002001</v>
      </c>
      <c r="B949" s="251" t="str">
        <f>VLOOKUP(A949,数策标签!H:K,2,FALSE)</f>
        <v>出差目的地</v>
      </c>
      <c r="C949" s="247" t="str">
        <f>基本属性编码!K4220</f>
        <v>000100001002001229</v>
      </c>
      <c r="D949" s="252" t="s">
        <v>1693</v>
      </c>
      <c r="E949" s="215" t="s">
        <v>238</v>
      </c>
    </row>
    <row r="950" spans="1:5" s="215" customFormat="1">
      <c r="A950" s="253" t="str">
        <f>数策标签!$H$26</f>
        <v>000100001002001</v>
      </c>
      <c r="B950" s="251" t="str">
        <f>VLOOKUP(A950,数策标签!H:K,2,FALSE)</f>
        <v>出差目的地</v>
      </c>
      <c r="C950" s="247" t="str">
        <f>基本属性编码!K4221</f>
        <v>000100001002001230</v>
      </c>
      <c r="D950" s="252" t="s">
        <v>1694</v>
      </c>
      <c r="E950" s="215" t="s">
        <v>238</v>
      </c>
    </row>
    <row r="951" spans="1:5" s="215" customFormat="1">
      <c r="A951" s="253" t="str">
        <f>数策标签!$H$26</f>
        <v>000100001002001</v>
      </c>
      <c r="B951" s="251" t="str">
        <f>VLOOKUP(A951,数策标签!H:K,2,FALSE)</f>
        <v>出差目的地</v>
      </c>
      <c r="C951" s="247" t="str">
        <f>基本属性编码!K4222</f>
        <v>000100001002001231</v>
      </c>
      <c r="D951" s="252" t="s">
        <v>1695</v>
      </c>
      <c r="E951" s="215" t="s">
        <v>238</v>
      </c>
    </row>
    <row r="952" spans="1:5" s="215" customFormat="1">
      <c r="A952" s="253" t="str">
        <f>数策标签!$H$26</f>
        <v>000100001002001</v>
      </c>
      <c r="B952" s="251" t="str">
        <f>VLOOKUP(A952,数策标签!H:K,2,FALSE)</f>
        <v>出差目的地</v>
      </c>
      <c r="C952" s="247" t="str">
        <f>基本属性编码!K4223</f>
        <v>000100001002001232</v>
      </c>
      <c r="D952" s="252" t="s">
        <v>1696</v>
      </c>
      <c r="E952" s="215" t="s">
        <v>238</v>
      </c>
    </row>
    <row r="953" spans="1:5" s="215" customFormat="1">
      <c r="A953" s="253" t="str">
        <f>数策标签!$H$26</f>
        <v>000100001002001</v>
      </c>
      <c r="B953" s="251" t="str">
        <f>VLOOKUP(A953,数策标签!H:K,2,FALSE)</f>
        <v>出差目的地</v>
      </c>
      <c r="C953" s="247" t="str">
        <f>基本属性编码!K4224</f>
        <v>000100001002001233</v>
      </c>
      <c r="D953" s="252" t="s">
        <v>1697</v>
      </c>
      <c r="E953" s="215" t="s">
        <v>238</v>
      </c>
    </row>
    <row r="954" spans="1:5" s="215" customFormat="1">
      <c r="A954" s="253" t="str">
        <f>数策标签!$H$26</f>
        <v>000100001002001</v>
      </c>
      <c r="B954" s="251" t="str">
        <f>VLOOKUP(A954,数策标签!H:K,2,FALSE)</f>
        <v>出差目的地</v>
      </c>
      <c r="C954" s="247" t="str">
        <f>基本属性编码!K4225</f>
        <v>000100001002001234</v>
      </c>
      <c r="D954" s="252" t="s">
        <v>1698</v>
      </c>
      <c r="E954" s="215" t="s">
        <v>238</v>
      </c>
    </row>
    <row r="955" spans="1:5" s="215" customFormat="1">
      <c r="A955" s="253" t="str">
        <f>数策标签!$H$26</f>
        <v>000100001002001</v>
      </c>
      <c r="B955" s="251" t="str">
        <f>VLOOKUP(A955,数策标签!H:K,2,FALSE)</f>
        <v>出差目的地</v>
      </c>
      <c r="C955" s="247" t="str">
        <f>基本属性编码!K4226</f>
        <v>000100001002001235</v>
      </c>
      <c r="D955" s="252" t="s">
        <v>3484</v>
      </c>
      <c r="E955" s="215" t="s">
        <v>238</v>
      </c>
    </row>
    <row r="956" spans="1:5" s="215" customFormat="1">
      <c r="A956" s="253" t="str">
        <f>数策标签!$H$26</f>
        <v>000100001002001</v>
      </c>
      <c r="B956" s="251" t="str">
        <f>VLOOKUP(A956,数策标签!H:K,2,FALSE)</f>
        <v>出差目的地</v>
      </c>
      <c r="C956" s="247" t="str">
        <f>基本属性编码!K4227</f>
        <v>000100001002001236</v>
      </c>
      <c r="D956" s="252" t="s">
        <v>3485</v>
      </c>
      <c r="E956" s="215" t="s">
        <v>238</v>
      </c>
    </row>
    <row r="957" spans="1:5" s="215" customFormat="1">
      <c r="A957" s="253" t="str">
        <f>数策标签!$H$26</f>
        <v>000100001002001</v>
      </c>
      <c r="B957" s="251" t="str">
        <f>VLOOKUP(A957,数策标签!H:K,2,FALSE)</f>
        <v>出差目的地</v>
      </c>
      <c r="C957" s="247" t="str">
        <f>基本属性编码!K4228</f>
        <v>000100001002001237</v>
      </c>
      <c r="D957" s="252" t="s">
        <v>1699</v>
      </c>
      <c r="E957" s="215" t="s">
        <v>238</v>
      </c>
    </row>
    <row r="958" spans="1:5" s="215" customFormat="1">
      <c r="A958" s="253" t="str">
        <f>数策标签!$H$26</f>
        <v>000100001002001</v>
      </c>
      <c r="B958" s="251" t="str">
        <f>VLOOKUP(A958,数策标签!H:K,2,FALSE)</f>
        <v>出差目的地</v>
      </c>
      <c r="C958" s="247" t="str">
        <f>基本属性编码!K4229</f>
        <v>000100001002001238</v>
      </c>
      <c r="D958" s="252" t="s">
        <v>1700</v>
      </c>
      <c r="E958" s="215" t="s">
        <v>238</v>
      </c>
    </row>
    <row r="959" spans="1:5" s="215" customFormat="1">
      <c r="A959" s="253" t="str">
        <f>数策标签!$H$26</f>
        <v>000100001002001</v>
      </c>
      <c r="B959" s="251" t="str">
        <f>VLOOKUP(A959,数策标签!H:K,2,FALSE)</f>
        <v>出差目的地</v>
      </c>
      <c r="C959" s="247" t="str">
        <f>基本属性编码!K4230</f>
        <v>000100001002001239</v>
      </c>
      <c r="D959" s="252" t="s">
        <v>1701</v>
      </c>
      <c r="E959" s="215" t="s">
        <v>238</v>
      </c>
    </row>
    <row r="960" spans="1:5" s="215" customFormat="1">
      <c r="A960" s="253" t="str">
        <f>数策标签!$H$26</f>
        <v>000100001002001</v>
      </c>
      <c r="B960" s="251" t="str">
        <f>VLOOKUP(A960,数策标签!H:K,2,FALSE)</f>
        <v>出差目的地</v>
      </c>
      <c r="C960" s="247" t="str">
        <f>基本属性编码!K4231</f>
        <v>000100001002001240</v>
      </c>
      <c r="D960" s="252" t="s">
        <v>1702</v>
      </c>
      <c r="E960" s="215" t="s">
        <v>238</v>
      </c>
    </row>
    <row r="961" spans="1:5" s="215" customFormat="1">
      <c r="A961" s="253" t="str">
        <f>数策标签!$H$26</f>
        <v>000100001002001</v>
      </c>
      <c r="B961" s="251" t="str">
        <f>VLOOKUP(A961,数策标签!H:K,2,FALSE)</f>
        <v>出差目的地</v>
      </c>
      <c r="C961" s="247" t="str">
        <f>基本属性编码!K4232</f>
        <v>000100001002001241</v>
      </c>
      <c r="D961" s="252" t="s">
        <v>1703</v>
      </c>
      <c r="E961" s="215" t="s">
        <v>238</v>
      </c>
    </row>
    <row r="962" spans="1:5" s="215" customFormat="1">
      <c r="A962" s="253" t="str">
        <f>数策标签!$H$26</f>
        <v>000100001002001</v>
      </c>
      <c r="B962" s="251" t="str">
        <f>VLOOKUP(A962,数策标签!H:K,2,FALSE)</f>
        <v>出差目的地</v>
      </c>
      <c r="C962" s="247" t="str">
        <f>基本属性编码!K4233</f>
        <v>000100001002001242</v>
      </c>
      <c r="D962" s="252" t="s">
        <v>1704</v>
      </c>
      <c r="E962" s="215" t="s">
        <v>238</v>
      </c>
    </row>
    <row r="963" spans="1:5" s="215" customFormat="1">
      <c r="A963" s="253" t="str">
        <f>数策标签!$H$26</f>
        <v>000100001002001</v>
      </c>
      <c r="B963" s="251" t="str">
        <f>VLOOKUP(A963,数策标签!H:K,2,FALSE)</f>
        <v>出差目的地</v>
      </c>
      <c r="C963" s="247" t="str">
        <f>基本属性编码!K4234</f>
        <v>000100001002001243</v>
      </c>
      <c r="D963" s="252" t="s">
        <v>1705</v>
      </c>
      <c r="E963" s="215" t="s">
        <v>238</v>
      </c>
    </row>
    <row r="964" spans="1:5" s="215" customFormat="1">
      <c r="A964" s="253" t="str">
        <f>数策标签!$H$26</f>
        <v>000100001002001</v>
      </c>
      <c r="B964" s="251" t="str">
        <f>VLOOKUP(A964,数策标签!H:K,2,FALSE)</f>
        <v>出差目的地</v>
      </c>
      <c r="C964" s="247" t="str">
        <f>基本属性编码!K4235</f>
        <v>000100001002001244</v>
      </c>
      <c r="D964" s="252" t="s">
        <v>1706</v>
      </c>
      <c r="E964" s="215" t="s">
        <v>238</v>
      </c>
    </row>
    <row r="965" spans="1:5" s="215" customFormat="1">
      <c r="A965" s="253" t="str">
        <f>数策标签!$H$26</f>
        <v>000100001002001</v>
      </c>
      <c r="B965" s="251" t="str">
        <f>VLOOKUP(A965,数策标签!H:K,2,FALSE)</f>
        <v>出差目的地</v>
      </c>
      <c r="C965" s="247" t="str">
        <f>基本属性编码!K4236</f>
        <v>000100001002001245</v>
      </c>
      <c r="D965" s="252" t="s">
        <v>1707</v>
      </c>
      <c r="E965" s="215" t="s">
        <v>238</v>
      </c>
    </row>
    <row r="966" spans="1:5" s="215" customFormat="1">
      <c r="A966" s="253" t="str">
        <f>数策标签!$H$26</f>
        <v>000100001002001</v>
      </c>
      <c r="B966" s="251" t="str">
        <f>VLOOKUP(A966,数策标签!H:K,2,FALSE)</f>
        <v>出差目的地</v>
      </c>
      <c r="C966" s="247" t="str">
        <f>基本属性编码!K4237</f>
        <v>000100001002001246</v>
      </c>
      <c r="D966" s="252" t="s">
        <v>1708</v>
      </c>
      <c r="E966" s="215" t="s">
        <v>238</v>
      </c>
    </row>
    <row r="967" spans="1:5" s="215" customFormat="1">
      <c r="A967" s="253" t="str">
        <f>数策标签!$H$26</f>
        <v>000100001002001</v>
      </c>
      <c r="B967" s="251" t="str">
        <f>VLOOKUP(A967,数策标签!H:K,2,FALSE)</f>
        <v>出差目的地</v>
      </c>
      <c r="C967" s="247" t="str">
        <f>基本属性编码!K4238</f>
        <v>000100001002001247</v>
      </c>
      <c r="D967" s="252" t="s">
        <v>1709</v>
      </c>
      <c r="E967" s="215" t="s">
        <v>238</v>
      </c>
    </row>
    <row r="968" spans="1:5" s="215" customFormat="1">
      <c r="A968" s="253" t="str">
        <f>数策标签!$H$26</f>
        <v>000100001002001</v>
      </c>
      <c r="B968" s="251" t="str">
        <f>VLOOKUP(A968,数策标签!H:K,2,FALSE)</f>
        <v>出差目的地</v>
      </c>
      <c r="C968" s="247" t="str">
        <f>基本属性编码!K4239</f>
        <v>000100001002001248</v>
      </c>
      <c r="D968" s="252" t="s">
        <v>1710</v>
      </c>
      <c r="E968" s="215" t="s">
        <v>238</v>
      </c>
    </row>
    <row r="969" spans="1:5" s="215" customFormat="1">
      <c r="A969" s="253" t="str">
        <f>数策标签!$H$26</f>
        <v>000100001002001</v>
      </c>
      <c r="B969" s="251" t="str">
        <f>VLOOKUP(A969,数策标签!H:K,2,FALSE)</f>
        <v>出差目的地</v>
      </c>
      <c r="C969" s="247" t="str">
        <f>基本属性编码!K4240</f>
        <v>000100001002001249</v>
      </c>
      <c r="D969" s="252" t="s">
        <v>1711</v>
      </c>
      <c r="E969" s="215" t="s">
        <v>238</v>
      </c>
    </row>
    <row r="970" spans="1:5" s="215" customFormat="1">
      <c r="A970" s="253" t="str">
        <f>数策标签!$H$26</f>
        <v>000100001002001</v>
      </c>
      <c r="B970" s="251" t="str">
        <f>VLOOKUP(A970,数策标签!H:K,2,FALSE)</f>
        <v>出差目的地</v>
      </c>
      <c r="C970" s="247" t="str">
        <f>基本属性编码!K4241</f>
        <v>000100001002001250</v>
      </c>
      <c r="D970" s="252" t="s">
        <v>1712</v>
      </c>
      <c r="E970" s="215" t="s">
        <v>238</v>
      </c>
    </row>
    <row r="971" spans="1:5" s="215" customFormat="1">
      <c r="A971" s="253" t="str">
        <f>数策标签!$H$26</f>
        <v>000100001002001</v>
      </c>
      <c r="B971" s="251" t="str">
        <f>VLOOKUP(A971,数策标签!H:K,2,FALSE)</f>
        <v>出差目的地</v>
      </c>
      <c r="C971" s="247" t="str">
        <f>基本属性编码!K4242</f>
        <v>000100001002001251</v>
      </c>
      <c r="D971" s="252" t="s">
        <v>1713</v>
      </c>
      <c r="E971" s="215" t="s">
        <v>238</v>
      </c>
    </row>
    <row r="972" spans="1:5" s="215" customFormat="1">
      <c r="A972" s="253" t="str">
        <f>数策标签!$H$26</f>
        <v>000100001002001</v>
      </c>
      <c r="B972" s="251" t="str">
        <f>VLOOKUP(A972,数策标签!H:K,2,FALSE)</f>
        <v>出差目的地</v>
      </c>
      <c r="C972" s="247" t="str">
        <f>基本属性编码!K4243</f>
        <v>000100001002001252</v>
      </c>
      <c r="D972" s="252" t="s">
        <v>1714</v>
      </c>
      <c r="E972" s="215" t="s">
        <v>238</v>
      </c>
    </row>
    <row r="973" spans="1:5" s="215" customFormat="1">
      <c r="A973" s="253" t="str">
        <f>数策标签!$H$26</f>
        <v>000100001002001</v>
      </c>
      <c r="B973" s="251" t="str">
        <f>VLOOKUP(A973,数策标签!H:K,2,FALSE)</f>
        <v>出差目的地</v>
      </c>
      <c r="C973" s="247" t="str">
        <f>基本属性编码!K4244</f>
        <v>000100001002001253</v>
      </c>
      <c r="D973" s="252" t="s">
        <v>1715</v>
      </c>
      <c r="E973" s="215" t="s">
        <v>238</v>
      </c>
    </row>
    <row r="974" spans="1:5" s="215" customFormat="1">
      <c r="A974" s="253" t="str">
        <f>数策标签!$H$26</f>
        <v>000100001002001</v>
      </c>
      <c r="B974" s="251" t="str">
        <f>VLOOKUP(A974,数策标签!H:K,2,FALSE)</f>
        <v>出差目的地</v>
      </c>
      <c r="C974" s="247" t="str">
        <f>基本属性编码!K4245</f>
        <v>000100001002001254</v>
      </c>
      <c r="D974" s="252" t="s">
        <v>1716</v>
      </c>
      <c r="E974" s="215" t="s">
        <v>238</v>
      </c>
    </row>
    <row r="975" spans="1:5" s="215" customFormat="1">
      <c r="A975" s="253" t="str">
        <f>数策标签!$H$26</f>
        <v>000100001002001</v>
      </c>
      <c r="B975" s="251" t="str">
        <f>VLOOKUP(A975,数策标签!H:K,2,FALSE)</f>
        <v>出差目的地</v>
      </c>
      <c r="C975" s="247" t="str">
        <f>基本属性编码!K4246</f>
        <v>000100001002001255</v>
      </c>
      <c r="D975" s="252" t="s">
        <v>1717</v>
      </c>
      <c r="E975" s="215" t="s">
        <v>238</v>
      </c>
    </row>
    <row r="976" spans="1:5" s="215" customFormat="1">
      <c r="A976" s="253" t="str">
        <f>数策标签!$H$26</f>
        <v>000100001002001</v>
      </c>
      <c r="B976" s="251" t="str">
        <f>VLOOKUP(A976,数策标签!H:K,2,FALSE)</f>
        <v>出差目的地</v>
      </c>
      <c r="C976" s="247" t="str">
        <f>基本属性编码!K4247</f>
        <v>000100001002001256</v>
      </c>
      <c r="D976" s="252" t="s">
        <v>3486</v>
      </c>
      <c r="E976" s="215" t="s">
        <v>238</v>
      </c>
    </row>
    <row r="977" spans="1:5" s="215" customFormat="1">
      <c r="A977" s="253" t="str">
        <f>数策标签!$H$26</f>
        <v>000100001002001</v>
      </c>
      <c r="B977" s="251" t="str">
        <f>VLOOKUP(A977,数策标签!H:K,2,FALSE)</f>
        <v>出差目的地</v>
      </c>
      <c r="C977" s="247" t="str">
        <f>基本属性编码!K4248</f>
        <v>000100001002001257</v>
      </c>
      <c r="D977" s="252" t="s">
        <v>3487</v>
      </c>
      <c r="E977" s="215" t="s">
        <v>238</v>
      </c>
    </row>
    <row r="978" spans="1:5" s="215" customFormat="1">
      <c r="A978" s="253" t="str">
        <f>数策标签!$H$26</f>
        <v>000100001002001</v>
      </c>
      <c r="B978" s="251" t="str">
        <f>VLOOKUP(A978,数策标签!H:K,2,FALSE)</f>
        <v>出差目的地</v>
      </c>
      <c r="C978" s="247" t="str">
        <f>基本属性编码!K4249</f>
        <v>000100001002001258</v>
      </c>
      <c r="D978" s="252" t="s">
        <v>3488</v>
      </c>
      <c r="E978" s="215" t="s">
        <v>238</v>
      </c>
    </row>
    <row r="979" spans="1:5" s="215" customFormat="1">
      <c r="A979" s="253" t="str">
        <f>数策标签!$H$26</f>
        <v>000100001002001</v>
      </c>
      <c r="B979" s="251" t="str">
        <f>VLOOKUP(A979,数策标签!H:K,2,FALSE)</f>
        <v>出差目的地</v>
      </c>
      <c r="C979" s="247" t="str">
        <f>基本属性编码!K4250</f>
        <v>000100001002001259</v>
      </c>
      <c r="D979" s="252" t="s">
        <v>1721</v>
      </c>
      <c r="E979" s="215" t="s">
        <v>238</v>
      </c>
    </row>
    <row r="980" spans="1:5" s="215" customFormat="1">
      <c r="A980" s="253" t="str">
        <f>数策标签!$H$26</f>
        <v>000100001002001</v>
      </c>
      <c r="B980" s="251" t="str">
        <f>VLOOKUP(A980,数策标签!H:K,2,FALSE)</f>
        <v>出差目的地</v>
      </c>
      <c r="C980" s="247" t="str">
        <f>基本属性编码!K4251</f>
        <v>000100001002001260</v>
      </c>
      <c r="D980" s="252" t="s">
        <v>1722</v>
      </c>
      <c r="E980" s="215" t="s">
        <v>238</v>
      </c>
    </row>
    <row r="981" spans="1:5" s="215" customFormat="1">
      <c r="A981" s="253" t="str">
        <f>数策标签!$H$26</f>
        <v>000100001002001</v>
      </c>
      <c r="B981" s="251" t="str">
        <f>VLOOKUP(A981,数策标签!H:K,2,FALSE)</f>
        <v>出差目的地</v>
      </c>
      <c r="C981" s="247" t="str">
        <f>基本属性编码!K4252</f>
        <v>000100001002001261</v>
      </c>
      <c r="D981" s="252" t="s">
        <v>1723</v>
      </c>
      <c r="E981" s="215" t="s">
        <v>238</v>
      </c>
    </row>
    <row r="982" spans="1:5" s="215" customFormat="1">
      <c r="A982" s="253" t="str">
        <f>数策标签!$H$26</f>
        <v>000100001002001</v>
      </c>
      <c r="B982" s="251" t="str">
        <f>VLOOKUP(A982,数策标签!H:K,2,FALSE)</f>
        <v>出差目的地</v>
      </c>
      <c r="C982" s="247" t="str">
        <f>基本属性编码!K4253</f>
        <v>000100001002001262</v>
      </c>
      <c r="D982" s="252" t="s">
        <v>1724</v>
      </c>
      <c r="E982" s="215" t="s">
        <v>238</v>
      </c>
    </row>
    <row r="983" spans="1:5" s="215" customFormat="1">
      <c r="A983" s="253" t="str">
        <f>数策标签!$H$26</f>
        <v>000100001002001</v>
      </c>
      <c r="B983" s="251" t="str">
        <f>VLOOKUP(A983,数策标签!H:K,2,FALSE)</f>
        <v>出差目的地</v>
      </c>
      <c r="C983" s="247" t="str">
        <f>基本属性编码!K4254</f>
        <v>000100001002001263</v>
      </c>
      <c r="D983" s="252" t="s">
        <v>1727</v>
      </c>
      <c r="E983" s="215" t="s">
        <v>238</v>
      </c>
    </row>
    <row r="984" spans="1:5" s="215" customFormat="1">
      <c r="A984" s="253" t="str">
        <f>数策标签!$H$26</f>
        <v>000100001002001</v>
      </c>
      <c r="B984" s="251" t="str">
        <f>VLOOKUP(A984,数策标签!H:K,2,FALSE)</f>
        <v>出差目的地</v>
      </c>
      <c r="C984" s="247" t="str">
        <f>基本属性编码!K4255</f>
        <v>000100001002001264</v>
      </c>
      <c r="D984" s="252" t="s">
        <v>3489</v>
      </c>
      <c r="E984" s="215" t="s">
        <v>238</v>
      </c>
    </row>
    <row r="985" spans="1:5" s="215" customFormat="1">
      <c r="A985" s="253" t="str">
        <f>数策标签!$H$26</f>
        <v>000100001002001</v>
      </c>
      <c r="B985" s="251" t="str">
        <f>VLOOKUP(A985,数策标签!H:K,2,FALSE)</f>
        <v>出差目的地</v>
      </c>
      <c r="C985" s="247" t="str">
        <f>基本属性编码!K4256</f>
        <v>000100001002001265</v>
      </c>
      <c r="D985" s="252" t="s">
        <v>3490</v>
      </c>
      <c r="E985" s="215" t="s">
        <v>238</v>
      </c>
    </row>
    <row r="986" spans="1:5" s="215" customFormat="1">
      <c r="A986" s="253" t="str">
        <f>数策标签!$H$26</f>
        <v>000100001002001</v>
      </c>
      <c r="B986" s="251" t="str">
        <f>VLOOKUP(A986,数策标签!H:K,2,FALSE)</f>
        <v>出差目的地</v>
      </c>
      <c r="C986" s="247" t="str">
        <f>基本属性编码!K4257</f>
        <v>000100001002001266</v>
      </c>
      <c r="D986" s="252" t="s">
        <v>3491</v>
      </c>
      <c r="E986" s="215" t="s">
        <v>238</v>
      </c>
    </row>
    <row r="987" spans="1:5" s="215" customFormat="1">
      <c r="A987" s="253" t="str">
        <f>数策标签!$H$26</f>
        <v>000100001002001</v>
      </c>
      <c r="B987" s="251" t="str">
        <f>VLOOKUP(A987,数策标签!H:K,2,FALSE)</f>
        <v>出差目的地</v>
      </c>
      <c r="C987" s="247" t="str">
        <f>基本属性编码!K4258</f>
        <v>000100001002001267</v>
      </c>
      <c r="D987" s="252" t="s">
        <v>3492</v>
      </c>
      <c r="E987" s="215" t="s">
        <v>238</v>
      </c>
    </row>
    <row r="988" spans="1:5" s="215" customFormat="1">
      <c r="A988" s="253" t="str">
        <f>数策标签!$H$26</f>
        <v>000100001002001</v>
      </c>
      <c r="B988" s="251" t="str">
        <f>VLOOKUP(A988,数策标签!H:K,2,FALSE)</f>
        <v>出差目的地</v>
      </c>
      <c r="C988" s="247" t="str">
        <f>基本属性编码!K4259</f>
        <v>000100001002001268</v>
      </c>
      <c r="D988" s="252" t="s">
        <v>1730</v>
      </c>
      <c r="E988" s="215" t="s">
        <v>238</v>
      </c>
    </row>
    <row r="989" spans="1:5" s="215" customFormat="1">
      <c r="A989" s="253" t="str">
        <f>数策标签!$H$26</f>
        <v>000100001002001</v>
      </c>
      <c r="B989" s="251" t="str">
        <f>VLOOKUP(A989,数策标签!H:K,2,FALSE)</f>
        <v>出差目的地</v>
      </c>
      <c r="C989" s="247" t="str">
        <f>基本属性编码!K4260</f>
        <v>000100001002001269</v>
      </c>
      <c r="D989" s="252" t="s">
        <v>1731</v>
      </c>
      <c r="E989" s="215" t="s">
        <v>238</v>
      </c>
    </row>
    <row r="990" spans="1:5" s="215" customFormat="1">
      <c r="A990" s="253" t="str">
        <f>数策标签!$H$26</f>
        <v>000100001002001</v>
      </c>
      <c r="B990" s="251" t="str">
        <f>VLOOKUP(A990,数策标签!H:K,2,FALSE)</f>
        <v>出差目的地</v>
      </c>
      <c r="C990" s="247" t="str">
        <f>基本属性编码!K4261</f>
        <v>000100001002001270</v>
      </c>
      <c r="D990" s="252" t="s">
        <v>1732</v>
      </c>
      <c r="E990" s="215" t="s">
        <v>238</v>
      </c>
    </row>
    <row r="991" spans="1:5" s="215" customFormat="1">
      <c r="A991" s="253" t="str">
        <f>数策标签!$H$26</f>
        <v>000100001002001</v>
      </c>
      <c r="B991" s="251" t="str">
        <f>VLOOKUP(A991,数策标签!H:K,2,FALSE)</f>
        <v>出差目的地</v>
      </c>
      <c r="C991" s="247" t="str">
        <f>基本属性编码!K4262</f>
        <v>000100001002001271</v>
      </c>
      <c r="D991" s="252" t="s">
        <v>1733</v>
      </c>
      <c r="E991" s="215" t="s">
        <v>238</v>
      </c>
    </row>
    <row r="992" spans="1:5" s="215" customFormat="1">
      <c r="A992" s="253" t="str">
        <f>数策标签!$H$26</f>
        <v>000100001002001</v>
      </c>
      <c r="B992" s="251" t="str">
        <f>VLOOKUP(A992,数策标签!H:K,2,FALSE)</f>
        <v>出差目的地</v>
      </c>
      <c r="C992" s="247" t="str">
        <f>基本属性编码!K4263</f>
        <v>000100001002001272</v>
      </c>
      <c r="D992" s="252" t="s">
        <v>1734</v>
      </c>
      <c r="E992" s="215" t="s">
        <v>238</v>
      </c>
    </row>
    <row r="993" spans="1:5" s="215" customFormat="1">
      <c r="A993" s="253" t="str">
        <f>数策标签!$H$26</f>
        <v>000100001002001</v>
      </c>
      <c r="B993" s="251" t="str">
        <f>VLOOKUP(A993,数策标签!H:K,2,FALSE)</f>
        <v>出差目的地</v>
      </c>
      <c r="C993" s="247" t="str">
        <f>基本属性编码!K4264</f>
        <v>000100001002001273</v>
      </c>
      <c r="D993" s="252" t="s">
        <v>1735</v>
      </c>
      <c r="E993" s="215" t="s">
        <v>238</v>
      </c>
    </row>
    <row r="994" spans="1:5" s="215" customFormat="1">
      <c r="A994" s="253" t="str">
        <f>数策标签!$H$26</f>
        <v>000100001002001</v>
      </c>
      <c r="B994" s="251" t="str">
        <f>VLOOKUP(A994,数策标签!H:K,2,FALSE)</f>
        <v>出差目的地</v>
      </c>
      <c r="C994" s="247" t="str">
        <f>基本属性编码!K4265</f>
        <v>000100001002001274</v>
      </c>
      <c r="D994" s="252" t="s">
        <v>1736</v>
      </c>
      <c r="E994" s="215" t="s">
        <v>238</v>
      </c>
    </row>
    <row r="995" spans="1:5" s="215" customFormat="1">
      <c r="A995" s="253" t="str">
        <f>数策标签!$H$26</f>
        <v>000100001002001</v>
      </c>
      <c r="B995" s="251" t="str">
        <f>VLOOKUP(A995,数策标签!H:K,2,FALSE)</f>
        <v>出差目的地</v>
      </c>
      <c r="C995" s="247" t="str">
        <f>基本属性编码!K4266</f>
        <v>000100001002001275</v>
      </c>
      <c r="D995" s="252" t="s">
        <v>1737</v>
      </c>
      <c r="E995" s="215" t="s">
        <v>238</v>
      </c>
    </row>
    <row r="996" spans="1:5" s="215" customFormat="1">
      <c r="A996" s="253" t="str">
        <f>数策标签!$H$26</f>
        <v>000100001002001</v>
      </c>
      <c r="B996" s="251" t="str">
        <f>VLOOKUP(A996,数策标签!H:K,2,FALSE)</f>
        <v>出差目的地</v>
      </c>
      <c r="C996" s="247" t="str">
        <f>基本属性编码!K4267</f>
        <v>000100001002001276</v>
      </c>
      <c r="D996" s="252" t="s">
        <v>3493</v>
      </c>
      <c r="E996" s="215" t="s">
        <v>238</v>
      </c>
    </row>
    <row r="997" spans="1:5" s="215" customFormat="1">
      <c r="A997" s="253" t="str">
        <f>数策标签!$H$26</f>
        <v>000100001002001</v>
      </c>
      <c r="B997" s="251" t="str">
        <f>VLOOKUP(A997,数策标签!H:K,2,FALSE)</f>
        <v>出差目的地</v>
      </c>
      <c r="C997" s="247" t="str">
        <f>基本属性编码!K4268</f>
        <v>000100001002001277</v>
      </c>
      <c r="D997" s="252" t="s">
        <v>3494</v>
      </c>
      <c r="E997" s="215" t="s">
        <v>238</v>
      </c>
    </row>
    <row r="998" spans="1:5" s="215" customFormat="1">
      <c r="A998" s="253" t="str">
        <f>数策标签!$H$26</f>
        <v>000100001002001</v>
      </c>
      <c r="B998" s="251" t="str">
        <f>VLOOKUP(A998,数策标签!H:K,2,FALSE)</f>
        <v>出差目的地</v>
      </c>
      <c r="C998" s="247" t="str">
        <f>基本属性编码!K4269</f>
        <v>000100001002001278</v>
      </c>
      <c r="D998" s="252" t="s">
        <v>3495</v>
      </c>
      <c r="E998" s="215" t="s">
        <v>238</v>
      </c>
    </row>
    <row r="999" spans="1:5" s="215" customFormat="1">
      <c r="A999" s="253" t="str">
        <f>数策标签!$H$26</f>
        <v>000100001002001</v>
      </c>
      <c r="B999" s="251" t="str">
        <f>VLOOKUP(A999,数策标签!H:K,2,FALSE)</f>
        <v>出差目的地</v>
      </c>
      <c r="C999" s="247" t="str">
        <f>基本属性编码!K4270</f>
        <v>000100001002001279</v>
      </c>
      <c r="D999" s="252" t="s">
        <v>3496</v>
      </c>
      <c r="E999" s="215" t="s">
        <v>238</v>
      </c>
    </row>
    <row r="1000" spans="1:5" s="215" customFormat="1">
      <c r="A1000" s="253" t="str">
        <f>数策标签!$H$26</f>
        <v>000100001002001</v>
      </c>
      <c r="B1000" s="251" t="str">
        <f>VLOOKUP(A1000,数策标签!H:K,2,FALSE)</f>
        <v>出差目的地</v>
      </c>
      <c r="C1000" s="247" t="str">
        <f>基本属性编码!K4271</f>
        <v>000100001002001280</v>
      </c>
      <c r="D1000" s="252" t="s">
        <v>3497</v>
      </c>
      <c r="E1000" s="215" t="s">
        <v>238</v>
      </c>
    </row>
    <row r="1001" spans="1:5" s="215" customFormat="1">
      <c r="A1001" s="253" t="str">
        <f>数策标签!$H$26</f>
        <v>000100001002001</v>
      </c>
      <c r="B1001" s="251" t="str">
        <f>VLOOKUP(A1001,数策标签!H:K,2,FALSE)</f>
        <v>出差目的地</v>
      </c>
      <c r="C1001" s="247" t="str">
        <f>基本属性编码!K4272</f>
        <v>000100001002001281</v>
      </c>
      <c r="D1001" s="252" t="s">
        <v>3498</v>
      </c>
      <c r="E1001" s="215" t="s">
        <v>238</v>
      </c>
    </row>
    <row r="1002" spans="1:5" s="215" customFormat="1">
      <c r="A1002" s="253" t="str">
        <f>数策标签!$H$26</f>
        <v>000100001002001</v>
      </c>
      <c r="B1002" s="251" t="str">
        <f>VLOOKUP(A1002,数策标签!H:K,2,FALSE)</f>
        <v>出差目的地</v>
      </c>
      <c r="C1002" s="247" t="str">
        <f>基本属性编码!K4273</f>
        <v>000100001002001282</v>
      </c>
      <c r="D1002" s="252" t="s">
        <v>3499</v>
      </c>
      <c r="E1002" s="215" t="s">
        <v>238</v>
      </c>
    </row>
    <row r="1003" spans="1:5" s="215" customFormat="1">
      <c r="A1003" s="253" t="str">
        <f>数策标签!$H$26</f>
        <v>000100001002001</v>
      </c>
      <c r="B1003" s="251" t="str">
        <f>VLOOKUP(A1003,数策标签!H:K,2,FALSE)</f>
        <v>出差目的地</v>
      </c>
      <c r="C1003" s="247" t="str">
        <f>基本属性编码!K4274</f>
        <v>000100001002001283</v>
      </c>
      <c r="D1003" s="252" t="s">
        <v>3500</v>
      </c>
      <c r="E1003" s="215" t="s">
        <v>238</v>
      </c>
    </row>
    <row r="1004" spans="1:5" s="215" customFormat="1">
      <c r="A1004" s="253" t="str">
        <f>数策标签!$H$26</f>
        <v>000100001002001</v>
      </c>
      <c r="B1004" s="251" t="str">
        <f>VLOOKUP(A1004,数策标签!H:K,2,FALSE)</f>
        <v>出差目的地</v>
      </c>
      <c r="C1004" s="247" t="str">
        <f>基本属性编码!K4275</f>
        <v>000100001002001284</v>
      </c>
      <c r="D1004" s="252" t="s">
        <v>1746</v>
      </c>
      <c r="E1004" s="215" t="s">
        <v>238</v>
      </c>
    </row>
    <row r="1005" spans="1:5" s="215" customFormat="1">
      <c r="A1005" s="253" t="str">
        <f>数策标签!$H$26</f>
        <v>000100001002001</v>
      </c>
      <c r="B1005" s="251" t="str">
        <f>VLOOKUP(A1005,数策标签!H:K,2,FALSE)</f>
        <v>出差目的地</v>
      </c>
      <c r="C1005" s="247" t="str">
        <f>基本属性编码!K4276</f>
        <v>000100001002001285</v>
      </c>
      <c r="D1005" s="252" t="s">
        <v>3501</v>
      </c>
      <c r="E1005" s="215" t="s">
        <v>238</v>
      </c>
    </row>
    <row r="1006" spans="1:5" s="215" customFormat="1">
      <c r="A1006" s="253" t="str">
        <f>数策标签!$H$26</f>
        <v>000100001002001</v>
      </c>
      <c r="B1006" s="251" t="str">
        <f>VLOOKUP(A1006,数策标签!H:K,2,FALSE)</f>
        <v>出差目的地</v>
      </c>
      <c r="C1006" s="247" t="str">
        <f>基本属性编码!K4277</f>
        <v>000100001002001286</v>
      </c>
      <c r="D1006" s="252" t="s">
        <v>3502</v>
      </c>
      <c r="E1006" s="215" t="s">
        <v>238</v>
      </c>
    </row>
    <row r="1007" spans="1:5" s="215" customFormat="1">
      <c r="A1007" s="253" t="str">
        <f>数策标签!$H$26</f>
        <v>000100001002001</v>
      </c>
      <c r="B1007" s="251" t="str">
        <f>VLOOKUP(A1007,数策标签!H:K,2,FALSE)</f>
        <v>出差目的地</v>
      </c>
      <c r="C1007" s="247" t="str">
        <f>基本属性编码!K4278</f>
        <v>000100001002001287</v>
      </c>
      <c r="D1007" s="252" t="s">
        <v>3503</v>
      </c>
      <c r="E1007" s="215" t="s">
        <v>238</v>
      </c>
    </row>
    <row r="1008" spans="1:5" s="215" customFormat="1">
      <c r="A1008" s="253" t="str">
        <f>数策标签!$H$26</f>
        <v>000100001002001</v>
      </c>
      <c r="B1008" s="251" t="str">
        <f>VLOOKUP(A1008,数策标签!H:K,2,FALSE)</f>
        <v>出差目的地</v>
      </c>
      <c r="C1008" s="247" t="str">
        <f>基本属性编码!K4279</f>
        <v>000100001002001288</v>
      </c>
      <c r="D1008" s="252" t="s">
        <v>1748</v>
      </c>
      <c r="E1008" s="215" t="s">
        <v>238</v>
      </c>
    </row>
    <row r="1009" spans="1:5" s="215" customFormat="1">
      <c r="A1009" s="253" t="str">
        <f>数策标签!$H$26</f>
        <v>000100001002001</v>
      </c>
      <c r="B1009" s="251" t="str">
        <f>VLOOKUP(A1009,数策标签!H:K,2,FALSE)</f>
        <v>出差目的地</v>
      </c>
      <c r="C1009" s="247" t="str">
        <f>基本属性编码!K4280</f>
        <v>000100001002001289</v>
      </c>
      <c r="D1009" s="252" t="s">
        <v>1750</v>
      </c>
      <c r="E1009" s="215" t="s">
        <v>238</v>
      </c>
    </row>
    <row r="1010" spans="1:5" s="215" customFormat="1">
      <c r="A1010" s="253" t="str">
        <f>数策标签!$H$26</f>
        <v>000100001002001</v>
      </c>
      <c r="B1010" s="251" t="str">
        <f>VLOOKUP(A1010,数策标签!H:K,2,FALSE)</f>
        <v>出差目的地</v>
      </c>
      <c r="C1010" s="247" t="str">
        <f>基本属性编码!K4281</f>
        <v>000100001002001290</v>
      </c>
      <c r="D1010" s="252" t="s">
        <v>1751</v>
      </c>
      <c r="E1010" s="215" t="s">
        <v>238</v>
      </c>
    </row>
    <row r="1011" spans="1:5" s="215" customFormat="1">
      <c r="A1011" s="253" t="str">
        <f>数策标签!$H$26</f>
        <v>000100001002001</v>
      </c>
      <c r="B1011" s="251" t="str">
        <f>VLOOKUP(A1011,数策标签!H:K,2,FALSE)</f>
        <v>出差目的地</v>
      </c>
      <c r="C1011" s="247" t="str">
        <f>基本属性编码!K4282</f>
        <v>000100001002001291</v>
      </c>
      <c r="D1011" s="252" t="s">
        <v>1753</v>
      </c>
      <c r="E1011" s="215" t="s">
        <v>238</v>
      </c>
    </row>
    <row r="1012" spans="1:5" s="215" customFormat="1">
      <c r="A1012" s="253" t="str">
        <f>数策标签!$H$26</f>
        <v>000100001002001</v>
      </c>
      <c r="B1012" s="251" t="str">
        <f>VLOOKUP(A1012,数策标签!H:K,2,FALSE)</f>
        <v>出差目的地</v>
      </c>
      <c r="C1012" s="247" t="str">
        <f>基本属性编码!K4283</f>
        <v>000100001002001292</v>
      </c>
      <c r="D1012" s="252" t="s">
        <v>1754</v>
      </c>
      <c r="E1012" s="215" t="s">
        <v>238</v>
      </c>
    </row>
    <row r="1013" spans="1:5" s="215" customFormat="1">
      <c r="A1013" s="253" t="str">
        <f>数策标签!$H$26</f>
        <v>000100001002001</v>
      </c>
      <c r="B1013" s="251" t="str">
        <f>VLOOKUP(A1013,数策标签!H:K,2,FALSE)</f>
        <v>出差目的地</v>
      </c>
      <c r="C1013" s="247" t="str">
        <f>基本属性编码!K4284</f>
        <v>000100001002001293</v>
      </c>
      <c r="D1013" s="252" t="s">
        <v>1755</v>
      </c>
      <c r="E1013" s="215" t="s">
        <v>238</v>
      </c>
    </row>
    <row r="1014" spans="1:5" s="215" customFormat="1">
      <c r="A1014" s="253" t="str">
        <f>数策标签!$H$26</f>
        <v>000100001002001</v>
      </c>
      <c r="B1014" s="251" t="str">
        <f>VLOOKUP(A1014,数策标签!H:K,2,FALSE)</f>
        <v>出差目的地</v>
      </c>
      <c r="C1014" s="247" t="str">
        <f>基本属性编码!K4285</f>
        <v>000100001002001294</v>
      </c>
      <c r="D1014" s="252" t="s">
        <v>1756</v>
      </c>
      <c r="E1014" s="215" t="s">
        <v>238</v>
      </c>
    </row>
    <row r="1015" spans="1:5" s="215" customFormat="1">
      <c r="A1015" s="253" t="str">
        <f>数策标签!$H$26</f>
        <v>000100001002001</v>
      </c>
      <c r="B1015" s="251" t="str">
        <f>VLOOKUP(A1015,数策标签!H:K,2,FALSE)</f>
        <v>出差目的地</v>
      </c>
      <c r="C1015" s="247" t="str">
        <f>基本属性编码!K4286</f>
        <v>000100001002001295</v>
      </c>
      <c r="D1015" s="252" t="s">
        <v>1757</v>
      </c>
      <c r="E1015" s="215" t="s">
        <v>238</v>
      </c>
    </row>
    <row r="1016" spans="1:5" s="215" customFormat="1">
      <c r="A1016" s="253" t="str">
        <f>数策标签!$H$26</f>
        <v>000100001002001</v>
      </c>
      <c r="B1016" s="251" t="str">
        <f>VLOOKUP(A1016,数策标签!H:K,2,FALSE)</f>
        <v>出差目的地</v>
      </c>
      <c r="C1016" s="247" t="str">
        <f>基本属性编码!K4287</f>
        <v>000100001002001296</v>
      </c>
      <c r="D1016" s="252" t="s">
        <v>1758</v>
      </c>
      <c r="E1016" s="215" t="s">
        <v>238</v>
      </c>
    </row>
    <row r="1017" spans="1:5" s="215" customFormat="1">
      <c r="A1017" s="253" t="str">
        <f>数策标签!$H$26</f>
        <v>000100001002001</v>
      </c>
      <c r="B1017" s="251" t="str">
        <f>VLOOKUP(A1017,数策标签!H:K,2,FALSE)</f>
        <v>出差目的地</v>
      </c>
      <c r="C1017" s="247" t="str">
        <f>基本属性编码!K4288</f>
        <v>000100001002001297</v>
      </c>
      <c r="D1017" s="252" t="s">
        <v>1759</v>
      </c>
      <c r="E1017" s="215" t="s">
        <v>238</v>
      </c>
    </row>
    <row r="1018" spans="1:5" s="215" customFormat="1">
      <c r="A1018" s="253" t="str">
        <f>数策标签!$H$26</f>
        <v>000100001002001</v>
      </c>
      <c r="B1018" s="251" t="str">
        <f>VLOOKUP(A1018,数策标签!H:K,2,FALSE)</f>
        <v>出差目的地</v>
      </c>
      <c r="C1018" s="247" t="str">
        <f>基本属性编码!K4289</f>
        <v>000100001002001298</v>
      </c>
      <c r="D1018" s="252" t="s">
        <v>1760</v>
      </c>
      <c r="E1018" s="215" t="s">
        <v>238</v>
      </c>
    </row>
    <row r="1019" spans="1:5" s="215" customFormat="1">
      <c r="A1019" s="253" t="str">
        <f>数策标签!$H$26</f>
        <v>000100001002001</v>
      </c>
      <c r="B1019" s="251" t="str">
        <f>VLOOKUP(A1019,数策标签!H:K,2,FALSE)</f>
        <v>出差目的地</v>
      </c>
      <c r="C1019" s="247" t="str">
        <f>基本属性编码!K4290</f>
        <v>000100001002001299</v>
      </c>
      <c r="D1019" s="252" t="s">
        <v>1761</v>
      </c>
      <c r="E1019" s="215" t="s">
        <v>238</v>
      </c>
    </row>
    <row r="1020" spans="1:5" s="215" customFormat="1">
      <c r="A1020" s="253" t="str">
        <f>数策标签!$H$26</f>
        <v>000100001002001</v>
      </c>
      <c r="B1020" s="251" t="str">
        <f>VLOOKUP(A1020,数策标签!H:K,2,FALSE)</f>
        <v>出差目的地</v>
      </c>
      <c r="C1020" s="247" t="str">
        <f>基本属性编码!K4291</f>
        <v>000100001002001300</v>
      </c>
      <c r="D1020" s="252" t="s">
        <v>1762</v>
      </c>
      <c r="E1020" s="215" t="s">
        <v>238</v>
      </c>
    </row>
    <row r="1021" spans="1:5" s="215" customFormat="1">
      <c r="A1021" s="253" t="str">
        <f>数策标签!$H$26</f>
        <v>000100001002001</v>
      </c>
      <c r="B1021" s="251" t="str">
        <f>VLOOKUP(A1021,数策标签!H:K,2,FALSE)</f>
        <v>出差目的地</v>
      </c>
      <c r="C1021" s="247" t="str">
        <f>基本属性编码!K4292</f>
        <v>000100001002001301</v>
      </c>
      <c r="D1021" s="252" t="s">
        <v>1763</v>
      </c>
      <c r="E1021" s="215" t="s">
        <v>238</v>
      </c>
    </row>
    <row r="1022" spans="1:5" s="215" customFormat="1">
      <c r="A1022" s="253" t="str">
        <f>数策标签!$H$26</f>
        <v>000100001002001</v>
      </c>
      <c r="B1022" s="251" t="str">
        <f>VLOOKUP(A1022,数策标签!H:K,2,FALSE)</f>
        <v>出差目的地</v>
      </c>
      <c r="C1022" s="247" t="str">
        <f>基本属性编码!K4293</f>
        <v>000100001002001302</v>
      </c>
      <c r="D1022" s="252" t="s">
        <v>1764</v>
      </c>
      <c r="E1022" s="215" t="s">
        <v>238</v>
      </c>
    </row>
    <row r="1023" spans="1:5" s="215" customFormat="1">
      <c r="A1023" s="253" t="str">
        <f>数策标签!$H$26</f>
        <v>000100001002001</v>
      </c>
      <c r="B1023" s="251" t="str">
        <f>VLOOKUP(A1023,数策标签!H:K,2,FALSE)</f>
        <v>出差目的地</v>
      </c>
      <c r="C1023" s="247" t="str">
        <f>基本属性编码!K4294</f>
        <v>000100001002001303</v>
      </c>
      <c r="D1023" s="252" t="s">
        <v>1765</v>
      </c>
      <c r="E1023" s="215" t="s">
        <v>238</v>
      </c>
    </row>
    <row r="1024" spans="1:5" s="215" customFormat="1">
      <c r="A1024" s="253" t="str">
        <f>数策标签!$H$26</f>
        <v>000100001002001</v>
      </c>
      <c r="B1024" s="251" t="str">
        <f>VLOOKUP(A1024,数策标签!H:K,2,FALSE)</f>
        <v>出差目的地</v>
      </c>
      <c r="C1024" s="247" t="str">
        <f>基本属性编码!K4295</f>
        <v>000100001002001304</v>
      </c>
      <c r="D1024" s="252" t="s">
        <v>1766</v>
      </c>
      <c r="E1024" s="215" t="s">
        <v>238</v>
      </c>
    </row>
    <row r="1025" spans="1:5" s="215" customFormat="1">
      <c r="A1025" s="253" t="str">
        <f>数策标签!$H$26</f>
        <v>000100001002001</v>
      </c>
      <c r="B1025" s="251" t="str">
        <f>VLOOKUP(A1025,数策标签!H:K,2,FALSE)</f>
        <v>出差目的地</v>
      </c>
      <c r="C1025" s="247" t="str">
        <f>基本属性编码!K4296</f>
        <v>000100001002001305</v>
      </c>
      <c r="D1025" s="252" t="s">
        <v>1767</v>
      </c>
      <c r="E1025" s="215" t="s">
        <v>238</v>
      </c>
    </row>
    <row r="1026" spans="1:5" s="215" customFormat="1">
      <c r="A1026" s="253" t="str">
        <f>数策标签!$H$26</f>
        <v>000100001002001</v>
      </c>
      <c r="B1026" s="251" t="str">
        <f>VLOOKUP(A1026,数策标签!H:K,2,FALSE)</f>
        <v>出差目的地</v>
      </c>
      <c r="C1026" s="247" t="str">
        <f>基本属性编码!K4297</f>
        <v>000100001002001306</v>
      </c>
      <c r="D1026" s="252" t="s">
        <v>1768</v>
      </c>
      <c r="E1026" s="215" t="s">
        <v>238</v>
      </c>
    </row>
    <row r="1027" spans="1:5" s="215" customFormat="1">
      <c r="A1027" s="253" t="str">
        <f>数策标签!$H$26</f>
        <v>000100001002001</v>
      </c>
      <c r="B1027" s="251" t="str">
        <f>VLOOKUP(A1027,数策标签!H:K,2,FALSE)</f>
        <v>出差目的地</v>
      </c>
      <c r="C1027" s="247" t="str">
        <f>基本属性编码!K4298</f>
        <v>000100001002001307</v>
      </c>
      <c r="D1027" s="252" t="s">
        <v>1769</v>
      </c>
      <c r="E1027" s="215" t="s">
        <v>238</v>
      </c>
    </row>
    <row r="1028" spans="1:5" s="215" customFormat="1">
      <c r="A1028" s="253" t="str">
        <f>数策标签!$H$26</f>
        <v>000100001002001</v>
      </c>
      <c r="B1028" s="251" t="str">
        <f>VLOOKUP(A1028,数策标签!H:K,2,FALSE)</f>
        <v>出差目的地</v>
      </c>
      <c r="C1028" s="247" t="str">
        <f>基本属性编码!K4299</f>
        <v>000100001002001308</v>
      </c>
      <c r="D1028" s="252" t="s">
        <v>1770</v>
      </c>
      <c r="E1028" s="215" t="s">
        <v>238</v>
      </c>
    </row>
    <row r="1029" spans="1:5" s="215" customFormat="1">
      <c r="A1029" s="253" t="str">
        <f>数策标签!$H$26</f>
        <v>000100001002001</v>
      </c>
      <c r="B1029" s="251" t="str">
        <f>VLOOKUP(A1029,数策标签!H:K,2,FALSE)</f>
        <v>出差目的地</v>
      </c>
      <c r="C1029" s="247" t="str">
        <f>基本属性编码!K4300</f>
        <v>000100001002001309</v>
      </c>
      <c r="D1029" s="252" t="s">
        <v>1771</v>
      </c>
      <c r="E1029" s="215" t="s">
        <v>238</v>
      </c>
    </row>
    <row r="1030" spans="1:5" s="215" customFormat="1">
      <c r="A1030" s="253" t="str">
        <f>数策标签!$H$26</f>
        <v>000100001002001</v>
      </c>
      <c r="B1030" s="251" t="str">
        <f>VLOOKUP(A1030,数策标签!H:K,2,FALSE)</f>
        <v>出差目的地</v>
      </c>
      <c r="C1030" s="247" t="str">
        <f>基本属性编码!K4301</f>
        <v>000100001002001310</v>
      </c>
      <c r="D1030" s="252" t="s">
        <v>1772</v>
      </c>
      <c r="E1030" s="215" t="s">
        <v>238</v>
      </c>
    </row>
    <row r="1031" spans="1:5" s="215" customFormat="1">
      <c r="A1031" s="253" t="str">
        <f>数策标签!$H$26</f>
        <v>000100001002001</v>
      </c>
      <c r="B1031" s="251" t="str">
        <f>VLOOKUP(A1031,数策标签!H:K,2,FALSE)</f>
        <v>出差目的地</v>
      </c>
      <c r="C1031" s="247" t="str">
        <f>基本属性编码!K4302</f>
        <v>000100001002001311</v>
      </c>
      <c r="D1031" s="252" t="s">
        <v>1773</v>
      </c>
      <c r="E1031" s="215" t="s">
        <v>238</v>
      </c>
    </row>
    <row r="1032" spans="1:5" s="215" customFormat="1">
      <c r="A1032" s="253" t="str">
        <f>数策标签!$H$26</f>
        <v>000100001002001</v>
      </c>
      <c r="B1032" s="251" t="str">
        <f>VLOOKUP(A1032,数策标签!H:K,2,FALSE)</f>
        <v>出差目的地</v>
      </c>
      <c r="C1032" s="247" t="str">
        <f>基本属性编码!K4303</f>
        <v>000100001002001312</v>
      </c>
      <c r="D1032" s="252" t="s">
        <v>1774</v>
      </c>
      <c r="E1032" s="215" t="s">
        <v>238</v>
      </c>
    </row>
    <row r="1033" spans="1:5" s="215" customFormat="1">
      <c r="A1033" s="253" t="str">
        <f>数策标签!$H$26</f>
        <v>000100001002001</v>
      </c>
      <c r="B1033" s="251" t="str">
        <f>VLOOKUP(A1033,数策标签!H:K,2,FALSE)</f>
        <v>出差目的地</v>
      </c>
      <c r="C1033" s="247" t="str">
        <f>基本属性编码!K4304</f>
        <v>000100001002001313</v>
      </c>
      <c r="D1033" s="252" t="s">
        <v>3504</v>
      </c>
      <c r="E1033" s="215" t="s">
        <v>238</v>
      </c>
    </row>
    <row r="1034" spans="1:5" s="215" customFormat="1">
      <c r="A1034" s="253" t="str">
        <f>数策标签!$H$26</f>
        <v>000100001002001</v>
      </c>
      <c r="B1034" s="251" t="str">
        <f>VLOOKUP(A1034,数策标签!H:K,2,FALSE)</f>
        <v>出差目的地</v>
      </c>
      <c r="C1034" s="247" t="str">
        <f>基本属性编码!K4305</f>
        <v>000100001002001314</v>
      </c>
      <c r="D1034" s="252" t="s">
        <v>3505</v>
      </c>
      <c r="E1034" s="215" t="s">
        <v>238</v>
      </c>
    </row>
    <row r="1035" spans="1:5" s="215" customFormat="1">
      <c r="A1035" s="253" t="str">
        <f>数策标签!$H$26</f>
        <v>000100001002001</v>
      </c>
      <c r="B1035" s="251" t="str">
        <f>VLOOKUP(A1035,数策标签!H:K,2,FALSE)</f>
        <v>出差目的地</v>
      </c>
      <c r="C1035" s="247" t="str">
        <f>基本属性编码!K4306</f>
        <v>000100001002001315</v>
      </c>
      <c r="D1035" s="252" t="s">
        <v>1777</v>
      </c>
      <c r="E1035" s="215" t="s">
        <v>238</v>
      </c>
    </row>
    <row r="1036" spans="1:5" s="215" customFormat="1">
      <c r="A1036" s="253" t="str">
        <f>数策标签!$H$26</f>
        <v>000100001002001</v>
      </c>
      <c r="B1036" s="251" t="str">
        <f>VLOOKUP(A1036,数策标签!H:K,2,FALSE)</f>
        <v>出差目的地</v>
      </c>
      <c r="C1036" s="247" t="str">
        <f>基本属性编码!K4307</f>
        <v>000100001002001316</v>
      </c>
      <c r="D1036" s="252" t="s">
        <v>3506</v>
      </c>
      <c r="E1036" s="215" t="s">
        <v>238</v>
      </c>
    </row>
    <row r="1037" spans="1:5" s="215" customFormat="1">
      <c r="A1037" s="253" t="str">
        <f>数策标签!$H$26</f>
        <v>000100001002001</v>
      </c>
      <c r="B1037" s="251" t="str">
        <f>VLOOKUP(A1037,数策标签!H:K,2,FALSE)</f>
        <v>出差目的地</v>
      </c>
      <c r="C1037" s="247" t="str">
        <f>基本属性编码!K4308</f>
        <v>000100001002001317</v>
      </c>
      <c r="D1037" s="252" t="s">
        <v>3507</v>
      </c>
      <c r="E1037" s="215" t="s">
        <v>238</v>
      </c>
    </row>
    <row r="1038" spans="1:5" s="215" customFormat="1">
      <c r="A1038" s="253" t="str">
        <f>数策标签!$H$26</f>
        <v>000100001002001</v>
      </c>
      <c r="B1038" s="251" t="str">
        <f>VLOOKUP(A1038,数策标签!H:K,2,FALSE)</f>
        <v>出差目的地</v>
      </c>
      <c r="C1038" s="247" t="str">
        <f>基本属性编码!K4309</f>
        <v>000100001002001318</v>
      </c>
      <c r="D1038" s="252" t="s">
        <v>3508</v>
      </c>
      <c r="E1038" s="215" t="s">
        <v>238</v>
      </c>
    </row>
    <row r="1039" spans="1:5" s="215" customFormat="1">
      <c r="A1039" s="253" t="str">
        <f>数策标签!$H$26</f>
        <v>000100001002001</v>
      </c>
      <c r="B1039" s="251" t="str">
        <f>VLOOKUP(A1039,数策标签!H:K,2,FALSE)</f>
        <v>出差目的地</v>
      </c>
      <c r="C1039" s="247" t="str">
        <f>基本属性编码!K4310</f>
        <v>000100001002001319</v>
      </c>
      <c r="D1039" s="252" t="s">
        <v>3509</v>
      </c>
      <c r="E1039" s="215" t="s">
        <v>238</v>
      </c>
    </row>
    <row r="1040" spans="1:5" s="215" customFormat="1">
      <c r="A1040" s="253" t="str">
        <f>数策标签!$H$26</f>
        <v>000100001002001</v>
      </c>
      <c r="B1040" s="251" t="str">
        <f>VLOOKUP(A1040,数策标签!H:K,2,FALSE)</f>
        <v>出差目的地</v>
      </c>
      <c r="C1040" s="247" t="str">
        <f>基本属性编码!K4311</f>
        <v>000100001002001320</v>
      </c>
      <c r="D1040" s="252" t="s">
        <v>3510</v>
      </c>
      <c r="E1040" s="215" t="s">
        <v>238</v>
      </c>
    </row>
    <row r="1041" spans="1:5" s="215" customFormat="1">
      <c r="A1041" s="253" t="str">
        <f>数策标签!$H$26</f>
        <v>000100001002001</v>
      </c>
      <c r="B1041" s="251" t="str">
        <f>VLOOKUP(A1041,数策标签!H:K,2,FALSE)</f>
        <v>出差目的地</v>
      </c>
      <c r="C1041" s="247" t="str">
        <f>基本属性编码!K4312</f>
        <v>000100001002001321</v>
      </c>
      <c r="D1041" s="252" t="s">
        <v>3511</v>
      </c>
      <c r="E1041" s="215" t="s">
        <v>238</v>
      </c>
    </row>
    <row r="1042" spans="1:5" s="215" customFormat="1">
      <c r="A1042" s="253" t="str">
        <f>数策标签!$H$26</f>
        <v>000100001002001</v>
      </c>
      <c r="B1042" s="251" t="str">
        <f>VLOOKUP(A1042,数策标签!H:K,2,FALSE)</f>
        <v>出差目的地</v>
      </c>
      <c r="C1042" s="247" t="str">
        <f>基本属性编码!K4313</f>
        <v>000100001002001322</v>
      </c>
      <c r="D1042" s="252" t="s">
        <v>3512</v>
      </c>
      <c r="E1042" s="215" t="s">
        <v>238</v>
      </c>
    </row>
    <row r="1043" spans="1:5" s="215" customFormat="1">
      <c r="A1043" s="253" t="str">
        <f>数策标签!$H$26</f>
        <v>000100001002001</v>
      </c>
      <c r="B1043" s="251" t="str">
        <f>VLOOKUP(A1043,数策标签!H:K,2,FALSE)</f>
        <v>出差目的地</v>
      </c>
      <c r="C1043" s="247" t="str">
        <f>基本属性编码!K4314</f>
        <v>000100001002001323</v>
      </c>
      <c r="D1043" s="252" t="s">
        <v>1784</v>
      </c>
      <c r="E1043" s="215" t="s">
        <v>238</v>
      </c>
    </row>
    <row r="1044" spans="1:5" s="215" customFormat="1">
      <c r="A1044" s="253" t="str">
        <f>数策标签!$H$26</f>
        <v>000100001002001</v>
      </c>
      <c r="B1044" s="251" t="str">
        <f>VLOOKUP(A1044,数策标签!H:K,2,FALSE)</f>
        <v>出差目的地</v>
      </c>
      <c r="C1044" s="247" t="str">
        <f>基本属性编码!K4315</f>
        <v>000100001002001324</v>
      </c>
      <c r="D1044" s="252" t="s">
        <v>1785</v>
      </c>
      <c r="E1044" s="215" t="s">
        <v>238</v>
      </c>
    </row>
    <row r="1045" spans="1:5" s="215" customFormat="1">
      <c r="A1045" s="253" t="str">
        <f>数策标签!$H$26</f>
        <v>000100001002001</v>
      </c>
      <c r="B1045" s="251" t="str">
        <f>VLOOKUP(A1045,数策标签!H:K,2,FALSE)</f>
        <v>出差目的地</v>
      </c>
      <c r="C1045" s="247" t="str">
        <f>基本属性编码!K4316</f>
        <v>000100001002001325</v>
      </c>
      <c r="D1045" s="252" t="s">
        <v>1786</v>
      </c>
      <c r="E1045" s="215" t="s">
        <v>238</v>
      </c>
    </row>
    <row r="1046" spans="1:5" s="215" customFormat="1">
      <c r="A1046" s="253" t="str">
        <f>数策标签!$H$26</f>
        <v>000100001002001</v>
      </c>
      <c r="B1046" s="251" t="str">
        <f>VLOOKUP(A1046,数策标签!H:K,2,FALSE)</f>
        <v>出差目的地</v>
      </c>
      <c r="C1046" s="247" t="str">
        <f>基本属性编码!K4317</f>
        <v>000100001002001326</v>
      </c>
      <c r="D1046" s="252" t="s">
        <v>1787</v>
      </c>
      <c r="E1046" s="215" t="s">
        <v>238</v>
      </c>
    </row>
    <row r="1047" spans="1:5" s="215" customFormat="1">
      <c r="A1047" s="253" t="str">
        <f>数策标签!$H$26</f>
        <v>000100001002001</v>
      </c>
      <c r="B1047" s="251" t="str">
        <f>VLOOKUP(A1047,数策标签!H:K,2,FALSE)</f>
        <v>出差目的地</v>
      </c>
      <c r="C1047" s="247" t="str">
        <f>基本属性编码!K4318</f>
        <v>000100001002001327</v>
      </c>
      <c r="D1047" s="252" t="s">
        <v>1788</v>
      </c>
      <c r="E1047" s="215" t="s">
        <v>238</v>
      </c>
    </row>
    <row r="1048" spans="1:5" s="215" customFormat="1">
      <c r="A1048" s="253" t="str">
        <f>数策标签!$H$26</f>
        <v>000100001002001</v>
      </c>
      <c r="B1048" s="251" t="str">
        <f>VLOOKUP(A1048,数策标签!H:K,2,FALSE)</f>
        <v>出差目的地</v>
      </c>
      <c r="C1048" s="247" t="str">
        <f>基本属性编码!K4319</f>
        <v>000100001002001328</v>
      </c>
      <c r="D1048" s="252" t="s">
        <v>1789</v>
      </c>
      <c r="E1048" s="215" t="s">
        <v>238</v>
      </c>
    </row>
    <row r="1049" spans="1:5" s="215" customFormat="1">
      <c r="A1049" s="253" t="str">
        <f>数策标签!$H$26</f>
        <v>000100001002001</v>
      </c>
      <c r="B1049" s="251" t="str">
        <f>VLOOKUP(A1049,数策标签!H:K,2,FALSE)</f>
        <v>出差目的地</v>
      </c>
      <c r="C1049" s="247" t="str">
        <f>基本属性编码!K4320</f>
        <v>000100001002001329</v>
      </c>
      <c r="D1049" s="252" t="s">
        <v>1790</v>
      </c>
      <c r="E1049" s="215" t="s">
        <v>238</v>
      </c>
    </row>
    <row r="1050" spans="1:5" s="215" customFormat="1">
      <c r="A1050" s="253" t="str">
        <f>数策标签!$H$26</f>
        <v>000100001002001</v>
      </c>
      <c r="B1050" s="251" t="str">
        <f>VLOOKUP(A1050,数策标签!H:K,2,FALSE)</f>
        <v>出差目的地</v>
      </c>
      <c r="C1050" s="247" t="str">
        <f>基本属性编码!K4321</f>
        <v>000100001002001330</v>
      </c>
      <c r="D1050" s="252" t="s">
        <v>3513</v>
      </c>
      <c r="E1050" s="215" t="s">
        <v>238</v>
      </c>
    </row>
    <row r="1051" spans="1:5" s="215" customFormat="1">
      <c r="A1051" s="253" t="str">
        <f>数策标签!$H$26</f>
        <v>000100001002001</v>
      </c>
      <c r="B1051" s="251" t="str">
        <f>VLOOKUP(A1051,数策标签!H:K,2,FALSE)</f>
        <v>出差目的地</v>
      </c>
      <c r="C1051" s="247" t="str">
        <f>基本属性编码!K4322</f>
        <v>000100001002001331</v>
      </c>
      <c r="D1051" s="252" t="s">
        <v>1792</v>
      </c>
      <c r="E1051" s="215" t="s">
        <v>238</v>
      </c>
    </row>
    <row r="1052" spans="1:5" s="215" customFormat="1">
      <c r="A1052" s="253" t="str">
        <f>数策标签!$H$26</f>
        <v>000100001002001</v>
      </c>
      <c r="B1052" s="251" t="str">
        <f>VLOOKUP(A1052,数策标签!H:K,2,FALSE)</f>
        <v>出差目的地</v>
      </c>
      <c r="C1052" s="247" t="str">
        <f>基本属性编码!K4323</f>
        <v>000100001002001332</v>
      </c>
      <c r="D1052" s="252" t="s">
        <v>1793</v>
      </c>
      <c r="E1052" s="215" t="s">
        <v>238</v>
      </c>
    </row>
    <row r="1053" spans="1:5" s="215" customFormat="1">
      <c r="A1053" s="253" t="str">
        <f>数策标签!$H$26</f>
        <v>000100001002001</v>
      </c>
      <c r="B1053" s="251" t="str">
        <f>VLOOKUP(A1053,数策标签!H:K,2,FALSE)</f>
        <v>出差目的地</v>
      </c>
      <c r="C1053" s="247" t="str">
        <f>基本属性编码!K4324</f>
        <v>000100001002001333</v>
      </c>
      <c r="D1053" s="252" t="s">
        <v>1794</v>
      </c>
      <c r="E1053" s="215" t="s">
        <v>238</v>
      </c>
    </row>
    <row r="1054" spans="1:5" s="215" customFormat="1">
      <c r="A1054" s="253" t="str">
        <f>数策标签!$H$26</f>
        <v>000100001002001</v>
      </c>
      <c r="B1054" s="251" t="str">
        <f>VLOOKUP(A1054,数策标签!H:K,2,FALSE)</f>
        <v>出差目的地</v>
      </c>
      <c r="C1054" s="247" t="str">
        <f>基本属性编码!K4325</f>
        <v>000100001002001334</v>
      </c>
      <c r="D1054" s="252" t="s">
        <v>1795</v>
      </c>
      <c r="E1054" s="215" t="s">
        <v>238</v>
      </c>
    </row>
    <row r="1055" spans="1:5" s="215" customFormat="1">
      <c r="A1055" s="253" t="str">
        <f>数策标签!$H$26</f>
        <v>000100001002001</v>
      </c>
      <c r="B1055" s="251" t="str">
        <f>VLOOKUP(A1055,数策标签!H:K,2,FALSE)</f>
        <v>出差目的地</v>
      </c>
      <c r="C1055" s="247" t="str">
        <f>基本属性编码!K4326</f>
        <v>000100001002001335</v>
      </c>
      <c r="D1055" s="252" t="s">
        <v>1796</v>
      </c>
      <c r="E1055" s="215" t="s">
        <v>238</v>
      </c>
    </row>
    <row r="1056" spans="1:5" s="215" customFormat="1">
      <c r="A1056" s="253" t="str">
        <f>数策标签!$H$26</f>
        <v>000100001002001</v>
      </c>
      <c r="B1056" s="251" t="str">
        <f>VLOOKUP(A1056,数策标签!H:K,2,FALSE)</f>
        <v>出差目的地</v>
      </c>
      <c r="C1056" s="247" t="str">
        <f>基本属性编码!K4327</f>
        <v>000100001002001336</v>
      </c>
      <c r="D1056" s="252" t="s">
        <v>1797</v>
      </c>
      <c r="E1056" s="215" t="s">
        <v>238</v>
      </c>
    </row>
    <row r="1057" spans="1:5" s="215" customFormat="1">
      <c r="A1057" s="253" t="str">
        <f>数策标签!$H$26</f>
        <v>000100001002001</v>
      </c>
      <c r="B1057" s="251" t="str">
        <f>VLOOKUP(A1057,数策标签!H:K,2,FALSE)</f>
        <v>出差目的地</v>
      </c>
      <c r="C1057" s="247" t="str">
        <f>基本属性编码!K4328</f>
        <v>000100001002001337</v>
      </c>
      <c r="D1057" s="252" t="s">
        <v>1798</v>
      </c>
      <c r="E1057" s="215" t="s">
        <v>238</v>
      </c>
    </row>
    <row r="1058" spans="1:5" s="215" customFormat="1">
      <c r="A1058" s="253" t="str">
        <f>数策标签!$H$26</f>
        <v>000100001002001</v>
      </c>
      <c r="B1058" s="251" t="str">
        <f>VLOOKUP(A1058,数策标签!H:K,2,FALSE)</f>
        <v>出差目的地</v>
      </c>
      <c r="C1058" s="247" t="str">
        <f>基本属性编码!K4329</f>
        <v>000100001002001338</v>
      </c>
      <c r="D1058" s="252" t="s">
        <v>1799</v>
      </c>
      <c r="E1058" s="215" t="s">
        <v>238</v>
      </c>
    </row>
    <row r="1059" spans="1:5" s="215" customFormat="1">
      <c r="A1059" s="253" t="str">
        <f>数策标签!$H$26</f>
        <v>000100001002001</v>
      </c>
      <c r="B1059" s="251" t="str">
        <f>VLOOKUP(A1059,数策标签!H:K,2,FALSE)</f>
        <v>出差目的地</v>
      </c>
      <c r="C1059" s="247" t="str">
        <f>基本属性编码!K4330</f>
        <v>000100001002001339</v>
      </c>
      <c r="D1059" s="252" t="s">
        <v>1800</v>
      </c>
      <c r="E1059" s="215" t="s">
        <v>238</v>
      </c>
    </row>
    <row r="1060" spans="1:5" s="215" customFormat="1">
      <c r="A1060" s="253" t="str">
        <f>数策标签!$H$26</f>
        <v>000100001002001</v>
      </c>
      <c r="B1060" s="251" t="str">
        <f>VLOOKUP(A1060,数策标签!H:K,2,FALSE)</f>
        <v>出差目的地</v>
      </c>
      <c r="C1060" s="247" t="str">
        <f>基本属性编码!K4331</f>
        <v>000100001002001340</v>
      </c>
      <c r="D1060" s="252" t="s">
        <v>1801</v>
      </c>
      <c r="E1060" s="215" t="s">
        <v>238</v>
      </c>
    </row>
    <row r="1061" spans="1:5" s="215" customFormat="1">
      <c r="A1061" s="253" t="str">
        <f>数策标签!$H$26</f>
        <v>000100001002001</v>
      </c>
      <c r="B1061" s="251" t="str">
        <f>VLOOKUP(A1061,数策标签!H:K,2,FALSE)</f>
        <v>出差目的地</v>
      </c>
      <c r="C1061" s="247" t="str">
        <f>基本属性编码!K4332</f>
        <v>000100001002001341</v>
      </c>
      <c r="D1061" s="252" t="s">
        <v>1802</v>
      </c>
      <c r="E1061" s="215" t="s">
        <v>238</v>
      </c>
    </row>
    <row r="1062" spans="1:5" s="215" customFormat="1">
      <c r="A1062" s="253" t="str">
        <f>数策标签!$H$26</f>
        <v>000100001002001</v>
      </c>
      <c r="B1062" s="251" t="str">
        <f>VLOOKUP(A1062,数策标签!H:K,2,FALSE)</f>
        <v>出差目的地</v>
      </c>
      <c r="C1062" s="247" t="str">
        <f>基本属性编码!K4333</f>
        <v>000100001002001342</v>
      </c>
      <c r="D1062" s="252" t="s">
        <v>3514</v>
      </c>
      <c r="E1062" s="215" t="s">
        <v>238</v>
      </c>
    </row>
    <row r="1063" spans="1:5" s="215" customFormat="1">
      <c r="A1063" s="253" t="str">
        <f>数策标签!$H$26</f>
        <v>000100001002001</v>
      </c>
      <c r="B1063" s="251" t="str">
        <f>VLOOKUP(A1063,数策标签!H:K,2,FALSE)</f>
        <v>出差目的地</v>
      </c>
      <c r="C1063" s="247" t="str">
        <f>基本属性编码!K4334</f>
        <v>000100001002001343</v>
      </c>
      <c r="D1063" s="252" t="s">
        <v>1465</v>
      </c>
      <c r="E1063" s="215" t="s">
        <v>238</v>
      </c>
    </row>
    <row r="1064" spans="1:5" s="215" customFormat="1">
      <c r="A1064" s="253" t="str">
        <f>数策标签!$H$26</f>
        <v>000100001002001</v>
      </c>
      <c r="B1064" s="251" t="str">
        <f>VLOOKUP(A1064,数策标签!H:K,2,FALSE)</f>
        <v>出差目的地</v>
      </c>
      <c r="C1064" s="247" t="str">
        <f>基本属性编码!K4335</f>
        <v>000100001002001344</v>
      </c>
      <c r="D1064" s="252" t="s">
        <v>1466</v>
      </c>
      <c r="E1064" s="215" t="s">
        <v>238</v>
      </c>
    </row>
    <row r="1065" spans="1:5" s="215" customFormat="1">
      <c r="A1065" s="253" t="str">
        <f>数策标签!$H$26</f>
        <v>000100001002001</v>
      </c>
      <c r="B1065" s="251" t="str">
        <f>VLOOKUP(A1065,数策标签!H:K,2,FALSE)</f>
        <v>出差目的地</v>
      </c>
      <c r="C1065" s="247" t="str">
        <f>基本属性编码!K4336</f>
        <v>000100001002001345</v>
      </c>
      <c r="D1065" s="252" t="s">
        <v>3515</v>
      </c>
      <c r="E1065" s="215" t="s">
        <v>238</v>
      </c>
    </row>
    <row r="1066" spans="1:5" s="215" customFormat="1">
      <c r="A1066" s="253" t="str">
        <f>数策标签!$H$27</f>
        <v>000100001002002</v>
      </c>
      <c r="B1066" s="251" t="str">
        <f>VLOOKUP(A1066,数策标签!H:K,2,FALSE)</f>
        <v>身份职业</v>
      </c>
      <c r="C1066" s="247" t="str">
        <f>基本属性编码!K4340</f>
        <v>000100001002002003</v>
      </c>
      <c r="D1066" s="252" t="s">
        <v>1889</v>
      </c>
      <c r="E1066" s="215" t="s">
        <v>238</v>
      </c>
    </row>
    <row r="1067" spans="1:5" s="215" customFormat="1">
      <c r="A1067" s="253" t="str">
        <f>数策标签!$H$27</f>
        <v>000100001002002</v>
      </c>
      <c r="B1067" s="251" t="str">
        <f>VLOOKUP(A1067,数策标签!H:K,2,FALSE)</f>
        <v>身份职业</v>
      </c>
      <c r="C1067" s="247" t="str">
        <f>基本属性编码!K4342</f>
        <v>000100001002002005</v>
      </c>
      <c r="D1067" s="252" t="s">
        <v>1891</v>
      </c>
      <c r="E1067" s="215" t="s">
        <v>238</v>
      </c>
    </row>
    <row r="1068" spans="1:5" s="215" customFormat="1">
      <c r="A1068" s="255" t="str">
        <f>数策标签!$H$27</f>
        <v>000100001002002</v>
      </c>
      <c r="B1068" s="256" t="str">
        <f>VLOOKUP(A1068,数策标签!H:K,2,FALSE)</f>
        <v>身份职业</v>
      </c>
      <c r="C1068" s="255" t="str">
        <f>基本属性编码!K4344</f>
        <v>000100001002002007</v>
      </c>
      <c r="D1068" s="257" t="s">
        <v>1896</v>
      </c>
      <c r="E1068" s="215" t="s">
        <v>238</v>
      </c>
    </row>
    <row r="1069" spans="1:5" s="215" customFormat="1">
      <c r="A1069" s="255" t="str">
        <f>数策标签!$H$27</f>
        <v>000100001002002</v>
      </c>
      <c r="B1069" s="256" t="str">
        <f>VLOOKUP(A1069,数策标签!H:K,2,FALSE)</f>
        <v>身份职业</v>
      </c>
      <c r="C1069" s="247" t="str">
        <f>基本属性编码!K4347</f>
        <v>000100001002002010</v>
      </c>
      <c r="D1069" s="257" t="s">
        <v>1898</v>
      </c>
      <c r="E1069" s="215" t="s">
        <v>238</v>
      </c>
    </row>
    <row r="1070" spans="1:5" s="215" customFormat="1">
      <c r="A1070" s="255" t="str">
        <f>数策标签!$H$27</f>
        <v>000100001002002</v>
      </c>
      <c r="B1070" s="256" t="str">
        <f>VLOOKUP(A1070,数策标签!H:K,2,FALSE)</f>
        <v>身份职业</v>
      </c>
      <c r="C1070" s="247" t="str">
        <f>基本属性编码!K4348</f>
        <v>000100001002002011</v>
      </c>
      <c r="D1070" s="257" t="s">
        <v>1899</v>
      </c>
      <c r="E1070" s="215" t="s">
        <v>238</v>
      </c>
    </row>
    <row r="1071" spans="1:5" s="215" customFormat="1">
      <c r="A1071" s="255" t="str">
        <f>数策标签!$H$27</f>
        <v>000100001002002</v>
      </c>
      <c r="B1071" s="256" t="str">
        <f>VLOOKUP(A1071,数策标签!H:K,2,FALSE)</f>
        <v>身份职业</v>
      </c>
      <c r="C1071" s="247" t="str">
        <f>基本属性编码!K4349</f>
        <v>000100001002002012</v>
      </c>
      <c r="D1071" s="257" t="s">
        <v>1900</v>
      </c>
      <c r="E1071" s="215" t="s">
        <v>238</v>
      </c>
    </row>
    <row r="1072" spans="1:5" s="215" customFormat="1">
      <c r="A1072" s="255" t="str">
        <f>数策标签!$H$27</f>
        <v>000100001002002</v>
      </c>
      <c r="B1072" s="256" t="str">
        <f>VLOOKUP(A1072,数策标签!H:K,2,FALSE)</f>
        <v>身份职业</v>
      </c>
      <c r="C1072" s="247" t="str">
        <f>基本属性编码!K4350</f>
        <v>000100001002002013</v>
      </c>
      <c r="D1072" s="257" t="s">
        <v>1901</v>
      </c>
      <c r="E1072" s="215" t="s">
        <v>238</v>
      </c>
    </row>
    <row r="1073" spans="1:5" s="215" customFormat="1">
      <c r="A1073" s="255" t="str">
        <f>数策标签!$H$27</f>
        <v>000100001002002</v>
      </c>
      <c r="B1073" s="256" t="str">
        <f>VLOOKUP(A1073,数策标签!H:K,2,FALSE)</f>
        <v>身份职业</v>
      </c>
      <c r="C1073" s="247" t="str">
        <f>基本属性编码!K4351</f>
        <v>000100001002002014</v>
      </c>
      <c r="D1073" s="257" t="s">
        <v>1902</v>
      </c>
      <c r="E1073" s="215" t="s">
        <v>238</v>
      </c>
    </row>
    <row r="1074" spans="1:5" s="215" customFormat="1">
      <c r="A1074" s="255" t="str">
        <f>数策标签!$H$27</f>
        <v>000100001002002</v>
      </c>
      <c r="B1074" s="256" t="str">
        <f>VLOOKUP(A1074,数策标签!H:K,2,FALSE)</f>
        <v>身份职业</v>
      </c>
      <c r="C1074" s="247" t="str">
        <f>基本属性编码!K4352</f>
        <v>000100001002002015</v>
      </c>
      <c r="D1074" s="257" t="s">
        <v>1903</v>
      </c>
      <c r="E1074" s="215" t="s">
        <v>238</v>
      </c>
    </row>
    <row r="1075" spans="1:5" s="215" customFormat="1">
      <c r="A1075" s="255" t="str">
        <f>数策标签!$H$27</f>
        <v>000100001002002</v>
      </c>
      <c r="B1075" s="256" t="str">
        <f>VLOOKUP(A1075,数策标签!H:K,2,FALSE)</f>
        <v>身份职业</v>
      </c>
      <c r="C1075" s="247" t="str">
        <f>基本属性编码!K4353</f>
        <v>000100001002002016</v>
      </c>
      <c r="D1075" s="257" t="s">
        <v>1904</v>
      </c>
      <c r="E1075" s="215" t="s">
        <v>238</v>
      </c>
    </row>
    <row r="1076" spans="1:5" s="215" customFormat="1">
      <c r="A1076" s="255" t="str">
        <f>数策标签!$H$27</f>
        <v>000100001002002</v>
      </c>
      <c r="B1076" s="256" t="str">
        <f>VLOOKUP(A1076,数策标签!H:K,2,FALSE)</f>
        <v>身份职业</v>
      </c>
      <c r="C1076" s="247" t="str">
        <f>基本属性编码!K4354</f>
        <v>000100001002002017</v>
      </c>
      <c r="D1076" s="257" t="s">
        <v>1905</v>
      </c>
      <c r="E1076" s="215" t="s">
        <v>238</v>
      </c>
    </row>
    <row r="1077" spans="1:5" s="215" customFormat="1">
      <c r="A1077" s="255" t="str">
        <f>数策标签!$H$27</f>
        <v>000100001002002</v>
      </c>
      <c r="B1077" s="256" t="str">
        <f>VLOOKUP(A1077,数策标签!H:K,2,FALSE)</f>
        <v>身份职业</v>
      </c>
      <c r="C1077" s="247" t="str">
        <f>基本属性编码!K4355</f>
        <v>000100001002002018</v>
      </c>
      <c r="D1077" s="257" t="s">
        <v>1906</v>
      </c>
      <c r="E1077" s="215" t="s">
        <v>238</v>
      </c>
    </row>
    <row r="1078" spans="1:5" s="215" customFormat="1">
      <c r="A1078" s="255" t="str">
        <f>数策标签!$H$27</f>
        <v>000100001002002</v>
      </c>
      <c r="B1078" s="256" t="str">
        <f>VLOOKUP(A1078,数策标签!H:K,2,FALSE)</f>
        <v>身份职业</v>
      </c>
      <c r="C1078" s="247" t="str">
        <f>基本属性编码!K4356</f>
        <v>000100001002002019</v>
      </c>
      <c r="D1078" s="257" t="s">
        <v>1907</v>
      </c>
      <c r="E1078" s="215" t="s">
        <v>238</v>
      </c>
    </row>
    <row r="1079" spans="1:5" s="215" customFormat="1">
      <c r="A1079" s="255" t="str">
        <f>数策标签!$H$27</f>
        <v>000100001002002</v>
      </c>
      <c r="B1079" s="256" t="str">
        <f>VLOOKUP(A1079,数策标签!H:K,2,FALSE)</f>
        <v>身份职业</v>
      </c>
      <c r="C1079" s="247" t="str">
        <f>基本属性编码!K4357</f>
        <v>000100001002002020</v>
      </c>
      <c r="D1079" s="257" t="s">
        <v>1908</v>
      </c>
      <c r="E1079" s="215" t="s">
        <v>238</v>
      </c>
    </row>
    <row r="1080" spans="1:5" s="215" customFormat="1">
      <c r="A1080" s="255" t="str">
        <f>数策标签!$H$27</f>
        <v>000100001002002</v>
      </c>
      <c r="B1080" s="256" t="str">
        <f>VLOOKUP(A1080,数策标签!H:K,2,FALSE)</f>
        <v>身份职业</v>
      </c>
      <c r="C1080" s="247" t="str">
        <f>基本属性编码!K4358</f>
        <v>000100001002002021</v>
      </c>
      <c r="D1080" s="257" t="s">
        <v>1909</v>
      </c>
      <c r="E1080" s="215" t="s">
        <v>238</v>
      </c>
    </row>
    <row r="1081" spans="1:5" s="215" customFormat="1">
      <c r="A1081" s="255" t="str">
        <f>数策标签!$H$27</f>
        <v>000100001002002</v>
      </c>
      <c r="B1081" s="256" t="str">
        <f>VLOOKUP(A1081,数策标签!H:K,2,FALSE)</f>
        <v>身份职业</v>
      </c>
      <c r="C1081" s="247" t="str">
        <f>基本属性编码!K4359</f>
        <v>000100001002002022</v>
      </c>
      <c r="D1081" s="257" t="s">
        <v>1910</v>
      </c>
      <c r="E1081" s="215" t="s">
        <v>238</v>
      </c>
    </row>
    <row r="1082" spans="1:5" s="215" customFormat="1">
      <c r="A1082" s="255" t="str">
        <f>数策标签!$H$27</f>
        <v>000100001002002</v>
      </c>
      <c r="B1082" s="256" t="str">
        <f>VLOOKUP(A1082,数策标签!H:K,2,FALSE)</f>
        <v>身份职业</v>
      </c>
      <c r="C1082" s="247" t="str">
        <f>基本属性编码!K4360</f>
        <v>000100001002002023</v>
      </c>
      <c r="D1082" s="257" t="s">
        <v>1894</v>
      </c>
      <c r="E1082" s="215" t="s">
        <v>238</v>
      </c>
    </row>
    <row r="1083" spans="1:5" s="215" customFormat="1">
      <c r="A1083" s="255" t="str">
        <f>数策标签!$H$27</f>
        <v>000100001002002</v>
      </c>
      <c r="B1083" s="256" t="str">
        <f>VLOOKUP(A1083,数策标签!H:K,2,FALSE)</f>
        <v>身份职业</v>
      </c>
      <c r="C1083" s="247" t="str">
        <f>基本属性编码!K4361</f>
        <v>000100001002002024</v>
      </c>
      <c r="D1083" s="257" t="s">
        <v>1911</v>
      </c>
      <c r="E1083" s="215" t="s">
        <v>238</v>
      </c>
    </row>
    <row r="1084" spans="1:5" s="215" customFormat="1">
      <c r="A1084" s="255" t="str">
        <f>数策标签!$H$27</f>
        <v>000100001002002</v>
      </c>
      <c r="B1084" s="256" t="str">
        <f>VLOOKUP(A1084,数策标签!H:K,2,FALSE)</f>
        <v>身份职业</v>
      </c>
      <c r="C1084" s="247" t="str">
        <f>基本属性编码!K4362</f>
        <v>000100001002002025</v>
      </c>
      <c r="D1084" s="257" t="s">
        <v>1913</v>
      </c>
      <c r="E1084" s="215" t="s">
        <v>238</v>
      </c>
    </row>
    <row r="1085" spans="1:5" s="215" customFormat="1">
      <c r="A1085" s="255" t="str">
        <f>数策标签!$H$27</f>
        <v>000100001002002</v>
      </c>
      <c r="B1085" s="256" t="str">
        <f>VLOOKUP(A1085,数策标签!H:K,2,FALSE)</f>
        <v>身份职业</v>
      </c>
      <c r="C1085" s="247" t="str">
        <f>基本属性编码!K4363</f>
        <v>000100001002002026</v>
      </c>
      <c r="D1085" s="257" t="s">
        <v>1914</v>
      </c>
      <c r="E1085" s="215" t="s">
        <v>238</v>
      </c>
    </row>
    <row r="1086" spans="1:5" s="215" customFormat="1">
      <c r="A1086" s="255" t="str">
        <f>数策标签!$H$27</f>
        <v>000100001002002</v>
      </c>
      <c r="B1086" s="256" t="str">
        <f>VLOOKUP(A1086,数策标签!H:K,2,FALSE)</f>
        <v>身份职业</v>
      </c>
      <c r="C1086" s="247" t="str">
        <f>基本属性编码!K4364</f>
        <v>000100001002002027</v>
      </c>
      <c r="D1086" s="257" t="s">
        <v>1915</v>
      </c>
      <c r="E1086" s="215" t="s">
        <v>238</v>
      </c>
    </row>
    <row r="1087" spans="1:5" s="215" customFormat="1">
      <c r="A1087" s="255" t="str">
        <f>数策标签!$H$27</f>
        <v>000100001002002</v>
      </c>
      <c r="B1087" s="256" t="str">
        <f>VLOOKUP(A1087,数策标签!H:K,2,FALSE)</f>
        <v>身份职业</v>
      </c>
      <c r="C1087" s="247" t="str">
        <f>基本属性编码!K4365</f>
        <v>000100001002002028</v>
      </c>
      <c r="D1087" s="257" t="s">
        <v>1916</v>
      </c>
      <c r="E1087" s="215" t="s">
        <v>238</v>
      </c>
    </row>
    <row r="1088" spans="1:5" s="215" customFormat="1">
      <c r="A1088" s="255" t="str">
        <f>数策标签!$H$27</f>
        <v>000100001002002</v>
      </c>
      <c r="B1088" s="256" t="str">
        <f>VLOOKUP(A1088,数策标签!H:K,2,FALSE)</f>
        <v>身份职业</v>
      </c>
      <c r="C1088" s="247" t="str">
        <f>基本属性编码!K4366</f>
        <v>000100001002002029</v>
      </c>
      <c r="D1088" s="257" t="s">
        <v>1917</v>
      </c>
      <c r="E1088" s="215" t="s">
        <v>238</v>
      </c>
    </row>
    <row r="1089" spans="1:5" s="215" customFormat="1">
      <c r="A1089" s="255" t="str">
        <f>数策标签!$H$27</f>
        <v>000100001002002</v>
      </c>
      <c r="B1089" s="256" t="str">
        <f>VLOOKUP(A1089,数策标签!H:K,2,FALSE)</f>
        <v>身份职业</v>
      </c>
      <c r="C1089" s="247" t="str">
        <f>基本属性编码!K4367</f>
        <v>000100001002002030</v>
      </c>
      <c r="D1089" s="257" t="s">
        <v>1918</v>
      </c>
      <c r="E1089" s="215" t="s">
        <v>238</v>
      </c>
    </row>
    <row r="1090" spans="1:5" s="215" customFormat="1">
      <c r="A1090" s="255" t="str">
        <f>数策标签!$H$27</f>
        <v>000100001002002</v>
      </c>
      <c r="B1090" s="256" t="str">
        <f>VLOOKUP(A1090,数策标签!H:K,2,FALSE)</f>
        <v>身份职业</v>
      </c>
      <c r="C1090" s="247" t="str">
        <f>基本属性编码!K4368</f>
        <v>000100001002002031</v>
      </c>
      <c r="D1090" s="257" t="s">
        <v>1919</v>
      </c>
      <c r="E1090" s="215" t="s">
        <v>238</v>
      </c>
    </row>
    <row r="1091" spans="1:5" s="215" customFormat="1">
      <c r="A1091" s="255" t="str">
        <f>数策标签!$H$27</f>
        <v>000100001002002</v>
      </c>
      <c r="B1091" s="256" t="str">
        <f>VLOOKUP(A1091,数策标签!H:K,2,FALSE)</f>
        <v>身份职业</v>
      </c>
      <c r="C1091" s="247" t="str">
        <f>基本属性编码!K4369</f>
        <v>000100001002002032</v>
      </c>
      <c r="D1091" s="257" t="s">
        <v>1920</v>
      </c>
      <c r="E1091" s="215" t="s">
        <v>238</v>
      </c>
    </row>
    <row r="1092" spans="1:5" s="215" customFormat="1">
      <c r="A1092" s="247" t="str">
        <f>数策标签!$H$27</f>
        <v>000100001002002</v>
      </c>
      <c r="B1092" s="211" t="str">
        <f>VLOOKUP(A1092,数策标签!H:K,2,FALSE)</f>
        <v>身份职业</v>
      </c>
      <c r="C1092" s="247" t="str">
        <f>基本属性编码!K4370</f>
        <v>000100001002002033</v>
      </c>
      <c r="D1092" s="257" t="s">
        <v>1921</v>
      </c>
      <c r="E1092" s="215" t="s">
        <v>238</v>
      </c>
    </row>
    <row r="1093" spans="1:5" s="215" customFormat="1">
      <c r="A1093" s="247" t="str">
        <f>数策标签!$H$27</f>
        <v>000100001002002</v>
      </c>
      <c r="B1093" s="211" t="str">
        <f>VLOOKUP(A1093,数策标签!H:K,2,FALSE)</f>
        <v>身份职业</v>
      </c>
      <c r="C1093" s="247" t="str">
        <f>基本属性编码!K4371</f>
        <v>000100001002002034</v>
      </c>
      <c r="D1093" s="257" t="s">
        <v>1886</v>
      </c>
      <c r="E1093" s="215" t="s">
        <v>238</v>
      </c>
    </row>
    <row r="1094" spans="1:5" s="215" customFormat="1">
      <c r="A1094" s="247" t="str">
        <f>数策标签!$H$27</f>
        <v>000100001002002</v>
      </c>
      <c r="B1094" s="211" t="str">
        <f>VLOOKUP(A1094,数策标签!H:K,2,FALSE)</f>
        <v>身份职业</v>
      </c>
      <c r="C1094" s="258" t="str">
        <f>基本属性编码!K4372</f>
        <v>000100001002002035</v>
      </c>
      <c r="D1094" s="257" t="s">
        <v>1925</v>
      </c>
      <c r="E1094" s="215" t="s">
        <v>238</v>
      </c>
    </row>
    <row r="1095" spans="1:5" s="215" customFormat="1">
      <c r="A1095" s="258" t="str">
        <f>数策标签!$H$13</f>
        <v>000100001001019</v>
      </c>
      <c r="B1095" s="211" t="str">
        <f>VLOOKUP(A1095,数策标签!H:K,2,FALSE)</f>
        <v>居住地第1近经销商距离</v>
      </c>
      <c r="C1095" s="258" t="str">
        <f>基本属性编码!K3952</f>
        <v>000100001001019001</v>
      </c>
      <c r="D1095" s="257" t="s">
        <v>1939</v>
      </c>
      <c r="E1095" s="215" t="s">
        <v>238</v>
      </c>
    </row>
    <row r="1096" spans="1:5" s="215" customFormat="1">
      <c r="A1096" s="258" t="str">
        <f>数策标签!$H$13</f>
        <v>000100001001019</v>
      </c>
      <c r="B1096" s="211" t="str">
        <f>VLOOKUP(A1096,数策标签!H:K,2,FALSE)</f>
        <v>居住地第1近经销商距离</v>
      </c>
      <c r="C1096" s="258" t="str">
        <f>基本属性编码!K3953</f>
        <v>000100001001019002</v>
      </c>
      <c r="D1096" s="257" t="s">
        <v>1941</v>
      </c>
      <c r="E1096" s="215" t="s">
        <v>238</v>
      </c>
    </row>
    <row r="1097" spans="1:5" s="215" customFormat="1">
      <c r="A1097" s="258" t="str">
        <f>数策标签!$H$13</f>
        <v>000100001001019</v>
      </c>
      <c r="B1097" s="211" t="str">
        <f>VLOOKUP(A1097,数策标签!H:K,2,FALSE)</f>
        <v>居住地第1近经销商距离</v>
      </c>
      <c r="C1097" s="258" t="str">
        <f>基本属性编码!K3954</f>
        <v>000100001001019003</v>
      </c>
      <c r="D1097" s="257" t="s">
        <v>1943</v>
      </c>
      <c r="E1097" s="215" t="s">
        <v>238</v>
      </c>
    </row>
    <row r="1098" spans="1:5" s="215" customFormat="1">
      <c r="A1098" s="258" t="str">
        <f>数策标签!$H$13</f>
        <v>000100001001019</v>
      </c>
      <c r="B1098" s="211" t="str">
        <f>VLOOKUP(A1098,数策标签!H:K,2,FALSE)</f>
        <v>居住地第1近经销商距离</v>
      </c>
      <c r="C1098" s="258" t="str">
        <f>基本属性编码!K3955</f>
        <v>000100001001019004</v>
      </c>
      <c r="D1098" s="257" t="s">
        <v>1944</v>
      </c>
      <c r="E1098" s="215" t="s">
        <v>238</v>
      </c>
    </row>
    <row r="1099" spans="1:5" s="215" customFormat="1">
      <c r="A1099" s="258" t="str">
        <f>数策标签!$H$14</f>
        <v>000100001001020</v>
      </c>
      <c r="B1099" s="211" t="str">
        <f>VLOOKUP(A1099,数策标签!H:K,2,FALSE)</f>
        <v>居住地第2近经销商距离</v>
      </c>
      <c r="C1099" s="258" t="str">
        <f>基本属性编码!K3957</f>
        <v>000100001001020001</v>
      </c>
      <c r="D1099" s="257" t="s">
        <v>1939</v>
      </c>
      <c r="E1099" s="215" t="s">
        <v>238</v>
      </c>
    </row>
    <row r="1100" spans="1:5" s="215" customFormat="1">
      <c r="A1100" s="258" t="str">
        <f>数策标签!$H$14</f>
        <v>000100001001020</v>
      </c>
      <c r="B1100" s="211" t="str">
        <f>VLOOKUP(A1100,数策标签!H:K,2,FALSE)</f>
        <v>居住地第2近经销商距离</v>
      </c>
      <c r="C1100" s="258" t="str">
        <f>基本属性编码!K3958</f>
        <v>000100001001020002</v>
      </c>
      <c r="D1100" s="257" t="s">
        <v>1941</v>
      </c>
      <c r="E1100" s="215" t="s">
        <v>238</v>
      </c>
    </row>
    <row r="1101" spans="1:5" s="215" customFormat="1">
      <c r="A1101" s="258" t="str">
        <f>数策标签!$H$14</f>
        <v>000100001001020</v>
      </c>
      <c r="B1101" s="211" t="str">
        <f>VLOOKUP(A1101,数策标签!H:K,2,FALSE)</f>
        <v>居住地第2近经销商距离</v>
      </c>
      <c r="C1101" s="258" t="str">
        <f>基本属性编码!K3959</f>
        <v>000100001001020003</v>
      </c>
      <c r="D1101" s="257" t="s">
        <v>1943</v>
      </c>
      <c r="E1101" s="215" t="s">
        <v>238</v>
      </c>
    </row>
    <row r="1102" spans="1:5" s="215" customFormat="1">
      <c r="A1102" s="258" t="str">
        <f>数策标签!$H$14</f>
        <v>000100001001020</v>
      </c>
      <c r="B1102" s="211" t="str">
        <f>VLOOKUP(A1102,数策标签!H:K,2,FALSE)</f>
        <v>居住地第2近经销商距离</v>
      </c>
      <c r="C1102" s="258" t="str">
        <f>基本属性编码!K3960</f>
        <v>000100001001020004</v>
      </c>
      <c r="D1102" s="257" t="s">
        <v>1944</v>
      </c>
      <c r="E1102" s="215" t="s">
        <v>238</v>
      </c>
    </row>
    <row r="1103" spans="1:5" s="215" customFormat="1">
      <c r="A1103" s="258" t="str">
        <f>数策标签!$H$15</f>
        <v>000100001001021</v>
      </c>
      <c r="B1103" s="211" t="str">
        <f>VLOOKUP(A1103,数策标签!H:K,2,FALSE)</f>
        <v>居住地第3近经销商距离</v>
      </c>
      <c r="C1103" s="258" t="str">
        <f>基本属性编码!K3962</f>
        <v>000100001001021001</v>
      </c>
      <c r="D1103" s="257" t="s">
        <v>1939</v>
      </c>
      <c r="E1103" s="215" t="s">
        <v>238</v>
      </c>
    </row>
    <row r="1104" spans="1:5" s="215" customFormat="1">
      <c r="A1104" s="258" t="str">
        <f>数策标签!$H$15</f>
        <v>000100001001021</v>
      </c>
      <c r="B1104" s="211" t="str">
        <f>VLOOKUP(A1104,数策标签!H:K,2,FALSE)</f>
        <v>居住地第3近经销商距离</v>
      </c>
      <c r="C1104" s="258" t="str">
        <f>基本属性编码!K3963</f>
        <v>000100001001021002</v>
      </c>
      <c r="D1104" s="257" t="s">
        <v>1941</v>
      </c>
      <c r="E1104" s="215" t="s">
        <v>238</v>
      </c>
    </row>
    <row r="1105" spans="1:5" s="215" customFormat="1">
      <c r="A1105" s="258" t="str">
        <f>数策标签!$H$15</f>
        <v>000100001001021</v>
      </c>
      <c r="B1105" s="211" t="str">
        <f>VLOOKUP(A1105,数策标签!H:K,2,FALSE)</f>
        <v>居住地第3近经销商距离</v>
      </c>
      <c r="C1105" s="258" t="str">
        <f>基本属性编码!K3964</f>
        <v>000100001001021003</v>
      </c>
      <c r="D1105" s="257" t="s">
        <v>1943</v>
      </c>
      <c r="E1105" s="215" t="s">
        <v>238</v>
      </c>
    </row>
    <row r="1106" spans="1:5" s="215" customFormat="1">
      <c r="A1106" s="258" t="str">
        <f>数策标签!$H$15</f>
        <v>000100001001021</v>
      </c>
      <c r="B1106" s="211" t="str">
        <f>VLOOKUP(A1106,数策标签!H:K,2,FALSE)</f>
        <v>居住地第3近经销商距离</v>
      </c>
      <c r="C1106" s="258" t="str">
        <f>基本属性编码!K3965</f>
        <v>000100001001021004</v>
      </c>
      <c r="D1106" s="257" t="s">
        <v>1944</v>
      </c>
      <c r="E1106" s="215" t="s">
        <v>238</v>
      </c>
    </row>
    <row r="1107" spans="1:5" s="215" customFormat="1">
      <c r="A1107" s="258" t="str">
        <f>数策标签!$H$31</f>
        <v>000100001002007</v>
      </c>
      <c r="B1107" s="211" t="str">
        <f>VLOOKUP(A1107,数策标签!H:K,2,FALSE)</f>
        <v>工作地第1近经销商距离</v>
      </c>
      <c r="C1107" s="258" t="str">
        <f>基本属性编码!K4378</f>
        <v>000100001002007001</v>
      </c>
      <c r="D1107" s="257" t="s">
        <v>1939</v>
      </c>
      <c r="E1107" s="215" t="s">
        <v>238</v>
      </c>
    </row>
    <row r="1108" spans="1:5" s="215" customFormat="1">
      <c r="A1108" s="258" t="str">
        <f>数策标签!$H$31</f>
        <v>000100001002007</v>
      </c>
      <c r="B1108" s="211" t="str">
        <f>VLOOKUP(A1108,数策标签!H:K,2,FALSE)</f>
        <v>工作地第1近经销商距离</v>
      </c>
      <c r="C1108" s="258" t="str">
        <f>基本属性编码!K4379</f>
        <v>000100001002007002</v>
      </c>
      <c r="D1108" s="257" t="s">
        <v>1941</v>
      </c>
      <c r="E1108" s="215" t="s">
        <v>238</v>
      </c>
    </row>
    <row r="1109" spans="1:5" s="215" customFormat="1">
      <c r="A1109" s="258" t="str">
        <f>数策标签!$H$31</f>
        <v>000100001002007</v>
      </c>
      <c r="B1109" s="211" t="str">
        <f>VLOOKUP(A1109,数策标签!H:K,2,FALSE)</f>
        <v>工作地第1近经销商距离</v>
      </c>
      <c r="C1109" s="258" t="str">
        <f>基本属性编码!K4380</f>
        <v>000100001002007003</v>
      </c>
      <c r="D1109" s="257" t="s">
        <v>1943</v>
      </c>
      <c r="E1109" s="215" t="s">
        <v>238</v>
      </c>
    </row>
    <row r="1110" spans="1:5" s="215" customFormat="1">
      <c r="A1110" s="258" t="str">
        <f>数策标签!$H$31</f>
        <v>000100001002007</v>
      </c>
      <c r="B1110" s="211" t="str">
        <f>VLOOKUP(A1110,数策标签!H:K,2,FALSE)</f>
        <v>工作地第1近经销商距离</v>
      </c>
      <c r="C1110" s="258" t="str">
        <f>基本属性编码!K4381</f>
        <v>000100001002007004</v>
      </c>
      <c r="D1110" s="257" t="s">
        <v>1944</v>
      </c>
      <c r="E1110" s="215" t="s">
        <v>238</v>
      </c>
    </row>
    <row r="1111" spans="1:5" s="215" customFormat="1">
      <c r="A1111" s="258" t="str">
        <f>数策标签!$H$32</f>
        <v>000100001002008</v>
      </c>
      <c r="B1111" s="211" t="str">
        <f>VLOOKUP(A1111,数策标签!H:K,2,FALSE)</f>
        <v>工作地第2近经销商距离</v>
      </c>
      <c r="C1111" s="258" t="str">
        <f>基本属性编码!K4383</f>
        <v>000100001002008001</v>
      </c>
      <c r="D1111" s="257" t="s">
        <v>1939</v>
      </c>
      <c r="E1111" s="215" t="s">
        <v>238</v>
      </c>
    </row>
    <row r="1112" spans="1:5" s="215" customFormat="1">
      <c r="A1112" s="258" t="str">
        <f>数策标签!$H$32</f>
        <v>000100001002008</v>
      </c>
      <c r="B1112" s="211" t="str">
        <f>VLOOKUP(A1112,数策标签!H:K,2,FALSE)</f>
        <v>工作地第2近经销商距离</v>
      </c>
      <c r="C1112" s="258" t="str">
        <f>基本属性编码!K4384</f>
        <v>000100001002008002</v>
      </c>
      <c r="D1112" s="257" t="s">
        <v>1941</v>
      </c>
      <c r="E1112" s="215" t="s">
        <v>238</v>
      </c>
    </row>
    <row r="1113" spans="1:5" s="215" customFormat="1">
      <c r="A1113" s="258" t="str">
        <f>数策标签!$H$32</f>
        <v>000100001002008</v>
      </c>
      <c r="B1113" s="211" t="str">
        <f>VLOOKUP(A1113,数策标签!H:K,2,FALSE)</f>
        <v>工作地第2近经销商距离</v>
      </c>
      <c r="C1113" s="258" t="str">
        <f>基本属性编码!K4385</f>
        <v>000100001002008003</v>
      </c>
      <c r="D1113" s="257" t="s">
        <v>1943</v>
      </c>
      <c r="E1113" s="215" t="s">
        <v>238</v>
      </c>
    </row>
    <row r="1114" spans="1:5" s="215" customFormat="1">
      <c r="A1114" s="258" t="str">
        <f>数策标签!$H$32</f>
        <v>000100001002008</v>
      </c>
      <c r="B1114" s="211" t="str">
        <f>VLOOKUP(A1114,数策标签!H:K,2,FALSE)</f>
        <v>工作地第2近经销商距离</v>
      </c>
      <c r="C1114" s="258" t="str">
        <f>基本属性编码!K4386</f>
        <v>000100001002008004</v>
      </c>
      <c r="D1114" s="257" t="s">
        <v>1944</v>
      </c>
      <c r="E1114" s="215" t="s">
        <v>238</v>
      </c>
    </row>
    <row r="1115" spans="1:5" s="215" customFormat="1">
      <c r="A1115" s="258" t="str">
        <f>数策标签!$H$33</f>
        <v>000100001002009</v>
      </c>
      <c r="B1115" s="211" t="str">
        <f>VLOOKUP(A1115,数策标签!H:K,2,FALSE)</f>
        <v>工作地第3近经销商距离</v>
      </c>
      <c r="C1115" s="258" t="str">
        <f>基本属性编码!K4388</f>
        <v>000100001002009001</v>
      </c>
      <c r="D1115" s="257" t="s">
        <v>1939</v>
      </c>
      <c r="E1115" s="215" t="s">
        <v>238</v>
      </c>
    </row>
    <row r="1116" spans="1:5" s="215" customFormat="1">
      <c r="A1116" s="258" t="str">
        <f>数策标签!$H$33</f>
        <v>000100001002009</v>
      </c>
      <c r="B1116" s="211" t="str">
        <f>VLOOKUP(A1116,数策标签!H:K,2,FALSE)</f>
        <v>工作地第3近经销商距离</v>
      </c>
      <c r="C1116" s="258" t="str">
        <f>基本属性编码!K4389</f>
        <v>000100001002009002</v>
      </c>
      <c r="D1116" s="257" t="s">
        <v>1941</v>
      </c>
      <c r="E1116" s="215" t="s">
        <v>238</v>
      </c>
    </row>
    <row r="1117" spans="1:5" s="215" customFormat="1">
      <c r="A1117" s="258" t="str">
        <f>数策标签!$H$33</f>
        <v>000100001002009</v>
      </c>
      <c r="B1117" s="211" t="str">
        <f>VLOOKUP(A1117,数策标签!H:K,2,FALSE)</f>
        <v>工作地第3近经销商距离</v>
      </c>
      <c r="C1117" s="258" t="str">
        <f>基本属性编码!K4390</f>
        <v>000100001002009003</v>
      </c>
      <c r="D1117" s="257" t="s">
        <v>1943</v>
      </c>
      <c r="E1117" s="215" t="s">
        <v>238</v>
      </c>
    </row>
    <row r="1118" spans="1:5" s="215" customFormat="1">
      <c r="A1118" s="258" t="str">
        <f>数策标签!$H$33</f>
        <v>000100001002009</v>
      </c>
      <c r="B1118" s="211" t="str">
        <f>VLOOKUP(A1118,数策标签!H:K,2,FALSE)</f>
        <v>工作地第3近经销商距离</v>
      </c>
      <c r="C1118" s="258" t="str">
        <f>基本属性编码!K4391</f>
        <v>000100001002009004</v>
      </c>
      <c r="D1118" s="257" t="s">
        <v>1944</v>
      </c>
      <c r="E1118" s="215" t="s">
        <v>238</v>
      </c>
    </row>
    <row r="1119" spans="1:5" s="241" customFormat="1">
      <c r="A1119" s="259" t="str">
        <f>数策标签!H21</f>
        <v>000100001001031</v>
      </c>
      <c r="B1119" s="260" t="str">
        <f>VLOOKUP(A1119,数策标签!H:K,2,FALSE)</f>
        <v>身份证号是否正确</v>
      </c>
      <c r="C1119" s="259" t="str">
        <f>基本属性编码!K3980</f>
        <v>000100001001031001</v>
      </c>
      <c r="D1119" s="261" t="s">
        <v>1845</v>
      </c>
      <c r="E1119" s="241" t="s">
        <v>238</v>
      </c>
    </row>
    <row r="1120" spans="1:5" s="241" customFormat="1">
      <c r="A1120" s="259" t="str">
        <f>数策标签!H21</f>
        <v>000100001001031</v>
      </c>
      <c r="B1120" s="260" t="str">
        <f>VLOOKUP(A1120,数策标签!H:K,2,FALSE)</f>
        <v>身份证号是否正确</v>
      </c>
      <c r="C1120" s="259" t="str">
        <f>基本属性编码!K3981</f>
        <v>000100001001031002</v>
      </c>
      <c r="D1120" s="261" t="s">
        <v>1851</v>
      </c>
      <c r="E1120" s="241" t="s">
        <v>238</v>
      </c>
    </row>
    <row r="1121" spans="1:5" s="242" customFormat="1">
      <c r="A1121" s="258" t="str">
        <f>数策标签!$H$35</f>
        <v>000100002001001</v>
      </c>
      <c r="B1121" s="258" t="str">
        <f>VLOOKUP(A1121,数策标签!H:K,2,FALSE)</f>
        <v>常用交易渠道</v>
      </c>
      <c r="C1121" s="258" t="str">
        <f>消费支付编码!K5</f>
        <v>000100002001001001</v>
      </c>
      <c r="D1121" s="252" t="s">
        <v>2005</v>
      </c>
      <c r="E1121" s="242" t="s">
        <v>238</v>
      </c>
    </row>
    <row r="1122" spans="1:5" s="242" customFormat="1">
      <c r="A1122" s="258" t="str">
        <f>数策标签!$H$35</f>
        <v>000100002001001</v>
      </c>
      <c r="B1122" s="258" t="str">
        <f>VLOOKUP(A1122,数策标签!H:K,2,FALSE)</f>
        <v>常用交易渠道</v>
      </c>
      <c r="C1122" s="258" t="str">
        <f>消费支付编码!K6</f>
        <v>000100002001001002</v>
      </c>
      <c r="D1122" s="252" t="s">
        <v>2007</v>
      </c>
      <c r="E1122" s="242" t="s">
        <v>238</v>
      </c>
    </row>
    <row r="1123" spans="1:5" s="242" customFormat="1">
      <c r="A1123" s="258" t="str">
        <f>数策标签!$H$35</f>
        <v>000100002001001</v>
      </c>
      <c r="B1123" s="258" t="str">
        <f>VLOOKUP(A1123,数策标签!H:K,2,FALSE)</f>
        <v>常用交易渠道</v>
      </c>
      <c r="C1123" s="258" t="str">
        <f>消费支付编码!K7</f>
        <v>000100002001001003</v>
      </c>
      <c r="D1123" s="252" t="s">
        <v>2009</v>
      </c>
      <c r="E1123" s="242" t="s">
        <v>238</v>
      </c>
    </row>
    <row r="1124" spans="1:5" s="242" customFormat="1">
      <c r="A1124" s="258" t="str">
        <f>数策标签!$H$35</f>
        <v>000100002001001</v>
      </c>
      <c r="B1124" s="258" t="str">
        <f>VLOOKUP(A1124,数策标签!H:K,2,FALSE)</f>
        <v>常用交易渠道</v>
      </c>
      <c r="C1124" s="258" t="str">
        <f>消费支付编码!K8</f>
        <v>000100002001001004</v>
      </c>
      <c r="D1124" s="252" t="s">
        <v>2011</v>
      </c>
      <c r="E1124" s="242" t="s">
        <v>238</v>
      </c>
    </row>
    <row r="1125" spans="1:5" s="242" customFormat="1">
      <c r="A1125" s="258" t="str">
        <f>数策标签!$H$35</f>
        <v>000100002001001</v>
      </c>
      <c r="B1125" s="258" t="str">
        <f>VLOOKUP(A1125,数策标签!H:K,2,FALSE)</f>
        <v>常用交易渠道</v>
      </c>
      <c r="C1125" s="258" t="str">
        <f>消费支付编码!K9</f>
        <v>000100002001001005</v>
      </c>
      <c r="D1125" s="252" t="s">
        <v>2013</v>
      </c>
      <c r="E1125" s="242" t="s">
        <v>238</v>
      </c>
    </row>
    <row r="1126" spans="1:5" s="242" customFormat="1">
      <c r="A1126" s="258" t="str">
        <f>数策标签!$H$35</f>
        <v>000100002001001</v>
      </c>
      <c r="B1126" s="258" t="str">
        <f>VLOOKUP(A1126,数策标签!H:K,2,FALSE)</f>
        <v>常用交易渠道</v>
      </c>
      <c r="C1126" s="258" t="str">
        <f>消费支付编码!K10</f>
        <v>000100002001001006</v>
      </c>
      <c r="D1126" s="252" t="s">
        <v>2015</v>
      </c>
      <c r="E1126" s="242" t="s">
        <v>238</v>
      </c>
    </row>
    <row r="1127" spans="1:5" s="242" customFormat="1">
      <c r="A1127" s="258" t="str">
        <f>数策标签!$H$35</f>
        <v>000100002001001</v>
      </c>
      <c r="B1127" s="258" t="str">
        <f>VLOOKUP(A1127,数策标签!H:K,2,FALSE)</f>
        <v>常用交易渠道</v>
      </c>
      <c r="C1127" s="258" t="str">
        <f>消费支付编码!K11</f>
        <v>000100002001001007</v>
      </c>
      <c r="D1127" s="252" t="s">
        <v>2017</v>
      </c>
      <c r="E1127" s="242" t="s">
        <v>238</v>
      </c>
    </row>
    <row r="1128" spans="1:5" s="242" customFormat="1">
      <c r="A1128" s="258" t="str">
        <f>数策标签!$H$35</f>
        <v>000100002001001</v>
      </c>
      <c r="B1128" s="258" t="str">
        <f>VLOOKUP(A1128,数策标签!H:K,2,FALSE)</f>
        <v>常用交易渠道</v>
      </c>
      <c r="C1128" s="258" t="str">
        <f>消费支付编码!K12</f>
        <v>000100002001001008</v>
      </c>
      <c r="D1128" s="252" t="s">
        <v>2018</v>
      </c>
      <c r="E1128" s="242" t="s">
        <v>238</v>
      </c>
    </row>
    <row r="1129" spans="1:5" s="242" customFormat="1">
      <c r="A1129" s="258" t="str">
        <f>数策标签!$H$35</f>
        <v>000100002001001</v>
      </c>
      <c r="B1129" s="258" t="str">
        <f>VLOOKUP(A1129,数策标签!H:K,2,FALSE)</f>
        <v>常用交易渠道</v>
      </c>
      <c r="C1129" s="258" t="str">
        <f>消费支付编码!K13</f>
        <v>000100002001001009</v>
      </c>
      <c r="D1129" s="252" t="s">
        <v>2019</v>
      </c>
      <c r="E1129" s="242" t="s">
        <v>238</v>
      </c>
    </row>
    <row r="1130" spans="1:5" s="242" customFormat="1">
      <c r="A1130" s="258" t="str">
        <f>数策标签!$H$35</f>
        <v>000100002001001</v>
      </c>
      <c r="B1130" s="258" t="str">
        <f>VLOOKUP(A1130,数策标签!H:K,2,FALSE)</f>
        <v>常用交易渠道</v>
      </c>
      <c r="C1130" s="258" t="str">
        <f>消费支付编码!K14</f>
        <v>000100002001001010</v>
      </c>
      <c r="D1130" s="252" t="s">
        <v>2021</v>
      </c>
      <c r="E1130" s="242" t="s">
        <v>238</v>
      </c>
    </row>
    <row r="1131" spans="1:5" s="242" customFormat="1">
      <c r="A1131" s="258" t="str">
        <f>数策标签!$H$35</f>
        <v>000100002001001</v>
      </c>
      <c r="B1131" s="258" t="str">
        <f>VLOOKUP(A1131,数策标签!H:K,2,FALSE)</f>
        <v>常用交易渠道</v>
      </c>
      <c r="C1131" s="258" t="str">
        <f>消费支付编码!K15</f>
        <v>000100002001001011</v>
      </c>
      <c r="D1131" s="252" t="s">
        <v>2023</v>
      </c>
      <c r="E1131" s="242" t="s">
        <v>238</v>
      </c>
    </row>
    <row r="1132" spans="1:5" s="242" customFormat="1">
      <c r="A1132" s="258" t="str">
        <f>数策标签!$H$35</f>
        <v>000100002001001</v>
      </c>
      <c r="B1132" s="258" t="str">
        <f>VLOOKUP(A1132,数策标签!H:K,2,FALSE)</f>
        <v>常用交易渠道</v>
      </c>
      <c r="C1132" s="258" t="str">
        <f>消费支付编码!K16</f>
        <v>000100002001001012</v>
      </c>
      <c r="D1132" s="252" t="s">
        <v>2025</v>
      </c>
      <c r="E1132" s="242" t="s">
        <v>238</v>
      </c>
    </row>
    <row r="1133" spans="1:5" s="242" customFormat="1">
      <c r="A1133" s="258" t="str">
        <f>数策标签!$H$35</f>
        <v>000100002001001</v>
      </c>
      <c r="B1133" s="258" t="str">
        <f>VLOOKUP(A1133,数策标签!H:K,2,FALSE)</f>
        <v>常用交易渠道</v>
      </c>
      <c r="C1133" s="258" t="str">
        <f>消费支付编码!K17</f>
        <v>000100002001001013</v>
      </c>
      <c r="D1133" s="252" t="s">
        <v>2027</v>
      </c>
      <c r="E1133" s="242" t="s">
        <v>238</v>
      </c>
    </row>
    <row r="1134" spans="1:5" s="242" customFormat="1">
      <c r="A1134" s="258" t="str">
        <f>数策标签!$H$35</f>
        <v>000100002001001</v>
      </c>
      <c r="B1134" s="258" t="str">
        <f>VLOOKUP(A1134,数策标签!H:K,2,FALSE)</f>
        <v>常用交易渠道</v>
      </c>
      <c r="C1134" s="258" t="str">
        <f>消费支付编码!K18</f>
        <v>000100002001001014</v>
      </c>
      <c r="D1134" s="252" t="s">
        <v>2029</v>
      </c>
      <c r="E1134" s="242" t="s">
        <v>238</v>
      </c>
    </row>
    <row r="1135" spans="1:5" s="242" customFormat="1">
      <c r="A1135" s="258" t="str">
        <f>数策标签!$H$35</f>
        <v>000100002001001</v>
      </c>
      <c r="B1135" s="258" t="str">
        <f>VLOOKUP(A1135,数策标签!H:K,2,FALSE)</f>
        <v>常用交易渠道</v>
      </c>
      <c r="C1135" s="258" t="str">
        <f>消费支付编码!K19</f>
        <v>000100002001001015</v>
      </c>
      <c r="D1135" s="252" t="s">
        <v>2031</v>
      </c>
      <c r="E1135" s="242" t="s">
        <v>238</v>
      </c>
    </row>
    <row r="1136" spans="1:5" s="242" customFormat="1">
      <c r="A1136" s="258" t="str">
        <f>数策标签!$H$35</f>
        <v>000100002001001</v>
      </c>
      <c r="B1136" s="258" t="str">
        <f>VLOOKUP(A1136,数策标签!H:K,2,FALSE)</f>
        <v>常用交易渠道</v>
      </c>
      <c r="C1136" s="258" t="str">
        <f>消费支付编码!K20</f>
        <v>000100002001001016</v>
      </c>
      <c r="D1136" s="252" t="s">
        <v>2033</v>
      </c>
      <c r="E1136" s="242" t="s">
        <v>238</v>
      </c>
    </row>
    <row r="1137" spans="1:5" s="242" customFormat="1">
      <c r="A1137" s="262" t="str">
        <f>消费支付编码!$K$38</f>
        <v>000100002001002</v>
      </c>
      <c r="B1137" s="258" t="str">
        <f>VLOOKUP(A1137,数策标签!H:K,2,FALSE)</f>
        <v>消费笔数品类TOP5分布</v>
      </c>
      <c r="C1137" s="258" t="str">
        <f>消费支付编码!K372</f>
        <v>000100002001002334</v>
      </c>
      <c r="D1137" s="252" t="s">
        <v>2040</v>
      </c>
      <c r="E1137" s="215" t="s">
        <v>1103</v>
      </c>
    </row>
    <row r="1138" spans="1:5" s="242" customFormat="1">
      <c r="A1138" s="262" t="str">
        <f>消费支付编码!$K$38</f>
        <v>000100002001002</v>
      </c>
      <c r="B1138" s="258" t="str">
        <f>VLOOKUP(A1138,数策标签!H:K,2,FALSE)</f>
        <v>消费笔数品类TOP5分布</v>
      </c>
      <c r="C1138" s="258" t="str">
        <f>消费支付编码!K373</f>
        <v>000100002001002335</v>
      </c>
      <c r="D1138" s="252" t="s">
        <v>2049</v>
      </c>
      <c r="E1138" s="215" t="s">
        <v>1103</v>
      </c>
    </row>
    <row r="1139" spans="1:5" s="242" customFormat="1">
      <c r="A1139" s="262" t="str">
        <f>消费支付编码!$K$38</f>
        <v>000100002001002</v>
      </c>
      <c r="B1139" s="258" t="str">
        <f>VLOOKUP(A1139,数策标签!H:K,2,FALSE)</f>
        <v>消费笔数品类TOP5分布</v>
      </c>
      <c r="C1139" s="258" t="str">
        <f>消费支付编码!K374</f>
        <v>000100002001002336</v>
      </c>
      <c r="D1139" s="252" t="s">
        <v>2060</v>
      </c>
      <c r="E1139" s="215" t="s">
        <v>1103</v>
      </c>
    </row>
    <row r="1140" spans="1:5" s="242" customFormat="1">
      <c r="A1140" s="262" t="str">
        <f>消费支付编码!$K$38</f>
        <v>000100002001002</v>
      </c>
      <c r="B1140" s="258" t="str">
        <f>VLOOKUP(A1140,数策标签!H:K,2,FALSE)</f>
        <v>消费笔数品类TOP5分布</v>
      </c>
      <c r="C1140" s="258" t="str">
        <f>消费支付编码!K375</f>
        <v>000100002001002337</v>
      </c>
      <c r="D1140" s="252" t="s">
        <v>2068</v>
      </c>
      <c r="E1140" s="215" t="s">
        <v>1103</v>
      </c>
    </row>
    <row r="1141" spans="1:5" s="242" customFormat="1">
      <c r="A1141" s="262" t="str">
        <f>消费支付编码!$K$38</f>
        <v>000100002001002</v>
      </c>
      <c r="B1141" s="258" t="str">
        <f>VLOOKUP(A1141,数策标签!H:K,2,FALSE)</f>
        <v>消费笔数品类TOP5分布</v>
      </c>
      <c r="C1141" s="258" t="str">
        <f>消费支付编码!K376</f>
        <v>000100002001002338</v>
      </c>
      <c r="D1141" s="252" t="s">
        <v>2086</v>
      </c>
      <c r="E1141" s="215" t="s">
        <v>1103</v>
      </c>
    </row>
    <row r="1142" spans="1:5" s="242" customFormat="1">
      <c r="A1142" s="262" t="str">
        <f>消费支付编码!$K$38</f>
        <v>000100002001002</v>
      </c>
      <c r="B1142" s="258" t="str">
        <f>VLOOKUP(A1142,数策标签!H:K,2,FALSE)</f>
        <v>消费笔数品类TOP5分布</v>
      </c>
      <c r="C1142" s="258" t="str">
        <f>消费支付编码!K377</f>
        <v>000100002001002339</v>
      </c>
      <c r="D1142" s="252" t="s">
        <v>2091</v>
      </c>
      <c r="E1142" s="215" t="s">
        <v>1103</v>
      </c>
    </row>
    <row r="1143" spans="1:5" s="242" customFormat="1">
      <c r="A1143" s="262" t="str">
        <f>消费支付编码!$K$38</f>
        <v>000100002001002</v>
      </c>
      <c r="B1143" s="258" t="str">
        <f>VLOOKUP(A1143,数策标签!H:K,2,FALSE)</f>
        <v>消费笔数品类TOP5分布</v>
      </c>
      <c r="C1143" s="258" t="str">
        <f>消费支付编码!K378</f>
        <v>000100002001002340</v>
      </c>
      <c r="D1143" s="252" t="s">
        <v>2118</v>
      </c>
      <c r="E1143" s="215" t="s">
        <v>1103</v>
      </c>
    </row>
    <row r="1144" spans="1:5" s="242" customFormat="1">
      <c r="A1144" s="262" t="str">
        <f>消费支付编码!$K$38</f>
        <v>000100002001002</v>
      </c>
      <c r="B1144" s="258" t="str">
        <f>VLOOKUP(A1144,数策标签!H:K,2,FALSE)</f>
        <v>消费笔数品类TOP5分布</v>
      </c>
      <c r="C1144" s="258" t="str">
        <f>消费支付编码!K379</f>
        <v>000100002001002341</v>
      </c>
      <c r="D1144" s="252" t="s">
        <v>2133</v>
      </c>
      <c r="E1144" s="215" t="s">
        <v>1103</v>
      </c>
    </row>
    <row r="1145" spans="1:5" s="242" customFormat="1">
      <c r="A1145" s="262" t="str">
        <f>消费支付编码!$K$38</f>
        <v>000100002001002</v>
      </c>
      <c r="B1145" s="258" t="str">
        <f>VLOOKUP(A1145,数策标签!H:K,2,FALSE)</f>
        <v>消费笔数品类TOP5分布</v>
      </c>
      <c r="C1145" s="258" t="str">
        <f>消费支付编码!K380</f>
        <v>000100002001002342</v>
      </c>
      <c r="D1145" s="252" t="s">
        <v>2148</v>
      </c>
      <c r="E1145" s="215" t="s">
        <v>1103</v>
      </c>
    </row>
    <row r="1146" spans="1:5" s="242" customFormat="1">
      <c r="A1146" s="262" t="str">
        <f>消费支付编码!$K$38</f>
        <v>000100002001002</v>
      </c>
      <c r="B1146" s="258" t="str">
        <f>VLOOKUP(A1146,数策标签!H:K,2,FALSE)</f>
        <v>消费笔数品类TOP5分布</v>
      </c>
      <c r="C1146" s="258" t="str">
        <f>消费支付编码!K381</f>
        <v>000100002001002343</v>
      </c>
      <c r="D1146" s="252" t="s">
        <v>2193</v>
      </c>
      <c r="E1146" s="215" t="s">
        <v>1103</v>
      </c>
    </row>
    <row r="1147" spans="1:5" s="242" customFormat="1">
      <c r="A1147" s="262" t="str">
        <f>消费支付编码!$K$38</f>
        <v>000100002001002</v>
      </c>
      <c r="B1147" s="258" t="str">
        <f>VLOOKUP(A1147,数策标签!H:K,2,FALSE)</f>
        <v>消费笔数品类TOP5分布</v>
      </c>
      <c r="C1147" s="258" t="str">
        <f>消费支付编码!K382</f>
        <v>000100002001002344</v>
      </c>
      <c r="D1147" s="252" t="s">
        <v>2359</v>
      </c>
      <c r="E1147" s="215" t="s">
        <v>1103</v>
      </c>
    </row>
    <row r="1148" spans="1:5" s="242" customFormat="1">
      <c r="A1148" s="262" t="str">
        <f>消费支付编码!$K$38</f>
        <v>000100002001002</v>
      </c>
      <c r="B1148" s="258" t="str">
        <f>VLOOKUP(A1148,数策标签!H:K,2,FALSE)</f>
        <v>消费笔数品类TOP5分布</v>
      </c>
      <c r="C1148" s="258" t="str">
        <f>消费支付编码!K383</f>
        <v>000100002001002345</v>
      </c>
      <c r="D1148" s="252" t="s">
        <v>2364</v>
      </c>
      <c r="E1148" s="215" t="s">
        <v>1103</v>
      </c>
    </row>
    <row r="1149" spans="1:5" s="242" customFormat="1">
      <c r="A1149" s="262" t="str">
        <f>消费支付编码!$K$38</f>
        <v>000100002001002</v>
      </c>
      <c r="B1149" s="258" t="str">
        <f>VLOOKUP(A1149,数策标签!H:K,2,FALSE)</f>
        <v>消费笔数品类TOP5分布</v>
      </c>
      <c r="C1149" s="258" t="str">
        <f>消费支付编码!K384</f>
        <v>000100002001002346</v>
      </c>
      <c r="D1149" s="252" t="s">
        <v>2373</v>
      </c>
      <c r="E1149" s="215" t="s">
        <v>1103</v>
      </c>
    </row>
    <row r="1150" spans="1:5" s="242" customFormat="1">
      <c r="A1150" s="262" t="str">
        <f>消费支付编码!$K$38</f>
        <v>000100002001002</v>
      </c>
      <c r="B1150" s="258" t="str">
        <f>VLOOKUP(A1150,数策标签!H:K,2,FALSE)</f>
        <v>消费笔数品类TOP5分布</v>
      </c>
      <c r="C1150" s="258" t="str">
        <f>消费支付编码!K385</f>
        <v>000100002001002347</v>
      </c>
      <c r="D1150" s="252" t="s">
        <v>2426</v>
      </c>
      <c r="E1150" s="215" t="s">
        <v>1103</v>
      </c>
    </row>
    <row r="1151" spans="1:5" s="242" customFormat="1">
      <c r="A1151" s="262" t="str">
        <f>消费支付编码!$K$38</f>
        <v>000100002001002</v>
      </c>
      <c r="B1151" s="258" t="str">
        <f>VLOOKUP(A1151,数策标签!H:K,2,FALSE)</f>
        <v>消费笔数品类TOP5分布</v>
      </c>
      <c r="C1151" s="258" t="str">
        <f>消费支付编码!K386</f>
        <v>000100002001002348</v>
      </c>
      <c r="D1151" s="252" t="s">
        <v>2471</v>
      </c>
      <c r="E1151" s="215" t="s">
        <v>1103</v>
      </c>
    </row>
    <row r="1152" spans="1:5" s="242" customFormat="1">
      <c r="A1152" s="262" t="str">
        <f>消费支付编码!$K$38</f>
        <v>000100002001002</v>
      </c>
      <c r="B1152" s="258" t="str">
        <f>VLOOKUP(A1152,数策标签!H:K,2,FALSE)</f>
        <v>消费笔数品类TOP5分布</v>
      </c>
      <c r="C1152" s="258" t="str">
        <f>消费支付编码!K387</f>
        <v>000100002001002349</v>
      </c>
      <c r="D1152" s="252" t="s">
        <v>2075</v>
      </c>
      <c r="E1152" s="215" t="s">
        <v>1103</v>
      </c>
    </row>
    <row r="1153" spans="1:5" s="242" customFormat="1">
      <c r="A1153" s="262" t="str">
        <f>消费支付编码!$K$38</f>
        <v>000100002001002</v>
      </c>
      <c r="B1153" s="258" t="str">
        <f>VLOOKUP(A1153,数策标签!H:K,2,FALSE)</f>
        <v>消费笔数品类TOP5分布</v>
      </c>
      <c r="C1153" s="258" t="str">
        <f>消费支付编码!K388</f>
        <v>000100002001002350</v>
      </c>
      <c r="D1153" s="252" t="s">
        <v>2538</v>
      </c>
      <c r="E1153" s="215" t="s">
        <v>1103</v>
      </c>
    </row>
    <row r="1154" spans="1:5" s="242" customFormat="1">
      <c r="A1154" s="262" t="str">
        <f>消费支付编码!$K$38</f>
        <v>000100002001002</v>
      </c>
      <c r="B1154" s="258" t="str">
        <f>VLOOKUP(A1154,数策标签!H:K,2,FALSE)</f>
        <v>消费笔数品类TOP5分布</v>
      </c>
      <c r="C1154" s="258" t="str">
        <f>消费支付编码!K389</f>
        <v>000100002001002351</v>
      </c>
      <c r="D1154" s="252" t="s">
        <v>2565</v>
      </c>
      <c r="E1154" s="215" t="s">
        <v>1103</v>
      </c>
    </row>
    <row r="1155" spans="1:5" s="242" customFormat="1">
      <c r="A1155" s="262" t="str">
        <f>消费支付编码!$K$38</f>
        <v>000100002001002</v>
      </c>
      <c r="B1155" s="258" t="str">
        <f>VLOOKUP(A1155,数策标签!H:K,2,FALSE)</f>
        <v>消费笔数品类TOP5分布</v>
      </c>
      <c r="C1155" s="258" t="str">
        <f>消费支付编码!K390</f>
        <v>000100002001002352</v>
      </c>
      <c r="D1155" s="252" t="s">
        <v>2574</v>
      </c>
      <c r="E1155" s="215" t="s">
        <v>1103</v>
      </c>
    </row>
    <row r="1156" spans="1:5" s="215" customFormat="1">
      <c r="A1156" s="253" t="str">
        <f>数策标签!$H$37</f>
        <v>000100002001021</v>
      </c>
      <c r="B1156" s="251" t="str">
        <f>VLOOKUP(A1156,数策标签!H:K,2,FALSE)</f>
        <v>IT类消费笔数</v>
      </c>
      <c r="C1156" s="247" t="str">
        <f>消费支付编码!K819</f>
        <v>000100002001021001</v>
      </c>
      <c r="D1156" s="27" t="s">
        <v>3520</v>
      </c>
      <c r="E1156" s="215" t="s">
        <v>238</v>
      </c>
    </row>
    <row r="1157" spans="1:5" s="215" customFormat="1">
      <c r="A1157" s="253" t="str">
        <f>数策标签!$H$37</f>
        <v>000100002001021</v>
      </c>
      <c r="B1157" s="251" t="str">
        <f>VLOOKUP(A1157,数策标签!H:K,2,FALSE)</f>
        <v>IT类消费笔数</v>
      </c>
      <c r="C1157" s="247" t="str">
        <f>消费支付编码!K820</f>
        <v>000100002001021002</v>
      </c>
      <c r="D1157" s="27" t="s">
        <v>3521</v>
      </c>
      <c r="E1157" s="215" t="s">
        <v>238</v>
      </c>
    </row>
    <row r="1158" spans="1:5" s="215" customFormat="1">
      <c r="A1158" s="253" t="str">
        <f>数策标签!$H$37</f>
        <v>000100002001021</v>
      </c>
      <c r="B1158" s="251" t="str">
        <f>VLOOKUP(A1158,数策标签!H:K,2,FALSE)</f>
        <v>IT类消费笔数</v>
      </c>
      <c r="C1158" s="247" t="str">
        <f>消费支付编码!K821</f>
        <v>000100002001021003</v>
      </c>
      <c r="D1158" s="27" t="s">
        <v>3522</v>
      </c>
      <c r="E1158" s="215" t="s">
        <v>238</v>
      </c>
    </row>
    <row r="1159" spans="1:5" s="215" customFormat="1">
      <c r="A1159" s="253" t="str">
        <f>数策标签!$H$38</f>
        <v>000100002001022</v>
      </c>
      <c r="B1159" s="251" t="str">
        <f>VLOOKUP(A1159,数策标签!H:K,2,FALSE)</f>
        <v>餐饮类消费笔数</v>
      </c>
      <c r="C1159" s="247" t="str">
        <f>消费支付编码!K823</f>
        <v>000100002001022001</v>
      </c>
      <c r="D1159" s="27" t="s">
        <v>3523</v>
      </c>
      <c r="E1159" s="215" t="s">
        <v>238</v>
      </c>
    </row>
    <row r="1160" spans="1:5" s="215" customFormat="1">
      <c r="A1160" s="253" t="str">
        <f>数策标签!$H$38</f>
        <v>000100002001022</v>
      </c>
      <c r="B1160" s="251" t="str">
        <f>VLOOKUP(A1160,数策标签!H:K,2,FALSE)</f>
        <v>餐饮类消费笔数</v>
      </c>
      <c r="C1160" s="247" t="str">
        <f>消费支付编码!K824</f>
        <v>000100002001022002</v>
      </c>
      <c r="D1160" s="27" t="s">
        <v>3524</v>
      </c>
      <c r="E1160" s="215" t="s">
        <v>238</v>
      </c>
    </row>
    <row r="1161" spans="1:5" s="215" customFormat="1">
      <c r="A1161" s="253" t="str">
        <f>数策标签!$H$38</f>
        <v>000100002001022</v>
      </c>
      <c r="B1161" s="251" t="str">
        <f>VLOOKUP(A1161,数策标签!H:K,2,FALSE)</f>
        <v>餐饮类消费笔数</v>
      </c>
      <c r="C1161" s="247" t="str">
        <f>消费支付编码!K825</f>
        <v>000100002001022003</v>
      </c>
      <c r="D1161" s="27" t="s">
        <v>3525</v>
      </c>
      <c r="E1161" s="215" t="s">
        <v>238</v>
      </c>
    </row>
    <row r="1162" spans="1:5" s="215" customFormat="1">
      <c r="A1162" s="253" t="str">
        <f>数策标签!$H$39</f>
        <v>000100002001023</v>
      </c>
      <c r="B1162" s="251" t="str">
        <f>VLOOKUP(A1162,数策标签!H:K,2,FALSE)</f>
        <v>房地产类消费笔数</v>
      </c>
      <c r="C1162" s="247" t="str">
        <f>消费支付编码!K827</f>
        <v>000100002001023001</v>
      </c>
      <c r="D1162" s="27" t="s">
        <v>3526</v>
      </c>
      <c r="E1162" s="215" t="s">
        <v>238</v>
      </c>
    </row>
    <row r="1163" spans="1:5" s="215" customFormat="1">
      <c r="A1163" s="253" t="str">
        <f>数策标签!$H$39</f>
        <v>000100002001023</v>
      </c>
      <c r="B1163" s="251" t="str">
        <f>VLOOKUP(A1163,数策标签!H:K,2,FALSE)</f>
        <v>房地产类消费笔数</v>
      </c>
      <c r="C1163" s="247" t="str">
        <f>消费支付编码!K828</f>
        <v>000100002001023002</v>
      </c>
      <c r="D1163" s="27" t="s">
        <v>3527</v>
      </c>
      <c r="E1163" s="215" t="s">
        <v>238</v>
      </c>
    </row>
    <row r="1164" spans="1:5" s="215" customFormat="1">
      <c r="A1164" s="253" t="str">
        <f>数策标签!$H$39</f>
        <v>000100002001023</v>
      </c>
      <c r="B1164" s="251" t="str">
        <f>VLOOKUP(A1164,数策标签!H:K,2,FALSE)</f>
        <v>房地产类消费笔数</v>
      </c>
      <c r="C1164" s="247" t="str">
        <f>消费支付编码!K829</f>
        <v>000100002001023003</v>
      </c>
      <c r="D1164" s="27" t="s">
        <v>3528</v>
      </c>
      <c r="E1164" s="215" t="s">
        <v>238</v>
      </c>
    </row>
    <row r="1165" spans="1:5" s="215" customFormat="1">
      <c r="A1165" s="253" t="str">
        <f>数策标签!$H$40</f>
        <v>000100002001024</v>
      </c>
      <c r="B1165" s="251" t="str">
        <f>VLOOKUP(A1165,数策标签!H:K,2,FALSE)</f>
        <v>公用事业类消费笔数</v>
      </c>
      <c r="C1165" s="247" t="str">
        <f>消费支付编码!K831</f>
        <v>000100002001024001</v>
      </c>
      <c r="D1165" s="27" t="s">
        <v>3520</v>
      </c>
      <c r="E1165" s="215" t="s">
        <v>238</v>
      </c>
    </row>
    <row r="1166" spans="1:5" s="215" customFormat="1">
      <c r="A1166" s="253" t="str">
        <f>数策标签!$H$40</f>
        <v>000100002001024</v>
      </c>
      <c r="B1166" s="251" t="str">
        <f>VLOOKUP(A1166,数策标签!H:K,2,FALSE)</f>
        <v>公用事业类消费笔数</v>
      </c>
      <c r="C1166" s="247" t="str">
        <f>消费支付编码!K832</f>
        <v>000100002001024002</v>
      </c>
      <c r="D1166" s="27" t="s">
        <v>3521</v>
      </c>
      <c r="E1166" s="215" t="s">
        <v>238</v>
      </c>
    </row>
    <row r="1167" spans="1:5" s="215" customFormat="1">
      <c r="A1167" s="253" t="str">
        <f>数策标签!$H$40</f>
        <v>000100002001024</v>
      </c>
      <c r="B1167" s="251" t="str">
        <f>VLOOKUP(A1167,数策标签!H:K,2,FALSE)</f>
        <v>公用事业类消费笔数</v>
      </c>
      <c r="C1167" s="247" t="str">
        <f>消费支付编码!K833</f>
        <v>000100002001024003</v>
      </c>
      <c r="D1167" s="27" t="s">
        <v>3522</v>
      </c>
      <c r="E1167" s="215" t="s">
        <v>238</v>
      </c>
    </row>
    <row r="1168" spans="1:5" s="215" customFormat="1">
      <c r="A1168" s="253" t="str">
        <f>数策标签!$H$41</f>
        <v>000100002001025</v>
      </c>
      <c r="B1168" s="251" t="str">
        <f>VLOOKUP(A1168,数策标签!H:K,2,FALSE)</f>
        <v>婚恋交友类消费笔数</v>
      </c>
      <c r="C1168" s="247" t="str">
        <f>消费支付编码!K835</f>
        <v>000100002001025001</v>
      </c>
      <c r="D1168" s="27" t="s">
        <v>3526</v>
      </c>
      <c r="E1168" s="215" t="s">
        <v>238</v>
      </c>
    </row>
    <row r="1169" spans="1:5" s="215" customFormat="1">
      <c r="A1169" s="253" t="str">
        <f>数策标签!$H$41</f>
        <v>000100002001025</v>
      </c>
      <c r="B1169" s="251" t="str">
        <f>VLOOKUP(A1169,数策标签!H:K,2,FALSE)</f>
        <v>婚恋交友类消费笔数</v>
      </c>
      <c r="C1169" s="247" t="str">
        <f>消费支付编码!K836</f>
        <v>000100002001025002</v>
      </c>
      <c r="D1169" s="27" t="s">
        <v>3527</v>
      </c>
      <c r="E1169" s="215" t="s">
        <v>238</v>
      </c>
    </row>
    <row r="1170" spans="1:5" s="215" customFormat="1">
      <c r="A1170" s="253" t="str">
        <f>数策标签!$H$41</f>
        <v>000100002001025</v>
      </c>
      <c r="B1170" s="251" t="str">
        <f>VLOOKUP(A1170,数策标签!H:K,2,FALSE)</f>
        <v>婚恋交友类消费笔数</v>
      </c>
      <c r="C1170" s="247" t="str">
        <f>消费支付编码!K837</f>
        <v>000100002001025003</v>
      </c>
      <c r="D1170" s="27" t="s">
        <v>3528</v>
      </c>
      <c r="E1170" s="215" t="s">
        <v>238</v>
      </c>
    </row>
    <row r="1171" spans="1:5" s="215" customFormat="1">
      <c r="A1171" s="253" t="str">
        <f>数策标签!$H$42</f>
        <v>000100002001026</v>
      </c>
      <c r="B1171" s="251" t="str">
        <f>VLOOKUP(A1171,数策标签!H:K,2,FALSE)</f>
        <v>交通运输类消费笔数</v>
      </c>
      <c r="C1171" s="247" t="str">
        <f>消费支付编码!K839</f>
        <v>000100002001026001</v>
      </c>
      <c r="D1171" s="27" t="s">
        <v>3520</v>
      </c>
      <c r="E1171" s="215" t="s">
        <v>238</v>
      </c>
    </row>
    <row r="1172" spans="1:5" s="215" customFormat="1">
      <c r="A1172" s="253" t="str">
        <f>数策标签!$H$42</f>
        <v>000100002001026</v>
      </c>
      <c r="B1172" s="251" t="str">
        <f>VLOOKUP(A1172,数策标签!H:K,2,FALSE)</f>
        <v>交通运输类消费笔数</v>
      </c>
      <c r="C1172" s="247" t="str">
        <f>消费支付编码!K840</f>
        <v>000100002001026002</v>
      </c>
      <c r="D1172" s="27" t="s">
        <v>3529</v>
      </c>
      <c r="E1172" s="215" t="s">
        <v>238</v>
      </c>
    </row>
    <row r="1173" spans="1:5" s="215" customFormat="1">
      <c r="A1173" s="253" t="str">
        <f>数策标签!$H$42</f>
        <v>000100002001026</v>
      </c>
      <c r="B1173" s="251" t="str">
        <f>VLOOKUP(A1173,数策标签!H:K,2,FALSE)</f>
        <v>交通运输类消费笔数</v>
      </c>
      <c r="C1173" s="247" t="str">
        <f>消费支付编码!K841</f>
        <v>000100002001026003</v>
      </c>
      <c r="D1173" s="27" t="s">
        <v>3530</v>
      </c>
      <c r="E1173" s="215" t="s">
        <v>238</v>
      </c>
    </row>
    <row r="1174" spans="1:5" s="215" customFormat="1">
      <c r="A1174" s="253" t="str">
        <f>数策标签!$H$43</f>
        <v>000100002001027</v>
      </c>
      <c r="B1174" s="251" t="str">
        <f>VLOOKUP(A1174,数策标签!H:K,2,FALSE)</f>
        <v>教育类消费笔数</v>
      </c>
      <c r="C1174" s="247" t="str">
        <f>消费支付编码!K843</f>
        <v>000100002001027001</v>
      </c>
      <c r="D1174" s="27" t="s">
        <v>3526</v>
      </c>
      <c r="E1174" s="215" t="s">
        <v>238</v>
      </c>
    </row>
    <row r="1175" spans="1:5" s="215" customFormat="1">
      <c r="A1175" s="253" t="str">
        <f>数策标签!$H$43</f>
        <v>000100002001027</v>
      </c>
      <c r="B1175" s="251" t="str">
        <f>VLOOKUP(A1175,数策标签!H:K,2,FALSE)</f>
        <v>教育类消费笔数</v>
      </c>
      <c r="C1175" s="247" t="str">
        <f>消费支付编码!K844</f>
        <v>000100002001027002</v>
      </c>
      <c r="D1175" s="27" t="s">
        <v>3527</v>
      </c>
      <c r="E1175" s="215" t="s">
        <v>238</v>
      </c>
    </row>
    <row r="1176" spans="1:5" s="215" customFormat="1">
      <c r="A1176" s="253" t="str">
        <f>数策标签!$H$43</f>
        <v>000100002001027</v>
      </c>
      <c r="B1176" s="251" t="str">
        <f>VLOOKUP(A1176,数策标签!H:K,2,FALSE)</f>
        <v>教育类消费笔数</v>
      </c>
      <c r="C1176" s="247" t="str">
        <f>消费支付编码!K845</f>
        <v>000100002001027003</v>
      </c>
      <c r="D1176" s="27" t="s">
        <v>3528</v>
      </c>
      <c r="E1176" s="215" t="s">
        <v>238</v>
      </c>
    </row>
    <row r="1177" spans="1:5" s="215" customFormat="1">
      <c r="A1177" s="253" t="str">
        <f>数策标签!$H$44</f>
        <v>000100002001028</v>
      </c>
      <c r="B1177" s="251" t="str">
        <f>VLOOKUP(A1177,数策标签!H:K,2,FALSE)</f>
        <v>金融类消费笔数</v>
      </c>
      <c r="C1177" s="247" t="str">
        <f>消费支付编码!K847</f>
        <v>000100002001028001</v>
      </c>
      <c r="D1177" s="27" t="s">
        <v>3520</v>
      </c>
      <c r="E1177" s="215" t="s">
        <v>238</v>
      </c>
    </row>
    <row r="1178" spans="1:5" s="215" customFormat="1">
      <c r="A1178" s="253" t="str">
        <f>数策标签!$H$44</f>
        <v>000100002001028</v>
      </c>
      <c r="B1178" s="251" t="str">
        <f>VLOOKUP(A1178,数策标签!H:K,2,FALSE)</f>
        <v>金融类消费笔数</v>
      </c>
      <c r="C1178" s="247" t="str">
        <f>消费支付编码!K848</f>
        <v>000100002001028002</v>
      </c>
      <c r="D1178" s="27" t="s">
        <v>3521</v>
      </c>
      <c r="E1178" s="215" t="s">
        <v>238</v>
      </c>
    </row>
    <row r="1179" spans="1:5" s="215" customFormat="1">
      <c r="A1179" s="253" t="str">
        <f>数策标签!$H$44</f>
        <v>000100002001028</v>
      </c>
      <c r="B1179" s="251" t="str">
        <f>VLOOKUP(A1179,数策标签!H:K,2,FALSE)</f>
        <v>金融类消费笔数</v>
      </c>
      <c r="C1179" s="247" t="str">
        <f>消费支付编码!K849</f>
        <v>000100002001028003</v>
      </c>
      <c r="D1179" s="27" t="s">
        <v>3522</v>
      </c>
      <c r="E1179" s="215" t="s">
        <v>238</v>
      </c>
    </row>
    <row r="1180" spans="1:5" s="215" customFormat="1">
      <c r="A1180" s="253" t="str">
        <f>数策标签!$H$45</f>
        <v>000100002001029</v>
      </c>
      <c r="B1180" s="251" t="str">
        <f>VLOOKUP(A1180,数策标签!H:K,2,FALSE)</f>
        <v>居民服务类消费笔数</v>
      </c>
      <c r="C1180" s="247" t="str">
        <f>消费支付编码!K851</f>
        <v>000100002001029001</v>
      </c>
      <c r="D1180" s="27" t="s">
        <v>3526</v>
      </c>
      <c r="E1180" s="215" t="s">
        <v>238</v>
      </c>
    </row>
    <row r="1181" spans="1:5" s="215" customFormat="1">
      <c r="A1181" s="253" t="str">
        <f>数策标签!$H$45</f>
        <v>000100002001029</v>
      </c>
      <c r="B1181" s="251" t="str">
        <f>VLOOKUP(A1181,数策标签!H:K,2,FALSE)</f>
        <v>居民服务类消费笔数</v>
      </c>
      <c r="C1181" s="247" t="str">
        <f>消费支付编码!K852</f>
        <v>000100002001029002</v>
      </c>
      <c r="D1181" s="27" t="s">
        <v>3531</v>
      </c>
      <c r="E1181" s="215" t="s">
        <v>238</v>
      </c>
    </row>
    <row r="1182" spans="1:5" s="215" customFormat="1">
      <c r="A1182" s="253" t="str">
        <f>数策标签!$H$45</f>
        <v>000100002001029</v>
      </c>
      <c r="B1182" s="251" t="str">
        <f>VLOOKUP(A1182,数策标签!H:K,2,FALSE)</f>
        <v>居民服务类消费笔数</v>
      </c>
      <c r="C1182" s="247" t="str">
        <f>消费支付编码!K853</f>
        <v>000100002001029003</v>
      </c>
      <c r="D1182" s="27" t="s">
        <v>3522</v>
      </c>
      <c r="E1182" s="215" t="s">
        <v>238</v>
      </c>
    </row>
    <row r="1183" spans="1:5" s="215" customFormat="1">
      <c r="A1183" s="253" t="str">
        <f>数策标签!$H$46</f>
        <v>000100002001030</v>
      </c>
      <c r="B1183" s="251" t="str">
        <f>VLOOKUP(A1183,数策标签!H:K,2,FALSE)</f>
        <v>零售类消费笔数</v>
      </c>
      <c r="C1183" s="247" t="str">
        <f>消费支付编码!K855</f>
        <v>000100002001030001</v>
      </c>
      <c r="D1183" s="27" t="s">
        <v>3532</v>
      </c>
      <c r="E1183" s="215" t="s">
        <v>238</v>
      </c>
    </row>
    <row r="1184" spans="1:5" s="215" customFormat="1">
      <c r="A1184" s="253" t="str">
        <f>数策标签!$H$46</f>
        <v>000100002001030</v>
      </c>
      <c r="B1184" s="251" t="str">
        <f>VLOOKUP(A1184,数策标签!H:K,2,FALSE)</f>
        <v>零售类消费笔数</v>
      </c>
      <c r="C1184" s="247" t="str">
        <f>消费支付编码!K856</f>
        <v>000100002001030002</v>
      </c>
      <c r="D1184" s="27" t="s">
        <v>3533</v>
      </c>
      <c r="E1184" s="215" t="s">
        <v>238</v>
      </c>
    </row>
    <row r="1185" spans="1:5" s="215" customFormat="1">
      <c r="A1185" s="253" t="str">
        <f>数策标签!$H$46</f>
        <v>000100002001030</v>
      </c>
      <c r="B1185" s="251" t="str">
        <f>VLOOKUP(A1185,数策标签!H:K,2,FALSE)</f>
        <v>零售类消费笔数</v>
      </c>
      <c r="C1185" s="247" t="str">
        <f>消费支付编码!K857</f>
        <v>000100002001030003</v>
      </c>
      <c r="D1185" s="27" t="s">
        <v>3534</v>
      </c>
      <c r="E1185" s="215" t="s">
        <v>238</v>
      </c>
    </row>
    <row r="1186" spans="1:5" s="215" customFormat="1">
      <c r="A1186" s="253" t="str">
        <f>数策标签!$H$47</f>
        <v>000100002001031</v>
      </c>
      <c r="B1186" s="251" t="str">
        <f>VLOOKUP(A1186,数策标签!H:K,2,FALSE)</f>
        <v>住宿服务类消费笔数</v>
      </c>
      <c r="C1186" s="247" t="str">
        <f>消费支付编码!K859</f>
        <v>000100002001031001</v>
      </c>
      <c r="D1186" s="27" t="s">
        <v>3535</v>
      </c>
      <c r="E1186" s="215" t="s">
        <v>238</v>
      </c>
    </row>
    <row r="1187" spans="1:5" s="215" customFormat="1">
      <c r="A1187" s="253" t="str">
        <f>数策标签!$H$47</f>
        <v>000100002001031</v>
      </c>
      <c r="B1187" s="251" t="str">
        <f>VLOOKUP(A1187,数策标签!H:K,2,FALSE)</f>
        <v>住宿服务类消费笔数</v>
      </c>
      <c r="C1187" s="247" t="str">
        <f>消费支付编码!K860</f>
        <v>000100002001031002</v>
      </c>
      <c r="D1187" s="27" t="s">
        <v>3536</v>
      </c>
      <c r="E1187" s="215" t="s">
        <v>238</v>
      </c>
    </row>
    <row r="1188" spans="1:5" s="215" customFormat="1">
      <c r="A1188" s="253" t="str">
        <f>数策标签!$H$47</f>
        <v>000100002001031</v>
      </c>
      <c r="B1188" s="251" t="str">
        <f>VLOOKUP(A1188,数策标签!H:K,2,FALSE)</f>
        <v>住宿服务类消费笔数</v>
      </c>
      <c r="C1188" s="247" t="str">
        <f>消费支付编码!K861</f>
        <v>000100002001031003</v>
      </c>
      <c r="D1188" s="27" t="s">
        <v>3530</v>
      </c>
      <c r="E1188" s="215" t="s">
        <v>238</v>
      </c>
    </row>
    <row r="1189" spans="1:5" s="215" customFormat="1">
      <c r="A1189" s="253" t="str">
        <f>数策标签!$H$48</f>
        <v>000100002001032</v>
      </c>
      <c r="B1189" s="251" t="str">
        <f>VLOOKUP(A1189,数策标签!H:K,2,FALSE)</f>
        <v>旅游服务类消费笔数</v>
      </c>
      <c r="C1189" s="247" t="str">
        <f>消费支付编码!K863</f>
        <v>000100002001032001</v>
      </c>
      <c r="D1189" s="27" t="s">
        <v>3526</v>
      </c>
      <c r="E1189" s="215" t="s">
        <v>238</v>
      </c>
    </row>
    <row r="1190" spans="1:5" s="215" customFormat="1">
      <c r="A1190" s="253" t="str">
        <f>数策标签!$H$48</f>
        <v>000100002001032</v>
      </c>
      <c r="B1190" s="251" t="str">
        <f>VLOOKUP(A1190,数策标签!H:K,2,FALSE)</f>
        <v>旅游服务类消费笔数</v>
      </c>
      <c r="C1190" s="247" t="str">
        <f>消费支付编码!K864</f>
        <v>000100002001032002</v>
      </c>
      <c r="D1190" s="27" t="s">
        <v>3527</v>
      </c>
      <c r="E1190" s="215" t="s">
        <v>238</v>
      </c>
    </row>
    <row r="1191" spans="1:5" s="215" customFormat="1">
      <c r="A1191" s="253" t="str">
        <f>数策标签!$H$48</f>
        <v>000100002001032</v>
      </c>
      <c r="B1191" s="251" t="str">
        <f>VLOOKUP(A1191,数策标签!H:K,2,FALSE)</f>
        <v>旅游服务类消费笔数</v>
      </c>
      <c r="C1191" s="247" t="str">
        <f>消费支付编码!K865</f>
        <v>000100002001032003</v>
      </c>
      <c r="D1191" s="27" t="s">
        <v>3528</v>
      </c>
      <c r="E1191" s="215" t="s">
        <v>238</v>
      </c>
    </row>
    <row r="1192" spans="1:5" s="215" customFormat="1">
      <c r="A1192" s="253" t="str">
        <f>数策标签!$H$49</f>
        <v>000100002001033</v>
      </c>
      <c r="B1192" s="251" t="str">
        <f>VLOOKUP(A1192,数策标签!H:K,2,FALSE)</f>
        <v>批发类消费笔数</v>
      </c>
      <c r="C1192" s="247" t="str">
        <f>消费支付编码!K867</f>
        <v>000100002001033001</v>
      </c>
      <c r="D1192" s="27" t="s">
        <v>3535</v>
      </c>
      <c r="E1192" s="215" t="s">
        <v>238</v>
      </c>
    </row>
    <row r="1193" spans="1:5" s="215" customFormat="1">
      <c r="A1193" s="253" t="str">
        <f>数策标签!$H$49</f>
        <v>000100002001033</v>
      </c>
      <c r="B1193" s="251" t="str">
        <f>VLOOKUP(A1193,数策标签!H:K,2,FALSE)</f>
        <v>批发类消费笔数</v>
      </c>
      <c r="C1193" s="247" t="str">
        <f>消费支付编码!K868</f>
        <v>000100002001033002</v>
      </c>
      <c r="D1193" s="27" t="s">
        <v>3537</v>
      </c>
      <c r="E1193" s="215" t="s">
        <v>238</v>
      </c>
    </row>
    <row r="1194" spans="1:5" s="215" customFormat="1">
      <c r="A1194" s="253" t="str">
        <f>数策标签!$H$49</f>
        <v>000100002001033</v>
      </c>
      <c r="B1194" s="251" t="str">
        <f>VLOOKUP(A1194,数策标签!H:K,2,FALSE)</f>
        <v>批发类消费笔数</v>
      </c>
      <c r="C1194" s="247" t="str">
        <f>消费支付编码!K869</f>
        <v>000100002001033003</v>
      </c>
      <c r="D1194" s="27" t="s">
        <v>3538</v>
      </c>
      <c r="E1194" s="215" t="s">
        <v>238</v>
      </c>
    </row>
    <row r="1195" spans="1:5" s="215" customFormat="1">
      <c r="A1195" s="253" t="str">
        <f>数策标签!$H$50</f>
        <v>000100002001034</v>
      </c>
      <c r="B1195" s="251" t="str">
        <f>VLOOKUP(A1195,数策标签!H:K,2,FALSE)</f>
        <v>汽车类消费笔数</v>
      </c>
      <c r="C1195" s="247" t="str">
        <f>消费支付编码!K871</f>
        <v>000100002001034001</v>
      </c>
      <c r="D1195" s="27" t="s">
        <v>3535</v>
      </c>
      <c r="E1195" s="215" t="s">
        <v>238</v>
      </c>
    </row>
    <row r="1196" spans="1:5" s="215" customFormat="1">
      <c r="A1196" s="253" t="str">
        <f>数策标签!$H$50</f>
        <v>000100002001034</v>
      </c>
      <c r="B1196" s="251" t="str">
        <f>VLOOKUP(A1196,数策标签!H:K,2,FALSE)</f>
        <v>汽车类消费笔数</v>
      </c>
      <c r="C1196" s="247" t="str">
        <f>消费支付编码!K872</f>
        <v>000100002001034002</v>
      </c>
      <c r="D1196" s="27" t="s">
        <v>3539</v>
      </c>
      <c r="E1196" s="215" t="s">
        <v>238</v>
      </c>
    </row>
    <row r="1197" spans="1:5" s="215" customFormat="1">
      <c r="A1197" s="253" t="str">
        <f>数策标签!$H$50</f>
        <v>000100002001034</v>
      </c>
      <c r="B1197" s="251" t="str">
        <f>VLOOKUP(A1197,数策标签!H:K,2,FALSE)</f>
        <v>汽车类消费笔数</v>
      </c>
      <c r="C1197" s="247" t="str">
        <f>消费支付编码!K873</f>
        <v>000100002001034003</v>
      </c>
      <c r="D1197" s="27" t="s">
        <v>3540</v>
      </c>
      <c r="E1197" s="215" t="s">
        <v>238</v>
      </c>
    </row>
    <row r="1198" spans="1:5" s="215" customFormat="1">
      <c r="A1198" s="253" t="str">
        <f>数策标签!$H$51</f>
        <v>000100002001035</v>
      </c>
      <c r="B1198" s="251" t="str">
        <f>VLOOKUP(A1198,数策标签!H:K,2,FALSE)</f>
        <v>商务服务类消费笔数</v>
      </c>
      <c r="C1198" s="247" t="str">
        <f>消费支付编码!K875</f>
        <v>000100002001035001</v>
      </c>
      <c r="D1198" s="27" t="s">
        <v>3526</v>
      </c>
      <c r="E1198" s="215" t="s">
        <v>238</v>
      </c>
    </row>
    <row r="1199" spans="1:5" s="215" customFormat="1">
      <c r="A1199" s="253" t="str">
        <f>数策标签!$H$51</f>
        <v>000100002001035</v>
      </c>
      <c r="B1199" s="251" t="str">
        <f>VLOOKUP(A1199,数策标签!H:K,2,FALSE)</f>
        <v>商务服务类消费笔数</v>
      </c>
      <c r="C1199" s="247" t="str">
        <f>消费支付编码!K876</f>
        <v>000100002001035002</v>
      </c>
      <c r="D1199" s="27" t="s">
        <v>3531</v>
      </c>
      <c r="E1199" s="215" t="s">
        <v>238</v>
      </c>
    </row>
    <row r="1200" spans="1:5" s="215" customFormat="1">
      <c r="A1200" s="253" t="str">
        <f>数策标签!$H$51</f>
        <v>000100002001035</v>
      </c>
      <c r="B1200" s="251" t="str">
        <f>VLOOKUP(A1200,数策标签!H:K,2,FALSE)</f>
        <v>商务服务类消费笔数</v>
      </c>
      <c r="C1200" s="247" t="str">
        <f>消费支付编码!K877</f>
        <v>000100002001035003</v>
      </c>
      <c r="D1200" s="27" t="s">
        <v>3522</v>
      </c>
      <c r="E1200" s="215" t="s">
        <v>238</v>
      </c>
    </row>
    <row r="1201" spans="1:5" s="215" customFormat="1">
      <c r="A1201" s="253" t="str">
        <f>数策标签!$H$52</f>
        <v>000100002001036</v>
      </c>
      <c r="B1201" s="251" t="str">
        <f>VLOOKUP(A1201,数策标签!H:K,2,FALSE)</f>
        <v>文体娱乐服务类消费笔数</v>
      </c>
      <c r="C1201" s="247" t="str">
        <f>消费支付编码!K879</f>
        <v>000100002001036001</v>
      </c>
      <c r="D1201" s="27" t="s">
        <v>3520</v>
      </c>
      <c r="E1201" s="215" t="s">
        <v>238</v>
      </c>
    </row>
    <row r="1202" spans="1:5" s="215" customFormat="1">
      <c r="A1202" s="253" t="str">
        <f>数策标签!$H$52</f>
        <v>000100002001036</v>
      </c>
      <c r="B1202" s="251" t="str">
        <f>VLOOKUP(A1202,数策标签!H:K,2,FALSE)</f>
        <v>文体娱乐服务类消费笔数</v>
      </c>
      <c r="C1202" s="247" t="str">
        <f>消费支付编码!K880</f>
        <v>000100002001036002</v>
      </c>
      <c r="D1202" s="27" t="s">
        <v>3521</v>
      </c>
      <c r="E1202" s="215" t="s">
        <v>238</v>
      </c>
    </row>
    <row r="1203" spans="1:5" s="215" customFormat="1">
      <c r="A1203" s="253" t="str">
        <f>数策标签!$H$52</f>
        <v>000100002001036</v>
      </c>
      <c r="B1203" s="251" t="str">
        <f>VLOOKUP(A1203,数策标签!H:K,2,FALSE)</f>
        <v>文体娱乐服务类消费笔数</v>
      </c>
      <c r="C1203" s="247" t="str">
        <f>消费支付编码!K881</f>
        <v>000100002001036003</v>
      </c>
      <c r="D1203" s="27" t="s">
        <v>3522</v>
      </c>
      <c r="E1203" s="215" t="s">
        <v>238</v>
      </c>
    </row>
    <row r="1204" spans="1:5" s="215" customFormat="1">
      <c r="A1204" s="253" t="str">
        <f>数策标签!$H$53</f>
        <v>000100002001037</v>
      </c>
      <c r="B1204" s="251" t="str">
        <f>VLOOKUP(A1204,数策标签!H:K,2,FALSE)</f>
        <v>医疗美容类消费笔数</v>
      </c>
      <c r="C1204" s="247" t="str">
        <f>消费支付编码!K883</f>
        <v>000100002001037001</v>
      </c>
      <c r="D1204" s="27" t="s">
        <v>3520</v>
      </c>
      <c r="E1204" s="215" t="s">
        <v>238</v>
      </c>
    </row>
    <row r="1205" spans="1:5" s="215" customFormat="1">
      <c r="A1205" s="253" t="str">
        <f>数策标签!$H$53</f>
        <v>000100002001037</v>
      </c>
      <c r="B1205" s="251" t="str">
        <f>VLOOKUP(A1205,数策标签!H:K,2,FALSE)</f>
        <v>医疗美容类消费笔数</v>
      </c>
      <c r="C1205" s="247" t="str">
        <f>消费支付编码!K884</f>
        <v>000100002001037002</v>
      </c>
      <c r="D1205" s="27" t="s">
        <v>3541</v>
      </c>
      <c r="E1205" s="215" t="s">
        <v>238</v>
      </c>
    </row>
    <row r="1206" spans="1:5" s="215" customFormat="1">
      <c r="A1206" s="253" t="str">
        <f>数策标签!$H$53</f>
        <v>000100002001037</v>
      </c>
      <c r="B1206" s="251" t="str">
        <f>VLOOKUP(A1206,数策标签!H:K,2,FALSE)</f>
        <v>医疗美容类消费笔数</v>
      </c>
      <c r="C1206" s="247" t="str">
        <f>消费支付编码!K885</f>
        <v>000100002001037003</v>
      </c>
      <c r="D1206" s="27" t="s">
        <v>3542</v>
      </c>
      <c r="E1206" s="215" t="s">
        <v>238</v>
      </c>
    </row>
    <row r="1207" spans="1:5" s="215" customFormat="1">
      <c r="A1207" s="253" t="str">
        <f>数策标签!$H$54</f>
        <v>000100002001038</v>
      </c>
      <c r="B1207" s="251" t="str">
        <f>VLOOKUP(A1207,数策标签!H:K,2,FALSE)</f>
        <v>邮政快递类消费笔数</v>
      </c>
      <c r="C1207" s="247" t="str">
        <f>消费支付编码!K887</f>
        <v>000100002001038001</v>
      </c>
      <c r="D1207" s="27" t="s">
        <v>3526</v>
      </c>
      <c r="E1207" s="215" t="s">
        <v>238</v>
      </c>
    </row>
    <row r="1208" spans="1:5" s="215" customFormat="1">
      <c r="A1208" s="253" t="str">
        <f>数策标签!$H$54</f>
        <v>000100002001038</v>
      </c>
      <c r="B1208" s="251" t="str">
        <f>VLOOKUP(A1208,数策标签!H:K,2,FALSE)</f>
        <v>邮政快递类消费笔数</v>
      </c>
      <c r="C1208" s="247" t="str">
        <f>消费支付编码!K888</f>
        <v>000100002001038002</v>
      </c>
      <c r="D1208" s="27" t="s">
        <v>3531</v>
      </c>
      <c r="E1208" s="215" t="s">
        <v>238</v>
      </c>
    </row>
    <row r="1209" spans="1:5" s="215" customFormat="1">
      <c r="A1209" s="253" t="str">
        <f>数策标签!$H$54</f>
        <v>000100002001038</v>
      </c>
      <c r="B1209" s="251" t="str">
        <f>VLOOKUP(A1209,数策标签!H:K,2,FALSE)</f>
        <v>邮政快递类消费笔数</v>
      </c>
      <c r="C1209" s="247" t="str">
        <f>消费支付编码!K889</f>
        <v>000100002001038003</v>
      </c>
      <c r="D1209" s="27" t="s">
        <v>3522</v>
      </c>
      <c r="E1209" s="215" t="s">
        <v>238</v>
      </c>
    </row>
    <row r="1210" spans="1:5" s="215" customFormat="1">
      <c r="A1210" s="253" t="str">
        <f>数策标签!$H$55</f>
        <v>000100002001039</v>
      </c>
      <c r="B1210" s="251" t="str">
        <f>VLOOKUP(A1210,数策标签!H:K,2,FALSE)</f>
        <v>政府机构及社会团体类消费笔数</v>
      </c>
      <c r="C1210" s="247" t="str">
        <f>消费支付编码!K891</f>
        <v>000100002001039001</v>
      </c>
      <c r="D1210" s="27" t="s">
        <v>3520</v>
      </c>
      <c r="E1210" s="215" t="s">
        <v>238</v>
      </c>
    </row>
    <row r="1211" spans="1:5" s="215" customFormat="1">
      <c r="A1211" s="253" t="str">
        <f>数策标签!$H$55</f>
        <v>000100002001039</v>
      </c>
      <c r="B1211" s="251" t="str">
        <f>VLOOKUP(A1211,数策标签!H:K,2,FALSE)</f>
        <v>政府机构及社会团体类消费笔数</v>
      </c>
      <c r="C1211" s="247" t="str">
        <f>消费支付编码!K892</f>
        <v>000100002001039002</v>
      </c>
      <c r="D1211" s="27" t="s">
        <v>3521</v>
      </c>
      <c r="E1211" s="215" t="s">
        <v>238</v>
      </c>
    </row>
    <row r="1212" spans="1:5" s="215" customFormat="1">
      <c r="A1212" s="253" t="str">
        <f>数策标签!$H$55</f>
        <v>000100002001039</v>
      </c>
      <c r="B1212" s="251" t="str">
        <f>VLOOKUP(A1212,数策标签!H:K,2,FALSE)</f>
        <v>政府机构及社会团体类消费笔数</v>
      </c>
      <c r="C1212" s="247" t="str">
        <f>消费支付编码!K893</f>
        <v>000100002001039003</v>
      </c>
      <c r="D1212" s="27" t="s">
        <v>3522</v>
      </c>
      <c r="E1212" s="215" t="s">
        <v>238</v>
      </c>
    </row>
    <row r="1213" spans="1:5" s="215" customFormat="1">
      <c r="A1213" s="253" t="str">
        <f>数策标签!$H$56</f>
        <v>000100002001003</v>
      </c>
      <c r="B1213" s="251" t="str">
        <f>VLOOKUP(A1213,数策标签!H:K,2,FALSE)</f>
        <v>消费档次</v>
      </c>
      <c r="C1213" s="247" t="str">
        <f>消费支付编码!K393</f>
        <v>000100002001003008</v>
      </c>
      <c r="D1213" s="252" t="s">
        <v>2733</v>
      </c>
      <c r="E1213" s="215" t="s">
        <v>238</v>
      </c>
    </row>
    <row r="1214" spans="1:5" s="215" customFormat="1">
      <c r="A1214" s="253" t="str">
        <f>数策标签!$H$56</f>
        <v>000100002001003</v>
      </c>
      <c r="B1214" s="251" t="str">
        <f>VLOOKUP(A1214,数策标签!H:K,2,FALSE)</f>
        <v>消费档次</v>
      </c>
      <c r="C1214" s="247" t="str">
        <f>消费支付编码!K395</f>
        <v>000100002001003010</v>
      </c>
      <c r="D1214" s="252" t="s">
        <v>2742</v>
      </c>
      <c r="E1214" s="215" t="s">
        <v>238</v>
      </c>
    </row>
    <row r="1215" spans="1:5" s="215" customFormat="1">
      <c r="A1215" s="253" t="str">
        <f>数策标签!$H$56</f>
        <v>000100002001003</v>
      </c>
      <c r="B1215" s="251" t="str">
        <f>VLOOKUP(A1215,数策标签!H:K,2,FALSE)</f>
        <v>消费档次</v>
      </c>
      <c r="C1215" s="247" t="str">
        <f>消费支付编码!K396</f>
        <v>000100002001003005</v>
      </c>
      <c r="D1215" s="252" t="s">
        <v>2738</v>
      </c>
      <c r="E1215" s="215" t="s">
        <v>238</v>
      </c>
    </row>
    <row r="1216" spans="1:5" s="215" customFormat="1">
      <c r="A1216" s="253" t="str">
        <f>数策标签!H57</f>
        <v>000100002001005</v>
      </c>
      <c r="B1216" s="251" t="str">
        <f>VLOOKUP(A1216,数策标签!H:K,2,FALSE)</f>
        <v>近6个月消费笔数的TOP5商户</v>
      </c>
      <c r="C1216" s="247"/>
      <c r="D1216" s="252"/>
      <c r="E1216" s="215" t="s">
        <v>238</v>
      </c>
    </row>
    <row r="1217" spans="1:5" s="242" customFormat="1">
      <c r="A1217" s="253" t="str">
        <f>数策标签!$H$58</f>
        <v>000100002001006</v>
      </c>
      <c r="B1217" s="251" t="str">
        <f>VLOOKUP(A1217,数策标签!H:K,2,FALSE)</f>
        <v>近6个月车辆交易笔数</v>
      </c>
      <c r="C1217" s="247" t="str">
        <f>消费支付编码!K422</f>
        <v>000100002001006004</v>
      </c>
      <c r="D1217" s="263" t="s">
        <v>1852</v>
      </c>
      <c r="E1217" s="242" t="s">
        <v>238</v>
      </c>
    </row>
    <row r="1218" spans="1:5" s="242" customFormat="1">
      <c r="A1218" s="253" t="str">
        <f>数策标签!$H$58</f>
        <v>000100002001006</v>
      </c>
      <c r="B1218" s="251" t="str">
        <f>VLOOKUP(A1218,数策标签!H:K,2,FALSE)</f>
        <v>近6个月车辆交易笔数</v>
      </c>
      <c r="C1218" s="247" t="str">
        <f>消费支付编码!K423</f>
        <v>000100002001006005</v>
      </c>
      <c r="D1218" s="263" t="s">
        <v>3543</v>
      </c>
      <c r="E1218" s="242" t="s">
        <v>238</v>
      </c>
    </row>
    <row r="1219" spans="1:5" s="242" customFormat="1">
      <c r="A1219" s="253" t="str">
        <f>数策标签!$H$58</f>
        <v>000100002001006</v>
      </c>
      <c r="B1219" s="251" t="str">
        <f>VLOOKUP(A1219,数策标签!H:K,2,FALSE)</f>
        <v>近6个月车辆交易笔数</v>
      </c>
      <c r="C1219" s="247" t="str">
        <f>消费支付编码!K424</f>
        <v>000100002001006006</v>
      </c>
      <c r="D1219" s="263" t="s">
        <v>3527</v>
      </c>
      <c r="E1219" s="242" t="s">
        <v>238</v>
      </c>
    </row>
    <row r="1220" spans="1:5" s="242" customFormat="1">
      <c r="A1220" s="253" t="str">
        <f>数策标签!$H$58</f>
        <v>000100002001006</v>
      </c>
      <c r="B1220" s="251" t="str">
        <f>VLOOKUP(A1220,数策标签!H:K,2,FALSE)</f>
        <v>近6个月车辆交易笔数</v>
      </c>
      <c r="C1220" s="247" t="str">
        <f>消费支付编码!K425</f>
        <v>000100002001006007</v>
      </c>
      <c r="D1220" s="263" t="s">
        <v>3528</v>
      </c>
      <c r="E1220" s="242" t="s">
        <v>238</v>
      </c>
    </row>
    <row r="1221" spans="1:5" s="215" customFormat="1">
      <c r="A1221" s="253" t="str">
        <f>数策标签!$H$59</f>
        <v>000100002001007</v>
      </c>
      <c r="B1221" s="251" t="str">
        <f>VLOOKUP(A1221,数策标签!H:K,2,FALSE)</f>
        <v>近6个月车辆交易金额</v>
      </c>
      <c r="C1221" s="247" t="str">
        <f>消费支付编码!K436</f>
        <v>000100002001007010</v>
      </c>
      <c r="D1221" s="247" t="s">
        <v>1852</v>
      </c>
      <c r="E1221" s="215" t="s">
        <v>238</v>
      </c>
    </row>
    <row r="1222" spans="1:5" s="215" customFormat="1">
      <c r="A1222" s="253" t="str">
        <f>数策标签!$H$59</f>
        <v>000100002001007</v>
      </c>
      <c r="B1222" s="251" t="str">
        <f>VLOOKUP(A1222,数策标签!H:K,2,FALSE)</f>
        <v>近6个月车辆交易金额</v>
      </c>
      <c r="C1222" s="247" t="str">
        <f>消费支付编码!K437</f>
        <v>000100002001007011</v>
      </c>
      <c r="D1222" s="252" t="s">
        <v>3544</v>
      </c>
      <c r="E1222" s="215" t="s">
        <v>238</v>
      </c>
    </row>
    <row r="1223" spans="1:5" s="215" customFormat="1">
      <c r="A1223" s="253" t="str">
        <f>数策标签!$H$59</f>
        <v>000100002001007</v>
      </c>
      <c r="B1223" s="251" t="str">
        <f>VLOOKUP(A1223,数策标签!H:K,2,FALSE)</f>
        <v>近6个月车辆交易金额</v>
      </c>
      <c r="C1223" s="247" t="str">
        <f>消费支付编码!K438</f>
        <v>000100002001007012</v>
      </c>
      <c r="D1223" s="252" t="s">
        <v>3545</v>
      </c>
      <c r="E1223" s="215" t="s">
        <v>238</v>
      </c>
    </row>
    <row r="1224" spans="1:5" s="215" customFormat="1">
      <c r="A1224" s="253" t="str">
        <f>数策标签!$H$59</f>
        <v>000100002001007</v>
      </c>
      <c r="B1224" s="251" t="str">
        <f>VLOOKUP(A1224,数策标签!H:K,2,FALSE)</f>
        <v>近6个月车辆交易金额</v>
      </c>
      <c r="C1224" s="247" t="str">
        <f>消费支付编码!K439</f>
        <v>000100002001007013</v>
      </c>
      <c r="D1224" s="252" t="s">
        <v>3546</v>
      </c>
      <c r="E1224" s="215" t="s">
        <v>238</v>
      </c>
    </row>
    <row r="1225" spans="1:5" s="215" customFormat="1">
      <c r="A1225" s="253" t="str">
        <f>数策标签!$H$59</f>
        <v>000100002001007</v>
      </c>
      <c r="B1225" s="251" t="str">
        <f>VLOOKUP(A1225,数策标签!H:K,2,FALSE)</f>
        <v>近6个月车辆交易金额</v>
      </c>
      <c r="C1225" s="247" t="str">
        <f>消费支付编码!K440</f>
        <v>000100002001007014</v>
      </c>
      <c r="D1225" s="252" t="s">
        <v>3547</v>
      </c>
      <c r="E1225" s="215" t="s">
        <v>238</v>
      </c>
    </row>
    <row r="1226" spans="1:5" s="215" customFormat="1">
      <c r="A1226" s="253" t="str">
        <f>数策标签!$H$59</f>
        <v>000100002001007</v>
      </c>
      <c r="B1226" s="251" t="str">
        <f>VLOOKUP(A1226,数策标签!H:K,2,FALSE)</f>
        <v>近6个月车辆交易金额</v>
      </c>
      <c r="C1226" s="247" t="str">
        <f>消费支付编码!K441</f>
        <v>000100002001007015</v>
      </c>
      <c r="D1226" s="252" t="s">
        <v>3548</v>
      </c>
      <c r="E1226" s="215" t="s">
        <v>238</v>
      </c>
    </row>
    <row r="1227" spans="1:5" s="215" customFormat="1">
      <c r="A1227" s="253" t="str">
        <f>数策标签!$H$60</f>
        <v>000100002001008</v>
      </c>
      <c r="B1227" s="251" t="str">
        <f>VLOOKUP(A1227,数策标签!H:K,2,FALSE)</f>
        <v>年消费金额</v>
      </c>
      <c r="C1227" s="247" t="str">
        <f>消费支付编码!K452</f>
        <v>000100002001008010</v>
      </c>
      <c r="D1227" s="252" t="s">
        <v>1852</v>
      </c>
      <c r="E1227" s="215" t="s">
        <v>238</v>
      </c>
    </row>
    <row r="1228" spans="1:5" s="215" customFormat="1">
      <c r="A1228" s="253" t="str">
        <f>数策标签!$H$60</f>
        <v>000100002001008</v>
      </c>
      <c r="B1228" s="251" t="str">
        <f>VLOOKUP(A1228,数策标签!H:K,2,FALSE)</f>
        <v>年消费金额</v>
      </c>
      <c r="C1228" s="247" t="str">
        <f>消费支付编码!K453</f>
        <v>000100002001008011</v>
      </c>
      <c r="D1228" s="252" t="s">
        <v>3549</v>
      </c>
      <c r="E1228" s="215" t="s">
        <v>238</v>
      </c>
    </row>
    <row r="1229" spans="1:5" s="215" customFormat="1">
      <c r="A1229" s="253" t="str">
        <f>数策标签!$H$60</f>
        <v>000100002001008</v>
      </c>
      <c r="B1229" s="251" t="str">
        <f>VLOOKUP(A1229,数策标签!H:K,2,FALSE)</f>
        <v>年消费金额</v>
      </c>
      <c r="C1229" s="247" t="str">
        <f>消费支付编码!K454</f>
        <v>000100002001008012</v>
      </c>
      <c r="D1229" s="252" t="s">
        <v>3550</v>
      </c>
      <c r="E1229" s="215" t="s">
        <v>238</v>
      </c>
    </row>
    <row r="1230" spans="1:5" s="215" customFormat="1">
      <c r="A1230" s="253" t="str">
        <f>数策标签!$H$60</f>
        <v>000100002001008</v>
      </c>
      <c r="B1230" s="251" t="str">
        <f>VLOOKUP(A1230,数策标签!H:K,2,FALSE)</f>
        <v>年消费金额</v>
      </c>
      <c r="C1230" s="247" t="str">
        <f>消费支付编码!K455</f>
        <v>000100002001008013</v>
      </c>
      <c r="D1230" s="252" t="s">
        <v>3551</v>
      </c>
      <c r="E1230" s="215" t="s">
        <v>238</v>
      </c>
    </row>
    <row r="1231" spans="1:5" s="215" customFormat="1">
      <c r="A1231" s="253" t="str">
        <f>数策标签!$H$61</f>
        <v>000100002001010</v>
      </c>
      <c r="B1231" s="251" t="str">
        <f>VLOOKUP(A1231,数策标签!H:K,2,FALSE)</f>
        <v>近12个月午夜交易笔数占比</v>
      </c>
      <c r="C1231" s="247" t="str">
        <f>消费支付编码!K466</f>
        <v>000100002001010005</v>
      </c>
      <c r="D1231" s="252" t="s">
        <v>1852</v>
      </c>
      <c r="E1231" s="215" t="s">
        <v>238</v>
      </c>
    </row>
    <row r="1232" spans="1:5" s="215" customFormat="1">
      <c r="A1232" s="253" t="str">
        <f>数策标签!$H$61</f>
        <v>000100002001010</v>
      </c>
      <c r="B1232" s="251" t="str">
        <f>VLOOKUP(A1232,数策标签!H:K,2,FALSE)</f>
        <v>近12个月午夜交易笔数占比</v>
      </c>
      <c r="C1232" s="247" t="str">
        <f>消费支付编码!K467</f>
        <v>000100002001010006</v>
      </c>
      <c r="D1232" s="252" t="s">
        <v>3552</v>
      </c>
      <c r="E1232" s="215" t="s">
        <v>238</v>
      </c>
    </row>
    <row r="1233" spans="1:5" s="215" customFormat="1">
      <c r="A1233" s="253" t="str">
        <f>数策标签!$H$61</f>
        <v>000100002001010</v>
      </c>
      <c r="B1233" s="251" t="str">
        <f>VLOOKUP(A1233,数策标签!H:K,2,FALSE)</f>
        <v>近12个月午夜交易笔数占比</v>
      </c>
      <c r="C1233" s="247" t="str">
        <f>消费支付编码!K468</f>
        <v>000100002001010007</v>
      </c>
      <c r="D1233" s="252" t="s">
        <v>3553</v>
      </c>
      <c r="E1233" s="215" t="s">
        <v>238</v>
      </c>
    </row>
    <row r="1234" spans="1:5" s="215" customFormat="1">
      <c r="A1234" s="253" t="str">
        <f>数策标签!$H$61</f>
        <v>000100002001010</v>
      </c>
      <c r="B1234" s="251" t="str">
        <f>VLOOKUP(A1234,数策标签!H:K,2,FALSE)</f>
        <v>近12个月午夜交易笔数占比</v>
      </c>
      <c r="C1234" s="247" t="str">
        <f>消费支付编码!K469</f>
        <v>000100002001010008</v>
      </c>
      <c r="D1234" s="252" t="s">
        <v>3554</v>
      </c>
      <c r="E1234" s="215" t="s">
        <v>238</v>
      </c>
    </row>
    <row r="1235" spans="1:5" s="215" customFormat="1">
      <c r="A1235" s="264" t="str">
        <f>数策标签!$H$62</f>
        <v>000100002001011</v>
      </c>
      <c r="B1235" s="251" t="str">
        <f>VLOOKUP(A1235,数策标签!H:K,2,FALSE)</f>
        <v>近12个月境外交易笔数占比</v>
      </c>
      <c r="C1235" s="247" t="str">
        <f>消费支付编码!K475</f>
        <v>000100002001011005</v>
      </c>
      <c r="D1235" s="252" t="s">
        <v>1852</v>
      </c>
      <c r="E1235" s="215" t="s">
        <v>238</v>
      </c>
    </row>
    <row r="1236" spans="1:5" s="215" customFormat="1">
      <c r="A1236" s="264" t="str">
        <f>数策标签!$H$62</f>
        <v>000100002001011</v>
      </c>
      <c r="B1236" s="251" t="str">
        <f>VLOOKUP(A1236,数策标签!H:K,2,FALSE)</f>
        <v>近12个月境外交易笔数占比</v>
      </c>
      <c r="C1236" s="247" t="str">
        <f>消费支付编码!K476</f>
        <v>000100002001011006</v>
      </c>
      <c r="D1236" s="252" t="s">
        <v>3555</v>
      </c>
      <c r="E1236" s="215" t="s">
        <v>238</v>
      </c>
    </row>
    <row r="1237" spans="1:5" s="215" customFormat="1">
      <c r="A1237" s="264" t="str">
        <f>数策标签!$H$62</f>
        <v>000100002001011</v>
      </c>
      <c r="B1237" s="251" t="str">
        <f>VLOOKUP(A1237,数策标签!H:K,2,FALSE)</f>
        <v>近12个月境外交易笔数占比</v>
      </c>
      <c r="C1237" s="247" t="str">
        <f>消费支付编码!K477</f>
        <v>000100002001011007</v>
      </c>
      <c r="D1237" s="252" t="s">
        <v>3556</v>
      </c>
      <c r="E1237" s="215" t="s">
        <v>238</v>
      </c>
    </row>
    <row r="1238" spans="1:5" s="215" customFormat="1">
      <c r="A1238" s="264" t="str">
        <f>数策标签!$H$62</f>
        <v>000100002001011</v>
      </c>
      <c r="B1238" s="251" t="str">
        <f>VLOOKUP(A1238,数策标签!H:K,2,FALSE)</f>
        <v>近12个月境外交易笔数占比</v>
      </c>
      <c r="C1238" s="247" t="str">
        <f>消费支付编码!K478</f>
        <v>000100002001011008</v>
      </c>
      <c r="D1238" s="252" t="s">
        <v>3557</v>
      </c>
      <c r="E1238" s="215" t="s">
        <v>238</v>
      </c>
    </row>
    <row r="1239" spans="1:5" s="215" customFormat="1" ht="18.75" customHeight="1">
      <c r="A1239" s="247" t="str">
        <f>消费支付编码!$K$479</f>
        <v>000100002001012</v>
      </c>
      <c r="B1239" s="251" t="str">
        <f>VLOOKUP(A1239,数策标签!H:K,2,FALSE)</f>
        <v>消费金额品类TOP5分布</v>
      </c>
      <c r="C1239" s="265" t="str">
        <f>消费支付编码!K789</f>
        <v>000100002001012310</v>
      </c>
      <c r="D1239" s="266" t="s">
        <v>2040</v>
      </c>
      <c r="E1239" s="215" t="s">
        <v>1103</v>
      </c>
    </row>
    <row r="1240" spans="1:5" s="215" customFormat="1" ht="18.75" customHeight="1">
      <c r="A1240" s="247" t="str">
        <f>消费支付编码!$K$479</f>
        <v>000100002001012</v>
      </c>
      <c r="B1240" s="251" t="str">
        <f>VLOOKUP(A1240,数策标签!H:K,2,FALSE)</f>
        <v>消费金额品类TOP5分布</v>
      </c>
      <c r="C1240" s="265" t="str">
        <f>消费支付编码!K790</f>
        <v>000100002001012311</v>
      </c>
      <c r="D1240" s="267" t="s">
        <v>2049</v>
      </c>
      <c r="E1240" s="215" t="s">
        <v>1103</v>
      </c>
    </row>
    <row r="1241" spans="1:5" s="215" customFormat="1" ht="18.75" customHeight="1">
      <c r="A1241" s="247" t="str">
        <f>消费支付编码!$K$479</f>
        <v>000100002001012</v>
      </c>
      <c r="B1241" s="251" t="str">
        <f>VLOOKUP(A1241,数策标签!H:K,2,FALSE)</f>
        <v>消费金额品类TOP5分布</v>
      </c>
      <c r="C1241" s="265" t="str">
        <f>消费支付编码!K791</f>
        <v>000100002001012312</v>
      </c>
      <c r="D1241" s="267" t="s">
        <v>2060</v>
      </c>
      <c r="E1241" s="215" t="s">
        <v>1103</v>
      </c>
    </row>
    <row r="1242" spans="1:5" s="215" customFormat="1" ht="18.75" customHeight="1">
      <c r="A1242" s="247" t="str">
        <f>消费支付编码!$K$479</f>
        <v>000100002001012</v>
      </c>
      <c r="B1242" s="251" t="str">
        <f>VLOOKUP(A1242,数策标签!H:K,2,FALSE)</f>
        <v>消费金额品类TOP5分布</v>
      </c>
      <c r="C1242" s="265" t="str">
        <f>消费支付编码!K792</f>
        <v>000100002001012313</v>
      </c>
      <c r="D1242" s="267" t="s">
        <v>2068</v>
      </c>
      <c r="E1242" s="215" t="s">
        <v>1103</v>
      </c>
    </row>
    <row r="1243" spans="1:5" s="215" customFormat="1" ht="18.75" customHeight="1">
      <c r="A1243" s="247" t="str">
        <f>消费支付编码!$K$479</f>
        <v>000100002001012</v>
      </c>
      <c r="B1243" s="251" t="str">
        <f>VLOOKUP(A1243,数策标签!H:K,2,FALSE)</f>
        <v>消费金额品类TOP5分布</v>
      </c>
      <c r="C1243" s="265" t="str">
        <f>消费支付编码!K793</f>
        <v>000100002001012314</v>
      </c>
      <c r="D1243" s="267" t="s">
        <v>2086</v>
      </c>
      <c r="E1243" s="215" t="s">
        <v>1103</v>
      </c>
    </row>
    <row r="1244" spans="1:5" s="215" customFormat="1" ht="18.75" customHeight="1">
      <c r="A1244" s="247" t="str">
        <f>消费支付编码!$K$479</f>
        <v>000100002001012</v>
      </c>
      <c r="B1244" s="251" t="str">
        <f>VLOOKUP(A1244,数策标签!H:K,2,FALSE)</f>
        <v>消费金额品类TOP5分布</v>
      </c>
      <c r="C1244" s="265" t="str">
        <f>消费支付编码!K794</f>
        <v>000100002001012315</v>
      </c>
      <c r="D1244" s="267" t="s">
        <v>2091</v>
      </c>
      <c r="E1244" s="215" t="s">
        <v>1103</v>
      </c>
    </row>
    <row r="1245" spans="1:5" s="215" customFormat="1" ht="18.75" customHeight="1">
      <c r="A1245" s="247" t="str">
        <f>消费支付编码!$K$479</f>
        <v>000100002001012</v>
      </c>
      <c r="B1245" s="251" t="str">
        <f>VLOOKUP(A1245,数策标签!H:K,2,FALSE)</f>
        <v>消费金额品类TOP5分布</v>
      </c>
      <c r="C1245" s="265" t="str">
        <f>消费支付编码!K795</f>
        <v>000100002001012316</v>
      </c>
      <c r="D1245" s="267" t="s">
        <v>2118</v>
      </c>
      <c r="E1245" s="215" t="s">
        <v>1103</v>
      </c>
    </row>
    <row r="1246" spans="1:5" s="215" customFormat="1" ht="18.75" customHeight="1">
      <c r="A1246" s="247" t="str">
        <f>消费支付编码!$K$479</f>
        <v>000100002001012</v>
      </c>
      <c r="B1246" s="251" t="str">
        <f>VLOOKUP(A1246,数策标签!H:K,2,FALSE)</f>
        <v>消费金额品类TOP5分布</v>
      </c>
      <c r="C1246" s="265" t="str">
        <f>消费支付编码!K796</f>
        <v>000100002001012317</v>
      </c>
      <c r="D1246" s="267" t="s">
        <v>2133</v>
      </c>
      <c r="E1246" s="215" t="s">
        <v>1103</v>
      </c>
    </row>
    <row r="1247" spans="1:5" s="215" customFormat="1" ht="18.75" customHeight="1">
      <c r="A1247" s="247" t="str">
        <f>消费支付编码!$K$479</f>
        <v>000100002001012</v>
      </c>
      <c r="B1247" s="251" t="str">
        <f>VLOOKUP(A1247,数策标签!H:K,2,FALSE)</f>
        <v>消费金额品类TOP5分布</v>
      </c>
      <c r="C1247" s="265" t="str">
        <f>消费支付编码!K797</f>
        <v>000100002001012318</v>
      </c>
      <c r="D1247" s="267" t="s">
        <v>2148</v>
      </c>
      <c r="E1247" s="215" t="s">
        <v>1103</v>
      </c>
    </row>
    <row r="1248" spans="1:5" s="215" customFormat="1" ht="18.75" customHeight="1">
      <c r="A1248" s="247" t="str">
        <f>消费支付编码!$K$479</f>
        <v>000100002001012</v>
      </c>
      <c r="B1248" s="251" t="str">
        <f>VLOOKUP(A1248,数策标签!H:K,2,FALSE)</f>
        <v>消费金额品类TOP5分布</v>
      </c>
      <c r="C1248" s="265" t="str">
        <f>消费支付编码!K798</f>
        <v>000100002001012319</v>
      </c>
      <c r="D1248" s="267" t="s">
        <v>2193</v>
      </c>
      <c r="E1248" s="215" t="s">
        <v>1103</v>
      </c>
    </row>
    <row r="1249" spans="1:5" s="215" customFormat="1" ht="18.75" customHeight="1">
      <c r="A1249" s="247" t="str">
        <f>消费支付编码!$K$479</f>
        <v>000100002001012</v>
      </c>
      <c r="B1249" s="251" t="str">
        <f>VLOOKUP(A1249,数策标签!H:K,2,FALSE)</f>
        <v>消费金额品类TOP5分布</v>
      </c>
      <c r="C1249" s="265" t="str">
        <f>消费支付编码!K799</f>
        <v>000100002001012320</v>
      </c>
      <c r="D1249" s="267" t="s">
        <v>2359</v>
      </c>
      <c r="E1249" s="215" t="s">
        <v>1103</v>
      </c>
    </row>
    <row r="1250" spans="1:5" s="215" customFormat="1" ht="18.75" customHeight="1">
      <c r="A1250" s="247" t="str">
        <f>消费支付编码!$K$479</f>
        <v>000100002001012</v>
      </c>
      <c r="B1250" s="251" t="str">
        <f>VLOOKUP(A1250,数策标签!H:K,2,FALSE)</f>
        <v>消费金额品类TOP5分布</v>
      </c>
      <c r="C1250" s="265" t="str">
        <f>消费支付编码!K800</f>
        <v>000100002001012321</v>
      </c>
      <c r="D1250" s="267" t="s">
        <v>2364</v>
      </c>
      <c r="E1250" s="215" t="s">
        <v>1103</v>
      </c>
    </row>
    <row r="1251" spans="1:5" s="215" customFormat="1" ht="18.75" customHeight="1">
      <c r="A1251" s="247" t="str">
        <f>消费支付编码!$K$479</f>
        <v>000100002001012</v>
      </c>
      <c r="B1251" s="251" t="str">
        <f>VLOOKUP(A1251,数策标签!H:K,2,FALSE)</f>
        <v>消费金额品类TOP5分布</v>
      </c>
      <c r="C1251" s="265" t="str">
        <f>消费支付编码!K801</f>
        <v>000100002001012322</v>
      </c>
      <c r="D1251" s="267" t="s">
        <v>2373</v>
      </c>
      <c r="E1251" s="215" t="s">
        <v>1103</v>
      </c>
    </row>
    <row r="1252" spans="1:5" s="215" customFormat="1" ht="18.75" customHeight="1">
      <c r="A1252" s="247" t="str">
        <f>消费支付编码!$K$479</f>
        <v>000100002001012</v>
      </c>
      <c r="B1252" s="251" t="str">
        <f>VLOOKUP(A1252,数策标签!H:K,2,FALSE)</f>
        <v>消费金额品类TOP5分布</v>
      </c>
      <c r="C1252" s="265" t="str">
        <f>消费支付编码!K802</f>
        <v>000100002001012323</v>
      </c>
      <c r="D1252" s="267" t="s">
        <v>2426</v>
      </c>
      <c r="E1252" s="215" t="s">
        <v>1103</v>
      </c>
    </row>
    <row r="1253" spans="1:5" s="215" customFormat="1" ht="18.75" customHeight="1">
      <c r="A1253" s="247" t="str">
        <f>消费支付编码!$K$479</f>
        <v>000100002001012</v>
      </c>
      <c r="B1253" s="251" t="str">
        <f>VLOOKUP(A1253,数策标签!H:K,2,FALSE)</f>
        <v>消费金额品类TOP5分布</v>
      </c>
      <c r="C1253" s="265" t="str">
        <f>消费支付编码!K803</f>
        <v>000100002001012324</v>
      </c>
      <c r="D1253" s="267" t="s">
        <v>2471</v>
      </c>
      <c r="E1253" s="215" t="s">
        <v>1103</v>
      </c>
    </row>
    <row r="1254" spans="1:5" s="215" customFormat="1" ht="18.75" customHeight="1">
      <c r="A1254" s="247" t="str">
        <f>消费支付编码!$K$479</f>
        <v>000100002001012</v>
      </c>
      <c r="B1254" s="251" t="str">
        <f>VLOOKUP(A1254,数策标签!H:K,2,FALSE)</f>
        <v>消费金额品类TOP5分布</v>
      </c>
      <c r="C1254" s="265" t="str">
        <f>消费支付编码!K804</f>
        <v>000100002001012325</v>
      </c>
      <c r="D1254" s="267" t="s">
        <v>2075</v>
      </c>
      <c r="E1254" s="215" t="s">
        <v>1103</v>
      </c>
    </row>
    <row r="1255" spans="1:5" s="215" customFormat="1" ht="18.75" customHeight="1">
      <c r="A1255" s="247" t="str">
        <f>消费支付编码!$K$479</f>
        <v>000100002001012</v>
      </c>
      <c r="B1255" s="251" t="str">
        <f>VLOOKUP(A1255,数策标签!H:K,2,FALSE)</f>
        <v>消费金额品类TOP5分布</v>
      </c>
      <c r="C1255" s="265" t="str">
        <f>消费支付编码!K805</f>
        <v>000100002001012326</v>
      </c>
      <c r="D1255" s="267" t="s">
        <v>2538</v>
      </c>
      <c r="E1255" s="215" t="s">
        <v>1103</v>
      </c>
    </row>
    <row r="1256" spans="1:5" s="215" customFormat="1" ht="18.75" customHeight="1">
      <c r="A1256" s="247" t="str">
        <f>消费支付编码!$K$479</f>
        <v>000100002001012</v>
      </c>
      <c r="B1256" s="251" t="str">
        <f>VLOOKUP(A1256,数策标签!H:K,2,FALSE)</f>
        <v>消费金额品类TOP5分布</v>
      </c>
      <c r="C1256" s="265" t="str">
        <f>消费支付编码!K806</f>
        <v>000100002001012327</v>
      </c>
      <c r="D1256" s="267" t="s">
        <v>2565</v>
      </c>
      <c r="E1256" s="215" t="s">
        <v>1103</v>
      </c>
    </row>
    <row r="1257" spans="1:5" s="215" customFormat="1" ht="18.75" customHeight="1">
      <c r="A1257" s="247" t="str">
        <f>消费支付编码!$K$479</f>
        <v>000100002001012</v>
      </c>
      <c r="B1257" s="251" t="str">
        <f>VLOOKUP(A1257,数策标签!H:K,2,FALSE)</f>
        <v>消费金额品类TOP5分布</v>
      </c>
      <c r="C1257" s="265" t="str">
        <f>消费支付编码!K807</f>
        <v>000100002001012328</v>
      </c>
      <c r="D1257" s="267" t="s">
        <v>2574</v>
      </c>
      <c r="E1257" s="215" t="s">
        <v>1103</v>
      </c>
    </row>
    <row r="1258" spans="1:5" s="215" customFormat="1" ht="18.75" customHeight="1">
      <c r="A1258" s="247" t="str">
        <f>数策标签!H64</f>
        <v>000100002001040</v>
      </c>
      <c r="B1258" s="268" t="str">
        <f>VLOOKUP(A1258,数策标签!H:K,2,FALSE)</f>
        <v>IT类消费金额</v>
      </c>
      <c r="C1258" s="247" t="str">
        <f>消费支付编码!K895</f>
        <v>000100002001040001</v>
      </c>
      <c r="D1258" s="266" t="s">
        <v>3558</v>
      </c>
      <c r="E1258" s="215" t="s">
        <v>238</v>
      </c>
    </row>
    <row r="1259" spans="1:5" s="215" customFormat="1" ht="18.75" customHeight="1">
      <c r="A1259" s="247" t="str">
        <f>数策标签!H64</f>
        <v>000100002001040</v>
      </c>
      <c r="B1259" s="268" t="str">
        <f>VLOOKUP(A1259,数策标签!H:K,2,FALSE)</f>
        <v>IT类消费金额</v>
      </c>
      <c r="C1259" s="247" t="str">
        <f>消费支付编码!K896</f>
        <v>000100002001040002</v>
      </c>
      <c r="D1259" s="267" t="s">
        <v>3559</v>
      </c>
      <c r="E1259" s="215" t="s">
        <v>238</v>
      </c>
    </row>
    <row r="1260" spans="1:5" s="215" customFormat="1" ht="18.75" customHeight="1">
      <c r="A1260" s="247" t="str">
        <f>数策标签!H64</f>
        <v>000100002001040</v>
      </c>
      <c r="B1260" s="268" t="str">
        <f>VLOOKUP(A1260,数策标签!H:K,2,FALSE)</f>
        <v>IT类消费金额</v>
      </c>
      <c r="C1260" s="247" t="str">
        <f>消费支付编码!K897</f>
        <v>000100002001040003</v>
      </c>
      <c r="D1260" s="267" t="s">
        <v>3560</v>
      </c>
      <c r="E1260" s="215" t="s">
        <v>238</v>
      </c>
    </row>
    <row r="1261" spans="1:5" s="215" customFormat="1" ht="18.75" customHeight="1">
      <c r="A1261" s="247" t="str">
        <f>数策标签!H65</f>
        <v>000100002001041</v>
      </c>
      <c r="B1261" s="268" t="str">
        <f>VLOOKUP(A1261,数策标签!H:K,2,FALSE)</f>
        <v>餐饮类消费金额</v>
      </c>
      <c r="C1261" s="247" t="str">
        <f>消费支付编码!K899</f>
        <v>000100002001041001</v>
      </c>
      <c r="D1261" s="266" t="s">
        <v>3561</v>
      </c>
      <c r="E1261" s="215" t="s">
        <v>238</v>
      </c>
    </row>
    <row r="1262" spans="1:5" s="215" customFormat="1" ht="18.75" customHeight="1">
      <c r="A1262" s="247" t="str">
        <f>数策标签!H65</f>
        <v>000100002001041</v>
      </c>
      <c r="B1262" s="268" t="str">
        <f>VLOOKUP(A1262,数策标签!H:K,2,FALSE)</f>
        <v>餐饮类消费金额</v>
      </c>
      <c r="C1262" s="247" t="str">
        <f>消费支付编码!K900</f>
        <v>000100002001041002</v>
      </c>
      <c r="D1262" s="267" t="s">
        <v>3562</v>
      </c>
      <c r="E1262" s="215" t="s">
        <v>238</v>
      </c>
    </row>
    <row r="1263" spans="1:5" s="215" customFormat="1" ht="18.75" customHeight="1">
      <c r="A1263" s="247" t="str">
        <f>数策标签!H65</f>
        <v>000100002001041</v>
      </c>
      <c r="B1263" s="268" t="str">
        <f>VLOOKUP(A1263,数策标签!H:K,2,FALSE)</f>
        <v>餐饮类消费金额</v>
      </c>
      <c r="C1263" s="247" t="str">
        <f>消费支付编码!K901</f>
        <v>000100002001041003</v>
      </c>
      <c r="D1263" s="267" t="s">
        <v>3563</v>
      </c>
      <c r="E1263" s="215" t="s">
        <v>238</v>
      </c>
    </row>
    <row r="1264" spans="1:5" s="215" customFormat="1" ht="18.75" customHeight="1">
      <c r="A1264" s="247" t="str">
        <f>数策标签!H66</f>
        <v>000100002001042</v>
      </c>
      <c r="B1264" s="268" t="str">
        <f>VLOOKUP(A1264,数策标签!H:K,2,FALSE)</f>
        <v>房地产类消费金额</v>
      </c>
      <c r="C1264" s="247" t="str">
        <f>消费支付编码!K903</f>
        <v>000100002001042001</v>
      </c>
      <c r="D1264" s="266" t="s">
        <v>3564</v>
      </c>
      <c r="E1264" s="215" t="s">
        <v>238</v>
      </c>
    </row>
    <row r="1265" spans="1:5" s="215" customFormat="1" ht="18.75" customHeight="1">
      <c r="A1265" s="247" t="str">
        <f>数策标签!H66</f>
        <v>000100002001042</v>
      </c>
      <c r="B1265" s="268" t="str">
        <f>VLOOKUP(A1265,数策标签!H:K,2,FALSE)</f>
        <v>房地产类消费金额</v>
      </c>
      <c r="C1265" s="247" t="str">
        <f>消费支付编码!K904</f>
        <v>000100002001042002</v>
      </c>
      <c r="D1265" s="267" t="s">
        <v>3565</v>
      </c>
      <c r="E1265" s="215" t="s">
        <v>238</v>
      </c>
    </row>
    <row r="1266" spans="1:5" s="215" customFormat="1" ht="18.75" customHeight="1">
      <c r="A1266" s="247" t="str">
        <f>数策标签!H66</f>
        <v>000100002001042</v>
      </c>
      <c r="B1266" s="268" t="str">
        <f>VLOOKUP(A1266,数策标签!H:K,2,FALSE)</f>
        <v>房地产类消费金额</v>
      </c>
      <c r="C1266" s="247" t="str">
        <f>消费支付编码!K905</f>
        <v>000100002001042003</v>
      </c>
      <c r="D1266" s="267" t="s">
        <v>3548</v>
      </c>
      <c r="E1266" s="215" t="s">
        <v>238</v>
      </c>
    </row>
    <row r="1267" spans="1:5" s="215" customFormat="1" ht="18.75" customHeight="1">
      <c r="A1267" s="247" t="str">
        <f>数策标签!H67</f>
        <v>000100002001043</v>
      </c>
      <c r="B1267" s="268" t="str">
        <f>VLOOKUP(A1267,数策标签!H:K,2,FALSE)</f>
        <v>公用事业类消费金额</v>
      </c>
      <c r="C1267" s="247" t="str">
        <f>消费支付编码!K907</f>
        <v>000100002001043001</v>
      </c>
      <c r="D1267" s="266" t="s">
        <v>3566</v>
      </c>
      <c r="E1267" s="215" t="s">
        <v>238</v>
      </c>
    </row>
    <row r="1268" spans="1:5" s="215" customFormat="1" ht="18.75" customHeight="1">
      <c r="A1268" s="247" t="str">
        <f>数策标签!H67</f>
        <v>000100002001043</v>
      </c>
      <c r="B1268" s="268" t="str">
        <f>VLOOKUP(A1268,数策标签!H:K,2,FALSE)</f>
        <v>公用事业类消费金额</v>
      </c>
      <c r="C1268" s="247" t="str">
        <f>消费支付编码!K908</f>
        <v>000100002001043002</v>
      </c>
      <c r="D1268" s="267" t="s">
        <v>3567</v>
      </c>
      <c r="E1268" s="215" t="s">
        <v>238</v>
      </c>
    </row>
    <row r="1269" spans="1:5" s="215" customFormat="1" ht="18.75" customHeight="1">
      <c r="A1269" s="247" t="str">
        <f>数策标签!H67</f>
        <v>000100002001043</v>
      </c>
      <c r="B1269" s="268" t="str">
        <f>VLOOKUP(A1269,数策标签!H:K,2,FALSE)</f>
        <v>公用事业类消费金额</v>
      </c>
      <c r="C1269" s="247" t="str">
        <f>消费支付编码!K909</f>
        <v>000100002001043003</v>
      </c>
      <c r="D1269" s="267" t="s">
        <v>3560</v>
      </c>
      <c r="E1269" s="215" t="s">
        <v>238</v>
      </c>
    </row>
    <row r="1270" spans="1:5" s="215" customFormat="1" ht="18.75" customHeight="1">
      <c r="A1270" s="247" t="str">
        <f>数策标签!H68</f>
        <v>000100002001044</v>
      </c>
      <c r="B1270" s="268" t="str">
        <f>VLOOKUP(A1270,数策标签!H:K,2,FALSE)</f>
        <v>婚恋交友类消费金额</v>
      </c>
      <c r="C1270" s="247" t="str">
        <f>消费支付编码!K911</f>
        <v>000100002001044001</v>
      </c>
      <c r="D1270" s="266" t="s">
        <v>3564</v>
      </c>
      <c r="E1270" s="215" t="s">
        <v>238</v>
      </c>
    </row>
    <row r="1271" spans="1:5" s="215" customFormat="1" ht="18.75" customHeight="1">
      <c r="A1271" s="247" t="str">
        <f>数策标签!H68</f>
        <v>000100002001044</v>
      </c>
      <c r="B1271" s="268" t="str">
        <f>VLOOKUP(A1271,数策标签!H:K,2,FALSE)</f>
        <v>婚恋交友类消费金额</v>
      </c>
      <c r="C1271" s="247" t="str">
        <f>消费支付编码!K912</f>
        <v>000100002001044002</v>
      </c>
      <c r="D1271" s="267" t="s">
        <v>3568</v>
      </c>
      <c r="E1271" s="215" t="s">
        <v>238</v>
      </c>
    </row>
    <row r="1272" spans="1:5" s="215" customFormat="1" ht="18.75" customHeight="1">
      <c r="A1272" s="247" t="str">
        <f>数策标签!H68</f>
        <v>000100002001044</v>
      </c>
      <c r="B1272" s="268" t="str">
        <f>VLOOKUP(A1272,数策标签!H:K,2,FALSE)</f>
        <v>婚恋交友类消费金额</v>
      </c>
      <c r="C1272" s="247" t="str">
        <f>消费支付编码!K913</f>
        <v>000100002001044003</v>
      </c>
      <c r="D1272" s="267" t="s">
        <v>3569</v>
      </c>
      <c r="E1272" s="215" t="s">
        <v>238</v>
      </c>
    </row>
    <row r="1273" spans="1:5" s="215" customFormat="1" ht="18.75" customHeight="1">
      <c r="A1273" s="247" t="str">
        <f>数策标签!H69</f>
        <v>000100002001045</v>
      </c>
      <c r="B1273" s="268" t="str">
        <f>VLOOKUP(A1273,数策标签!H:K,2,FALSE)</f>
        <v>交通运输类消费金额</v>
      </c>
      <c r="C1273" s="247" t="str">
        <f>消费支付编码!K915</f>
        <v>000100002001045001</v>
      </c>
      <c r="D1273" s="266" t="s">
        <v>3558</v>
      </c>
      <c r="E1273" s="215" t="s">
        <v>238</v>
      </c>
    </row>
    <row r="1274" spans="1:5" s="215" customFormat="1" ht="18.75" customHeight="1">
      <c r="A1274" s="247" t="str">
        <f>数策标签!H69</f>
        <v>000100002001045</v>
      </c>
      <c r="B1274" s="268" t="str">
        <f>VLOOKUP(A1274,数策标签!H:K,2,FALSE)</f>
        <v>交通运输类消费金额</v>
      </c>
      <c r="C1274" s="247" t="str">
        <f>消费支付编码!K916</f>
        <v>000100002001045002</v>
      </c>
      <c r="D1274" s="267" t="s">
        <v>3559</v>
      </c>
      <c r="E1274" s="215" t="s">
        <v>238</v>
      </c>
    </row>
    <row r="1275" spans="1:5" s="215" customFormat="1" ht="18.75" customHeight="1">
      <c r="A1275" s="247" t="str">
        <f>数策标签!H69</f>
        <v>000100002001045</v>
      </c>
      <c r="B1275" s="268" t="str">
        <f>VLOOKUP(A1275,数策标签!H:K,2,FALSE)</f>
        <v>交通运输类消费金额</v>
      </c>
      <c r="C1275" s="247" t="str">
        <f>消费支付编码!K917</f>
        <v>000100002001045003</v>
      </c>
      <c r="D1275" s="267" t="s">
        <v>3560</v>
      </c>
      <c r="E1275" s="215" t="s">
        <v>238</v>
      </c>
    </row>
    <row r="1276" spans="1:5" s="215" customFormat="1" ht="18.75" customHeight="1">
      <c r="A1276" s="247" t="str">
        <f>数策标签!H70</f>
        <v>000100002001046</v>
      </c>
      <c r="B1276" s="268" t="str">
        <f>VLOOKUP(A1276,数策标签!H:K,2,FALSE)</f>
        <v>教育类消费金额</v>
      </c>
      <c r="C1276" s="247" t="str">
        <f>消费支付编码!K919</f>
        <v>000100002001046001</v>
      </c>
      <c r="D1276" s="266" t="s">
        <v>3564</v>
      </c>
      <c r="E1276" s="215" t="s">
        <v>238</v>
      </c>
    </row>
    <row r="1277" spans="1:5" s="215" customFormat="1" ht="18.75" customHeight="1">
      <c r="A1277" s="247" t="str">
        <f>数策标签!H70</f>
        <v>000100002001046</v>
      </c>
      <c r="B1277" s="268" t="str">
        <f>VLOOKUP(A1277,数策标签!H:K,2,FALSE)</f>
        <v>教育类消费金额</v>
      </c>
      <c r="C1277" s="247" t="str">
        <f>消费支付编码!K920</f>
        <v>000100002001046002</v>
      </c>
      <c r="D1277" s="267" t="s">
        <v>3570</v>
      </c>
      <c r="E1277" s="215" t="s">
        <v>238</v>
      </c>
    </row>
    <row r="1278" spans="1:5" s="215" customFormat="1" ht="18.75" customHeight="1">
      <c r="A1278" s="247" t="str">
        <f>数策标签!H70</f>
        <v>000100002001046</v>
      </c>
      <c r="B1278" s="268" t="str">
        <f>VLOOKUP(A1278,数策标签!H:K,2,FALSE)</f>
        <v>教育类消费金额</v>
      </c>
      <c r="C1278" s="247" t="str">
        <f>消费支付编码!K921</f>
        <v>000100002001046003</v>
      </c>
      <c r="D1278" s="267" t="s">
        <v>3571</v>
      </c>
      <c r="E1278" s="215" t="s">
        <v>238</v>
      </c>
    </row>
    <row r="1279" spans="1:5" s="215" customFormat="1" ht="18.75" customHeight="1">
      <c r="A1279" s="247" t="str">
        <f>数策标签!H71</f>
        <v>000100002001047</v>
      </c>
      <c r="B1279" s="268" t="str">
        <f>VLOOKUP(A1279,数策标签!H:K,2,FALSE)</f>
        <v>金融类消费金额</v>
      </c>
      <c r="C1279" s="247" t="str">
        <f>消费支付编码!K923</f>
        <v>000100002001047001</v>
      </c>
      <c r="D1279" s="266" t="s">
        <v>3564</v>
      </c>
      <c r="E1279" s="215" t="s">
        <v>238</v>
      </c>
    </row>
    <row r="1280" spans="1:5" s="215" customFormat="1" ht="18.75" customHeight="1">
      <c r="A1280" s="247" t="str">
        <f>数策标签!H71</f>
        <v>000100002001047</v>
      </c>
      <c r="B1280" s="268" t="str">
        <f>VLOOKUP(A1280,数策标签!H:K,2,FALSE)</f>
        <v>金融类消费金额</v>
      </c>
      <c r="C1280" s="247" t="str">
        <f>消费支付编码!K924</f>
        <v>000100002001047002</v>
      </c>
      <c r="D1280" s="267" t="s">
        <v>3568</v>
      </c>
      <c r="E1280" s="215" t="s">
        <v>238</v>
      </c>
    </row>
    <row r="1281" spans="1:5" s="215" customFormat="1" ht="18.75" customHeight="1">
      <c r="A1281" s="247" t="str">
        <f>数策标签!H71</f>
        <v>000100002001047</v>
      </c>
      <c r="B1281" s="268" t="str">
        <f>VLOOKUP(A1281,数策标签!H:K,2,FALSE)</f>
        <v>金融类消费金额</v>
      </c>
      <c r="C1281" s="247" t="str">
        <f>消费支付编码!K925</f>
        <v>000100002001047003</v>
      </c>
      <c r="D1281" s="267" t="s">
        <v>3569</v>
      </c>
      <c r="E1281" s="215" t="s">
        <v>238</v>
      </c>
    </row>
    <row r="1282" spans="1:5" s="215" customFormat="1" ht="18.75" customHeight="1">
      <c r="A1282" s="247" t="str">
        <f>数策标签!H72</f>
        <v>000100002001048</v>
      </c>
      <c r="B1282" s="268" t="str">
        <f>VLOOKUP(A1282,数策标签!H:K,2,FALSE)</f>
        <v>居民服务类消费金额</v>
      </c>
      <c r="C1282" s="247" t="str">
        <f>消费支付编码!K927</f>
        <v>000100002001048001</v>
      </c>
      <c r="D1282" s="266" t="s">
        <v>3566</v>
      </c>
      <c r="E1282" s="215" t="s">
        <v>238</v>
      </c>
    </row>
    <row r="1283" spans="1:5" s="215" customFormat="1" ht="18.75" customHeight="1">
      <c r="A1283" s="247" t="str">
        <f>数策标签!H72</f>
        <v>000100002001048</v>
      </c>
      <c r="B1283" s="268" t="str">
        <f>VLOOKUP(A1283,数策标签!H:K,2,FALSE)</f>
        <v>居民服务类消费金额</v>
      </c>
      <c r="C1283" s="247" t="str">
        <f>消费支付编码!K928</f>
        <v>000100002001048002</v>
      </c>
      <c r="D1283" s="267" t="s">
        <v>3567</v>
      </c>
      <c r="E1283" s="215" t="s">
        <v>238</v>
      </c>
    </row>
    <row r="1284" spans="1:5" s="215" customFormat="1" ht="18.75" customHeight="1">
      <c r="A1284" s="247" t="str">
        <f>数策标签!H72</f>
        <v>000100002001048</v>
      </c>
      <c r="B1284" s="268" t="str">
        <f>VLOOKUP(A1284,数策标签!H:K,2,FALSE)</f>
        <v>居民服务类消费金额</v>
      </c>
      <c r="C1284" s="247" t="str">
        <f>消费支付编码!K929</f>
        <v>000100002001048003</v>
      </c>
      <c r="D1284" s="267" t="s">
        <v>3560</v>
      </c>
      <c r="E1284" s="215" t="s">
        <v>238</v>
      </c>
    </row>
    <row r="1285" spans="1:5" s="215" customFormat="1" ht="18.75" customHeight="1">
      <c r="A1285" s="247" t="str">
        <f>数策标签!H73</f>
        <v>000100002001049</v>
      </c>
      <c r="B1285" s="268" t="str">
        <f>VLOOKUP(A1285,数策标签!H:K,2,FALSE)</f>
        <v>零售类消费金额</v>
      </c>
      <c r="C1285" s="247" t="str">
        <f>消费支付编码!K931</f>
        <v>000100002001049001</v>
      </c>
      <c r="D1285" s="266" t="s">
        <v>3572</v>
      </c>
      <c r="E1285" s="215" t="s">
        <v>238</v>
      </c>
    </row>
    <row r="1286" spans="1:5" s="215" customFormat="1" ht="18.75" customHeight="1">
      <c r="A1286" s="247" t="str">
        <f>数策标签!H73</f>
        <v>000100002001049</v>
      </c>
      <c r="B1286" s="268" t="str">
        <f>VLOOKUP(A1286,数策标签!H:K,2,FALSE)</f>
        <v>零售类消费金额</v>
      </c>
      <c r="C1286" s="247" t="str">
        <f>消费支付编码!K932</f>
        <v>000100002001049002</v>
      </c>
      <c r="D1286" s="267" t="s">
        <v>3573</v>
      </c>
      <c r="E1286" s="215" t="s">
        <v>238</v>
      </c>
    </row>
    <row r="1287" spans="1:5" s="215" customFormat="1" ht="18.75" customHeight="1">
      <c r="A1287" s="247" t="str">
        <f>数策标签!H73</f>
        <v>000100002001049</v>
      </c>
      <c r="B1287" s="268" t="str">
        <f>VLOOKUP(A1287,数策标签!H:K,2,FALSE)</f>
        <v>零售类消费金额</v>
      </c>
      <c r="C1287" s="247" t="str">
        <f>消费支付编码!K933</f>
        <v>000100002001049003</v>
      </c>
      <c r="D1287" s="267" t="s">
        <v>3569</v>
      </c>
      <c r="E1287" s="215" t="s">
        <v>238</v>
      </c>
    </row>
    <row r="1288" spans="1:5" s="215" customFormat="1" ht="18.75" customHeight="1">
      <c r="A1288" s="247" t="str">
        <f>数策标签!H74</f>
        <v>000100002001050</v>
      </c>
      <c r="B1288" s="268" t="str">
        <f>VLOOKUP(A1288,数策标签!H:K,2,FALSE)</f>
        <v>住宿服务类消费金额</v>
      </c>
      <c r="C1288" s="247" t="str">
        <f>消费支付编码!K935</f>
        <v>000100002001050001</v>
      </c>
      <c r="D1288" s="266" t="s">
        <v>3574</v>
      </c>
      <c r="E1288" s="215" t="s">
        <v>238</v>
      </c>
    </row>
    <row r="1289" spans="1:5" s="215" customFormat="1" ht="18.75" customHeight="1">
      <c r="A1289" s="247" t="str">
        <f>数策标签!H74</f>
        <v>000100002001050</v>
      </c>
      <c r="B1289" s="268" t="str">
        <f>VLOOKUP(A1289,数策标签!H:K,2,FALSE)</f>
        <v>住宿服务类消费金额</v>
      </c>
      <c r="C1289" s="247" t="str">
        <f>消费支付编码!K936</f>
        <v>000100002001050002</v>
      </c>
      <c r="D1289" s="267" t="s">
        <v>3575</v>
      </c>
      <c r="E1289" s="215" t="s">
        <v>238</v>
      </c>
    </row>
    <row r="1290" spans="1:5" s="215" customFormat="1" ht="18.75" customHeight="1">
      <c r="A1290" s="247" t="str">
        <f>数策标签!H74</f>
        <v>000100002001050</v>
      </c>
      <c r="B1290" s="268" t="str">
        <f>VLOOKUP(A1290,数策标签!H:K,2,FALSE)</f>
        <v>住宿服务类消费金额</v>
      </c>
      <c r="C1290" s="247" t="str">
        <f>消费支付编码!K937</f>
        <v>000100002001050003</v>
      </c>
      <c r="D1290" s="267" t="s">
        <v>3576</v>
      </c>
      <c r="E1290" s="215" t="s">
        <v>238</v>
      </c>
    </row>
    <row r="1291" spans="1:5" s="215" customFormat="1" ht="18.75" customHeight="1">
      <c r="A1291" s="247" t="str">
        <f>数策标签!H75</f>
        <v>000100002001051</v>
      </c>
      <c r="B1291" s="268" t="str">
        <f>VLOOKUP(A1291,数策标签!H:K,2,FALSE)</f>
        <v>旅游服务类消费金额</v>
      </c>
      <c r="C1291" s="247" t="str">
        <f>消费支付编码!K939</f>
        <v>000100002001051001</v>
      </c>
      <c r="D1291" s="266" t="s">
        <v>3574</v>
      </c>
      <c r="E1291" s="215" t="s">
        <v>238</v>
      </c>
    </row>
    <row r="1292" spans="1:5" s="215" customFormat="1" ht="18.75" customHeight="1">
      <c r="A1292" s="247" t="str">
        <f>数策标签!H75</f>
        <v>000100002001051</v>
      </c>
      <c r="B1292" s="268" t="str">
        <f>VLOOKUP(A1292,数策标签!H:K,2,FALSE)</f>
        <v>旅游服务类消费金额</v>
      </c>
      <c r="C1292" s="247" t="str">
        <f>消费支付编码!K940</f>
        <v>000100002001051002</v>
      </c>
      <c r="D1292" s="267" t="s">
        <v>3577</v>
      </c>
      <c r="E1292" s="215" t="s">
        <v>238</v>
      </c>
    </row>
    <row r="1293" spans="1:5" s="215" customFormat="1" ht="18.75" customHeight="1">
      <c r="A1293" s="247" t="str">
        <f>数策标签!H75</f>
        <v>000100002001051</v>
      </c>
      <c r="B1293" s="268" t="str">
        <f>VLOOKUP(A1293,数策标签!H:K,2,FALSE)</f>
        <v>旅游服务类消费金额</v>
      </c>
      <c r="C1293" s="247" t="str">
        <f>消费支付编码!K941</f>
        <v>000100002001051003</v>
      </c>
      <c r="D1293" s="267" t="s">
        <v>3563</v>
      </c>
      <c r="E1293" s="215" t="s">
        <v>238</v>
      </c>
    </row>
    <row r="1294" spans="1:5" s="215" customFormat="1" ht="18.75" customHeight="1">
      <c r="A1294" s="247" t="str">
        <f>数策标签!H76</f>
        <v>000100002001052</v>
      </c>
      <c r="B1294" s="268" t="str">
        <f>VLOOKUP(A1294,数策标签!H:K,2,FALSE)</f>
        <v>批发类消费金额</v>
      </c>
      <c r="C1294" s="247" t="str">
        <f>消费支付编码!K943</f>
        <v>000100002001052001</v>
      </c>
      <c r="D1294" s="266" t="s">
        <v>3578</v>
      </c>
      <c r="E1294" s="215" t="s">
        <v>238</v>
      </c>
    </row>
    <row r="1295" spans="1:5" s="215" customFormat="1" ht="18.75" customHeight="1">
      <c r="A1295" s="247" t="str">
        <f>数策标签!H76</f>
        <v>000100002001052</v>
      </c>
      <c r="B1295" s="268" t="str">
        <f>VLOOKUP(A1295,数策标签!H:K,2,FALSE)</f>
        <v>批发类消费金额</v>
      </c>
      <c r="C1295" s="247" t="str">
        <f>消费支付编码!K944</f>
        <v>000100002001052002</v>
      </c>
      <c r="D1295" s="267" t="s">
        <v>3579</v>
      </c>
      <c r="E1295" s="215" t="s">
        <v>238</v>
      </c>
    </row>
    <row r="1296" spans="1:5" s="215" customFormat="1" ht="18.75" customHeight="1">
      <c r="A1296" s="247" t="str">
        <f>数策标签!H76</f>
        <v>000100002001052</v>
      </c>
      <c r="B1296" s="268" t="str">
        <f>VLOOKUP(A1296,数策标签!H:K,2,FALSE)</f>
        <v>批发类消费金额</v>
      </c>
      <c r="C1296" s="247" t="str">
        <f>消费支付编码!K945</f>
        <v>000100002001052003</v>
      </c>
      <c r="D1296" s="267" t="s">
        <v>3569</v>
      </c>
      <c r="E1296" s="215" t="s">
        <v>238</v>
      </c>
    </row>
    <row r="1297" spans="1:5" s="215" customFormat="1" ht="18.75" customHeight="1">
      <c r="A1297" s="247" t="str">
        <f>数策标签!H77</f>
        <v>000100002001053</v>
      </c>
      <c r="B1297" s="268" t="str">
        <f>VLOOKUP(A1297,数策标签!H:K,2,FALSE)</f>
        <v>汽车类消费金额</v>
      </c>
      <c r="C1297" s="247" t="str">
        <f>消费支付编码!K947</f>
        <v>000100002001053001</v>
      </c>
      <c r="D1297" s="266" t="s">
        <v>3544</v>
      </c>
      <c r="E1297" s="215" t="s">
        <v>238</v>
      </c>
    </row>
    <row r="1298" spans="1:5" s="215" customFormat="1" ht="18.75" customHeight="1">
      <c r="A1298" s="247" t="str">
        <f>数策标签!H77</f>
        <v>000100002001053</v>
      </c>
      <c r="B1298" s="268" t="str">
        <f>VLOOKUP(A1298,数策标签!H:K,2,FALSE)</f>
        <v>汽车类消费金额</v>
      </c>
      <c r="C1298" s="247" t="str">
        <f>消费支付编码!K948</f>
        <v>000100002001053002</v>
      </c>
      <c r="D1298" s="267" t="s">
        <v>3545</v>
      </c>
      <c r="E1298" s="215" t="s">
        <v>238</v>
      </c>
    </row>
    <row r="1299" spans="1:5" s="215" customFormat="1" ht="18.75" customHeight="1">
      <c r="A1299" s="247" t="str">
        <f>数策标签!H77</f>
        <v>000100002001053</v>
      </c>
      <c r="B1299" s="268" t="str">
        <f>VLOOKUP(A1299,数策标签!H:K,2,FALSE)</f>
        <v>汽车类消费金额</v>
      </c>
      <c r="C1299" s="247" t="str">
        <f>消费支付编码!K949</f>
        <v>000100002001053003</v>
      </c>
      <c r="D1299" s="267" t="s">
        <v>3546</v>
      </c>
      <c r="E1299" s="215" t="s">
        <v>238</v>
      </c>
    </row>
    <row r="1300" spans="1:5" s="215" customFormat="1" ht="18.75" customHeight="1">
      <c r="A1300" s="247" t="str">
        <f>数策标签!H77</f>
        <v>000100002001053</v>
      </c>
      <c r="B1300" s="268" t="str">
        <f>VLOOKUP(A1300,数策标签!H:K,2,FALSE)</f>
        <v>汽车类消费金额</v>
      </c>
      <c r="C1300" s="247" t="str">
        <f>消费支付编码!K950</f>
        <v>000100002001053004</v>
      </c>
      <c r="D1300" s="267" t="s">
        <v>3547</v>
      </c>
      <c r="E1300" s="215" t="s">
        <v>238</v>
      </c>
    </row>
    <row r="1301" spans="1:5" s="215" customFormat="1" ht="18.75" customHeight="1">
      <c r="A1301" s="247" t="str">
        <f>数策标签!H77</f>
        <v>000100002001053</v>
      </c>
      <c r="B1301" s="268" t="str">
        <f>VLOOKUP(A1301,数策标签!H:K,2,FALSE)</f>
        <v>汽车类消费金额</v>
      </c>
      <c r="C1301" s="247" t="str">
        <f>消费支付编码!K951</f>
        <v>000100002001053005</v>
      </c>
      <c r="D1301" s="267" t="s">
        <v>3548</v>
      </c>
      <c r="E1301" s="215" t="s">
        <v>238</v>
      </c>
    </row>
    <row r="1302" spans="1:5" s="215" customFormat="1" ht="18.75" customHeight="1">
      <c r="A1302" s="247" t="str">
        <f>数策标签!H78</f>
        <v>000100002001054</v>
      </c>
      <c r="B1302" s="268" t="str">
        <f>VLOOKUP(A1302,数策标签!H:K,2,FALSE)</f>
        <v>商务服务类消费金额</v>
      </c>
      <c r="C1302" s="247" t="str">
        <f>消费支付编码!K953</f>
        <v>000100002001054001</v>
      </c>
      <c r="D1302" s="266" t="s">
        <v>3561</v>
      </c>
      <c r="E1302" s="215" t="s">
        <v>238</v>
      </c>
    </row>
    <row r="1303" spans="1:5" s="215" customFormat="1" ht="18.75" customHeight="1">
      <c r="A1303" s="247" t="str">
        <f>数策标签!H78</f>
        <v>000100002001054</v>
      </c>
      <c r="B1303" s="268" t="str">
        <f>VLOOKUP(A1303,数策标签!H:K,2,FALSE)</f>
        <v>商务服务类消费金额</v>
      </c>
      <c r="C1303" s="247" t="str">
        <f>消费支付编码!K954</f>
        <v>000100002001054002</v>
      </c>
      <c r="D1303" s="267" t="s">
        <v>3562</v>
      </c>
      <c r="E1303" s="215" t="s">
        <v>238</v>
      </c>
    </row>
    <row r="1304" spans="1:5" s="215" customFormat="1" ht="18.75" customHeight="1">
      <c r="A1304" s="247" t="str">
        <f>数策标签!H78</f>
        <v>000100002001054</v>
      </c>
      <c r="B1304" s="268" t="str">
        <f>VLOOKUP(A1304,数策标签!H:K,2,FALSE)</f>
        <v>商务服务类消费金额</v>
      </c>
      <c r="C1304" s="247" t="str">
        <f>消费支付编码!K955</f>
        <v>000100002001054003</v>
      </c>
      <c r="D1304" s="267" t="s">
        <v>3563</v>
      </c>
      <c r="E1304" s="215" t="s">
        <v>238</v>
      </c>
    </row>
    <row r="1305" spans="1:5" s="215" customFormat="1" ht="18.75" customHeight="1">
      <c r="A1305" s="247" t="str">
        <f>数策标签!H79</f>
        <v>000100002001055</v>
      </c>
      <c r="B1305" s="268" t="str">
        <f>VLOOKUP(A1305,数策标签!H:K,2,FALSE)</f>
        <v>文体娱乐服务类消费金额</v>
      </c>
      <c r="C1305" s="247" t="str">
        <f>消费支付编码!K957</f>
        <v>000100002001055001</v>
      </c>
      <c r="D1305" s="266" t="s">
        <v>3561</v>
      </c>
      <c r="E1305" s="215" t="s">
        <v>238</v>
      </c>
    </row>
    <row r="1306" spans="1:5" s="215" customFormat="1" ht="18.75" customHeight="1">
      <c r="A1306" s="247" t="str">
        <f>数策标签!H79</f>
        <v>000100002001055</v>
      </c>
      <c r="B1306" s="268" t="str">
        <f>VLOOKUP(A1306,数策标签!H:K,2,FALSE)</f>
        <v>文体娱乐服务类消费金额</v>
      </c>
      <c r="C1306" s="247" t="str">
        <f>消费支付编码!K958</f>
        <v>000100002001055002</v>
      </c>
      <c r="D1306" s="267" t="s">
        <v>3580</v>
      </c>
      <c r="E1306" s="215" t="s">
        <v>238</v>
      </c>
    </row>
    <row r="1307" spans="1:5" s="215" customFormat="1" ht="18.75" customHeight="1">
      <c r="A1307" s="247" t="str">
        <f>数策标签!H79</f>
        <v>000100002001055</v>
      </c>
      <c r="B1307" s="268" t="str">
        <f>VLOOKUP(A1307,数策标签!H:K,2,FALSE)</f>
        <v>文体娱乐服务类消费金额</v>
      </c>
      <c r="C1307" s="247" t="str">
        <f>消费支付编码!K959</f>
        <v>000100002001055003</v>
      </c>
      <c r="D1307" s="267" t="s">
        <v>3560</v>
      </c>
      <c r="E1307" s="215" t="s">
        <v>238</v>
      </c>
    </row>
    <row r="1308" spans="1:5" s="215" customFormat="1" ht="18.75" customHeight="1">
      <c r="A1308" s="247" t="str">
        <f>数策标签!H80</f>
        <v>000100002001056</v>
      </c>
      <c r="B1308" s="268" t="str">
        <f>VLOOKUP(A1308,数策标签!H:K,2,FALSE)</f>
        <v>医疗美容类消费金额</v>
      </c>
      <c r="C1308" s="247" t="str">
        <f>消费支付编码!K961</f>
        <v>000100002001056001</v>
      </c>
      <c r="D1308" s="266" t="s">
        <v>3564</v>
      </c>
      <c r="E1308" s="215" t="s">
        <v>238</v>
      </c>
    </row>
    <row r="1309" spans="1:5" s="215" customFormat="1" ht="18.75" customHeight="1">
      <c r="A1309" s="247" t="str">
        <f>数策标签!H80</f>
        <v>000100002001056</v>
      </c>
      <c r="B1309" s="268" t="str">
        <f>VLOOKUP(A1309,数策标签!H:K,2,FALSE)</f>
        <v>医疗美容类消费金额</v>
      </c>
      <c r="C1309" s="247" t="str">
        <f>消费支付编码!K962</f>
        <v>000100002001056002</v>
      </c>
      <c r="D1309" s="267" t="s">
        <v>3570</v>
      </c>
      <c r="E1309" s="215" t="s">
        <v>238</v>
      </c>
    </row>
    <row r="1310" spans="1:5" s="215" customFormat="1" ht="18.75" customHeight="1">
      <c r="A1310" s="247" t="str">
        <f>数策标签!H80</f>
        <v>000100002001056</v>
      </c>
      <c r="B1310" s="268" t="str">
        <f>VLOOKUP(A1310,数策标签!H:K,2,FALSE)</f>
        <v>医疗美容类消费金额</v>
      </c>
      <c r="C1310" s="247" t="str">
        <f>消费支付编码!K963</f>
        <v>000100002001056003</v>
      </c>
      <c r="D1310" s="267" t="s">
        <v>3571</v>
      </c>
      <c r="E1310" s="215" t="s">
        <v>238</v>
      </c>
    </row>
    <row r="1311" spans="1:5" s="215" customFormat="1" ht="18.75" customHeight="1">
      <c r="A1311" s="247" t="str">
        <f>数策标签!H81</f>
        <v>000100002001057</v>
      </c>
      <c r="B1311" s="268" t="str">
        <f>VLOOKUP(A1311,数策标签!H:K,2,FALSE)</f>
        <v>邮政快递类消费金额</v>
      </c>
      <c r="C1311" s="247" t="str">
        <f>消费支付编码!K965</f>
        <v>000100002001057001</v>
      </c>
      <c r="D1311" s="266" t="s">
        <v>3561</v>
      </c>
      <c r="E1311" s="215" t="s">
        <v>238</v>
      </c>
    </row>
    <row r="1312" spans="1:5" s="215" customFormat="1" ht="18.75" customHeight="1">
      <c r="A1312" s="247" t="str">
        <f>数策标签!H81</f>
        <v>000100002001057</v>
      </c>
      <c r="B1312" s="268" t="str">
        <f>VLOOKUP(A1312,数策标签!H:K,2,FALSE)</f>
        <v>邮政快递类消费金额</v>
      </c>
      <c r="C1312" s="247" t="str">
        <f>消费支付编码!K966</f>
        <v>000100002001057002</v>
      </c>
      <c r="D1312" s="267" t="s">
        <v>3562</v>
      </c>
      <c r="E1312" s="215" t="s">
        <v>238</v>
      </c>
    </row>
    <row r="1313" spans="1:5" s="215" customFormat="1" ht="18.75" customHeight="1">
      <c r="A1313" s="247" t="str">
        <f>数策标签!H81</f>
        <v>000100002001057</v>
      </c>
      <c r="B1313" s="268" t="str">
        <f>VLOOKUP(A1313,数策标签!H:K,2,FALSE)</f>
        <v>邮政快递类消费金额</v>
      </c>
      <c r="C1313" s="247" t="str">
        <f>消费支付编码!K967</f>
        <v>000100002001057003</v>
      </c>
      <c r="D1313" s="267" t="s">
        <v>3563</v>
      </c>
      <c r="E1313" s="215" t="s">
        <v>238</v>
      </c>
    </row>
    <row r="1314" spans="1:5" s="215" customFormat="1" ht="18.75" customHeight="1">
      <c r="A1314" s="247" t="str">
        <f>数策标签!H82</f>
        <v>000100002001058</v>
      </c>
      <c r="B1314" s="268" t="str">
        <f>VLOOKUP(A1314,数策标签!H:K,2,FALSE)</f>
        <v>政府机构及社会团体类消费金额</v>
      </c>
      <c r="C1314" s="247" t="str">
        <f>消费支付编码!K969</f>
        <v>000100002001058001</v>
      </c>
      <c r="D1314" s="266" t="s">
        <v>3566</v>
      </c>
      <c r="E1314" s="215" t="s">
        <v>238</v>
      </c>
    </row>
    <row r="1315" spans="1:5" s="215" customFormat="1" ht="18.75" customHeight="1">
      <c r="A1315" s="247" t="str">
        <f>数策标签!H82</f>
        <v>000100002001058</v>
      </c>
      <c r="B1315" s="268" t="str">
        <f>VLOOKUP(A1315,数策标签!H:K,2,FALSE)</f>
        <v>政府机构及社会团体类消费金额</v>
      </c>
      <c r="C1315" s="247" t="str">
        <f>消费支付编码!K970</f>
        <v>000100002001058002</v>
      </c>
      <c r="D1315" s="267" t="s">
        <v>3567</v>
      </c>
      <c r="E1315" s="215" t="s">
        <v>238</v>
      </c>
    </row>
    <row r="1316" spans="1:5" s="215" customFormat="1" ht="18.75" customHeight="1">
      <c r="A1316" s="247" t="str">
        <f>数策标签!H82</f>
        <v>000100002001058</v>
      </c>
      <c r="B1316" s="268" t="str">
        <f>VLOOKUP(A1316,数策标签!H:K,2,FALSE)</f>
        <v>政府机构及社会团体类消费金额</v>
      </c>
      <c r="C1316" s="247" t="str">
        <f>消费支付编码!K971</f>
        <v>000100002001058003</v>
      </c>
      <c r="D1316" s="267" t="s">
        <v>3560</v>
      </c>
      <c r="E1316" s="215" t="s">
        <v>238</v>
      </c>
    </row>
    <row r="1317" spans="1:5" s="242" customFormat="1">
      <c r="A1317" s="247" t="str">
        <f>消费支付编码!K972</f>
        <v>000100002001059</v>
      </c>
      <c r="B1317" s="269" t="str">
        <f>VLOOKUP(A1317,数策标签!H:K,2,FALSE)</f>
        <v>是否偏好IT类消费</v>
      </c>
      <c r="C1317" s="247" t="str">
        <f>消费支付编码!K973</f>
        <v>000100002001059001</v>
      </c>
      <c r="D1317" s="267" t="s">
        <v>1845</v>
      </c>
      <c r="E1317" s="242" t="s">
        <v>238</v>
      </c>
    </row>
    <row r="1318" spans="1:5" s="242" customFormat="1">
      <c r="A1318" s="247" t="str">
        <f>消费支付编码!K974</f>
        <v>000100002001060</v>
      </c>
      <c r="B1318" s="269" t="str">
        <f>VLOOKUP(A1318,数策标签!H:K,2,FALSE)</f>
        <v>是否偏好餐饮类消费</v>
      </c>
      <c r="C1318" s="247" t="str">
        <f>消费支付编码!K975</f>
        <v>000100002001060001</v>
      </c>
      <c r="D1318" s="267" t="s">
        <v>1845</v>
      </c>
      <c r="E1318" s="242" t="s">
        <v>238</v>
      </c>
    </row>
    <row r="1319" spans="1:5" s="242" customFormat="1">
      <c r="A1319" s="247" t="str">
        <f>消费支付编码!K978</f>
        <v>000100002001063</v>
      </c>
      <c r="B1319" s="269" t="str">
        <f>VLOOKUP(A1319,数策标签!H:K,2,FALSE)</f>
        <v>是否偏好婚恋交友类消费</v>
      </c>
      <c r="C1319" s="247" t="str">
        <f>消费支付编码!K979</f>
        <v>000100002001063001</v>
      </c>
      <c r="D1319" s="267" t="s">
        <v>1845</v>
      </c>
      <c r="E1319" s="242" t="s">
        <v>238</v>
      </c>
    </row>
    <row r="1320" spans="1:5" s="242" customFormat="1">
      <c r="A1320" s="247" t="str">
        <f>消费支付编码!K980</f>
        <v>000100002001064</v>
      </c>
      <c r="B1320" s="269" t="str">
        <f>VLOOKUP(A1320,数策标签!H:K,2,FALSE)</f>
        <v>是否偏好交通运输类消费</v>
      </c>
      <c r="C1320" s="247" t="str">
        <f>消费支付编码!K981</f>
        <v>000100002001064001</v>
      </c>
      <c r="D1320" s="267" t="s">
        <v>1845</v>
      </c>
      <c r="E1320" s="242" t="s">
        <v>238</v>
      </c>
    </row>
    <row r="1321" spans="1:5" s="242" customFormat="1">
      <c r="A1321" s="247" t="str">
        <f>消费支付编码!K982</f>
        <v>000100002001065</v>
      </c>
      <c r="B1321" s="269" t="str">
        <f>VLOOKUP(A1321,数策标签!H:K,2,FALSE)</f>
        <v>是否偏好教育类消费</v>
      </c>
      <c r="C1321" s="247" t="str">
        <f>消费支付编码!K983</f>
        <v>000100002001065001</v>
      </c>
      <c r="D1321" s="267" t="s">
        <v>1845</v>
      </c>
      <c r="E1321" s="242" t="s">
        <v>238</v>
      </c>
    </row>
    <row r="1322" spans="1:5" s="242" customFormat="1">
      <c r="A1322" s="247" t="str">
        <f>消费支付编码!K984</f>
        <v>000100002001066</v>
      </c>
      <c r="B1322" s="269" t="str">
        <f>VLOOKUP(A1322,数策标签!H:K,2,FALSE)</f>
        <v>是否偏好金融类消费</v>
      </c>
      <c r="C1322" s="247" t="str">
        <f>消费支付编码!K985</f>
        <v>000100002001066001</v>
      </c>
      <c r="D1322" s="267" t="s">
        <v>1845</v>
      </c>
      <c r="E1322" s="242" t="s">
        <v>238</v>
      </c>
    </row>
    <row r="1323" spans="1:5" s="242" customFormat="1">
      <c r="A1323" s="247" t="str">
        <f>消费支付编码!K986</f>
        <v>000100002001067</v>
      </c>
      <c r="B1323" s="269" t="str">
        <f>VLOOKUP(A1323,数策标签!H:K,2,FALSE)</f>
        <v>是否偏好居民服务类消费</v>
      </c>
      <c r="C1323" s="247" t="str">
        <f>消费支付编码!K987</f>
        <v>000100002001067001</v>
      </c>
      <c r="D1323" s="267" t="s">
        <v>1845</v>
      </c>
      <c r="E1323" s="242" t="s">
        <v>238</v>
      </c>
    </row>
    <row r="1324" spans="1:5" s="242" customFormat="1">
      <c r="A1324" s="247" t="str">
        <f>消费支付编码!K988</f>
        <v>000100002001068</v>
      </c>
      <c r="B1324" s="269" t="str">
        <f>VLOOKUP(A1324,数策标签!H:K,2,FALSE)</f>
        <v>是否偏好零售类消费</v>
      </c>
      <c r="C1324" s="247" t="str">
        <f>消费支付编码!K989</f>
        <v>000100002001068001</v>
      </c>
      <c r="D1324" s="267" t="s">
        <v>1845</v>
      </c>
      <c r="E1324" s="242" t="s">
        <v>238</v>
      </c>
    </row>
    <row r="1325" spans="1:5" s="242" customFormat="1">
      <c r="A1325" s="247" t="str">
        <f>消费支付编码!K992</f>
        <v>000100002001071</v>
      </c>
      <c r="B1325" s="269" t="str">
        <f>VLOOKUP(A1325,数策标签!H:K,2,FALSE)</f>
        <v>是否偏好批发类消费</v>
      </c>
      <c r="C1325" s="247" t="str">
        <f>消费支付编码!K993</f>
        <v>000100002001071001</v>
      </c>
      <c r="D1325" s="267" t="s">
        <v>1845</v>
      </c>
      <c r="E1325" s="242" t="s">
        <v>238</v>
      </c>
    </row>
    <row r="1326" spans="1:5" s="242" customFormat="1">
      <c r="A1326" s="247" t="str">
        <f>消费支付编码!K994</f>
        <v>000100002001072</v>
      </c>
      <c r="B1326" s="269" t="str">
        <f>VLOOKUP(A1326,数策标签!H:K,2,FALSE)</f>
        <v>是否偏好汽车类消费</v>
      </c>
      <c r="C1326" s="247" t="str">
        <f>消费支付编码!K995</f>
        <v>000100002001072001</v>
      </c>
      <c r="D1326" s="267" t="s">
        <v>1845</v>
      </c>
      <c r="E1326" s="242" t="s">
        <v>238</v>
      </c>
    </row>
    <row r="1327" spans="1:5" s="242" customFormat="1">
      <c r="A1327" s="247" t="str">
        <f>消费支付编码!K997</f>
        <v>000100002001074</v>
      </c>
      <c r="B1327" s="269" t="str">
        <f>VLOOKUP(A1327,数策标签!H:K,2,FALSE)</f>
        <v>是否偏好文体娱乐服务类消费</v>
      </c>
      <c r="C1327" s="247" t="str">
        <f>消费支付编码!K998</f>
        <v>000100002001074001</v>
      </c>
      <c r="D1327" s="267" t="s">
        <v>1845</v>
      </c>
      <c r="E1327" s="242" t="s">
        <v>238</v>
      </c>
    </row>
    <row r="1328" spans="1:5" s="242" customFormat="1">
      <c r="A1328" s="247" t="str">
        <f>消费支付编码!K999</f>
        <v>000100002001075</v>
      </c>
      <c r="B1328" s="269" t="str">
        <f>VLOOKUP(A1328,数策标签!H:K,2,FALSE)</f>
        <v>是否偏好医疗美容类消费</v>
      </c>
      <c r="C1328" s="247" t="str">
        <f>消费支付编码!K1000</f>
        <v>000100002001075001</v>
      </c>
      <c r="D1328" s="267" t="s">
        <v>1845</v>
      </c>
      <c r="E1328" s="242" t="s">
        <v>238</v>
      </c>
    </row>
    <row r="1329" spans="1:5" s="242" customFormat="1">
      <c r="A1329" s="247" t="str">
        <f>数策标签!$H$95</f>
        <v>000100002001015</v>
      </c>
      <c r="B1329" s="211" t="str">
        <f>VLOOKUP(A1329,数策标签!H:K,2,FALSE)</f>
        <v>购车需求</v>
      </c>
      <c r="C1329" s="247" t="str">
        <f>消费支付编码!K811</f>
        <v>000100002001015001</v>
      </c>
      <c r="D1329" s="267" t="s">
        <v>2751</v>
      </c>
      <c r="E1329" s="242" t="s">
        <v>238</v>
      </c>
    </row>
    <row r="1330" spans="1:5" s="242" customFormat="1">
      <c r="A1330" s="247" t="str">
        <f>数策标签!$H$95</f>
        <v>000100002001015</v>
      </c>
      <c r="B1330" s="211" t="str">
        <f>VLOOKUP(A1330,数策标签!H:K,2,FALSE)</f>
        <v>购车需求</v>
      </c>
      <c r="C1330" s="247" t="str">
        <f>消费支付编码!K812</f>
        <v>000100002001015002</v>
      </c>
      <c r="D1330" s="267" t="s">
        <v>2752</v>
      </c>
      <c r="E1330" s="242" t="s">
        <v>238</v>
      </c>
    </row>
    <row r="1331" spans="1:5" s="242" customFormat="1">
      <c r="A1331" s="247" t="str">
        <f>数策标签!$H$95</f>
        <v>000100002001015</v>
      </c>
      <c r="B1331" s="211" t="str">
        <f>VLOOKUP(A1331,数策标签!H:K,2,FALSE)</f>
        <v>购车需求</v>
      </c>
      <c r="C1331" s="247" t="str">
        <f>消费支付编码!K813</f>
        <v>000100002001015003</v>
      </c>
      <c r="D1331" s="267" t="s">
        <v>2753</v>
      </c>
      <c r="E1331" s="242" t="s">
        <v>238</v>
      </c>
    </row>
    <row r="1332" spans="1:5" s="242" customFormat="1">
      <c r="A1332" s="247" t="str">
        <f>消费支付编码!$K$814</f>
        <v>000100002001016</v>
      </c>
      <c r="B1332" s="211" t="str">
        <f>VLOOKUP(A1332,数策标签!H:K,2,FALSE)</f>
        <v>保养维修需求</v>
      </c>
      <c r="C1332" s="247" t="str">
        <f>消费支付编码!K815</f>
        <v>000100002001016001</v>
      </c>
      <c r="D1332" s="267" t="s">
        <v>2751</v>
      </c>
      <c r="E1332" s="242" t="s">
        <v>238</v>
      </c>
    </row>
    <row r="1333" spans="1:5" s="242" customFormat="1">
      <c r="A1333" s="247" t="str">
        <f>消费支付编码!$K$814</f>
        <v>000100002001016</v>
      </c>
      <c r="B1333" s="211" t="str">
        <f>VLOOKUP(A1333,数策标签!H:K,2,FALSE)</f>
        <v>保养维修需求</v>
      </c>
      <c r="C1333" s="247" t="str">
        <f>消费支付编码!K816</f>
        <v>000100002001016002</v>
      </c>
      <c r="D1333" s="267" t="s">
        <v>2752</v>
      </c>
      <c r="E1333" s="242" t="s">
        <v>238</v>
      </c>
    </row>
    <row r="1334" spans="1:5" s="242" customFormat="1">
      <c r="A1334" s="212" t="str">
        <f>消费支付编码!$K$814</f>
        <v>000100002001016</v>
      </c>
      <c r="B1334" s="212" t="str">
        <f>VLOOKUP(A1334,数策标签!H:K,2,FALSE)</f>
        <v>保养维修需求</v>
      </c>
      <c r="C1334" s="212" t="str">
        <f>消费支付编码!K817</f>
        <v>000100002001016003</v>
      </c>
      <c r="D1334" s="270" t="s">
        <v>2753</v>
      </c>
      <c r="E1334" s="242" t="s">
        <v>238</v>
      </c>
    </row>
    <row r="1335" spans="1:5" s="243" customFormat="1">
      <c r="A1335" s="271" t="str">
        <f>数策标签!$H$107</f>
        <v>000100002001088</v>
      </c>
      <c r="B1335" s="212" t="str">
        <f>VLOOKUP(A1335,数策标签!H:K,2,FALSE)</f>
        <v>每月消费金额在本市的排名（最近的第1个月）</v>
      </c>
      <c r="C1335" s="212" t="str">
        <f>消费支付编码!K1014</f>
        <v>000100002001088001</v>
      </c>
      <c r="D1335" s="27" t="s">
        <v>3581</v>
      </c>
      <c r="E1335" s="243" t="s">
        <v>238</v>
      </c>
    </row>
    <row r="1336" spans="1:5" s="243" customFormat="1">
      <c r="A1336" s="271" t="str">
        <f>数策标签!$H$107</f>
        <v>000100002001088</v>
      </c>
      <c r="B1336" s="212" t="str">
        <f>VLOOKUP(A1336,数策标签!H:K,2,FALSE)</f>
        <v>每月消费金额在本市的排名（最近的第1个月）</v>
      </c>
      <c r="C1336" s="212" t="str">
        <f>消费支付编码!K1015</f>
        <v>000100002001088002</v>
      </c>
      <c r="D1336" s="27" t="s">
        <v>3582</v>
      </c>
      <c r="E1336" s="243" t="s">
        <v>238</v>
      </c>
    </row>
    <row r="1337" spans="1:5" s="243" customFormat="1">
      <c r="A1337" s="271" t="str">
        <f>数策标签!$H$107</f>
        <v>000100002001088</v>
      </c>
      <c r="B1337" s="212" t="str">
        <f>VLOOKUP(A1337,数策标签!H:K,2,FALSE)</f>
        <v>每月消费金额在本市的排名（最近的第1个月）</v>
      </c>
      <c r="C1337" s="212" t="str">
        <f>消费支付编码!K1016</f>
        <v>000100002001088003</v>
      </c>
      <c r="D1337" s="27" t="s">
        <v>3583</v>
      </c>
      <c r="E1337" s="243" t="s">
        <v>238</v>
      </c>
    </row>
    <row r="1338" spans="1:5" s="243" customFormat="1">
      <c r="A1338" s="271" t="str">
        <f>数策标签!$H$108</f>
        <v>000100002001089</v>
      </c>
      <c r="B1338" s="212" t="str">
        <f>VLOOKUP(A1338,数策标签!H:K,2,FALSE)</f>
        <v>每月消费金额在本市的排名（最近的第2个月）</v>
      </c>
      <c r="C1338" s="212" t="str">
        <f>消费支付编码!K1018</f>
        <v>000100002001089001</v>
      </c>
      <c r="D1338" s="27" t="s">
        <v>3581</v>
      </c>
      <c r="E1338" s="243" t="s">
        <v>238</v>
      </c>
    </row>
    <row r="1339" spans="1:5" s="243" customFormat="1">
      <c r="A1339" s="271" t="str">
        <f>数策标签!$H$108</f>
        <v>000100002001089</v>
      </c>
      <c r="B1339" s="212" t="str">
        <f>VLOOKUP(A1339,数策标签!H:K,2,FALSE)</f>
        <v>每月消费金额在本市的排名（最近的第2个月）</v>
      </c>
      <c r="C1339" s="212" t="str">
        <f>消费支付编码!K1019</f>
        <v>000100002001089002</v>
      </c>
      <c r="D1339" s="27" t="s">
        <v>3582</v>
      </c>
      <c r="E1339" s="243" t="s">
        <v>238</v>
      </c>
    </row>
    <row r="1340" spans="1:5" s="243" customFormat="1">
      <c r="A1340" s="271" t="str">
        <f>数策标签!$H$108</f>
        <v>000100002001089</v>
      </c>
      <c r="B1340" s="212" t="str">
        <f>VLOOKUP(A1340,数策标签!H:K,2,FALSE)</f>
        <v>每月消费金额在本市的排名（最近的第2个月）</v>
      </c>
      <c r="C1340" s="212" t="str">
        <f>消费支付编码!K1020</f>
        <v>000100002001089003</v>
      </c>
      <c r="D1340" s="27" t="s">
        <v>3583</v>
      </c>
      <c r="E1340" s="243" t="s">
        <v>238</v>
      </c>
    </row>
    <row r="1341" spans="1:5" s="243" customFormat="1">
      <c r="A1341" s="271" t="str">
        <f>数策标签!$H$109</f>
        <v>000100002001090</v>
      </c>
      <c r="B1341" s="212" t="str">
        <f>VLOOKUP(A1341,数策标签!H:K,2,FALSE)</f>
        <v>每月消费金额在本市的排名（最近的第3个月）</v>
      </c>
      <c r="C1341" s="212" t="str">
        <f>消费支付编码!K1022</f>
        <v>000100002001090001</v>
      </c>
      <c r="D1341" s="27" t="s">
        <v>3581</v>
      </c>
      <c r="E1341" s="243" t="s">
        <v>238</v>
      </c>
    </row>
    <row r="1342" spans="1:5" s="243" customFormat="1">
      <c r="A1342" s="271" t="str">
        <f>数策标签!$H$109</f>
        <v>000100002001090</v>
      </c>
      <c r="B1342" s="212" t="str">
        <f>VLOOKUP(A1342,数策标签!H:K,2,FALSE)</f>
        <v>每月消费金额在本市的排名（最近的第3个月）</v>
      </c>
      <c r="C1342" s="212" t="str">
        <f>消费支付编码!K1023</f>
        <v>000100002001090002</v>
      </c>
      <c r="D1342" s="27" t="s">
        <v>3582</v>
      </c>
      <c r="E1342" s="243" t="s">
        <v>238</v>
      </c>
    </row>
    <row r="1343" spans="1:5" s="243" customFormat="1">
      <c r="A1343" s="271" t="str">
        <f>数策标签!$H$109</f>
        <v>000100002001090</v>
      </c>
      <c r="B1343" s="212" t="str">
        <f>VLOOKUP(A1343,数策标签!H:K,2,FALSE)</f>
        <v>每月消费金额在本市的排名（最近的第3个月）</v>
      </c>
      <c r="C1343" s="212" t="str">
        <f>消费支付编码!K1024</f>
        <v>000100002001090003</v>
      </c>
      <c r="D1343" s="27" t="s">
        <v>3583</v>
      </c>
      <c r="E1343" s="243" t="s">
        <v>238</v>
      </c>
    </row>
    <row r="1344" spans="1:5" s="243" customFormat="1">
      <c r="A1344" s="271" t="str">
        <f>数策标签!$H$110</f>
        <v>000100002001091</v>
      </c>
      <c r="B1344" s="212" t="str">
        <f>VLOOKUP(A1344,数策标签!H:K,2,FALSE)</f>
        <v>每月消费金额在本市的排名（最近的第4个月）</v>
      </c>
      <c r="C1344" s="212" t="str">
        <f>消费支付编码!K1026</f>
        <v>000100002001091001</v>
      </c>
      <c r="D1344" s="27" t="s">
        <v>3581</v>
      </c>
      <c r="E1344" s="243" t="s">
        <v>238</v>
      </c>
    </row>
    <row r="1345" spans="1:5" s="243" customFormat="1">
      <c r="A1345" s="271" t="str">
        <f>数策标签!$H$110</f>
        <v>000100002001091</v>
      </c>
      <c r="B1345" s="212" t="str">
        <f>VLOOKUP(A1345,数策标签!H:K,2,FALSE)</f>
        <v>每月消费金额在本市的排名（最近的第4个月）</v>
      </c>
      <c r="C1345" s="212" t="str">
        <f>消费支付编码!K1027</f>
        <v>000100002001091002</v>
      </c>
      <c r="D1345" s="27" t="s">
        <v>3582</v>
      </c>
      <c r="E1345" s="243" t="s">
        <v>238</v>
      </c>
    </row>
    <row r="1346" spans="1:5" s="243" customFormat="1">
      <c r="A1346" s="271" t="str">
        <f>数策标签!$H$110</f>
        <v>000100002001091</v>
      </c>
      <c r="B1346" s="212" t="str">
        <f>VLOOKUP(A1346,数策标签!H:K,2,FALSE)</f>
        <v>每月消费金额在本市的排名（最近的第4个月）</v>
      </c>
      <c r="C1346" s="212" t="str">
        <f>消费支付编码!K1028</f>
        <v>000100002001091003</v>
      </c>
      <c r="D1346" s="27" t="s">
        <v>3583</v>
      </c>
      <c r="E1346" s="243" t="s">
        <v>238</v>
      </c>
    </row>
    <row r="1347" spans="1:5" s="243" customFormat="1">
      <c r="A1347" s="271" t="str">
        <f>数策标签!$H$111</f>
        <v>000100002001092</v>
      </c>
      <c r="B1347" s="212" t="str">
        <f>VLOOKUP(A1347,数策标签!H:K,2,FALSE)</f>
        <v>每月消费金额在本市的排名（最近的第5个月）</v>
      </c>
      <c r="C1347" s="212" t="str">
        <f>消费支付编码!K1030</f>
        <v>000100002001092001</v>
      </c>
      <c r="D1347" s="27" t="s">
        <v>3581</v>
      </c>
      <c r="E1347" s="243" t="s">
        <v>238</v>
      </c>
    </row>
    <row r="1348" spans="1:5" s="243" customFormat="1">
      <c r="A1348" s="271" t="str">
        <f>数策标签!$H$111</f>
        <v>000100002001092</v>
      </c>
      <c r="B1348" s="212" t="str">
        <f>VLOOKUP(A1348,数策标签!H:K,2,FALSE)</f>
        <v>每月消费金额在本市的排名（最近的第5个月）</v>
      </c>
      <c r="C1348" s="212" t="str">
        <f>消费支付编码!K1031</f>
        <v>000100002001092002</v>
      </c>
      <c r="D1348" s="27" t="s">
        <v>3582</v>
      </c>
      <c r="E1348" s="243" t="s">
        <v>238</v>
      </c>
    </row>
    <row r="1349" spans="1:5" s="243" customFormat="1">
      <c r="A1349" s="271" t="str">
        <f>数策标签!$H$111</f>
        <v>000100002001092</v>
      </c>
      <c r="B1349" s="212" t="str">
        <f>VLOOKUP(A1349,数策标签!H:K,2,FALSE)</f>
        <v>每月消费金额在本市的排名（最近的第5个月）</v>
      </c>
      <c r="C1349" s="212" t="str">
        <f>消费支付编码!K1032</f>
        <v>000100002001092003</v>
      </c>
      <c r="D1349" s="27" t="s">
        <v>3583</v>
      </c>
      <c r="E1349" s="243" t="s">
        <v>238</v>
      </c>
    </row>
    <row r="1350" spans="1:5" s="243" customFormat="1">
      <c r="A1350" s="271" t="str">
        <f>数策标签!$H$112</f>
        <v>000100002001093</v>
      </c>
      <c r="B1350" s="212" t="str">
        <f>VLOOKUP(A1350,数策标签!H:K,2,FALSE)</f>
        <v>每月消费金额在本市的排名（最近的第6个月）</v>
      </c>
      <c r="C1350" s="212" t="str">
        <f>消费支付编码!K1034</f>
        <v>000100002001093001</v>
      </c>
      <c r="D1350" s="27" t="s">
        <v>3581</v>
      </c>
      <c r="E1350" s="243" t="s">
        <v>238</v>
      </c>
    </row>
    <row r="1351" spans="1:5" s="243" customFormat="1">
      <c r="A1351" s="271" t="str">
        <f>数策标签!$H$112</f>
        <v>000100002001093</v>
      </c>
      <c r="B1351" s="212" t="str">
        <f>VLOOKUP(A1351,数策标签!H:K,2,FALSE)</f>
        <v>每月消费金额在本市的排名（最近的第6个月）</v>
      </c>
      <c r="C1351" s="212" t="str">
        <f>消费支付编码!K1035</f>
        <v>000100002001093002</v>
      </c>
      <c r="D1351" s="27" t="s">
        <v>3582</v>
      </c>
      <c r="E1351" s="243" t="s">
        <v>238</v>
      </c>
    </row>
    <row r="1352" spans="1:5" s="243" customFormat="1">
      <c r="A1352" s="271" t="str">
        <f>数策标签!$H$112</f>
        <v>000100002001093</v>
      </c>
      <c r="B1352" s="212" t="str">
        <f>VLOOKUP(A1352,数策标签!H:K,2,FALSE)</f>
        <v>每月消费金额在本市的排名（最近的第6个月）</v>
      </c>
      <c r="C1352" s="212" t="str">
        <f>消费支付编码!K1036</f>
        <v>000100002001093003</v>
      </c>
      <c r="D1352" s="27" t="s">
        <v>3583</v>
      </c>
      <c r="E1352" s="243" t="s">
        <v>238</v>
      </c>
    </row>
    <row r="1353" spans="1:5" s="243" customFormat="1" ht="17.25" customHeight="1">
      <c r="A1353" s="271" t="str">
        <f>数策标签!$H$113</f>
        <v>000100002001094</v>
      </c>
      <c r="B1353" s="212" t="str">
        <f>VLOOKUP(A1353,数策标签!H:K,2,FALSE)</f>
        <v>每月消费金额在本市的排名（最近的第7个月）</v>
      </c>
      <c r="C1353" s="212" t="str">
        <f>消费支付编码!K1038</f>
        <v>000100002001094001</v>
      </c>
      <c r="D1353" s="27" t="s">
        <v>3581</v>
      </c>
      <c r="E1353" s="243" t="s">
        <v>238</v>
      </c>
    </row>
    <row r="1354" spans="1:5" s="243" customFormat="1" ht="17.25" customHeight="1">
      <c r="A1354" s="271" t="str">
        <f>数策标签!$H$113</f>
        <v>000100002001094</v>
      </c>
      <c r="B1354" s="212" t="str">
        <f>VLOOKUP(A1354,数策标签!H:K,2,FALSE)</f>
        <v>每月消费金额在本市的排名（最近的第7个月）</v>
      </c>
      <c r="C1354" s="212" t="str">
        <f>消费支付编码!K1039</f>
        <v>000100002001094002</v>
      </c>
      <c r="D1354" s="27" t="s">
        <v>3582</v>
      </c>
      <c r="E1354" s="243" t="s">
        <v>238</v>
      </c>
    </row>
    <row r="1355" spans="1:5" s="243" customFormat="1" ht="17.25" customHeight="1">
      <c r="A1355" s="271" t="str">
        <f>数策标签!$H$113</f>
        <v>000100002001094</v>
      </c>
      <c r="B1355" s="212" t="str">
        <f>VLOOKUP(A1355,数策标签!H:K,2,FALSE)</f>
        <v>每月消费金额在本市的排名（最近的第7个月）</v>
      </c>
      <c r="C1355" s="212" t="str">
        <f>消费支付编码!K1040</f>
        <v>000100002001094003</v>
      </c>
      <c r="D1355" s="27" t="s">
        <v>3583</v>
      </c>
      <c r="E1355" s="243" t="s">
        <v>238</v>
      </c>
    </row>
    <row r="1356" spans="1:5" s="243" customFormat="1">
      <c r="A1356" s="271" t="str">
        <f>数策标签!$H$114</f>
        <v>000100002001095</v>
      </c>
      <c r="B1356" s="212" t="str">
        <f>VLOOKUP(A1356,数策标签!H:K,2,FALSE)</f>
        <v>每月消费金额在本市的排名（最近的第8个月）</v>
      </c>
      <c r="C1356" s="212" t="str">
        <f>消费支付编码!K1042</f>
        <v>000100002001095001</v>
      </c>
      <c r="D1356" s="27" t="s">
        <v>3581</v>
      </c>
      <c r="E1356" s="243" t="s">
        <v>238</v>
      </c>
    </row>
    <row r="1357" spans="1:5" s="243" customFormat="1">
      <c r="A1357" s="271" t="str">
        <f>数策标签!$H$114</f>
        <v>000100002001095</v>
      </c>
      <c r="B1357" s="212" t="str">
        <f>VLOOKUP(A1357,数策标签!H:K,2,FALSE)</f>
        <v>每月消费金额在本市的排名（最近的第8个月）</v>
      </c>
      <c r="C1357" s="212" t="str">
        <f>消费支付编码!K1043</f>
        <v>000100002001095002</v>
      </c>
      <c r="D1357" s="27" t="s">
        <v>3582</v>
      </c>
      <c r="E1357" s="243" t="s">
        <v>238</v>
      </c>
    </row>
    <row r="1358" spans="1:5" s="243" customFormat="1">
      <c r="A1358" s="271" t="str">
        <f>数策标签!$H$114</f>
        <v>000100002001095</v>
      </c>
      <c r="B1358" s="212" t="str">
        <f>VLOOKUP(A1358,数策标签!H:K,2,FALSE)</f>
        <v>每月消费金额在本市的排名（最近的第8个月）</v>
      </c>
      <c r="C1358" s="212" t="str">
        <f>消费支付编码!K1044</f>
        <v>000100002001095003</v>
      </c>
      <c r="D1358" s="27" t="s">
        <v>3583</v>
      </c>
      <c r="E1358" s="243" t="s">
        <v>238</v>
      </c>
    </row>
    <row r="1359" spans="1:5" s="243" customFormat="1">
      <c r="A1359" s="271" t="str">
        <f>数策标签!$H$115</f>
        <v>000100002001096</v>
      </c>
      <c r="B1359" s="212" t="str">
        <f>VLOOKUP(A1359,数策标签!H:K,2,FALSE)</f>
        <v>每月消费金额在本市的排名（最近的第9个月）</v>
      </c>
      <c r="C1359" s="212" t="str">
        <f>消费支付编码!K1046</f>
        <v>000100002001096001</v>
      </c>
      <c r="D1359" s="27" t="s">
        <v>3581</v>
      </c>
      <c r="E1359" s="243" t="s">
        <v>238</v>
      </c>
    </row>
    <row r="1360" spans="1:5" s="243" customFormat="1">
      <c r="A1360" s="271" t="str">
        <f>数策标签!$H$115</f>
        <v>000100002001096</v>
      </c>
      <c r="B1360" s="212" t="str">
        <f>VLOOKUP(A1360,数策标签!H:K,2,FALSE)</f>
        <v>每月消费金额在本市的排名（最近的第9个月）</v>
      </c>
      <c r="C1360" s="212" t="str">
        <f>消费支付编码!K1047</f>
        <v>000100002001096002</v>
      </c>
      <c r="D1360" s="27" t="s">
        <v>3582</v>
      </c>
      <c r="E1360" s="243" t="s">
        <v>238</v>
      </c>
    </row>
    <row r="1361" spans="1:5" s="243" customFormat="1">
      <c r="A1361" s="271" t="str">
        <f>数策标签!$H$115</f>
        <v>000100002001096</v>
      </c>
      <c r="B1361" s="212" t="str">
        <f>VLOOKUP(A1361,数策标签!H:K,2,FALSE)</f>
        <v>每月消费金额在本市的排名（最近的第9个月）</v>
      </c>
      <c r="C1361" s="212" t="str">
        <f>消费支付编码!K1048</f>
        <v>000100002001096003</v>
      </c>
      <c r="D1361" s="27" t="s">
        <v>3583</v>
      </c>
      <c r="E1361" s="243" t="s">
        <v>238</v>
      </c>
    </row>
    <row r="1362" spans="1:5" s="243" customFormat="1">
      <c r="A1362" s="271" t="str">
        <f>数策标签!$H$116</f>
        <v>000100002001097</v>
      </c>
      <c r="B1362" s="212" t="str">
        <f>VLOOKUP(A1362,数策标签!H:K,2,FALSE)</f>
        <v>每月消费金额在本市的排名（最近的第10个月）</v>
      </c>
      <c r="C1362" s="212" t="str">
        <f>消费支付编码!K1050</f>
        <v>000100002001097001</v>
      </c>
      <c r="D1362" s="27" t="s">
        <v>3581</v>
      </c>
      <c r="E1362" s="243" t="s">
        <v>238</v>
      </c>
    </row>
    <row r="1363" spans="1:5" s="243" customFormat="1">
      <c r="A1363" s="271" t="str">
        <f>数策标签!$H$116</f>
        <v>000100002001097</v>
      </c>
      <c r="B1363" s="212" t="str">
        <f>VLOOKUP(A1363,数策标签!H:K,2,FALSE)</f>
        <v>每月消费金额在本市的排名（最近的第10个月）</v>
      </c>
      <c r="C1363" s="212" t="str">
        <f>消费支付编码!K1051</f>
        <v>000100002001097002</v>
      </c>
      <c r="D1363" s="27" t="s">
        <v>3582</v>
      </c>
      <c r="E1363" s="243" t="s">
        <v>238</v>
      </c>
    </row>
    <row r="1364" spans="1:5" s="243" customFormat="1">
      <c r="A1364" s="271" t="str">
        <f>数策标签!$H$116</f>
        <v>000100002001097</v>
      </c>
      <c r="B1364" s="212" t="str">
        <f>VLOOKUP(A1364,数策标签!H:K,2,FALSE)</f>
        <v>每月消费金额在本市的排名（最近的第10个月）</v>
      </c>
      <c r="C1364" s="212" t="str">
        <f>消费支付编码!K1052</f>
        <v>000100002001097003</v>
      </c>
      <c r="D1364" s="27" t="s">
        <v>3583</v>
      </c>
      <c r="E1364" s="243" t="s">
        <v>238</v>
      </c>
    </row>
    <row r="1365" spans="1:5" s="243" customFormat="1">
      <c r="A1365" s="271" t="str">
        <f>数策标签!$H$117</f>
        <v>000100002001098</v>
      </c>
      <c r="B1365" s="212" t="str">
        <f>VLOOKUP(A1365,数策标签!H:K,2,FALSE)</f>
        <v>每月消费金额在本市的排名（最近的第11个月）</v>
      </c>
      <c r="C1365" s="212" t="str">
        <f>消费支付编码!K1054</f>
        <v>000100002001098001</v>
      </c>
      <c r="D1365" s="27" t="s">
        <v>3581</v>
      </c>
      <c r="E1365" s="243" t="s">
        <v>238</v>
      </c>
    </row>
    <row r="1366" spans="1:5" s="243" customFormat="1">
      <c r="A1366" s="271" t="str">
        <f>数策标签!$H$117</f>
        <v>000100002001098</v>
      </c>
      <c r="B1366" s="212" t="str">
        <f>VLOOKUP(A1366,数策标签!H:K,2,FALSE)</f>
        <v>每月消费金额在本市的排名（最近的第11个月）</v>
      </c>
      <c r="C1366" s="212" t="str">
        <f>消费支付编码!K1055</f>
        <v>000100002001098002</v>
      </c>
      <c r="D1366" s="27" t="s">
        <v>3582</v>
      </c>
      <c r="E1366" s="243" t="s">
        <v>238</v>
      </c>
    </row>
    <row r="1367" spans="1:5" s="243" customFormat="1">
      <c r="A1367" s="271" t="str">
        <f>数策标签!$H$117</f>
        <v>000100002001098</v>
      </c>
      <c r="B1367" s="212" t="str">
        <f>VLOOKUP(A1367,数策标签!H:K,2,FALSE)</f>
        <v>每月消费金额在本市的排名（最近的第11个月）</v>
      </c>
      <c r="C1367" s="212" t="str">
        <f>消费支付编码!K1056</f>
        <v>000100002001098003</v>
      </c>
      <c r="D1367" s="27" t="s">
        <v>3583</v>
      </c>
      <c r="E1367" s="243" t="s">
        <v>238</v>
      </c>
    </row>
    <row r="1368" spans="1:5" s="243" customFormat="1">
      <c r="A1368" s="272" t="str">
        <f>数策标签!$H$118</f>
        <v>000100002001099</v>
      </c>
      <c r="B1368" s="212" t="str">
        <f>VLOOKUP(A1368,数策标签!H:K,2,FALSE)</f>
        <v>每月消费金额在本市的排名（最近的第12个月）</v>
      </c>
      <c r="C1368" s="273" t="str">
        <f>消费支付编码!K1058</f>
        <v>000100002001099001</v>
      </c>
      <c r="D1368" s="27" t="s">
        <v>3581</v>
      </c>
      <c r="E1368" s="243" t="s">
        <v>238</v>
      </c>
    </row>
    <row r="1369" spans="1:5" s="243" customFormat="1">
      <c r="A1369" s="272" t="str">
        <f>数策标签!$H$118</f>
        <v>000100002001099</v>
      </c>
      <c r="B1369" s="212" t="str">
        <f>VLOOKUP(A1369,数策标签!H:K,2,FALSE)</f>
        <v>每月消费金额在本市的排名（最近的第12个月）</v>
      </c>
      <c r="C1369" s="273" t="str">
        <f>消费支付编码!K1059</f>
        <v>000100002001099002</v>
      </c>
      <c r="D1369" s="27" t="s">
        <v>3582</v>
      </c>
      <c r="E1369" s="243" t="s">
        <v>238</v>
      </c>
    </row>
    <row r="1370" spans="1:5" s="243" customFormat="1">
      <c r="A1370" s="272" t="str">
        <f>数策标签!$H$118</f>
        <v>000100002001099</v>
      </c>
      <c r="B1370" s="273" t="str">
        <f>VLOOKUP(A1370,数策标签!H:K,2,FALSE)</f>
        <v>每月消费金额在本市的排名（最近的第12个月）</v>
      </c>
      <c r="C1370" s="273" t="str">
        <f>消费支付编码!K1060</f>
        <v>000100002001099003</v>
      </c>
      <c r="D1370" s="108" t="s">
        <v>3583</v>
      </c>
      <c r="E1370" s="243" t="s">
        <v>238</v>
      </c>
    </row>
    <row r="1371" spans="1:5" s="215" customFormat="1">
      <c r="A1371" s="247" t="str">
        <f>数策标签!$H$119</f>
        <v>000100003001001</v>
      </c>
      <c r="B1371" s="247" t="str">
        <f>VLOOKUP(A1371,数策标签!H:K,2,FALSE)</f>
        <v>是否有房</v>
      </c>
      <c r="C1371" s="247" t="str">
        <f>资产收入编码!K5</f>
        <v>000100003001001001</v>
      </c>
      <c r="D1371" s="211" t="s">
        <v>1845</v>
      </c>
      <c r="E1371" s="215" t="s">
        <v>238</v>
      </c>
    </row>
    <row r="1372" spans="1:5" s="215" customFormat="1">
      <c r="A1372" s="274" t="str">
        <f>数策标签!$H$119</f>
        <v>000100003001001</v>
      </c>
      <c r="B1372" s="247" t="str">
        <f>VLOOKUP(A1372,数策标签!H:K,2,FALSE)</f>
        <v>是否有房</v>
      </c>
      <c r="C1372" s="247" t="str">
        <f>资产收入编码!K6</f>
        <v>000100003001001002</v>
      </c>
      <c r="D1372" s="252" t="s">
        <v>2831</v>
      </c>
      <c r="E1372" s="215" t="s">
        <v>238</v>
      </c>
    </row>
    <row r="1373" spans="1:5" s="215" customFormat="1">
      <c r="A1373" s="274" t="str">
        <f>数策标签!$H$119</f>
        <v>000100003001001</v>
      </c>
      <c r="B1373" s="247" t="str">
        <f>VLOOKUP(A1373,数策标签!H:K,2,FALSE)</f>
        <v>是否有房</v>
      </c>
      <c r="C1373" s="247" t="str">
        <f>资产收入编码!K7</f>
        <v>000100003001001003</v>
      </c>
      <c r="D1373" s="252" t="s">
        <v>1851</v>
      </c>
      <c r="E1373" s="215" t="s">
        <v>238</v>
      </c>
    </row>
    <row r="1374" spans="1:5" s="215" customFormat="1">
      <c r="A1374" s="253" t="str">
        <f>数策标签!$H$120</f>
        <v>000100003001003</v>
      </c>
      <c r="B1374" s="251" t="str">
        <f>VLOOKUP(A1374,数策标签!H:K,2,FALSE)</f>
        <v>房产估值</v>
      </c>
      <c r="C1374" s="265" t="str">
        <f>资产收入编码!K20</f>
        <v>000100003001003004</v>
      </c>
      <c r="D1374" s="252" t="s">
        <v>3584</v>
      </c>
      <c r="E1374" s="215" t="s">
        <v>238</v>
      </c>
    </row>
    <row r="1375" spans="1:5" s="215" customFormat="1">
      <c r="A1375" s="253" t="str">
        <f>数策标签!$H$120</f>
        <v>000100003001003</v>
      </c>
      <c r="B1375" s="251" t="str">
        <f>VLOOKUP(A1375,数策标签!H:K,2,FALSE)</f>
        <v>房产估值</v>
      </c>
      <c r="C1375" s="265" t="str">
        <f>资产收入编码!K21</f>
        <v>000100003001003005</v>
      </c>
      <c r="D1375" s="252" t="s">
        <v>3585</v>
      </c>
      <c r="E1375" s="215" t="s">
        <v>238</v>
      </c>
    </row>
    <row r="1376" spans="1:5" s="215" customFormat="1">
      <c r="A1376" s="253" t="str">
        <f>数策标签!$H$120</f>
        <v>000100003001003</v>
      </c>
      <c r="B1376" s="251" t="str">
        <f>VLOOKUP(A1376,数策标签!H:K,2,FALSE)</f>
        <v>房产估值</v>
      </c>
      <c r="C1376" s="265" t="str">
        <f>资产收入编码!K22</f>
        <v>000100003001003006</v>
      </c>
      <c r="D1376" s="252" t="s">
        <v>3586</v>
      </c>
      <c r="E1376" s="215" t="s">
        <v>238</v>
      </c>
    </row>
    <row r="1377" spans="1:5" s="215" customFormat="1">
      <c r="A1377" s="253" t="str">
        <f>数策标签!$H$121</f>
        <v>000100003001004</v>
      </c>
      <c r="B1377" s="251" t="str">
        <f>VLOOKUP(A1377,数策标签!H:K,2,FALSE)</f>
        <v>最高卡等级</v>
      </c>
      <c r="C1377" s="265" t="str">
        <f>资产收入编码!K29</f>
        <v>000100003001004006</v>
      </c>
      <c r="D1377" s="252" t="s">
        <v>2849</v>
      </c>
      <c r="E1377" s="215" t="s">
        <v>1103</v>
      </c>
    </row>
    <row r="1378" spans="1:5" s="215" customFormat="1">
      <c r="A1378" s="253" t="str">
        <f>数策标签!$H$121</f>
        <v>000100003001004</v>
      </c>
      <c r="B1378" s="251" t="str">
        <f>VLOOKUP(A1378,数策标签!H:K,2,FALSE)</f>
        <v>最高卡等级</v>
      </c>
      <c r="C1378" s="265" t="str">
        <f>资产收入编码!K30</f>
        <v>000100003001004007</v>
      </c>
      <c r="D1378" s="252" t="s">
        <v>3587</v>
      </c>
      <c r="E1378" s="215" t="s">
        <v>1103</v>
      </c>
    </row>
    <row r="1379" spans="1:5" s="215" customFormat="1">
      <c r="A1379" s="253" t="str">
        <f>数策标签!$H$121</f>
        <v>000100003001004</v>
      </c>
      <c r="B1379" s="251" t="str">
        <f>VLOOKUP(A1379,数策标签!H:K,2,FALSE)</f>
        <v>最高卡等级</v>
      </c>
      <c r="C1379" s="265" t="str">
        <f>资产收入编码!K31</f>
        <v>000100003001004008</v>
      </c>
      <c r="D1379" s="252" t="s">
        <v>2847</v>
      </c>
      <c r="E1379" s="215" t="s">
        <v>1103</v>
      </c>
    </row>
    <row r="1380" spans="1:5" s="215" customFormat="1">
      <c r="A1380" s="253" t="str">
        <f>数策标签!$H$121</f>
        <v>000100003001004</v>
      </c>
      <c r="B1380" s="251" t="str">
        <f>VLOOKUP(A1380,数策标签!H:K,2,FALSE)</f>
        <v>最高卡等级</v>
      </c>
      <c r="C1380" s="265" t="str">
        <f>资产收入编码!K32</f>
        <v>000100003001004009</v>
      </c>
      <c r="D1380" s="252" t="s">
        <v>2848</v>
      </c>
      <c r="E1380" s="215" t="s">
        <v>1103</v>
      </c>
    </row>
    <row r="1381" spans="1:5" s="215" customFormat="1">
      <c r="A1381" s="253" t="str">
        <f>数策标签!$H$121</f>
        <v>000100003001004</v>
      </c>
      <c r="B1381" s="251" t="str">
        <f>VLOOKUP(A1381,数策标签!H:K,2,FALSE)</f>
        <v>最高卡等级</v>
      </c>
      <c r="C1381" s="265" t="str">
        <f>资产收入编码!K33</f>
        <v>000100003001004010</v>
      </c>
      <c r="D1381" s="252" t="s">
        <v>2851</v>
      </c>
      <c r="E1381" s="215" t="s">
        <v>1103</v>
      </c>
    </row>
    <row r="1382" spans="1:5" s="215" customFormat="1">
      <c r="A1382" s="253" t="str">
        <f>数策标签!$H$121</f>
        <v>000100003001004</v>
      </c>
      <c r="B1382" s="251" t="str">
        <f>VLOOKUP(A1382,数策标签!H:K,2,FALSE)</f>
        <v>最高卡等级</v>
      </c>
      <c r="C1382" s="265" t="str">
        <f>资产收入编码!K34</f>
        <v>000100003001004011</v>
      </c>
      <c r="D1382" s="252" t="s">
        <v>3588</v>
      </c>
      <c r="E1382" s="215" t="s">
        <v>1103</v>
      </c>
    </row>
    <row r="1383" spans="1:5" s="215" customFormat="1">
      <c r="A1383" s="253" t="str">
        <f>数策标签!$H$122</f>
        <v>000100003001002</v>
      </c>
      <c r="B1383" s="251" t="str">
        <f>VLOOKUP(A1383,数策标签!H:K,2,FALSE)</f>
        <v>是否有车</v>
      </c>
      <c r="C1383" s="247" t="str">
        <f>资产收入编码!K11</f>
        <v>000100003001002001</v>
      </c>
      <c r="D1383" s="252" t="s">
        <v>1845</v>
      </c>
      <c r="E1383" s="215" t="s">
        <v>238</v>
      </c>
    </row>
    <row r="1384" spans="1:5" s="215" customFormat="1">
      <c r="A1384" s="253" t="str">
        <f>数策标签!$H$122</f>
        <v>000100003001002</v>
      </c>
      <c r="B1384" s="251" t="str">
        <f>VLOOKUP(A1384,数策标签!H:K,2,FALSE)</f>
        <v>是否有车</v>
      </c>
      <c r="C1384" s="247" t="str">
        <f>资产收入编码!K12</f>
        <v>000100003001002002</v>
      </c>
      <c r="D1384" s="252" t="s">
        <v>2831</v>
      </c>
      <c r="E1384" s="215" t="s">
        <v>238</v>
      </c>
    </row>
    <row r="1385" spans="1:5" s="215" customFormat="1">
      <c r="A1385" s="253" t="str">
        <f>数策标签!$H$122</f>
        <v>000100003001002</v>
      </c>
      <c r="B1385" s="251" t="str">
        <f>VLOOKUP(A1385,数策标签!H:K,2,FALSE)</f>
        <v>是否有车</v>
      </c>
      <c r="C1385" s="247" t="str">
        <f>资产收入编码!K13</f>
        <v>000100003001002003</v>
      </c>
      <c r="D1385" s="252" t="s">
        <v>1851</v>
      </c>
      <c r="E1385" s="215" t="s">
        <v>238</v>
      </c>
    </row>
    <row r="1386" spans="1:5" s="215" customFormat="1">
      <c r="A1386" s="253" t="str">
        <f>数策标签!$H$123</f>
        <v>000100003001005</v>
      </c>
      <c r="B1386" s="251" t="str">
        <f>VLOOKUP(A1386,数策标签!H:K,2,FALSE)</f>
        <v>车辆估值</v>
      </c>
      <c r="C1386" s="265" t="str">
        <f>资产收入编码!K40</f>
        <v>000100003001005005</v>
      </c>
      <c r="D1386" s="266" t="s">
        <v>3544</v>
      </c>
      <c r="E1386" s="215" t="s">
        <v>238</v>
      </c>
    </row>
    <row r="1387" spans="1:5" s="215" customFormat="1">
      <c r="A1387" s="253" t="str">
        <f>数策标签!$H$123</f>
        <v>000100003001005</v>
      </c>
      <c r="B1387" s="251" t="str">
        <f>VLOOKUP(A1387,数策标签!H:K,2,FALSE)</f>
        <v>车辆估值</v>
      </c>
      <c r="C1387" s="265" t="str">
        <f>资产收入编码!K41</f>
        <v>000100003001005006</v>
      </c>
      <c r="D1387" s="266" t="s">
        <v>3545</v>
      </c>
      <c r="E1387" s="215" t="s">
        <v>238</v>
      </c>
    </row>
    <row r="1388" spans="1:5" s="215" customFormat="1">
      <c r="A1388" s="253" t="str">
        <f>数策标签!$H$123</f>
        <v>000100003001005</v>
      </c>
      <c r="B1388" s="251" t="str">
        <f>VLOOKUP(A1388,数策标签!H:K,2,FALSE)</f>
        <v>车辆估值</v>
      </c>
      <c r="C1388" s="265" t="str">
        <f>资产收入编码!K42</f>
        <v>000100003001005007</v>
      </c>
      <c r="D1388" s="266" t="s">
        <v>3546</v>
      </c>
      <c r="E1388" s="215" t="s">
        <v>238</v>
      </c>
    </row>
    <row r="1389" spans="1:5" s="215" customFormat="1">
      <c r="A1389" s="253" t="str">
        <f>数策标签!$H$123</f>
        <v>000100003001005</v>
      </c>
      <c r="B1389" s="251" t="str">
        <f>VLOOKUP(A1389,数策标签!H:K,2,FALSE)</f>
        <v>车辆估值</v>
      </c>
      <c r="C1389" s="265" t="str">
        <f>资产收入编码!K43</f>
        <v>000100003001005008</v>
      </c>
      <c r="D1389" s="266" t="s">
        <v>3547</v>
      </c>
      <c r="E1389" s="215" t="s">
        <v>238</v>
      </c>
    </row>
    <row r="1390" spans="1:5" s="215" customFormat="1">
      <c r="A1390" s="253" t="str">
        <f>数策标签!$H$123</f>
        <v>000100003001005</v>
      </c>
      <c r="B1390" s="251" t="str">
        <f>VLOOKUP(A1390,数策标签!H:K,2,FALSE)</f>
        <v>车辆估值</v>
      </c>
      <c r="C1390" s="265" t="str">
        <f>资产收入编码!K44</f>
        <v>000100003001005009</v>
      </c>
      <c r="D1390" s="266" t="s">
        <v>3548</v>
      </c>
      <c r="E1390" s="215" t="s">
        <v>238</v>
      </c>
    </row>
    <row r="1391" spans="1:5" s="215" customFormat="1">
      <c r="A1391" s="253" t="str">
        <f>数策标签!H124</f>
        <v>000100003001006</v>
      </c>
      <c r="B1391" s="251" t="str">
        <f>VLOOKUP(A1391,数策标签!H:K,2,FALSE)</f>
        <v>购房时间</v>
      </c>
      <c r="C1391" s="247"/>
      <c r="D1391" s="252"/>
      <c r="E1391" s="215" t="s">
        <v>238</v>
      </c>
    </row>
    <row r="1392" spans="1:5" s="215" customFormat="1">
      <c r="A1392" s="253" t="str">
        <f>数策标签!H125</f>
        <v>000100003001007</v>
      </c>
      <c r="B1392" s="251" t="str">
        <f>VLOOKUP(A1392,数策标签!H:K,2,FALSE)</f>
        <v>购车时间</v>
      </c>
      <c r="C1392" s="247"/>
      <c r="D1392" s="252"/>
      <c r="E1392" s="215" t="s">
        <v>238</v>
      </c>
    </row>
    <row r="1393" spans="1:5" s="215" customFormat="1">
      <c r="A1393" s="275" t="str">
        <f>资产收入编码!$K$52</f>
        <v>000100003001010</v>
      </c>
      <c r="B1393" s="251" t="str">
        <f>VLOOKUP(A1393,数策标签!H:K,2,FALSE)</f>
        <v>近1个月纳税金额</v>
      </c>
      <c r="C1393" s="265" t="str">
        <f>资产收入编码!K53</f>
        <v>000100003001010001</v>
      </c>
      <c r="D1393" s="276" t="s">
        <v>3589</v>
      </c>
      <c r="E1393" s="215" t="s">
        <v>238</v>
      </c>
    </row>
    <row r="1394" spans="1:5" s="215" customFormat="1">
      <c r="A1394" s="275" t="str">
        <f>资产收入编码!$K$52</f>
        <v>000100003001010</v>
      </c>
      <c r="B1394" s="251" t="str">
        <f>VLOOKUP(A1394,数策标签!H:K,2,FALSE)</f>
        <v>近1个月纳税金额</v>
      </c>
      <c r="C1394" s="265" t="str">
        <f>资产收入编码!K54</f>
        <v>000100003001010002</v>
      </c>
      <c r="D1394" s="276" t="s">
        <v>3590</v>
      </c>
      <c r="E1394" s="215" t="s">
        <v>238</v>
      </c>
    </row>
    <row r="1395" spans="1:5" s="215" customFormat="1">
      <c r="A1395" s="275" t="str">
        <f>资产收入编码!$K$52</f>
        <v>000100003001010</v>
      </c>
      <c r="B1395" s="251" t="str">
        <f>VLOOKUP(A1395,数策标签!H:K,2,FALSE)</f>
        <v>近1个月纳税金额</v>
      </c>
      <c r="C1395" s="265" t="str">
        <f>资产收入编码!K55</f>
        <v>000100003001010003</v>
      </c>
      <c r="D1395" s="276" t="s">
        <v>2957</v>
      </c>
      <c r="E1395" s="215" t="s">
        <v>238</v>
      </c>
    </row>
    <row r="1396" spans="1:5" s="215" customFormat="1">
      <c r="A1396" s="275" t="str">
        <f>资产收入编码!$K$56</f>
        <v>000100003001011</v>
      </c>
      <c r="B1396" s="251" t="str">
        <f>VLOOKUP(A1396,数策标签!H:K,2,FALSE)</f>
        <v>收入能力水平</v>
      </c>
      <c r="C1396" s="265" t="str">
        <f>资产收入编码!K57</f>
        <v>000100003001011004</v>
      </c>
      <c r="D1396" s="276" t="s">
        <v>2751</v>
      </c>
      <c r="E1396" s="215" t="s">
        <v>238</v>
      </c>
    </row>
    <row r="1397" spans="1:5" s="215" customFormat="1">
      <c r="A1397" s="275" t="str">
        <f>资产收入编码!$K$56</f>
        <v>000100003001011</v>
      </c>
      <c r="B1397" s="251" t="str">
        <f>VLOOKUP(A1397,数策标签!H:K,2,FALSE)</f>
        <v>收入能力水平</v>
      </c>
      <c r="C1397" s="265" t="str">
        <f>资产收入编码!K58</f>
        <v>000100003001011005</v>
      </c>
      <c r="D1397" s="276" t="s">
        <v>2752</v>
      </c>
      <c r="E1397" s="215" t="s">
        <v>238</v>
      </c>
    </row>
    <row r="1398" spans="1:5" s="215" customFormat="1">
      <c r="A1398" s="275" t="str">
        <f>资产收入编码!$K$56</f>
        <v>000100003001011</v>
      </c>
      <c r="B1398" s="251" t="str">
        <f>VLOOKUP(A1398,数策标签!H:K,2,FALSE)</f>
        <v>收入能力水平</v>
      </c>
      <c r="C1398" s="265" t="str">
        <f>资产收入编码!K59</f>
        <v>000100003001011006</v>
      </c>
      <c r="D1398" s="276" t="s">
        <v>2753</v>
      </c>
      <c r="E1398" s="215" t="s">
        <v>238</v>
      </c>
    </row>
    <row r="1399" spans="1:5" s="215" customFormat="1">
      <c r="A1399" s="275" t="str">
        <f>资产收入编码!$K$60</f>
        <v>000100003001012</v>
      </c>
      <c r="B1399" s="251" t="str">
        <f>VLOOKUP(A1399,数策标签!H:K,2,FALSE)</f>
        <v>金融偏好</v>
      </c>
      <c r="C1399" s="247" t="str">
        <f>资产收入编码!K61</f>
        <v>000100003001012001</v>
      </c>
      <c r="D1399" s="276" t="s">
        <v>2887</v>
      </c>
      <c r="E1399" s="215" t="s">
        <v>238</v>
      </c>
    </row>
    <row r="1400" spans="1:5" s="215" customFormat="1">
      <c r="A1400" s="275" t="str">
        <f>资产收入编码!$K$60</f>
        <v>000100003001012</v>
      </c>
      <c r="B1400" s="251" t="str">
        <f>VLOOKUP(A1400,数策标签!H:K,2,FALSE)</f>
        <v>金融偏好</v>
      </c>
      <c r="C1400" s="247" t="str">
        <f>资产收入编码!K62</f>
        <v>000100003001012002</v>
      </c>
      <c r="D1400" s="276" t="s">
        <v>2888</v>
      </c>
      <c r="E1400" s="215" t="s">
        <v>238</v>
      </c>
    </row>
    <row r="1401" spans="1:5" s="215" customFormat="1">
      <c r="A1401" s="275" t="str">
        <f>资产收入编码!$K$60</f>
        <v>000100003001012</v>
      </c>
      <c r="B1401" s="251" t="str">
        <f>VLOOKUP(A1401,数策标签!H:K,2,FALSE)</f>
        <v>金融偏好</v>
      </c>
      <c r="C1401" s="247" t="str">
        <f>资产收入编码!K63</f>
        <v>000100003001012003</v>
      </c>
      <c r="D1401" s="276" t="s">
        <v>2889</v>
      </c>
      <c r="E1401" s="215" t="s">
        <v>238</v>
      </c>
    </row>
    <row r="1402" spans="1:5" s="215" customFormat="1">
      <c r="A1402" s="275" t="str">
        <f>资产收入编码!$K$60</f>
        <v>000100003001012</v>
      </c>
      <c r="B1402" s="251" t="str">
        <f>VLOOKUP(A1402,数策标签!H:K,2,FALSE)</f>
        <v>金融偏好</v>
      </c>
      <c r="C1402" s="247" t="str">
        <f>资产收入编码!K64</f>
        <v>000100003001012004</v>
      </c>
      <c r="D1402" s="276" t="s">
        <v>2890</v>
      </c>
      <c r="E1402" s="215" t="s">
        <v>238</v>
      </c>
    </row>
    <row r="1403" spans="1:5" s="215" customFormat="1">
      <c r="A1403" s="275" t="str">
        <f>资产收入编码!$K$60</f>
        <v>000100003001012</v>
      </c>
      <c r="B1403" s="251" t="str">
        <f>VLOOKUP(A1403,数策标签!H:K,2,FALSE)</f>
        <v>金融偏好</v>
      </c>
      <c r="C1403" s="247" t="str">
        <f>资产收入编码!K65</f>
        <v>000100003001012005</v>
      </c>
      <c r="D1403" s="276" t="s">
        <v>2891</v>
      </c>
      <c r="E1403" s="215" t="s">
        <v>238</v>
      </c>
    </row>
    <row r="1404" spans="1:5" s="215" customFormat="1">
      <c r="A1404" s="275" t="str">
        <f>资产收入编码!$K$60</f>
        <v>000100003001012</v>
      </c>
      <c r="B1404" s="251" t="str">
        <f>VLOOKUP(A1404,数策标签!H:K,2,FALSE)</f>
        <v>金融偏好</v>
      </c>
      <c r="C1404" s="247" t="str">
        <f>资产收入编码!K66</f>
        <v>000100003001012006</v>
      </c>
      <c r="D1404" s="276" t="s">
        <v>2892</v>
      </c>
      <c r="E1404" s="215" t="s">
        <v>238</v>
      </c>
    </row>
    <row r="1405" spans="1:5" s="215" customFormat="1">
      <c r="A1405" s="275" t="str">
        <f>资产收入编码!$K$60</f>
        <v>000100003001012</v>
      </c>
      <c r="B1405" s="251" t="str">
        <f>VLOOKUP(A1405,数策标签!H:K,2,FALSE)</f>
        <v>金融偏好</v>
      </c>
      <c r="C1405" s="247" t="str">
        <f>资产收入编码!K67</f>
        <v>000100003001012007</v>
      </c>
      <c r="D1405" s="276" t="s">
        <v>2893</v>
      </c>
      <c r="E1405" s="215" t="s">
        <v>238</v>
      </c>
    </row>
    <row r="1406" spans="1:5" s="215" customFormat="1">
      <c r="A1406" s="275" t="str">
        <f>资产收入编码!$K$60</f>
        <v>000100003001012</v>
      </c>
      <c r="B1406" s="251" t="str">
        <f>VLOOKUP(A1406,数策标签!H:K,2,FALSE)</f>
        <v>金融偏好</v>
      </c>
      <c r="C1406" s="247" t="str">
        <f>资产收入编码!K68</f>
        <v>000100003001012008</v>
      </c>
      <c r="D1406" s="276" t="s">
        <v>2894</v>
      </c>
      <c r="E1406" s="215" t="s">
        <v>238</v>
      </c>
    </row>
    <row r="1407" spans="1:5" s="215" customFormat="1">
      <c r="A1407" s="275" t="str">
        <f>资产收入编码!$K$60</f>
        <v>000100003001012</v>
      </c>
      <c r="B1407" s="251" t="str">
        <f>VLOOKUP(A1407,数策标签!H:K,2,FALSE)</f>
        <v>金融偏好</v>
      </c>
      <c r="C1407" s="247" t="str">
        <f>资产收入编码!K69</f>
        <v>000100003001012009</v>
      </c>
      <c r="D1407" s="276" t="s">
        <v>2895</v>
      </c>
      <c r="E1407" s="215" t="s">
        <v>238</v>
      </c>
    </row>
    <row r="1408" spans="1:5" s="215" customFormat="1">
      <c r="A1408" s="275" t="str">
        <f>资产收入编码!$K$60</f>
        <v>000100003001012</v>
      </c>
      <c r="B1408" s="251" t="str">
        <f>VLOOKUP(A1408,数策标签!H:K,2,FALSE)</f>
        <v>金融偏好</v>
      </c>
      <c r="C1408" s="247" t="str">
        <f>资产收入编码!K70</f>
        <v>000100003001012010</v>
      </c>
      <c r="D1408" s="276" t="s">
        <v>2896</v>
      </c>
      <c r="E1408" s="215" t="s">
        <v>238</v>
      </c>
    </row>
    <row r="1409" spans="1:5" s="215" customFormat="1">
      <c r="A1409" s="275" t="str">
        <f>资产收入编码!$K$60</f>
        <v>000100003001012</v>
      </c>
      <c r="B1409" s="251" t="str">
        <f>VLOOKUP(A1409,数策标签!H:K,2,FALSE)</f>
        <v>金融偏好</v>
      </c>
      <c r="C1409" s="247" t="str">
        <f>资产收入编码!K71</f>
        <v>000100003001012011</v>
      </c>
      <c r="D1409" s="276" t="s">
        <v>2897</v>
      </c>
      <c r="E1409" s="215" t="s">
        <v>238</v>
      </c>
    </row>
    <row r="1410" spans="1:5" s="215" customFormat="1">
      <c r="A1410" s="275" t="str">
        <f>资产收入编码!$K$60</f>
        <v>000100003001012</v>
      </c>
      <c r="B1410" s="251" t="str">
        <f>VLOOKUP(A1410,数策标签!H:K,2,FALSE)</f>
        <v>金融偏好</v>
      </c>
      <c r="C1410" s="247" t="str">
        <f>资产收入编码!K72</f>
        <v>000100003001012012</v>
      </c>
      <c r="D1410" s="276" t="s">
        <v>2898</v>
      </c>
      <c r="E1410" s="215" t="s">
        <v>238</v>
      </c>
    </row>
    <row r="1411" spans="1:5" s="215" customFormat="1">
      <c r="A1411" s="275" t="str">
        <f>资产收入编码!$K$60</f>
        <v>000100003001012</v>
      </c>
      <c r="B1411" s="251" t="str">
        <f>VLOOKUP(A1411,数策标签!H:K,2,FALSE)</f>
        <v>金融偏好</v>
      </c>
      <c r="C1411" s="247" t="str">
        <f>资产收入编码!K73</f>
        <v>000100003001012013</v>
      </c>
      <c r="D1411" s="276" t="s">
        <v>2899</v>
      </c>
      <c r="E1411" s="215" t="s">
        <v>238</v>
      </c>
    </row>
    <row r="1412" spans="1:5" s="215" customFormat="1">
      <c r="A1412" s="275" t="str">
        <f>资产收入编码!$K$60</f>
        <v>000100003001012</v>
      </c>
      <c r="B1412" s="251" t="str">
        <f>VLOOKUP(A1412,数策标签!H:K,2,FALSE)</f>
        <v>金融偏好</v>
      </c>
      <c r="C1412" s="247" t="str">
        <f>资产收入编码!K74</f>
        <v>000100003001012014</v>
      </c>
      <c r="D1412" s="276" t="s">
        <v>2900</v>
      </c>
      <c r="E1412" s="215" t="s">
        <v>238</v>
      </c>
    </row>
    <row r="1413" spans="1:5" s="215" customFormat="1">
      <c r="A1413" s="275" t="str">
        <f>资产收入编码!$K$60</f>
        <v>000100003001012</v>
      </c>
      <c r="B1413" s="251" t="str">
        <f>VLOOKUP(A1413,数策标签!H:K,2,FALSE)</f>
        <v>金融偏好</v>
      </c>
      <c r="C1413" s="247" t="str">
        <f>资产收入编码!K75</f>
        <v>000100003001012015</v>
      </c>
      <c r="D1413" s="276" t="s">
        <v>2901</v>
      </c>
      <c r="E1413" s="215" t="s">
        <v>238</v>
      </c>
    </row>
    <row r="1414" spans="1:5" s="215" customFormat="1">
      <c r="A1414" s="275" t="str">
        <f>资产收入编码!$K$60</f>
        <v>000100003001012</v>
      </c>
      <c r="B1414" s="251" t="str">
        <f>VLOOKUP(A1414,数策标签!H:K,2,FALSE)</f>
        <v>金融偏好</v>
      </c>
      <c r="C1414" s="247" t="str">
        <f>资产收入编码!K76</f>
        <v>000100003001012016</v>
      </c>
      <c r="D1414" s="276" t="s">
        <v>2902</v>
      </c>
      <c r="E1414" s="215" t="s">
        <v>238</v>
      </c>
    </row>
    <row r="1415" spans="1:5" s="215" customFormat="1">
      <c r="A1415" s="275" t="str">
        <f>资产收入编码!$K$60</f>
        <v>000100003001012</v>
      </c>
      <c r="B1415" s="251" t="str">
        <f>VLOOKUP(A1415,数策标签!H:K,2,FALSE)</f>
        <v>金融偏好</v>
      </c>
      <c r="C1415" s="247" t="str">
        <f>资产收入编码!K77</f>
        <v>000100003001012017</v>
      </c>
      <c r="D1415" s="276" t="s">
        <v>2903</v>
      </c>
      <c r="E1415" s="215" t="s">
        <v>238</v>
      </c>
    </row>
    <row r="1416" spans="1:5" s="215" customFormat="1">
      <c r="A1416" s="275" t="str">
        <f>资产收入编码!$K$60</f>
        <v>000100003001012</v>
      </c>
      <c r="B1416" s="251" t="str">
        <f>VLOOKUP(A1416,数策标签!H:K,2,FALSE)</f>
        <v>金融偏好</v>
      </c>
      <c r="C1416" s="247" t="str">
        <f>资产收入编码!K78</f>
        <v>000100003001012018</v>
      </c>
      <c r="D1416" s="276" t="s">
        <v>2904</v>
      </c>
      <c r="E1416" s="215" t="s">
        <v>238</v>
      </c>
    </row>
    <row r="1417" spans="1:5" s="215" customFormat="1">
      <c r="A1417" s="275" t="str">
        <f>资产收入编码!$K$60</f>
        <v>000100003001012</v>
      </c>
      <c r="B1417" s="251" t="str">
        <f>VLOOKUP(A1417,数策标签!H:K,2,FALSE)</f>
        <v>金融偏好</v>
      </c>
      <c r="C1417" s="247" t="str">
        <f>资产收入编码!K79</f>
        <v>000100003001012019</v>
      </c>
      <c r="D1417" s="276" t="s">
        <v>2905</v>
      </c>
      <c r="E1417" s="215" t="s">
        <v>238</v>
      </c>
    </row>
    <row r="1418" spans="1:5" s="215" customFormat="1">
      <c r="A1418" s="275" t="str">
        <f>资产收入编码!$K$60</f>
        <v>000100003001012</v>
      </c>
      <c r="B1418" s="251" t="str">
        <f>VLOOKUP(A1418,数策标签!H:K,2,FALSE)</f>
        <v>金融偏好</v>
      </c>
      <c r="C1418" s="247" t="str">
        <f>资产收入编码!K80</f>
        <v>000100003001012020</v>
      </c>
      <c r="D1418" s="276" t="s">
        <v>2906</v>
      </c>
      <c r="E1418" s="215" t="s">
        <v>238</v>
      </c>
    </row>
    <row r="1419" spans="1:5" s="215" customFormat="1">
      <c r="A1419" s="275" t="str">
        <f>资产收入编码!$K$60</f>
        <v>000100003001012</v>
      </c>
      <c r="B1419" s="251" t="str">
        <f>VLOOKUP(A1419,数策标签!H:K,2,FALSE)</f>
        <v>金融偏好</v>
      </c>
      <c r="C1419" s="247" t="str">
        <f>资产收入编码!K81</f>
        <v>000100003001012021</v>
      </c>
      <c r="D1419" s="276" t="s">
        <v>2907</v>
      </c>
      <c r="E1419" s="215" t="s">
        <v>238</v>
      </c>
    </row>
    <row r="1420" spans="1:5" s="215" customFormat="1">
      <c r="A1420" s="275" t="str">
        <f>资产收入编码!$K$60</f>
        <v>000100003001012</v>
      </c>
      <c r="B1420" s="251" t="str">
        <f>VLOOKUP(A1420,数策标签!H:K,2,FALSE)</f>
        <v>金融偏好</v>
      </c>
      <c r="C1420" s="247" t="str">
        <f>资产收入编码!K82</f>
        <v>000100003001012022</v>
      </c>
      <c r="D1420" s="276" t="s">
        <v>2908</v>
      </c>
      <c r="E1420" s="215" t="s">
        <v>238</v>
      </c>
    </row>
    <row r="1421" spans="1:5" s="215" customFormat="1">
      <c r="A1421" s="275" t="str">
        <f>资产收入编码!$K$60</f>
        <v>000100003001012</v>
      </c>
      <c r="B1421" s="251" t="str">
        <f>VLOOKUP(A1421,数策标签!H:K,2,FALSE)</f>
        <v>金融偏好</v>
      </c>
      <c r="C1421" s="247" t="str">
        <f>资产收入编码!K83</f>
        <v>000100003001012023</v>
      </c>
      <c r="D1421" s="276" t="s">
        <v>2909</v>
      </c>
      <c r="E1421" s="215" t="s">
        <v>238</v>
      </c>
    </row>
    <row r="1422" spans="1:5" s="215" customFormat="1">
      <c r="A1422" s="275" t="str">
        <f>资产收入编码!$K$60</f>
        <v>000100003001012</v>
      </c>
      <c r="B1422" s="251" t="str">
        <f>VLOOKUP(A1422,数策标签!H:K,2,FALSE)</f>
        <v>金融偏好</v>
      </c>
      <c r="C1422" s="247" t="str">
        <f>资产收入编码!K84</f>
        <v>000100003001012024</v>
      </c>
      <c r="D1422" s="276" t="s">
        <v>2910</v>
      </c>
      <c r="E1422" s="215" t="s">
        <v>238</v>
      </c>
    </row>
    <row r="1423" spans="1:5" s="215" customFormat="1">
      <c r="A1423" s="275" t="str">
        <f>数策标签!$H$129</f>
        <v>000100003001013</v>
      </c>
      <c r="B1423" s="251" t="str">
        <f>VLOOKUP(A1423,数策标签!H:K,2,FALSE)</f>
        <v>所在小区平均房价(每平米)</v>
      </c>
      <c r="C1423" s="247" t="str">
        <f>资产收入编码!K89</f>
        <v>000100003001013004</v>
      </c>
      <c r="D1423" s="276" t="s">
        <v>3564</v>
      </c>
      <c r="E1423" s="215" t="s">
        <v>1103</v>
      </c>
    </row>
    <row r="1424" spans="1:5" s="215" customFormat="1">
      <c r="A1424" s="275" t="str">
        <f>数策标签!$H$129</f>
        <v>000100003001013</v>
      </c>
      <c r="B1424" s="251" t="str">
        <f>VLOOKUP(A1424,数策标签!H:K,2,FALSE)</f>
        <v>所在小区平均房价(每平米)</v>
      </c>
      <c r="C1424" s="247" t="str">
        <f>资产收入编码!K90</f>
        <v>000100003001013005</v>
      </c>
      <c r="D1424" s="276" t="s">
        <v>3568</v>
      </c>
      <c r="E1424" s="215" t="s">
        <v>1103</v>
      </c>
    </row>
    <row r="1425" spans="1:5" s="215" customFormat="1">
      <c r="A1425" s="247" t="str">
        <f>数策标签!$H$129</f>
        <v>000100003001013</v>
      </c>
      <c r="B1425" s="247" t="str">
        <f>VLOOKUP(A1425,数策标签!H:K,2,FALSE)</f>
        <v>所在小区平均房价(每平米)</v>
      </c>
      <c r="C1425" s="247" t="str">
        <f>资产收入编码!K91</f>
        <v>000100003001013006</v>
      </c>
      <c r="D1425" s="276" t="s">
        <v>3569</v>
      </c>
      <c r="E1425" s="215" t="s">
        <v>1103</v>
      </c>
    </row>
    <row r="1426" spans="1:5" s="215" customFormat="1">
      <c r="A1426" s="258" t="str">
        <f>数策标签!$H$132</f>
        <v>000100004001001</v>
      </c>
      <c r="B1426" s="258" t="str">
        <f>VLOOKUP(A1426,数策标签!H:K,2,FALSE)</f>
        <v>移动端设备系统</v>
      </c>
      <c r="C1426" s="277" t="str">
        <f>通信编码!K5</f>
        <v>000100004001001001</v>
      </c>
      <c r="D1426" s="276" t="s">
        <v>2922</v>
      </c>
      <c r="E1426" s="215" t="s">
        <v>238</v>
      </c>
    </row>
    <row r="1427" spans="1:5" s="215" customFormat="1">
      <c r="A1427" s="251" t="str">
        <f>数策标签!$H$132</f>
        <v>000100004001001</v>
      </c>
      <c r="B1427" s="251" t="str">
        <f>VLOOKUP(A1427,数策标签!H:K,2,FALSE)</f>
        <v>移动端设备系统</v>
      </c>
      <c r="C1427" s="247" t="str">
        <f>通信编码!K6</f>
        <v>000100004001001002</v>
      </c>
      <c r="D1427" s="252" t="s">
        <v>2920</v>
      </c>
      <c r="E1427" s="215" t="s">
        <v>238</v>
      </c>
    </row>
    <row r="1428" spans="1:5" s="215" customFormat="1">
      <c r="A1428" s="251" t="str">
        <f>数策标签!$H$132</f>
        <v>000100004001001</v>
      </c>
      <c r="B1428" s="251" t="str">
        <f>VLOOKUP(A1428,数策标签!H:K,2,FALSE)</f>
        <v>移动端设备系统</v>
      </c>
      <c r="C1428" s="247" t="str">
        <f>通信编码!K7</f>
        <v>000100004001001003</v>
      </c>
      <c r="D1428" s="252" t="s">
        <v>2925</v>
      </c>
      <c r="E1428" s="215" t="s">
        <v>238</v>
      </c>
    </row>
    <row r="1429" spans="1:5" s="242" customFormat="1">
      <c r="A1429" s="253" t="str">
        <f>数策标签!H133</f>
        <v>000100004001007</v>
      </c>
      <c r="B1429" s="251" t="str">
        <f>VLOOKUP(A1429,数策标签!H:K,2,FALSE)</f>
        <v>移动端设备型号</v>
      </c>
      <c r="C1429" s="247"/>
      <c r="D1429" s="252"/>
      <c r="E1429" s="242" t="s">
        <v>238</v>
      </c>
    </row>
    <row r="1430" spans="1:5" s="242" customFormat="1">
      <c r="A1430" s="278" t="str">
        <f>数策标签!$H$134</f>
        <v>000100004001002</v>
      </c>
      <c r="B1430" s="251" t="str">
        <f>VLOOKUP(A1430,数策标签!H:K,2,FALSE)</f>
        <v>移动端设备品牌</v>
      </c>
      <c r="C1430" s="247" t="str">
        <f>通信编码!K50</f>
        <v>000100004001002016</v>
      </c>
      <c r="D1430" s="252" t="s">
        <v>2976</v>
      </c>
      <c r="E1430" s="242" t="s">
        <v>238</v>
      </c>
    </row>
    <row r="1431" spans="1:5" s="242" customFormat="1">
      <c r="A1431" s="278" t="str">
        <f>数策标签!$H$134</f>
        <v>000100004001002</v>
      </c>
      <c r="B1431" s="251" t="str">
        <f>VLOOKUP(A1431,数策标签!H:K,2,FALSE)</f>
        <v>移动端设备品牌</v>
      </c>
      <c r="C1431" s="247" t="str">
        <f>通信编码!K51</f>
        <v>000100004001002017</v>
      </c>
      <c r="D1431" s="252" t="s">
        <v>2978</v>
      </c>
      <c r="E1431" s="242" t="s">
        <v>238</v>
      </c>
    </row>
    <row r="1432" spans="1:5" s="242" customFormat="1">
      <c r="A1432" s="278" t="str">
        <f>数策标签!$H$134</f>
        <v>000100004001002</v>
      </c>
      <c r="B1432" s="251" t="str">
        <f>VLOOKUP(A1432,数策标签!H:K,2,FALSE)</f>
        <v>移动端设备品牌</v>
      </c>
      <c r="C1432" s="247" t="str">
        <f>通信编码!K52</f>
        <v>000100004001002018</v>
      </c>
      <c r="D1432" s="252" t="s">
        <v>2982</v>
      </c>
      <c r="E1432" s="242" t="s">
        <v>238</v>
      </c>
    </row>
    <row r="1433" spans="1:5" s="242" customFormat="1">
      <c r="A1433" s="278" t="str">
        <f>数策标签!$H$134</f>
        <v>000100004001002</v>
      </c>
      <c r="B1433" s="251" t="str">
        <f>VLOOKUP(A1433,数策标签!H:K,2,FALSE)</f>
        <v>移动端设备品牌</v>
      </c>
      <c r="C1433" s="265" t="str">
        <f>通信编码!K53</f>
        <v>000100004001002019</v>
      </c>
      <c r="D1433" s="252" t="s">
        <v>2974</v>
      </c>
      <c r="E1433" s="242" t="s">
        <v>238</v>
      </c>
    </row>
    <row r="1434" spans="1:5" s="242" customFormat="1">
      <c r="A1434" s="278" t="str">
        <f>数策标签!$H$134</f>
        <v>000100004001002</v>
      </c>
      <c r="B1434" s="251" t="str">
        <f>VLOOKUP(A1434,数策标签!H:K,2,FALSE)</f>
        <v>移动端设备品牌</v>
      </c>
      <c r="C1434" s="247" t="str">
        <f>通信编码!K54</f>
        <v>000100004001002020</v>
      </c>
      <c r="D1434" s="252" t="s">
        <v>2980</v>
      </c>
      <c r="E1434" s="242" t="s">
        <v>238</v>
      </c>
    </row>
    <row r="1435" spans="1:5" s="242" customFormat="1">
      <c r="A1435" s="278" t="str">
        <f>数策标签!$H$134</f>
        <v>000100004001002</v>
      </c>
      <c r="B1435" s="251" t="str">
        <f>VLOOKUP(A1435,数策标签!H:K,2,FALSE)</f>
        <v>移动端设备品牌</v>
      </c>
      <c r="C1435" s="247" t="str">
        <f>通信编码!K55</f>
        <v>000100004001002021</v>
      </c>
      <c r="D1435" s="252" t="s">
        <v>2985</v>
      </c>
      <c r="E1435" s="242" t="s">
        <v>238</v>
      </c>
    </row>
    <row r="1436" spans="1:5" s="242" customFormat="1">
      <c r="A1436" s="278" t="str">
        <f>数策标签!$H$134</f>
        <v>000100004001002</v>
      </c>
      <c r="B1436" s="251" t="str">
        <f>VLOOKUP(A1436,数策标签!H:K,2,FALSE)</f>
        <v>移动端设备品牌</v>
      </c>
      <c r="C1436" s="247" t="str">
        <f>通信编码!K56</f>
        <v>000100004001002022</v>
      </c>
      <c r="D1436" s="252" t="s">
        <v>2998</v>
      </c>
      <c r="E1436" s="242" t="s">
        <v>238</v>
      </c>
    </row>
    <row r="1437" spans="1:5" s="242" customFormat="1">
      <c r="A1437" s="278" t="str">
        <f>数策标签!$H$134</f>
        <v>000100004001002</v>
      </c>
      <c r="B1437" s="251" t="str">
        <f>VLOOKUP(A1437,数策标签!H:K,2,FALSE)</f>
        <v>移动端设备品牌</v>
      </c>
      <c r="C1437" s="247" t="str">
        <f>通信编码!K57</f>
        <v>000100004001002023</v>
      </c>
      <c r="D1437" s="252" t="s">
        <v>2999</v>
      </c>
      <c r="E1437" s="242" t="s">
        <v>238</v>
      </c>
    </row>
    <row r="1438" spans="1:5" s="242" customFormat="1">
      <c r="A1438" s="278" t="str">
        <f>数策标签!$H$134</f>
        <v>000100004001002</v>
      </c>
      <c r="B1438" s="251" t="str">
        <f>VLOOKUP(A1438,数策标签!H:K,2,FALSE)</f>
        <v>移动端设备品牌</v>
      </c>
      <c r="C1438" s="247" t="str">
        <f>通信编码!K58</f>
        <v>000100004001002024</v>
      </c>
      <c r="D1438" s="252" t="s">
        <v>2989</v>
      </c>
      <c r="E1438" s="242" t="s">
        <v>238</v>
      </c>
    </row>
    <row r="1439" spans="1:5" s="242" customFormat="1">
      <c r="A1439" s="278" t="str">
        <f>数策标签!$H$134</f>
        <v>000100004001002</v>
      </c>
      <c r="B1439" s="251" t="str">
        <f>VLOOKUP(A1439,数策标签!H:K,2,FALSE)</f>
        <v>移动端设备品牌</v>
      </c>
      <c r="C1439" s="247" t="str">
        <f>通信编码!K59</f>
        <v>000100004001002025</v>
      </c>
      <c r="D1439" s="252" t="s">
        <v>2987</v>
      </c>
      <c r="E1439" s="242" t="s">
        <v>238</v>
      </c>
    </row>
    <row r="1440" spans="1:5" s="242" customFormat="1">
      <c r="A1440" s="278" t="str">
        <f>数策标签!$H$134</f>
        <v>000100004001002</v>
      </c>
      <c r="B1440" s="251" t="str">
        <f>VLOOKUP(A1440,数策标签!H:K,2,FALSE)</f>
        <v>移动端设备品牌</v>
      </c>
      <c r="C1440" s="247" t="str">
        <f>通信编码!K60</f>
        <v>000100004001002026</v>
      </c>
      <c r="D1440" s="252" t="s">
        <v>3000</v>
      </c>
      <c r="E1440" s="242" t="s">
        <v>238</v>
      </c>
    </row>
    <row r="1441" spans="1:5" s="242" customFormat="1">
      <c r="A1441" s="278" t="str">
        <f>数策标签!$H$134</f>
        <v>000100004001002</v>
      </c>
      <c r="B1441" s="251" t="str">
        <f>VLOOKUP(A1441,数策标签!H:K,2,FALSE)</f>
        <v>移动端设备品牌</v>
      </c>
      <c r="C1441" s="247" t="str">
        <f>通信编码!K61</f>
        <v>000100004001002027</v>
      </c>
      <c r="D1441" s="252" t="s">
        <v>3001</v>
      </c>
      <c r="E1441" s="242" t="s">
        <v>238</v>
      </c>
    </row>
    <row r="1442" spans="1:5" s="242" customFormat="1">
      <c r="A1442" s="278" t="str">
        <f>数策标签!$H$134</f>
        <v>000100004001002</v>
      </c>
      <c r="B1442" s="251" t="str">
        <f>VLOOKUP(A1442,数策标签!H:K,2,FALSE)</f>
        <v>移动端设备品牌</v>
      </c>
      <c r="C1442" s="247" t="str">
        <f>通信编码!K62</f>
        <v>000100004001002028</v>
      </c>
      <c r="D1442" s="252" t="s">
        <v>2991</v>
      </c>
      <c r="E1442" s="242" t="s">
        <v>238</v>
      </c>
    </row>
    <row r="1443" spans="1:5" s="242" customFormat="1">
      <c r="A1443" s="278" t="str">
        <f>数策标签!$H$134</f>
        <v>000100004001002</v>
      </c>
      <c r="B1443" s="251" t="str">
        <f>VLOOKUP(A1443,数策标签!H:K,2,FALSE)</f>
        <v>移动端设备品牌</v>
      </c>
      <c r="C1443" s="247" t="str">
        <f>通信编码!K63</f>
        <v>000100004001002029</v>
      </c>
      <c r="D1443" s="252" t="s">
        <v>3002</v>
      </c>
      <c r="E1443" s="242" t="s">
        <v>238</v>
      </c>
    </row>
    <row r="1444" spans="1:5" s="242" customFormat="1">
      <c r="A1444" s="278" t="str">
        <f>数策标签!$H$134</f>
        <v>000100004001002</v>
      </c>
      <c r="B1444" s="251" t="str">
        <f>VLOOKUP(A1444,数策标签!H:K,2,FALSE)</f>
        <v>移动端设备品牌</v>
      </c>
      <c r="C1444" s="247" t="str">
        <f>通信编码!K64</f>
        <v>000100004001002030</v>
      </c>
      <c r="D1444" s="252" t="s">
        <v>3003</v>
      </c>
      <c r="E1444" s="242" t="s">
        <v>238</v>
      </c>
    </row>
    <row r="1445" spans="1:5" s="242" customFormat="1">
      <c r="A1445" s="278" t="str">
        <f>数策标签!$H$134</f>
        <v>000100004001002</v>
      </c>
      <c r="B1445" s="251" t="str">
        <f>VLOOKUP(A1445,数策标签!H:K,2,FALSE)</f>
        <v>移动端设备品牌</v>
      </c>
      <c r="C1445" s="247" t="str">
        <f>通信编码!K65</f>
        <v>000100004001002031</v>
      </c>
      <c r="D1445" s="252" t="s">
        <v>3004</v>
      </c>
      <c r="E1445" s="242" t="s">
        <v>238</v>
      </c>
    </row>
    <row r="1446" spans="1:5" s="242" customFormat="1">
      <c r="A1446" s="278" t="str">
        <f>数策标签!$H$134</f>
        <v>000100004001002</v>
      </c>
      <c r="B1446" s="251" t="str">
        <f>VLOOKUP(A1446,数策标签!H:K,2,FALSE)</f>
        <v>移动端设备品牌</v>
      </c>
      <c r="C1446" s="247" t="str">
        <f>通信编码!K66</f>
        <v>000100004001002032</v>
      </c>
      <c r="D1446" s="252" t="s">
        <v>3005</v>
      </c>
      <c r="E1446" s="242" t="s">
        <v>238</v>
      </c>
    </row>
    <row r="1447" spans="1:5" s="242" customFormat="1">
      <c r="A1447" s="278" t="str">
        <f>数策标签!$H$134</f>
        <v>000100004001002</v>
      </c>
      <c r="B1447" s="251" t="str">
        <f>VLOOKUP(A1447,数策标签!H:K,2,FALSE)</f>
        <v>移动端设备品牌</v>
      </c>
      <c r="C1447" s="247" t="str">
        <f>通信编码!K67</f>
        <v>000100004001002033</v>
      </c>
      <c r="D1447" s="252" t="s">
        <v>3006</v>
      </c>
      <c r="E1447" s="242" t="s">
        <v>238</v>
      </c>
    </row>
    <row r="1448" spans="1:5" s="242" customFormat="1">
      <c r="A1448" s="278" t="str">
        <f>数策标签!$H$134</f>
        <v>000100004001002</v>
      </c>
      <c r="B1448" s="251" t="str">
        <f>VLOOKUP(A1448,数策标签!H:K,2,FALSE)</f>
        <v>移动端设备品牌</v>
      </c>
      <c r="C1448" s="247" t="str">
        <f>通信编码!K68</f>
        <v>000100004001002034</v>
      </c>
      <c r="D1448" s="252" t="s">
        <v>2993</v>
      </c>
      <c r="E1448" s="242" t="s">
        <v>238</v>
      </c>
    </row>
    <row r="1449" spans="1:5" s="242" customFormat="1">
      <c r="A1449" s="278" t="str">
        <f>数策标签!$H$134</f>
        <v>000100004001002</v>
      </c>
      <c r="B1449" s="251" t="str">
        <f>VLOOKUP(A1449,数策标签!H:K,2,FALSE)</f>
        <v>移动端设备品牌</v>
      </c>
      <c r="C1449" s="247" t="str">
        <f>通信编码!K69</f>
        <v>000100004001002035</v>
      </c>
      <c r="D1449" s="252" t="s">
        <v>3007</v>
      </c>
      <c r="E1449" s="242" t="s">
        <v>238</v>
      </c>
    </row>
    <row r="1450" spans="1:5" s="242" customFormat="1">
      <c r="A1450" s="278" t="str">
        <f>数策标签!$H$134</f>
        <v>000100004001002</v>
      </c>
      <c r="B1450" s="251" t="str">
        <f>VLOOKUP(A1450,数策标签!H:K,2,FALSE)</f>
        <v>移动端设备品牌</v>
      </c>
      <c r="C1450" s="247" t="str">
        <f>通信编码!K70</f>
        <v>000100004001002036</v>
      </c>
      <c r="D1450" s="252" t="s">
        <v>2995</v>
      </c>
      <c r="E1450" s="242" t="s">
        <v>238</v>
      </c>
    </row>
    <row r="1451" spans="1:5" s="242" customFormat="1">
      <c r="A1451" s="278" t="str">
        <f>数策标签!$H$134</f>
        <v>000100004001002</v>
      </c>
      <c r="B1451" s="251" t="str">
        <f>VLOOKUP(A1451,数策标签!H:K,2,FALSE)</f>
        <v>移动端设备品牌</v>
      </c>
      <c r="C1451" s="247" t="str">
        <f>通信编码!K71</f>
        <v>000100004001002037</v>
      </c>
      <c r="D1451" s="252" t="s">
        <v>3008</v>
      </c>
      <c r="E1451" s="242" t="s">
        <v>238</v>
      </c>
    </row>
    <row r="1452" spans="1:5" s="242" customFormat="1">
      <c r="A1452" s="278" t="str">
        <f>数策标签!$H$134</f>
        <v>000100004001002</v>
      </c>
      <c r="B1452" s="251" t="str">
        <f>VLOOKUP(A1452,数策标签!H:K,2,FALSE)</f>
        <v>移动端设备品牌</v>
      </c>
      <c r="C1452" s="247" t="str">
        <f>通信编码!K72</f>
        <v>000100004001002038</v>
      </c>
      <c r="D1452" s="252" t="s">
        <v>3009</v>
      </c>
      <c r="E1452" s="242" t="s">
        <v>238</v>
      </c>
    </row>
    <row r="1453" spans="1:5" s="242" customFormat="1">
      <c r="A1453" s="278" t="str">
        <f>数策标签!$H$134</f>
        <v>000100004001002</v>
      </c>
      <c r="B1453" s="251" t="str">
        <f>VLOOKUP(A1453,数策标签!H:K,2,FALSE)</f>
        <v>移动端设备品牌</v>
      </c>
      <c r="C1453" s="247" t="str">
        <f>通信编码!K73</f>
        <v>000100004001002039</v>
      </c>
      <c r="D1453" s="252" t="s">
        <v>3010</v>
      </c>
      <c r="E1453" s="242" t="s">
        <v>238</v>
      </c>
    </row>
    <row r="1454" spans="1:5" s="242" customFormat="1">
      <c r="A1454" s="278" t="str">
        <f>数策标签!$H$134</f>
        <v>000100004001002</v>
      </c>
      <c r="B1454" s="251" t="str">
        <f>VLOOKUP(A1454,数策标签!H:K,2,FALSE)</f>
        <v>移动端设备品牌</v>
      </c>
      <c r="C1454" s="247" t="str">
        <f>通信编码!K74</f>
        <v>000100004001002040</v>
      </c>
      <c r="D1454" s="252" t="s">
        <v>3011</v>
      </c>
      <c r="E1454" s="242" t="s">
        <v>238</v>
      </c>
    </row>
    <row r="1455" spans="1:5" s="242" customFormat="1">
      <c r="A1455" s="278" t="str">
        <f>数策标签!$H$134</f>
        <v>000100004001002</v>
      </c>
      <c r="B1455" s="251" t="str">
        <f>VLOOKUP(A1455,数策标签!H:K,2,FALSE)</f>
        <v>移动端设备品牌</v>
      </c>
      <c r="C1455" s="247" t="str">
        <f>通信编码!K75</f>
        <v>000100004001002041</v>
      </c>
      <c r="D1455" s="252" t="s">
        <v>3012</v>
      </c>
      <c r="E1455" s="242" t="s">
        <v>238</v>
      </c>
    </row>
    <row r="1456" spans="1:5" s="242" customFormat="1">
      <c r="A1456" s="278" t="str">
        <f>数策标签!$H$134</f>
        <v>000100004001002</v>
      </c>
      <c r="B1456" s="251" t="str">
        <f>VLOOKUP(A1456,数策标签!H:K,2,FALSE)</f>
        <v>移动端设备品牌</v>
      </c>
      <c r="C1456" s="247" t="str">
        <f>通信编码!K76</f>
        <v>000100004001002042</v>
      </c>
      <c r="D1456" s="252" t="s">
        <v>3013</v>
      </c>
      <c r="E1456" s="242" t="s">
        <v>238</v>
      </c>
    </row>
    <row r="1457" spans="1:5" s="242" customFormat="1">
      <c r="A1457" s="278" t="str">
        <f>数策标签!$H$134</f>
        <v>000100004001002</v>
      </c>
      <c r="B1457" s="251" t="str">
        <f>VLOOKUP(A1457,数策标签!H:K,2,FALSE)</f>
        <v>移动端设备品牌</v>
      </c>
      <c r="C1457" s="247" t="str">
        <f>通信编码!K77</f>
        <v>000100004001002043</v>
      </c>
      <c r="D1457" s="252" t="s">
        <v>3014</v>
      </c>
      <c r="E1457" s="242" t="s">
        <v>238</v>
      </c>
    </row>
    <row r="1458" spans="1:5" s="242" customFormat="1">
      <c r="A1458" s="278" t="str">
        <f>数策标签!$H$134</f>
        <v>000100004001002</v>
      </c>
      <c r="B1458" s="251" t="str">
        <f>VLOOKUP(A1458,数策标签!H:K,2,FALSE)</f>
        <v>移动端设备品牌</v>
      </c>
      <c r="C1458" s="247" t="str">
        <f>通信编码!K78</f>
        <v>000100004001002044</v>
      </c>
      <c r="D1458" s="252" t="s">
        <v>3015</v>
      </c>
      <c r="E1458" s="242" t="s">
        <v>238</v>
      </c>
    </row>
    <row r="1459" spans="1:5" s="242" customFormat="1">
      <c r="A1459" s="278" t="str">
        <f>数策标签!$H$134</f>
        <v>000100004001002</v>
      </c>
      <c r="B1459" s="251" t="str">
        <f>VLOOKUP(A1459,数策标签!H:K,2,FALSE)</f>
        <v>移动端设备品牌</v>
      </c>
      <c r="C1459" s="247" t="str">
        <f>通信编码!K79</f>
        <v>000100004001002045</v>
      </c>
      <c r="D1459" s="252" t="s">
        <v>3016</v>
      </c>
      <c r="E1459" s="242" t="s">
        <v>238</v>
      </c>
    </row>
    <row r="1460" spans="1:5" s="242" customFormat="1">
      <c r="A1460" s="278" t="str">
        <f>数策标签!$H$134</f>
        <v>000100004001002</v>
      </c>
      <c r="B1460" s="251" t="str">
        <f>VLOOKUP(A1460,数策标签!H:K,2,FALSE)</f>
        <v>移动端设备品牌</v>
      </c>
      <c r="C1460" s="247" t="str">
        <f>通信编码!K80</f>
        <v>000100004001002046</v>
      </c>
      <c r="D1460" s="252" t="s">
        <v>3017</v>
      </c>
      <c r="E1460" s="242" t="s">
        <v>238</v>
      </c>
    </row>
    <row r="1461" spans="1:5" s="242" customFormat="1">
      <c r="A1461" s="278" t="str">
        <f>数策标签!$H$134</f>
        <v>000100004001002</v>
      </c>
      <c r="B1461" s="251" t="str">
        <f>VLOOKUP(A1461,数策标签!H:K,2,FALSE)</f>
        <v>移动端设备品牌</v>
      </c>
      <c r="C1461" s="247" t="str">
        <f>通信编码!K81</f>
        <v>000100004001002047</v>
      </c>
      <c r="D1461" s="252" t="s">
        <v>3018</v>
      </c>
      <c r="E1461" s="242" t="s">
        <v>238</v>
      </c>
    </row>
    <row r="1462" spans="1:5" s="242" customFormat="1">
      <c r="A1462" s="278" t="str">
        <f>数策标签!$H$134</f>
        <v>000100004001002</v>
      </c>
      <c r="B1462" s="251" t="str">
        <f>VLOOKUP(A1462,数策标签!H:K,2,FALSE)</f>
        <v>移动端设备品牌</v>
      </c>
      <c r="C1462" s="247" t="str">
        <f>通信编码!K82</f>
        <v>000100004001002048</v>
      </c>
      <c r="D1462" s="252" t="s">
        <v>3019</v>
      </c>
      <c r="E1462" s="242" t="s">
        <v>238</v>
      </c>
    </row>
    <row r="1463" spans="1:5" s="242" customFormat="1">
      <c r="A1463" s="278" t="str">
        <f>数策标签!$H$134</f>
        <v>000100004001002</v>
      </c>
      <c r="B1463" s="251" t="str">
        <f>VLOOKUP(A1463,数策标签!H:K,2,FALSE)</f>
        <v>移动端设备品牌</v>
      </c>
      <c r="C1463" s="247" t="str">
        <f>通信编码!K83</f>
        <v>000100004001002049</v>
      </c>
      <c r="D1463" s="252" t="s">
        <v>3020</v>
      </c>
      <c r="E1463" s="242" t="s">
        <v>238</v>
      </c>
    </row>
    <row r="1464" spans="1:5" s="242" customFormat="1">
      <c r="A1464" s="278" t="str">
        <f>数策标签!$H$134</f>
        <v>000100004001002</v>
      </c>
      <c r="B1464" s="251" t="str">
        <f>VLOOKUP(A1464,数策标签!H:K,2,FALSE)</f>
        <v>移动端设备品牌</v>
      </c>
      <c r="C1464" s="247" t="str">
        <f>通信编码!K84</f>
        <v>000100004001002050</v>
      </c>
      <c r="D1464" s="252" t="s">
        <v>3021</v>
      </c>
      <c r="E1464" s="242" t="s">
        <v>238</v>
      </c>
    </row>
    <row r="1465" spans="1:5" s="242" customFormat="1">
      <c r="A1465" s="278" t="str">
        <f>数策标签!$H$134</f>
        <v>000100004001002</v>
      </c>
      <c r="B1465" s="251" t="str">
        <f>VLOOKUP(A1465,数策标签!H:K,2,FALSE)</f>
        <v>移动端设备品牌</v>
      </c>
      <c r="C1465" s="247" t="str">
        <f>通信编码!K85</f>
        <v>000100004001002051</v>
      </c>
      <c r="D1465" s="252" t="s">
        <v>3022</v>
      </c>
      <c r="E1465" s="242" t="s">
        <v>238</v>
      </c>
    </row>
    <row r="1466" spans="1:5" s="242" customFormat="1">
      <c r="A1466" s="278" t="str">
        <f>数策标签!$H$134</f>
        <v>000100004001002</v>
      </c>
      <c r="B1466" s="251" t="str">
        <f>VLOOKUP(A1466,数策标签!H:K,2,FALSE)</f>
        <v>移动端设备品牌</v>
      </c>
      <c r="C1466" s="247" t="str">
        <f>通信编码!K86</f>
        <v>000100004001002052</v>
      </c>
      <c r="D1466" s="252" t="s">
        <v>3023</v>
      </c>
      <c r="E1466" s="242" t="s">
        <v>238</v>
      </c>
    </row>
    <row r="1467" spans="1:5" s="242" customFormat="1">
      <c r="A1467" s="278" t="str">
        <f>数策标签!$H$134</f>
        <v>000100004001002</v>
      </c>
      <c r="B1467" s="251" t="str">
        <f>VLOOKUP(A1467,数策标签!H:K,2,FALSE)</f>
        <v>移动端设备品牌</v>
      </c>
      <c r="C1467" s="247" t="str">
        <f>通信编码!K87</f>
        <v>000100004001002053</v>
      </c>
      <c r="D1467" s="252" t="s">
        <v>3024</v>
      </c>
      <c r="E1467" s="242" t="s">
        <v>238</v>
      </c>
    </row>
    <row r="1468" spans="1:5" s="242" customFormat="1">
      <c r="A1468" s="278" t="str">
        <f>数策标签!$H$134</f>
        <v>000100004001002</v>
      </c>
      <c r="B1468" s="251" t="str">
        <f>VLOOKUP(A1468,数策标签!H:K,2,FALSE)</f>
        <v>移动端设备品牌</v>
      </c>
      <c r="C1468" s="247" t="str">
        <f>通信编码!K88</f>
        <v>000100004001002054</v>
      </c>
      <c r="D1468" s="252" t="s">
        <v>3025</v>
      </c>
      <c r="E1468" s="242" t="s">
        <v>238</v>
      </c>
    </row>
    <row r="1469" spans="1:5" s="242" customFormat="1">
      <c r="A1469" s="278" t="str">
        <f>数策标签!$H$134</f>
        <v>000100004001002</v>
      </c>
      <c r="B1469" s="251" t="str">
        <f>VLOOKUP(A1469,数策标签!H:K,2,FALSE)</f>
        <v>移动端设备品牌</v>
      </c>
      <c r="C1469" s="247" t="str">
        <f>通信编码!K89</f>
        <v>000100004001002055</v>
      </c>
      <c r="D1469" s="252" t="s">
        <v>3026</v>
      </c>
      <c r="E1469" s="242" t="s">
        <v>238</v>
      </c>
    </row>
    <row r="1470" spans="1:5" s="242" customFormat="1">
      <c r="A1470" s="278" t="str">
        <f>数策标签!$H$134</f>
        <v>000100004001002</v>
      </c>
      <c r="B1470" s="251" t="str">
        <f>VLOOKUP(A1470,数策标签!H:K,2,FALSE)</f>
        <v>移动端设备品牌</v>
      </c>
      <c r="C1470" s="247" t="str">
        <f>通信编码!K90</f>
        <v>000100004001002056</v>
      </c>
      <c r="D1470" s="252" t="s">
        <v>3027</v>
      </c>
      <c r="E1470" s="242" t="s">
        <v>238</v>
      </c>
    </row>
    <row r="1471" spans="1:5" s="242" customFormat="1">
      <c r="A1471" s="278" t="str">
        <f>数策标签!$H$134</f>
        <v>000100004001002</v>
      </c>
      <c r="B1471" s="251" t="str">
        <f>VLOOKUP(A1471,数策标签!H:K,2,FALSE)</f>
        <v>移动端设备品牌</v>
      </c>
      <c r="C1471" s="247" t="str">
        <f>通信编码!K91</f>
        <v>000100004001002057</v>
      </c>
      <c r="D1471" s="252" t="s">
        <v>3028</v>
      </c>
      <c r="E1471" s="242" t="s">
        <v>238</v>
      </c>
    </row>
    <row r="1472" spans="1:5" s="242" customFormat="1">
      <c r="A1472" s="278" t="str">
        <f>数策标签!$H$134</f>
        <v>000100004001002</v>
      </c>
      <c r="B1472" s="251" t="str">
        <f>VLOOKUP(A1472,数策标签!H:K,2,FALSE)</f>
        <v>移动端设备品牌</v>
      </c>
      <c r="C1472" s="247" t="str">
        <f>通信编码!K92</f>
        <v>000100004001002058</v>
      </c>
      <c r="D1472" s="252" t="s">
        <v>3029</v>
      </c>
      <c r="E1472" s="242" t="s">
        <v>238</v>
      </c>
    </row>
    <row r="1473" spans="1:5" s="242" customFormat="1">
      <c r="A1473" s="278" t="str">
        <f>数策标签!$H$134</f>
        <v>000100004001002</v>
      </c>
      <c r="B1473" s="251" t="str">
        <f>VLOOKUP(A1473,数策标签!H:K,2,FALSE)</f>
        <v>移动端设备品牌</v>
      </c>
      <c r="C1473" s="247" t="str">
        <f>通信编码!K93</f>
        <v>000100004001002059</v>
      </c>
      <c r="D1473" s="252" t="s">
        <v>3030</v>
      </c>
      <c r="E1473" s="242" t="s">
        <v>238</v>
      </c>
    </row>
    <row r="1474" spans="1:5" s="242" customFormat="1">
      <c r="A1474" s="278" t="str">
        <f>数策标签!$H$134</f>
        <v>000100004001002</v>
      </c>
      <c r="B1474" s="251" t="str">
        <f>VLOOKUP(A1474,数策标签!H:K,2,FALSE)</f>
        <v>移动端设备品牌</v>
      </c>
      <c r="C1474" s="247" t="str">
        <f>通信编码!K94</f>
        <v>000100004001002060</v>
      </c>
      <c r="D1474" s="252" t="s">
        <v>3031</v>
      </c>
      <c r="E1474" s="242" t="s">
        <v>238</v>
      </c>
    </row>
    <row r="1475" spans="1:5" s="242" customFormat="1">
      <c r="A1475" s="278" t="str">
        <f>数策标签!$H$134</f>
        <v>000100004001002</v>
      </c>
      <c r="B1475" s="251" t="str">
        <f>VLOOKUP(A1475,数策标签!H:K,2,FALSE)</f>
        <v>移动端设备品牌</v>
      </c>
      <c r="C1475" s="247" t="str">
        <f>通信编码!K95</f>
        <v>000100004001002061</v>
      </c>
      <c r="D1475" s="252" t="s">
        <v>3032</v>
      </c>
      <c r="E1475" s="242" t="s">
        <v>238</v>
      </c>
    </row>
    <row r="1476" spans="1:5" s="242" customFormat="1">
      <c r="A1476" s="278" t="str">
        <f>数策标签!$H$134</f>
        <v>000100004001002</v>
      </c>
      <c r="B1476" s="251" t="str">
        <f>VLOOKUP(A1476,数策标签!H:K,2,FALSE)</f>
        <v>移动端设备品牌</v>
      </c>
      <c r="C1476" s="247" t="str">
        <f>通信编码!K96</f>
        <v>000100004001002062</v>
      </c>
      <c r="D1476" s="252" t="s">
        <v>3033</v>
      </c>
      <c r="E1476" s="242" t="s">
        <v>238</v>
      </c>
    </row>
    <row r="1477" spans="1:5" s="242" customFormat="1">
      <c r="A1477" s="278" t="str">
        <f>数策标签!$H$134</f>
        <v>000100004001002</v>
      </c>
      <c r="B1477" s="251" t="str">
        <f>VLOOKUP(A1477,数策标签!H:K,2,FALSE)</f>
        <v>移动端设备品牌</v>
      </c>
      <c r="C1477" s="247" t="str">
        <f>通信编码!K97</f>
        <v>000100004001002063</v>
      </c>
      <c r="D1477" s="252" t="s">
        <v>3034</v>
      </c>
      <c r="E1477" s="242" t="s">
        <v>238</v>
      </c>
    </row>
    <row r="1478" spans="1:5" s="242" customFormat="1">
      <c r="A1478" s="278" t="str">
        <f>数策标签!$H$134</f>
        <v>000100004001002</v>
      </c>
      <c r="B1478" s="251" t="str">
        <f>VLOOKUP(A1478,数策标签!H:K,2,FALSE)</f>
        <v>移动端设备品牌</v>
      </c>
      <c r="C1478" s="247" t="str">
        <f>通信编码!K98</f>
        <v>000100004001002064</v>
      </c>
      <c r="D1478" s="252" t="s">
        <v>3035</v>
      </c>
      <c r="E1478" s="242" t="s">
        <v>238</v>
      </c>
    </row>
    <row r="1479" spans="1:5" s="242" customFormat="1">
      <c r="A1479" s="278" t="str">
        <f>数策标签!$H$134</f>
        <v>000100004001002</v>
      </c>
      <c r="B1479" s="251" t="str">
        <f>VLOOKUP(A1479,数策标签!H:K,2,FALSE)</f>
        <v>移动端设备品牌</v>
      </c>
      <c r="C1479" s="247" t="str">
        <f>通信编码!K99</f>
        <v>000100004001002065</v>
      </c>
      <c r="D1479" s="252" t="s">
        <v>3036</v>
      </c>
      <c r="E1479" s="242" t="s">
        <v>238</v>
      </c>
    </row>
    <row r="1480" spans="1:5" s="242" customFormat="1">
      <c r="A1480" s="278" t="str">
        <f>数策标签!$H$134</f>
        <v>000100004001002</v>
      </c>
      <c r="B1480" s="251" t="str">
        <f>VLOOKUP(A1480,数策标签!H:K,2,FALSE)</f>
        <v>移动端设备品牌</v>
      </c>
      <c r="C1480" s="247" t="str">
        <f>通信编码!K100</f>
        <v>000100004001002066</v>
      </c>
      <c r="D1480" s="252" t="s">
        <v>3037</v>
      </c>
      <c r="E1480" s="242" t="s">
        <v>238</v>
      </c>
    </row>
    <row r="1481" spans="1:5" s="242" customFormat="1">
      <c r="A1481" s="278" t="str">
        <f>数策标签!$H$134</f>
        <v>000100004001002</v>
      </c>
      <c r="B1481" s="251" t="str">
        <f>VLOOKUP(A1481,数策标签!H:K,2,FALSE)</f>
        <v>移动端设备品牌</v>
      </c>
      <c r="C1481" s="247" t="str">
        <f>通信编码!K101</f>
        <v>000100004001002067</v>
      </c>
      <c r="D1481" s="252" t="s">
        <v>3038</v>
      </c>
      <c r="E1481" s="242" t="s">
        <v>238</v>
      </c>
    </row>
    <row r="1482" spans="1:5" s="242" customFormat="1">
      <c r="A1482" s="278" t="str">
        <f>数策标签!$H$134</f>
        <v>000100004001002</v>
      </c>
      <c r="B1482" s="251" t="str">
        <f>VLOOKUP(A1482,数策标签!H:K,2,FALSE)</f>
        <v>移动端设备品牌</v>
      </c>
      <c r="C1482" s="247" t="str">
        <f>通信编码!K102</f>
        <v>000100004001002068</v>
      </c>
      <c r="D1482" s="252" t="s">
        <v>3039</v>
      </c>
      <c r="E1482" s="242" t="s">
        <v>238</v>
      </c>
    </row>
    <row r="1483" spans="1:5" s="242" customFormat="1">
      <c r="A1483" s="278" t="str">
        <f>数策标签!$H$134</f>
        <v>000100004001002</v>
      </c>
      <c r="B1483" s="251" t="str">
        <f>VLOOKUP(A1483,数策标签!H:K,2,FALSE)</f>
        <v>移动端设备品牌</v>
      </c>
      <c r="C1483" s="247" t="str">
        <f>通信编码!K103</f>
        <v>000100004001002069</v>
      </c>
      <c r="D1483" s="252" t="s">
        <v>3040</v>
      </c>
      <c r="E1483" s="242" t="s">
        <v>238</v>
      </c>
    </row>
    <row r="1484" spans="1:5" s="242" customFormat="1">
      <c r="A1484" s="278" t="str">
        <f>数策标签!$H$134</f>
        <v>000100004001002</v>
      </c>
      <c r="B1484" s="251" t="str">
        <f>VLOOKUP(A1484,数策标签!H:K,2,FALSE)</f>
        <v>移动端设备品牌</v>
      </c>
      <c r="C1484" s="247" t="str">
        <f>通信编码!K104</f>
        <v>000100004001002070</v>
      </c>
      <c r="D1484" s="252" t="s">
        <v>3041</v>
      </c>
      <c r="E1484" s="242" t="s">
        <v>238</v>
      </c>
    </row>
    <row r="1485" spans="1:5" s="242" customFormat="1">
      <c r="A1485" s="278" t="str">
        <f>数策标签!$H$134</f>
        <v>000100004001002</v>
      </c>
      <c r="B1485" s="251" t="str">
        <f>VLOOKUP(A1485,数策标签!H:K,2,FALSE)</f>
        <v>移动端设备品牌</v>
      </c>
      <c r="C1485" s="247" t="str">
        <f>通信编码!K105</f>
        <v>000100004001002071</v>
      </c>
      <c r="D1485" s="252" t="s">
        <v>3042</v>
      </c>
      <c r="E1485" s="242" t="s">
        <v>238</v>
      </c>
    </row>
    <row r="1486" spans="1:5" s="242" customFormat="1">
      <c r="A1486" s="278" t="str">
        <f>数策标签!$H$134</f>
        <v>000100004001002</v>
      </c>
      <c r="B1486" s="251" t="str">
        <f>VLOOKUP(A1486,数策标签!H:K,2,FALSE)</f>
        <v>移动端设备品牌</v>
      </c>
      <c r="C1486" s="247" t="str">
        <f>通信编码!K106</f>
        <v>000100004001002072</v>
      </c>
      <c r="D1486" s="252" t="s">
        <v>3043</v>
      </c>
      <c r="E1486" s="242" t="s">
        <v>238</v>
      </c>
    </row>
    <row r="1487" spans="1:5" s="242" customFormat="1">
      <c r="A1487" s="278" t="str">
        <f>数策标签!$H$134</f>
        <v>000100004001002</v>
      </c>
      <c r="B1487" s="251" t="str">
        <f>VLOOKUP(A1487,数策标签!H:K,2,FALSE)</f>
        <v>移动端设备品牌</v>
      </c>
      <c r="C1487" s="247" t="str">
        <f>通信编码!K107</f>
        <v>000100004001002073</v>
      </c>
      <c r="D1487" s="252" t="s">
        <v>3044</v>
      </c>
      <c r="E1487" s="242" t="s">
        <v>238</v>
      </c>
    </row>
    <row r="1488" spans="1:5" s="242" customFormat="1">
      <c r="A1488" s="278" t="str">
        <f>数策标签!$H$134</f>
        <v>000100004001002</v>
      </c>
      <c r="B1488" s="251" t="str">
        <f>VLOOKUP(A1488,数策标签!H:K,2,FALSE)</f>
        <v>移动端设备品牌</v>
      </c>
      <c r="C1488" s="247" t="str">
        <f>通信编码!K108</f>
        <v>000100004001002074</v>
      </c>
      <c r="D1488" s="252" t="s">
        <v>3045</v>
      </c>
      <c r="E1488" s="242" t="s">
        <v>238</v>
      </c>
    </row>
    <row r="1489" spans="1:5" s="242" customFormat="1">
      <c r="A1489" s="278" t="str">
        <f>数策标签!$H$134</f>
        <v>000100004001002</v>
      </c>
      <c r="B1489" s="251" t="str">
        <f>VLOOKUP(A1489,数策标签!H:K,2,FALSE)</f>
        <v>移动端设备品牌</v>
      </c>
      <c r="C1489" s="247" t="str">
        <f>通信编码!K109</f>
        <v>000100004001002075</v>
      </c>
      <c r="D1489" s="252" t="s">
        <v>3046</v>
      </c>
      <c r="E1489" s="242" t="s">
        <v>238</v>
      </c>
    </row>
    <row r="1490" spans="1:5" s="242" customFormat="1">
      <c r="A1490" s="278" t="str">
        <f>数策标签!$H$134</f>
        <v>000100004001002</v>
      </c>
      <c r="B1490" s="251" t="str">
        <f>VLOOKUP(A1490,数策标签!H:K,2,FALSE)</f>
        <v>移动端设备品牌</v>
      </c>
      <c r="C1490" s="247" t="str">
        <f>通信编码!K110</f>
        <v>000100004001002076</v>
      </c>
      <c r="D1490" s="252" t="s">
        <v>3047</v>
      </c>
      <c r="E1490" s="242" t="s">
        <v>238</v>
      </c>
    </row>
    <row r="1491" spans="1:5" s="242" customFormat="1">
      <c r="A1491" s="278" t="str">
        <f>数策标签!$H$134</f>
        <v>000100004001002</v>
      </c>
      <c r="B1491" s="251" t="str">
        <f>VLOOKUP(A1491,数策标签!H:K,2,FALSE)</f>
        <v>移动端设备品牌</v>
      </c>
      <c r="C1491" s="247" t="str">
        <f>通信编码!K111</f>
        <v>000100004001002077</v>
      </c>
      <c r="D1491" s="252" t="s">
        <v>3048</v>
      </c>
      <c r="E1491" s="242" t="s">
        <v>238</v>
      </c>
    </row>
    <row r="1492" spans="1:5" s="242" customFormat="1">
      <c r="A1492" s="278" t="str">
        <f>数策标签!$H$134</f>
        <v>000100004001002</v>
      </c>
      <c r="B1492" s="251" t="str">
        <f>VLOOKUP(A1492,数策标签!H:K,2,FALSE)</f>
        <v>移动端设备品牌</v>
      </c>
      <c r="C1492" s="247" t="str">
        <f>通信编码!K112</f>
        <v>000100004001002078</v>
      </c>
      <c r="D1492" s="252" t="s">
        <v>3049</v>
      </c>
      <c r="E1492" s="242" t="s">
        <v>238</v>
      </c>
    </row>
    <row r="1493" spans="1:5" s="242" customFormat="1">
      <c r="A1493" s="278" t="str">
        <f>数策标签!$H$134</f>
        <v>000100004001002</v>
      </c>
      <c r="B1493" s="251" t="str">
        <f>VLOOKUP(A1493,数策标签!H:K,2,FALSE)</f>
        <v>移动端设备品牌</v>
      </c>
      <c r="C1493" s="247" t="str">
        <f>通信编码!K113</f>
        <v>000100004001002079</v>
      </c>
      <c r="D1493" s="252" t="s">
        <v>3050</v>
      </c>
      <c r="E1493" s="242" t="s">
        <v>238</v>
      </c>
    </row>
    <row r="1494" spans="1:5" s="242" customFormat="1">
      <c r="A1494" s="278" t="str">
        <f>数策标签!$H$134</f>
        <v>000100004001002</v>
      </c>
      <c r="B1494" s="251" t="str">
        <f>VLOOKUP(A1494,数策标签!H:K,2,FALSE)</f>
        <v>移动端设备品牌</v>
      </c>
      <c r="C1494" s="247" t="str">
        <f>通信编码!K114</f>
        <v>000100004001002080</v>
      </c>
      <c r="D1494" s="252" t="s">
        <v>3051</v>
      </c>
      <c r="E1494" s="242" t="s">
        <v>238</v>
      </c>
    </row>
    <row r="1495" spans="1:5" s="242" customFormat="1">
      <c r="A1495" s="278" t="str">
        <f>数策标签!$H$134</f>
        <v>000100004001002</v>
      </c>
      <c r="B1495" s="251" t="str">
        <f>VLOOKUP(A1495,数策标签!H:K,2,FALSE)</f>
        <v>移动端设备品牌</v>
      </c>
      <c r="C1495" s="247" t="str">
        <f>通信编码!K115</f>
        <v>000100004001002081</v>
      </c>
      <c r="D1495" s="252" t="s">
        <v>3052</v>
      </c>
      <c r="E1495" s="242" t="s">
        <v>238</v>
      </c>
    </row>
    <row r="1496" spans="1:5" s="242" customFormat="1">
      <c r="A1496" s="278" t="str">
        <f>数策标签!$H$134</f>
        <v>000100004001002</v>
      </c>
      <c r="B1496" s="251" t="str">
        <f>VLOOKUP(A1496,数策标签!H:K,2,FALSE)</f>
        <v>移动端设备品牌</v>
      </c>
      <c r="C1496" s="247" t="str">
        <f>通信编码!K116</f>
        <v>000100004001002082</v>
      </c>
      <c r="D1496" s="252" t="s">
        <v>3053</v>
      </c>
      <c r="E1496" s="242" t="s">
        <v>238</v>
      </c>
    </row>
    <row r="1497" spans="1:5" s="242" customFormat="1">
      <c r="A1497" s="278" t="str">
        <f>数策标签!$H$134</f>
        <v>000100004001002</v>
      </c>
      <c r="B1497" s="251" t="str">
        <f>VLOOKUP(A1497,数策标签!H:K,2,FALSE)</f>
        <v>移动端设备品牌</v>
      </c>
      <c r="C1497" s="247" t="str">
        <f>通信编码!K117</f>
        <v>000100004001002083</v>
      </c>
      <c r="D1497" s="252" t="s">
        <v>3054</v>
      </c>
      <c r="E1497" s="242" t="s">
        <v>238</v>
      </c>
    </row>
    <row r="1498" spans="1:5" s="242" customFormat="1">
      <c r="A1498" s="278" t="str">
        <f>数策标签!$H$134</f>
        <v>000100004001002</v>
      </c>
      <c r="B1498" s="251" t="str">
        <f>VLOOKUP(A1498,数策标签!H:K,2,FALSE)</f>
        <v>移动端设备品牌</v>
      </c>
      <c r="C1498" s="247" t="str">
        <f>通信编码!K118</f>
        <v>000100004001002084</v>
      </c>
      <c r="D1498" s="252" t="s">
        <v>3055</v>
      </c>
      <c r="E1498" s="242" t="s">
        <v>238</v>
      </c>
    </row>
    <row r="1499" spans="1:5" s="242" customFormat="1">
      <c r="A1499" s="278" t="str">
        <f>数策标签!$H$134</f>
        <v>000100004001002</v>
      </c>
      <c r="B1499" s="251" t="str">
        <f>VLOOKUP(A1499,数策标签!H:K,2,FALSE)</f>
        <v>移动端设备品牌</v>
      </c>
      <c r="C1499" s="265" t="str">
        <f>通信编码!K119</f>
        <v>000100004001002085</v>
      </c>
      <c r="D1499" s="279" t="s">
        <v>3591</v>
      </c>
      <c r="E1499" s="242" t="s">
        <v>238</v>
      </c>
    </row>
    <row r="1500" spans="1:5" s="242" customFormat="1">
      <c r="A1500" s="278" t="str">
        <f>数策标签!$H$134</f>
        <v>000100004001002</v>
      </c>
      <c r="B1500" s="251" t="str">
        <f>VLOOKUP(A1500,数策标签!H:K,2,FALSE)</f>
        <v>移动端设备品牌</v>
      </c>
      <c r="C1500" s="265" t="str">
        <f>通信编码!K120</f>
        <v>000100004001002086</v>
      </c>
      <c r="D1500" s="279">
        <v>115</v>
      </c>
      <c r="E1500" s="242" t="s">
        <v>238</v>
      </c>
    </row>
    <row r="1501" spans="1:5" s="242" customFormat="1">
      <c r="A1501" s="278" t="str">
        <f>数策标签!$H$134</f>
        <v>000100004001002</v>
      </c>
      <c r="B1501" s="251" t="str">
        <f>VLOOKUP(A1501,数策标签!H:K,2,FALSE)</f>
        <v>移动端设备品牌</v>
      </c>
      <c r="C1501" s="265" t="str">
        <f>通信编码!K121</f>
        <v>000100004001002087</v>
      </c>
      <c r="D1501" s="279" t="s">
        <v>3592</v>
      </c>
      <c r="E1501" s="242" t="s">
        <v>238</v>
      </c>
    </row>
    <row r="1502" spans="1:5" s="242" customFormat="1">
      <c r="A1502" s="278" t="str">
        <f>数策标签!$H$134</f>
        <v>000100004001002</v>
      </c>
      <c r="B1502" s="251" t="str">
        <f>VLOOKUP(A1502,数策标签!H:K,2,FALSE)</f>
        <v>移动端设备品牌</v>
      </c>
      <c r="C1502" s="265" t="str">
        <f>通信编码!K122</f>
        <v>000100004001002088</v>
      </c>
      <c r="D1502" s="279" t="s">
        <v>3593</v>
      </c>
      <c r="E1502" s="242" t="s">
        <v>238</v>
      </c>
    </row>
    <row r="1503" spans="1:5" s="242" customFormat="1">
      <c r="A1503" s="278" t="str">
        <f>数策标签!$H$134</f>
        <v>000100004001002</v>
      </c>
      <c r="B1503" s="251" t="str">
        <f>VLOOKUP(A1503,数策标签!H:K,2,FALSE)</f>
        <v>移动端设备品牌</v>
      </c>
      <c r="C1503" s="265" t="str">
        <f>通信编码!K123</f>
        <v>000100004001002089</v>
      </c>
      <c r="D1503" s="279" t="s">
        <v>3594</v>
      </c>
      <c r="E1503" s="242" t="s">
        <v>238</v>
      </c>
    </row>
    <row r="1504" spans="1:5" s="242" customFormat="1">
      <c r="A1504" s="278" t="str">
        <f>数策标签!$H$134</f>
        <v>000100004001002</v>
      </c>
      <c r="B1504" s="251" t="str">
        <f>VLOOKUP(A1504,数策标签!H:K,2,FALSE)</f>
        <v>移动端设备品牌</v>
      </c>
      <c r="C1504" s="265" t="str">
        <f>通信编码!K124</f>
        <v>000100004001002090</v>
      </c>
      <c r="D1504" s="279" t="s">
        <v>3595</v>
      </c>
      <c r="E1504" s="242" t="s">
        <v>238</v>
      </c>
    </row>
    <row r="1505" spans="1:5" s="242" customFormat="1">
      <c r="A1505" s="278" t="str">
        <f>数策标签!$H$134</f>
        <v>000100004001002</v>
      </c>
      <c r="B1505" s="251" t="str">
        <f>VLOOKUP(A1505,数策标签!H:K,2,FALSE)</f>
        <v>移动端设备品牌</v>
      </c>
      <c r="C1505" s="265" t="str">
        <f>通信编码!K125</f>
        <v>000100004001002091</v>
      </c>
      <c r="D1505" s="279" t="s">
        <v>3596</v>
      </c>
      <c r="E1505" s="242" t="s">
        <v>238</v>
      </c>
    </row>
    <row r="1506" spans="1:5" s="242" customFormat="1">
      <c r="A1506" s="278" t="str">
        <f>数策标签!$H$134</f>
        <v>000100004001002</v>
      </c>
      <c r="B1506" s="251" t="str">
        <f>VLOOKUP(A1506,数策标签!H:K,2,FALSE)</f>
        <v>移动端设备品牌</v>
      </c>
      <c r="C1506" s="265" t="str">
        <f>通信编码!K126</f>
        <v>000100004001002092</v>
      </c>
      <c r="D1506" s="279" t="s">
        <v>3597</v>
      </c>
      <c r="E1506" s="242" t="s">
        <v>238</v>
      </c>
    </row>
    <row r="1507" spans="1:5" s="242" customFormat="1">
      <c r="A1507" s="278" t="str">
        <f>数策标签!$H$134</f>
        <v>000100004001002</v>
      </c>
      <c r="B1507" s="251" t="str">
        <f>VLOOKUP(A1507,数策标签!H:K,2,FALSE)</f>
        <v>移动端设备品牌</v>
      </c>
      <c r="C1507" s="265" t="str">
        <f>通信编码!K127</f>
        <v>000100004001002093</v>
      </c>
      <c r="D1507" s="279" t="s">
        <v>3598</v>
      </c>
      <c r="E1507" s="242" t="s">
        <v>238</v>
      </c>
    </row>
    <row r="1508" spans="1:5" s="242" customFormat="1">
      <c r="A1508" s="278" t="str">
        <f>数策标签!$H$134</f>
        <v>000100004001002</v>
      </c>
      <c r="B1508" s="251" t="str">
        <f>VLOOKUP(A1508,数策标签!H:K,2,FALSE)</f>
        <v>移动端设备品牌</v>
      </c>
      <c r="C1508" s="265" t="str">
        <f>通信编码!K128</f>
        <v>000100004001002094</v>
      </c>
      <c r="D1508" s="279" t="s">
        <v>3599</v>
      </c>
      <c r="E1508" s="242" t="s">
        <v>238</v>
      </c>
    </row>
    <row r="1509" spans="1:5" s="242" customFormat="1">
      <c r="A1509" s="278" t="str">
        <f>数策标签!$H$134</f>
        <v>000100004001002</v>
      </c>
      <c r="B1509" s="251" t="str">
        <f>VLOOKUP(A1509,数策标签!H:K,2,FALSE)</f>
        <v>移动端设备品牌</v>
      </c>
      <c r="C1509" s="265" t="str">
        <f>通信编码!K129</f>
        <v>000100004001002095</v>
      </c>
      <c r="D1509" s="279" t="s">
        <v>3600</v>
      </c>
      <c r="E1509" s="242" t="s">
        <v>238</v>
      </c>
    </row>
    <row r="1510" spans="1:5" s="242" customFormat="1">
      <c r="A1510" s="278" t="str">
        <f>数策标签!$H$134</f>
        <v>000100004001002</v>
      </c>
      <c r="B1510" s="251" t="str">
        <f>VLOOKUP(A1510,数策标签!H:K,2,FALSE)</f>
        <v>移动端设备品牌</v>
      </c>
      <c r="C1510" s="265" t="str">
        <f>通信编码!K130</f>
        <v>000100004001002096</v>
      </c>
      <c r="D1510" s="279" t="s">
        <v>3601</v>
      </c>
      <c r="E1510" s="242" t="s">
        <v>238</v>
      </c>
    </row>
    <row r="1511" spans="1:5" s="242" customFormat="1">
      <c r="A1511" s="278" t="str">
        <f>数策标签!$H$134</f>
        <v>000100004001002</v>
      </c>
      <c r="B1511" s="251" t="str">
        <f>VLOOKUP(A1511,数策标签!H:K,2,FALSE)</f>
        <v>移动端设备品牌</v>
      </c>
      <c r="C1511" s="265" t="str">
        <f>通信编码!K131</f>
        <v>000100004001002097</v>
      </c>
      <c r="D1511" s="279" t="s">
        <v>3602</v>
      </c>
      <c r="E1511" s="242" t="s">
        <v>238</v>
      </c>
    </row>
    <row r="1512" spans="1:5" s="242" customFormat="1">
      <c r="A1512" s="278" t="str">
        <f>数策标签!$H$134</f>
        <v>000100004001002</v>
      </c>
      <c r="B1512" s="251" t="str">
        <f>VLOOKUP(A1512,数策标签!H:K,2,FALSE)</f>
        <v>移动端设备品牌</v>
      </c>
      <c r="C1512" s="265" t="str">
        <f>通信编码!K132</f>
        <v>000100004001002098</v>
      </c>
      <c r="D1512" s="279" t="s">
        <v>3603</v>
      </c>
      <c r="E1512" s="242" t="s">
        <v>238</v>
      </c>
    </row>
    <row r="1513" spans="1:5" s="242" customFormat="1">
      <c r="A1513" s="278" t="str">
        <f>数策标签!$H$134</f>
        <v>000100004001002</v>
      </c>
      <c r="B1513" s="251" t="str">
        <f>VLOOKUP(A1513,数策标签!H:K,2,FALSE)</f>
        <v>移动端设备品牌</v>
      </c>
      <c r="C1513" s="265" t="str">
        <f>通信编码!K133</f>
        <v>000100004001002099</v>
      </c>
      <c r="D1513" s="279" t="s">
        <v>3604</v>
      </c>
      <c r="E1513" s="242" t="s">
        <v>238</v>
      </c>
    </row>
    <row r="1514" spans="1:5" s="242" customFormat="1">
      <c r="A1514" s="278" t="str">
        <f>数策标签!$H$134</f>
        <v>000100004001002</v>
      </c>
      <c r="B1514" s="251" t="str">
        <f>VLOOKUP(A1514,数策标签!H:K,2,FALSE)</f>
        <v>移动端设备品牌</v>
      </c>
      <c r="C1514" s="265" t="str">
        <f>通信编码!K134</f>
        <v>000100004001002100</v>
      </c>
      <c r="D1514" s="279" t="s">
        <v>3605</v>
      </c>
      <c r="E1514" s="242" t="s">
        <v>238</v>
      </c>
    </row>
    <row r="1515" spans="1:5" s="242" customFormat="1">
      <c r="A1515" s="278" t="str">
        <f>数策标签!$H$134</f>
        <v>000100004001002</v>
      </c>
      <c r="B1515" s="251" t="str">
        <f>VLOOKUP(A1515,数策标签!H:K,2,FALSE)</f>
        <v>移动端设备品牌</v>
      </c>
      <c r="C1515" s="265" t="str">
        <f>通信编码!K135</f>
        <v>000100004001002101</v>
      </c>
      <c r="D1515" s="279" t="s">
        <v>3606</v>
      </c>
      <c r="E1515" s="242" t="s">
        <v>238</v>
      </c>
    </row>
    <row r="1516" spans="1:5" s="242" customFormat="1">
      <c r="A1516" s="278" t="str">
        <f>数策标签!$H$134</f>
        <v>000100004001002</v>
      </c>
      <c r="B1516" s="251" t="str">
        <f>VLOOKUP(A1516,数策标签!H:K,2,FALSE)</f>
        <v>移动端设备品牌</v>
      </c>
      <c r="C1516" s="265" t="str">
        <f>通信编码!K136</f>
        <v>000100004001002102</v>
      </c>
      <c r="D1516" s="279" t="s">
        <v>3607</v>
      </c>
      <c r="E1516" s="242" t="s">
        <v>238</v>
      </c>
    </row>
    <row r="1517" spans="1:5" s="242" customFormat="1">
      <c r="A1517" s="278" t="str">
        <f>数策标签!$H$134</f>
        <v>000100004001002</v>
      </c>
      <c r="B1517" s="251" t="str">
        <f>VLOOKUP(A1517,数策标签!H:K,2,FALSE)</f>
        <v>移动端设备品牌</v>
      </c>
      <c r="C1517" s="265" t="str">
        <f>通信编码!K137</f>
        <v>000100004001002103</v>
      </c>
      <c r="D1517" s="279" t="s">
        <v>3608</v>
      </c>
      <c r="E1517" s="242" t="s">
        <v>238</v>
      </c>
    </row>
    <row r="1518" spans="1:5" s="242" customFormat="1">
      <c r="A1518" s="278" t="str">
        <f>数策标签!$H$134</f>
        <v>000100004001002</v>
      </c>
      <c r="B1518" s="251" t="str">
        <f>VLOOKUP(A1518,数策标签!H:K,2,FALSE)</f>
        <v>移动端设备品牌</v>
      </c>
      <c r="C1518" s="265" t="str">
        <f>通信编码!K138</f>
        <v>000100004001002104</v>
      </c>
      <c r="D1518" s="279" t="s">
        <v>3609</v>
      </c>
      <c r="E1518" s="242" t="s">
        <v>238</v>
      </c>
    </row>
    <row r="1519" spans="1:5" s="242" customFormat="1">
      <c r="A1519" s="278" t="str">
        <f>数策标签!$H$134</f>
        <v>000100004001002</v>
      </c>
      <c r="B1519" s="251" t="str">
        <f>VLOOKUP(A1519,数策标签!H:K,2,FALSE)</f>
        <v>移动端设备品牌</v>
      </c>
      <c r="C1519" s="265" t="str">
        <f>通信编码!K139</f>
        <v>000100004001002105</v>
      </c>
      <c r="D1519" s="279" t="s">
        <v>3610</v>
      </c>
      <c r="E1519" s="242" t="s">
        <v>238</v>
      </c>
    </row>
    <row r="1520" spans="1:5" s="242" customFormat="1">
      <c r="A1520" s="278" t="str">
        <f>数策标签!$H$134</f>
        <v>000100004001002</v>
      </c>
      <c r="B1520" s="251" t="str">
        <f>VLOOKUP(A1520,数策标签!H:K,2,FALSE)</f>
        <v>移动端设备品牌</v>
      </c>
      <c r="C1520" s="265" t="str">
        <f>通信编码!K140</f>
        <v>000100004001002106</v>
      </c>
      <c r="D1520" s="279" t="s">
        <v>3611</v>
      </c>
      <c r="E1520" s="242" t="s">
        <v>238</v>
      </c>
    </row>
    <row r="1521" spans="1:5" s="242" customFormat="1">
      <c r="A1521" s="278" t="str">
        <f>数策标签!$H$134</f>
        <v>000100004001002</v>
      </c>
      <c r="B1521" s="251" t="str">
        <f>VLOOKUP(A1521,数策标签!H:K,2,FALSE)</f>
        <v>移动端设备品牌</v>
      </c>
      <c r="C1521" s="265" t="str">
        <f>通信编码!K141</f>
        <v>000100004001002107</v>
      </c>
      <c r="D1521" s="279" t="s">
        <v>3612</v>
      </c>
      <c r="E1521" s="242" t="s">
        <v>238</v>
      </c>
    </row>
    <row r="1522" spans="1:5" s="242" customFormat="1">
      <c r="A1522" s="278" t="str">
        <f>数策标签!$H$134</f>
        <v>000100004001002</v>
      </c>
      <c r="B1522" s="251" t="str">
        <f>VLOOKUP(A1522,数策标签!H:K,2,FALSE)</f>
        <v>移动端设备品牌</v>
      </c>
      <c r="C1522" s="265" t="str">
        <f>通信编码!K142</f>
        <v>000100004001002108</v>
      </c>
      <c r="D1522" s="279" t="s">
        <v>3613</v>
      </c>
      <c r="E1522" s="242" t="s">
        <v>238</v>
      </c>
    </row>
    <row r="1523" spans="1:5" s="242" customFormat="1">
      <c r="A1523" s="278" t="str">
        <f>数策标签!$H$134</f>
        <v>000100004001002</v>
      </c>
      <c r="B1523" s="251" t="str">
        <f>VLOOKUP(A1523,数策标签!H:K,2,FALSE)</f>
        <v>移动端设备品牌</v>
      </c>
      <c r="C1523" s="265" t="str">
        <f>通信编码!K143</f>
        <v>000100004001002109</v>
      </c>
      <c r="D1523" s="279" t="s">
        <v>3614</v>
      </c>
      <c r="E1523" s="242" t="s">
        <v>238</v>
      </c>
    </row>
    <row r="1524" spans="1:5" s="242" customFormat="1">
      <c r="A1524" s="278" t="str">
        <f>数策标签!$H$134</f>
        <v>000100004001002</v>
      </c>
      <c r="B1524" s="251" t="str">
        <f>VLOOKUP(A1524,数策标签!H:K,2,FALSE)</f>
        <v>移动端设备品牌</v>
      </c>
      <c r="C1524" s="265" t="str">
        <f>通信编码!K144</f>
        <v>000100004001002110</v>
      </c>
      <c r="D1524" s="279" t="s">
        <v>3615</v>
      </c>
      <c r="E1524" s="242" t="s">
        <v>238</v>
      </c>
    </row>
    <row r="1525" spans="1:5" s="242" customFormat="1">
      <c r="A1525" s="278" t="str">
        <f>数策标签!$H$134</f>
        <v>000100004001002</v>
      </c>
      <c r="B1525" s="251" t="str">
        <f>VLOOKUP(A1525,数策标签!H:K,2,FALSE)</f>
        <v>移动端设备品牌</v>
      </c>
      <c r="C1525" s="265" t="str">
        <f>通信编码!K145</f>
        <v>000100004001002111</v>
      </c>
      <c r="D1525" s="279" t="s">
        <v>3616</v>
      </c>
      <c r="E1525" s="242" t="s">
        <v>238</v>
      </c>
    </row>
    <row r="1526" spans="1:5" s="242" customFormat="1">
      <c r="A1526" s="278" t="str">
        <f>数策标签!$H$134</f>
        <v>000100004001002</v>
      </c>
      <c r="B1526" s="251" t="str">
        <f>VLOOKUP(A1526,数策标签!H:K,2,FALSE)</f>
        <v>移动端设备品牌</v>
      </c>
      <c r="C1526" s="265" t="str">
        <f>通信编码!K146</f>
        <v>000100004001002112</v>
      </c>
      <c r="D1526" s="279" t="s">
        <v>3617</v>
      </c>
      <c r="E1526" s="242" t="s">
        <v>238</v>
      </c>
    </row>
    <row r="1527" spans="1:5" s="242" customFormat="1">
      <c r="A1527" s="278" t="str">
        <f>数策标签!$H$134</f>
        <v>000100004001002</v>
      </c>
      <c r="B1527" s="251" t="str">
        <f>VLOOKUP(A1527,数策标签!H:K,2,FALSE)</f>
        <v>移动端设备品牌</v>
      </c>
      <c r="C1527" s="265" t="str">
        <f>通信编码!K147</f>
        <v>000100004001002113</v>
      </c>
      <c r="D1527" s="279" t="s">
        <v>3618</v>
      </c>
      <c r="E1527" s="242" t="s">
        <v>238</v>
      </c>
    </row>
    <row r="1528" spans="1:5" s="242" customFormat="1">
      <c r="A1528" s="278" t="str">
        <f>数策标签!$H$134</f>
        <v>000100004001002</v>
      </c>
      <c r="B1528" s="251" t="str">
        <f>VLOOKUP(A1528,数策标签!H:K,2,FALSE)</f>
        <v>移动端设备品牌</v>
      </c>
      <c r="C1528" s="265" t="str">
        <f>通信编码!K148</f>
        <v>000100004001002114</v>
      </c>
      <c r="D1528" s="279" t="s">
        <v>3619</v>
      </c>
      <c r="E1528" s="242" t="s">
        <v>238</v>
      </c>
    </row>
    <row r="1529" spans="1:5" s="242" customFormat="1">
      <c r="A1529" s="278" t="str">
        <f>数策标签!$H$134</f>
        <v>000100004001002</v>
      </c>
      <c r="B1529" s="251" t="str">
        <f>VLOOKUP(A1529,数策标签!H:K,2,FALSE)</f>
        <v>移动端设备品牌</v>
      </c>
      <c r="C1529" s="265" t="str">
        <f>通信编码!K149</f>
        <v>000100004001002115</v>
      </c>
      <c r="D1529" s="279" t="s">
        <v>3620</v>
      </c>
      <c r="E1529" s="242" t="s">
        <v>238</v>
      </c>
    </row>
    <row r="1530" spans="1:5" s="242" customFormat="1">
      <c r="A1530" s="278" t="str">
        <f>数策标签!$H$134</f>
        <v>000100004001002</v>
      </c>
      <c r="B1530" s="251" t="str">
        <f>VLOOKUP(A1530,数策标签!H:K,2,FALSE)</f>
        <v>移动端设备品牌</v>
      </c>
      <c r="C1530" s="265" t="str">
        <f>通信编码!K150</f>
        <v>000100004001002116</v>
      </c>
      <c r="D1530" s="279" t="s">
        <v>3621</v>
      </c>
      <c r="E1530" s="242" t="s">
        <v>238</v>
      </c>
    </row>
    <row r="1531" spans="1:5" s="242" customFormat="1">
      <c r="A1531" s="278" t="str">
        <f>数策标签!$H$134</f>
        <v>000100004001002</v>
      </c>
      <c r="B1531" s="251" t="str">
        <f>VLOOKUP(A1531,数策标签!H:K,2,FALSE)</f>
        <v>移动端设备品牌</v>
      </c>
      <c r="C1531" s="265" t="str">
        <f>通信编码!K151</f>
        <v>000100004001002117</v>
      </c>
      <c r="D1531" s="279" t="s">
        <v>3622</v>
      </c>
      <c r="E1531" s="242" t="s">
        <v>238</v>
      </c>
    </row>
    <row r="1532" spans="1:5" s="242" customFormat="1">
      <c r="A1532" s="278" t="str">
        <f>数策标签!$H$134</f>
        <v>000100004001002</v>
      </c>
      <c r="B1532" s="251" t="str">
        <f>VLOOKUP(A1532,数策标签!H:K,2,FALSE)</f>
        <v>移动端设备品牌</v>
      </c>
      <c r="C1532" s="265" t="str">
        <f>通信编码!K152</f>
        <v>000100004001002118</v>
      </c>
      <c r="D1532" s="279" t="s">
        <v>3623</v>
      </c>
      <c r="E1532" s="242" t="s">
        <v>238</v>
      </c>
    </row>
    <row r="1533" spans="1:5" s="242" customFormat="1">
      <c r="A1533" s="278" t="str">
        <f>数策标签!$H$134</f>
        <v>000100004001002</v>
      </c>
      <c r="B1533" s="251" t="str">
        <f>VLOOKUP(A1533,数策标签!H:K,2,FALSE)</f>
        <v>移动端设备品牌</v>
      </c>
      <c r="C1533" s="265" t="str">
        <f>通信编码!K153</f>
        <v>000100004001002119</v>
      </c>
      <c r="D1533" s="279" t="s">
        <v>3624</v>
      </c>
      <c r="E1533" s="242" t="s">
        <v>238</v>
      </c>
    </row>
    <row r="1534" spans="1:5" s="242" customFormat="1">
      <c r="A1534" s="278" t="str">
        <f>数策标签!$H$134</f>
        <v>000100004001002</v>
      </c>
      <c r="B1534" s="251" t="str">
        <f>VLOOKUP(A1534,数策标签!H:K,2,FALSE)</f>
        <v>移动端设备品牌</v>
      </c>
      <c r="C1534" s="265" t="str">
        <f>通信编码!K154</f>
        <v>000100004001002120</v>
      </c>
      <c r="D1534" s="279" t="s">
        <v>3625</v>
      </c>
      <c r="E1534" s="242" t="s">
        <v>238</v>
      </c>
    </row>
    <row r="1535" spans="1:5" s="242" customFormat="1">
      <c r="A1535" s="278" t="str">
        <f>数策标签!$H$134</f>
        <v>000100004001002</v>
      </c>
      <c r="B1535" s="251" t="str">
        <f>VLOOKUP(A1535,数策标签!H:K,2,FALSE)</f>
        <v>移动端设备品牌</v>
      </c>
      <c r="C1535" s="265" t="str">
        <f>通信编码!K155</f>
        <v>000100004001002121</v>
      </c>
      <c r="D1535" s="279" t="s">
        <v>3626</v>
      </c>
      <c r="E1535" s="242" t="s">
        <v>238</v>
      </c>
    </row>
    <row r="1536" spans="1:5" s="242" customFormat="1">
      <c r="A1536" s="278" t="str">
        <f>数策标签!$H$134</f>
        <v>000100004001002</v>
      </c>
      <c r="B1536" s="251" t="str">
        <f>VLOOKUP(A1536,数策标签!H:K,2,FALSE)</f>
        <v>移动端设备品牌</v>
      </c>
      <c r="C1536" s="265" t="str">
        <f>通信编码!K156</f>
        <v>000100004001002122</v>
      </c>
      <c r="D1536" s="279" t="s">
        <v>3627</v>
      </c>
      <c r="E1536" s="242" t="s">
        <v>238</v>
      </c>
    </row>
    <row r="1537" spans="1:5" s="242" customFormat="1">
      <c r="A1537" s="278" t="str">
        <f>数策标签!$H$134</f>
        <v>000100004001002</v>
      </c>
      <c r="B1537" s="251" t="str">
        <f>VLOOKUP(A1537,数策标签!H:K,2,FALSE)</f>
        <v>移动端设备品牌</v>
      </c>
      <c r="C1537" s="265" t="str">
        <f>通信编码!K157</f>
        <v>000100004001002123</v>
      </c>
      <c r="D1537" s="279" t="s">
        <v>3628</v>
      </c>
      <c r="E1537" s="242" t="s">
        <v>238</v>
      </c>
    </row>
    <row r="1538" spans="1:5" s="242" customFormat="1">
      <c r="A1538" s="278" t="str">
        <f>数策标签!$H$134</f>
        <v>000100004001002</v>
      </c>
      <c r="B1538" s="251" t="str">
        <f>VLOOKUP(A1538,数策标签!H:K,2,FALSE)</f>
        <v>移动端设备品牌</v>
      </c>
      <c r="C1538" s="265" t="str">
        <f>通信编码!K158</f>
        <v>000100004001002124</v>
      </c>
      <c r="D1538" s="279" t="s">
        <v>3629</v>
      </c>
      <c r="E1538" s="242" t="s">
        <v>238</v>
      </c>
    </row>
    <row r="1539" spans="1:5" s="242" customFormat="1">
      <c r="A1539" s="278" t="str">
        <f>数策标签!$H$134</f>
        <v>000100004001002</v>
      </c>
      <c r="B1539" s="251" t="str">
        <f>VLOOKUP(A1539,数策标签!H:K,2,FALSE)</f>
        <v>移动端设备品牌</v>
      </c>
      <c r="C1539" s="265" t="str">
        <f>通信编码!K159</f>
        <v>000100004001002125</v>
      </c>
      <c r="D1539" s="279" t="s">
        <v>3630</v>
      </c>
      <c r="E1539" s="242" t="s">
        <v>238</v>
      </c>
    </row>
    <row r="1540" spans="1:5" s="242" customFormat="1">
      <c r="A1540" s="278" t="str">
        <f>数策标签!$H$134</f>
        <v>000100004001002</v>
      </c>
      <c r="B1540" s="251" t="str">
        <f>VLOOKUP(A1540,数策标签!H:K,2,FALSE)</f>
        <v>移动端设备品牌</v>
      </c>
      <c r="C1540" s="265" t="str">
        <f>通信编码!K160</f>
        <v>000100004001002126</v>
      </c>
      <c r="D1540" s="279" t="s">
        <v>3631</v>
      </c>
      <c r="E1540" s="242" t="s">
        <v>238</v>
      </c>
    </row>
    <row r="1541" spans="1:5" s="242" customFormat="1">
      <c r="A1541" s="278" t="str">
        <f>数策标签!$H$134</f>
        <v>000100004001002</v>
      </c>
      <c r="B1541" s="251" t="str">
        <f>VLOOKUP(A1541,数策标签!H:K,2,FALSE)</f>
        <v>移动端设备品牌</v>
      </c>
      <c r="C1541" s="265" t="str">
        <f>通信编码!K161</f>
        <v>000100004001002127</v>
      </c>
      <c r="D1541" s="279" t="s">
        <v>3632</v>
      </c>
      <c r="E1541" s="242" t="s">
        <v>238</v>
      </c>
    </row>
    <row r="1542" spans="1:5" s="242" customFormat="1">
      <c r="A1542" s="278" t="str">
        <f>数策标签!$H$134</f>
        <v>000100004001002</v>
      </c>
      <c r="B1542" s="251" t="str">
        <f>VLOOKUP(A1542,数策标签!H:K,2,FALSE)</f>
        <v>移动端设备品牌</v>
      </c>
      <c r="C1542" s="265" t="str">
        <f>通信编码!K162</f>
        <v>000100004001002128</v>
      </c>
      <c r="D1542" s="279" t="s">
        <v>3633</v>
      </c>
      <c r="E1542" s="242" t="s">
        <v>238</v>
      </c>
    </row>
    <row r="1543" spans="1:5" s="242" customFormat="1">
      <c r="A1543" s="278" t="str">
        <f>数策标签!$H$134</f>
        <v>000100004001002</v>
      </c>
      <c r="B1543" s="251" t="str">
        <f>VLOOKUP(A1543,数策标签!H:K,2,FALSE)</f>
        <v>移动端设备品牌</v>
      </c>
      <c r="C1543" s="265" t="str">
        <f>通信编码!K163</f>
        <v>000100004001002129</v>
      </c>
      <c r="D1543" s="279" t="s">
        <v>3634</v>
      </c>
      <c r="E1543" s="242" t="s">
        <v>238</v>
      </c>
    </row>
    <row r="1544" spans="1:5" s="242" customFormat="1">
      <c r="A1544" s="278" t="str">
        <f>数策标签!$H$134</f>
        <v>000100004001002</v>
      </c>
      <c r="B1544" s="251" t="str">
        <f>VLOOKUP(A1544,数策标签!H:K,2,FALSE)</f>
        <v>移动端设备品牌</v>
      </c>
      <c r="C1544" s="265" t="str">
        <f>通信编码!K164</f>
        <v>000100004001002130</v>
      </c>
      <c r="D1544" s="279" t="s">
        <v>3635</v>
      </c>
      <c r="E1544" s="242" t="s">
        <v>238</v>
      </c>
    </row>
    <row r="1545" spans="1:5" s="242" customFormat="1">
      <c r="A1545" s="278" t="str">
        <f>数策标签!$H$134</f>
        <v>000100004001002</v>
      </c>
      <c r="B1545" s="251" t="str">
        <f>VLOOKUP(A1545,数策标签!H:K,2,FALSE)</f>
        <v>移动端设备品牌</v>
      </c>
      <c r="C1545" s="265" t="str">
        <f>通信编码!K165</f>
        <v>000100004001002131</v>
      </c>
      <c r="D1545" s="279" t="s">
        <v>3636</v>
      </c>
      <c r="E1545" s="242" t="s">
        <v>238</v>
      </c>
    </row>
    <row r="1546" spans="1:5" s="242" customFormat="1">
      <c r="A1546" s="278" t="str">
        <f>数策标签!$H$134</f>
        <v>000100004001002</v>
      </c>
      <c r="B1546" s="251" t="str">
        <f>VLOOKUP(A1546,数策标签!H:K,2,FALSE)</f>
        <v>移动端设备品牌</v>
      </c>
      <c r="C1546" s="265" t="str">
        <f>通信编码!K166</f>
        <v>000100004001002132</v>
      </c>
      <c r="D1546" s="279" t="s">
        <v>3637</v>
      </c>
      <c r="E1546" s="242" t="s">
        <v>238</v>
      </c>
    </row>
    <row r="1547" spans="1:5" s="242" customFormat="1">
      <c r="A1547" s="278" t="str">
        <f>数策标签!$H$134</f>
        <v>000100004001002</v>
      </c>
      <c r="B1547" s="251" t="str">
        <f>VLOOKUP(A1547,数策标签!H:K,2,FALSE)</f>
        <v>移动端设备品牌</v>
      </c>
      <c r="C1547" s="265" t="str">
        <f>通信编码!K167</f>
        <v>000100004001002133</v>
      </c>
      <c r="D1547" s="279" t="s">
        <v>3638</v>
      </c>
      <c r="E1547" s="242" t="s">
        <v>238</v>
      </c>
    </row>
    <row r="1548" spans="1:5" s="242" customFormat="1">
      <c r="A1548" s="278" t="str">
        <f>数策标签!$H$134</f>
        <v>000100004001002</v>
      </c>
      <c r="B1548" s="251" t="str">
        <f>VLOOKUP(A1548,数策标签!H:K,2,FALSE)</f>
        <v>移动端设备品牌</v>
      </c>
      <c r="C1548" s="265" t="str">
        <f>通信编码!K168</f>
        <v>000100004001002134</v>
      </c>
      <c r="D1548" s="279" t="s">
        <v>3639</v>
      </c>
      <c r="E1548" s="242" t="s">
        <v>238</v>
      </c>
    </row>
    <row r="1549" spans="1:5" s="242" customFormat="1">
      <c r="A1549" s="278" t="str">
        <f>数策标签!$H$134</f>
        <v>000100004001002</v>
      </c>
      <c r="B1549" s="251" t="str">
        <f>VLOOKUP(A1549,数策标签!H:K,2,FALSE)</f>
        <v>移动端设备品牌</v>
      </c>
      <c r="C1549" s="265" t="str">
        <f>通信编码!K169</f>
        <v>000100004001002135</v>
      </c>
      <c r="D1549" s="279" t="s">
        <v>3640</v>
      </c>
      <c r="E1549" s="242" t="s">
        <v>238</v>
      </c>
    </row>
    <row r="1550" spans="1:5" s="242" customFormat="1">
      <c r="A1550" s="278" t="str">
        <f>数策标签!$H$134</f>
        <v>000100004001002</v>
      </c>
      <c r="B1550" s="251" t="str">
        <f>VLOOKUP(A1550,数策标签!H:K,2,FALSE)</f>
        <v>移动端设备品牌</v>
      </c>
      <c r="C1550" s="265" t="str">
        <f>通信编码!K170</f>
        <v>000100004001002136</v>
      </c>
      <c r="D1550" s="279" t="s">
        <v>3641</v>
      </c>
      <c r="E1550" s="242" t="s">
        <v>238</v>
      </c>
    </row>
    <row r="1551" spans="1:5" s="242" customFormat="1">
      <c r="A1551" s="278" t="str">
        <f>数策标签!$H$134</f>
        <v>000100004001002</v>
      </c>
      <c r="B1551" s="251" t="str">
        <f>VLOOKUP(A1551,数策标签!H:K,2,FALSE)</f>
        <v>移动端设备品牌</v>
      </c>
      <c r="C1551" s="265" t="str">
        <f>通信编码!K171</f>
        <v>000100004001002137</v>
      </c>
      <c r="D1551" s="279" t="s">
        <v>3642</v>
      </c>
      <c r="E1551" s="242" t="s">
        <v>238</v>
      </c>
    </row>
    <row r="1552" spans="1:5" s="242" customFormat="1">
      <c r="A1552" s="278" t="str">
        <f>数策标签!$H$134</f>
        <v>000100004001002</v>
      </c>
      <c r="B1552" s="251" t="str">
        <f>VLOOKUP(A1552,数策标签!H:K,2,FALSE)</f>
        <v>移动端设备品牌</v>
      </c>
      <c r="C1552" s="265" t="str">
        <f>通信编码!K172</f>
        <v>000100004001002138</v>
      </c>
      <c r="D1552" s="279" t="s">
        <v>3643</v>
      </c>
      <c r="E1552" s="242" t="s">
        <v>238</v>
      </c>
    </row>
    <row r="1553" spans="1:5" s="242" customFormat="1">
      <c r="A1553" s="278" t="str">
        <f>数策标签!$H$134</f>
        <v>000100004001002</v>
      </c>
      <c r="B1553" s="251" t="str">
        <f>VLOOKUP(A1553,数策标签!H:K,2,FALSE)</f>
        <v>移动端设备品牌</v>
      </c>
      <c r="C1553" s="265" t="str">
        <f>通信编码!K173</f>
        <v>000100004001002139</v>
      </c>
      <c r="D1553" s="279" t="s">
        <v>3644</v>
      </c>
      <c r="E1553" s="242" t="s">
        <v>238</v>
      </c>
    </row>
    <row r="1554" spans="1:5" s="242" customFormat="1">
      <c r="A1554" s="278" t="str">
        <f>数策标签!$H$134</f>
        <v>000100004001002</v>
      </c>
      <c r="B1554" s="251" t="str">
        <f>VLOOKUP(A1554,数策标签!H:K,2,FALSE)</f>
        <v>移动端设备品牌</v>
      </c>
      <c r="C1554" s="265" t="str">
        <f>通信编码!K174</f>
        <v>000100004001002140</v>
      </c>
      <c r="D1554" s="279" t="s">
        <v>3645</v>
      </c>
      <c r="E1554" s="242" t="s">
        <v>238</v>
      </c>
    </row>
    <row r="1555" spans="1:5" s="242" customFormat="1">
      <c r="A1555" s="278" t="str">
        <f>数策标签!$H$134</f>
        <v>000100004001002</v>
      </c>
      <c r="B1555" s="251" t="str">
        <f>VLOOKUP(A1555,数策标签!H:K,2,FALSE)</f>
        <v>移动端设备品牌</v>
      </c>
      <c r="C1555" s="265" t="str">
        <f>通信编码!K175</f>
        <v>000100004001002141</v>
      </c>
      <c r="D1555" s="279" t="s">
        <v>3646</v>
      </c>
      <c r="E1555" s="242" t="s">
        <v>238</v>
      </c>
    </row>
    <row r="1556" spans="1:5" s="242" customFormat="1">
      <c r="A1556" s="278" t="str">
        <f>数策标签!$H$134</f>
        <v>000100004001002</v>
      </c>
      <c r="B1556" s="251" t="str">
        <f>VLOOKUP(A1556,数策标签!H:K,2,FALSE)</f>
        <v>移动端设备品牌</v>
      </c>
      <c r="C1556" s="265" t="str">
        <f>通信编码!K176</f>
        <v>000100004001002142</v>
      </c>
      <c r="D1556" s="279" t="s">
        <v>3647</v>
      </c>
      <c r="E1556" s="242" t="s">
        <v>238</v>
      </c>
    </row>
    <row r="1557" spans="1:5" s="242" customFormat="1">
      <c r="A1557" s="278" t="str">
        <f>数策标签!$H$134</f>
        <v>000100004001002</v>
      </c>
      <c r="B1557" s="251" t="str">
        <f>VLOOKUP(A1557,数策标签!H:K,2,FALSE)</f>
        <v>移动端设备品牌</v>
      </c>
      <c r="C1557" s="265" t="str">
        <f>通信编码!K177</f>
        <v>000100004001002143</v>
      </c>
      <c r="D1557" s="279" t="s">
        <v>3648</v>
      </c>
      <c r="E1557" s="242" t="s">
        <v>238</v>
      </c>
    </row>
    <row r="1558" spans="1:5" s="242" customFormat="1">
      <c r="A1558" s="278" t="str">
        <f>数策标签!$H$134</f>
        <v>000100004001002</v>
      </c>
      <c r="B1558" s="251" t="str">
        <f>VLOOKUP(A1558,数策标签!H:K,2,FALSE)</f>
        <v>移动端设备品牌</v>
      </c>
      <c r="C1558" s="265" t="str">
        <f>通信编码!K178</f>
        <v>000100004001002144</v>
      </c>
      <c r="D1558" s="279" t="s">
        <v>3649</v>
      </c>
      <c r="E1558" s="242" t="s">
        <v>238</v>
      </c>
    </row>
    <row r="1559" spans="1:5" s="242" customFormat="1">
      <c r="A1559" s="278" t="str">
        <f>数策标签!$H$134</f>
        <v>000100004001002</v>
      </c>
      <c r="B1559" s="251" t="str">
        <f>VLOOKUP(A1559,数策标签!H:K,2,FALSE)</f>
        <v>移动端设备品牌</v>
      </c>
      <c r="C1559" s="265" t="str">
        <f>通信编码!K179</f>
        <v>000100004001002145</v>
      </c>
      <c r="D1559" s="279" t="s">
        <v>3650</v>
      </c>
      <c r="E1559" s="242" t="s">
        <v>238</v>
      </c>
    </row>
    <row r="1560" spans="1:5" s="242" customFormat="1">
      <c r="A1560" s="278" t="str">
        <f>数策标签!$H$134</f>
        <v>000100004001002</v>
      </c>
      <c r="B1560" s="251" t="str">
        <f>VLOOKUP(A1560,数策标签!H:K,2,FALSE)</f>
        <v>移动端设备品牌</v>
      </c>
      <c r="C1560" s="265" t="str">
        <f>通信编码!K180</f>
        <v>000100004001002146</v>
      </c>
      <c r="D1560" s="279" t="s">
        <v>3651</v>
      </c>
      <c r="E1560" s="242" t="s">
        <v>238</v>
      </c>
    </row>
    <row r="1561" spans="1:5" s="242" customFormat="1">
      <c r="A1561" s="278" t="str">
        <f>数策标签!$H$134</f>
        <v>000100004001002</v>
      </c>
      <c r="B1561" s="251" t="str">
        <f>VLOOKUP(A1561,数策标签!H:K,2,FALSE)</f>
        <v>移动端设备品牌</v>
      </c>
      <c r="C1561" s="265" t="str">
        <f>通信编码!K181</f>
        <v>000100004001002147</v>
      </c>
      <c r="D1561" s="279" t="s">
        <v>3652</v>
      </c>
      <c r="E1561" s="242" t="s">
        <v>238</v>
      </c>
    </row>
    <row r="1562" spans="1:5" s="242" customFormat="1">
      <c r="A1562" s="278" t="str">
        <f>数策标签!$H$134</f>
        <v>000100004001002</v>
      </c>
      <c r="B1562" s="251" t="str">
        <f>VLOOKUP(A1562,数策标签!H:K,2,FALSE)</f>
        <v>移动端设备品牌</v>
      </c>
      <c r="C1562" s="265" t="str">
        <f>通信编码!K182</f>
        <v>000100004001002148</v>
      </c>
      <c r="D1562" s="279" t="s">
        <v>3653</v>
      </c>
      <c r="E1562" s="242" t="s">
        <v>238</v>
      </c>
    </row>
    <row r="1563" spans="1:5" s="242" customFormat="1">
      <c r="A1563" s="278" t="str">
        <f>数策标签!$H$134</f>
        <v>000100004001002</v>
      </c>
      <c r="B1563" s="251" t="str">
        <f>VLOOKUP(A1563,数策标签!H:K,2,FALSE)</f>
        <v>移动端设备品牌</v>
      </c>
      <c r="C1563" s="265" t="str">
        <f>通信编码!K183</f>
        <v>000100004001002149</v>
      </c>
      <c r="D1563" s="279" t="s">
        <v>3654</v>
      </c>
      <c r="E1563" s="242" t="s">
        <v>238</v>
      </c>
    </row>
    <row r="1564" spans="1:5" s="242" customFormat="1">
      <c r="A1564" s="278" t="str">
        <f>数策标签!$H$134</f>
        <v>000100004001002</v>
      </c>
      <c r="B1564" s="251" t="str">
        <f>VLOOKUP(A1564,数策标签!H:K,2,FALSE)</f>
        <v>移动端设备品牌</v>
      </c>
      <c r="C1564" s="265" t="str">
        <f>通信编码!K184</f>
        <v>000100004001002150</v>
      </c>
      <c r="D1564" s="279" t="s">
        <v>3655</v>
      </c>
      <c r="E1564" s="242" t="s">
        <v>238</v>
      </c>
    </row>
    <row r="1565" spans="1:5" s="242" customFormat="1">
      <c r="A1565" s="278" t="str">
        <f>数策标签!$H$134</f>
        <v>000100004001002</v>
      </c>
      <c r="B1565" s="251" t="str">
        <f>VLOOKUP(A1565,数策标签!H:K,2,FALSE)</f>
        <v>移动端设备品牌</v>
      </c>
      <c r="C1565" s="265" t="str">
        <f>通信编码!K185</f>
        <v>000100004001002151</v>
      </c>
      <c r="D1565" s="279" t="s">
        <v>3656</v>
      </c>
      <c r="E1565" s="242" t="s">
        <v>238</v>
      </c>
    </row>
    <row r="1566" spans="1:5" s="242" customFormat="1">
      <c r="A1566" s="278" t="str">
        <f>数策标签!$H$134</f>
        <v>000100004001002</v>
      </c>
      <c r="B1566" s="251" t="str">
        <f>VLOOKUP(A1566,数策标签!H:K,2,FALSE)</f>
        <v>移动端设备品牌</v>
      </c>
      <c r="C1566" s="265" t="str">
        <f>通信编码!K186</f>
        <v>000100004001002152</v>
      </c>
      <c r="D1566" s="279" t="s">
        <v>3657</v>
      </c>
      <c r="E1566" s="242" t="s">
        <v>238</v>
      </c>
    </row>
    <row r="1567" spans="1:5" s="242" customFormat="1">
      <c r="A1567" s="278" t="str">
        <f>数策标签!$H$134</f>
        <v>000100004001002</v>
      </c>
      <c r="B1567" s="251" t="str">
        <f>VLOOKUP(A1567,数策标签!H:K,2,FALSE)</f>
        <v>移动端设备品牌</v>
      </c>
      <c r="C1567" s="265" t="str">
        <f>通信编码!K187</f>
        <v>000100004001002153</v>
      </c>
      <c r="D1567" s="279" t="s">
        <v>3658</v>
      </c>
      <c r="E1567" s="242" t="s">
        <v>238</v>
      </c>
    </row>
    <row r="1568" spans="1:5" s="242" customFormat="1">
      <c r="A1568" s="278" t="str">
        <f>数策标签!$H$134</f>
        <v>000100004001002</v>
      </c>
      <c r="B1568" s="251" t="str">
        <f>VLOOKUP(A1568,数策标签!H:K,2,FALSE)</f>
        <v>移动端设备品牌</v>
      </c>
      <c r="C1568" s="265" t="str">
        <f>通信编码!K188</f>
        <v>000100004001002154</v>
      </c>
      <c r="D1568" s="279" t="s">
        <v>3659</v>
      </c>
      <c r="E1568" s="242" t="s">
        <v>238</v>
      </c>
    </row>
    <row r="1569" spans="1:5" s="242" customFormat="1">
      <c r="A1569" s="278" t="str">
        <f>数策标签!$H$134</f>
        <v>000100004001002</v>
      </c>
      <c r="B1569" s="251" t="str">
        <f>VLOOKUP(A1569,数策标签!H:K,2,FALSE)</f>
        <v>移动端设备品牌</v>
      </c>
      <c r="C1569" s="265" t="str">
        <f>通信编码!K189</f>
        <v>000100004001002155</v>
      </c>
      <c r="D1569" s="279" t="s">
        <v>3660</v>
      </c>
      <c r="E1569" s="242" t="s">
        <v>238</v>
      </c>
    </row>
    <row r="1570" spans="1:5" s="242" customFormat="1">
      <c r="A1570" s="278" t="str">
        <f>数策标签!$H$134</f>
        <v>000100004001002</v>
      </c>
      <c r="B1570" s="251" t="str">
        <f>VLOOKUP(A1570,数策标签!H:K,2,FALSE)</f>
        <v>移动端设备品牌</v>
      </c>
      <c r="C1570" s="265" t="str">
        <f>通信编码!K190</f>
        <v>000100004001002156</v>
      </c>
      <c r="D1570" s="279" t="s">
        <v>3661</v>
      </c>
      <c r="E1570" s="242" t="s">
        <v>238</v>
      </c>
    </row>
    <row r="1571" spans="1:5" s="242" customFormat="1">
      <c r="A1571" s="278" t="str">
        <f>数策标签!$H$134</f>
        <v>000100004001002</v>
      </c>
      <c r="B1571" s="251" t="str">
        <f>VLOOKUP(A1571,数策标签!H:K,2,FALSE)</f>
        <v>移动端设备品牌</v>
      </c>
      <c r="C1571" s="265" t="str">
        <f>通信编码!K191</f>
        <v>000100004001002157</v>
      </c>
      <c r="D1571" s="279" t="s">
        <v>3662</v>
      </c>
      <c r="E1571" s="242" t="s">
        <v>238</v>
      </c>
    </row>
    <row r="1572" spans="1:5" s="242" customFormat="1">
      <c r="A1572" s="278" t="str">
        <f>数策标签!$H$134</f>
        <v>000100004001002</v>
      </c>
      <c r="B1572" s="251" t="str">
        <f>VLOOKUP(A1572,数策标签!H:K,2,FALSE)</f>
        <v>移动端设备品牌</v>
      </c>
      <c r="C1572" s="265" t="str">
        <f>通信编码!K192</f>
        <v>000100004001002158</v>
      </c>
      <c r="D1572" s="279" t="s">
        <v>3663</v>
      </c>
      <c r="E1572" s="242" t="s">
        <v>238</v>
      </c>
    </row>
    <row r="1573" spans="1:5" s="242" customFormat="1">
      <c r="A1573" s="278" t="str">
        <f>数策标签!$H$134</f>
        <v>000100004001002</v>
      </c>
      <c r="B1573" s="251" t="str">
        <f>VLOOKUP(A1573,数策标签!H:K,2,FALSE)</f>
        <v>移动端设备品牌</v>
      </c>
      <c r="C1573" s="265" t="str">
        <f>通信编码!K193</f>
        <v>000100004001002159</v>
      </c>
      <c r="D1573" s="279" t="s">
        <v>3664</v>
      </c>
      <c r="E1573" s="242" t="s">
        <v>238</v>
      </c>
    </row>
    <row r="1574" spans="1:5" s="242" customFormat="1">
      <c r="A1574" s="278" t="str">
        <f>数策标签!$H$134</f>
        <v>000100004001002</v>
      </c>
      <c r="B1574" s="251" t="str">
        <f>VLOOKUP(A1574,数策标签!H:K,2,FALSE)</f>
        <v>移动端设备品牌</v>
      </c>
      <c r="C1574" s="265" t="str">
        <f>通信编码!K194</f>
        <v>000100004001002160</v>
      </c>
      <c r="D1574" s="279" t="s">
        <v>3665</v>
      </c>
      <c r="E1574" s="242" t="s">
        <v>238</v>
      </c>
    </row>
    <row r="1575" spans="1:5" s="242" customFormat="1">
      <c r="A1575" s="278" t="str">
        <f>数策标签!$H$134</f>
        <v>000100004001002</v>
      </c>
      <c r="B1575" s="251" t="str">
        <f>VLOOKUP(A1575,数策标签!H:K,2,FALSE)</f>
        <v>移动端设备品牌</v>
      </c>
      <c r="C1575" s="265" t="str">
        <f>通信编码!K195</f>
        <v>000100004001002161</v>
      </c>
      <c r="D1575" s="279" t="s">
        <v>3666</v>
      </c>
      <c r="E1575" s="242" t="s">
        <v>238</v>
      </c>
    </row>
    <row r="1576" spans="1:5" s="242" customFormat="1">
      <c r="A1576" s="278" t="str">
        <f>数策标签!$H$134</f>
        <v>000100004001002</v>
      </c>
      <c r="B1576" s="251" t="str">
        <f>VLOOKUP(A1576,数策标签!H:K,2,FALSE)</f>
        <v>移动端设备品牌</v>
      </c>
      <c r="C1576" s="265" t="str">
        <f>通信编码!K196</f>
        <v>000100004001002162</v>
      </c>
      <c r="D1576" s="279" t="s">
        <v>3667</v>
      </c>
      <c r="E1576" s="242" t="s">
        <v>238</v>
      </c>
    </row>
    <row r="1577" spans="1:5" s="242" customFormat="1">
      <c r="A1577" s="278" t="str">
        <f>数策标签!$H$134</f>
        <v>000100004001002</v>
      </c>
      <c r="B1577" s="251" t="str">
        <f>VLOOKUP(A1577,数策标签!H:K,2,FALSE)</f>
        <v>移动端设备品牌</v>
      </c>
      <c r="C1577" s="265" t="str">
        <f>通信编码!K197</f>
        <v>000100004001002163</v>
      </c>
      <c r="D1577" s="279" t="s">
        <v>3668</v>
      </c>
      <c r="E1577" s="242" t="s">
        <v>238</v>
      </c>
    </row>
    <row r="1578" spans="1:5" s="242" customFormat="1">
      <c r="A1578" s="278" t="str">
        <f>数策标签!$H$134</f>
        <v>000100004001002</v>
      </c>
      <c r="B1578" s="251" t="str">
        <f>VLOOKUP(A1578,数策标签!H:K,2,FALSE)</f>
        <v>移动端设备品牌</v>
      </c>
      <c r="C1578" s="265" t="str">
        <f>通信编码!K198</f>
        <v>000100004001002164</v>
      </c>
      <c r="D1578" s="279" t="s">
        <v>3669</v>
      </c>
      <c r="E1578" s="242" t="s">
        <v>238</v>
      </c>
    </row>
    <row r="1579" spans="1:5" s="242" customFormat="1">
      <c r="A1579" s="278" t="str">
        <f>数策标签!$H$134</f>
        <v>000100004001002</v>
      </c>
      <c r="B1579" s="251" t="str">
        <f>VLOOKUP(A1579,数策标签!H:K,2,FALSE)</f>
        <v>移动端设备品牌</v>
      </c>
      <c r="C1579" s="265" t="str">
        <f>通信编码!K199</f>
        <v>000100004001002165</v>
      </c>
      <c r="D1579" s="279" t="s">
        <v>3670</v>
      </c>
      <c r="E1579" s="242" t="s">
        <v>238</v>
      </c>
    </row>
    <row r="1580" spans="1:5" s="242" customFormat="1">
      <c r="A1580" s="278" t="str">
        <f>数策标签!$H$134</f>
        <v>000100004001002</v>
      </c>
      <c r="B1580" s="251" t="str">
        <f>VLOOKUP(A1580,数策标签!H:K,2,FALSE)</f>
        <v>移动端设备品牌</v>
      </c>
      <c r="C1580" s="265" t="str">
        <f>通信编码!K200</f>
        <v>000100004001002166</v>
      </c>
      <c r="D1580" s="279" t="s">
        <v>3671</v>
      </c>
      <c r="E1580" s="242" t="s">
        <v>238</v>
      </c>
    </row>
    <row r="1581" spans="1:5" s="242" customFormat="1">
      <c r="A1581" s="278" t="str">
        <f>数策标签!$H$134</f>
        <v>000100004001002</v>
      </c>
      <c r="B1581" s="251" t="str">
        <f>VLOOKUP(A1581,数策标签!H:K,2,FALSE)</f>
        <v>移动端设备品牌</v>
      </c>
      <c r="C1581" s="265" t="str">
        <f>通信编码!K201</f>
        <v>000100004001002167</v>
      </c>
      <c r="D1581" s="279" t="s">
        <v>3672</v>
      </c>
      <c r="E1581" s="242" t="s">
        <v>238</v>
      </c>
    </row>
    <row r="1582" spans="1:5" s="242" customFormat="1">
      <c r="A1582" s="278" t="str">
        <f>数策标签!$H$134</f>
        <v>000100004001002</v>
      </c>
      <c r="B1582" s="251" t="str">
        <f>VLOOKUP(A1582,数策标签!H:K,2,FALSE)</f>
        <v>移动端设备品牌</v>
      </c>
      <c r="C1582" s="265" t="str">
        <f>通信编码!K202</f>
        <v>000100004001002168</v>
      </c>
      <c r="D1582" s="279" t="s">
        <v>2745</v>
      </c>
      <c r="E1582" s="242" t="s">
        <v>238</v>
      </c>
    </row>
    <row r="1583" spans="1:5" s="242" customFormat="1">
      <c r="A1583" s="278" t="str">
        <f>数策标签!$H$134</f>
        <v>000100004001002</v>
      </c>
      <c r="B1583" s="251" t="str">
        <f>VLOOKUP(A1583,数策标签!H:K,2,FALSE)</f>
        <v>移动端设备品牌</v>
      </c>
      <c r="C1583" s="265" t="str">
        <f>通信编码!K203</f>
        <v>000100004001002169</v>
      </c>
      <c r="D1583" s="279" t="s">
        <v>3673</v>
      </c>
      <c r="E1583" s="242" t="s">
        <v>238</v>
      </c>
    </row>
    <row r="1584" spans="1:5" s="242" customFormat="1">
      <c r="A1584" s="278" t="str">
        <f>数策标签!$H$134</f>
        <v>000100004001002</v>
      </c>
      <c r="B1584" s="251" t="str">
        <f>VLOOKUP(A1584,数策标签!H:K,2,FALSE)</f>
        <v>移动端设备品牌</v>
      </c>
      <c r="C1584" s="265" t="str">
        <f>通信编码!K204</f>
        <v>000100004001002170</v>
      </c>
      <c r="D1584" s="279" t="s">
        <v>3674</v>
      </c>
      <c r="E1584" s="242" t="s">
        <v>238</v>
      </c>
    </row>
    <row r="1585" spans="1:5" s="242" customFormat="1">
      <c r="A1585" s="278" t="str">
        <f>数策标签!$H$134</f>
        <v>000100004001002</v>
      </c>
      <c r="B1585" s="251" t="str">
        <f>VLOOKUP(A1585,数策标签!H:K,2,FALSE)</f>
        <v>移动端设备品牌</v>
      </c>
      <c r="C1585" s="265" t="str">
        <f>通信编码!K205</f>
        <v>000100004001002171</v>
      </c>
      <c r="D1585" s="279" t="s">
        <v>3675</v>
      </c>
      <c r="E1585" s="242" t="s">
        <v>238</v>
      </c>
    </row>
    <row r="1586" spans="1:5" s="242" customFormat="1">
      <c r="A1586" s="278" t="str">
        <f>数策标签!$H$134</f>
        <v>000100004001002</v>
      </c>
      <c r="B1586" s="251" t="str">
        <f>VLOOKUP(A1586,数策标签!H:K,2,FALSE)</f>
        <v>移动端设备品牌</v>
      </c>
      <c r="C1586" s="265" t="str">
        <f>通信编码!K206</f>
        <v>000100004001002172</v>
      </c>
      <c r="D1586" s="279" t="s">
        <v>3676</v>
      </c>
      <c r="E1586" s="242" t="s">
        <v>238</v>
      </c>
    </row>
    <row r="1587" spans="1:5" s="242" customFormat="1">
      <c r="A1587" s="278" t="str">
        <f>数策标签!$H$134</f>
        <v>000100004001002</v>
      </c>
      <c r="B1587" s="251" t="str">
        <f>VLOOKUP(A1587,数策标签!H:K,2,FALSE)</f>
        <v>移动端设备品牌</v>
      </c>
      <c r="C1587" s="265" t="str">
        <f>通信编码!K207</f>
        <v>000100004001002173</v>
      </c>
      <c r="D1587" s="279" t="s">
        <v>3677</v>
      </c>
      <c r="E1587" s="242" t="s">
        <v>238</v>
      </c>
    </row>
    <row r="1588" spans="1:5" s="242" customFormat="1">
      <c r="A1588" s="278" t="str">
        <f>数策标签!$H$134</f>
        <v>000100004001002</v>
      </c>
      <c r="B1588" s="251" t="str">
        <f>VLOOKUP(A1588,数策标签!H:K,2,FALSE)</f>
        <v>移动端设备品牌</v>
      </c>
      <c r="C1588" s="265" t="str">
        <f>通信编码!K208</f>
        <v>000100004001002174</v>
      </c>
      <c r="D1588" s="279" t="s">
        <v>3678</v>
      </c>
      <c r="E1588" s="242" t="s">
        <v>238</v>
      </c>
    </row>
    <row r="1589" spans="1:5" s="242" customFormat="1">
      <c r="A1589" s="278" t="str">
        <f>数策标签!$H$134</f>
        <v>000100004001002</v>
      </c>
      <c r="B1589" s="251" t="str">
        <f>VLOOKUP(A1589,数策标签!H:K,2,FALSE)</f>
        <v>移动端设备品牌</v>
      </c>
      <c r="C1589" s="265" t="str">
        <f>通信编码!K209</f>
        <v>000100004001002175</v>
      </c>
      <c r="D1589" s="279" t="s">
        <v>3679</v>
      </c>
      <c r="E1589" s="242" t="s">
        <v>238</v>
      </c>
    </row>
    <row r="1590" spans="1:5" s="242" customFormat="1">
      <c r="A1590" s="278" t="str">
        <f>数策标签!$H$134</f>
        <v>000100004001002</v>
      </c>
      <c r="B1590" s="251" t="str">
        <f>VLOOKUP(A1590,数策标签!H:K,2,FALSE)</f>
        <v>移动端设备品牌</v>
      </c>
      <c r="C1590" s="265" t="str">
        <f>通信编码!K210</f>
        <v>000100004001002176</v>
      </c>
      <c r="D1590" s="279" t="s">
        <v>3680</v>
      </c>
      <c r="E1590" s="242" t="s">
        <v>238</v>
      </c>
    </row>
    <row r="1591" spans="1:5" s="242" customFormat="1">
      <c r="A1591" s="278" t="str">
        <f>数策标签!$H$134</f>
        <v>000100004001002</v>
      </c>
      <c r="B1591" s="251" t="str">
        <f>VLOOKUP(A1591,数策标签!H:K,2,FALSE)</f>
        <v>移动端设备品牌</v>
      </c>
      <c r="C1591" s="265" t="str">
        <f>通信编码!K211</f>
        <v>000100004001002177</v>
      </c>
      <c r="D1591" s="279" t="s">
        <v>3681</v>
      </c>
      <c r="E1591" s="242" t="s">
        <v>238</v>
      </c>
    </row>
    <row r="1592" spans="1:5" s="242" customFormat="1">
      <c r="A1592" s="278" t="str">
        <f>数策标签!$H$134</f>
        <v>000100004001002</v>
      </c>
      <c r="B1592" s="251" t="str">
        <f>VLOOKUP(A1592,数策标签!H:K,2,FALSE)</f>
        <v>移动端设备品牌</v>
      </c>
      <c r="C1592" s="265" t="str">
        <f>通信编码!K212</f>
        <v>000100004001002178</v>
      </c>
      <c r="D1592" s="279" t="s">
        <v>3682</v>
      </c>
      <c r="E1592" s="242" t="s">
        <v>238</v>
      </c>
    </row>
    <row r="1593" spans="1:5" s="242" customFormat="1">
      <c r="A1593" s="278" t="str">
        <f>数策标签!$H$134</f>
        <v>000100004001002</v>
      </c>
      <c r="B1593" s="251" t="str">
        <f>VLOOKUP(A1593,数策标签!H:K,2,FALSE)</f>
        <v>移动端设备品牌</v>
      </c>
      <c r="C1593" s="265" t="str">
        <f>通信编码!K213</f>
        <v>000100004001002179</v>
      </c>
      <c r="D1593" s="279" t="s">
        <v>3683</v>
      </c>
      <c r="E1593" s="242" t="s">
        <v>238</v>
      </c>
    </row>
    <row r="1594" spans="1:5" s="242" customFormat="1">
      <c r="A1594" s="278" t="str">
        <f>数策标签!$H$134</f>
        <v>000100004001002</v>
      </c>
      <c r="B1594" s="251" t="str">
        <f>VLOOKUP(A1594,数策标签!H:K,2,FALSE)</f>
        <v>移动端设备品牌</v>
      </c>
      <c r="C1594" s="265" t="str">
        <f>通信编码!K214</f>
        <v>000100004001002180</v>
      </c>
      <c r="D1594" s="279" t="s">
        <v>3684</v>
      </c>
      <c r="E1594" s="242" t="s">
        <v>238</v>
      </c>
    </row>
    <row r="1595" spans="1:5" s="242" customFormat="1">
      <c r="A1595" s="278" t="str">
        <f>数策标签!$H$134</f>
        <v>000100004001002</v>
      </c>
      <c r="B1595" s="251" t="str">
        <f>VLOOKUP(A1595,数策标签!H:K,2,FALSE)</f>
        <v>移动端设备品牌</v>
      </c>
      <c r="C1595" s="265" t="str">
        <f>通信编码!K215</f>
        <v>000100004001002181</v>
      </c>
      <c r="D1595" s="279" t="s">
        <v>3685</v>
      </c>
      <c r="E1595" s="242" t="s">
        <v>238</v>
      </c>
    </row>
    <row r="1596" spans="1:5" s="242" customFormat="1">
      <c r="A1596" s="278" t="str">
        <f>数策标签!$H$134</f>
        <v>000100004001002</v>
      </c>
      <c r="B1596" s="251" t="str">
        <f>VLOOKUP(A1596,数策标签!H:K,2,FALSE)</f>
        <v>移动端设备品牌</v>
      </c>
      <c r="C1596" s="265" t="str">
        <f>通信编码!K216</f>
        <v>000100004001002182</v>
      </c>
      <c r="D1596" s="279" t="s">
        <v>3686</v>
      </c>
      <c r="E1596" s="242" t="s">
        <v>238</v>
      </c>
    </row>
    <row r="1597" spans="1:5" s="242" customFormat="1">
      <c r="A1597" s="278" t="str">
        <f>数策标签!$H$134</f>
        <v>000100004001002</v>
      </c>
      <c r="B1597" s="251" t="str">
        <f>VLOOKUP(A1597,数策标签!H:K,2,FALSE)</f>
        <v>移动端设备品牌</v>
      </c>
      <c r="C1597" s="265" t="str">
        <f>通信编码!K217</f>
        <v>000100004001002183</v>
      </c>
      <c r="D1597" s="279" t="s">
        <v>3687</v>
      </c>
      <c r="E1597" s="242" t="s">
        <v>238</v>
      </c>
    </row>
    <row r="1598" spans="1:5" s="242" customFormat="1">
      <c r="A1598" s="278" t="str">
        <f>数策标签!$H$134</f>
        <v>000100004001002</v>
      </c>
      <c r="B1598" s="251" t="str">
        <f>VLOOKUP(A1598,数策标签!H:K,2,FALSE)</f>
        <v>移动端设备品牌</v>
      </c>
      <c r="C1598" s="265" t="str">
        <f>通信编码!K218</f>
        <v>000100004001002184</v>
      </c>
      <c r="D1598" s="279" t="s">
        <v>3688</v>
      </c>
      <c r="E1598" s="242" t="s">
        <v>238</v>
      </c>
    </row>
    <row r="1599" spans="1:5" s="242" customFormat="1">
      <c r="A1599" s="278" t="str">
        <f>数策标签!$H$134</f>
        <v>000100004001002</v>
      </c>
      <c r="B1599" s="251" t="str">
        <f>VLOOKUP(A1599,数策标签!H:K,2,FALSE)</f>
        <v>移动端设备品牌</v>
      </c>
      <c r="C1599" s="265" t="str">
        <f>通信编码!K219</f>
        <v>000100004001002185</v>
      </c>
      <c r="D1599" s="279" t="s">
        <v>3689</v>
      </c>
      <c r="E1599" s="242" t="s">
        <v>238</v>
      </c>
    </row>
    <row r="1600" spans="1:5" s="242" customFormat="1">
      <c r="A1600" s="278" t="str">
        <f>数策标签!$H$134</f>
        <v>000100004001002</v>
      </c>
      <c r="B1600" s="251" t="str">
        <f>VLOOKUP(A1600,数策标签!H:K,2,FALSE)</f>
        <v>移动端设备品牌</v>
      </c>
      <c r="C1600" s="265" t="str">
        <f>通信编码!K220</f>
        <v>000100004001002186</v>
      </c>
      <c r="D1600" s="279" t="s">
        <v>3690</v>
      </c>
      <c r="E1600" s="242" t="s">
        <v>238</v>
      </c>
    </row>
    <row r="1601" spans="1:5" s="242" customFormat="1">
      <c r="A1601" s="278" t="str">
        <f>数策标签!$H$134</f>
        <v>000100004001002</v>
      </c>
      <c r="B1601" s="251" t="str">
        <f>VLOOKUP(A1601,数策标签!H:K,2,FALSE)</f>
        <v>移动端设备品牌</v>
      </c>
      <c r="C1601" s="265" t="str">
        <f>通信编码!K221</f>
        <v>000100004001002187</v>
      </c>
      <c r="D1601" s="279" t="s">
        <v>3691</v>
      </c>
      <c r="E1601" s="242" t="s">
        <v>238</v>
      </c>
    </row>
    <row r="1602" spans="1:5" s="242" customFormat="1">
      <c r="A1602" s="278" t="str">
        <f>数策标签!$H$134</f>
        <v>000100004001002</v>
      </c>
      <c r="B1602" s="251" t="str">
        <f>VLOOKUP(A1602,数策标签!H:K,2,FALSE)</f>
        <v>移动端设备品牌</v>
      </c>
      <c r="C1602" s="265" t="str">
        <f>通信编码!K222</f>
        <v>000100004001002188</v>
      </c>
      <c r="D1602" s="279" t="s">
        <v>3692</v>
      </c>
      <c r="E1602" s="242" t="s">
        <v>238</v>
      </c>
    </row>
    <row r="1603" spans="1:5" s="242" customFormat="1">
      <c r="A1603" s="278" t="str">
        <f>数策标签!$H$134</f>
        <v>000100004001002</v>
      </c>
      <c r="B1603" s="251" t="str">
        <f>VLOOKUP(A1603,数策标签!H:K,2,FALSE)</f>
        <v>移动端设备品牌</v>
      </c>
      <c r="C1603" s="265" t="str">
        <f>通信编码!K223</f>
        <v>000100004001002189</v>
      </c>
      <c r="D1603" s="279" t="s">
        <v>3693</v>
      </c>
      <c r="E1603" s="242" t="s">
        <v>238</v>
      </c>
    </row>
    <row r="1604" spans="1:5" s="242" customFormat="1">
      <c r="A1604" s="278" t="str">
        <f>数策标签!$H$134</f>
        <v>000100004001002</v>
      </c>
      <c r="B1604" s="251" t="str">
        <f>VLOOKUP(A1604,数策标签!H:K,2,FALSE)</f>
        <v>移动端设备品牌</v>
      </c>
      <c r="C1604" s="265" t="str">
        <f>通信编码!K224</f>
        <v>000100004001002190</v>
      </c>
      <c r="D1604" s="279" t="s">
        <v>3694</v>
      </c>
      <c r="E1604" s="242" t="s">
        <v>238</v>
      </c>
    </row>
    <row r="1605" spans="1:5" s="242" customFormat="1">
      <c r="A1605" s="278" t="str">
        <f>数策标签!$H$134</f>
        <v>000100004001002</v>
      </c>
      <c r="B1605" s="251" t="str">
        <f>VLOOKUP(A1605,数策标签!H:K,2,FALSE)</f>
        <v>移动端设备品牌</v>
      </c>
      <c r="C1605" s="265" t="str">
        <f>通信编码!K225</f>
        <v>000100004001002191</v>
      </c>
      <c r="D1605" s="279" t="s">
        <v>3695</v>
      </c>
      <c r="E1605" s="242" t="s">
        <v>238</v>
      </c>
    </row>
    <row r="1606" spans="1:5" s="242" customFormat="1">
      <c r="A1606" s="278" t="str">
        <f>数策标签!$H$134</f>
        <v>000100004001002</v>
      </c>
      <c r="B1606" s="251" t="str">
        <f>VLOOKUP(A1606,数策标签!H:K,2,FALSE)</f>
        <v>移动端设备品牌</v>
      </c>
      <c r="C1606" s="265" t="str">
        <f>通信编码!K226</f>
        <v>000100004001002192</v>
      </c>
      <c r="D1606" s="279" t="s">
        <v>3696</v>
      </c>
      <c r="E1606" s="242" t="s">
        <v>238</v>
      </c>
    </row>
    <row r="1607" spans="1:5" s="242" customFormat="1">
      <c r="A1607" s="278" t="str">
        <f>数策标签!$H$134</f>
        <v>000100004001002</v>
      </c>
      <c r="B1607" s="251" t="str">
        <f>VLOOKUP(A1607,数策标签!H:K,2,FALSE)</f>
        <v>移动端设备品牌</v>
      </c>
      <c r="C1607" s="265" t="str">
        <f>通信编码!K227</f>
        <v>000100004001002193</v>
      </c>
      <c r="D1607" s="279" t="s">
        <v>3697</v>
      </c>
      <c r="E1607" s="242" t="s">
        <v>238</v>
      </c>
    </row>
    <row r="1608" spans="1:5" s="242" customFormat="1">
      <c r="A1608" s="278" t="str">
        <f>数策标签!$H$134</f>
        <v>000100004001002</v>
      </c>
      <c r="B1608" s="251" t="str">
        <f>VLOOKUP(A1608,数策标签!H:K,2,FALSE)</f>
        <v>移动端设备品牌</v>
      </c>
      <c r="C1608" s="265" t="str">
        <f>通信编码!K228</f>
        <v>000100004001002194</v>
      </c>
      <c r="D1608" s="279" t="s">
        <v>3698</v>
      </c>
      <c r="E1608" s="242" t="s">
        <v>238</v>
      </c>
    </row>
    <row r="1609" spans="1:5" s="242" customFormat="1">
      <c r="A1609" s="278" t="str">
        <f>数策标签!$H$134</f>
        <v>000100004001002</v>
      </c>
      <c r="B1609" s="251" t="str">
        <f>VLOOKUP(A1609,数策标签!H:K,2,FALSE)</f>
        <v>移动端设备品牌</v>
      </c>
      <c r="C1609" s="265" t="str">
        <f>通信编码!K229</f>
        <v>000100004001002195</v>
      </c>
      <c r="D1609" s="279" t="s">
        <v>3699</v>
      </c>
      <c r="E1609" s="242" t="s">
        <v>238</v>
      </c>
    </row>
    <row r="1610" spans="1:5" s="242" customFormat="1">
      <c r="A1610" s="278" t="str">
        <f>数策标签!$H$134</f>
        <v>000100004001002</v>
      </c>
      <c r="B1610" s="251" t="str">
        <f>VLOOKUP(A1610,数策标签!H:K,2,FALSE)</f>
        <v>移动端设备品牌</v>
      </c>
      <c r="C1610" s="265" t="str">
        <f>通信编码!K230</f>
        <v>000100004001002196</v>
      </c>
      <c r="D1610" s="279" t="s">
        <v>3700</v>
      </c>
      <c r="E1610" s="242" t="s">
        <v>238</v>
      </c>
    </row>
    <row r="1611" spans="1:5" s="242" customFormat="1">
      <c r="A1611" s="278" t="str">
        <f>数策标签!$H$134</f>
        <v>000100004001002</v>
      </c>
      <c r="B1611" s="251" t="str">
        <f>VLOOKUP(A1611,数策标签!H:K,2,FALSE)</f>
        <v>移动端设备品牌</v>
      </c>
      <c r="C1611" s="265" t="str">
        <f>通信编码!K231</f>
        <v>000100004001002197</v>
      </c>
      <c r="D1611" s="279" t="s">
        <v>3701</v>
      </c>
      <c r="E1611" s="242" t="s">
        <v>238</v>
      </c>
    </row>
    <row r="1612" spans="1:5" s="242" customFormat="1">
      <c r="A1612" s="278" t="str">
        <f>数策标签!$H$134</f>
        <v>000100004001002</v>
      </c>
      <c r="B1612" s="251" t="str">
        <f>VLOOKUP(A1612,数策标签!H:K,2,FALSE)</f>
        <v>移动端设备品牌</v>
      </c>
      <c r="C1612" s="265" t="str">
        <f>通信编码!K232</f>
        <v>000100004001002198</v>
      </c>
      <c r="D1612" s="279" t="s">
        <v>3702</v>
      </c>
      <c r="E1612" s="242" t="s">
        <v>238</v>
      </c>
    </row>
    <row r="1613" spans="1:5" s="242" customFormat="1">
      <c r="A1613" s="278" t="str">
        <f>数策标签!$H$134</f>
        <v>000100004001002</v>
      </c>
      <c r="B1613" s="251" t="str">
        <f>VLOOKUP(A1613,数策标签!H:K,2,FALSE)</f>
        <v>移动端设备品牌</v>
      </c>
      <c r="C1613" s="265" t="str">
        <f>通信编码!K233</f>
        <v>000100004001002199</v>
      </c>
      <c r="D1613" s="279" t="s">
        <v>3703</v>
      </c>
      <c r="E1613" s="242" t="s">
        <v>238</v>
      </c>
    </row>
    <row r="1614" spans="1:5" s="242" customFormat="1">
      <c r="A1614" s="278" t="str">
        <f>数策标签!$H$134</f>
        <v>000100004001002</v>
      </c>
      <c r="B1614" s="251" t="str">
        <f>VLOOKUP(A1614,数策标签!H:K,2,FALSE)</f>
        <v>移动端设备品牌</v>
      </c>
      <c r="C1614" s="265" t="str">
        <f>通信编码!K234</f>
        <v>000100004001002200</v>
      </c>
      <c r="D1614" s="279" t="s">
        <v>3704</v>
      </c>
      <c r="E1614" s="242" t="s">
        <v>238</v>
      </c>
    </row>
    <row r="1615" spans="1:5" s="242" customFormat="1">
      <c r="A1615" s="278" t="str">
        <f>数策标签!$H$134</f>
        <v>000100004001002</v>
      </c>
      <c r="B1615" s="251" t="str">
        <f>VLOOKUP(A1615,数策标签!H:K,2,FALSE)</f>
        <v>移动端设备品牌</v>
      </c>
      <c r="C1615" s="265" t="str">
        <f>通信编码!K235</f>
        <v>000100004001002201</v>
      </c>
      <c r="D1615" s="279" t="s">
        <v>3705</v>
      </c>
      <c r="E1615" s="242" t="s">
        <v>238</v>
      </c>
    </row>
    <row r="1616" spans="1:5" s="242" customFormat="1">
      <c r="A1616" s="278" t="str">
        <f>数策标签!$H$134</f>
        <v>000100004001002</v>
      </c>
      <c r="B1616" s="251" t="str">
        <f>VLOOKUP(A1616,数策标签!H:K,2,FALSE)</f>
        <v>移动端设备品牌</v>
      </c>
      <c r="C1616" s="265" t="str">
        <f>通信编码!K236</f>
        <v>000100004001002202</v>
      </c>
      <c r="D1616" s="279" t="s">
        <v>3706</v>
      </c>
      <c r="E1616" s="242" t="s">
        <v>238</v>
      </c>
    </row>
    <row r="1617" spans="1:5" s="242" customFormat="1">
      <c r="A1617" s="278" t="str">
        <f>数策标签!$H$134</f>
        <v>000100004001002</v>
      </c>
      <c r="B1617" s="251" t="str">
        <f>VLOOKUP(A1617,数策标签!H:K,2,FALSE)</f>
        <v>移动端设备品牌</v>
      </c>
      <c r="C1617" s="265" t="str">
        <f>通信编码!K237</f>
        <v>000100004001002203</v>
      </c>
      <c r="D1617" s="279" t="s">
        <v>3707</v>
      </c>
      <c r="E1617" s="242" t="s">
        <v>238</v>
      </c>
    </row>
    <row r="1618" spans="1:5" s="242" customFormat="1">
      <c r="A1618" s="278" t="str">
        <f>数策标签!$H$134</f>
        <v>000100004001002</v>
      </c>
      <c r="B1618" s="251" t="str">
        <f>VLOOKUP(A1618,数策标签!H:K,2,FALSE)</f>
        <v>移动端设备品牌</v>
      </c>
      <c r="C1618" s="265" t="str">
        <f>通信编码!K238</f>
        <v>000100004001002204</v>
      </c>
      <c r="D1618" s="279" t="s">
        <v>3708</v>
      </c>
      <c r="E1618" s="242" t="s">
        <v>238</v>
      </c>
    </row>
    <row r="1619" spans="1:5" s="242" customFormat="1">
      <c r="A1619" s="278" t="str">
        <f>数策标签!$H$134</f>
        <v>000100004001002</v>
      </c>
      <c r="B1619" s="251" t="str">
        <f>VLOOKUP(A1619,数策标签!H:K,2,FALSE)</f>
        <v>移动端设备品牌</v>
      </c>
      <c r="C1619" s="265" t="str">
        <f>通信编码!K239</f>
        <v>000100004001002205</v>
      </c>
      <c r="D1619" s="279" t="s">
        <v>3709</v>
      </c>
      <c r="E1619" s="242" t="s">
        <v>238</v>
      </c>
    </row>
    <row r="1620" spans="1:5" s="242" customFormat="1">
      <c r="A1620" s="278" t="str">
        <f>数策标签!$H$134</f>
        <v>000100004001002</v>
      </c>
      <c r="B1620" s="251" t="str">
        <f>VLOOKUP(A1620,数策标签!H:K,2,FALSE)</f>
        <v>移动端设备品牌</v>
      </c>
      <c r="C1620" s="265" t="str">
        <f>通信编码!K240</f>
        <v>000100004001002206</v>
      </c>
      <c r="D1620" s="279" t="s">
        <v>3710</v>
      </c>
      <c r="E1620" s="242" t="s">
        <v>238</v>
      </c>
    </row>
    <row r="1621" spans="1:5" s="242" customFormat="1">
      <c r="A1621" s="278" t="str">
        <f>数策标签!$H$134</f>
        <v>000100004001002</v>
      </c>
      <c r="B1621" s="251" t="str">
        <f>VLOOKUP(A1621,数策标签!H:K,2,FALSE)</f>
        <v>移动端设备品牌</v>
      </c>
      <c r="C1621" s="265" t="str">
        <f>通信编码!K241</f>
        <v>000100004001002207</v>
      </c>
      <c r="D1621" s="279" t="s">
        <v>3711</v>
      </c>
      <c r="E1621" s="242" t="s">
        <v>238</v>
      </c>
    </row>
    <row r="1622" spans="1:5" s="242" customFormat="1">
      <c r="A1622" s="278" t="str">
        <f>数策标签!$H$134</f>
        <v>000100004001002</v>
      </c>
      <c r="B1622" s="251" t="str">
        <f>VLOOKUP(A1622,数策标签!H:K,2,FALSE)</f>
        <v>移动端设备品牌</v>
      </c>
      <c r="C1622" s="265" t="str">
        <f>通信编码!K242</f>
        <v>000100004001002208</v>
      </c>
      <c r="D1622" s="279" t="s">
        <v>3712</v>
      </c>
      <c r="E1622" s="242" t="s">
        <v>238</v>
      </c>
    </row>
    <row r="1623" spans="1:5" s="242" customFormat="1">
      <c r="A1623" s="278" t="str">
        <f>数策标签!$H$134</f>
        <v>000100004001002</v>
      </c>
      <c r="B1623" s="251" t="str">
        <f>VLOOKUP(A1623,数策标签!H:K,2,FALSE)</f>
        <v>移动端设备品牌</v>
      </c>
      <c r="C1623" s="265" t="str">
        <f>通信编码!K243</f>
        <v>000100004001002209</v>
      </c>
      <c r="D1623" s="279" t="s">
        <v>3713</v>
      </c>
      <c r="E1623" s="242" t="s">
        <v>238</v>
      </c>
    </row>
    <row r="1624" spans="1:5" s="242" customFormat="1">
      <c r="A1624" s="278" t="str">
        <f>数策标签!$H$134</f>
        <v>000100004001002</v>
      </c>
      <c r="B1624" s="251" t="str">
        <f>VLOOKUP(A1624,数策标签!H:K,2,FALSE)</f>
        <v>移动端设备品牌</v>
      </c>
      <c r="C1624" s="265" t="str">
        <f>通信编码!K244</f>
        <v>000100004001002210</v>
      </c>
      <c r="D1624" s="279" t="s">
        <v>3714</v>
      </c>
      <c r="E1624" s="242" t="s">
        <v>238</v>
      </c>
    </row>
    <row r="1625" spans="1:5" s="242" customFormat="1">
      <c r="A1625" s="278" t="str">
        <f>数策标签!$H$134</f>
        <v>000100004001002</v>
      </c>
      <c r="B1625" s="251" t="str">
        <f>VLOOKUP(A1625,数策标签!H:K,2,FALSE)</f>
        <v>移动端设备品牌</v>
      </c>
      <c r="C1625" s="265" t="str">
        <f>通信编码!K245</f>
        <v>000100004001002211</v>
      </c>
      <c r="D1625" s="279" t="s">
        <v>3715</v>
      </c>
      <c r="E1625" s="242" t="s">
        <v>238</v>
      </c>
    </row>
    <row r="1626" spans="1:5" s="242" customFormat="1">
      <c r="A1626" s="278" t="str">
        <f>数策标签!$H$134</f>
        <v>000100004001002</v>
      </c>
      <c r="B1626" s="251" t="str">
        <f>VLOOKUP(A1626,数策标签!H:K,2,FALSE)</f>
        <v>移动端设备品牌</v>
      </c>
      <c r="C1626" s="265" t="str">
        <f>通信编码!K246</f>
        <v>000100004001002212</v>
      </c>
      <c r="D1626" s="279" t="s">
        <v>3716</v>
      </c>
      <c r="E1626" s="242" t="s">
        <v>238</v>
      </c>
    </row>
    <row r="1627" spans="1:5" s="242" customFormat="1">
      <c r="A1627" s="278" t="str">
        <f>数策标签!$H$134</f>
        <v>000100004001002</v>
      </c>
      <c r="B1627" s="251" t="str">
        <f>VLOOKUP(A1627,数策标签!H:K,2,FALSE)</f>
        <v>移动端设备品牌</v>
      </c>
      <c r="C1627" s="265" t="str">
        <f>通信编码!K247</f>
        <v>000100004001002213</v>
      </c>
      <c r="D1627" s="279" t="s">
        <v>3717</v>
      </c>
      <c r="E1627" s="242" t="s">
        <v>238</v>
      </c>
    </row>
    <row r="1628" spans="1:5" s="242" customFormat="1">
      <c r="A1628" s="278" t="str">
        <f>数策标签!$H$134</f>
        <v>000100004001002</v>
      </c>
      <c r="B1628" s="251" t="str">
        <f>VLOOKUP(A1628,数策标签!H:K,2,FALSE)</f>
        <v>移动端设备品牌</v>
      </c>
      <c r="C1628" s="265" t="str">
        <f>通信编码!K248</f>
        <v>000100004001002214</v>
      </c>
      <c r="D1628" s="279" t="s">
        <v>3718</v>
      </c>
      <c r="E1628" s="242" t="s">
        <v>238</v>
      </c>
    </row>
    <row r="1629" spans="1:5" s="242" customFormat="1">
      <c r="A1629" s="278" t="str">
        <f>数策标签!$H$134</f>
        <v>000100004001002</v>
      </c>
      <c r="B1629" s="251" t="str">
        <f>VLOOKUP(A1629,数策标签!H:K,2,FALSE)</f>
        <v>移动端设备品牌</v>
      </c>
      <c r="C1629" s="265" t="str">
        <f>通信编码!K249</f>
        <v>000100004001002215</v>
      </c>
      <c r="D1629" s="279" t="s">
        <v>3719</v>
      </c>
      <c r="E1629" s="242" t="s">
        <v>238</v>
      </c>
    </row>
    <row r="1630" spans="1:5" s="242" customFormat="1">
      <c r="A1630" s="278" t="str">
        <f>数策标签!$H$134</f>
        <v>000100004001002</v>
      </c>
      <c r="B1630" s="251" t="str">
        <f>VLOOKUP(A1630,数策标签!H:K,2,FALSE)</f>
        <v>移动端设备品牌</v>
      </c>
      <c r="C1630" s="265" t="str">
        <f>通信编码!K250</f>
        <v>000100004001002216</v>
      </c>
      <c r="D1630" s="279" t="s">
        <v>3720</v>
      </c>
      <c r="E1630" s="242" t="s">
        <v>238</v>
      </c>
    </row>
    <row r="1631" spans="1:5" s="242" customFormat="1">
      <c r="A1631" s="278" t="str">
        <f>数策标签!$H$134</f>
        <v>000100004001002</v>
      </c>
      <c r="B1631" s="251" t="str">
        <f>VLOOKUP(A1631,数策标签!H:K,2,FALSE)</f>
        <v>移动端设备品牌</v>
      </c>
      <c r="C1631" s="265" t="str">
        <f>通信编码!K251</f>
        <v>000100004001002217</v>
      </c>
      <c r="D1631" s="279" t="s">
        <v>3721</v>
      </c>
      <c r="E1631" s="242" t="s">
        <v>238</v>
      </c>
    </row>
    <row r="1632" spans="1:5" s="242" customFormat="1">
      <c r="A1632" s="278" t="str">
        <f>数策标签!$H$134</f>
        <v>000100004001002</v>
      </c>
      <c r="B1632" s="251" t="str">
        <f>VLOOKUP(A1632,数策标签!H:K,2,FALSE)</f>
        <v>移动端设备品牌</v>
      </c>
      <c r="C1632" s="265" t="str">
        <f>通信编码!K252</f>
        <v>000100004001002218</v>
      </c>
      <c r="D1632" s="279" t="s">
        <v>3722</v>
      </c>
      <c r="E1632" s="242" t="s">
        <v>238</v>
      </c>
    </row>
    <row r="1633" spans="1:5" s="242" customFormat="1">
      <c r="A1633" s="278" t="str">
        <f>数策标签!$H$134</f>
        <v>000100004001002</v>
      </c>
      <c r="B1633" s="251" t="str">
        <f>VLOOKUP(A1633,数策标签!H:K,2,FALSE)</f>
        <v>移动端设备品牌</v>
      </c>
      <c r="C1633" s="265" t="str">
        <f>通信编码!K253</f>
        <v>000100004001002219</v>
      </c>
      <c r="D1633" s="279" t="s">
        <v>3723</v>
      </c>
      <c r="E1633" s="242" t="s">
        <v>238</v>
      </c>
    </row>
    <row r="1634" spans="1:5" s="242" customFormat="1">
      <c r="A1634" s="278" t="str">
        <f>数策标签!$H$134</f>
        <v>000100004001002</v>
      </c>
      <c r="B1634" s="251" t="str">
        <f>VLOOKUP(A1634,数策标签!H:K,2,FALSE)</f>
        <v>移动端设备品牌</v>
      </c>
      <c r="C1634" s="265" t="str">
        <f>通信编码!K254</f>
        <v>000100004001002220</v>
      </c>
      <c r="D1634" s="279" t="s">
        <v>3724</v>
      </c>
      <c r="E1634" s="242" t="s">
        <v>238</v>
      </c>
    </row>
    <row r="1635" spans="1:5" s="242" customFormat="1">
      <c r="A1635" s="278" t="str">
        <f>数策标签!$H$134</f>
        <v>000100004001002</v>
      </c>
      <c r="B1635" s="251" t="str">
        <f>VLOOKUP(A1635,数策标签!H:K,2,FALSE)</f>
        <v>移动端设备品牌</v>
      </c>
      <c r="C1635" s="265" t="str">
        <f>通信编码!K255</f>
        <v>000100004001002221</v>
      </c>
      <c r="D1635" s="279" t="s">
        <v>3725</v>
      </c>
      <c r="E1635" s="242" t="s">
        <v>238</v>
      </c>
    </row>
    <row r="1636" spans="1:5" s="242" customFormat="1">
      <c r="A1636" s="278" t="str">
        <f>数策标签!$H$134</f>
        <v>000100004001002</v>
      </c>
      <c r="B1636" s="251" t="str">
        <f>VLOOKUP(A1636,数策标签!H:K,2,FALSE)</f>
        <v>移动端设备品牌</v>
      </c>
      <c r="C1636" s="265" t="str">
        <f>通信编码!K256</f>
        <v>000100004001002222</v>
      </c>
      <c r="D1636" s="279" t="s">
        <v>3726</v>
      </c>
      <c r="E1636" s="242" t="s">
        <v>238</v>
      </c>
    </row>
    <row r="1637" spans="1:5" s="242" customFormat="1">
      <c r="A1637" s="278" t="str">
        <f>数策标签!$H$134</f>
        <v>000100004001002</v>
      </c>
      <c r="B1637" s="251" t="str">
        <f>VLOOKUP(A1637,数策标签!H:K,2,FALSE)</f>
        <v>移动端设备品牌</v>
      </c>
      <c r="C1637" s="265" t="str">
        <f>通信编码!K257</f>
        <v>000100004001002223</v>
      </c>
      <c r="D1637" s="279" t="s">
        <v>3727</v>
      </c>
      <c r="E1637" s="242" t="s">
        <v>238</v>
      </c>
    </row>
    <row r="1638" spans="1:5" s="242" customFormat="1">
      <c r="A1638" s="278" t="str">
        <f>数策标签!$H$134</f>
        <v>000100004001002</v>
      </c>
      <c r="B1638" s="251" t="str">
        <f>VLOOKUP(A1638,数策标签!H:K,2,FALSE)</f>
        <v>移动端设备品牌</v>
      </c>
      <c r="C1638" s="265" t="str">
        <f>通信编码!K258</f>
        <v>000100004001002224</v>
      </c>
      <c r="D1638" s="279" t="s">
        <v>3728</v>
      </c>
      <c r="E1638" s="242" t="s">
        <v>238</v>
      </c>
    </row>
    <row r="1639" spans="1:5" s="242" customFormat="1">
      <c r="A1639" s="278" t="str">
        <f>数策标签!$H$134</f>
        <v>000100004001002</v>
      </c>
      <c r="B1639" s="251" t="str">
        <f>VLOOKUP(A1639,数策标签!H:K,2,FALSE)</f>
        <v>移动端设备品牌</v>
      </c>
      <c r="C1639" s="265" t="str">
        <f>通信编码!K259</f>
        <v>000100004001002225</v>
      </c>
      <c r="D1639" s="279" t="s">
        <v>3729</v>
      </c>
      <c r="E1639" s="242" t="s">
        <v>238</v>
      </c>
    </row>
    <row r="1640" spans="1:5" s="242" customFormat="1">
      <c r="A1640" s="278" t="str">
        <f>数策标签!$H$134</f>
        <v>000100004001002</v>
      </c>
      <c r="B1640" s="251" t="str">
        <f>VLOOKUP(A1640,数策标签!H:K,2,FALSE)</f>
        <v>移动端设备品牌</v>
      </c>
      <c r="C1640" s="265" t="str">
        <f>通信编码!K260</f>
        <v>000100004001002226</v>
      </c>
      <c r="D1640" s="279" t="s">
        <v>3730</v>
      </c>
      <c r="E1640" s="242" t="s">
        <v>238</v>
      </c>
    </row>
    <row r="1641" spans="1:5" s="242" customFormat="1">
      <c r="A1641" s="278" t="str">
        <f>数策标签!$H$134</f>
        <v>000100004001002</v>
      </c>
      <c r="B1641" s="251" t="str">
        <f>VLOOKUP(A1641,数策标签!H:K,2,FALSE)</f>
        <v>移动端设备品牌</v>
      </c>
      <c r="C1641" s="265" t="str">
        <f>通信编码!K261</f>
        <v>000100004001002227</v>
      </c>
      <c r="D1641" s="279" t="s">
        <v>3731</v>
      </c>
      <c r="E1641" s="242" t="s">
        <v>238</v>
      </c>
    </row>
    <row r="1642" spans="1:5" s="242" customFormat="1">
      <c r="A1642" s="278" t="str">
        <f>数策标签!$H$134</f>
        <v>000100004001002</v>
      </c>
      <c r="B1642" s="251" t="str">
        <f>VLOOKUP(A1642,数策标签!H:K,2,FALSE)</f>
        <v>移动端设备品牌</v>
      </c>
      <c r="C1642" s="265" t="str">
        <f>通信编码!K262</f>
        <v>000100004001002228</v>
      </c>
      <c r="D1642" s="279" t="s">
        <v>3732</v>
      </c>
      <c r="E1642" s="242" t="s">
        <v>238</v>
      </c>
    </row>
    <row r="1643" spans="1:5" s="242" customFormat="1">
      <c r="A1643" s="278" t="str">
        <f>数策标签!$H$134</f>
        <v>000100004001002</v>
      </c>
      <c r="B1643" s="251" t="str">
        <f>VLOOKUP(A1643,数策标签!H:K,2,FALSE)</f>
        <v>移动端设备品牌</v>
      </c>
      <c r="C1643" s="265" t="str">
        <f>通信编码!K263</f>
        <v>000100004001002229</v>
      </c>
      <c r="D1643" s="279" t="s">
        <v>3733</v>
      </c>
      <c r="E1643" s="242" t="s">
        <v>238</v>
      </c>
    </row>
    <row r="1644" spans="1:5" s="242" customFormat="1">
      <c r="A1644" s="278" t="str">
        <f>数策标签!$H$134</f>
        <v>000100004001002</v>
      </c>
      <c r="B1644" s="251" t="str">
        <f>VLOOKUP(A1644,数策标签!H:K,2,FALSE)</f>
        <v>移动端设备品牌</v>
      </c>
      <c r="C1644" s="265" t="str">
        <f>通信编码!K264</f>
        <v>000100004001002230</v>
      </c>
      <c r="D1644" s="279" t="s">
        <v>3734</v>
      </c>
      <c r="E1644" s="242" t="s">
        <v>238</v>
      </c>
    </row>
    <row r="1645" spans="1:5" s="242" customFormat="1">
      <c r="A1645" s="278" t="str">
        <f>数策标签!$H$134</f>
        <v>000100004001002</v>
      </c>
      <c r="B1645" s="251" t="str">
        <f>VLOOKUP(A1645,数策标签!H:K,2,FALSE)</f>
        <v>移动端设备品牌</v>
      </c>
      <c r="C1645" s="265" t="str">
        <f>通信编码!K265</f>
        <v>000100004001002231</v>
      </c>
      <c r="D1645" s="279" t="s">
        <v>3735</v>
      </c>
      <c r="E1645" s="242" t="s">
        <v>238</v>
      </c>
    </row>
    <row r="1646" spans="1:5" s="242" customFormat="1">
      <c r="A1646" s="278" t="str">
        <f>数策标签!$H$134</f>
        <v>000100004001002</v>
      </c>
      <c r="B1646" s="251" t="str">
        <f>VLOOKUP(A1646,数策标签!H:K,2,FALSE)</f>
        <v>移动端设备品牌</v>
      </c>
      <c r="C1646" s="265" t="str">
        <f>通信编码!K266</f>
        <v>000100004001002232</v>
      </c>
      <c r="D1646" s="279" t="s">
        <v>3736</v>
      </c>
      <c r="E1646" s="242" t="s">
        <v>238</v>
      </c>
    </row>
    <row r="1647" spans="1:5" s="242" customFormat="1">
      <c r="A1647" s="278" t="str">
        <f>数策标签!$H$134</f>
        <v>000100004001002</v>
      </c>
      <c r="B1647" s="251" t="str">
        <f>VLOOKUP(A1647,数策标签!H:K,2,FALSE)</f>
        <v>移动端设备品牌</v>
      </c>
      <c r="C1647" s="265" t="str">
        <f>通信编码!K267</f>
        <v>000100004001002233</v>
      </c>
      <c r="D1647" s="279" t="s">
        <v>3737</v>
      </c>
      <c r="E1647" s="242" t="s">
        <v>238</v>
      </c>
    </row>
    <row r="1648" spans="1:5" s="242" customFormat="1">
      <c r="A1648" s="278" t="str">
        <f>数策标签!$H$134</f>
        <v>000100004001002</v>
      </c>
      <c r="B1648" s="251" t="str">
        <f>VLOOKUP(A1648,数策标签!H:K,2,FALSE)</f>
        <v>移动端设备品牌</v>
      </c>
      <c r="C1648" s="265" t="str">
        <f>通信编码!K268</f>
        <v>000100004001002234</v>
      </c>
      <c r="D1648" s="279" t="s">
        <v>3738</v>
      </c>
      <c r="E1648" s="242" t="s">
        <v>238</v>
      </c>
    </row>
    <row r="1649" spans="1:5" s="242" customFormat="1">
      <c r="A1649" s="278" t="str">
        <f>数策标签!$H$134</f>
        <v>000100004001002</v>
      </c>
      <c r="B1649" s="251" t="str">
        <f>VLOOKUP(A1649,数策标签!H:K,2,FALSE)</f>
        <v>移动端设备品牌</v>
      </c>
      <c r="C1649" s="265" t="str">
        <f>通信编码!K269</f>
        <v>000100004001002235</v>
      </c>
      <c r="D1649" s="279" t="s">
        <v>3739</v>
      </c>
      <c r="E1649" s="242" t="s">
        <v>238</v>
      </c>
    </row>
    <row r="1650" spans="1:5" s="242" customFormat="1">
      <c r="A1650" s="278" t="str">
        <f>数策标签!$H$134</f>
        <v>000100004001002</v>
      </c>
      <c r="B1650" s="251" t="str">
        <f>VLOOKUP(A1650,数策标签!H:K,2,FALSE)</f>
        <v>移动端设备品牌</v>
      </c>
      <c r="C1650" s="265" t="str">
        <f>通信编码!K270</f>
        <v>000100004001002236</v>
      </c>
      <c r="D1650" s="279" t="s">
        <v>3740</v>
      </c>
      <c r="E1650" s="242" t="s">
        <v>238</v>
      </c>
    </row>
    <row r="1651" spans="1:5" s="242" customFormat="1">
      <c r="A1651" s="278" t="str">
        <f>数策标签!$H$134</f>
        <v>000100004001002</v>
      </c>
      <c r="B1651" s="251" t="str">
        <f>VLOOKUP(A1651,数策标签!H:K,2,FALSE)</f>
        <v>移动端设备品牌</v>
      </c>
      <c r="C1651" s="265" t="str">
        <f>通信编码!K271</f>
        <v>000100004001002237</v>
      </c>
      <c r="D1651" s="279" t="s">
        <v>3741</v>
      </c>
      <c r="E1651" s="242" t="s">
        <v>238</v>
      </c>
    </row>
    <row r="1652" spans="1:5" s="242" customFormat="1">
      <c r="A1652" s="278" t="str">
        <f>数策标签!$H$134</f>
        <v>000100004001002</v>
      </c>
      <c r="B1652" s="251" t="str">
        <f>VLOOKUP(A1652,数策标签!H:K,2,FALSE)</f>
        <v>移动端设备品牌</v>
      </c>
      <c r="C1652" s="265" t="str">
        <f>通信编码!K272</f>
        <v>000100004001002238</v>
      </c>
      <c r="D1652" s="279" t="s">
        <v>3742</v>
      </c>
      <c r="E1652" s="242" t="s">
        <v>238</v>
      </c>
    </row>
    <row r="1653" spans="1:5" s="242" customFormat="1">
      <c r="A1653" s="278" t="str">
        <f>数策标签!$H$134</f>
        <v>000100004001002</v>
      </c>
      <c r="B1653" s="251" t="str">
        <f>VLOOKUP(A1653,数策标签!H:K,2,FALSE)</f>
        <v>移动端设备品牌</v>
      </c>
      <c r="C1653" s="265" t="str">
        <f>通信编码!K273</f>
        <v>000100004001002239</v>
      </c>
      <c r="D1653" s="279" t="s">
        <v>3743</v>
      </c>
      <c r="E1653" s="242" t="s">
        <v>238</v>
      </c>
    </row>
    <row r="1654" spans="1:5" s="242" customFormat="1">
      <c r="A1654" s="278" t="str">
        <f>数策标签!$H$134</f>
        <v>000100004001002</v>
      </c>
      <c r="B1654" s="251" t="str">
        <f>VLOOKUP(A1654,数策标签!H:K,2,FALSE)</f>
        <v>移动端设备品牌</v>
      </c>
      <c r="C1654" s="265" t="str">
        <f>通信编码!K274</f>
        <v>000100004001002240</v>
      </c>
      <c r="D1654" s="279" t="s">
        <v>3744</v>
      </c>
      <c r="E1654" s="242" t="s">
        <v>238</v>
      </c>
    </row>
    <row r="1655" spans="1:5" s="242" customFormat="1">
      <c r="A1655" s="278" t="str">
        <f>数策标签!$H$134</f>
        <v>000100004001002</v>
      </c>
      <c r="B1655" s="251" t="str">
        <f>VLOOKUP(A1655,数策标签!H:K,2,FALSE)</f>
        <v>移动端设备品牌</v>
      </c>
      <c r="C1655" s="265" t="str">
        <f>通信编码!K275</f>
        <v>000100004001002241</v>
      </c>
      <c r="D1655" s="279" t="s">
        <v>3745</v>
      </c>
      <c r="E1655" s="242" t="s">
        <v>238</v>
      </c>
    </row>
    <row r="1656" spans="1:5" s="242" customFormat="1">
      <c r="A1656" s="278" t="str">
        <f>数策标签!$H$134</f>
        <v>000100004001002</v>
      </c>
      <c r="B1656" s="251" t="str">
        <f>VLOOKUP(A1656,数策标签!H:K,2,FALSE)</f>
        <v>移动端设备品牌</v>
      </c>
      <c r="C1656" s="265" t="str">
        <f>通信编码!K276</f>
        <v>000100004001002242</v>
      </c>
      <c r="D1656" s="279" t="s">
        <v>3746</v>
      </c>
      <c r="E1656" s="242" t="s">
        <v>238</v>
      </c>
    </row>
    <row r="1657" spans="1:5" s="242" customFormat="1">
      <c r="A1657" s="278" t="str">
        <f>数策标签!$H$134</f>
        <v>000100004001002</v>
      </c>
      <c r="B1657" s="251" t="str">
        <f>VLOOKUP(A1657,数策标签!H:K,2,FALSE)</f>
        <v>移动端设备品牌</v>
      </c>
      <c r="C1657" s="265" t="str">
        <f>通信编码!K277</f>
        <v>000100004001002243</v>
      </c>
      <c r="D1657" s="279" t="s">
        <v>3747</v>
      </c>
      <c r="E1657" s="242" t="s">
        <v>238</v>
      </c>
    </row>
    <row r="1658" spans="1:5" s="242" customFormat="1">
      <c r="A1658" s="278" t="str">
        <f>数策标签!$H$134</f>
        <v>000100004001002</v>
      </c>
      <c r="B1658" s="251" t="str">
        <f>VLOOKUP(A1658,数策标签!H:K,2,FALSE)</f>
        <v>移动端设备品牌</v>
      </c>
      <c r="C1658" s="265" t="str">
        <f>通信编码!K278</f>
        <v>000100004001002244</v>
      </c>
      <c r="D1658" s="279" t="s">
        <v>3748</v>
      </c>
      <c r="E1658" s="242" t="s">
        <v>238</v>
      </c>
    </row>
    <row r="1659" spans="1:5" s="242" customFormat="1">
      <c r="A1659" s="278" t="str">
        <f>数策标签!$H$134</f>
        <v>000100004001002</v>
      </c>
      <c r="B1659" s="251" t="str">
        <f>VLOOKUP(A1659,数策标签!H:K,2,FALSE)</f>
        <v>移动端设备品牌</v>
      </c>
      <c r="C1659" s="265" t="str">
        <f>通信编码!K279</f>
        <v>000100004001002245</v>
      </c>
      <c r="D1659" s="279" t="s">
        <v>3749</v>
      </c>
      <c r="E1659" s="242" t="s">
        <v>238</v>
      </c>
    </row>
    <row r="1660" spans="1:5" s="242" customFormat="1">
      <c r="A1660" s="278" t="str">
        <f>数策标签!$H$134</f>
        <v>000100004001002</v>
      </c>
      <c r="B1660" s="251" t="str">
        <f>VLOOKUP(A1660,数策标签!H:K,2,FALSE)</f>
        <v>移动端设备品牌</v>
      </c>
      <c r="C1660" s="265" t="str">
        <f>通信编码!K280</f>
        <v>000100004001002246</v>
      </c>
      <c r="D1660" s="279" t="s">
        <v>3750</v>
      </c>
      <c r="E1660" s="242" t="s">
        <v>238</v>
      </c>
    </row>
    <row r="1661" spans="1:5" s="242" customFormat="1">
      <c r="A1661" s="278" t="str">
        <f>数策标签!$H$134</f>
        <v>000100004001002</v>
      </c>
      <c r="B1661" s="251" t="str">
        <f>VLOOKUP(A1661,数策标签!H:K,2,FALSE)</f>
        <v>移动端设备品牌</v>
      </c>
      <c r="C1661" s="265" t="str">
        <f>通信编码!K281</f>
        <v>000100004001002247</v>
      </c>
      <c r="D1661" s="279" t="s">
        <v>3751</v>
      </c>
      <c r="E1661" s="242" t="s">
        <v>238</v>
      </c>
    </row>
    <row r="1662" spans="1:5" s="242" customFormat="1">
      <c r="A1662" s="278" t="str">
        <f>数策标签!$H$134</f>
        <v>000100004001002</v>
      </c>
      <c r="B1662" s="251" t="str">
        <f>VLOOKUP(A1662,数策标签!H:K,2,FALSE)</f>
        <v>移动端设备品牌</v>
      </c>
      <c r="C1662" s="265" t="str">
        <f>通信编码!K282</f>
        <v>000100004001002248</v>
      </c>
      <c r="D1662" s="279" t="s">
        <v>3752</v>
      </c>
      <c r="E1662" s="242" t="s">
        <v>238</v>
      </c>
    </row>
    <row r="1663" spans="1:5" s="242" customFormat="1">
      <c r="A1663" s="278" t="str">
        <f>数策标签!$H$134</f>
        <v>000100004001002</v>
      </c>
      <c r="B1663" s="251" t="str">
        <f>VLOOKUP(A1663,数策标签!H:K,2,FALSE)</f>
        <v>移动端设备品牌</v>
      </c>
      <c r="C1663" s="265" t="str">
        <f>通信编码!K283</f>
        <v>000100004001002249</v>
      </c>
      <c r="D1663" s="279" t="s">
        <v>3753</v>
      </c>
      <c r="E1663" s="242" t="s">
        <v>238</v>
      </c>
    </row>
    <row r="1664" spans="1:5" s="242" customFormat="1">
      <c r="A1664" s="278" t="str">
        <f>数策标签!$H$134</f>
        <v>000100004001002</v>
      </c>
      <c r="B1664" s="251" t="str">
        <f>VLOOKUP(A1664,数策标签!H:K,2,FALSE)</f>
        <v>移动端设备品牌</v>
      </c>
      <c r="C1664" s="265" t="str">
        <f>通信编码!K284</f>
        <v>000100004001002250</v>
      </c>
      <c r="D1664" s="279" t="s">
        <v>3754</v>
      </c>
      <c r="E1664" s="242" t="s">
        <v>238</v>
      </c>
    </row>
    <row r="1665" spans="1:5" s="242" customFormat="1">
      <c r="A1665" s="278" t="str">
        <f>数策标签!$H$134</f>
        <v>000100004001002</v>
      </c>
      <c r="B1665" s="251" t="str">
        <f>VLOOKUP(A1665,数策标签!H:K,2,FALSE)</f>
        <v>移动端设备品牌</v>
      </c>
      <c r="C1665" s="265" t="str">
        <f>通信编码!K285</f>
        <v>000100004001002251</v>
      </c>
      <c r="D1665" s="279" t="s">
        <v>3755</v>
      </c>
      <c r="E1665" s="242" t="s">
        <v>238</v>
      </c>
    </row>
    <row r="1666" spans="1:5" s="242" customFormat="1">
      <c r="A1666" s="278" t="str">
        <f>数策标签!$H$134</f>
        <v>000100004001002</v>
      </c>
      <c r="B1666" s="251" t="str">
        <f>VLOOKUP(A1666,数策标签!H:K,2,FALSE)</f>
        <v>移动端设备品牌</v>
      </c>
      <c r="C1666" s="265" t="str">
        <f>通信编码!K286</f>
        <v>000100004001002252</v>
      </c>
      <c r="D1666" s="279" t="s">
        <v>3756</v>
      </c>
      <c r="E1666" s="242" t="s">
        <v>238</v>
      </c>
    </row>
    <row r="1667" spans="1:5" s="242" customFormat="1">
      <c r="A1667" s="278" t="str">
        <f>数策标签!$H$134</f>
        <v>000100004001002</v>
      </c>
      <c r="B1667" s="251" t="str">
        <f>VLOOKUP(A1667,数策标签!H:K,2,FALSE)</f>
        <v>移动端设备品牌</v>
      </c>
      <c r="C1667" s="265" t="str">
        <f>通信编码!K287</f>
        <v>000100004001002253</v>
      </c>
      <c r="D1667" s="279" t="s">
        <v>3757</v>
      </c>
      <c r="E1667" s="242" t="s">
        <v>238</v>
      </c>
    </row>
    <row r="1668" spans="1:5" s="242" customFormat="1">
      <c r="A1668" s="278" t="str">
        <f>数策标签!$H$134</f>
        <v>000100004001002</v>
      </c>
      <c r="B1668" s="251" t="str">
        <f>VLOOKUP(A1668,数策标签!H:K,2,FALSE)</f>
        <v>移动端设备品牌</v>
      </c>
      <c r="C1668" s="265" t="str">
        <f>通信编码!K288</f>
        <v>000100004001002254</v>
      </c>
      <c r="D1668" s="279" t="s">
        <v>3758</v>
      </c>
      <c r="E1668" s="242" t="s">
        <v>238</v>
      </c>
    </row>
    <row r="1669" spans="1:5" s="242" customFormat="1">
      <c r="A1669" s="278" t="str">
        <f>数策标签!$H$134</f>
        <v>000100004001002</v>
      </c>
      <c r="B1669" s="251" t="str">
        <f>VLOOKUP(A1669,数策标签!H:K,2,FALSE)</f>
        <v>移动端设备品牌</v>
      </c>
      <c r="C1669" s="265" t="str">
        <f>通信编码!K289</f>
        <v>000100004001002255</v>
      </c>
      <c r="D1669" s="279" t="s">
        <v>3759</v>
      </c>
      <c r="E1669" s="242" t="s">
        <v>238</v>
      </c>
    </row>
    <row r="1670" spans="1:5" s="242" customFormat="1">
      <c r="A1670" s="278" t="str">
        <f>数策标签!$H$134</f>
        <v>000100004001002</v>
      </c>
      <c r="B1670" s="251" t="str">
        <f>VLOOKUP(A1670,数策标签!H:K,2,FALSE)</f>
        <v>移动端设备品牌</v>
      </c>
      <c r="C1670" s="265" t="str">
        <f>通信编码!K290</f>
        <v>000100004001002256</v>
      </c>
      <c r="D1670" s="279" t="s">
        <v>3760</v>
      </c>
      <c r="E1670" s="242" t="s">
        <v>238</v>
      </c>
    </row>
    <row r="1671" spans="1:5" s="242" customFormat="1">
      <c r="A1671" s="278" t="str">
        <f>数策标签!$H$134</f>
        <v>000100004001002</v>
      </c>
      <c r="B1671" s="251" t="str">
        <f>VLOOKUP(A1671,数策标签!H:K,2,FALSE)</f>
        <v>移动端设备品牌</v>
      </c>
      <c r="C1671" s="265" t="str">
        <f>通信编码!K291</f>
        <v>000100004001002257</v>
      </c>
      <c r="D1671" s="279" t="s">
        <v>3761</v>
      </c>
      <c r="E1671" s="242" t="s">
        <v>238</v>
      </c>
    </row>
    <row r="1672" spans="1:5" s="242" customFormat="1">
      <c r="A1672" s="278" t="str">
        <f>数策标签!$H$134</f>
        <v>000100004001002</v>
      </c>
      <c r="B1672" s="251" t="str">
        <f>VLOOKUP(A1672,数策标签!H:K,2,FALSE)</f>
        <v>移动端设备品牌</v>
      </c>
      <c r="C1672" s="265" t="str">
        <f>通信编码!K292</f>
        <v>000100004001002258</v>
      </c>
      <c r="D1672" s="279" t="s">
        <v>3762</v>
      </c>
      <c r="E1672" s="242" t="s">
        <v>238</v>
      </c>
    </row>
    <row r="1673" spans="1:5" s="242" customFormat="1">
      <c r="A1673" s="278" t="str">
        <f>数策标签!$H$134</f>
        <v>000100004001002</v>
      </c>
      <c r="B1673" s="251" t="str">
        <f>VLOOKUP(A1673,数策标签!H:K,2,FALSE)</f>
        <v>移动端设备品牌</v>
      </c>
      <c r="C1673" s="265" t="str">
        <f>通信编码!K293</f>
        <v>000100004001002259</v>
      </c>
      <c r="D1673" s="279" t="s">
        <v>3763</v>
      </c>
      <c r="E1673" s="242" t="s">
        <v>238</v>
      </c>
    </row>
    <row r="1674" spans="1:5" s="242" customFormat="1">
      <c r="A1674" s="278" t="str">
        <f>数策标签!$H$134</f>
        <v>000100004001002</v>
      </c>
      <c r="B1674" s="251" t="str">
        <f>VLOOKUP(A1674,数策标签!H:K,2,FALSE)</f>
        <v>移动端设备品牌</v>
      </c>
      <c r="C1674" s="265" t="str">
        <f>通信编码!K294</f>
        <v>000100004001002260</v>
      </c>
      <c r="D1674" s="279" t="s">
        <v>3764</v>
      </c>
      <c r="E1674" s="242" t="s">
        <v>238</v>
      </c>
    </row>
    <row r="1675" spans="1:5" s="242" customFormat="1">
      <c r="A1675" s="278" t="str">
        <f>数策标签!$H$134</f>
        <v>000100004001002</v>
      </c>
      <c r="B1675" s="251" t="str">
        <f>VLOOKUP(A1675,数策标签!H:K,2,FALSE)</f>
        <v>移动端设备品牌</v>
      </c>
      <c r="C1675" s="265" t="str">
        <f>通信编码!K295</f>
        <v>000100004001002261</v>
      </c>
      <c r="D1675" s="279" t="s">
        <v>3765</v>
      </c>
      <c r="E1675" s="242" t="s">
        <v>238</v>
      </c>
    </row>
    <row r="1676" spans="1:5" s="242" customFormat="1">
      <c r="A1676" s="278" t="str">
        <f>数策标签!$H$134</f>
        <v>000100004001002</v>
      </c>
      <c r="B1676" s="251" t="str">
        <f>VLOOKUP(A1676,数策标签!H:K,2,FALSE)</f>
        <v>移动端设备品牌</v>
      </c>
      <c r="C1676" s="265" t="str">
        <f>通信编码!K296</f>
        <v>000100004001002262</v>
      </c>
      <c r="D1676" s="279" t="s">
        <v>3766</v>
      </c>
      <c r="E1676" s="242" t="s">
        <v>238</v>
      </c>
    </row>
    <row r="1677" spans="1:5" s="242" customFormat="1">
      <c r="A1677" s="278" t="str">
        <f>数策标签!$H$134</f>
        <v>000100004001002</v>
      </c>
      <c r="B1677" s="251" t="str">
        <f>VLOOKUP(A1677,数策标签!H:K,2,FALSE)</f>
        <v>移动端设备品牌</v>
      </c>
      <c r="C1677" s="265" t="str">
        <f>通信编码!K297</f>
        <v>000100004001002263</v>
      </c>
      <c r="D1677" s="279" t="s">
        <v>3767</v>
      </c>
      <c r="E1677" s="242" t="s">
        <v>238</v>
      </c>
    </row>
    <row r="1678" spans="1:5" s="242" customFormat="1">
      <c r="A1678" s="278" t="str">
        <f>数策标签!$H$134</f>
        <v>000100004001002</v>
      </c>
      <c r="B1678" s="251" t="str">
        <f>VLOOKUP(A1678,数策标签!H:K,2,FALSE)</f>
        <v>移动端设备品牌</v>
      </c>
      <c r="C1678" s="265" t="str">
        <f>通信编码!K298</f>
        <v>000100004001002264</v>
      </c>
      <c r="D1678" s="279" t="s">
        <v>3768</v>
      </c>
      <c r="E1678" s="242" t="s">
        <v>238</v>
      </c>
    </row>
    <row r="1679" spans="1:5" s="242" customFormat="1">
      <c r="A1679" s="278" t="str">
        <f>数策标签!$H$134</f>
        <v>000100004001002</v>
      </c>
      <c r="B1679" s="251" t="str">
        <f>VLOOKUP(A1679,数策标签!H:K,2,FALSE)</f>
        <v>移动端设备品牌</v>
      </c>
      <c r="C1679" s="265" t="str">
        <f>通信编码!K299</f>
        <v>000100004001002265</v>
      </c>
      <c r="D1679" s="279" t="s">
        <v>3769</v>
      </c>
      <c r="E1679" s="242" t="s">
        <v>238</v>
      </c>
    </row>
    <row r="1680" spans="1:5" s="242" customFormat="1">
      <c r="A1680" s="278" t="str">
        <f>数策标签!$H$134</f>
        <v>000100004001002</v>
      </c>
      <c r="B1680" s="251" t="str">
        <f>VLOOKUP(A1680,数策标签!H:K,2,FALSE)</f>
        <v>移动端设备品牌</v>
      </c>
      <c r="C1680" s="265" t="str">
        <f>通信编码!K300</f>
        <v>000100004001002266</v>
      </c>
      <c r="D1680" s="279" t="s">
        <v>3770</v>
      </c>
      <c r="E1680" s="242" t="s">
        <v>238</v>
      </c>
    </row>
    <row r="1681" spans="1:5" s="242" customFormat="1">
      <c r="A1681" s="278" t="str">
        <f>数策标签!$H$134</f>
        <v>000100004001002</v>
      </c>
      <c r="B1681" s="251" t="str">
        <f>VLOOKUP(A1681,数策标签!H:K,2,FALSE)</f>
        <v>移动端设备品牌</v>
      </c>
      <c r="C1681" s="265" t="str">
        <f>通信编码!K301</f>
        <v>000100004001002267</v>
      </c>
      <c r="D1681" s="279" t="s">
        <v>3771</v>
      </c>
      <c r="E1681" s="242" t="s">
        <v>238</v>
      </c>
    </row>
    <row r="1682" spans="1:5" s="242" customFormat="1">
      <c r="A1682" s="278" t="str">
        <f>数策标签!$H$134</f>
        <v>000100004001002</v>
      </c>
      <c r="B1682" s="251" t="str">
        <f>VLOOKUP(A1682,数策标签!H:K,2,FALSE)</f>
        <v>移动端设备品牌</v>
      </c>
      <c r="C1682" s="265" t="str">
        <f>通信编码!K302</f>
        <v>000100004001002268</v>
      </c>
      <c r="D1682" s="279" t="s">
        <v>3772</v>
      </c>
      <c r="E1682" s="242" t="s">
        <v>238</v>
      </c>
    </row>
    <row r="1683" spans="1:5" s="242" customFormat="1">
      <c r="A1683" s="278" t="str">
        <f>数策标签!$H$134</f>
        <v>000100004001002</v>
      </c>
      <c r="B1683" s="251" t="str">
        <f>VLOOKUP(A1683,数策标签!H:K,2,FALSE)</f>
        <v>移动端设备品牌</v>
      </c>
      <c r="C1683" s="265" t="str">
        <f>通信编码!K303</f>
        <v>000100004001002269</v>
      </c>
      <c r="D1683" s="279" t="s">
        <v>3773</v>
      </c>
      <c r="E1683" s="242" t="s">
        <v>238</v>
      </c>
    </row>
    <row r="1684" spans="1:5" s="242" customFormat="1">
      <c r="A1684" s="278" t="str">
        <f>数策标签!$H$134</f>
        <v>000100004001002</v>
      </c>
      <c r="B1684" s="251" t="str">
        <f>VLOOKUP(A1684,数策标签!H:K,2,FALSE)</f>
        <v>移动端设备品牌</v>
      </c>
      <c r="C1684" s="265" t="str">
        <f>通信编码!K304</f>
        <v>000100004001002270</v>
      </c>
      <c r="D1684" s="279" t="s">
        <v>3774</v>
      </c>
      <c r="E1684" s="242" t="s">
        <v>238</v>
      </c>
    </row>
    <row r="1685" spans="1:5" s="242" customFormat="1">
      <c r="A1685" s="278" t="str">
        <f>数策标签!$H$134</f>
        <v>000100004001002</v>
      </c>
      <c r="B1685" s="251" t="str">
        <f>VLOOKUP(A1685,数策标签!H:K,2,FALSE)</f>
        <v>移动端设备品牌</v>
      </c>
      <c r="C1685" s="265" t="str">
        <f>通信编码!K305</f>
        <v>000100004001002271</v>
      </c>
      <c r="D1685" s="279" t="s">
        <v>3775</v>
      </c>
      <c r="E1685" s="242" t="s">
        <v>238</v>
      </c>
    </row>
    <row r="1686" spans="1:5" s="242" customFormat="1">
      <c r="A1686" s="278" t="str">
        <f>数策标签!$H$134</f>
        <v>000100004001002</v>
      </c>
      <c r="B1686" s="251" t="str">
        <f>VLOOKUP(A1686,数策标签!H:K,2,FALSE)</f>
        <v>移动端设备品牌</v>
      </c>
      <c r="C1686" s="265" t="str">
        <f>通信编码!K306</f>
        <v>000100004001002272</v>
      </c>
      <c r="D1686" s="279" t="s">
        <v>3776</v>
      </c>
      <c r="E1686" s="242" t="s">
        <v>238</v>
      </c>
    </row>
    <row r="1687" spans="1:5" s="242" customFormat="1">
      <c r="A1687" s="278" t="str">
        <f>数策标签!$H$134</f>
        <v>000100004001002</v>
      </c>
      <c r="B1687" s="251" t="str">
        <f>VLOOKUP(A1687,数策标签!H:K,2,FALSE)</f>
        <v>移动端设备品牌</v>
      </c>
      <c r="C1687" s="265" t="str">
        <f>通信编码!K307</f>
        <v>000100004001002273</v>
      </c>
      <c r="D1687" s="279" t="s">
        <v>3777</v>
      </c>
      <c r="E1687" s="242" t="s">
        <v>238</v>
      </c>
    </row>
    <row r="1688" spans="1:5" s="242" customFormat="1">
      <c r="A1688" s="278" t="str">
        <f>数策标签!$H$134</f>
        <v>000100004001002</v>
      </c>
      <c r="B1688" s="251" t="str">
        <f>VLOOKUP(A1688,数策标签!H:K,2,FALSE)</f>
        <v>移动端设备品牌</v>
      </c>
      <c r="C1688" s="265" t="str">
        <f>通信编码!K308</f>
        <v>000100004001002274</v>
      </c>
      <c r="D1688" s="279" t="s">
        <v>3778</v>
      </c>
      <c r="E1688" s="242" t="s">
        <v>238</v>
      </c>
    </row>
    <row r="1689" spans="1:5" s="242" customFormat="1">
      <c r="A1689" s="278" t="str">
        <f>数策标签!$H$134</f>
        <v>000100004001002</v>
      </c>
      <c r="B1689" s="251" t="str">
        <f>VLOOKUP(A1689,数策标签!H:K,2,FALSE)</f>
        <v>移动端设备品牌</v>
      </c>
      <c r="C1689" s="265" t="str">
        <f>通信编码!K309</f>
        <v>000100004001002275</v>
      </c>
      <c r="D1689" s="279" t="s">
        <v>3779</v>
      </c>
      <c r="E1689" s="242" t="s">
        <v>238</v>
      </c>
    </row>
    <row r="1690" spans="1:5" s="242" customFormat="1">
      <c r="A1690" s="278" t="str">
        <f>数策标签!$H$134</f>
        <v>000100004001002</v>
      </c>
      <c r="B1690" s="251" t="str">
        <f>VLOOKUP(A1690,数策标签!H:K,2,FALSE)</f>
        <v>移动端设备品牌</v>
      </c>
      <c r="C1690" s="265" t="str">
        <f>通信编码!K310</f>
        <v>000100004001002276</v>
      </c>
      <c r="D1690" s="279" t="s">
        <v>3780</v>
      </c>
      <c r="E1690" s="242" t="s">
        <v>238</v>
      </c>
    </row>
    <row r="1691" spans="1:5" s="242" customFormat="1">
      <c r="A1691" s="278" t="str">
        <f>数策标签!$H$134</f>
        <v>000100004001002</v>
      </c>
      <c r="B1691" s="251" t="str">
        <f>VLOOKUP(A1691,数策标签!H:K,2,FALSE)</f>
        <v>移动端设备品牌</v>
      </c>
      <c r="C1691" s="265" t="str">
        <f>通信编码!K311</f>
        <v>000100004001002277</v>
      </c>
      <c r="D1691" s="279" t="s">
        <v>3781</v>
      </c>
      <c r="E1691" s="242" t="s">
        <v>238</v>
      </c>
    </row>
    <row r="1692" spans="1:5" s="242" customFormat="1">
      <c r="A1692" s="278" t="str">
        <f>数策标签!$H$134</f>
        <v>000100004001002</v>
      </c>
      <c r="B1692" s="251" t="str">
        <f>VLOOKUP(A1692,数策标签!H:K,2,FALSE)</f>
        <v>移动端设备品牌</v>
      </c>
      <c r="C1692" s="265" t="str">
        <f>通信编码!K312</f>
        <v>000100004001002278</v>
      </c>
      <c r="D1692" s="279" t="s">
        <v>3782</v>
      </c>
      <c r="E1692" s="242" t="s">
        <v>238</v>
      </c>
    </row>
    <row r="1693" spans="1:5" s="242" customFormat="1">
      <c r="A1693" s="278" t="str">
        <f>数策标签!$H$134</f>
        <v>000100004001002</v>
      </c>
      <c r="B1693" s="251" t="str">
        <f>VLOOKUP(A1693,数策标签!H:K,2,FALSE)</f>
        <v>移动端设备品牌</v>
      </c>
      <c r="C1693" s="265" t="str">
        <f>通信编码!K313</f>
        <v>000100004001002279</v>
      </c>
      <c r="D1693" s="279" t="s">
        <v>3783</v>
      </c>
      <c r="E1693" s="242" t="s">
        <v>238</v>
      </c>
    </row>
    <row r="1694" spans="1:5" s="242" customFormat="1">
      <c r="A1694" s="278" t="str">
        <f>数策标签!$H$134</f>
        <v>000100004001002</v>
      </c>
      <c r="B1694" s="251" t="str">
        <f>VLOOKUP(A1694,数策标签!H:K,2,FALSE)</f>
        <v>移动端设备品牌</v>
      </c>
      <c r="C1694" s="265" t="str">
        <f>通信编码!K314</f>
        <v>000100004001002280</v>
      </c>
      <c r="D1694" s="279" t="s">
        <v>3784</v>
      </c>
      <c r="E1694" s="242" t="s">
        <v>238</v>
      </c>
    </row>
    <row r="1695" spans="1:5" s="242" customFormat="1">
      <c r="A1695" s="278" t="str">
        <f>数策标签!$H$134</f>
        <v>000100004001002</v>
      </c>
      <c r="B1695" s="251" t="str">
        <f>VLOOKUP(A1695,数策标签!H:K,2,FALSE)</f>
        <v>移动端设备品牌</v>
      </c>
      <c r="C1695" s="265" t="str">
        <f>通信编码!K315</f>
        <v>000100004001002281</v>
      </c>
      <c r="D1695" s="279" t="s">
        <v>3785</v>
      </c>
      <c r="E1695" s="242" t="s">
        <v>238</v>
      </c>
    </row>
    <row r="1696" spans="1:5" s="242" customFormat="1">
      <c r="A1696" s="278" t="str">
        <f>数策标签!$H$134</f>
        <v>000100004001002</v>
      </c>
      <c r="B1696" s="251" t="str">
        <f>VLOOKUP(A1696,数策标签!H:K,2,FALSE)</f>
        <v>移动端设备品牌</v>
      </c>
      <c r="C1696" s="265" t="str">
        <f>通信编码!K316</f>
        <v>000100004001002282</v>
      </c>
      <c r="D1696" s="279" t="s">
        <v>3786</v>
      </c>
      <c r="E1696" s="242" t="s">
        <v>238</v>
      </c>
    </row>
    <row r="1697" spans="1:5" s="242" customFormat="1">
      <c r="A1697" s="278" t="str">
        <f>数策标签!$H$134</f>
        <v>000100004001002</v>
      </c>
      <c r="B1697" s="251" t="str">
        <f>VLOOKUP(A1697,数策标签!H:K,2,FALSE)</f>
        <v>移动端设备品牌</v>
      </c>
      <c r="C1697" s="265" t="str">
        <f>通信编码!K317</f>
        <v>000100004001002283</v>
      </c>
      <c r="D1697" s="279" t="s">
        <v>3787</v>
      </c>
      <c r="E1697" s="242" t="s">
        <v>238</v>
      </c>
    </row>
    <row r="1698" spans="1:5" s="242" customFormat="1">
      <c r="A1698" s="278" t="str">
        <f>数策标签!$H$134</f>
        <v>000100004001002</v>
      </c>
      <c r="B1698" s="251" t="str">
        <f>VLOOKUP(A1698,数策标签!H:K,2,FALSE)</f>
        <v>移动端设备品牌</v>
      </c>
      <c r="C1698" s="265" t="str">
        <f>通信编码!K318</f>
        <v>000100004001002284</v>
      </c>
      <c r="D1698" s="279" t="s">
        <v>3788</v>
      </c>
      <c r="E1698" s="242" t="s">
        <v>238</v>
      </c>
    </row>
    <row r="1699" spans="1:5" s="242" customFormat="1">
      <c r="A1699" s="278" t="str">
        <f>数策标签!$H$134</f>
        <v>000100004001002</v>
      </c>
      <c r="B1699" s="251" t="str">
        <f>VLOOKUP(A1699,数策标签!H:K,2,FALSE)</f>
        <v>移动端设备品牌</v>
      </c>
      <c r="C1699" s="265" t="str">
        <f>通信编码!K319</f>
        <v>000100004001002285</v>
      </c>
      <c r="D1699" s="279" t="s">
        <v>3789</v>
      </c>
      <c r="E1699" s="242" t="s">
        <v>238</v>
      </c>
    </row>
    <row r="1700" spans="1:5" s="242" customFormat="1">
      <c r="A1700" s="278" t="str">
        <f>数策标签!$H$134</f>
        <v>000100004001002</v>
      </c>
      <c r="B1700" s="251" t="str">
        <f>VLOOKUP(A1700,数策标签!H:K,2,FALSE)</f>
        <v>移动端设备品牌</v>
      </c>
      <c r="C1700" s="265" t="str">
        <f>通信编码!K320</f>
        <v>000100004001002286</v>
      </c>
      <c r="D1700" s="279" t="s">
        <v>3790</v>
      </c>
      <c r="E1700" s="242" t="s">
        <v>238</v>
      </c>
    </row>
    <row r="1701" spans="1:5" s="242" customFormat="1">
      <c r="A1701" s="278" t="str">
        <f>数策标签!$H$134</f>
        <v>000100004001002</v>
      </c>
      <c r="B1701" s="251" t="str">
        <f>VLOOKUP(A1701,数策标签!H:K,2,FALSE)</f>
        <v>移动端设备品牌</v>
      </c>
      <c r="C1701" s="265" t="str">
        <f>通信编码!K321</f>
        <v>000100004001002287</v>
      </c>
      <c r="D1701" s="279" t="s">
        <v>3791</v>
      </c>
      <c r="E1701" s="242" t="s">
        <v>238</v>
      </c>
    </row>
    <row r="1702" spans="1:5" s="242" customFormat="1">
      <c r="A1702" s="278" t="str">
        <f>数策标签!$H$134</f>
        <v>000100004001002</v>
      </c>
      <c r="B1702" s="251" t="str">
        <f>VLOOKUP(A1702,数策标签!H:K,2,FALSE)</f>
        <v>移动端设备品牌</v>
      </c>
      <c r="C1702" s="265" t="str">
        <f>通信编码!K322</f>
        <v>000100004001002288</v>
      </c>
      <c r="D1702" s="279" t="s">
        <v>3792</v>
      </c>
      <c r="E1702" s="242" t="s">
        <v>238</v>
      </c>
    </row>
    <row r="1703" spans="1:5" s="242" customFormat="1">
      <c r="A1703" s="278" t="str">
        <f>数策标签!$H$134</f>
        <v>000100004001002</v>
      </c>
      <c r="B1703" s="251" t="str">
        <f>VLOOKUP(A1703,数策标签!H:K,2,FALSE)</f>
        <v>移动端设备品牌</v>
      </c>
      <c r="C1703" s="265" t="str">
        <f>通信编码!K323</f>
        <v>000100004001002289</v>
      </c>
      <c r="D1703" s="279" t="s">
        <v>3793</v>
      </c>
      <c r="E1703" s="242" t="s">
        <v>238</v>
      </c>
    </row>
    <row r="1704" spans="1:5" s="242" customFormat="1">
      <c r="A1704" s="278" t="str">
        <f>数策标签!$H$134</f>
        <v>000100004001002</v>
      </c>
      <c r="B1704" s="251" t="str">
        <f>VLOOKUP(A1704,数策标签!H:K,2,FALSE)</f>
        <v>移动端设备品牌</v>
      </c>
      <c r="C1704" s="265" t="str">
        <f>通信编码!K324</f>
        <v>000100004001002290</v>
      </c>
      <c r="D1704" s="279" t="s">
        <v>3794</v>
      </c>
      <c r="E1704" s="242" t="s">
        <v>238</v>
      </c>
    </row>
    <row r="1705" spans="1:5" s="242" customFormat="1">
      <c r="A1705" s="278" t="str">
        <f>数策标签!$H$134</f>
        <v>000100004001002</v>
      </c>
      <c r="B1705" s="251" t="str">
        <f>VLOOKUP(A1705,数策标签!H:K,2,FALSE)</f>
        <v>移动端设备品牌</v>
      </c>
      <c r="C1705" s="265" t="str">
        <f>通信编码!K325</f>
        <v>000100004001002291</v>
      </c>
      <c r="D1705" s="279" t="s">
        <v>3795</v>
      </c>
      <c r="E1705" s="242" t="s">
        <v>238</v>
      </c>
    </row>
    <row r="1706" spans="1:5" s="242" customFormat="1">
      <c r="A1706" s="278" t="str">
        <f>数策标签!$H$134</f>
        <v>000100004001002</v>
      </c>
      <c r="B1706" s="251" t="str">
        <f>VLOOKUP(A1706,数策标签!H:K,2,FALSE)</f>
        <v>移动端设备品牌</v>
      </c>
      <c r="C1706" s="265" t="str">
        <f>通信编码!K326</f>
        <v>000100004001002292</v>
      </c>
      <c r="D1706" s="279" t="s">
        <v>3796</v>
      </c>
      <c r="E1706" s="242" t="s">
        <v>238</v>
      </c>
    </row>
    <row r="1707" spans="1:5" s="242" customFormat="1">
      <c r="A1707" s="278" t="str">
        <f>数策标签!$H$134</f>
        <v>000100004001002</v>
      </c>
      <c r="B1707" s="251" t="str">
        <f>VLOOKUP(A1707,数策标签!H:K,2,FALSE)</f>
        <v>移动端设备品牌</v>
      </c>
      <c r="C1707" s="265" t="str">
        <f>通信编码!K327</f>
        <v>000100004001002293</v>
      </c>
      <c r="D1707" s="279" t="s">
        <v>3797</v>
      </c>
      <c r="E1707" s="242" t="s">
        <v>238</v>
      </c>
    </row>
    <row r="1708" spans="1:5" s="242" customFormat="1">
      <c r="A1708" s="278" t="str">
        <f>数策标签!$H$134</f>
        <v>000100004001002</v>
      </c>
      <c r="B1708" s="251" t="str">
        <f>VLOOKUP(A1708,数策标签!H:K,2,FALSE)</f>
        <v>移动端设备品牌</v>
      </c>
      <c r="C1708" s="265" t="str">
        <f>通信编码!K328</f>
        <v>000100004001002294</v>
      </c>
      <c r="D1708" s="279" t="s">
        <v>3798</v>
      </c>
      <c r="E1708" s="242" t="s">
        <v>238</v>
      </c>
    </row>
    <row r="1709" spans="1:5" s="242" customFormat="1">
      <c r="A1709" s="278" t="str">
        <f>数策标签!$H$134</f>
        <v>000100004001002</v>
      </c>
      <c r="B1709" s="251" t="str">
        <f>VLOOKUP(A1709,数策标签!H:K,2,FALSE)</f>
        <v>移动端设备品牌</v>
      </c>
      <c r="C1709" s="265" t="str">
        <f>通信编码!K329</f>
        <v>000100004001002295</v>
      </c>
      <c r="D1709" s="279" t="s">
        <v>3799</v>
      </c>
      <c r="E1709" s="242" t="s">
        <v>238</v>
      </c>
    </row>
    <row r="1710" spans="1:5" s="242" customFormat="1">
      <c r="A1710" s="278" t="str">
        <f>数策标签!$H$134</f>
        <v>000100004001002</v>
      </c>
      <c r="B1710" s="251" t="str">
        <f>VLOOKUP(A1710,数策标签!H:K,2,FALSE)</f>
        <v>移动端设备品牌</v>
      </c>
      <c r="C1710" s="265" t="str">
        <f>通信编码!K330</f>
        <v>000100004001002296</v>
      </c>
      <c r="D1710" s="279" t="s">
        <v>3800</v>
      </c>
      <c r="E1710" s="242" t="s">
        <v>238</v>
      </c>
    </row>
    <row r="1711" spans="1:5" s="242" customFormat="1">
      <c r="A1711" s="278" t="str">
        <f>数策标签!$H$134</f>
        <v>000100004001002</v>
      </c>
      <c r="B1711" s="251" t="str">
        <f>VLOOKUP(A1711,数策标签!H:K,2,FALSE)</f>
        <v>移动端设备品牌</v>
      </c>
      <c r="C1711" s="265" t="str">
        <f>通信编码!K331</f>
        <v>000100004001002297</v>
      </c>
      <c r="D1711" s="279" t="s">
        <v>3801</v>
      </c>
      <c r="E1711" s="242" t="s">
        <v>238</v>
      </c>
    </row>
    <row r="1712" spans="1:5" s="242" customFormat="1">
      <c r="A1712" s="278" t="str">
        <f>数策标签!$H$134</f>
        <v>000100004001002</v>
      </c>
      <c r="B1712" s="251" t="str">
        <f>VLOOKUP(A1712,数策标签!H:K,2,FALSE)</f>
        <v>移动端设备品牌</v>
      </c>
      <c r="C1712" s="265" t="str">
        <f>通信编码!K332</f>
        <v>000100004001002298</v>
      </c>
      <c r="D1712" s="279" t="s">
        <v>3802</v>
      </c>
      <c r="E1712" s="242" t="s">
        <v>238</v>
      </c>
    </row>
    <row r="1713" spans="1:5" s="242" customFormat="1">
      <c r="A1713" s="278" t="str">
        <f>数策标签!$H$134</f>
        <v>000100004001002</v>
      </c>
      <c r="B1713" s="251" t="str">
        <f>VLOOKUP(A1713,数策标签!H:K,2,FALSE)</f>
        <v>移动端设备品牌</v>
      </c>
      <c r="C1713" s="265" t="str">
        <f>通信编码!K333</f>
        <v>000100004001002299</v>
      </c>
      <c r="D1713" s="279" t="s">
        <v>3803</v>
      </c>
      <c r="E1713" s="242" t="s">
        <v>238</v>
      </c>
    </row>
    <row r="1714" spans="1:5" s="242" customFormat="1">
      <c r="A1714" s="278" t="str">
        <f>数策标签!$H$134</f>
        <v>000100004001002</v>
      </c>
      <c r="B1714" s="251" t="str">
        <f>VLOOKUP(A1714,数策标签!H:K,2,FALSE)</f>
        <v>移动端设备品牌</v>
      </c>
      <c r="C1714" s="265" t="str">
        <f>通信编码!K334</f>
        <v>000100004001002300</v>
      </c>
      <c r="D1714" s="279" t="s">
        <v>3804</v>
      </c>
      <c r="E1714" s="242" t="s">
        <v>238</v>
      </c>
    </row>
    <row r="1715" spans="1:5" s="242" customFormat="1">
      <c r="A1715" s="278" t="str">
        <f>数策标签!$H$134</f>
        <v>000100004001002</v>
      </c>
      <c r="B1715" s="251" t="str">
        <f>VLOOKUP(A1715,数策标签!H:K,2,FALSE)</f>
        <v>移动端设备品牌</v>
      </c>
      <c r="C1715" s="265" t="str">
        <f>通信编码!K335</f>
        <v>000100004001002301</v>
      </c>
      <c r="D1715" s="279" t="s">
        <v>3805</v>
      </c>
      <c r="E1715" s="242" t="s">
        <v>238</v>
      </c>
    </row>
    <row r="1716" spans="1:5" s="242" customFormat="1">
      <c r="A1716" s="278" t="str">
        <f>数策标签!$H$134</f>
        <v>000100004001002</v>
      </c>
      <c r="B1716" s="251" t="str">
        <f>VLOOKUP(A1716,数策标签!H:K,2,FALSE)</f>
        <v>移动端设备品牌</v>
      </c>
      <c r="C1716" s="265" t="str">
        <f>通信编码!K336</f>
        <v>000100004001002302</v>
      </c>
      <c r="D1716" s="279" t="s">
        <v>3806</v>
      </c>
      <c r="E1716" s="242" t="s">
        <v>238</v>
      </c>
    </row>
    <row r="1717" spans="1:5" s="242" customFormat="1">
      <c r="A1717" s="278" t="str">
        <f>数策标签!$H$134</f>
        <v>000100004001002</v>
      </c>
      <c r="B1717" s="251" t="str">
        <f>VLOOKUP(A1717,数策标签!H:K,2,FALSE)</f>
        <v>移动端设备品牌</v>
      </c>
      <c r="C1717" s="265" t="str">
        <f>通信编码!K337</f>
        <v>000100004001002303</v>
      </c>
      <c r="D1717" s="279" t="s">
        <v>3807</v>
      </c>
      <c r="E1717" s="242" t="s">
        <v>238</v>
      </c>
    </row>
    <row r="1718" spans="1:5" s="242" customFormat="1">
      <c r="A1718" s="278" t="str">
        <f>数策标签!$H$134</f>
        <v>000100004001002</v>
      </c>
      <c r="B1718" s="251" t="str">
        <f>VLOOKUP(A1718,数策标签!H:K,2,FALSE)</f>
        <v>移动端设备品牌</v>
      </c>
      <c r="C1718" s="265" t="str">
        <f>通信编码!K338</f>
        <v>000100004001002304</v>
      </c>
      <c r="D1718" s="279" t="s">
        <v>3808</v>
      </c>
      <c r="E1718" s="242" t="s">
        <v>238</v>
      </c>
    </row>
    <row r="1719" spans="1:5" s="242" customFormat="1">
      <c r="A1719" s="278" t="str">
        <f>数策标签!$H$134</f>
        <v>000100004001002</v>
      </c>
      <c r="B1719" s="251" t="str">
        <f>VLOOKUP(A1719,数策标签!H:K,2,FALSE)</f>
        <v>移动端设备品牌</v>
      </c>
      <c r="C1719" s="265" t="str">
        <f>通信编码!K339</f>
        <v>000100004001002305</v>
      </c>
      <c r="D1719" s="279" t="s">
        <v>3809</v>
      </c>
      <c r="E1719" s="242" t="s">
        <v>238</v>
      </c>
    </row>
    <row r="1720" spans="1:5" s="242" customFormat="1">
      <c r="A1720" s="278" t="str">
        <f>数策标签!$H$134</f>
        <v>000100004001002</v>
      </c>
      <c r="B1720" s="251" t="str">
        <f>VLOOKUP(A1720,数策标签!H:K,2,FALSE)</f>
        <v>移动端设备品牌</v>
      </c>
      <c r="C1720" s="265" t="str">
        <f>通信编码!K340</f>
        <v>000100004001002306</v>
      </c>
      <c r="D1720" s="279" t="s">
        <v>3810</v>
      </c>
      <c r="E1720" s="242" t="s">
        <v>238</v>
      </c>
    </row>
    <row r="1721" spans="1:5" s="242" customFormat="1">
      <c r="A1721" s="278" t="str">
        <f>数策标签!$H$134</f>
        <v>000100004001002</v>
      </c>
      <c r="B1721" s="251" t="str">
        <f>VLOOKUP(A1721,数策标签!H:K,2,FALSE)</f>
        <v>移动端设备品牌</v>
      </c>
      <c r="C1721" s="265" t="str">
        <f>通信编码!K341</f>
        <v>000100004001002307</v>
      </c>
      <c r="D1721" s="279" t="s">
        <v>3811</v>
      </c>
      <c r="E1721" s="242" t="s">
        <v>238</v>
      </c>
    </row>
    <row r="1722" spans="1:5" s="242" customFormat="1">
      <c r="A1722" s="278" t="str">
        <f>数策标签!$H$134</f>
        <v>000100004001002</v>
      </c>
      <c r="B1722" s="251" t="str">
        <f>VLOOKUP(A1722,数策标签!H:K,2,FALSE)</f>
        <v>移动端设备品牌</v>
      </c>
      <c r="C1722" s="265" t="str">
        <f>通信编码!K342</f>
        <v>000100004001002308</v>
      </c>
      <c r="D1722" s="279" t="s">
        <v>3812</v>
      </c>
      <c r="E1722" s="242" t="s">
        <v>238</v>
      </c>
    </row>
    <row r="1723" spans="1:5" s="242" customFormat="1">
      <c r="A1723" s="278" t="str">
        <f>数策标签!$H$134</f>
        <v>000100004001002</v>
      </c>
      <c r="B1723" s="251" t="str">
        <f>VLOOKUP(A1723,数策标签!H:K,2,FALSE)</f>
        <v>移动端设备品牌</v>
      </c>
      <c r="C1723" s="265" t="str">
        <f>通信编码!K343</f>
        <v>000100004001002309</v>
      </c>
      <c r="D1723" s="279" t="s">
        <v>3813</v>
      </c>
      <c r="E1723" s="242" t="s">
        <v>238</v>
      </c>
    </row>
    <row r="1724" spans="1:5" s="242" customFormat="1">
      <c r="A1724" s="278" t="str">
        <f>数策标签!$H$134</f>
        <v>000100004001002</v>
      </c>
      <c r="B1724" s="251" t="str">
        <f>VLOOKUP(A1724,数策标签!H:K,2,FALSE)</f>
        <v>移动端设备品牌</v>
      </c>
      <c r="C1724" s="265" t="str">
        <f>通信编码!K344</f>
        <v>000100004001002310</v>
      </c>
      <c r="D1724" s="279" t="s">
        <v>3814</v>
      </c>
      <c r="E1724" s="242" t="s">
        <v>238</v>
      </c>
    </row>
    <row r="1725" spans="1:5" s="242" customFormat="1">
      <c r="A1725" s="278" t="str">
        <f>数策标签!$H$134</f>
        <v>000100004001002</v>
      </c>
      <c r="B1725" s="251" t="str">
        <f>VLOOKUP(A1725,数策标签!H:K,2,FALSE)</f>
        <v>移动端设备品牌</v>
      </c>
      <c r="C1725" s="265" t="str">
        <f>通信编码!K345</f>
        <v>000100004001002311</v>
      </c>
      <c r="D1725" s="279" t="s">
        <v>3815</v>
      </c>
      <c r="E1725" s="242" t="s">
        <v>238</v>
      </c>
    </row>
    <row r="1726" spans="1:5" s="242" customFormat="1">
      <c r="A1726" s="278" t="str">
        <f>数策标签!$H$134</f>
        <v>000100004001002</v>
      </c>
      <c r="B1726" s="251" t="str">
        <f>VLOOKUP(A1726,数策标签!H:K,2,FALSE)</f>
        <v>移动端设备品牌</v>
      </c>
      <c r="C1726" s="265" t="str">
        <f>通信编码!K346</f>
        <v>000100004001002312</v>
      </c>
      <c r="D1726" s="279" t="s">
        <v>3816</v>
      </c>
      <c r="E1726" s="242" t="s">
        <v>238</v>
      </c>
    </row>
    <row r="1727" spans="1:5" s="242" customFormat="1">
      <c r="A1727" s="278" t="str">
        <f>数策标签!$H$134</f>
        <v>000100004001002</v>
      </c>
      <c r="B1727" s="251" t="str">
        <f>VLOOKUP(A1727,数策标签!H:K,2,FALSE)</f>
        <v>移动端设备品牌</v>
      </c>
      <c r="C1727" s="265" t="str">
        <f>通信编码!K347</f>
        <v>000100004001002313</v>
      </c>
      <c r="D1727" s="279" t="s">
        <v>3817</v>
      </c>
      <c r="E1727" s="242" t="s">
        <v>238</v>
      </c>
    </row>
    <row r="1728" spans="1:5" s="242" customFormat="1">
      <c r="A1728" s="278" t="str">
        <f>数策标签!$H$134</f>
        <v>000100004001002</v>
      </c>
      <c r="B1728" s="251" t="str">
        <f>VLOOKUP(A1728,数策标签!H:K,2,FALSE)</f>
        <v>移动端设备品牌</v>
      </c>
      <c r="C1728" s="265" t="str">
        <f>通信编码!K348</f>
        <v>000100004001002314</v>
      </c>
      <c r="D1728" s="279" t="s">
        <v>3818</v>
      </c>
      <c r="E1728" s="242" t="s">
        <v>238</v>
      </c>
    </row>
    <row r="1729" spans="1:5" s="242" customFormat="1">
      <c r="A1729" s="278" t="str">
        <f>数策标签!$H$134</f>
        <v>000100004001002</v>
      </c>
      <c r="B1729" s="251" t="str">
        <f>VLOOKUP(A1729,数策标签!H:K,2,FALSE)</f>
        <v>移动端设备品牌</v>
      </c>
      <c r="C1729" s="265" t="str">
        <f>通信编码!K349</f>
        <v>000100004001002315</v>
      </c>
      <c r="D1729" s="279" t="s">
        <v>3819</v>
      </c>
      <c r="E1729" s="242" t="s">
        <v>238</v>
      </c>
    </row>
    <row r="1730" spans="1:5" s="242" customFormat="1">
      <c r="A1730" s="278" t="str">
        <f>数策标签!$H$134</f>
        <v>000100004001002</v>
      </c>
      <c r="B1730" s="251" t="str">
        <f>VLOOKUP(A1730,数策标签!H:K,2,FALSE)</f>
        <v>移动端设备品牌</v>
      </c>
      <c r="C1730" s="265" t="str">
        <f>通信编码!K350</f>
        <v>000100004001002316</v>
      </c>
      <c r="D1730" s="279" t="s">
        <v>3820</v>
      </c>
      <c r="E1730" s="242" t="s">
        <v>238</v>
      </c>
    </row>
    <row r="1731" spans="1:5" s="242" customFormat="1">
      <c r="A1731" s="278" t="str">
        <f>数策标签!$H$134</f>
        <v>000100004001002</v>
      </c>
      <c r="B1731" s="251" t="str">
        <f>VLOOKUP(A1731,数策标签!H:K,2,FALSE)</f>
        <v>移动端设备品牌</v>
      </c>
      <c r="C1731" s="265" t="str">
        <f>通信编码!K351</f>
        <v>000100004001002317</v>
      </c>
      <c r="D1731" s="279" t="s">
        <v>3821</v>
      </c>
      <c r="E1731" s="242" t="s">
        <v>238</v>
      </c>
    </row>
    <row r="1732" spans="1:5" s="242" customFormat="1">
      <c r="A1732" s="278" t="str">
        <f>数策标签!$H$134</f>
        <v>000100004001002</v>
      </c>
      <c r="B1732" s="251" t="str">
        <f>VLOOKUP(A1732,数策标签!H:K,2,FALSE)</f>
        <v>移动端设备品牌</v>
      </c>
      <c r="C1732" s="265" t="str">
        <f>通信编码!K352</f>
        <v>000100004001002318</v>
      </c>
      <c r="D1732" s="279" t="s">
        <v>3822</v>
      </c>
      <c r="E1732" s="242" t="s">
        <v>238</v>
      </c>
    </row>
    <row r="1733" spans="1:5" s="242" customFormat="1">
      <c r="A1733" s="278" t="str">
        <f>数策标签!$H$134</f>
        <v>000100004001002</v>
      </c>
      <c r="B1733" s="251" t="str">
        <f>VLOOKUP(A1733,数策标签!H:K,2,FALSE)</f>
        <v>移动端设备品牌</v>
      </c>
      <c r="C1733" s="265" t="str">
        <f>通信编码!K353</f>
        <v>000100004001002319</v>
      </c>
      <c r="D1733" s="279" t="s">
        <v>3823</v>
      </c>
      <c r="E1733" s="242" t="s">
        <v>238</v>
      </c>
    </row>
    <row r="1734" spans="1:5" s="242" customFormat="1">
      <c r="A1734" s="278" t="str">
        <f>数策标签!$H$134</f>
        <v>000100004001002</v>
      </c>
      <c r="B1734" s="251" t="str">
        <f>VLOOKUP(A1734,数策标签!H:K,2,FALSE)</f>
        <v>移动端设备品牌</v>
      </c>
      <c r="C1734" s="265" t="str">
        <f>通信编码!K354</f>
        <v>000100004001002320</v>
      </c>
      <c r="D1734" s="279" t="s">
        <v>3824</v>
      </c>
      <c r="E1734" s="242" t="s">
        <v>238</v>
      </c>
    </row>
    <row r="1735" spans="1:5" s="242" customFormat="1">
      <c r="A1735" s="278" t="str">
        <f>数策标签!$H$134</f>
        <v>000100004001002</v>
      </c>
      <c r="B1735" s="251" t="str">
        <f>VLOOKUP(A1735,数策标签!H:K,2,FALSE)</f>
        <v>移动端设备品牌</v>
      </c>
      <c r="C1735" s="265" t="str">
        <f>通信编码!K355</f>
        <v>000100004001002321</v>
      </c>
      <c r="D1735" s="279" t="s">
        <v>3825</v>
      </c>
      <c r="E1735" s="242" t="s">
        <v>238</v>
      </c>
    </row>
    <row r="1736" spans="1:5" s="242" customFormat="1">
      <c r="A1736" s="278" t="str">
        <f>数策标签!$H$134</f>
        <v>000100004001002</v>
      </c>
      <c r="B1736" s="251" t="str">
        <f>VLOOKUP(A1736,数策标签!H:K,2,FALSE)</f>
        <v>移动端设备品牌</v>
      </c>
      <c r="C1736" s="265" t="str">
        <f>通信编码!K356</f>
        <v>000100004001002322</v>
      </c>
      <c r="D1736" s="279" t="s">
        <v>3826</v>
      </c>
      <c r="E1736" s="242" t="s">
        <v>238</v>
      </c>
    </row>
    <row r="1737" spans="1:5" s="242" customFormat="1">
      <c r="A1737" s="278" t="str">
        <f>数策标签!$H$134</f>
        <v>000100004001002</v>
      </c>
      <c r="B1737" s="251" t="str">
        <f>VLOOKUP(A1737,数策标签!H:K,2,FALSE)</f>
        <v>移动端设备品牌</v>
      </c>
      <c r="C1737" s="265" t="str">
        <f>通信编码!K357</f>
        <v>000100004001002323</v>
      </c>
      <c r="D1737" s="279" t="s">
        <v>3827</v>
      </c>
      <c r="E1737" s="242" t="s">
        <v>238</v>
      </c>
    </row>
    <row r="1738" spans="1:5" s="242" customFormat="1">
      <c r="A1738" s="278" t="str">
        <f>数策标签!$H$134</f>
        <v>000100004001002</v>
      </c>
      <c r="B1738" s="251" t="str">
        <f>VLOOKUP(A1738,数策标签!H:K,2,FALSE)</f>
        <v>移动端设备品牌</v>
      </c>
      <c r="C1738" s="265" t="str">
        <f>通信编码!K358</f>
        <v>000100004001002324</v>
      </c>
      <c r="D1738" s="279" t="s">
        <v>3828</v>
      </c>
      <c r="E1738" s="242" t="s">
        <v>238</v>
      </c>
    </row>
    <row r="1739" spans="1:5" s="242" customFormat="1">
      <c r="A1739" s="278" t="str">
        <f>数策标签!$H$134</f>
        <v>000100004001002</v>
      </c>
      <c r="B1739" s="251" t="str">
        <f>VLOOKUP(A1739,数策标签!H:K,2,FALSE)</f>
        <v>移动端设备品牌</v>
      </c>
      <c r="C1739" s="265" t="str">
        <f>通信编码!K359</f>
        <v>000100004001002325</v>
      </c>
      <c r="D1739" s="279" t="s">
        <v>3829</v>
      </c>
      <c r="E1739" s="242" t="s">
        <v>238</v>
      </c>
    </row>
    <row r="1740" spans="1:5" s="242" customFormat="1">
      <c r="A1740" s="278" t="str">
        <f>数策标签!$H$134</f>
        <v>000100004001002</v>
      </c>
      <c r="B1740" s="251" t="str">
        <f>VLOOKUP(A1740,数策标签!H:K,2,FALSE)</f>
        <v>移动端设备品牌</v>
      </c>
      <c r="C1740" s="265" t="str">
        <f>通信编码!K360</f>
        <v>000100004001002326</v>
      </c>
      <c r="D1740" s="279" t="s">
        <v>3830</v>
      </c>
      <c r="E1740" s="242" t="s">
        <v>238</v>
      </c>
    </row>
    <row r="1741" spans="1:5" s="242" customFormat="1">
      <c r="A1741" s="278" t="str">
        <f>数策标签!$H$134</f>
        <v>000100004001002</v>
      </c>
      <c r="B1741" s="251" t="str">
        <f>VLOOKUP(A1741,数策标签!H:K,2,FALSE)</f>
        <v>移动端设备品牌</v>
      </c>
      <c r="C1741" s="265" t="str">
        <f>通信编码!K361</f>
        <v>000100004001002327</v>
      </c>
      <c r="D1741" s="279" t="s">
        <v>3831</v>
      </c>
      <c r="E1741" s="242" t="s">
        <v>238</v>
      </c>
    </row>
    <row r="1742" spans="1:5" s="242" customFormat="1">
      <c r="A1742" s="278" t="str">
        <f>数策标签!$H$134</f>
        <v>000100004001002</v>
      </c>
      <c r="B1742" s="251" t="str">
        <f>VLOOKUP(A1742,数策标签!H:K,2,FALSE)</f>
        <v>移动端设备品牌</v>
      </c>
      <c r="C1742" s="265" t="str">
        <f>通信编码!K362</f>
        <v>000100004001002328</v>
      </c>
      <c r="D1742" s="279" t="s">
        <v>3832</v>
      </c>
      <c r="E1742" s="242" t="s">
        <v>238</v>
      </c>
    </row>
    <row r="1743" spans="1:5" s="242" customFormat="1">
      <c r="A1743" s="278" t="str">
        <f>数策标签!$H$134</f>
        <v>000100004001002</v>
      </c>
      <c r="B1743" s="251" t="str">
        <f>VLOOKUP(A1743,数策标签!H:K,2,FALSE)</f>
        <v>移动端设备品牌</v>
      </c>
      <c r="C1743" s="265" t="str">
        <f>通信编码!K363</f>
        <v>000100004001002329</v>
      </c>
      <c r="D1743" s="279" t="s">
        <v>3833</v>
      </c>
      <c r="E1743" s="242" t="s">
        <v>238</v>
      </c>
    </row>
    <row r="1744" spans="1:5" s="242" customFormat="1">
      <c r="A1744" s="278" t="str">
        <f>数策标签!$H$134</f>
        <v>000100004001002</v>
      </c>
      <c r="B1744" s="251" t="str">
        <f>VLOOKUP(A1744,数策标签!H:K,2,FALSE)</f>
        <v>移动端设备品牌</v>
      </c>
      <c r="C1744" s="265" t="str">
        <f>通信编码!K364</f>
        <v>000100004001002330</v>
      </c>
      <c r="D1744" s="279" t="s">
        <v>3834</v>
      </c>
      <c r="E1744" s="242" t="s">
        <v>238</v>
      </c>
    </row>
    <row r="1745" spans="1:5" s="242" customFormat="1">
      <c r="A1745" s="278" t="str">
        <f>数策标签!$H$134</f>
        <v>000100004001002</v>
      </c>
      <c r="B1745" s="251" t="str">
        <f>VLOOKUP(A1745,数策标签!H:K,2,FALSE)</f>
        <v>移动端设备品牌</v>
      </c>
      <c r="C1745" s="265" t="str">
        <f>通信编码!K365</f>
        <v>000100004001002331</v>
      </c>
      <c r="D1745" s="279" t="s">
        <v>3835</v>
      </c>
      <c r="E1745" s="242" t="s">
        <v>238</v>
      </c>
    </row>
    <row r="1746" spans="1:5" s="242" customFormat="1">
      <c r="A1746" s="278" t="str">
        <f>数策标签!$H$134</f>
        <v>000100004001002</v>
      </c>
      <c r="B1746" s="251" t="str">
        <f>VLOOKUP(A1746,数策标签!H:K,2,FALSE)</f>
        <v>移动端设备品牌</v>
      </c>
      <c r="C1746" s="265" t="str">
        <f>通信编码!K366</f>
        <v>000100004001002332</v>
      </c>
      <c r="D1746" s="279" t="s">
        <v>3836</v>
      </c>
      <c r="E1746" s="242" t="s">
        <v>238</v>
      </c>
    </row>
    <row r="1747" spans="1:5" s="242" customFormat="1">
      <c r="A1747" s="278" t="str">
        <f>数策标签!$H$134</f>
        <v>000100004001002</v>
      </c>
      <c r="B1747" s="251" t="str">
        <f>VLOOKUP(A1747,数策标签!H:K,2,FALSE)</f>
        <v>移动端设备品牌</v>
      </c>
      <c r="C1747" s="265" t="str">
        <f>通信编码!K367</f>
        <v>000100004001002333</v>
      </c>
      <c r="D1747" s="279" t="s">
        <v>3837</v>
      </c>
      <c r="E1747" s="242" t="s">
        <v>238</v>
      </c>
    </row>
    <row r="1748" spans="1:5" s="242" customFormat="1">
      <c r="A1748" s="278" t="str">
        <f>数策标签!$H$134</f>
        <v>000100004001002</v>
      </c>
      <c r="B1748" s="251" t="str">
        <f>VLOOKUP(A1748,数策标签!H:K,2,FALSE)</f>
        <v>移动端设备品牌</v>
      </c>
      <c r="C1748" s="265" t="str">
        <f>通信编码!K368</f>
        <v>000100004001002334</v>
      </c>
      <c r="D1748" s="279" t="s">
        <v>3838</v>
      </c>
      <c r="E1748" s="242" t="s">
        <v>238</v>
      </c>
    </row>
    <row r="1749" spans="1:5" s="242" customFormat="1">
      <c r="A1749" s="278" t="str">
        <f>数策标签!$H$134</f>
        <v>000100004001002</v>
      </c>
      <c r="B1749" s="251" t="str">
        <f>VLOOKUP(A1749,数策标签!H:K,2,FALSE)</f>
        <v>移动端设备品牌</v>
      </c>
      <c r="C1749" s="265" t="str">
        <f>通信编码!K369</f>
        <v>000100004001002335</v>
      </c>
      <c r="D1749" s="279" t="s">
        <v>3839</v>
      </c>
      <c r="E1749" s="242" t="s">
        <v>238</v>
      </c>
    </row>
    <row r="1750" spans="1:5" s="242" customFormat="1">
      <c r="A1750" s="278" t="str">
        <f>数策标签!$H$134</f>
        <v>000100004001002</v>
      </c>
      <c r="B1750" s="251" t="str">
        <f>VLOOKUP(A1750,数策标签!H:K,2,FALSE)</f>
        <v>移动端设备品牌</v>
      </c>
      <c r="C1750" s="265" t="str">
        <f>通信编码!K370</f>
        <v>000100004001002336</v>
      </c>
      <c r="D1750" s="279" t="s">
        <v>3840</v>
      </c>
      <c r="E1750" s="242" t="s">
        <v>238</v>
      </c>
    </row>
    <row r="1751" spans="1:5" s="242" customFormat="1">
      <c r="A1751" s="278" t="str">
        <f>数策标签!$H$134</f>
        <v>000100004001002</v>
      </c>
      <c r="B1751" s="251" t="str">
        <f>VLOOKUP(A1751,数策标签!H:K,2,FALSE)</f>
        <v>移动端设备品牌</v>
      </c>
      <c r="C1751" s="265" t="str">
        <f>通信编码!K371</f>
        <v>000100004001002337</v>
      </c>
      <c r="D1751" s="279" t="s">
        <v>3841</v>
      </c>
      <c r="E1751" s="242" t="s">
        <v>238</v>
      </c>
    </row>
    <row r="1752" spans="1:5" s="242" customFormat="1">
      <c r="A1752" s="278" t="str">
        <f>数策标签!$H$134</f>
        <v>000100004001002</v>
      </c>
      <c r="B1752" s="251" t="str">
        <f>VLOOKUP(A1752,数策标签!H:K,2,FALSE)</f>
        <v>移动端设备品牌</v>
      </c>
      <c r="C1752" s="265" t="str">
        <f>通信编码!K372</f>
        <v>000100004001002338</v>
      </c>
      <c r="D1752" s="279" t="s">
        <v>3842</v>
      </c>
      <c r="E1752" s="242" t="s">
        <v>238</v>
      </c>
    </row>
    <row r="1753" spans="1:5" s="242" customFormat="1">
      <c r="A1753" s="278" t="str">
        <f>数策标签!$H$134</f>
        <v>000100004001002</v>
      </c>
      <c r="B1753" s="251" t="str">
        <f>VLOOKUP(A1753,数策标签!H:K,2,FALSE)</f>
        <v>移动端设备品牌</v>
      </c>
      <c r="C1753" s="265" t="str">
        <f>通信编码!K373</f>
        <v>000100004001002339</v>
      </c>
      <c r="D1753" s="279" t="s">
        <v>3843</v>
      </c>
      <c r="E1753" s="242" t="s">
        <v>238</v>
      </c>
    </row>
    <row r="1754" spans="1:5" s="242" customFormat="1">
      <c r="A1754" s="278" t="str">
        <f>数策标签!$H$134</f>
        <v>000100004001002</v>
      </c>
      <c r="B1754" s="251" t="str">
        <f>VLOOKUP(A1754,数策标签!H:K,2,FALSE)</f>
        <v>移动端设备品牌</v>
      </c>
      <c r="C1754" s="265" t="str">
        <f>通信编码!K374</f>
        <v>000100004001002340</v>
      </c>
      <c r="D1754" s="279" t="s">
        <v>3844</v>
      </c>
      <c r="E1754" s="242" t="s">
        <v>238</v>
      </c>
    </row>
    <row r="1755" spans="1:5" s="242" customFormat="1">
      <c r="A1755" s="278" t="str">
        <f>数策标签!$H$134</f>
        <v>000100004001002</v>
      </c>
      <c r="B1755" s="251" t="str">
        <f>VLOOKUP(A1755,数策标签!H:K,2,FALSE)</f>
        <v>移动端设备品牌</v>
      </c>
      <c r="C1755" s="265" t="str">
        <f>通信编码!K375</f>
        <v>000100004001002341</v>
      </c>
      <c r="D1755" s="279" t="s">
        <v>3845</v>
      </c>
      <c r="E1755" s="242" t="s">
        <v>238</v>
      </c>
    </row>
    <row r="1756" spans="1:5" s="242" customFormat="1">
      <c r="A1756" s="278" t="str">
        <f>数策标签!$H$134</f>
        <v>000100004001002</v>
      </c>
      <c r="B1756" s="251" t="str">
        <f>VLOOKUP(A1756,数策标签!H:K,2,FALSE)</f>
        <v>移动端设备品牌</v>
      </c>
      <c r="C1756" s="265" t="str">
        <f>通信编码!K376</f>
        <v>000100004001002342</v>
      </c>
      <c r="D1756" s="279" t="s">
        <v>3846</v>
      </c>
      <c r="E1756" s="242" t="s">
        <v>238</v>
      </c>
    </row>
    <row r="1757" spans="1:5" s="242" customFormat="1">
      <c r="A1757" s="278" t="str">
        <f>数策标签!$H$134</f>
        <v>000100004001002</v>
      </c>
      <c r="B1757" s="251" t="str">
        <f>VLOOKUP(A1757,数策标签!H:K,2,FALSE)</f>
        <v>移动端设备品牌</v>
      </c>
      <c r="C1757" s="265" t="str">
        <f>通信编码!K377</f>
        <v>000100004001002343</v>
      </c>
      <c r="D1757" s="279" t="s">
        <v>3847</v>
      </c>
      <c r="E1757" s="242" t="s">
        <v>238</v>
      </c>
    </row>
    <row r="1758" spans="1:5" s="242" customFormat="1">
      <c r="A1758" s="278" t="str">
        <f>数策标签!$H$134</f>
        <v>000100004001002</v>
      </c>
      <c r="B1758" s="251" t="str">
        <f>VLOOKUP(A1758,数策标签!H:K,2,FALSE)</f>
        <v>移动端设备品牌</v>
      </c>
      <c r="C1758" s="265" t="str">
        <f>通信编码!K378</f>
        <v>000100004001002344</v>
      </c>
      <c r="D1758" s="279" t="s">
        <v>3848</v>
      </c>
      <c r="E1758" s="242" t="s">
        <v>238</v>
      </c>
    </row>
    <row r="1759" spans="1:5" s="242" customFormat="1">
      <c r="A1759" s="278" t="str">
        <f>数策标签!$H$134</f>
        <v>000100004001002</v>
      </c>
      <c r="B1759" s="251" t="str">
        <f>VLOOKUP(A1759,数策标签!H:K,2,FALSE)</f>
        <v>移动端设备品牌</v>
      </c>
      <c r="C1759" s="265" t="str">
        <f>通信编码!K379</f>
        <v>000100004001002345</v>
      </c>
      <c r="D1759" s="279" t="s">
        <v>3849</v>
      </c>
      <c r="E1759" s="242" t="s">
        <v>238</v>
      </c>
    </row>
    <row r="1760" spans="1:5" s="242" customFormat="1">
      <c r="A1760" s="278" t="str">
        <f>数策标签!$H$134</f>
        <v>000100004001002</v>
      </c>
      <c r="B1760" s="251" t="str">
        <f>VLOOKUP(A1760,数策标签!H:K,2,FALSE)</f>
        <v>移动端设备品牌</v>
      </c>
      <c r="C1760" s="265" t="str">
        <f>通信编码!K380</f>
        <v>000100004001002346</v>
      </c>
      <c r="D1760" s="279" t="s">
        <v>3850</v>
      </c>
      <c r="E1760" s="242" t="s">
        <v>238</v>
      </c>
    </row>
    <row r="1761" spans="1:5" s="242" customFormat="1">
      <c r="A1761" s="278" t="str">
        <f>数策标签!$H$134</f>
        <v>000100004001002</v>
      </c>
      <c r="B1761" s="251" t="str">
        <f>VLOOKUP(A1761,数策标签!H:K,2,FALSE)</f>
        <v>移动端设备品牌</v>
      </c>
      <c r="C1761" s="265" t="str">
        <f>通信编码!K381</f>
        <v>000100004001002347</v>
      </c>
      <c r="D1761" s="279" t="s">
        <v>3851</v>
      </c>
      <c r="E1761" s="242" t="s">
        <v>238</v>
      </c>
    </row>
    <row r="1762" spans="1:5" s="242" customFormat="1">
      <c r="A1762" s="278" t="str">
        <f>数策标签!$H$134</f>
        <v>000100004001002</v>
      </c>
      <c r="B1762" s="251" t="str">
        <f>VLOOKUP(A1762,数策标签!H:K,2,FALSE)</f>
        <v>移动端设备品牌</v>
      </c>
      <c r="C1762" s="265" t="str">
        <f>通信编码!K382</f>
        <v>000100004001002348</v>
      </c>
      <c r="D1762" s="279" t="s">
        <v>3852</v>
      </c>
      <c r="E1762" s="242" t="s">
        <v>238</v>
      </c>
    </row>
    <row r="1763" spans="1:5" s="242" customFormat="1">
      <c r="A1763" s="278" t="str">
        <f>数策标签!$H$134</f>
        <v>000100004001002</v>
      </c>
      <c r="B1763" s="251" t="str">
        <f>VLOOKUP(A1763,数策标签!H:K,2,FALSE)</f>
        <v>移动端设备品牌</v>
      </c>
      <c r="C1763" s="265" t="str">
        <f>通信编码!K383</f>
        <v>000100004001002349</v>
      </c>
      <c r="D1763" s="279" t="s">
        <v>3853</v>
      </c>
      <c r="E1763" s="242" t="s">
        <v>238</v>
      </c>
    </row>
    <row r="1764" spans="1:5" s="242" customFormat="1">
      <c r="A1764" s="278" t="str">
        <f>数策标签!$H$134</f>
        <v>000100004001002</v>
      </c>
      <c r="B1764" s="251" t="str">
        <f>VLOOKUP(A1764,数策标签!H:K,2,FALSE)</f>
        <v>移动端设备品牌</v>
      </c>
      <c r="C1764" s="265" t="str">
        <f>通信编码!K384</f>
        <v>000100004001002350</v>
      </c>
      <c r="D1764" s="279" t="s">
        <v>3854</v>
      </c>
      <c r="E1764" s="242" t="s">
        <v>238</v>
      </c>
    </row>
    <row r="1765" spans="1:5" s="242" customFormat="1">
      <c r="A1765" s="278" t="str">
        <f>数策标签!$H$134</f>
        <v>000100004001002</v>
      </c>
      <c r="B1765" s="251" t="str">
        <f>VLOOKUP(A1765,数策标签!H:K,2,FALSE)</f>
        <v>移动端设备品牌</v>
      </c>
      <c r="C1765" s="265" t="str">
        <f>通信编码!K385</f>
        <v>000100004001002351</v>
      </c>
      <c r="D1765" s="279" t="s">
        <v>3855</v>
      </c>
      <c r="E1765" s="242" t="s">
        <v>238</v>
      </c>
    </row>
    <row r="1766" spans="1:5" s="242" customFormat="1">
      <c r="A1766" s="278" t="str">
        <f>数策标签!$H$134</f>
        <v>000100004001002</v>
      </c>
      <c r="B1766" s="251" t="str">
        <f>VLOOKUP(A1766,数策标签!H:K,2,FALSE)</f>
        <v>移动端设备品牌</v>
      </c>
      <c r="C1766" s="265" t="str">
        <f>通信编码!K386</f>
        <v>000100004001002352</v>
      </c>
      <c r="D1766" s="279" t="s">
        <v>3856</v>
      </c>
      <c r="E1766" s="242" t="s">
        <v>238</v>
      </c>
    </row>
    <row r="1767" spans="1:5" s="242" customFormat="1">
      <c r="A1767" s="278" t="str">
        <f>数策标签!$H$134</f>
        <v>000100004001002</v>
      </c>
      <c r="B1767" s="251" t="str">
        <f>VLOOKUP(A1767,数策标签!H:K,2,FALSE)</f>
        <v>移动端设备品牌</v>
      </c>
      <c r="C1767" s="265" t="str">
        <f>通信编码!K387</f>
        <v>000100004001002353</v>
      </c>
      <c r="D1767" s="279" t="s">
        <v>3857</v>
      </c>
      <c r="E1767" s="242" t="s">
        <v>238</v>
      </c>
    </row>
    <row r="1768" spans="1:5" s="242" customFormat="1">
      <c r="A1768" s="278" t="str">
        <f>数策标签!$H$134</f>
        <v>000100004001002</v>
      </c>
      <c r="B1768" s="251" t="str">
        <f>VLOOKUP(A1768,数策标签!H:K,2,FALSE)</f>
        <v>移动端设备品牌</v>
      </c>
      <c r="C1768" s="265" t="str">
        <f>通信编码!K388</f>
        <v>000100004001002354</v>
      </c>
      <c r="D1768" s="279" t="s">
        <v>3858</v>
      </c>
      <c r="E1768" s="242" t="s">
        <v>238</v>
      </c>
    </row>
    <row r="1769" spans="1:5" s="242" customFormat="1">
      <c r="A1769" s="278" t="str">
        <f>数策标签!$H$134</f>
        <v>000100004001002</v>
      </c>
      <c r="B1769" s="251" t="str">
        <f>VLOOKUP(A1769,数策标签!H:K,2,FALSE)</f>
        <v>移动端设备品牌</v>
      </c>
      <c r="C1769" s="265" t="str">
        <f>通信编码!K389</f>
        <v>000100004001002355</v>
      </c>
      <c r="D1769" s="279" t="s">
        <v>3859</v>
      </c>
      <c r="E1769" s="242" t="s">
        <v>238</v>
      </c>
    </row>
    <row r="1770" spans="1:5" s="242" customFormat="1">
      <c r="A1770" s="278" t="str">
        <f>数策标签!$H$134</f>
        <v>000100004001002</v>
      </c>
      <c r="B1770" s="251" t="str">
        <f>VLOOKUP(A1770,数策标签!H:K,2,FALSE)</f>
        <v>移动端设备品牌</v>
      </c>
      <c r="C1770" s="265" t="str">
        <f>通信编码!K390</f>
        <v>000100004001002356</v>
      </c>
      <c r="D1770" s="279" t="s">
        <v>3860</v>
      </c>
      <c r="E1770" s="242" t="s">
        <v>238</v>
      </c>
    </row>
    <row r="1771" spans="1:5" s="242" customFormat="1">
      <c r="A1771" s="278" t="str">
        <f>数策标签!$H$134</f>
        <v>000100004001002</v>
      </c>
      <c r="B1771" s="251" t="str">
        <f>VLOOKUP(A1771,数策标签!H:K,2,FALSE)</f>
        <v>移动端设备品牌</v>
      </c>
      <c r="C1771" s="265" t="str">
        <f>通信编码!K391</f>
        <v>000100004001002357</v>
      </c>
      <c r="D1771" s="279" t="s">
        <v>3861</v>
      </c>
      <c r="E1771" s="242" t="s">
        <v>238</v>
      </c>
    </row>
    <row r="1772" spans="1:5" s="242" customFormat="1">
      <c r="A1772" s="278" t="str">
        <f>数策标签!$H$134</f>
        <v>000100004001002</v>
      </c>
      <c r="B1772" s="251" t="str">
        <f>VLOOKUP(A1772,数策标签!H:K,2,FALSE)</f>
        <v>移动端设备品牌</v>
      </c>
      <c r="C1772" s="265" t="str">
        <f>通信编码!K392</f>
        <v>000100004001002358</v>
      </c>
      <c r="D1772" s="279" t="s">
        <v>3862</v>
      </c>
      <c r="E1772" s="242" t="s">
        <v>238</v>
      </c>
    </row>
    <row r="1773" spans="1:5" s="242" customFormat="1">
      <c r="A1773" s="278" t="str">
        <f>数策标签!$H$134</f>
        <v>000100004001002</v>
      </c>
      <c r="B1773" s="251" t="str">
        <f>VLOOKUP(A1773,数策标签!H:K,2,FALSE)</f>
        <v>移动端设备品牌</v>
      </c>
      <c r="C1773" s="265" t="str">
        <f>通信编码!K393</f>
        <v>000100004001002359</v>
      </c>
      <c r="D1773" s="279" t="s">
        <v>3863</v>
      </c>
      <c r="E1773" s="242" t="s">
        <v>238</v>
      </c>
    </row>
    <row r="1774" spans="1:5" s="242" customFormat="1">
      <c r="A1774" s="278" t="str">
        <f>数策标签!$H$134</f>
        <v>000100004001002</v>
      </c>
      <c r="B1774" s="251" t="str">
        <f>VLOOKUP(A1774,数策标签!H:K,2,FALSE)</f>
        <v>移动端设备品牌</v>
      </c>
      <c r="C1774" s="265" t="str">
        <f>通信编码!K394</f>
        <v>000100004001002360</v>
      </c>
      <c r="D1774" s="279" t="s">
        <v>3864</v>
      </c>
      <c r="E1774" s="242" t="s">
        <v>238</v>
      </c>
    </row>
    <row r="1775" spans="1:5" s="242" customFormat="1">
      <c r="A1775" s="278" t="str">
        <f>数策标签!$H$134</f>
        <v>000100004001002</v>
      </c>
      <c r="B1775" s="251" t="str">
        <f>VLOOKUP(A1775,数策标签!H:K,2,FALSE)</f>
        <v>移动端设备品牌</v>
      </c>
      <c r="C1775" s="265" t="str">
        <f>通信编码!K395</f>
        <v>000100004001002361</v>
      </c>
      <c r="D1775" s="279" t="s">
        <v>3865</v>
      </c>
      <c r="E1775" s="242" t="s">
        <v>238</v>
      </c>
    </row>
    <row r="1776" spans="1:5" s="242" customFormat="1">
      <c r="A1776" s="278" t="str">
        <f>数策标签!$H$134</f>
        <v>000100004001002</v>
      </c>
      <c r="B1776" s="251" t="str">
        <f>VLOOKUP(A1776,数策标签!H:K,2,FALSE)</f>
        <v>移动端设备品牌</v>
      </c>
      <c r="C1776" s="265" t="str">
        <f>通信编码!K396</f>
        <v>000100004001002362</v>
      </c>
      <c r="D1776" s="279" t="s">
        <v>3866</v>
      </c>
      <c r="E1776" s="242" t="s">
        <v>238</v>
      </c>
    </row>
    <row r="1777" spans="1:5" s="242" customFormat="1">
      <c r="A1777" s="278" t="str">
        <f>数策标签!$H$134</f>
        <v>000100004001002</v>
      </c>
      <c r="B1777" s="251" t="str">
        <f>VLOOKUP(A1777,数策标签!H:K,2,FALSE)</f>
        <v>移动端设备品牌</v>
      </c>
      <c r="C1777" s="265" t="str">
        <f>通信编码!K397</f>
        <v>000100004001002363</v>
      </c>
      <c r="D1777" s="279" t="s">
        <v>3867</v>
      </c>
      <c r="E1777" s="242" t="s">
        <v>238</v>
      </c>
    </row>
    <row r="1778" spans="1:5" s="242" customFormat="1">
      <c r="A1778" s="278" t="str">
        <f>数策标签!$H$134</f>
        <v>000100004001002</v>
      </c>
      <c r="B1778" s="251" t="str">
        <f>VLOOKUP(A1778,数策标签!H:K,2,FALSE)</f>
        <v>移动端设备品牌</v>
      </c>
      <c r="C1778" s="265" t="str">
        <f>通信编码!K398</f>
        <v>000100004001002364</v>
      </c>
      <c r="D1778" s="279" t="s">
        <v>3868</v>
      </c>
      <c r="E1778" s="242" t="s">
        <v>238</v>
      </c>
    </row>
    <row r="1779" spans="1:5" s="242" customFormat="1">
      <c r="A1779" s="278" t="str">
        <f>数策标签!$H$134</f>
        <v>000100004001002</v>
      </c>
      <c r="B1779" s="251" t="str">
        <f>VLOOKUP(A1779,数策标签!H:K,2,FALSE)</f>
        <v>移动端设备品牌</v>
      </c>
      <c r="C1779" s="265" t="str">
        <f>通信编码!K399</f>
        <v>000100004001002365</v>
      </c>
      <c r="D1779" s="279" t="s">
        <v>3869</v>
      </c>
      <c r="E1779" s="242" t="s">
        <v>238</v>
      </c>
    </row>
    <row r="1780" spans="1:5" s="242" customFormat="1">
      <c r="A1780" s="278" t="str">
        <f>数策标签!$H$134</f>
        <v>000100004001002</v>
      </c>
      <c r="B1780" s="251" t="str">
        <f>VLOOKUP(A1780,数策标签!H:K,2,FALSE)</f>
        <v>移动端设备品牌</v>
      </c>
      <c r="C1780" s="265" t="str">
        <f>通信编码!K400</f>
        <v>000100004001002366</v>
      </c>
      <c r="D1780" s="279" t="s">
        <v>3870</v>
      </c>
      <c r="E1780" s="242" t="s">
        <v>238</v>
      </c>
    </row>
    <row r="1781" spans="1:5" s="242" customFormat="1">
      <c r="A1781" s="278" t="str">
        <f>数策标签!$H$134</f>
        <v>000100004001002</v>
      </c>
      <c r="B1781" s="251" t="str">
        <f>VLOOKUP(A1781,数策标签!H:K,2,FALSE)</f>
        <v>移动端设备品牌</v>
      </c>
      <c r="C1781" s="265" t="str">
        <f>通信编码!K401</f>
        <v>000100004001002367</v>
      </c>
      <c r="D1781" s="279" t="s">
        <v>3871</v>
      </c>
      <c r="E1781" s="242" t="s">
        <v>238</v>
      </c>
    </row>
    <row r="1782" spans="1:5" s="242" customFormat="1">
      <c r="A1782" s="278" t="str">
        <f>数策标签!$H$134</f>
        <v>000100004001002</v>
      </c>
      <c r="B1782" s="251" t="str">
        <f>VLOOKUP(A1782,数策标签!H:K,2,FALSE)</f>
        <v>移动端设备品牌</v>
      </c>
      <c r="C1782" s="265" t="str">
        <f>通信编码!K402</f>
        <v>000100004001002368</v>
      </c>
      <c r="D1782" s="279" t="s">
        <v>3872</v>
      </c>
      <c r="E1782" s="242" t="s">
        <v>238</v>
      </c>
    </row>
    <row r="1783" spans="1:5" s="242" customFormat="1">
      <c r="A1783" s="278" t="str">
        <f>数策标签!$H$134</f>
        <v>000100004001002</v>
      </c>
      <c r="B1783" s="251" t="str">
        <f>VLOOKUP(A1783,数策标签!H:K,2,FALSE)</f>
        <v>移动端设备品牌</v>
      </c>
      <c r="C1783" s="265" t="str">
        <f>通信编码!K403</f>
        <v>000100004001002369</v>
      </c>
      <c r="D1783" s="279" t="s">
        <v>3873</v>
      </c>
      <c r="E1783" s="242" t="s">
        <v>238</v>
      </c>
    </row>
    <row r="1784" spans="1:5" s="242" customFormat="1">
      <c r="A1784" s="278" t="str">
        <f>数策标签!$H$134</f>
        <v>000100004001002</v>
      </c>
      <c r="B1784" s="251" t="str">
        <f>VLOOKUP(A1784,数策标签!H:K,2,FALSE)</f>
        <v>移动端设备品牌</v>
      </c>
      <c r="C1784" s="265" t="str">
        <f>通信编码!K404</f>
        <v>000100004001002370</v>
      </c>
      <c r="D1784" s="279" t="s">
        <v>3874</v>
      </c>
      <c r="E1784" s="242" t="s">
        <v>238</v>
      </c>
    </row>
    <row r="1785" spans="1:5" s="242" customFormat="1">
      <c r="A1785" s="278" t="str">
        <f>数策标签!$H$134</f>
        <v>000100004001002</v>
      </c>
      <c r="B1785" s="251" t="str">
        <f>VLOOKUP(A1785,数策标签!H:K,2,FALSE)</f>
        <v>移动端设备品牌</v>
      </c>
      <c r="C1785" s="265" t="str">
        <f>通信编码!K405</f>
        <v>000100004001002371</v>
      </c>
      <c r="D1785" s="279" t="s">
        <v>3875</v>
      </c>
      <c r="E1785" s="242" t="s">
        <v>238</v>
      </c>
    </row>
    <row r="1786" spans="1:5" s="242" customFormat="1">
      <c r="A1786" s="278" t="str">
        <f>数策标签!$H$134</f>
        <v>000100004001002</v>
      </c>
      <c r="B1786" s="251" t="str">
        <f>VLOOKUP(A1786,数策标签!H:K,2,FALSE)</f>
        <v>移动端设备品牌</v>
      </c>
      <c r="C1786" s="265" t="str">
        <f>通信编码!K406</f>
        <v>000100004001002372</v>
      </c>
      <c r="D1786" s="279" t="s">
        <v>3876</v>
      </c>
      <c r="E1786" s="242" t="s">
        <v>238</v>
      </c>
    </row>
    <row r="1787" spans="1:5" s="242" customFormat="1">
      <c r="A1787" s="278" t="str">
        <f>数策标签!$H$134</f>
        <v>000100004001002</v>
      </c>
      <c r="B1787" s="251" t="str">
        <f>VLOOKUP(A1787,数策标签!H:K,2,FALSE)</f>
        <v>移动端设备品牌</v>
      </c>
      <c r="C1787" s="265" t="str">
        <f>通信编码!K407</f>
        <v>000100004001002373</v>
      </c>
      <c r="D1787" s="279" t="s">
        <v>3877</v>
      </c>
      <c r="E1787" s="242" t="s">
        <v>238</v>
      </c>
    </row>
    <row r="1788" spans="1:5" s="242" customFormat="1">
      <c r="A1788" s="278" t="str">
        <f>数策标签!$H$134</f>
        <v>000100004001002</v>
      </c>
      <c r="B1788" s="251" t="str">
        <f>VLOOKUP(A1788,数策标签!H:K,2,FALSE)</f>
        <v>移动端设备品牌</v>
      </c>
      <c r="C1788" s="265" t="str">
        <f>通信编码!K408</f>
        <v>000100004001002374</v>
      </c>
      <c r="D1788" s="279" t="s">
        <v>3878</v>
      </c>
      <c r="E1788" s="242" t="s">
        <v>238</v>
      </c>
    </row>
    <row r="1789" spans="1:5" s="242" customFormat="1">
      <c r="A1789" s="278" t="str">
        <f>数策标签!$H$134</f>
        <v>000100004001002</v>
      </c>
      <c r="B1789" s="251" t="str">
        <f>VLOOKUP(A1789,数策标签!H:K,2,FALSE)</f>
        <v>移动端设备品牌</v>
      </c>
      <c r="C1789" s="265" t="str">
        <f>通信编码!K409</f>
        <v>000100004001002375</v>
      </c>
      <c r="D1789" s="279" t="s">
        <v>3879</v>
      </c>
      <c r="E1789" s="242" t="s">
        <v>238</v>
      </c>
    </row>
    <row r="1790" spans="1:5" s="242" customFormat="1">
      <c r="A1790" s="278" t="str">
        <f>数策标签!$H$134</f>
        <v>000100004001002</v>
      </c>
      <c r="B1790" s="251" t="str">
        <f>VLOOKUP(A1790,数策标签!H:K,2,FALSE)</f>
        <v>移动端设备品牌</v>
      </c>
      <c r="C1790" s="265" t="str">
        <f>通信编码!K410</f>
        <v>000100004001002376</v>
      </c>
      <c r="D1790" s="279" t="s">
        <v>3880</v>
      </c>
      <c r="E1790" s="242" t="s">
        <v>238</v>
      </c>
    </row>
    <row r="1791" spans="1:5" s="242" customFormat="1">
      <c r="A1791" s="278" t="str">
        <f>数策标签!$H$134</f>
        <v>000100004001002</v>
      </c>
      <c r="B1791" s="251" t="str">
        <f>VLOOKUP(A1791,数策标签!H:K,2,FALSE)</f>
        <v>移动端设备品牌</v>
      </c>
      <c r="C1791" s="265" t="str">
        <f>通信编码!K411</f>
        <v>000100004001002377</v>
      </c>
      <c r="D1791" s="279" t="s">
        <v>3881</v>
      </c>
      <c r="E1791" s="242" t="s">
        <v>238</v>
      </c>
    </row>
    <row r="1792" spans="1:5" s="242" customFormat="1">
      <c r="A1792" s="278" t="str">
        <f>数策标签!$H$134</f>
        <v>000100004001002</v>
      </c>
      <c r="B1792" s="251" t="str">
        <f>VLOOKUP(A1792,数策标签!H:K,2,FALSE)</f>
        <v>移动端设备品牌</v>
      </c>
      <c r="C1792" s="265" t="str">
        <f>通信编码!K412</f>
        <v>000100004001002378</v>
      </c>
      <c r="D1792" s="279" t="s">
        <v>3882</v>
      </c>
      <c r="E1792" s="242" t="s">
        <v>238</v>
      </c>
    </row>
    <row r="1793" spans="1:5" s="242" customFormat="1">
      <c r="A1793" s="278" t="str">
        <f>数策标签!$H$134</f>
        <v>000100004001002</v>
      </c>
      <c r="B1793" s="251" t="str">
        <f>VLOOKUP(A1793,数策标签!H:K,2,FALSE)</f>
        <v>移动端设备品牌</v>
      </c>
      <c r="C1793" s="265" t="str">
        <f>通信编码!K413</f>
        <v>000100004001002379</v>
      </c>
      <c r="D1793" s="279" t="s">
        <v>3883</v>
      </c>
      <c r="E1793" s="242" t="s">
        <v>238</v>
      </c>
    </row>
    <row r="1794" spans="1:5" s="242" customFormat="1">
      <c r="A1794" s="278" t="str">
        <f>数策标签!$H$134</f>
        <v>000100004001002</v>
      </c>
      <c r="B1794" s="251" t="str">
        <f>VLOOKUP(A1794,数策标签!H:K,2,FALSE)</f>
        <v>移动端设备品牌</v>
      </c>
      <c r="C1794" s="265" t="str">
        <f>通信编码!K414</f>
        <v>000100004001002380</v>
      </c>
      <c r="D1794" s="279" t="s">
        <v>3884</v>
      </c>
      <c r="E1794" s="242" t="s">
        <v>238</v>
      </c>
    </row>
    <row r="1795" spans="1:5" s="242" customFormat="1">
      <c r="A1795" s="278" t="str">
        <f>数策标签!$H$134</f>
        <v>000100004001002</v>
      </c>
      <c r="B1795" s="251" t="str">
        <f>VLOOKUP(A1795,数策标签!H:K,2,FALSE)</f>
        <v>移动端设备品牌</v>
      </c>
      <c r="C1795" s="265" t="str">
        <f>通信编码!K415</f>
        <v>000100004001002381</v>
      </c>
      <c r="D1795" s="279" t="s">
        <v>3885</v>
      </c>
      <c r="E1795" s="242" t="s">
        <v>238</v>
      </c>
    </row>
    <row r="1796" spans="1:5" s="242" customFormat="1">
      <c r="A1796" s="278" t="str">
        <f>数策标签!$H$134</f>
        <v>000100004001002</v>
      </c>
      <c r="B1796" s="251" t="str">
        <f>VLOOKUP(A1796,数策标签!H:K,2,FALSE)</f>
        <v>移动端设备品牌</v>
      </c>
      <c r="C1796" s="265" t="str">
        <f>通信编码!K416</f>
        <v>000100004001002382</v>
      </c>
      <c r="D1796" s="279" t="s">
        <v>3886</v>
      </c>
      <c r="E1796" s="242" t="s">
        <v>238</v>
      </c>
    </row>
    <row r="1797" spans="1:5" s="242" customFormat="1">
      <c r="A1797" s="278" t="str">
        <f>数策标签!$H$134</f>
        <v>000100004001002</v>
      </c>
      <c r="B1797" s="251" t="str">
        <f>VLOOKUP(A1797,数策标签!H:K,2,FALSE)</f>
        <v>移动端设备品牌</v>
      </c>
      <c r="C1797" s="265" t="str">
        <f>通信编码!K417</f>
        <v>000100004001002383</v>
      </c>
      <c r="D1797" s="279" t="s">
        <v>3887</v>
      </c>
      <c r="E1797" s="242" t="s">
        <v>238</v>
      </c>
    </row>
    <row r="1798" spans="1:5" s="242" customFormat="1">
      <c r="A1798" s="278" t="str">
        <f>数策标签!$H$134</f>
        <v>000100004001002</v>
      </c>
      <c r="B1798" s="251" t="str">
        <f>VLOOKUP(A1798,数策标签!H:K,2,FALSE)</f>
        <v>移动端设备品牌</v>
      </c>
      <c r="C1798" s="265" t="str">
        <f>通信编码!K418</f>
        <v>000100004001002384</v>
      </c>
      <c r="D1798" s="279" t="s">
        <v>3888</v>
      </c>
      <c r="E1798" s="242" t="s">
        <v>238</v>
      </c>
    </row>
    <row r="1799" spans="1:5" s="242" customFormat="1">
      <c r="A1799" s="278" t="str">
        <f>数策标签!$H$134</f>
        <v>000100004001002</v>
      </c>
      <c r="B1799" s="251" t="str">
        <f>VLOOKUP(A1799,数策标签!H:K,2,FALSE)</f>
        <v>移动端设备品牌</v>
      </c>
      <c r="C1799" s="265" t="str">
        <f>通信编码!K419</f>
        <v>000100004001002385</v>
      </c>
      <c r="D1799" s="279" t="s">
        <v>3889</v>
      </c>
      <c r="E1799" s="242" t="s">
        <v>238</v>
      </c>
    </row>
    <row r="1800" spans="1:5" s="242" customFormat="1">
      <c r="A1800" s="278" t="str">
        <f>数策标签!$H$134</f>
        <v>000100004001002</v>
      </c>
      <c r="B1800" s="251" t="str">
        <f>VLOOKUP(A1800,数策标签!H:K,2,FALSE)</f>
        <v>移动端设备品牌</v>
      </c>
      <c r="C1800" s="265" t="str">
        <f>通信编码!K420</f>
        <v>000100004001002386</v>
      </c>
      <c r="D1800" s="279" t="s">
        <v>3890</v>
      </c>
      <c r="E1800" s="242" t="s">
        <v>238</v>
      </c>
    </row>
    <row r="1801" spans="1:5" s="242" customFormat="1">
      <c r="A1801" s="278" t="str">
        <f>数策标签!$H$134</f>
        <v>000100004001002</v>
      </c>
      <c r="B1801" s="251" t="str">
        <f>VLOOKUP(A1801,数策标签!H:K,2,FALSE)</f>
        <v>移动端设备品牌</v>
      </c>
      <c r="C1801" s="265" t="str">
        <f>通信编码!K421</f>
        <v>000100004001002387</v>
      </c>
      <c r="D1801" s="279" t="s">
        <v>3891</v>
      </c>
      <c r="E1801" s="242" t="s">
        <v>238</v>
      </c>
    </row>
    <row r="1802" spans="1:5" s="242" customFormat="1">
      <c r="A1802" s="278" t="str">
        <f>数策标签!$H$134</f>
        <v>000100004001002</v>
      </c>
      <c r="B1802" s="251" t="str">
        <f>VLOOKUP(A1802,数策标签!H:K,2,FALSE)</f>
        <v>移动端设备品牌</v>
      </c>
      <c r="C1802" s="265" t="str">
        <f>通信编码!K422</f>
        <v>000100004001002388</v>
      </c>
      <c r="D1802" s="279" t="s">
        <v>3892</v>
      </c>
      <c r="E1802" s="242" t="s">
        <v>238</v>
      </c>
    </row>
    <row r="1803" spans="1:5" s="242" customFormat="1">
      <c r="A1803" s="278" t="str">
        <f>数策标签!$H$134</f>
        <v>000100004001002</v>
      </c>
      <c r="B1803" s="251" t="str">
        <f>VLOOKUP(A1803,数策标签!H:K,2,FALSE)</f>
        <v>移动端设备品牌</v>
      </c>
      <c r="C1803" s="265" t="str">
        <f>通信编码!K423</f>
        <v>000100004001002389</v>
      </c>
      <c r="D1803" s="279" t="s">
        <v>3893</v>
      </c>
      <c r="E1803" s="242" t="s">
        <v>238</v>
      </c>
    </row>
    <row r="1804" spans="1:5" s="242" customFormat="1">
      <c r="A1804" s="278" t="str">
        <f>数策标签!$H$134</f>
        <v>000100004001002</v>
      </c>
      <c r="B1804" s="251" t="str">
        <f>VLOOKUP(A1804,数策标签!H:K,2,FALSE)</f>
        <v>移动端设备品牌</v>
      </c>
      <c r="C1804" s="265" t="str">
        <f>通信编码!K424</f>
        <v>000100004001002390</v>
      </c>
      <c r="D1804" s="279" t="s">
        <v>3894</v>
      </c>
      <c r="E1804" s="242" t="s">
        <v>238</v>
      </c>
    </row>
    <row r="1805" spans="1:5" s="242" customFormat="1">
      <c r="A1805" s="278" t="str">
        <f>数策标签!$H$134</f>
        <v>000100004001002</v>
      </c>
      <c r="B1805" s="251" t="str">
        <f>VLOOKUP(A1805,数策标签!H:K,2,FALSE)</f>
        <v>移动端设备品牌</v>
      </c>
      <c r="C1805" s="265" t="str">
        <f>通信编码!K425</f>
        <v>000100004001002391</v>
      </c>
      <c r="D1805" s="279" t="s">
        <v>3895</v>
      </c>
      <c r="E1805" s="242" t="s">
        <v>238</v>
      </c>
    </row>
    <row r="1806" spans="1:5" s="242" customFormat="1">
      <c r="A1806" s="278" t="str">
        <f>数策标签!$H$134</f>
        <v>000100004001002</v>
      </c>
      <c r="B1806" s="251" t="str">
        <f>VLOOKUP(A1806,数策标签!H:K,2,FALSE)</f>
        <v>移动端设备品牌</v>
      </c>
      <c r="C1806" s="265" t="str">
        <f>通信编码!K426</f>
        <v>000100004001002392</v>
      </c>
      <c r="D1806" s="279" t="s">
        <v>3896</v>
      </c>
      <c r="E1806" s="242" t="s">
        <v>238</v>
      </c>
    </row>
    <row r="1807" spans="1:5" s="242" customFormat="1">
      <c r="A1807" s="278" t="str">
        <f>数策标签!$H$134</f>
        <v>000100004001002</v>
      </c>
      <c r="B1807" s="251" t="str">
        <f>VLOOKUP(A1807,数策标签!H:K,2,FALSE)</f>
        <v>移动端设备品牌</v>
      </c>
      <c r="C1807" s="265" t="str">
        <f>通信编码!K427</f>
        <v>000100004001002393</v>
      </c>
      <c r="D1807" s="279" t="s">
        <v>3897</v>
      </c>
      <c r="E1807" s="242" t="s">
        <v>238</v>
      </c>
    </row>
    <row r="1808" spans="1:5" s="242" customFormat="1">
      <c r="A1808" s="278" t="str">
        <f>数策标签!$H$134</f>
        <v>000100004001002</v>
      </c>
      <c r="B1808" s="251" t="str">
        <f>VLOOKUP(A1808,数策标签!H:K,2,FALSE)</f>
        <v>移动端设备品牌</v>
      </c>
      <c r="C1808" s="265" t="str">
        <f>通信编码!K428</f>
        <v>000100004001002394</v>
      </c>
      <c r="D1808" s="279" t="s">
        <v>3898</v>
      </c>
      <c r="E1808" s="242" t="s">
        <v>238</v>
      </c>
    </row>
    <row r="1809" spans="1:5" s="242" customFormat="1">
      <c r="A1809" s="278" t="str">
        <f>数策标签!$H$134</f>
        <v>000100004001002</v>
      </c>
      <c r="B1809" s="251" t="str">
        <f>VLOOKUP(A1809,数策标签!H:K,2,FALSE)</f>
        <v>移动端设备品牌</v>
      </c>
      <c r="C1809" s="265" t="str">
        <f>通信编码!K429</f>
        <v>000100004001002395</v>
      </c>
      <c r="D1809" s="279" t="s">
        <v>3899</v>
      </c>
      <c r="E1809" s="242" t="s">
        <v>238</v>
      </c>
    </row>
    <row r="1810" spans="1:5" s="242" customFormat="1">
      <c r="A1810" s="278" t="str">
        <f>数策标签!$H$134</f>
        <v>000100004001002</v>
      </c>
      <c r="B1810" s="251" t="str">
        <f>VLOOKUP(A1810,数策标签!H:K,2,FALSE)</f>
        <v>移动端设备品牌</v>
      </c>
      <c r="C1810" s="265" t="str">
        <f>通信编码!K430</f>
        <v>000100004001002396</v>
      </c>
      <c r="D1810" s="279" t="s">
        <v>3900</v>
      </c>
      <c r="E1810" s="242" t="s">
        <v>238</v>
      </c>
    </row>
    <row r="1811" spans="1:5" s="242" customFormat="1">
      <c r="A1811" s="278" t="str">
        <f>数策标签!$H$134</f>
        <v>000100004001002</v>
      </c>
      <c r="B1811" s="251" t="str">
        <f>VLOOKUP(A1811,数策标签!H:K,2,FALSE)</f>
        <v>移动端设备品牌</v>
      </c>
      <c r="C1811" s="265" t="str">
        <f>通信编码!K431</f>
        <v>000100004001002397</v>
      </c>
      <c r="D1811" s="279" t="s">
        <v>3901</v>
      </c>
      <c r="E1811" s="242" t="s">
        <v>238</v>
      </c>
    </row>
    <row r="1812" spans="1:5" s="242" customFormat="1">
      <c r="A1812" s="278" t="str">
        <f>数策标签!$H$134</f>
        <v>000100004001002</v>
      </c>
      <c r="B1812" s="251" t="str">
        <f>VLOOKUP(A1812,数策标签!H:K,2,FALSE)</f>
        <v>移动端设备品牌</v>
      </c>
      <c r="C1812" s="265" t="str">
        <f>通信编码!K432</f>
        <v>000100004001002398</v>
      </c>
      <c r="D1812" s="279" t="s">
        <v>3902</v>
      </c>
      <c r="E1812" s="242" t="s">
        <v>238</v>
      </c>
    </row>
    <row r="1813" spans="1:5" s="242" customFormat="1">
      <c r="A1813" s="278" t="str">
        <f>数策标签!$H$134</f>
        <v>000100004001002</v>
      </c>
      <c r="B1813" s="251" t="str">
        <f>VLOOKUP(A1813,数策标签!H:K,2,FALSE)</f>
        <v>移动端设备品牌</v>
      </c>
      <c r="C1813" s="265" t="str">
        <f>通信编码!K433</f>
        <v>000100004001002399</v>
      </c>
      <c r="D1813" s="279" t="s">
        <v>3903</v>
      </c>
      <c r="E1813" s="242" t="s">
        <v>238</v>
      </c>
    </row>
    <row r="1814" spans="1:5" s="242" customFormat="1">
      <c r="A1814" s="278" t="str">
        <f>数策标签!$H$134</f>
        <v>000100004001002</v>
      </c>
      <c r="B1814" s="251" t="str">
        <f>VLOOKUP(A1814,数策标签!H:K,2,FALSE)</f>
        <v>移动端设备品牌</v>
      </c>
      <c r="C1814" s="265" t="str">
        <f>通信编码!K434</f>
        <v>000100004001002400</v>
      </c>
      <c r="D1814" s="279" t="s">
        <v>3904</v>
      </c>
      <c r="E1814" s="242" t="s">
        <v>238</v>
      </c>
    </row>
    <row r="1815" spans="1:5" s="242" customFormat="1">
      <c r="A1815" s="278" t="str">
        <f>数策标签!$H$134</f>
        <v>000100004001002</v>
      </c>
      <c r="B1815" s="251" t="str">
        <f>VLOOKUP(A1815,数策标签!H:K,2,FALSE)</f>
        <v>移动端设备品牌</v>
      </c>
      <c r="C1815" s="265" t="str">
        <f>通信编码!K435</f>
        <v>000100004001002401</v>
      </c>
      <c r="D1815" s="279" t="s">
        <v>3905</v>
      </c>
      <c r="E1815" s="242" t="s">
        <v>238</v>
      </c>
    </row>
    <row r="1816" spans="1:5" s="242" customFormat="1">
      <c r="A1816" s="278" t="str">
        <f>数策标签!$H$134</f>
        <v>000100004001002</v>
      </c>
      <c r="B1816" s="251" t="str">
        <f>VLOOKUP(A1816,数策标签!H:K,2,FALSE)</f>
        <v>移动端设备品牌</v>
      </c>
      <c r="C1816" s="265" t="str">
        <f>通信编码!K436</f>
        <v>000100004001002402</v>
      </c>
      <c r="D1816" s="279" t="s">
        <v>3906</v>
      </c>
      <c r="E1816" s="242" t="s">
        <v>238</v>
      </c>
    </row>
    <row r="1817" spans="1:5" s="242" customFormat="1">
      <c r="A1817" s="278" t="str">
        <f>数策标签!$H$134</f>
        <v>000100004001002</v>
      </c>
      <c r="B1817" s="251" t="str">
        <f>VLOOKUP(A1817,数策标签!H:K,2,FALSE)</f>
        <v>移动端设备品牌</v>
      </c>
      <c r="C1817" s="265" t="str">
        <f>通信编码!K437</f>
        <v>000100004001002403</v>
      </c>
      <c r="D1817" s="279" t="s">
        <v>3907</v>
      </c>
      <c r="E1817" s="242" t="s">
        <v>238</v>
      </c>
    </row>
    <row r="1818" spans="1:5" s="242" customFormat="1">
      <c r="A1818" s="278" t="str">
        <f>数策标签!$H$134</f>
        <v>000100004001002</v>
      </c>
      <c r="B1818" s="251" t="str">
        <f>VLOOKUP(A1818,数策标签!H:K,2,FALSE)</f>
        <v>移动端设备品牌</v>
      </c>
      <c r="C1818" s="265" t="str">
        <f>通信编码!K438</f>
        <v>000100004001002404</v>
      </c>
      <c r="D1818" s="279" t="s">
        <v>3908</v>
      </c>
      <c r="E1818" s="242" t="s">
        <v>238</v>
      </c>
    </row>
    <row r="1819" spans="1:5" s="242" customFormat="1">
      <c r="A1819" s="278" t="str">
        <f>数策标签!$H$134</f>
        <v>000100004001002</v>
      </c>
      <c r="B1819" s="251" t="str">
        <f>VLOOKUP(A1819,数策标签!H:K,2,FALSE)</f>
        <v>移动端设备品牌</v>
      </c>
      <c r="C1819" s="265" t="str">
        <f>通信编码!K439</f>
        <v>000100004001002405</v>
      </c>
      <c r="D1819" s="279" t="s">
        <v>3909</v>
      </c>
      <c r="E1819" s="242" t="s">
        <v>238</v>
      </c>
    </row>
    <row r="1820" spans="1:5" s="242" customFormat="1">
      <c r="A1820" s="278" t="str">
        <f>数策标签!$H$134</f>
        <v>000100004001002</v>
      </c>
      <c r="B1820" s="251" t="str">
        <f>VLOOKUP(A1820,数策标签!H:K,2,FALSE)</f>
        <v>移动端设备品牌</v>
      </c>
      <c r="C1820" s="265" t="str">
        <f>通信编码!K440</f>
        <v>000100004001002406</v>
      </c>
      <c r="D1820" s="279" t="s">
        <v>3910</v>
      </c>
      <c r="E1820" s="242" t="s">
        <v>238</v>
      </c>
    </row>
    <row r="1821" spans="1:5" s="242" customFormat="1">
      <c r="A1821" s="278" t="str">
        <f>数策标签!$H$134</f>
        <v>000100004001002</v>
      </c>
      <c r="B1821" s="251" t="str">
        <f>VLOOKUP(A1821,数策标签!H:K,2,FALSE)</f>
        <v>移动端设备品牌</v>
      </c>
      <c r="C1821" s="265" t="str">
        <f>通信编码!K441</f>
        <v>000100004001002407</v>
      </c>
      <c r="D1821" s="279" t="s">
        <v>3911</v>
      </c>
      <c r="E1821" s="242" t="s">
        <v>238</v>
      </c>
    </row>
    <row r="1822" spans="1:5" s="242" customFormat="1">
      <c r="A1822" s="278" t="str">
        <f>数策标签!$H$134</f>
        <v>000100004001002</v>
      </c>
      <c r="B1822" s="251" t="str">
        <f>VLOOKUP(A1822,数策标签!H:K,2,FALSE)</f>
        <v>移动端设备品牌</v>
      </c>
      <c r="C1822" s="265" t="str">
        <f>通信编码!K442</f>
        <v>000100004001002408</v>
      </c>
      <c r="D1822" s="279" t="s">
        <v>3912</v>
      </c>
      <c r="E1822" s="242" t="s">
        <v>238</v>
      </c>
    </row>
    <row r="1823" spans="1:5" s="242" customFormat="1">
      <c r="A1823" s="278" t="str">
        <f>数策标签!$H$134</f>
        <v>000100004001002</v>
      </c>
      <c r="B1823" s="251" t="str">
        <f>VLOOKUP(A1823,数策标签!H:K,2,FALSE)</f>
        <v>移动端设备品牌</v>
      </c>
      <c r="C1823" s="265" t="str">
        <f>通信编码!K443</f>
        <v>000100004001002409</v>
      </c>
      <c r="D1823" s="279" t="s">
        <v>3913</v>
      </c>
      <c r="E1823" s="242" t="s">
        <v>238</v>
      </c>
    </row>
    <row r="1824" spans="1:5" s="242" customFormat="1">
      <c r="A1824" s="278" t="str">
        <f>数策标签!$H$134</f>
        <v>000100004001002</v>
      </c>
      <c r="B1824" s="251" t="str">
        <f>VLOOKUP(A1824,数策标签!H:K,2,FALSE)</f>
        <v>移动端设备品牌</v>
      </c>
      <c r="C1824" s="265" t="str">
        <f>通信编码!K444</f>
        <v>000100004001002410</v>
      </c>
      <c r="D1824" s="279" t="s">
        <v>3914</v>
      </c>
      <c r="E1824" s="242" t="s">
        <v>238</v>
      </c>
    </row>
    <row r="1825" spans="1:5" s="242" customFormat="1">
      <c r="A1825" s="278" t="str">
        <f>数策标签!$H$134</f>
        <v>000100004001002</v>
      </c>
      <c r="B1825" s="251" t="str">
        <f>VLOOKUP(A1825,数策标签!H:K,2,FALSE)</f>
        <v>移动端设备品牌</v>
      </c>
      <c r="C1825" s="265" t="str">
        <f>通信编码!K445</f>
        <v>000100004001002411</v>
      </c>
      <c r="D1825" s="279" t="s">
        <v>3915</v>
      </c>
      <c r="E1825" s="242" t="s">
        <v>238</v>
      </c>
    </row>
    <row r="1826" spans="1:5" s="242" customFormat="1">
      <c r="A1826" s="278" t="str">
        <f>数策标签!$H$134</f>
        <v>000100004001002</v>
      </c>
      <c r="B1826" s="251" t="str">
        <f>VLOOKUP(A1826,数策标签!H:K,2,FALSE)</f>
        <v>移动端设备品牌</v>
      </c>
      <c r="C1826" s="265" t="str">
        <f>通信编码!K446</f>
        <v>000100004001002412</v>
      </c>
      <c r="D1826" s="279" t="s">
        <v>3916</v>
      </c>
      <c r="E1826" s="242" t="s">
        <v>238</v>
      </c>
    </row>
    <row r="1827" spans="1:5" s="242" customFormat="1">
      <c r="A1827" s="278" t="str">
        <f>数策标签!$H$134</f>
        <v>000100004001002</v>
      </c>
      <c r="B1827" s="251" t="str">
        <f>VLOOKUP(A1827,数策标签!H:K,2,FALSE)</f>
        <v>移动端设备品牌</v>
      </c>
      <c r="C1827" s="265" t="str">
        <f>通信编码!K447</f>
        <v>000100004001002413</v>
      </c>
      <c r="D1827" s="279" t="s">
        <v>3917</v>
      </c>
      <c r="E1827" s="242" t="s">
        <v>238</v>
      </c>
    </row>
    <row r="1828" spans="1:5" s="242" customFormat="1">
      <c r="A1828" s="278" t="str">
        <f>数策标签!$H$134</f>
        <v>000100004001002</v>
      </c>
      <c r="B1828" s="251" t="str">
        <f>VLOOKUP(A1828,数策标签!H:K,2,FALSE)</f>
        <v>移动端设备品牌</v>
      </c>
      <c r="C1828" s="265" t="str">
        <f>通信编码!K448</f>
        <v>000100004001002414</v>
      </c>
      <c r="D1828" s="279" t="s">
        <v>3918</v>
      </c>
      <c r="E1828" s="242" t="s">
        <v>238</v>
      </c>
    </row>
    <row r="1829" spans="1:5" s="242" customFormat="1">
      <c r="A1829" s="253" t="str">
        <f>数策标签!$H$135</f>
        <v>000100004001003</v>
      </c>
      <c r="B1829" s="251" t="str">
        <f>VLOOKUP(A1829,数策标签!H:K,2,FALSE)</f>
        <v>设备品类</v>
      </c>
      <c r="C1829" s="247" t="str">
        <f>通信编码!K9</f>
        <v>000100004001003001</v>
      </c>
      <c r="D1829" s="252" t="s">
        <v>2931</v>
      </c>
      <c r="E1829" s="242" t="s">
        <v>238</v>
      </c>
    </row>
    <row r="1830" spans="1:5" s="242" customFormat="1">
      <c r="A1830" s="253" t="str">
        <f>数策标签!$H$135</f>
        <v>000100004001003</v>
      </c>
      <c r="B1830" s="251" t="str">
        <f>VLOOKUP(A1830,数策标签!H:K,2,FALSE)</f>
        <v>设备品类</v>
      </c>
      <c r="C1830" s="247" t="str">
        <f>通信编码!K10</f>
        <v>000100004001003002</v>
      </c>
      <c r="D1830" s="252" t="s">
        <v>2932</v>
      </c>
      <c r="E1830" s="242" t="s">
        <v>238</v>
      </c>
    </row>
    <row r="1831" spans="1:5" s="242" customFormat="1">
      <c r="A1831" s="253" t="str">
        <f>数策标签!$H$135</f>
        <v>000100004001003</v>
      </c>
      <c r="B1831" s="251" t="str">
        <f>VLOOKUP(A1831,数策标签!H:K,2,FALSE)</f>
        <v>设备品类</v>
      </c>
      <c r="C1831" s="247" t="str">
        <f>通信编码!K11</f>
        <v>000100004001003003</v>
      </c>
      <c r="D1831" s="252" t="s">
        <v>2934</v>
      </c>
      <c r="E1831" s="242" t="s">
        <v>238</v>
      </c>
    </row>
    <row r="1832" spans="1:5" s="242" customFormat="1">
      <c r="A1832" s="253" t="str">
        <f>数策标签!$H$135</f>
        <v>000100004001003</v>
      </c>
      <c r="B1832" s="251" t="str">
        <f>VLOOKUP(A1832,数策标签!H:K,2,FALSE)</f>
        <v>设备品类</v>
      </c>
      <c r="C1832" s="247" t="str">
        <f>通信编码!K12</f>
        <v>000100004001003004</v>
      </c>
      <c r="D1832" s="252" t="s">
        <v>2933</v>
      </c>
      <c r="E1832" s="242" t="s">
        <v>238</v>
      </c>
    </row>
    <row r="1833" spans="1:5" s="242" customFormat="1">
      <c r="A1833" s="253" t="str">
        <f>数策标签!$H$135</f>
        <v>000100004001003</v>
      </c>
      <c r="B1833" s="251" t="str">
        <f>VLOOKUP(A1833,数策标签!H:K,2,FALSE)</f>
        <v>设备品类</v>
      </c>
      <c r="C1833" s="247" t="str">
        <f>通信编码!K14</f>
        <v>000100004001003006</v>
      </c>
      <c r="D1833" s="252" t="s">
        <v>2935</v>
      </c>
      <c r="E1833" s="242" t="s">
        <v>238</v>
      </c>
    </row>
    <row r="1834" spans="1:5" s="242" customFormat="1">
      <c r="A1834" s="253" t="str">
        <f>数策标签!$H$135</f>
        <v>000100004001003</v>
      </c>
      <c r="B1834" s="251" t="str">
        <f>VLOOKUP(A1834,数策标签!H:K,2,FALSE)</f>
        <v>设备品类</v>
      </c>
      <c r="C1834" s="265" t="str">
        <f>通信编码!K15</f>
        <v>000100004001003007</v>
      </c>
      <c r="D1834" s="252" t="s">
        <v>3919</v>
      </c>
      <c r="E1834" s="242" t="s">
        <v>238</v>
      </c>
    </row>
    <row r="1835" spans="1:5" s="242" customFormat="1">
      <c r="A1835" s="253" t="str">
        <f>数策标签!$H$136</f>
        <v>000100004001004</v>
      </c>
      <c r="B1835" s="251" t="str">
        <f>VLOOKUP(A1835,数策标签!H:K,2,FALSE)</f>
        <v>联网类型</v>
      </c>
      <c r="C1835" s="247" t="str">
        <f>通信编码!K17</f>
        <v>000100004001004001</v>
      </c>
      <c r="D1835" s="252" t="s">
        <v>3920</v>
      </c>
      <c r="E1835" s="242" t="s">
        <v>238</v>
      </c>
    </row>
    <row r="1836" spans="1:5" s="242" customFormat="1">
      <c r="A1836" s="253" t="str">
        <f>数策标签!$H$136</f>
        <v>000100004001004</v>
      </c>
      <c r="B1836" s="251" t="str">
        <f>VLOOKUP(A1836,数策标签!H:K,2,FALSE)</f>
        <v>联网类型</v>
      </c>
      <c r="C1836" s="247" t="str">
        <f>通信编码!K18</f>
        <v>000100004001004002</v>
      </c>
      <c r="D1836" s="252" t="s">
        <v>2943</v>
      </c>
      <c r="E1836" s="242" t="s">
        <v>238</v>
      </c>
    </row>
    <row r="1837" spans="1:5" s="242" customFormat="1">
      <c r="A1837" s="253" t="str">
        <f>数策标签!$H$136</f>
        <v>000100004001004</v>
      </c>
      <c r="B1837" s="251" t="str">
        <f>VLOOKUP(A1837,数策标签!H:K,2,FALSE)</f>
        <v>联网类型</v>
      </c>
      <c r="C1837" s="247" t="str">
        <f>通信编码!K19</f>
        <v>000100004001004003</v>
      </c>
      <c r="D1837" s="252" t="s">
        <v>2945</v>
      </c>
      <c r="E1837" s="242" t="s">
        <v>238</v>
      </c>
    </row>
    <row r="1838" spans="1:5" s="242" customFormat="1">
      <c r="A1838" s="253" t="str">
        <f>数策标签!$H$136</f>
        <v>000100004001004</v>
      </c>
      <c r="B1838" s="251" t="str">
        <f>VLOOKUP(A1838,数策标签!H:K,2,FALSE)</f>
        <v>联网类型</v>
      </c>
      <c r="C1838" s="247" t="str">
        <f>通信编码!K20</f>
        <v>000100004001004004</v>
      </c>
      <c r="D1838" s="252" t="s">
        <v>3921</v>
      </c>
      <c r="E1838" s="242" t="s">
        <v>238</v>
      </c>
    </row>
    <row r="1839" spans="1:5" s="242" customFormat="1">
      <c r="A1839" s="253" t="str">
        <f>数策标签!$H$137</f>
        <v>000100004001005</v>
      </c>
      <c r="B1839" s="251" t="str">
        <f>VLOOKUP(A1839,数策标签!H:K,2,FALSE)</f>
        <v>上市价格</v>
      </c>
      <c r="C1839" s="247" t="str">
        <f>通信编码!K22</f>
        <v>000100004001005001</v>
      </c>
      <c r="D1839" s="252" t="s">
        <v>2950</v>
      </c>
      <c r="E1839" s="242" t="s">
        <v>238</v>
      </c>
    </row>
    <row r="1840" spans="1:5" s="242" customFormat="1">
      <c r="A1840" s="253" t="str">
        <f>数策标签!$H$137</f>
        <v>000100004001005</v>
      </c>
      <c r="B1840" s="251" t="str">
        <f>VLOOKUP(A1840,数策标签!H:K,2,FALSE)</f>
        <v>上市价格</v>
      </c>
      <c r="C1840" s="247" t="str">
        <f>通信编码!K23</f>
        <v>000100004001005002</v>
      </c>
      <c r="D1840" s="252" t="s">
        <v>2952</v>
      </c>
      <c r="E1840" s="242" t="s">
        <v>238</v>
      </c>
    </row>
    <row r="1841" spans="1:5" s="242" customFormat="1">
      <c r="A1841" s="253" t="str">
        <f>数策标签!$H$137</f>
        <v>000100004001005</v>
      </c>
      <c r="B1841" s="251" t="str">
        <f>VLOOKUP(A1841,数策标签!H:K,2,FALSE)</f>
        <v>上市价格</v>
      </c>
      <c r="C1841" s="247" t="str">
        <f>通信编码!K24</f>
        <v>000100004001005003</v>
      </c>
      <c r="D1841" s="252" t="s">
        <v>2954</v>
      </c>
      <c r="E1841" s="242" t="s">
        <v>238</v>
      </c>
    </row>
    <row r="1842" spans="1:5" s="242" customFormat="1">
      <c r="A1842" s="253" t="str">
        <f>数策标签!$H$137</f>
        <v>000100004001005</v>
      </c>
      <c r="B1842" s="251" t="str">
        <f>VLOOKUP(A1842,数策标签!H:K,2,FALSE)</f>
        <v>上市价格</v>
      </c>
      <c r="C1842" s="247" t="str">
        <f>通信编码!K25</f>
        <v>000100004001005004</v>
      </c>
      <c r="D1842" s="252" t="s">
        <v>2956</v>
      </c>
      <c r="E1842" s="242" t="s">
        <v>238</v>
      </c>
    </row>
    <row r="1843" spans="1:5" s="242" customFormat="1">
      <c r="A1843" s="253" t="str">
        <f>数策标签!$H$137</f>
        <v>000100004001005</v>
      </c>
      <c r="B1843" s="251" t="str">
        <f>VLOOKUP(A1843,数策标签!H:K,2,FALSE)</f>
        <v>上市价格</v>
      </c>
      <c r="C1843" s="247" t="str">
        <f>通信编码!K26</f>
        <v>000100004001005005</v>
      </c>
      <c r="D1843" s="252" t="s">
        <v>2957</v>
      </c>
      <c r="E1843" s="242" t="s">
        <v>238</v>
      </c>
    </row>
    <row r="1844" spans="1:5" s="215" customFormat="1">
      <c r="A1844" s="253" t="str">
        <f>数策标签!$H$138</f>
        <v>000100004001006</v>
      </c>
      <c r="B1844" s="251" t="str">
        <f>VLOOKUP(A1844,数策标签!H:K,2,FALSE)</f>
        <v>移动运营商</v>
      </c>
      <c r="C1844" s="247" t="str">
        <f>通信编码!K28</f>
        <v>000100004001006001</v>
      </c>
      <c r="D1844" s="252" t="s">
        <v>3635</v>
      </c>
      <c r="E1844" s="215" t="s">
        <v>238</v>
      </c>
    </row>
    <row r="1845" spans="1:5" s="215" customFormat="1">
      <c r="A1845" s="253" t="str">
        <f>数策标签!$H$138</f>
        <v>000100004001006</v>
      </c>
      <c r="B1845" s="251" t="str">
        <f>VLOOKUP(A1845,数策标签!H:K,2,FALSE)</f>
        <v>移动运营商</v>
      </c>
      <c r="C1845" s="247" t="str">
        <f>通信编码!K29</f>
        <v>000100004001006002</v>
      </c>
      <c r="D1845" s="252" t="s">
        <v>3922</v>
      </c>
      <c r="E1845" s="215" t="s">
        <v>238</v>
      </c>
    </row>
    <row r="1846" spans="1:5" s="215" customFormat="1">
      <c r="A1846" s="253" t="str">
        <f>数策标签!$H$138</f>
        <v>000100004001006</v>
      </c>
      <c r="B1846" s="251" t="str">
        <f>VLOOKUP(A1846,数策标签!H:K,2,FALSE)</f>
        <v>移动运营商</v>
      </c>
      <c r="C1846" s="247" t="str">
        <f>通信编码!K30</f>
        <v>000100004001006003</v>
      </c>
      <c r="D1846" s="252" t="s">
        <v>3923</v>
      </c>
      <c r="E1846" s="215" t="s">
        <v>238</v>
      </c>
    </row>
    <row r="1847" spans="1:5" s="215" customFormat="1">
      <c r="A1847" s="253" t="str">
        <f>数策标签!$H$138</f>
        <v>000100004001006</v>
      </c>
      <c r="B1847" s="251" t="str">
        <f>VLOOKUP(A1847,数策标签!H:K,2,FALSE)</f>
        <v>移动运营商</v>
      </c>
      <c r="C1847" s="247" t="str">
        <f>通信编码!K31</f>
        <v>000100004001006004</v>
      </c>
      <c r="D1847" s="252" t="s">
        <v>3924</v>
      </c>
      <c r="E1847" s="215" t="s">
        <v>238</v>
      </c>
    </row>
    <row r="1848" spans="1:5" s="215" customFormat="1">
      <c r="A1848" s="253" t="str">
        <f>数策标签!H139</f>
        <v>000100004001008</v>
      </c>
      <c r="B1848" s="251" t="str">
        <f>VLOOKUP(A1848,数策标签!H:K,2,FALSE)</f>
        <v>设备MAC</v>
      </c>
      <c r="C1848" s="247"/>
      <c r="D1848" s="252"/>
      <c r="E1848" s="215" t="s">
        <v>238</v>
      </c>
    </row>
    <row r="1849" spans="1:5" s="215" customFormat="1">
      <c r="A1849" s="253" t="str">
        <f>数策标签!H140</f>
        <v>000100004001009</v>
      </c>
      <c r="B1849" s="251" t="str">
        <f>VLOOKUP(A1849,数策标签!H:K,2,FALSE)</f>
        <v>设备IMEI</v>
      </c>
      <c r="C1849" s="247"/>
      <c r="D1849" s="252"/>
      <c r="E1849" s="215" t="s">
        <v>238</v>
      </c>
    </row>
    <row r="1850" spans="1:5" s="215" customFormat="1">
      <c r="A1850" s="253" t="str">
        <f>数策标签!H141</f>
        <v>000100004001010</v>
      </c>
      <c r="B1850" s="251" t="str">
        <f>VLOOKUP(A1850,数策标签!H:K,2,FALSE)</f>
        <v>设备IDFA</v>
      </c>
      <c r="C1850" s="247"/>
      <c r="D1850" s="252"/>
      <c r="E1850" s="215" t="s">
        <v>238</v>
      </c>
    </row>
    <row r="1851" spans="1:5" s="215" customFormat="1">
      <c r="A1851" s="253" t="str">
        <f>数策标签!H142</f>
        <v>000100004001011</v>
      </c>
      <c r="B1851" s="251" t="str">
        <f>VLOOKUP(A1851,数策标签!H:K,2,FALSE)</f>
        <v>设备AndroidID</v>
      </c>
      <c r="C1851" s="247"/>
      <c r="D1851" s="252"/>
      <c r="E1851" s="215" t="s">
        <v>238</v>
      </c>
    </row>
    <row r="1852" spans="1:5" s="215" customFormat="1">
      <c r="A1852" s="253" t="str">
        <f>数策标签!H143</f>
        <v>000100004001012</v>
      </c>
      <c r="B1852" s="251" t="str">
        <f>VLOOKUP(A1852,数策标签!H:K,2,FALSE)</f>
        <v>设备MAC_MD5</v>
      </c>
      <c r="C1852" s="280"/>
      <c r="D1852" s="276"/>
      <c r="E1852" s="215" t="s">
        <v>238</v>
      </c>
    </row>
    <row r="1853" spans="1:5" s="215" customFormat="1">
      <c r="A1853" s="253" t="str">
        <f>数策标签!H144</f>
        <v>000100004001013</v>
      </c>
      <c r="B1853" s="251" t="str">
        <f>VLOOKUP(A1853,数策标签!H:K,2,FALSE)</f>
        <v>设备IMEI_MD5</v>
      </c>
      <c r="C1853" s="280"/>
      <c r="D1853" s="276"/>
      <c r="E1853" s="215" t="s">
        <v>238</v>
      </c>
    </row>
    <row r="1854" spans="1:5" s="215" customFormat="1">
      <c r="A1854" s="247" t="str">
        <f>数策标签!H145</f>
        <v>000100004001014</v>
      </c>
      <c r="B1854" s="247" t="str">
        <f>VLOOKUP(A1854,数策标签!H:K,2,FALSE)</f>
        <v>设备IDFA_MD5</v>
      </c>
      <c r="C1854" s="247"/>
      <c r="D1854" s="276"/>
      <c r="E1854" s="215" t="s">
        <v>238</v>
      </c>
    </row>
    <row r="1855" spans="1:5" s="215" customFormat="1" ht="17.25" customHeight="1">
      <c r="A1855" s="247" t="str">
        <f>数策标签!H146</f>
        <v>000100004001015</v>
      </c>
      <c r="B1855" s="247" t="str">
        <f>VLOOKUP(A1855,数策标签!H:K,2,FALSE)</f>
        <v>设备AndroidID_MD5</v>
      </c>
      <c r="C1855" s="247"/>
      <c r="D1855" s="276"/>
      <c r="E1855" s="215" t="s">
        <v>238</v>
      </c>
    </row>
    <row r="1856" spans="1:5" s="215" customFormat="1">
      <c r="A1856" s="281" t="str">
        <f>数策标签!$H$147</f>
        <v>000100005001001</v>
      </c>
      <c r="B1856" s="249" t="str">
        <f>VLOOKUP(A1856,数策标签!H:K,2,FALSE)</f>
        <v>汽车资讯偏好</v>
      </c>
      <c r="C1856" s="282" t="str">
        <f>兴趣爱好编码!K5</f>
        <v>000100005001001001</v>
      </c>
      <c r="D1856" s="250" t="s">
        <v>2751</v>
      </c>
      <c r="E1856" s="215" t="s">
        <v>238</v>
      </c>
    </row>
    <row r="1857" spans="1:5" s="215" customFormat="1">
      <c r="A1857" s="274" t="str">
        <f>数策标签!$H$147</f>
        <v>000100005001001</v>
      </c>
      <c r="B1857" s="247" t="str">
        <f>VLOOKUP(A1857,数策标签!H:K,2,FALSE)</f>
        <v>汽车资讯偏好</v>
      </c>
      <c r="C1857" s="247" t="str">
        <f>兴趣爱好编码!K6</f>
        <v>000100005001001002</v>
      </c>
      <c r="D1857" s="252" t="s">
        <v>2752</v>
      </c>
      <c r="E1857" s="215" t="s">
        <v>238</v>
      </c>
    </row>
    <row r="1858" spans="1:5" s="215" customFormat="1">
      <c r="A1858" s="274" t="str">
        <f>数策标签!$H$147</f>
        <v>000100005001001</v>
      </c>
      <c r="B1858" s="247" t="str">
        <f>VLOOKUP(A1858,数策标签!H:K,2,FALSE)</f>
        <v>汽车资讯偏好</v>
      </c>
      <c r="C1858" s="247" t="str">
        <f>兴趣爱好编码!K7</f>
        <v>000100005001001003</v>
      </c>
      <c r="D1858" s="252" t="s">
        <v>2753</v>
      </c>
      <c r="E1858" s="215" t="s">
        <v>238</v>
      </c>
    </row>
    <row r="1859" spans="1:5" s="215" customFormat="1">
      <c r="A1859" s="253" t="str">
        <f>数策标签!$H$148</f>
        <v>000100005001002</v>
      </c>
      <c r="B1859" s="247" t="str">
        <f>VLOOKUP(A1859,数策标签!H:K,2,FALSE)</f>
        <v>电商购物偏好</v>
      </c>
      <c r="C1859" s="247" t="str">
        <f>兴趣爱好编码!K9</f>
        <v>000100005001002001</v>
      </c>
      <c r="D1859" s="252" t="s">
        <v>2751</v>
      </c>
      <c r="E1859" s="215" t="s">
        <v>238</v>
      </c>
    </row>
    <row r="1860" spans="1:5" s="215" customFormat="1">
      <c r="A1860" s="253" t="str">
        <f>数策标签!$H$148</f>
        <v>000100005001002</v>
      </c>
      <c r="B1860" s="247" t="str">
        <f>VLOOKUP(A1860,数策标签!H:K,2,FALSE)</f>
        <v>电商购物偏好</v>
      </c>
      <c r="C1860" s="247" t="str">
        <f>兴趣爱好编码!K10</f>
        <v>000100005001002002</v>
      </c>
      <c r="D1860" s="252" t="s">
        <v>2752</v>
      </c>
      <c r="E1860" s="215" t="s">
        <v>238</v>
      </c>
    </row>
    <row r="1861" spans="1:5" s="215" customFormat="1">
      <c r="A1861" s="253" t="str">
        <f>数策标签!$H$148</f>
        <v>000100005001002</v>
      </c>
      <c r="B1861" s="247" t="str">
        <f>VLOOKUP(A1861,数策标签!H:K,2,FALSE)</f>
        <v>电商购物偏好</v>
      </c>
      <c r="C1861" s="247" t="str">
        <f>兴趣爱好编码!K11</f>
        <v>000100005001002003</v>
      </c>
      <c r="D1861" s="252" t="s">
        <v>2753</v>
      </c>
      <c r="E1861" s="215" t="s">
        <v>238</v>
      </c>
    </row>
    <row r="1862" spans="1:5" s="215" customFormat="1">
      <c r="A1862" s="253" t="str">
        <f>数策标签!$H$149</f>
        <v>000100005001003</v>
      </c>
      <c r="B1862" s="247" t="str">
        <f>VLOOKUP(A1862,数策标签!H:K,2,FALSE)</f>
        <v>读书偏好</v>
      </c>
      <c r="C1862" s="247" t="str">
        <f>兴趣爱好编码!K13</f>
        <v>000100005001003001</v>
      </c>
      <c r="D1862" s="252" t="s">
        <v>2751</v>
      </c>
      <c r="E1862" s="215" t="s">
        <v>238</v>
      </c>
    </row>
    <row r="1863" spans="1:5" s="215" customFormat="1">
      <c r="A1863" s="253" t="str">
        <f>数策标签!$H$149</f>
        <v>000100005001003</v>
      </c>
      <c r="B1863" s="247" t="str">
        <f>VLOOKUP(A1863,数策标签!H:K,2,FALSE)</f>
        <v>读书偏好</v>
      </c>
      <c r="C1863" s="247" t="str">
        <f>兴趣爱好编码!K14</f>
        <v>000100005001003002</v>
      </c>
      <c r="D1863" s="252" t="s">
        <v>2752</v>
      </c>
      <c r="E1863" s="215" t="s">
        <v>238</v>
      </c>
    </row>
    <row r="1864" spans="1:5" s="215" customFormat="1">
      <c r="A1864" s="253" t="str">
        <f>数策标签!$H$149</f>
        <v>000100005001003</v>
      </c>
      <c r="B1864" s="247" t="str">
        <f>VLOOKUP(A1864,数策标签!H:K,2,FALSE)</f>
        <v>读书偏好</v>
      </c>
      <c r="C1864" s="247" t="str">
        <f>兴趣爱好编码!K15</f>
        <v>000100005001003003</v>
      </c>
      <c r="D1864" s="252" t="s">
        <v>2753</v>
      </c>
      <c r="E1864" s="215" t="s">
        <v>238</v>
      </c>
    </row>
    <row r="1865" spans="1:5" s="215" customFormat="1">
      <c r="A1865" s="253" t="str">
        <f>数策标签!$H$150</f>
        <v>000100005001005</v>
      </c>
      <c r="B1865" s="247" t="str">
        <f>VLOOKUP(A1865,数策标签!H:K,2,FALSE)</f>
        <v>影音娱乐偏好</v>
      </c>
      <c r="C1865" s="247" t="str">
        <f>兴趣爱好编码!K21</f>
        <v>000100005001005001</v>
      </c>
      <c r="D1865" s="252" t="s">
        <v>2751</v>
      </c>
      <c r="E1865" s="215" t="s">
        <v>238</v>
      </c>
    </row>
    <row r="1866" spans="1:5" s="215" customFormat="1">
      <c r="A1866" s="253" t="str">
        <f>数策标签!$H$150</f>
        <v>000100005001005</v>
      </c>
      <c r="B1866" s="247" t="str">
        <f>VLOOKUP(A1866,数策标签!H:K,2,FALSE)</f>
        <v>影音娱乐偏好</v>
      </c>
      <c r="C1866" s="247" t="str">
        <f>兴趣爱好编码!K22</f>
        <v>000100005001005002</v>
      </c>
      <c r="D1866" s="252" t="s">
        <v>2752</v>
      </c>
      <c r="E1866" s="215" t="s">
        <v>238</v>
      </c>
    </row>
    <row r="1867" spans="1:5" s="215" customFormat="1">
      <c r="A1867" s="253" t="str">
        <f>数策标签!$H$150</f>
        <v>000100005001005</v>
      </c>
      <c r="B1867" s="247" t="str">
        <f>VLOOKUP(A1867,数策标签!H:K,2,FALSE)</f>
        <v>影音娱乐偏好</v>
      </c>
      <c r="C1867" s="247" t="str">
        <f>兴趣爱好编码!K23</f>
        <v>000100005001005003</v>
      </c>
      <c r="D1867" s="252" t="s">
        <v>2753</v>
      </c>
      <c r="E1867" s="215" t="s">
        <v>238</v>
      </c>
    </row>
    <row r="1868" spans="1:5" s="215" customFormat="1">
      <c r="A1868" s="253" t="str">
        <f>数策标签!$H$151</f>
        <v>000100005001006</v>
      </c>
      <c r="B1868" s="247" t="str">
        <f>VLOOKUP(A1868,数策标签!H:K,2,FALSE)</f>
        <v>新闻类资讯偏好</v>
      </c>
      <c r="C1868" s="247" t="str">
        <f>兴趣爱好编码!K25</f>
        <v>000100005001006001</v>
      </c>
      <c r="D1868" s="252" t="s">
        <v>2751</v>
      </c>
      <c r="E1868" s="215" t="s">
        <v>238</v>
      </c>
    </row>
    <row r="1869" spans="1:5" s="215" customFormat="1">
      <c r="A1869" s="253" t="str">
        <f>数策标签!$H$151</f>
        <v>000100005001006</v>
      </c>
      <c r="B1869" s="247" t="str">
        <f>VLOOKUP(A1869,数策标签!H:K,2,FALSE)</f>
        <v>新闻类资讯偏好</v>
      </c>
      <c r="C1869" s="247" t="str">
        <f>兴趣爱好编码!K26</f>
        <v>000100005001006002</v>
      </c>
      <c r="D1869" s="252" t="s">
        <v>2752</v>
      </c>
      <c r="E1869" s="215" t="s">
        <v>238</v>
      </c>
    </row>
    <row r="1870" spans="1:5" s="215" customFormat="1">
      <c r="A1870" s="253" t="str">
        <f>数策标签!$H$151</f>
        <v>000100005001006</v>
      </c>
      <c r="B1870" s="247" t="str">
        <f>VLOOKUP(A1870,数策标签!H:K,2,FALSE)</f>
        <v>新闻类资讯偏好</v>
      </c>
      <c r="C1870" s="247" t="str">
        <f>兴趣爱好编码!K27</f>
        <v>000100005001006003</v>
      </c>
      <c r="D1870" s="252" t="s">
        <v>2753</v>
      </c>
      <c r="E1870" s="215" t="s">
        <v>238</v>
      </c>
    </row>
    <row r="1871" spans="1:5" s="215" customFormat="1">
      <c r="A1871" s="253" t="str">
        <f>数策标签!H152</f>
        <v>000100005002001</v>
      </c>
      <c r="B1871" s="247" t="str">
        <f>VLOOKUP(A1871,数策标签!H:K,2,FALSE)</f>
        <v>APP应用偏好TOP5</v>
      </c>
      <c r="C1871" s="247"/>
      <c r="D1871" s="252"/>
      <c r="E1871" s="215" t="s">
        <v>238</v>
      </c>
    </row>
    <row r="1872" spans="1:5" s="215" customFormat="1">
      <c r="A1872" s="253" t="str">
        <f>兴趣爱好编码!K106</f>
        <v>000100005002002</v>
      </c>
      <c r="B1872" s="247" t="str">
        <f>VLOOKUP(A1872,[4]数策标签!H:J,2,FALSE)</f>
        <v>汽车类APP偏好</v>
      </c>
      <c r="C1872" s="265" t="str">
        <f>兴趣爱好编码!K107</f>
        <v>000100005002002001</v>
      </c>
      <c r="D1872" s="252" t="s">
        <v>3095</v>
      </c>
      <c r="E1872" s="215" t="s">
        <v>238</v>
      </c>
    </row>
    <row r="1873" spans="1:5" s="215" customFormat="1">
      <c r="A1873" s="253" t="str">
        <f>兴趣爱好编码!K106</f>
        <v>000100005002002</v>
      </c>
      <c r="B1873" s="247" t="str">
        <f>VLOOKUP(A1873,[4]数策标签!H:J,2,FALSE)</f>
        <v>汽车类APP偏好</v>
      </c>
      <c r="C1873" s="265" t="str">
        <f>兴趣爱好编码!K108</f>
        <v>000100005002002002</v>
      </c>
      <c r="D1873" s="252" t="s">
        <v>3098</v>
      </c>
      <c r="E1873" s="215" t="s">
        <v>238</v>
      </c>
    </row>
    <row r="1874" spans="1:5" s="215" customFormat="1">
      <c r="A1874" s="253" t="str">
        <f>兴趣爱好编码!$K$109</f>
        <v>000100005002003</v>
      </c>
      <c r="B1874" s="247" t="str">
        <f>VLOOKUP(A1874,[4]数策标签!H:J,2,FALSE)</f>
        <v>电商类APP偏好</v>
      </c>
      <c r="C1874" s="247" t="str">
        <f>兴趣爱好编码!K110</f>
        <v>000100005002003001</v>
      </c>
      <c r="D1874" s="252" t="s">
        <v>3105</v>
      </c>
      <c r="E1874" s="215" t="s">
        <v>238</v>
      </c>
    </row>
    <row r="1875" spans="1:5" s="215" customFormat="1">
      <c r="A1875" s="253" t="str">
        <f>兴趣爱好编码!$K$109</f>
        <v>000100005002003</v>
      </c>
      <c r="B1875" s="247" t="str">
        <f>VLOOKUP(A1875,[4]数策标签!H:J,2,FALSE)</f>
        <v>电商类APP偏好</v>
      </c>
      <c r="C1875" s="247" t="str">
        <f>兴趣爱好编码!K111</f>
        <v>000100005002003002</v>
      </c>
      <c r="D1875" s="252" t="s">
        <v>3107</v>
      </c>
      <c r="E1875" s="215" t="s">
        <v>238</v>
      </c>
    </row>
    <row r="1876" spans="1:5" s="215" customFormat="1">
      <c r="A1876" s="253" t="str">
        <f>兴趣爱好编码!$K$109</f>
        <v>000100005002003</v>
      </c>
      <c r="B1876" s="247" t="str">
        <f>VLOOKUP(A1876,[4]数策标签!H:J,2,FALSE)</f>
        <v>电商类APP偏好</v>
      </c>
      <c r="C1876" s="247" t="str">
        <f>兴趣爱好编码!K112</f>
        <v>000100005002003003</v>
      </c>
      <c r="D1876" s="252" t="s">
        <v>3109</v>
      </c>
      <c r="E1876" s="215" t="s">
        <v>238</v>
      </c>
    </row>
    <row r="1877" spans="1:5" s="215" customFormat="1">
      <c r="A1877" s="253" t="str">
        <f>兴趣爱好编码!$K$109</f>
        <v>000100005002003</v>
      </c>
      <c r="B1877" s="247" t="str">
        <f>VLOOKUP(A1877,[4]数策标签!H:J,2,FALSE)</f>
        <v>电商类APP偏好</v>
      </c>
      <c r="C1877" s="247" t="str">
        <f>兴趣爱好编码!K113</f>
        <v>000100005002003004</v>
      </c>
      <c r="D1877" s="252" t="s">
        <v>3111</v>
      </c>
      <c r="E1877" s="215" t="s">
        <v>238</v>
      </c>
    </row>
    <row r="1878" spans="1:5" s="215" customFormat="1">
      <c r="A1878" s="253" t="str">
        <f>兴趣爱好编码!$K$109</f>
        <v>000100005002003</v>
      </c>
      <c r="B1878" s="247" t="str">
        <f>VLOOKUP(A1878,[4]数策标签!H:J,2,FALSE)</f>
        <v>电商类APP偏好</v>
      </c>
      <c r="C1878" s="247" t="str">
        <f>兴趣爱好编码!K114</f>
        <v>000100005002003005</v>
      </c>
      <c r="D1878" s="252" t="s">
        <v>3113</v>
      </c>
      <c r="E1878" s="215" t="s">
        <v>238</v>
      </c>
    </row>
    <row r="1879" spans="1:5" s="215" customFormat="1">
      <c r="A1879" s="253" t="str">
        <f>兴趣爱好编码!$K$109</f>
        <v>000100005002003</v>
      </c>
      <c r="B1879" s="247" t="str">
        <f>VLOOKUP(A1879,[4]数策标签!H:J,2,FALSE)</f>
        <v>电商类APP偏好</v>
      </c>
      <c r="C1879" s="247" t="str">
        <f>兴趣爱好编码!K115</f>
        <v>000100005002003006</v>
      </c>
      <c r="D1879" s="252" t="s">
        <v>2644</v>
      </c>
      <c r="E1879" s="215" t="s">
        <v>238</v>
      </c>
    </row>
    <row r="1880" spans="1:5" s="215" customFormat="1">
      <c r="A1880" s="253" t="str">
        <f>兴趣爱好编码!$K$116</f>
        <v>000100005002004</v>
      </c>
      <c r="B1880" s="247" t="str">
        <f>VLOOKUP(A1880,[4]数策标签!H:J,2,FALSE)</f>
        <v>读书类APP偏好</v>
      </c>
      <c r="C1880" s="247" t="str">
        <f>兴趣爱好编码!K117</f>
        <v>000100005002004001</v>
      </c>
      <c r="D1880" s="252" t="s">
        <v>3120</v>
      </c>
      <c r="E1880" s="215" t="s">
        <v>238</v>
      </c>
    </row>
    <row r="1881" spans="1:5" s="215" customFormat="1">
      <c r="A1881" s="253" t="str">
        <f>兴趣爱好编码!$K$116</f>
        <v>000100005002004</v>
      </c>
      <c r="B1881" s="247" t="str">
        <f>VLOOKUP(A1881,[4]数策标签!H:J,2,FALSE)</f>
        <v>读书类APP偏好</v>
      </c>
      <c r="C1881" s="247" t="str">
        <f>兴趣爱好编码!K118</f>
        <v>000100005002004002</v>
      </c>
      <c r="D1881" s="252" t="s">
        <v>3122</v>
      </c>
      <c r="E1881" s="215" t="s">
        <v>238</v>
      </c>
    </row>
    <row r="1882" spans="1:5" s="215" customFormat="1">
      <c r="A1882" s="253" t="str">
        <f>兴趣爱好编码!$K$116</f>
        <v>000100005002004</v>
      </c>
      <c r="B1882" s="247" t="str">
        <f>VLOOKUP(A1882,[4]数策标签!H:J,2,FALSE)</f>
        <v>读书类APP偏好</v>
      </c>
      <c r="C1882" s="247" t="str">
        <f>兴趣爱好编码!K119</f>
        <v>000100005002004003</v>
      </c>
      <c r="D1882" s="252" t="s">
        <v>3124</v>
      </c>
      <c r="E1882" s="215" t="s">
        <v>238</v>
      </c>
    </row>
    <row r="1883" spans="1:5" s="215" customFormat="1">
      <c r="A1883" s="253" t="str">
        <f>兴趣爱好编码!$K$116</f>
        <v>000100005002004</v>
      </c>
      <c r="B1883" s="247" t="str">
        <f>VLOOKUP(A1883,[4]数策标签!H:J,2,FALSE)</f>
        <v>读书类APP偏好</v>
      </c>
      <c r="C1883" s="247" t="str">
        <f>兴趣爱好编码!K120</f>
        <v>000100005002004004</v>
      </c>
      <c r="D1883" s="252" t="s">
        <v>3126</v>
      </c>
      <c r="E1883" s="215" t="s">
        <v>238</v>
      </c>
    </row>
    <row r="1884" spans="1:5" s="215" customFormat="1">
      <c r="A1884" s="253" t="str">
        <f>兴趣爱好编码!$K$116</f>
        <v>000100005002004</v>
      </c>
      <c r="B1884" s="247" t="str">
        <f>VLOOKUP(A1884,[4]数策标签!H:J,2,FALSE)</f>
        <v>读书类APP偏好</v>
      </c>
      <c r="C1884" s="247" t="str">
        <f>兴趣爱好编码!K121</f>
        <v>000100005002004005</v>
      </c>
      <c r="D1884" s="252" t="s">
        <v>3128</v>
      </c>
      <c r="E1884" s="215" t="s">
        <v>238</v>
      </c>
    </row>
    <row r="1885" spans="1:5" s="215" customFormat="1">
      <c r="A1885" s="253" t="str">
        <f>兴趣爱好编码!$K$116</f>
        <v>000100005002004</v>
      </c>
      <c r="B1885" s="247" t="str">
        <f>VLOOKUP(A1885,[4]数策标签!H:J,2,FALSE)</f>
        <v>读书类APP偏好</v>
      </c>
      <c r="C1885" s="247" t="str">
        <f>兴趣爱好编码!K122</f>
        <v>000100005002004006</v>
      </c>
      <c r="D1885" s="252" t="s">
        <v>3130</v>
      </c>
      <c r="E1885" s="215" t="s">
        <v>238</v>
      </c>
    </row>
    <row r="1886" spans="1:5" s="215" customFormat="1">
      <c r="A1886" s="253" t="str">
        <f>兴趣爱好编码!$K$116</f>
        <v>000100005002004</v>
      </c>
      <c r="B1886" s="247" t="str">
        <f>VLOOKUP(A1886,[4]数策标签!H:J,2,FALSE)</f>
        <v>读书类APP偏好</v>
      </c>
      <c r="C1886" s="247" t="str">
        <f>兴趣爱好编码!K123</f>
        <v>000100005002004007</v>
      </c>
      <c r="D1886" s="252" t="s">
        <v>3132</v>
      </c>
      <c r="E1886" s="215" t="s">
        <v>238</v>
      </c>
    </row>
    <row r="1887" spans="1:5" s="215" customFormat="1">
      <c r="A1887" s="253" t="str">
        <f>兴趣爱好编码!$K$116</f>
        <v>000100005002004</v>
      </c>
      <c r="B1887" s="247" t="str">
        <f>VLOOKUP(A1887,[4]数策标签!H:J,2,FALSE)</f>
        <v>读书类APP偏好</v>
      </c>
      <c r="C1887" s="247" t="str">
        <f>兴趣爱好编码!K124</f>
        <v>000100005002004008</v>
      </c>
      <c r="D1887" s="252" t="s">
        <v>3134</v>
      </c>
      <c r="E1887" s="215" t="s">
        <v>238</v>
      </c>
    </row>
    <row r="1888" spans="1:5" s="215" customFormat="1">
      <c r="A1888" s="253" t="str">
        <f>兴趣爱好编码!$K$116</f>
        <v>000100005002004</v>
      </c>
      <c r="B1888" s="247" t="str">
        <f>VLOOKUP(A1888,[4]数策标签!H:J,2,FALSE)</f>
        <v>读书类APP偏好</v>
      </c>
      <c r="C1888" s="247" t="str">
        <f>兴趣爱好编码!K125</f>
        <v>000100005002004009</v>
      </c>
      <c r="D1888" s="252" t="s">
        <v>3136</v>
      </c>
      <c r="E1888" s="215" t="s">
        <v>238</v>
      </c>
    </row>
    <row r="1889" spans="1:5" s="215" customFormat="1">
      <c r="A1889" s="253" t="str">
        <f>兴趣爱好编码!$K$116</f>
        <v>000100005002004</v>
      </c>
      <c r="B1889" s="247" t="str">
        <f>VLOOKUP(A1889,[4]数策标签!H:J,2,FALSE)</f>
        <v>读书类APP偏好</v>
      </c>
      <c r="C1889" s="247" t="str">
        <f>兴趣爱好编码!K126</f>
        <v>000100005002004010</v>
      </c>
      <c r="D1889" s="252" t="s">
        <v>3138</v>
      </c>
      <c r="E1889" s="215" t="s">
        <v>238</v>
      </c>
    </row>
    <row r="1890" spans="1:5" s="215" customFormat="1">
      <c r="A1890" s="253" t="str">
        <f>兴趣爱好编码!$K$116</f>
        <v>000100005002004</v>
      </c>
      <c r="B1890" s="247" t="str">
        <f>VLOOKUP(A1890,[4]数策标签!H:J,2,FALSE)</f>
        <v>读书类APP偏好</v>
      </c>
      <c r="C1890" s="247" t="str">
        <f>兴趣爱好编码!K127</f>
        <v>000100005002004011</v>
      </c>
      <c r="D1890" s="252" t="s">
        <v>3140</v>
      </c>
      <c r="E1890" s="215" t="s">
        <v>238</v>
      </c>
    </row>
    <row r="1891" spans="1:5" s="215" customFormat="1">
      <c r="A1891" s="253" t="str">
        <f>兴趣爱好编码!$K$128</f>
        <v>000100005002005</v>
      </c>
      <c r="B1891" s="247" t="str">
        <f>VLOOKUP(A1891,[4]数策标签!H:J,2,FALSE)</f>
        <v>社交类APP偏好</v>
      </c>
      <c r="C1891" s="247" t="str">
        <f>兴趣爱好编码!K129</f>
        <v>000100005002005001</v>
      </c>
      <c r="D1891" s="252" t="s">
        <v>3146</v>
      </c>
      <c r="E1891" s="215" t="s">
        <v>238</v>
      </c>
    </row>
    <row r="1892" spans="1:5" s="215" customFormat="1">
      <c r="A1892" s="253" t="str">
        <f>兴趣爱好编码!$K$128</f>
        <v>000100005002005</v>
      </c>
      <c r="B1892" s="247" t="str">
        <f>VLOOKUP(A1892,[4]数策标签!H:J,2,FALSE)</f>
        <v>社交类APP偏好</v>
      </c>
      <c r="C1892" s="247" t="str">
        <f>兴趣爱好编码!K130</f>
        <v>000100005002005002</v>
      </c>
      <c r="D1892" s="252" t="s">
        <v>3148</v>
      </c>
      <c r="E1892" s="215" t="s">
        <v>238</v>
      </c>
    </row>
    <row r="1893" spans="1:5" s="215" customFormat="1">
      <c r="A1893" s="253" t="str">
        <f>兴趣爱好编码!$K$128</f>
        <v>000100005002005</v>
      </c>
      <c r="B1893" s="247" t="str">
        <f>VLOOKUP(A1893,[4]数策标签!H:J,2,FALSE)</f>
        <v>社交类APP偏好</v>
      </c>
      <c r="C1893" s="247" t="str">
        <f>兴趣爱好编码!K131</f>
        <v>000100005002005003</v>
      </c>
      <c r="D1893" s="252" t="s">
        <v>3151</v>
      </c>
      <c r="E1893" s="215" t="s">
        <v>238</v>
      </c>
    </row>
    <row r="1894" spans="1:5" s="215" customFormat="1">
      <c r="A1894" s="253" t="str">
        <f>兴趣爱好编码!$K$128</f>
        <v>000100005002005</v>
      </c>
      <c r="B1894" s="247" t="str">
        <f>VLOOKUP(A1894,[4]数策标签!H:J,2,FALSE)</f>
        <v>社交类APP偏好</v>
      </c>
      <c r="C1894" s="247" t="str">
        <f>兴趣爱好编码!K132</f>
        <v>000100005002005004</v>
      </c>
      <c r="D1894" s="252" t="s">
        <v>3153</v>
      </c>
      <c r="E1894" s="215" t="s">
        <v>238</v>
      </c>
    </row>
    <row r="1895" spans="1:5" s="215" customFormat="1">
      <c r="A1895" s="253" t="str">
        <f>兴趣爱好编码!$K$128</f>
        <v>000100005002005</v>
      </c>
      <c r="B1895" s="247" t="str">
        <f>VLOOKUP(A1895,[4]数策标签!H:J,2,FALSE)</f>
        <v>社交类APP偏好</v>
      </c>
      <c r="C1895" s="247" t="str">
        <f>兴趣爱好编码!K133</f>
        <v>000100005002005005</v>
      </c>
      <c r="D1895" s="252" t="s">
        <v>3155</v>
      </c>
      <c r="E1895" s="215" t="s">
        <v>238</v>
      </c>
    </row>
    <row r="1896" spans="1:5" s="215" customFormat="1">
      <c r="A1896" s="253" t="str">
        <f>兴趣爱好编码!$K$134</f>
        <v>000100005002006</v>
      </c>
      <c r="B1896" s="247" t="str">
        <f>VLOOKUP(A1896,[4]数策标签!H:J,2,FALSE)</f>
        <v>影音娱乐类APP偏好</v>
      </c>
      <c r="C1896" s="247" t="str">
        <f>兴趣爱好编码!K135</f>
        <v>000100005002006001</v>
      </c>
      <c r="D1896" s="252" t="s">
        <v>3161</v>
      </c>
      <c r="E1896" s="215" t="s">
        <v>238</v>
      </c>
    </row>
    <row r="1897" spans="1:5" s="215" customFormat="1">
      <c r="A1897" s="253" t="str">
        <f>兴趣爱好编码!$K$134</f>
        <v>000100005002006</v>
      </c>
      <c r="B1897" s="247" t="str">
        <f>VLOOKUP(A1897,[4]数策标签!H:J,2,FALSE)</f>
        <v>影音娱乐类APP偏好</v>
      </c>
      <c r="C1897" s="247" t="str">
        <f>兴趣爱好编码!K136</f>
        <v>000100005002006002</v>
      </c>
      <c r="D1897" s="252" t="s">
        <v>3163</v>
      </c>
      <c r="E1897" s="215" t="s">
        <v>238</v>
      </c>
    </row>
    <row r="1898" spans="1:5" s="215" customFormat="1">
      <c r="A1898" s="253" t="str">
        <f>兴趣爱好编码!$K$134</f>
        <v>000100005002006</v>
      </c>
      <c r="B1898" s="247" t="str">
        <f>VLOOKUP(A1898,[4]数策标签!H:J,2,FALSE)</f>
        <v>影音娱乐类APP偏好</v>
      </c>
      <c r="C1898" s="247" t="str">
        <f>兴趣爱好编码!K137</f>
        <v>000100005002006003</v>
      </c>
      <c r="D1898" s="252" t="s">
        <v>3165</v>
      </c>
      <c r="E1898" s="215" t="s">
        <v>238</v>
      </c>
    </row>
    <row r="1899" spans="1:5" s="215" customFormat="1">
      <c r="A1899" s="253" t="str">
        <f>兴趣爱好编码!$K$134</f>
        <v>000100005002006</v>
      </c>
      <c r="B1899" s="247" t="str">
        <f>VLOOKUP(A1899,[4]数策标签!H:J,2,FALSE)</f>
        <v>影音娱乐类APP偏好</v>
      </c>
      <c r="C1899" s="247" t="str">
        <f>兴趣爱好编码!K138</f>
        <v>000100005002006004</v>
      </c>
      <c r="D1899" s="252" t="s">
        <v>3167</v>
      </c>
      <c r="E1899" s="215" t="s">
        <v>238</v>
      </c>
    </row>
    <row r="1900" spans="1:5" s="215" customFormat="1">
      <c r="A1900" s="253" t="str">
        <f>兴趣爱好编码!$K$134</f>
        <v>000100005002006</v>
      </c>
      <c r="B1900" s="247" t="str">
        <f>VLOOKUP(A1900,[4]数策标签!H:J,2,FALSE)</f>
        <v>影音娱乐类APP偏好</v>
      </c>
      <c r="C1900" s="247" t="str">
        <f>兴趣爱好编码!K139</f>
        <v>000100005002006005</v>
      </c>
      <c r="D1900" s="252" t="s">
        <v>3169</v>
      </c>
      <c r="E1900" s="215" t="s">
        <v>238</v>
      </c>
    </row>
    <row r="1901" spans="1:5" s="215" customFormat="1">
      <c r="A1901" s="253" t="str">
        <f>兴趣爱好编码!$K$140</f>
        <v>000100005002007</v>
      </c>
      <c r="B1901" s="247" t="str">
        <f>VLOOKUP(A1901,[4]数策标签!H:J,2,FALSE)</f>
        <v>游戏类APP偏好</v>
      </c>
      <c r="C1901" s="247" t="str">
        <f>兴趣爱好编码!K141</f>
        <v>000100005002007001</v>
      </c>
      <c r="D1901" s="252" t="s">
        <v>3176</v>
      </c>
      <c r="E1901" s="215" t="s">
        <v>238</v>
      </c>
    </row>
    <row r="1902" spans="1:5" s="215" customFormat="1">
      <c r="A1902" s="253" t="str">
        <f>兴趣爱好编码!$K$140</f>
        <v>000100005002007</v>
      </c>
      <c r="B1902" s="247" t="str">
        <f>VLOOKUP(A1902,[4]数策标签!H:J,2,FALSE)</f>
        <v>游戏类APP偏好</v>
      </c>
      <c r="C1902" s="247" t="str">
        <f>兴趣爱好编码!K142</f>
        <v>000100005002007002</v>
      </c>
      <c r="D1902" s="252" t="s">
        <v>3178</v>
      </c>
      <c r="E1902" s="215" t="s">
        <v>238</v>
      </c>
    </row>
    <row r="1903" spans="1:5" s="215" customFormat="1">
      <c r="A1903" s="253" t="str">
        <f>兴趣爱好编码!$K$140</f>
        <v>000100005002007</v>
      </c>
      <c r="B1903" s="247" t="str">
        <f>VLOOKUP(A1903,[4]数策标签!H:J,2,FALSE)</f>
        <v>游戏类APP偏好</v>
      </c>
      <c r="C1903" s="247" t="str">
        <f>兴趣爱好编码!K143</f>
        <v>000100005002007003</v>
      </c>
      <c r="D1903" s="252" t="s">
        <v>3180</v>
      </c>
      <c r="E1903" s="215" t="s">
        <v>238</v>
      </c>
    </row>
    <row r="1904" spans="1:5" s="215" customFormat="1">
      <c r="A1904" s="253" t="str">
        <f>兴趣爱好编码!$K$140</f>
        <v>000100005002007</v>
      </c>
      <c r="B1904" s="247" t="str">
        <f>VLOOKUP(A1904,[4]数策标签!H:J,2,FALSE)</f>
        <v>游戏类APP偏好</v>
      </c>
      <c r="C1904" s="247" t="str">
        <f>兴趣爱好编码!K144</f>
        <v>000100005002007004</v>
      </c>
      <c r="D1904" s="252" t="s">
        <v>3182</v>
      </c>
      <c r="E1904" s="215" t="s">
        <v>238</v>
      </c>
    </row>
    <row r="1905" spans="1:5" s="215" customFormat="1">
      <c r="A1905" s="253" t="str">
        <f>兴趣爱好编码!$K$140</f>
        <v>000100005002007</v>
      </c>
      <c r="B1905" s="247" t="str">
        <f>VLOOKUP(A1905,[4]数策标签!H:J,2,FALSE)</f>
        <v>游戏类APP偏好</v>
      </c>
      <c r="C1905" s="247" t="str">
        <f>兴趣爱好编码!K145</f>
        <v>000100005002007005</v>
      </c>
      <c r="D1905" s="252" t="s">
        <v>3184</v>
      </c>
      <c r="E1905" s="215" t="s">
        <v>238</v>
      </c>
    </row>
    <row r="1906" spans="1:5" s="215" customFormat="1">
      <c r="A1906" s="253" t="str">
        <f>兴趣爱好编码!$K$140</f>
        <v>000100005002007</v>
      </c>
      <c r="B1906" s="247" t="str">
        <f>VLOOKUP(A1906,[4]数策标签!H:J,2,FALSE)</f>
        <v>游戏类APP偏好</v>
      </c>
      <c r="C1906" s="247" t="str">
        <f>兴趣爱好编码!K146</f>
        <v>000100005002007006</v>
      </c>
      <c r="D1906" s="252" t="s">
        <v>3186</v>
      </c>
      <c r="E1906" s="215" t="s">
        <v>238</v>
      </c>
    </row>
    <row r="1907" spans="1:5" s="215" customFormat="1">
      <c r="A1907" s="253" t="str">
        <f>兴趣爱好编码!$K$140</f>
        <v>000100005002007</v>
      </c>
      <c r="B1907" s="247" t="str">
        <f>VLOOKUP(A1907,[4]数策标签!H:J,2,FALSE)</f>
        <v>游戏类APP偏好</v>
      </c>
      <c r="C1907" s="247" t="str">
        <f>兴趣爱好编码!K147</f>
        <v>000100005002007007</v>
      </c>
      <c r="D1907" s="252" t="s">
        <v>3188</v>
      </c>
      <c r="E1907" s="215" t="s">
        <v>238</v>
      </c>
    </row>
    <row r="1908" spans="1:5" s="215" customFormat="1">
      <c r="A1908" s="253" t="str">
        <f>兴趣爱好编码!$K$140</f>
        <v>000100005002007</v>
      </c>
      <c r="B1908" s="247" t="str">
        <f>VLOOKUP(A1908,[4]数策标签!H:J,2,FALSE)</f>
        <v>游戏类APP偏好</v>
      </c>
      <c r="C1908" s="247" t="str">
        <f>兴趣爱好编码!K148</f>
        <v>000100005002007008</v>
      </c>
      <c r="D1908" s="252" t="s">
        <v>3190</v>
      </c>
      <c r="E1908" s="215" t="s">
        <v>238</v>
      </c>
    </row>
    <row r="1909" spans="1:5" s="215" customFormat="1">
      <c r="A1909" s="253" t="str">
        <f>兴趣爱好编码!$K$140</f>
        <v>000100005002007</v>
      </c>
      <c r="B1909" s="247" t="str">
        <f>VLOOKUP(A1909,[4]数策标签!H:J,2,FALSE)</f>
        <v>游戏类APP偏好</v>
      </c>
      <c r="C1909" s="247" t="str">
        <f>兴趣爱好编码!K149</f>
        <v>000100005002007009</v>
      </c>
      <c r="D1909" s="252" t="s">
        <v>3192</v>
      </c>
      <c r="E1909" s="215" t="s">
        <v>238</v>
      </c>
    </row>
    <row r="1910" spans="1:5" s="215" customFormat="1">
      <c r="A1910" s="253" t="str">
        <f>兴趣爱好编码!$K$140</f>
        <v>000100005002007</v>
      </c>
      <c r="B1910" s="247" t="str">
        <f>VLOOKUP(A1910,[4]数策标签!H:J,2,FALSE)</f>
        <v>游戏类APP偏好</v>
      </c>
      <c r="C1910" s="247" t="str">
        <f>兴趣爱好编码!K150</f>
        <v>000100005002007010</v>
      </c>
      <c r="D1910" s="252" t="s">
        <v>3194</v>
      </c>
      <c r="E1910" s="215" t="s">
        <v>238</v>
      </c>
    </row>
    <row r="1911" spans="1:5" s="215" customFormat="1">
      <c r="A1911" s="253" t="str">
        <f>兴趣爱好编码!$K$140</f>
        <v>000100005002007</v>
      </c>
      <c r="B1911" s="247" t="str">
        <f>VLOOKUP(A1911,[4]数策标签!H:J,2,FALSE)</f>
        <v>游戏类APP偏好</v>
      </c>
      <c r="C1911" s="247" t="str">
        <f>兴趣爱好编码!K151</f>
        <v>000100005002007011</v>
      </c>
      <c r="D1911" s="252" t="s">
        <v>3196</v>
      </c>
      <c r="E1911" s="215" t="s">
        <v>238</v>
      </c>
    </row>
    <row r="1912" spans="1:5" s="215" customFormat="1">
      <c r="A1912" s="253" t="str">
        <f>兴趣爱好编码!$K$140</f>
        <v>000100005002007</v>
      </c>
      <c r="B1912" s="247" t="str">
        <f>VLOOKUP(A1912,[4]数策标签!H:J,2,FALSE)</f>
        <v>游戏类APP偏好</v>
      </c>
      <c r="C1912" s="247" t="str">
        <f>兴趣爱好编码!K152</f>
        <v>000100005002007012</v>
      </c>
      <c r="D1912" s="252" t="s">
        <v>3198</v>
      </c>
      <c r="E1912" s="215" t="s">
        <v>238</v>
      </c>
    </row>
    <row r="1913" spans="1:5" s="215" customFormat="1">
      <c r="A1913" s="253" t="str">
        <f>兴趣爱好编码!$K$140</f>
        <v>000100005002007</v>
      </c>
      <c r="B1913" s="247" t="str">
        <f>VLOOKUP(A1913,[4]数策标签!H:J,2,FALSE)</f>
        <v>游戏类APP偏好</v>
      </c>
      <c r="C1913" s="247" t="str">
        <f>兴趣爱好编码!K153</f>
        <v>000100005002007013</v>
      </c>
      <c r="D1913" s="252" t="s">
        <v>3200</v>
      </c>
      <c r="E1913" s="215" t="s">
        <v>238</v>
      </c>
    </row>
    <row r="1914" spans="1:5" s="215" customFormat="1">
      <c r="A1914" s="253" t="str">
        <f>兴趣爱好编码!$K$140</f>
        <v>000100005002007</v>
      </c>
      <c r="B1914" s="247" t="str">
        <f>VLOOKUP(A1914,[4]数策标签!H:J,2,FALSE)</f>
        <v>游戏类APP偏好</v>
      </c>
      <c r="C1914" s="247" t="str">
        <f>兴趣爱好编码!K154</f>
        <v>000100005002007014</v>
      </c>
      <c r="D1914" s="252" t="s">
        <v>3202</v>
      </c>
      <c r="E1914" s="215" t="s">
        <v>238</v>
      </c>
    </row>
    <row r="1915" spans="1:5" s="215" customFormat="1">
      <c r="A1915" s="253" t="str">
        <f>兴趣爱好编码!$K$140</f>
        <v>000100005002007</v>
      </c>
      <c r="B1915" s="247" t="str">
        <f>VLOOKUP(A1915,[4]数策标签!H:J,2,FALSE)</f>
        <v>游戏类APP偏好</v>
      </c>
      <c r="C1915" s="247" t="str">
        <f>兴趣爱好编码!K155</f>
        <v>000100005002007015</v>
      </c>
      <c r="D1915" s="252" t="s">
        <v>3204</v>
      </c>
      <c r="E1915" s="215" t="s">
        <v>238</v>
      </c>
    </row>
    <row r="1916" spans="1:5" s="215" customFormat="1">
      <c r="A1916" s="253" t="str">
        <f>数策标签!H159</f>
        <v>000100005002012</v>
      </c>
      <c r="B1916" s="247" t="str">
        <f>VLOOKUP(A1916,数策标签!H:K,2,FALSE)</f>
        <v>是否偏好车资讯APP</v>
      </c>
      <c r="C1916" s="247" t="str">
        <f>兴趣爱好编码!K164</f>
        <v>000100005002012001</v>
      </c>
      <c r="D1916" s="252" t="s">
        <v>1845</v>
      </c>
      <c r="E1916" s="215" t="s">
        <v>238</v>
      </c>
    </row>
    <row r="1917" spans="1:5" s="215" customFormat="1">
      <c r="A1917" s="253" t="str">
        <f>数策标签!H160</f>
        <v>000100005002013</v>
      </c>
      <c r="B1917" s="247" t="str">
        <f>VLOOKUP(A1917,数策标签!H:K,2,FALSE)</f>
        <v>是否偏好买卖车APP</v>
      </c>
      <c r="C1917" s="247" t="str">
        <f>兴趣爱好编码!K166</f>
        <v>000100005002013001</v>
      </c>
      <c r="D1917" s="252" t="s">
        <v>1845</v>
      </c>
      <c r="E1917" s="215" t="s">
        <v>238</v>
      </c>
    </row>
    <row r="1918" spans="1:5" s="215" customFormat="1">
      <c r="A1918" s="253" t="str">
        <f>数策标签!H161</f>
        <v>000100005002014</v>
      </c>
      <c r="B1918" s="247" t="str">
        <f>VLOOKUP(A1918,数策标签!H:K,2,FALSE)</f>
        <v>是否偏好网上商城APP</v>
      </c>
      <c r="C1918" s="247" t="str">
        <f>兴趣爱好编码!K168</f>
        <v>000100005002014001</v>
      </c>
      <c r="D1918" s="252" t="s">
        <v>1845</v>
      </c>
      <c r="E1918" s="215" t="s">
        <v>238</v>
      </c>
    </row>
    <row r="1919" spans="1:5" s="215" customFormat="1">
      <c r="A1919" s="253" t="str">
        <f>数策标签!H162</f>
        <v>000100005002015</v>
      </c>
      <c r="B1919" s="247" t="str">
        <f>VLOOKUP(A1919,数策标签!H:K,2,FALSE)</f>
        <v>是否偏好团购APP</v>
      </c>
      <c r="C1919" s="247" t="str">
        <f>兴趣爱好编码!K170</f>
        <v>000100005002015001</v>
      </c>
      <c r="D1919" s="252" t="s">
        <v>1845</v>
      </c>
      <c r="E1919" s="215" t="s">
        <v>238</v>
      </c>
    </row>
    <row r="1920" spans="1:5" s="215" customFormat="1">
      <c r="A1920" s="253" t="str">
        <f>数策标签!H163</f>
        <v>000100005002016</v>
      </c>
      <c r="B1920" s="247" t="str">
        <f>VLOOKUP(A1920,数策标签!H:K,2,FALSE)</f>
        <v>是否偏好导购APP</v>
      </c>
      <c r="C1920" s="247" t="str">
        <f>兴趣爱好编码!K172</f>
        <v>000100005002016001</v>
      </c>
      <c r="D1920" s="252" t="s">
        <v>1845</v>
      </c>
      <c r="E1920" s="215" t="s">
        <v>238</v>
      </c>
    </row>
    <row r="1921" spans="1:5" s="215" customFormat="1">
      <c r="A1921" s="253" t="str">
        <f>数策标签!H164</f>
        <v>000100005002017</v>
      </c>
      <c r="B1921" s="247" t="str">
        <f>VLOOKUP(A1921,数策标签!H:K,2,FALSE)</f>
        <v>是否偏好比价APP</v>
      </c>
      <c r="C1921" s="247" t="str">
        <f>兴趣爱好编码!K174</f>
        <v>000100005002017001</v>
      </c>
      <c r="D1921" s="252" t="s">
        <v>1845</v>
      </c>
      <c r="E1921" s="215" t="s">
        <v>238</v>
      </c>
    </row>
    <row r="1922" spans="1:5" s="215" customFormat="1">
      <c r="A1922" s="253" t="str">
        <f>数策标签!H165</f>
        <v>000100005002018</v>
      </c>
      <c r="B1922" s="247" t="str">
        <f>VLOOKUP(A1922,数策标签!H:K,2,FALSE)</f>
        <v>是否偏好购物分享APP</v>
      </c>
      <c r="C1922" s="247" t="str">
        <f>兴趣爱好编码!K176</f>
        <v>000100005002018001</v>
      </c>
      <c r="D1922" s="252" t="s">
        <v>1845</v>
      </c>
      <c r="E1922" s="215" t="s">
        <v>238</v>
      </c>
    </row>
    <row r="1923" spans="1:5" s="215" customFormat="1">
      <c r="A1923" s="253" t="str">
        <f>数策标签!H166</f>
        <v>000100005002019</v>
      </c>
      <c r="B1923" s="247" t="str">
        <f>VLOOKUP(A1923,数策标签!H:K,2,FALSE)</f>
        <v>是否偏好海淘APP</v>
      </c>
      <c r="C1923" s="247" t="str">
        <f>兴趣爱好编码!K178</f>
        <v>000100005002019001</v>
      </c>
      <c r="D1923" s="252" t="s">
        <v>1845</v>
      </c>
      <c r="E1923" s="215" t="s">
        <v>238</v>
      </c>
    </row>
    <row r="1924" spans="1:5" s="215" customFormat="1">
      <c r="A1924" s="253" t="str">
        <f>数策标签!H167</f>
        <v>000100005002020</v>
      </c>
      <c r="B1924" s="247" t="str">
        <f>VLOOKUP(A1924,数策标签!H:K,2,FALSE)</f>
        <v>是否偏好胎教读物APP</v>
      </c>
      <c r="C1924" s="247" t="str">
        <f>兴趣爱好编码!K180</f>
        <v>000100005002020001</v>
      </c>
      <c r="D1924" s="252" t="s">
        <v>1845</v>
      </c>
      <c r="E1924" s="215" t="s">
        <v>238</v>
      </c>
    </row>
    <row r="1925" spans="1:5" s="215" customFormat="1">
      <c r="A1925" s="253" t="str">
        <f>数策标签!H168</f>
        <v>000100005002021</v>
      </c>
      <c r="B1925" s="247" t="str">
        <f>VLOOKUP(A1925,数策标签!H:K,2,FALSE)</f>
        <v>是否偏好少儿读物APP</v>
      </c>
      <c r="C1925" s="247" t="str">
        <f>兴趣爱好编码!K182</f>
        <v>000100005002021001</v>
      </c>
      <c r="D1925" s="252" t="s">
        <v>1845</v>
      </c>
      <c r="E1925" s="215" t="s">
        <v>238</v>
      </c>
    </row>
    <row r="1926" spans="1:5" s="215" customFormat="1">
      <c r="A1926" s="253" t="str">
        <f>数策标签!H169</f>
        <v>000100005002022</v>
      </c>
      <c r="B1926" s="247" t="str">
        <f>VLOOKUP(A1926,数策标签!H:K,2,FALSE)</f>
        <v>是否偏好小说APP</v>
      </c>
      <c r="C1926" s="247" t="str">
        <f>兴趣爱好编码!K184</f>
        <v>000100005002022001</v>
      </c>
      <c r="D1926" s="252" t="s">
        <v>1845</v>
      </c>
      <c r="E1926" s="215" t="s">
        <v>238</v>
      </c>
    </row>
    <row r="1927" spans="1:5" s="215" customFormat="1">
      <c r="A1927" s="253" t="str">
        <f>数策标签!H170</f>
        <v>000100005002023</v>
      </c>
      <c r="B1927" s="247" t="str">
        <f>VLOOKUP(A1927,数策标签!H:K,2,FALSE)</f>
        <v>是否偏好期刊杂志APP</v>
      </c>
      <c r="C1927" s="247" t="str">
        <f>兴趣爱好编码!K186</f>
        <v>000100005002023001</v>
      </c>
      <c r="D1927" s="252" t="s">
        <v>1845</v>
      </c>
      <c r="E1927" s="215" t="s">
        <v>238</v>
      </c>
    </row>
    <row r="1928" spans="1:5" s="215" customFormat="1">
      <c r="A1928" s="253" t="str">
        <f>数策标签!H171</f>
        <v>000100005002024</v>
      </c>
      <c r="B1928" s="247" t="str">
        <f>VLOOKUP(A1928,数策标签!H:K,2,FALSE)</f>
        <v>是否偏好漫画APP</v>
      </c>
      <c r="C1928" s="247" t="str">
        <f>兴趣爱好编码!K188</f>
        <v>000100005002024001</v>
      </c>
      <c r="D1928" s="252" t="s">
        <v>1845</v>
      </c>
      <c r="E1928" s="215" t="s">
        <v>238</v>
      </c>
    </row>
    <row r="1929" spans="1:5" s="215" customFormat="1">
      <c r="A1929" s="253" t="str">
        <f>数策标签!H172</f>
        <v>000100005002025</v>
      </c>
      <c r="B1929" s="247" t="str">
        <f>VLOOKUP(A1929,数策标签!H:K,2,FALSE)</f>
        <v>是否偏好词典翻译APP</v>
      </c>
      <c r="C1929" s="247" t="str">
        <f>兴趣爱好编码!K190</f>
        <v>000100005002025001</v>
      </c>
      <c r="D1929" s="252" t="s">
        <v>1845</v>
      </c>
      <c r="E1929" s="215" t="s">
        <v>238</v>
      </c>
    </row>
    <row r="1930" spans="1:5" s="215" customFormat="1">
      <c r="A1930" s="253" t="str">
        <f>数策标签!H173</f>
        <v>000100005002026</v>
      </c>
      <c r="B1930" s="247" t="str">
        <f>VLOOKUP(A1930,数策标签!H:K,2,FALSE)</f>
        <v>是否偏好阅读平台APP</v>
      </c>
      <c r="C1930" s="247" t="str">
        <f>兴趣爱好编码!K192</f>
        <v>000100005002026001</v>
      </c>
      <c r="D1930" s="252" t="s">
        <v>1845</v>
      </c>
      <c r="E1930" s="215" t="s">
        <v>238</v>
      </c>
    </row>
    <row r="1931" spans="1:5" s="215" customFormat="1">
      <c r="A1931" s="253" t="str">
        <f>数策标签!H174</f>
        <v>000100005002027</v>
      </c>
      <c r="B1931" s="247" t="str">
        <f>VLOOKUP(A1931,数策标签!H:K,2,FALSE)</f>
        <v>是否偏好诗词名著APP</v>
      </c>
      <c r="C1931" s="247" t="str">
        <f>兴趣爱好编码!K194</f>
        <v>000100005002027001</v>
      </c>
      <c r="D1931" s="252" t="s">
        <v>1845</v>
      </c>
      <c r="E1931" s="215" t="s">
        <v>238</v>
      </c>
    </row>
    <row r="1932" spans="1:5" s="215" customFormat="1">
      <c r="A1932" s="253" t="str">
        <f>数策标签!H175</f>
        <v>000100005002028</v>
      </c>
      <c r="B1932" s="247" t="str">
        <f>VLOOKUP(A1932,数策标签!H:K,2,FALSE)</f>
        <v>是否偏好笑话APP</v>
      </c>
      <c r="C1932" s="247" t="str">
        <f>兴趣爱好编码!K196</f>
        <v>000100005002028001</v>
      </c>
      <c r="D1932" s="252" t="s">
        <v>1845</v>
      </c>
      <c r="E1932" s="215" t="s">
        <v>238</v>
      </c>
    </row>
    <row r="1933" spans="1:5" s="215" customFormat="1">
      <c r="A1933" s="253" t="str">
        <f>数策标签!H176</f>
        <v>000100005002029</v>
      </c>
      <c r="B1933" s="247" t="str">
        <f>VLOOKUP(A1933,数策标签!H:K,2,FALSE)</f>
        <v>是否偏好心理APP</v>
      </c>
      <c r="C1933" s="247" t="str">
        <f>兴趣爱好编码!K198</f>
        <v>000100005002029001</v>
      </c>
      <c r="D1933" s="252" t="s">
        <v>1845</v>
      </c>
      <c r="E1933" s="215" t="s">
        <v>238</v>
      </c>
    </row>
    <row r="1934" spans="1:5" s="215" customFormat="1">
      <c r="A1934" s="253" t="str">
        <f>数策标签!H177</f>
        <v>000100005002030</v>
      </c>
      <c r="B1934" s="247" t="str">
        <f>VLOOKUP(A1934,数策标签!H:K,2,FALSE)</f>
        <v>是否偏好科普APP</v>
      </c>
      <c r="C1934" s="247" t="str">
        <f>兴趣爱好编码!K200</f>
        <v>000100005002030001</v>
      </c>
      <c r="D1934" s="252" t="s">
        <v>1845</v>
      </c>
      <c r="E1934" s="215" t="s">
        <v>238</v>
      </c>
    </row>
    <row r="1935" spans="1:5" s="215" customFormat="1">
      <c r="A1935" s="253" t="str">
        <f>数策标签!H178</f>
        <v>000100005002031</v>
      </c>
      <c r="B1935" s="247" t="str">
        <f>VLOOKUP(A1935,数策标签!H:K,2,FALSE)</f>
        <v>是否偏好微博</v>
      </c>
      <c r="C1935" s="247" t="str">
        <f>兴趣爱好编码!K202</f>
        <v>000100005002031001</v>
      </c>
      <c r="D1935" s="252" t="s">
        <v>1845</v>
      </c>
      <c r="E1935" s="215" t="s">
        <v>238</v>
      </c>
    </row>
    <row r="1936" spans="1:5" s="215" customFormat="1">
      <c r="A1936" s="253" t="str">
        <f>数策标签!H179</f>
        <v>000100005002032</v>
      </c>
      <c r="B1936" s="247" t="str">
        <f>VLOOKUP(A1936,数策标签!H:K,2,FALSE)</f>
        <v>是否偏好婚恋APP</v>
      </c>
      <c r="C1936" s="247" t="str">
        <f>兴趣爱好编码!K204</f>
        <v>000100005002032001</v>
      </c>
      <c r="D1936" s="252" t="s">
        <v>1845</v>
      </c>
      <c r="E1936" s="215" t="s">
        <v>238</v>
      </c>
    </row>
    <row r="1937" spans="1:5" s="215" customFormat="1">
      <c r="A1937" s="253" t="str">
        <f>数策标签!H180</f>
        <v>000100005002033</v>
      </c>
      <c r="B1937" s="247" t="str">
        <f>VLOOKUP(A1937,数策标签!H:K,2,FALSE)</f>
        <v>是否偏好交友社区APP</v>
      </c>
      <c r="C1937" s="247" t="str">
        <f>兴趣爱好编码!K206</f>
        <v>000100005002033001</v>
      </c>
      <c r="D1937" s="252" t="s">
        <v>1845</v>
      </c>
      <c r="E1937" s="215" t="s">
        <v>238</v>
      </c>
    </row>
    <row r="1938" spans="1:5" s="215" customFormat="1">
      <c r="A1938" s="253" t="str">
        <f>数策标签!H181</f>
        <v>000100005002034</v>
      </c>
      <c r="B1938" s="247" t="str">
        <f>VLOOKUP(A1938,数策标签!H:K,2,FALSE)</f>
        <v>是否偏好图片分享APP</v>
      </c>
      <c r="C1938" s="247" t="str">
        <f>兴趣爱好编码!K208</f>
        <v>000100005002034001</v>
      </c>
      <c r="D1938" s="252" t="s">
        <v>1845</v>
      </c>
      <c r="E1938" s="215" t="s">
        <v>238</v>
      </c>
    </row>
    <row r="1939" spans="1:5" s="215" customFormat="1">
      <c r="A1939" s="253" t="str">
        <f>数策标签!H182</f>
        <v>000100005002035</v>
      </c>
      <c r="B1939" s="247" t="str">
        <f>VLOOKUP(A1939,数策标签!H:K,2,FALSE)</f>
        <v>是否偏好博客论坛APP</v>
      </c>
      <c r="C1939" s="247" t="str">
        <f>兴趣爱好编码!K210</f>
        <v>000100005002035001</v>
      </c>
      <c r="D1939" s="252" t="s">
        <v>1845</v>
      </c>
      <c r="E1939" s="215" t="s">
        <v>238</v>
      </c>
    </row>
    <row r="1940" spans="1:5" s="215" customFormat="1">
      <c r="A1940" s="253" t="str">
        <f>数策标签!H183</f>
        <v>000100005002036</v>
      </c>
      <c r="B1940" s="247" t="str">
        <f>VLOOKUP(A1940,数策标签!H:K,2,FALSE)</f>
        <v>是否偏好电台APP</v>
      </c>
      <c r="C1940" s="247" t="str">
        <f>兴趣爱好编码!K212</f>
        <v>000100005002036001</v>
      </c>
      <c r="D1940" s="252" t="s">
        <v>1845</v>
      </c>
      <c r="E1940" s="215" t="s">
        <v>238</v>
      </c>
    </row>
    <row r="1941" spans="1:5" s="215" customFormat="1">
      <c r="A1941" s="253" t="str">
        <f>数策标签!H184</f>
        <v>000100005002037</v>
      </c>
      <c r="B1941" s="247" t="str">
        <f>VLOOKUP(A1941,数策标签!H:K,2,FALSE)</f>
        <v>是否偏好音乐APP</v>
      </c>
      <c r="C1941" s="247" t="str">
        <f>兴趣爱好编码!K214</f>
        <v>000100005002037001</v>
      </c>
      <c r="D1941" s="252" t="s">
        <v>1845</v>
      </c>
      <c r="E1941" s="215" t="s">
        <v>238</v>
      </c>
    </row>
    <row r="1942" spans="1:5" s="215" customFormat="1">
      <c r="A1942" s="253" t="str">
        <f>数策标签!H185</f>
        <v>000100005002038</v>
      </c>
      <c r="B1942" s="247" t="str">
        <f>VLOOKUP(A1942,数策标签!H:K,2,FALSE)</f>
        <v>是否偏好视频APP</v>
      </c>
      <c r="C1942" s="247" t="str">
        <f>兴趣爱好编码!K216</f>
        <v>000100005002038001</v>
      </c>
      <c r="D1942" s="252" t="s">
        <v>1845</v>
      </c>
      <c r="E1942" s="215" t="s">
        <v>238</v>
      </c>
    </row>
    <row r="1943" spans="1:5" s="215" customFormat="1">
      <c r="A1943" s="253" t="str">
        <f>数策标签!H186</f>
        <v>000100005002039</v>
      </c>
      <c r="B1943" s="247" t="str">
        <f>VLOOKUP(A1943,数策标签!H:K,2,FALSE)</f>
        <v>是否偏好秀场APP</v>
      </c>
      <c r="C1943" s="247" t="str">
        <f>兴趣爱好编码!K218</f>
        <v>000100005002039001</v>
      </c>
      <c r="D1943" s="252" t="s">
        <v>1845</v>
      </c>
      <c r="E1943" s="215" t="s">
        <v>238</v>
      </c>
    </row>
    <row r="1944" spans="1:5" s="215" customFormat="1">
      <c r="A1944" s="253" t="str">
        <f>数策标签!H187</f>
        <v>000100005002040</v>
      </c>
      <c r="B1944" s="247" t="str">
        <f>VLOOKUP(A1944,数策标签!H:K,2,FALSE)</f>
        <v>是否偏好有声读物APP</v>
      </c>
      <c r="C1944" s="247" t="str">
        <f>兴趣爱好编码!K220</f>
        <v>000100005002040001</v>
      </c>
      <c r="D1944" s="252" t="s">
        <v>1845</v>
      </c>
      <c r="E1944" s="215" t="s">
        <v>238</v>
      </c>
    </row>
    <row r="1945" spans="1:5" s="215" customFormat="1">
      <c r="A1945" s="278" t="str">
        <f>兴趣爱好编码!K221</f>
        <v>000100005002041</v>
      </c>
      <c r="B1945" s="247" t="str">
        <f>VLOOKUP(A1945,数策标签!H:K,2,FALSE)</f>
        <v>是否偏好休闲时间类游戏</v>
      </c>
      <c r="C1945" s="247" t="str">
        <f>兴趣爱好编码!K222</f>
        <v>000100005002041001</v>
      </c>
      <c r="D1945" s="252" t="s">
        <v>1845</v>
      </c>
      <c r="E1945" s="215" t="s">
        <v>238</v>
      </c>
    </row>
    <row r="1946" spans="1:5" s="215" customFormat="1">
      <c r="A1946" s="278" t="str">
        <f>兴趣爱好编码!K223</f>
        <v>000100005002042</v>
      </c>
      <c r="B1946" s="247" t="str">
        <f>VLOOKUP(A1946,数策标签!H:K,2,FALSE)</f>
        <v>是否偏好跑酷竞速类游戏</v>
      </c>
      <c r="C1946" s="247" t="str">
        <f>兴趣爱好编码!K224</f>
        <v>000100005002042001</v>
      </c>
      <c r="D1946" s="252" t="s">
        <v>1845</v>
      </c>
      <c r="E1946" s="215" t="s">
        <v>238</v>
      </c>
    </row>
    <row r="1947" spans="1:5" s="215" customFormat="1">
      <c r="A1947" s="278" t="str">
        <f>兴趣爱好编码!K225</f>
        <v>000100005002043</v>
      </c>
      <c r="B1947" s="247" t="str">
        <f>VLOOKUP(A1947,数策标签!H:K,2,FALSE)</f>
        <v>是否偏好宝石消除类游戏</v>
      </c>
      <c r="C1947" s="247" t="str">
        <f>兴趣爱好编码!K226</f>
        <v>000100005002043001</v>
      </c>
      <c r="D1947" s="252" t="s">
        <v>1845</v>
      </c>
      <c r="E1947" s="215" t="s">
        <v>238</v>
      </c>
    </row>
    <row r="1948" spans="1:5" s="215" customFormat="1">
      <c r="A1948" s="278" t="str">
        <f>兴趣爱好编码!K227</f>
        <v>000100005002044</v>
      </c>
      <c r="B1948" s="247" t="str">
        <f>VLOOKUP(A1948,数策标签!H:K,2,FALSE)</f>
        <v>是否偏好网络游戏</v>
      </c>
      <c r="C1948" s="247" t="str">
        <f>兴趣爱好编码!K228</f>
        <v>000100005002044001</v>
      </c>
      <c r="D1948" s="252" t="s">
        <v>1845</v>
      </c>
      <c r="E1948" s="215" t="s">
        <v>238</v>
      </c>
    </row>
    <row r="1949" spans="1:5" s="215" customFormat="1">
      <c r="A1949" s="278" t="str">
        <f>兴趣爱好编码!K229</f>
        <v>000100005002045</v>
      </c>
      <c r="B1949" s="247" t="str">
        <f>VLOOKUP(A1949,数策标签!H:K,2,FALSE)</f>
        <v>是否偏好动作射击类游戏</v>
      </c>
      <c r="C1949" s="247" t="str">
        <f>兴趣爱好编码!K230</f>
        <v>000100005002045001</v>
      </c>
      <c r="D1949" s="252" t="s">
        <v>1845</v>
      </c>
      <c r="E1949" s="215" t="s">
        <v>238</v>
      </c>
    </row>
    <row r="1950" spans="1:5" s="215" customFormat="1">
      <c r="A1950" s="278" t="str">
        <f>兴趣爱好编码!K231</f>
        <v>000100005002046</v>
      </c>
      <c r="B1950" s="247" t="str">
        <f>VLOOKUP(A1950,数策标签!H:K,2,FALSE)</f>
        <v>是否偏好扑克棋牌类游戏</v>
      </c>
      <c r="C1950" s="247" t="str">
        <f>兴趣爱好编码!K232</f>
        <v>000100005002046001</v>
      </c>
      <c r="D1950" s="252" t="s">
        <v>1845</v>
      </c>
      <c r="E1950" s="215" t="s">
        <v>238</v>
      </c>
    </row>
    <row r="1951" spans="1:5" s="215" customFormat="1">
      <c r="A1951" s="278" t="str">
        <f>兴趣爱好编码!K233</f>
        <v>000100005002047</v>
      </c>
      <c r="B1951" s="247" t="str">
        <f>VLOOKUP(A1951,数策标签!H:K,2,FALSE)</f>
        <v>是否偏好休闲益智类游戏</v>
      </c>
      <c r="C1951" s="247" t="str">
        <f>兴趣爱好编码!K234</f>
        <v>000100005002047001</v>
      </c>
      <c r="D1951" s="252" t="s">
        <v>1845</v>
      </c>
      <c r="E1951" s="215" t="s">
        <v>238</v>
      </c>
    </row>
    <row r="1952" spans="1:5" s="215" customFormat="1">
      <c r="A1952" s="278" t="str">
        <f>兴趣爱好编码!K235</f>
        <v>000100005002048</v>
      </c>
      <c r="B1952" s="247" t="str">
        <f>VLOOKUP(A1952,数策标签!H:K,2,FALSE)</f>
        <v>是否偏好塔防守卫类游戏</v>
      </c>
      <c r="C1952" s="247" t="str">
        <f>兴趣爱好编码!K236</f>
        <v>000100005002048001</v>
      </c>
      <c r="D1952" s="252" t="s">
        <v>1845</v>
      </c>
      <c r="E1952" s="215" t="s">
        <v>238</v>
      </c>
    </row>
    <row r="1953" spans="1:5" s="215" customFormat="1">
      <c r="A1953" s="278" t="str">
        <f>兴趣爱好编码!K237</f>
        <v>000100005002049</v>
      </c>
      <c r="B1953" s="247" t="str">
        <f>VLOOKUP(A1953,数策标签!H:K,2,FALSE)</f>
        <v>是否偏好体育格斗类游戏</v>
      </c>
      <c r="C1953" s="247" t="str">
        <f>兴趣爱好编码!K238</f>
        <v>000100005002049001</v>
      </c>
      <c r="D1953" s="252" t="s">
        <v>1845</v>
      </c>
      <c r="E1953" s="215" t="s">
        <v>238</v>
      </c>
    </row>
    <row r="1954" spans="1:5" s="215" customFormat="1">
      <c r="A1954" s="278" t="str">
        <f>兴趣爱好编码!K239</f>
        <v>000100005002050</v>
      </c>
      <c r="B1954" s="247" t="str">
        <f>VLOOKUP(A1954,数策标签!H:K,2,FALSE)</f>
        <v>是否偏好角色扮演类游戏</v>
      </c>
      <c r="C1954" s="247" t="str">
        <f>兴趣爱好编码!K240</f>
        <v>000100005002050001</v>
      </c>
      <c r="D1954" s="252" t="s">
        <v>1845</v>
      </c>
      <c r="E1954" s="215" t="s">
        <v>238</v>
      </c>
    </row>
    <row r="1955" spans="1:5" s="215" customFormat="1">
      <c r="A1955" s="278" t="str">
        <f>兴趣爱好编码!K241</f>
        <v>000100005002051</v>
      </c>
      <c r="B1955" s="247" t="str">
        <f>VLOOKUP(A1955,数策标签!H:K,2,FALSE)</f>
        <v>是否偏好经营策略类游戏</v>
      </c>
      <c r="C1955" s="247" t="str">
        <f>兴趣爱好编码!K242</f>
        <v>000100005002051001</v>
      </c>
      <c r="D1955" s="252" t="s">
        <v>1845</v>
      </c>
      <c r="E1955" s="215" t="s">
        <v>238</v>
      </c>
    </row>
    <row r="1956" spans="1:5" s="215" customFormat="1">
      <c r="A1956" s="278" t="str">
        <f>兴趣爱好编码!K243</f>
        <v>000100005002052</v>
      </c>
      <c r="B1956" s="247" t="str">
        <f>VLOOKUP(A1956,数策标签!H:K,2,FALSE)</f>
        <v>是否偏好养成类游戏</v>
      </c>
      <c r="C1956" s="247" t="str">
        <f>兴趣爱好编码!K244</f>
        <v>000100005002052001</v>
      </c>
      <c r="D1956" s="252" t="s">
        <v>1845</v>
      </c>
      <c r="E1956" s="215" t="s">
        <v>238</v>
      </c>
    </row>
    <row r="1957" spans="1:5" s="215" customFormat="1">
      <c r="A1957" s="278" t="str">
        <f>兴趣爱好编码!K245</f>
        <v>000100005002053</v>
      </c>
      <c r="B1957" s="247" t="str">
        <f>VLOOKUP(A1957,数策标签!H:K,2,FALSE)</f>
        <v>是否偏好挂机类游戏</v>
      </c>
      <c r="C1957" s="247" t="str">
        <f>兴趣爱好编码!K246</f>
        <v>000100005002053001</v>
      </c>
      <c r="D1957" s="252" t="s">
        <v>1845</v>
      </c>
      <c r="E1957" s="215" t="s">
        <v>238</v>
      </c>
    </row>
    <row r="1958" spans="1:5" s="215" customFormat="1">
      <c r="A1958" s="278" t="str">
        <f>兴趣爱好编码!K247</f>
        <v>000100005002054</v>
      </c>
      <c r="B1958" s="247" t="str">
        <f>VLOOKUP(A1958,数策标签!H:K,2,FALSE)</f>
        <v>是否偏好文字类游戏</v>
      </c>
      <c r="C1958" s="247" t="str">
        <f>兴趣爱好编码!K248</f>
        <v>000100005002054001</v>
      </c>
      <c r="D1958" s="252" t="s">
        <v>1845</v>
      </c>
      <c r="E1958" s="215" t="s">
        <v>238</v>
      </c>
    </row>
    <row r="1959" spans="1:5" s="215" customFormat="1">
      <c r="A1959" s="278" t="str">
        <f>兴趣爱好编码!K249</f>
        <v>000100005002055</v>
      </c>
      <c r="B1959" s="247" t="str">
        <f>VLOOKUP(A1959,数策标签!H:K,2,FALSE)</f>
        <v>是否偏好博彩类游戏</v>
      </c>
      <c r="C1959" s="247" t="str">
        <f>兴趣爱好编码!K250</f>
        <v>000100005002055001</v>
      </c>
      <c r="D1959" s="252" t="s">
        <v>1845</v>
      </c>
      <c r="E1959" s="215" t="s">
        <v>238</v>
      </c>
    </row>
    <row r="1960" spans="1:5" s="215" customFormat="1">
      <c r="A1960" s="278" t="str">
        <f>兴趣爱好编码!K251</f>
        <v>000100005002056</v>
      </c>
      <c r="B1960" s="247" t="str">
        <f>VLOOKUP(A1960,数策标签!H:K,2,FALSE)</f>
        <v>是否偏好新闻资讯类APP</v>
      </c>
      <c r="C1960" s="265" t="str">
        <f>兴趣爱好编码!K252</f>
        <v>000100005002056001</v>
      </c>
      <c r="D1960" s="252" t="s">
        <v>1845</v>
      </c>
      <c r="E1960" s="215" t="s">
        <v>238</v>
      </c>
    </row>
    <row r="1961" spans="1:5" s="215" customFormat="1">
      <c r="A1961" s="278" t="str">
        <f>兴趣爱好编码!K253</f>
        <v>000100005002057</v>
      </c>
      <c r="B1961" s="247" t="str">
        <f>VLOOKUP(A1961,数策标签!H:K,2,FALSE)</f>
        <v>购物平台APP</v>
      </c>
      <c r="C1961" s="247"/>
      <c r="D1961" s="252"/>
      <c r="E1961" s="215" t="s">
        <v>238</v>
      </c>
    </row>
    <row r="1962" spans="1:5" s="215" customFormat="1">
      <c r="A1962" s="247" t="str">
        <f>数策标签!H204</f>
        <v>000100005002058</v>
      </c>
      <c r="B1962" s="247" t="str">
        <f>VLOOKUP(A1962,数策标签!H:K,2,FALSE)</f>
        <v>APP内查看车型</v>
      </c>
      <c r="C1962" s="247"/>
      <c r="D1962" s="252"/>
      <c r="E1962" s="215" t="s">
        <v>238</v>
      </c>
    </row>
    <row r="1963" spans="1:5" s="215" customFormat="1">
      <c r="A1963" s="264" t="str">
        <f>数策标签!H205</f>
        <v>000100005002059</v>
      </c>
      <c r="B1963" s="247" t="str">
        <f>VLOOKUP(A1963,数策标签!H:K,2,FALSE)</f>
        <v>搜索车型</v>
      </c>
      <c r="C1963" s="247"/>
      <c r="D1963" s="252"/>
      <c r="E1963" s="215" t="s">
        <v>238</v>
      </c>
    </row>
    <row r="1964" spans="1:5" s="215" customFormat="1">
      <c r="A1964" s="264" t="str">
        <f>数策标签!H210</f>
        <v>000100005002060</v>
      </c>
      <c r="B1964" s="247" t="str">
        <f>VLOOKUP(A1964,数策标签!H:K,2,FALSE)</f>
        <v>旅游类APP</v>
      </c>
      <c r="C1964" s="247"/>
      <c r="D1964" s="252"/>
      <c r="E1964" s="215" t="s">
        <v>238</v>
      </c>
    </row>
    <row r="1965" spans="1:5" s="215" customFormat="1">
      <c r="A1965" s="264" t="str">
        <f>数策标签!$H$206</f>
        <v>000100005002061</v>
      </c>
      <c r="B1965" s="247" t="str">
        <f>VLOOKUP(A1965,数策标签!H:K,2,FALSE)</f>
        <v>上网目的</v>
      </c>
      <c r="C1965" s="265" t="str">
        <f>兴趣爱好编码!K258</f>
        <v>000100005002061001</v>
      </c>
      <c r="D1965" s="252" t="s">
        <v>3925</v>
      </c>
      <c r="E1965" s="215" t="s">
        <v>238</v>
      </c>
    </row>
    <row r="1966" spans="1:5" s="215" customFormat="1">
      <c r="A1966" s="264" t="str">
        <f>数策标签!$H$206</f>
        <v>000100005002061</v>
      </c>
      <c r="B1966" s="247" t="str">
        <f>VLOOKUP(A1966,数策标签!H:K,2,FALSE)</f>
        <v>上网目的</v>
      </c>
      <c r="C1966" s="265" t="str">
        <f>兴趣爱好编码!K259</f>
        <v>000100005002061002</v>
      </c>
      <c r="D1966" s="252" t="s">
        <v>3926</v>
      </c>
      <c r="E1966" s="215" t="s">
        <v>238</v>
      </c>
    </row>
    <row r="1967" spans="1:5" s="215" customFormat="1">
      <c r="A1967" s="264" t="str">
        <f>数策标签!$H$206</f>
        <v>000100005002061</v>
      </c>
      <c r="B1967" s="247" t="str">
        <f>VLOOKUP(A1967,数策标签!H:K,2,FALSE)</f>
        <v>上网目的</v>
      </c>
      <c r="C1967" s="265" t="str">
        <f>兴趣爱好编码!K260</f>
        <v>000100005002061003</v>
      </c>
      <c r="D1967" s="252" t="s">
        <v>3927</v>
      </c>
      <c r="E1967" s="215" t="s">
        <v>238</v>
      </c>
    </row>
    <row r="1968" spans="1:5" s="215" customFormat="1">
      <c r="A1968" s="264" t="str">
        <f>数策标签!$H$206</f>
        <v>000100005002061</v>
      </c>
      <c r="B1968" s="247" t="str">
        <f>VLOOKUP(A1968,数策标签!H:K,2,FALSE)</f>
        <v>上网目的</v>
      </c>
      <c r="C1968" s="265" t="str">
        <f>兴趣爱好编码!K261</f>
        <v>000100005002061004</v>
      </c>
      <c r="D1968" s="252" t="s">
        <v>3928</v>
      </c>
      <c r="E1968" s="215" t="s">
        <v>238</v>
      </c>
    </row>
    <row r="1969" spans="1:5" s="215" customFormat="1">
      <c r="A1969" s="264" t="str">
        <f>数策标签!$H$206</f>
        <v>000100005002061</v>
      </c>
      <c r="B1969" s="247" t="str">
        <f>VLOOKUP(A1969,数策标签!H:K,2,FALSE)</f>
        <v>上网目的</v>
      </c>
      <c r="C1969" s="265" t="str">
        <f>兴趣爱好编码!K262</f>
        <v>000100005002061005</v>
      </c>
      <c r="D1969" s="252" t="s">
        <v>3929</v>
      </c>
      <c r="E1969" s="215" t="s">
        <v>238</v>
      </c>
    </row>
    <row r="1970" spans="1:5" s="215" customFormat="1">
      <c r="A1970" s="264" t="str">
        <f>数策标签!$H$206</f>
        <v>000100005002061</v>
      </c>
      <c r="B1970" s="247" t="str">
        <f>VLOOKUP(A1970,数策标签!H:K,2,FALSE)</f>
        <v>上网目的</v>
      </c>
      <c r="C1970" s="265" t="str">
        <f>兴趣爱好编码!K263</f>
        <v>000100005002061006</v>
      </c>
      <c r="D1970" s="252" t="s">
        <v>3930</v>
      </c>
      <c r="E1970" s="215" t="s">
        <v>238</v>
      </c>
    </row>
    <row r="1971" spans="1:5" s="215" customFormat="1">
      <c r="A1971" s="264" t="str">
        <f>数策标签!$H$206</f>
        <v>000100005002061</v>
      </c>
      <c r="B1971" s="247" t="str">
        <f>VLOOKUP(A1971,数策标签!H:K,2,FALSE)</f>
        <v>上网目的</v>
      </c>
      <c r="C1971" s="265" t="str">
        <f>兴趣爱好编码!K264</f>
        <v>000100005002061007</v>
      </c>
      <c r="D1971" s="252" t="s">
        <v>3931</v>
      </c>
      <c r="E1971" s="215" t="s">
        <v>238</v>
      </c>
    </row>
    <row r="1972" spans="1:5" s="215" customFormat="1">
      <c r="A1972" s="264" t="str">
        <f>数策标签!$H$206</f>
        <v>000100005002061</v>
      </c>
      <c r="B1972" s="247" t="str">
        <f>VLOOKUP(A1972,数策标签!H:K,2,FALSE)</f>
        <v>上网目的</v>
      </c>
      <c r="C1972" s="265" t="str">
        <f>兴趣爱好编码!K265</f>
        <v>000100005002061008</v>
      </c>
      <c r="D1972" s="252" t="s">
        <v>3932</v>
      </c>
      <c r="E1972" s="215" t="s">
        <v>238</v>
      </c>
    </row>
    <row r="1973" spans="1:5" s="215" customFormat="1">
      <c r="A1973" s="264" t="str">
        <f>数策标签!$H$206</f>
        <v>000100005002061</v>
      </c>
      <c r="B1973" s="247" t="str">
        <f>VLOOKUP(A1973,数策标签!H:K,2,FALSE)</f>
        <v>上网目的</v>
      </c>
      <c r="C1973" s="265" t="str">
        <f>兴趣爱好编码!K266</f>
        <v>000100005002061009</v>
      </c>
      <c r="D1973" s="252" t="s">
        <v>3933</v>
      </c>
      <c r="E1973" s="215" t="s">
        <v>238</v>
      </c>
    </row>
    <row r="1974" spans="1:5" s="215" customFormat="1">
      <c r="A1974" s="264" t="str">
        <f>数策标签!$H$206</f>
        <v>000100005002061</v>
      </c>
      <c r="B1974" s="247" t="str">
        <f>VLOOKUP(A1974,数策标签!H:K,2,FALSE)</f>
        <v>上网目的</v>
      </c>
      <c r="C1974" s="265" t="str">
        <f>兴趣爱好编码!K267</f>
        <v>000100005002061010</v>
      </c>
      <c r="D1974" s="252" t="s">
        <v>3934</v>
      </c>
      <c r="E1974" s="215" t="s">
        <v>238</v>
      </c>
    </row>
    <row r="1975" spans="1:5" s="215" customFormat="1">
      <c r="A1975" s="264" t="str">
        <f>数策标签!$H$206</f>
        <v>000100005002061</v>
      </c>
      <c r="B1975" s="247" t="str">
        <f>VLOOKUP(A1975,数策标签!H:K,2,FALSE)</f>
        <v>上网目的</v>
      </c>
      <c r="C1975" s="265" t="str">
        <f>兴趣爱好编码!K268</f>
        <v>000100005002061011</v>
      </c>
      <c r="D1975" s="252" t="s">
        <v>3935</v>
      </c>
      <c r="E1975" s="215" t="s">
        <v>238</v>
      </c>
    </row>
    <row r="1976" spans="1:5" s="215" customFormat="1">
      <c r="A1976" s="264" t="str">
        <f>数策标签!$H$206</f>
        <v>000100005002061</v>
      </c>
      <c r="B1976" s="247" t="str">
        <f>VLOOKUP(A1976,数策标签!H:K,2,FALSE)</f>
        <v>上网目的</v>
      </c>
      <c r="C1976" s="265" t="str">
        <f>兴趣爱好编码!K269</f>
        <v>000100005002061012</v>
      </c>
      <c r="D1976" s="252" t="s">
        <v>3299</v>
      </c>
      <c r="E1976" s="215" t="s">
        <v>238</v>
      </c>
    </row>
    <row r="1977" spans="1:5" s="215" customFormat="1">
      <c r="A1977" s="264" t="str">
        <f>数策标签!$H$206</f>
        <v>000100005002061</v>
      </c>
      <c r="B1977" s="247" t="str">
        <f>VLOOKUP(A1977,数策标签!H:K,2,FALSE)</f>
        <v>上网目的</v>
      </c>
      <c r="C1977" s="265" t="str">
        <f>兴趣爱好编码!K270</f>
        <v>000100005002061013</v>
      </c>
      <c r="D1977" s="252" t="s">
        <v>3936</v>
      </c>
      <c r="E1977" s="215" t="s">
        <v>238</v>
      </c>
    </row>
    <row r="1978" spans="1:5" s="215" customFormat="1">
      <c r="A1978" s="264" t="str">
        <f>数策标签!$H$206</f>
        <v>000100005002061</v>
      </c>
      <c r="B1978" s="247" t="str">
        <f>VLOOKUP(A1978,数策标签!H:K,2,FALSE)</f>
        <v>上网目的</v>
      </c>
      <c r="C1978" s="265" t="str">
        <f>兴趣爱好编码!K271</f>
        <v>000100005002061014</v>
      </c>
      <c r="D1978" s="252" t="s">
        <v>3937</v>
      </c>
      <c r="E1978" s="215" t="s">
        <v>238</v>
      </c>
    </row>
    <row r="1979" spans="1:5" s="215" customFormat="1">
      <c r="A1979" s="264" t="str">
        <f>数策标签!$H$206</f>
        <v>000100005002061</v>
      </c>
      <c r="B1979" s="247" t="str">
        <f>VLOOKUP(A1979,数策标签!H:K,2,FALSE)</f>
        <v>上网目的</v>
      </c>
      <c r="C1979" s="265" t="str">
        <f>兴趣爱好编码!K272</f>
        <v>000100005002061015</v>
      </c>
      <c r="D1979" s="252" t="s">
        <v>3938</v>
      </c>
      <c r="E1979" s="215" t="s">
        <v>238</v>
      </c>
    </row>
    <row r="1980" spans="1:5" s="215" customFormat="1">
      <c r="A1980" s="264" t="str">
        <f>数策标签!$H$206</f>
        <v>000100005002061</v>
      </c>
      <c r="B1980" s="247" t="str">
        <f>VLOOKUP(A1980,数策标签!H:K,2,FALSE)</f>
        <v>上网目的</v>
      </c>
      <c r="C1980" s="265" t="str">
        <f>兴趣爱好编码!K273</f>
        <v>000100005002061016</v>
      </c>
      <c r="D1980" s="252" t="s">
        <v>3939</v>
      </c>
      <c r="E1980" s="215" t="s">
        <v>238</v>
      </c>
    </row>
    <row r="1981" spans="1:5" s="215" customFormat="1">
      <c r="A1981" s="264" t="str">
        <f>数策标签!$H$206</f>
        <v>000100005002061</v>
      </c>
      <c r="B1981" s="247" t="str">
        <f>VLOOKUP(A1981,数策标签!H:K,2,FALSE)</f>
        <v>上网目的</v>
      </c>
      <c r="C1981" s="265" t="str">
        <f>兴趣爱好编码!K274</f>
        <v>000100005002061017</v>
      </c>
      <c r="D1981" s="252" t="s">
        <v>3940</v>
      </c>
      <c r="E1981" s="215" t="s">
        <v>238</v>
      </c>
    </row>
    <row r="1982" spans="1:5" s="215" customFormat="1">
      <c r="A1982" s="264" t="str">
        <f>数策标签!$H$206</f>
        <v>000100005002061</v>
      </c>
      <c r="B1982" s="247" t="str">
        <f>VLOOKUP(A1982,数策标签!H:K,2,FALSE)</f>
        <v>上网目的</v>
      </c>
      <c r="C1982" s="265" t="str">
        <f>兴趣爱好编码!K275</f>
        <v>000100005002061018</v>
      </c>
      <c r="D1982" s="252" t="s">
        <v>3941</v>
      </c>
      <c r="E1982" s="215" t="s">
        <v>238</v>
      </c>
    </row>
    <row r="1983" spans="1:5" s="215" customFormat="1">
      <c r="A1983" s="264" t="str">
        <f>数策标签!$H$206</f>
        <v>000100005002061</v>
      </c>
      <c r="B1983" s="247" t="str">
        <f>VLOOKUP(A1983,数策标签!H:K,2,FALSE)</f>
        <v>上网目的</v>
      </c>
      <c r="C1983" s="265" t="str">
        <f>兴趣爱好编码!K276</f>
        <v>000100005002061019</v>
      </c>
      <c r="D1983" s="252" t="s">
        <v>3942</v>
      </c>
      <c r="E1983" s="215" t="s">
        <v>238</v>
      </c>
    </row>
    <row r="1984" spans="1:5" s="215" customFormat="1">
      <c r="A1984" s="264" t="str">
        <f>数策标签!$H$206</f>
        <v>000100005002061</v>
      </c>
      <c r="B1984" s="247" t="str">
        <f>VLOOKUP(A1984,数策标签!H:K,2,FALSE)</f>
        <v>上网目的</v>
      </c>
      <c r="C1984" s="265" t="str">
        <f>兴趣爱好编码!K277</f>
        <v>000100005002061020</v>
      </c>
      <c r="D1984" s="252" t="s">
        <v>3943</v>
      </c>
      <c r="E1984" s="215" t="s">
        <v>238</v>
      </c>
    </row>
    <row r="1985" spans="1:5" s="215" customFormat="1">
      <c r="A1985" s="264" t="str">
        <f>数策标签!$H$206</f>
        <v>000100005002061</v>
      </c>
      <c r="B1985" s="247" t="str">
        <f>VLOOKUP(A1985,数策标签!H:K,2,FALSE)</f>
        <v>上网目的</v>
      </c>
      <c r="C1985" s="265" t="str">
        <f>兴趣爱好编码!K278</f>
        <v>000100005002061021</v>
      </c>
      <c r="D1985" s="252" t="s">
        <v>3944</v>
      </c>
      <c r="E1985" s="215" t="s">
        <v>238</v>
      </c>
    </row>
    <row r="1986" spans="1:5" s="215" customFormat="1">
      <c r="A1986" s="264" t="str">
        <f>数策标签!$H$206</f>
        <v>000100005002061</v>
      </c>
      <c r="B1986" s="247" t="str">
        <f>VLOOKUP(A1986,数策标签!H:K,2,FALSE)</f>
        <v>上网目的</v>
      </c>
      <c r="C1986" s="265" t="str">
        <f>兴趣爱好编码!K279</f>
        <v>000100005002061022</v>
      </c>
      <c r="D1986" s="252" t="s">
        <v>3945</v>
      </c>
      <c r="E1986" s="215" t="s">
        <v>238</v>
      </c>
    </row>
    <row r="1987" spans="1:5" s="215" customFormat="1">
      <c r="A1987" s="264" t="str">
        <f>数策标签!$H$206</f>
        <v>000100005002061</v>
      </c>
      <c r="B1987" s="247" t="str">
        <f>VLOOKUP(A1987,数策标签!H:K,2,FALSE)</f>
        <v>上网目的</v>
      </c>
      <c r="C1987" s="265" t="str">
        <f>兴趣爱好编码!K280</f>
        <v>000100005002061023</v>
      </c>
      <c r="D1987" s="252" t="s">
        <v>3946</v>
      </c>
      <c r="E1987" s="215" t="s">
        <v>238</v>
      </c>
    </row>
    <row r="1988" spans="1:5" s="215" customFormat="1">
      <c r="A1988" s="264" t="str">
        <f>数策标签!$H$206</f>
        <v>000100005002061</v>
      </c>
      <c r="B1988" s="247" t="str">
        <f>VLOOKUP(A1988,数策标签!H:K,2,FALSE)</f>
        <v>上网目的</v>
      </c>
      <c r="C1988" s="265" t="str">
        <f>兴趣爱好编码!K281</f>
        <v>000100005002061024</v>
      </c>
      <c r="D1988" s="252" t="s">
        <v>3947</v>
      </c>
      <c r="E1988" s="215" t="s">
        <v>238</v>
      </c>
    </row>
    <row r="1989" spans="1:5" s="215" customFormat="1">
      <c r="A1989" s="264" t="str">
        <f>数策标签!$H$206</f>
        <v>000100005002061</v>
      </c>
      <c r="B1989" s="247" t="str">
        <f>VLOOKUP(A1989,数策标签!H:K,2,FALSE)</f>
        <v>上网目的</v>
      </c>
      <c r="C1989" s="265" t="str">
        <f>兴趣爱好编码!K282</f>
        <v>000100005002061025</v>
      </c>
      <c r="D1989" s="252" t="s">
        <v>3948</v>
      </c>
      <c r="E1989" s="215" t="s">
        <v>238</v>
      </c>
    </row>
    <row r="1990" spans="1:5" s="215" customFormat="1">
      <c r="A1990" s="264" t="str">
        <f>数策标签!$H$206</f>
        <v>000100005002061</v>
      </c>
      <c r="B1990" s="247" t="str">
        <f>VLOOKUP(A1990,数策标签!H:K,2,FALSE)</f>
        <v>上网目的</v>
      </c>
      <c r="C1990" s="265" t="str">
        <f>兴趣爱好编码!K283</f>
        <v>000100005002061026</v>
      </c>
      <c r="D1990" s="252" t="s">
        <v>3949</v>
      </c>
      <c r="E1990" s="215" t="s">
        <v>238</v>
      </c>
    </row>
    <row r="1991" spans="1:5" s="215" customFormat="1">
      <c r="A1991" s="264" t="str">
        <f>数策标签!$H$206</f>
        <v>000100005002061</v>
      </c>
      <c r="B1991" s="247" t="str">
        <f>VLOOKUP(A1991,数策标签!H:K,2,FALSE)</f>
        <v>上网目的</v>
      </c>
      <c r="C1991" s="265" t="str">
        <f>兴趣爱好编码!K284</f>
        <v>000100005002061027</v>
      </c>
      <c r="D1991" s="252" t="s">
        <v>3156</v>
      </c>
      <c r="E1991" s="215" t="s">
        <v>238</v>
      </c>
    </row>
    <row r="1992" spans="1:5" s="215" customFormat="1">
      <c r="A1992" s="264" t="str">
        <f>数策标签!$H$206</f>
        <v>000100005002061</v>
      </c>
      <c r="B1992" s="247" t="str">
        <f>VLOOKUP(A1992,数策标签!H:K,2,FALSE)</f>
        <v>上网目的</v>
      </c>
      <c r="C1992" s="265" t="str">
        <f>兴趣爱好编码!K285</f>
        <v>000100005002061028</v>
      </c>
      <c r="D1992" s="252" t="s">
        <v>3325</v>
      </c>
      <c r="E1992" s="215" t="s">
        <v>238</v>
      </c>
    </row>
    <row r="1993" spans="1:5" s="215" customFormat="1">
      <c r="A1993" s="264" t="str">
        <f>数策标签!$H$206</f>
        <v>000100005002061</v>
      </c>
      <c r="B1993" s="247" t="str">
        <f>VLOOKUP(A1993,数策标签!H:K,2,FALSE)</f>
        <v>上网目的</v>
      </c>
      <c r="C1993" s="265" t="str">
        <f>兴趣爱好编码!K286</f>
        <v>000100005002061029</v>
      </c>
      <c r="D1993" s="252" t="s">
        <v>3950</v>
      </c>
      <c r="E1993" s="215" t="s">
        <v>238</v>
      </c>
    </row>
    <row r="1994" spans="1:5" s="215" customFormat="1">
      <c r="A1994" s="264" t="str">
        <f>数策标签!$H$206</f>
        <v>000100005002061</v>
      </c>
      <c r="B1994" s="247" t="str">
        <f>VLOOKUP(A1994,数策标签!H:K,2,FALSE)</f>
        <v>上网目的</v>
      </c>
      <c r="C1994" s="265" t="str">
        <f>兴趣爱好编码!K287</f>
        <v>000100005002061030</v>
      </c>
      <c r="D1994" s="252" t="s">
        <v>3951</v>
      </c>
      <c r="E1994" s="215" t="s">
        <v>238</v>
      </c>
    </row>
    <row r="1995" spans="1:5" s="215" customFormat="1">
      <c r="A1995" s="264" t="str">
        <f>数策标签!$H$206</f>
        <v>000100005002061</v>
      </c>
      <c r="B1995" s="247" t="str">
        <f>VLOOKUP(A1995,数策标签!H:K,2,FALSE)</f>
        <v>上网目的</v>
      </c>
      <c r="C1995" s="265" t="str">
        <f>兴趣爱好编码!K288</f>
        <v>000100005002061031</v>
      </c>
      <c r="D1995" s="252" t="s">
        <v>3952</v>
      </c>
      <c r="E1995" s="215" t="s">
        <v>238</v>
      </c>
    </row>
    <row r="1996" spans="1:5" s="215" customFormat="1">
      <c r="A1996" s="264" t="str">
        <f>数策标签!$H$206</f>
        <v>000100005002061</v>
      </c>
      <c r="B1996" s="247" t="str">
        <f>VLOOKUP(A1996,数策标签!H:K,2,FALSE)</f>
        <v>上网目的</v>
      </c>
      <c r="C1996" s="265" t="str">
        <f>兴趣爱好编码!K289</f>
        <v>000100005002061032</v>
      </c>
      <c r="D1996" s="252" t="s">
        <v>3331</v>
      </c>
      <c r="E1996" s="215" t="s">
        <v>238</v>
      </c>
    </row>
    <row r="1997" spans="1:5" s="215" customFormat="1">
      <c r="A1997" s="264" t="str">
        <f>数策标签!$H$206</f>
        <v>000100005002061</v>
      </c>
      <c r="B1997" s="247" t="str">
        <f>VLOOKUP(A1997,数策标签!H:K,2,FALSE)</f>
        <v>上网目的</v>
      </c>
      <c r="C1997" s="265" t="str">
        <f>兴趣爱好编码!K290</f>
        <v>000100005002061033</v>
      </c>
      <c r="D1997" s="252" t="s">
        <v>3953</v>
      </c>
      <c r="E1997" s="215" t="s">
        <v>238</v>
      </c>
    </row>
    <row r="1998" spans="1:5" s="215" customFormat="1">
      <c r="A1998" s="283" t="str">
        <f>兴趣爱好编码!$K$291</f>
        <v>000100005002062</v>
      </c>
      <c r="B1998" s="247" t="str">
        <f>VLOOKUP(A1998,数策标签!H:K,2,FALSE)</f>
        <v>关注内容偏好</v>
      </c>
      <c r="C1998" s="265" t="str">
        <f>兴趣爱好编码!K292</f>
        <v>000100005002062001</v>
      </c>
      <c r="D1998" s="252" t="s">
        <v>3954</v>
      </c>
      <c r="E1998" s="215" t="s">
        <v>238</v>
      </c>
    </row>
    <row r="1999" spans="1:5" s="215" customFormat="1">
      <c r="A1999" s="283" t="str">
        <f>兴趣爱好编码!$K$291</f>
        <v>000100005002062</v>
      </c>
      <c r="B1999" s="247" t="str">
        <f>VLOOKUP(A1999,数策标签!H:K,2,FALSE)</f>
        <v>关注内容偏好</v>
      </c>
      <c r="C1999" s="265" t="str">
        <f>兴趣爱好编码!K293</f>
        <v>000100005002062002</v>
      </c>
      <c r="D1999" s="252" t="s">
        <v>3955</v>
      </c>
      <c r="E1999" s="215" t="s">
        <v>238</v>
      </c>
    </row>
    <row r="2000" spans="1:5" s="215" customFormat="1">
      <c r="A2000" s="283" t="str">
        <f>兴趣爱好编码!$K$291</f>
        <v>000100005002062</v>
      </c>
      <c r="B2000" s="247" t="str">
        <f>VLOOKUP(A2000,数策标签!H:K,2,FALSE)</f>
        <v>关注内容偏好</v>
      </c>
      <c r="C2000" s="265" t="str">
        <f>兴趣爱好编码!K294</f>
        <v>000100005002062003</v>
      </c>
      <c r="D2000" s="252" t="s">
        <v>3956</v>
      </c>
      <c r="E2000" s="215" t="s">
        <v>238</v>
      </c>
    </row>
    <row r="2001" spans="1:5" s="215" customFormat="1">
      <c r="A2001" s="283" t="str">
        <f>兴趣爱好编码!$K$291</f>
        <v>000100005002062</v>
      </c>
      <c r="B2001" s="247" t="str">
        <f>VLOOKUP(A2001,数策标签!H:K,2,FALSE)</f>
        <v>关注内容偏好</v>
      </c>
      <c r="C2001" s="265" t="str">
        <f>兴趣爱好编码!K295</f>
        <v>000100005002062004</v>
      </c>
      <c r="D2001" s="252" t="s">
        <v>3957</v>
      </c>
      <c r="E2001" s="215" t="s">
        <v>238</v>
      </c>
    </row>
    <row r="2002" spans="1:5" s="215" customFormat="1">
      <c r="A2002" s="283" t="str">
        <f>兴趣爱好编码!$K$291</f>
        <v>000100005002062</v>
      </c>
      <c r="B2002" s="247" t="str">
        <f>VLOOKUP(A2002,数策标签!H:K,2,FALSE)</f>
        <v>关注内容偏好</v>
      </c>
      <c r="C2002" s="265" t="str">
        <f>兴趣爱好编码!K296</f>
        <v>000100005002062005</v>
      </c>
      <c r="D2002" s="252" t="s">
        <v>3958</v>
      </c>
      <c r="E2002" s="215" t="s">
        <v>238</v>
      </c>
    </row>
    <row r="2003" spans="1:5" s="215" customFormat="1">
      <c r="A2003" s="283" t="str">
        <f>兴趣爱好编码!$K$291</f>
        <v>000100005002062</v>
      </c>
      <c r="B2003" s="247" t="str">
        <f>VLOOKUP(A2003,数策标签!H:K,2,FALSE)</f>
        <v>关注内容偏好</v>
      </c>
      <c r="C2003" s="265" t="str">
        <f>兴趣爱好编码!K297</f>
        <v>000100005002062006</v>
      </c>
      <c r="D2003" s="252" t="s">
        <v>3927</v>
      </c>
      <c r="E2003" s="215" t="s">
        <v>238</v>
      </c>
    </row>
    <row r="2004" spans="1:5" s="215" customFormat="1">
      <c r="A2004" s="283" t="str">
        <f>兴趣爱好编码!$K$291</f>
        <v>000100005002062</v>
      </c>
      <c r="B2004" s="247" t="str">
        <f>VLOOKUP(A2004,数策标签!H:K,2,FALSE)</f>
        <v>关注内容偏好</v>
      </c>
      <c r="C2004" s="265" t="str">
        <f>兴趣爱好编码!K298</f>
        <v>000100005002062007</v>
      </c>
      <c r="D2004" s="252" t="s">
        <v>3925</v>
      </c>
      <c r="E2004" s="215" t="s">
        <v>238</v>
      </c>
    </row>
    <row r="2005" spans="1:5" s="215" customFormat="1">
      <c r="A2005" s="283" t="str">
        <f>兴趣爱好编码!$K$291</f>
        <v>000100005002062</v>
      </c>
      <c r="B2005" s="247" t="str">
        <f>VLOOKUP(A2005,数策标签!H:K,2,FALSE)</f>
        <v>关注内容偏好</v>
      </c>
      <c r="C2005" s="265" t="str">
        <f>兴趣爱好编码!K299</f>
        <v>000100005002062008</v>
      </c>
      <c r="D2005" s="252" t="s">
        <v>3959</v>
      </c>
      <c r="E2005" s="215" t="s">
        <v>238</v>
      </c>
    </row>
    <row r="2006" spans="1:5" s="215" customFormat="1">
      <c r="A2006" s="283" t="str">
        <f>兴趣爱好编码!$K$291</f>
        <v>000100005002062</v>
      </c>
      <c r="B2006" s="247" t="str">
        <f>VLOOKUP(A2006,数策标签!H:K,2,FALSE)</f>
        <v>关注内容偏好</v>
      </c>
      <c r="C2006" s="265" t="str">
        <f>兴趣爱好编码!K300</f>
        <v>000100005002062009</v>
      </c>
      <c r="D2006" s="252" t="s">
        <v>3960</v>
      </c>
      <c r="E2006" s="215" t="s">
        <v>238</v>
      </c>
    </row>
    <row r="2007" spans="1:5" s="215" customFormat="1">
      <c r="A2007" s="283" t="str">
        <f>兴趣爱好编码!$K$291</f>
        <v>000100005002062</v>
      </c>
      <c r="B2007" s="247" t="str">
        <f>VLOOKUP(A2007,数策标签!H:K,2,FALSE)</f>
        <v>关注内容偏好</v>
      </c>
      <c r="C2007" s="265" t="str">
        <f>兴趣爱好编码!K301</f>
        <v>000100005002062010</v>
      </c>
      <c r="D2007" s="252" t="s">
        <v>3216</v>
      </c>
      <c r="E2007" s="215" t="s">
        <v>238</v>
      </c>
    </row>
    <row r="2008" spans="1:5" s="215" customFormat="1">
      <c r="A2008" s="283" t="str">
        <f>兴趣爱好编码!$K$291</f>
        <v>000100005002062</v>
      </c>
      <c r="B2008" s="247" t="str">
        <f>VLOOKUP(A2008,数策标签!H:K,2,FALSE)</f>
        <v>关注内容偏好</v>
      </c>
      <c r="C2008" s="265" t="str">
        <f>兴趣爱好编码!K302</f>
        <v>000100005002062011</v>
      </c>
      <c r="D2008" s="252" t="s">
        <v>3961</v>
      </c>
      <c r="E2008" s="215" t="s">
        <v>238</v>
      </c>
    </row>
    <row r="2009" spans="1:5" s="215" customFormat="1">
      <c r="A2009" s="283" t="str">
        <f>兴趣爱好编码!$K$291</f>
        <v>000100005002062</v>
      </c>
      <c r="B2009" s="247" t="str">
        <f>VLOOKUP(A2009,数策标签!H:K,2,FALSE)</f>
        <v>关注内容偏好</v>
      </c>
      <c r="C2009" s="265" t="str">
        <f>兴趣爱好编码!K303</f>
        <v>000100005002062012</v>
      </c>
      <c r="D2009" s="252" t="s">
        <v>3962</v>
      </c>
      <c r="E2009" s="215" t="s">
        <v>238</v>
      </c>
    </row>
    <row r="2010" spans="1:5" s="215" customFormat="1">
      <c r="A2010" s="283" t="str">
        <f>兴趣爱好编码!$K$291</f>
        <v>000100005002062</v>
      </c>
      <c r="B2010" s="247" t="str">
        <f>VLOOKUP(A2010,数策标签!H:K,2,FALSE)</f>
        <v>关注内容偏好</v>
      </c>
      <c r="C2010" s="265" t="str">
        <f>兴趣爱好编码!K304</f>
        <v>000100005002062013</v>
      </c>
      <c r="D2010" s="252" t="s">
        <v>3094</v>
      </c>
      <c r="E2010" s="215" t="s">
        <v>238</v>
      </c>
    </row>
    <row r="2011" spans="1:5" s="215" customFormat="1">
      <c r="A2011" s="283" t="str">
        <f>兴趣爱好编码!$K$291</f>
        <v>000100005002062</v>
      </c>
      <c r="B2011" s="247" t="str">
        <f>VLOOKUP(A2011,数策标签!H:K,2,FALSE)</f>
        <v>关注内容偏好</v>
      </c>
      <c r="C2011" s="265" t="str">
        <f>兴趣爱好编码!K305</f>
        <v>000100005002062014</v>
      </c>
      <c r="D2011" s="252" t="s">
        <v>3963</v>
      </c>
      <c r="E2011" s="215" t="s">
        <v>238</v>
      </c>
    </row>
    <row r="2012" spans="1:5" s="215" customFormat="1">
      <c r="A2012" s="283" t="str">
        <f>兴趣爱好编码!$K$291</f>
        <v>000100005002062</v>
      </c>
      <c r="B2012" s="247" t="str">
        <f>VLOOKUP(A2012,数策标签!H:K,2,FALSE)</f>
        <v>关注内容偏好</v>
      </c>
      <c r="C2012" s="265" t="str">
        <f>兴趣爱好编码!K306</f>
        <v>000100005002062015</v>
      </c>
      <c r="D2012" s="252" t="s">
        <v>3299</v>
      </c>
      <c r="E2012" s="215" t="s">
        <v>238</v>
      </c>
    </row>
    <row r="2013" spans="1:5" s="215" customFormat="1">
      <c r="A2013" s="283" t="str">
        <f>兴趣爱好编码!$K$291</f>
        <v>000100005002062</v>
      </c>
      <c r="B2013" s="247" t="str">
        <f>VLOOKUP(A2013,数策标签!H:K,2,FALSE)</f>
        <v>关注内容偏好</v>
      </c>
      <c r="C2013" s="265" t="str">
        <f>兴趣爱好编码!K307</f>
        <v>000100005002062016</v>
      </c>
      <c r="D2013" s="252" t="s">
        <v>3964</v>
      </c>
      <c r="E2013" s="215" t="s">
        <v>238</v>
      </c>
    </row>
    <row r="2014" spans="1:5" s="215" customFormat="1">
      <c r="A2014" s="283" t="str">
        <f>兴趣爱好编码!$K$291</f>
        <v>000100005002062</v>
      </c>
      <c r="B2014" s="247" t="str">
        <f>VLOOKUP(A2014,数策标签!H:K,2,FALSE)</f>
        <v>关注内容偏好</v>
      </c>
      <c r="C2014" s="265" t="str">
        <f>兴趣爱好编码!K308</f>
        <v>000100005002062017</v>
      </c>
      <c r="D2014" s="252" t="s">
        <v>3965</v>
      </c>
      <c r="E2014" s="215" t="s">
        <v>238</v>
      </c>
    </row>
    <row r="2015" spans="1:5" s="215" customFormat="1">
      <c r="A2015" s="283" t="str">
        <f>兴趣爱好编码!$K$291</f>
        <v>000100005002062</v>
      </c>
      <c r="B2015" s="247" t="str">
        <f>VLOOKUP(A2015,数策标签!H:K,2,FALSE)</f>
        <v>关注内容偏好</v>
      </c>
      <c r="C2015" s="265" t="str">
        <f>兴趣爱好编码!K309</f>
        <v>000100005002062018</v>
      </c>
      <c r="D2015" s="252" t="s">
        <v>3966</v>
      </c>
      <c r="E2015" s="215" t="s">
        <v>238</v>
      </c>
    </row>
    <row r="2016" spans="1:5" s="215" customFormat="1">
      <c r="A2016" s="283" t="str">
        <f>兴趣爱好编码!$K$291</f>
        <v>000100005002062</v>
      </c>
      <c r="B2016" s="247" t="str">
        <f>VLOOKUP(A2016,数策标签!H:K,2,FALSE)</f>
        <v>关注内容偏好</v>
      </c>
      <c r="C2016" s="265" t="str">
        <f>兴趣爱好编码!K310</f>
        <v>000100005002062019</v>
      </c>
      <c r="D2016" s="252" t="s">
        <v>3967</v>
      </c>
      <c r="E2016" s="215" t="s">
        <v>238</v>
      </c>
    </row>
    <row r="2017" spans="1:5" s="215" customFormat="1">
      <c r="A2017" s="283" t="str">
        <f>兴趣爱好编码!$K$291</f>
        <v>000100005002062</v>
      </c>
      <c r="B2017" s="247" t="str">
        <f>VLOOKUP(A2017,数策标签!H:K,2,FALSE)</f>
        <v>关注内容偏好</v>
      </c>
      <c r="C2017" s="265" t="str">
        <f>兴趣爱好编码!K311</f>
        <v>000100005002062020</v>
      </c>
      <c r="D2017" s="252" t="s">
        <v>3968</v>
      </c>
      <c r="E2017" s="215" t="s">
        <v>238</v>
      </c>
    </row>
    <row r="2018" spans="1:5" s="215" customFormat="1">
      <c r="A2018" s="283" t="str">
        <f>兴趣爱好编码!$K$291</f>
        <v>000100005002062</v>
      </c>
      <c r="B2018" s="247" t="str">
        <f>VLOOKUP(A2018,数策标签!H:K,2,FALSE)</f>
        <v>关注内容偏好</v>
      </c>
      <c r="C2018" s="265" t="str">
        <f>兴趣爱好编码!K312</f>
        <v>000100005002062021</v>
      </c>
      <c r="D2018" s="252" t="s">
        <v>3969</v>
      </c>
      <c r="E2018" s="215" t="s">
        <v>238</v>
      </c>
    </row>
    <row r="2019" spans="1:5" s="215" customFormat="1">
      <c r="A2019" s="283" t="str">
        <f>兴趣爱好编码!$K$291</f>
        <v>000100005002062</v>
      </c>
      <c r="B2019" s="247" t="str">
        <f>VLOOKUP(A2019,数策标签!H:K,2,FALSE)</f>
        <v>关注内容偏好</v>
      </c>
      <c r="C2019" s="265" t="str">
        <f>兴趣爱好编码!K313</f>
        <v>000100005002062022</v>
      </c>
      <c r="D2019" s="252" t="s">
        <v>3970</v>
      </c>
      <c r="E2019" s="215" t="s">
        <v>238</v>
      </c>
    </row>
    <row r="2020" spans="1:5" s="215" customFormat="1">
      <c r="A2020" s="283" t="str">
        <f>兴趣爱好编码!$K$291</f>
        <v>000100005002062</v>
      </c>
      <c r="B2020" s="247" t="str">
        <f>VLOOKUP(A2020,数策标签!H:K,2,FALSE)</f>
        <v>关注内容偏好</v>
      </c>
      <c r="C2020" s="265" t="str">
        <f>兴趣爱好编码!K314</f>
        <v>000100005002062023</v>
      </c>
      <c r="D2020" s="252" t="s">
        <v>3971</v>
      </c>
      <c r="E2020" s="215" t="s">
        <v>238</v>
      </c>
    </row>
    <row r="2021" spans="1:5" s="215" customFormat="1">
      <c r="A2021" s="253" t="str">
        <f>数策标签!$H$211</f>
        <v>000100005003001</v>
      </c>
      <c r="B2021" s="247" t="str">
        <f>VLOOKUP(A2021,数策标签!H:K,2,FALSE)</f>
        <v>近6个月饮酒场所偏好</v>
      </c>
      <c r="C2021" s="247" t="str">
        <f>兴趣爱好编码!K814</f>
        <v>000100005003001009</v>
      </c>
      <c r="D2021" s="252" t="s">
        <v>2751</v>
      </c>
      <c r="E2021" s="215" t="s">
        <v>238</v>
      </c>
    </row>
    <row r="2022" spans="1:5" s="215" customFormat="1">
      <c r="A2022" s="253" t="str">
        <f>数策标签!$H$211</f>
        <v>000100005003001</v>
      </c>
      <c r="B2022" s="247" t="str">
        <f>VLOOKUP(A2022,数策标签!H:K,2,FALSE)</f>
        <v>近6个月饮酒场所偏好</v>
      </c>
      <c r="C2022" s="247" t="str">
        <f>兴趣爱好编码!K815</f>
        <v>000100005003001010</v>
      </c>
      <c r="D2022" s="252" t="s">
        <v>2752</v>
      </c>
      <c r="E2022" s="215" t="s">
        <v>238</v>
      </c>
    </row>
    <row r="2023" spans="1:5" s="215" customFormat="1">
      <c r="A2023" s="253" t="str">
        <f>数策标签!$H$211</f>
        <v>000100005003001</v>
      </c>
      <c r="B2023" s="247" t="str">
        <f>VLOOKUP(A2023,数策标签!H:K,2,FALSE)</f>
        <v>近6个月饮酒场所偏好</v>
      </c>
      <c r="C2023" s="247" t="str">
        <f>兴趣爱好编码!K816</f>
        <v>000100005003001011</v>
      </c>
      <c r="D2023" s="252" t="s">
        <v>2753</v>
      </c>
      <c r="E2023" s="215" t="s">
        <v>238</v>
      </c>
    </row>
    <row r="2024" spans="1:5" s="215" customFormat="1">
      <c r="A2024" s="253" t="str">
        <f>数策标签!$H$212</f>
        <v>000100005003002</v>
      </c>
      <c r="B2024" s="247" t="str">
        <f>VLOOKUP(A2024,数策标签!H:K,2,FALSE)</f>
        <v>近6个月KTV偏好</v>
      </c>
      <c r="C2024" s="247" t="str">
        <f>兴趣爱好编码!K826</f>
        <v>000100005003002009</v>
      </c>
      <c r="D2024" s="252" t="s">
        <v>2751</v>
      </c>
      <c r="E2024" s="215" t="s">
        <v>238</v>
      </c>
    </row>
    <row r="2025" spans="1:5" s="215" customFormat="1">
      <c r="A2025" s="253" t="str">
        <f>数策标签!$H$212</f>
        <v>000100005003002</v>
      </c>
      <c r="B2025" s="247" t="str">
        <f>VLOOKUP(A2025,数策标签!H:K,2,FALSE)</f>
        <v>近6个月KTV偏好</v>
      </c>
      <c r="C2025" s="247" t="str">
        <f>兴趣爱好编码!K827</f>
        <v>000100005003002010</v>
      </c>
      <c r="D2025" s="252" t="s">
        <v>2752</v>
      </c>
      <c r="E2025" s="215" t="s">
        <v>238</v>
      </c>
    </row>
    <row r="2026" spans="1:5" s="215" customFormat="1">
      <c r="A2026" s="253" t="str">
        <f>数策标签!$H$212</f>
        <v>000100005003002</v>
      </c>
      <c r="B2026" s="247" t="str">
        <f>VLOOKUP(A2026,数策标签!H:K,2,FALSE)</f>
        <v>近6个月KTV偏好</v>
      </c>
      <c r="C2026" s="247" t="str">
        <f>兴趣爱好编码!K828</f>
        <v>000100005003002011</v>
      </c>
      <c r="D2026" s="252" t="s">
        <v>2753</v>
      </c>
      <c r="E2026" s="215" t="s">
        <v>238</v>
      </c>
    </row>
    <row r="2027" spans="1:5" s="215" customFormat="1">
      <c r="A2027" s="253" t="str">
        <f>数策标签!$H$213</f>
        <v>000100005003003</v>
      </c>
      <c r="B2027" s="247" t="str">
        <f>VLOOKUP(A2027,数策标签!H:K,2,FALSE)</f>
        <v>近6个月按摩、保健、美容SPA偏好</v>
      </c>
      <c r="C2027" s="247" t="str">
        <f>兴趣爱好编码!K838</f>
        <v>000100005003003009</v>
      </c>
      <c r="D2027" s="252" t="s">
        <v>2751</v>
      </c>
      <c r="E2027" s="215" t="s">
        <v>238</v>
      </c>
    </row>
    <row r="2028" spans="1:5" s="215" customFormat="1">
      <c r="A2028" s="253" t="str">
        <f>数策标签!$H$213</f>
        <v>000100005003003</v>
      </c>
      <c r="B2028" s="247" t="str">
        <f>VLOOKUP(A2028,数策标签!H:K,2,FALSE)</f>
        <v>近6个月按摩、保健、美容SPA偏好</v>
      </c>
      <c r="C2028" s="247" t="str">
        <f>兴趣爱好编码!K839</f>
        <v>000100005003003010</v>
      </c>
      <c r="D2028" s="252" t="s">
        <v>2752</v>
      </c>
      <c r="E2028" s="215" t="s">
        <v>238</v>
      </c>
    </row>
    <row r="2029" spans="1:5" s="215" customFormat="1">
      <c r="A2029" s="253" t="str">
        <f>数策标签!$H$213</f>
        <v>000100005003003</v>
      </c>
      <c r="B2029" s="247" t="str">
        <f>VLOOKUP(A2029,数策标签!H:K,2,FALSE)</f>
        <v>近6个月按摩、保健、美容SPA偏好</v>
      </c>
      <c r="C2029" s="247" t="str">
        <f>兴趣爱好编码!K840</f>
        <v>000100005003003011</v>
      </c>
      <c r="D2029" s="252" t="s">
        <v>2753</v>
      </c>
      <c r="E2029" s="215" t="s">
        <v>238</v>
      </c>
    </row>
    <row r="2030" spans="1:5" s="215" customFormat="1">
      <c r="A2030" s="253" t="str">
        <f>数策标签!$H$208</f>
        <v>000100005002011</v>
      </c>
      <c r="B2030" s="247" t="str">
        <f>VLOOKUP(A2030,数策标签!H:K,2,FALSE)</f>
        <v>微信</v>
      </c>
      <c r="C2030" s="247" t="str">
        <f>兴趣爱好编码!K160</f>
        <v>000100005002011001</v>
      </c>
      <c r="D2030" s="252" t="s">
        <v>3972</v>
      </c>
      <c r="E2030" s="215" t="s">
        <v>1103</v>
      </c>
    </row>
    <row r="2031" spans="1:5" s="215" customFormat="1">
      <c r="A2031" s="253" t="str">
        <f>数策标签!$H$208</f>
        <v>000100005002011</v>
      </c>
      <c r="B2031" s="247" t="str">
        <f>VLOOKUP(A2031,数策标签!H:K,2,FALSE)</f>
        <v>微信</v>
      </c>
      <c r="C2031" s="247" t="str">
        <f>兴趣爱好编码!K161</f>
        <v>000100005002011002</v>
      </c>
      <c r="D2031" s="252" t="s">
        <v>3973</v>
      </c>
      <c r="E2031" s="215" t="s">
        <v>1103</v>
      </c>
    </row>
    <row r="2032" spans="1:5" s="215" customFormat="1">
      <c r="A2032" s="253" t="str">
        <f>数策标签!$H$208</f>
        <v>000100005002011</v>
      </c>
      <c r="B2032" s="247" t="str">
        <f>VLOOKUP(A2032,数策标签!H:K,2,FALSE)</f>
        <v>微信</v>
      </c>
      <c r="C2032" s="247" t="str">
        <f>兴趣爱好编码!K162</f>
        <v>000100005002011003</v>
      </c>
      <c r="D2032" s="252" t="s">
        <v>3974</v>
      </c>
      <c r="E2032" s="215" t="s">
        <v>1103</v>
      </c>
    </row>
    <row r="2033" spans="1:5" s="215" customFormat="1">
      <c r="A2033" s="284" t="str">
        <f>数策标签!H214</f>
        <v>000100005003004</v>
      </c>
      <c r="B2033" s="247" t="str">
        <f>VLOOKUP(A2033,数策标签!H:K,2,FALSE)</f>
        <v>近6个月奢侈品偏好</v>
      </c>
      <c r="C2033" s="285" t="str">
        <f>兴趣爱好编码!K842</f>
        <v>000100005003004001</v>
      </c>
      <c r="D2033" s="257" t="s">
        <v>2751</v>
      </c>
      <c r="E2033" s="215" t="s">
        <v>1103</v>
      </c>
    </row>
    <row r="2034" spans="1:5" s="215" customFormat="1">
      <c r="A2034" s="284" t="str">
        <f>数策标签!H214</f>
        <v>000100005003004</v>
      </c>
      <c r="B2034" s="247" t="str">
        <f>VLOOKUP(A2034,数策标签!H:K,2,FALSE)</f>
        <v>近6个月奢侈品偏好</v>
      </c>
      <c r="C2034" s="247" t="str">
        <f>兴趣爱好编码!K843</f>
        <v>000100005003004002</v>
      </c>
      <c r="D2034" s="257" t="s">
        <v>2752</v>
      </c>
      <c r="E2034" s="215" t="s">
        <v>1103</v>
      </c>
    </row>
    <row r="2035" spans="1:5" s="215" customFormat="1">
      <c r="A2035" s="247" t="str">
        <f>数策标签!H214</f>
        <v>000100005003004</v>
      </c>
      <c r="B2035" s="247" t="str">
        <f>VLOOKUP(A2035,数策标签!H:K,2,FALSE)</f>
        <v>近6个月奢侈品偏好</v>
      </c>
      <c r="C2035" s="247" t="str">
        <f>兴趣爱好编码!K844</f>
        <v>000100005003004003</v>
      </c>
      <c r="D2035" s="252" t="s">
        <v>2753</v>
      </c>
      <c r="E2035" s="215" t="s">
        <v>1103</v>
      </c>
    </row>
    <row r="2036" spans="1:5" s="215" customFormat="1">
      <c r="A2036" s="211" t="str">
        <f>数策标签!$H$215</f>
        <v>000100005003006</v>
      </c>
      <c r="B2036" s="247" t="str">
        <f>VLOOKUP(A2036,数策标签!H:K,2,FALSE)</f>
        <v>兴趣爱好</v>
      </c>
      <c r="C2036" s="211" t="str">
        <f>兴趣爱好编码!K850</f>
        <v>000100005003006001</v>
      </c>
      <c r="D2036" s="211" t="s">
        <v>3321</v>
      </c>
      <c r="E2036" s="215" t="s">
        <v>238</v>
      </c>
    </row>
    <row r="2037" spans="1:5" s="215" customFormat="1">
      <c r="A2037" s="211" t="str">
        <f>数策标签!$H$215</f>
        <v>000100005003006</v>
      </c>
      <c r="B2037" s="247" t="str">
        <f>VLOOKUP(A2037,数策标签!H:K,2,FALSE)</f>
        <v>兴趣爱好</v>
      </c>
      <c r="C2037" s="211" t="str">
        <f>兴趣爱好编码!K851</f>
        <v>000100005003006002</v>
      </c>
      <c r="D2037" s="211" t="s">
        <v>3322</v>
      </c>
      <c r="E2037" s="215" t="s">
        <v>238</v>
      </c>
    </row>
    <row r="2038" spans="1:5" s="215" customFormat="1">
      <c r="A2038" s="211" t="str">
        <f>数策标签!$H$215</f>
        <v>000100005003006</v>
      </c>
      <c r="B2038" s="247" t="str">
        <f>VLOOKUP(A2038,数策标签!H:K,2,FALSE)</f>
        <v>兴趣爱好</v>
      </c>
      <c r="C2038" s="211" t="str">
        <f>兴趣爱好编码!K852</f>
        <v>000100005003006003</v>
      </c>
      <c r="D2038" s="211" t="s">
        <v>3323</v>
      </c>
      <c r="E2038" s="215" t="s">
        <v>238</v>
      </c>
    </row>
    <row r="2039" spans="1:5" s="215" customFormat="1">
      <c r="A2039" s="211" t="str">
        <f>数策标签!$H$215</f>
        <v>000100005003006</v>
      </c>
      <c r="B2039" s="247" t="str">
        <f>VLOOKUP(A2039,数策标签!H:K,2,FALSE)</f>
        <v>兴趣爱好</v>
      </c>
      <c r="C2039" s="211" t="str">
        <f>兴趣爱好编码!K853</f>
        <v>000100005003006004</v>
      </c>
      <c r="D2039" s="211" t="s">
        <v>3324</v>
      </c>
      <c r="E2039" s="215" t="s">
        <v>238</v>
      </c>
    </row>
    <row r="2040" spans="1:5" s="215" customFormat="1">
      <c r="A2040" s="211" t="str">
        <f>数策标签!$H$215</f>
        <v>000100005003006</v>
      </c>
      <c r="B2040" s="247" t="str">
        <f>VLOOKUP(A2040,数策标签!H:K,2,FALSE)</f>
        <v>兴趣爱好</v>
      </c>
      <c r="C2040" s="211" t="str">
        <f>兴趣爱好编码!K854</f>
        <v>000100005003006005</v>
      </c>
      <c r="D2040" s="211" t="s">
        <v>3325</v>
      </c>
      <c r="E2040" s="215" t="s">
        <v>238</v>
      </c>
    </row>
    <row r="2041" spans="1:5" s="215" customFormat="1">
      <c r="A2041" s="211" t="str">
        <f>数策标签!$H$215</f>
        <v>000100005003006</v>
      </c>
      <c r="B2041" s="247" t="str">
        <f>VLOOKUP(A2041,数策标签!H:K,2,FALSE)</f>
        <v>兴趣爱好</v>
      </c>
      <c r="C2041" s="211" t="str">
        <f>兴趣爱好编码!K855</f>
        <v>000100005003006006</v>
      </c>
      <c r="D2041" s="211" t="s">
        <v>3326</v>
      </c>
      <c r="E2041" s="215" t="s">
        <v>238</v>
      </c>
    </row>
    <row r="2042" spans="1:5" s="215" customFormat="1">
      <c r="A2042" s="211" t="str">
        <f>数策标签!$H$215</f>
        <v>000100005003006</v>
      </c>
      <c r="B2042" s="247" t="str">
        <f>VLOOKUP(A2042,数策标签!H:K,2,FALSE)</f>
        <v>兴趣爱好</v>
      </c>
      <c r="C2042" s="211" t="str">
        <f>兴趣爱好编码!K856</f>
        <v>000100005003006007</v>
      </c>
      <c r="D2042" s="211" t="s">
        <v>3327</v>
      </c>
      <c r="E2042" s="215" t="s">
        <v>238</v>
      </c>
    </row>
    <row r="2043" spans="1:5" s="215" customFormat="1">
      <c r="A2043" s="211" t="str">
        <f>数策标签!$H$215</f>
        <v>000100005003006</v>
      </c>
      <c r="B2043" s="247" t="str">
        <f>VLOOKUP(A2043,数策标签!H:K,2,FALSE)</f>
        <v>兴趣爱好</v>
      </c>
      <c r="C2043" s="211" t="str">
        <f>兴趣爱好编码!K857</f>
        <v>000100005003006008</v>
      </c>
      <c r="D2043" s="211" t="s">
        <v>3328</v>
      </c>
      <c r="E2043" s="215" t="s">
        <v>238</v>
      </c>
    </row>
    <row r="2044" spans="1:5" s="215" customFormat="1">
      <c r="A2044" s="211" t="str">
        <f>数策标签!$H$215</f>
        <v>000100005003006</v>
      </c>
      <c r="B2044" s="247" t="str">
        <f>VLOOKUP(A2044,数策标签!H:K,2,FALSE)</f>
        <v>兴趣爱好</v>
      </c>
      <c r="C2044" s="211" t="str">
        <f>兴趣爱好编码!K858</f>
        <v>000100005003006009</v>
      </c>
      <c r="D2044" s="211" t="s">
        <v>3329</v>
      </c>
      <c r="E2044" s="215" t="s">
        <v>238</v>
      </c>
    </row>
    <row r="2045" spans="1:5" s="215" customFormat="1">
      <c r="A2045" s="211" t="str">
        <f>数策标签!$H$215</f>
        <v>000100005003006</v>
      </c>
      <c r="B2045" s="247" t="str">
        <f>VLOOKUP(A2045,数策标签!H:K,2,FALSE)</f>
        <v>兴趣爱好</v>
      </c>
      <c r="C2045" s="211" t="str">
        <f>兴趣爱好编码!K859</f>
        <v>000100005003006010</v>
      </c>
      <c r="D2045" s="211" t="s">
        <v>3330</v>
      </c>
      <c r="E2045" s="215" t="s">
        <v>238</v>
      </c>
    </row>
    <row r="2046" spans="1:5" s="215" customFormat="1">
      <c r="A2046" s="211" t="str">
        <f>数策标签!$H$215</f>
        <v>000100005003006</v>
      </c>
      <c r="B2046" s="247" t="str">
        <f>VLOOKUP(A2046,数策标签!H:K,2,FALSE)</f>
        <v>兴趣爱好</v>
      </c>
      <c r="C2046" s="211" t="str">
        <f>兴趣爱好编码!K860</f>
        <v>000100005003006011</v>
      </c>
      <c r="D2046" s="211" t="s">
        <v>3331</v>
      </c>
      <c r="E2046" s="215" t="s">
        <v>238</v>
      </c>
    </row>
    <row r="2047" spans="1:5" s="215" customFormat="1">
      <c r="A2047" s="211" t="str">
        <f>数策标签!$H$215</f>
        <v>000100005003006</v>
      </c>
      <c r="B2047" s="247" t="str">
        <f>VLOOKUP(A2047,数策标签!H:K,2,FALSE)</f>
        <v>兴趣爱好</v>
      </c>
      <c r="C2047" s="211" t="str">
        <f>兴趣爱好编码!K861</f>
        <v>000100005003006012</v>
      </c>
      <c r="D2047" s="211" t="s">
        <v>3332</v>
      </c>
      <c r="E2047" s="215" t="s">
        <v>238</v>
      </c>
    </row>
    <row r="2048" spans="1:5" s="215" customFormat="1">
      <c r="A2048" s="211" t="str">
        <f>数策标签!$H$215</f>
        <v>000100005003006</v>
      </c>
      <c r="B2048" s="247" t="str">
        <f>VLOOKUP(A2048,数策标签!H:K,2,FALSE)</f>
        <v>兴趣爱好</v>
      </c>
      <c r="C2048" s="211" t="str">
        <f>兴趣爱好编码!K862</f>
        <v>000100005003006013</v>
      </c>
      <c r="D2048" s="211" t="s">
        <v>3333</v>
      </c>
      <c r="E2048" s="215" t="s">
        <v>238</v>
      </c>
    </row>
    <row r="2049" spans="1:5" s="215" customFormat="1">
      <c r="A2049" s="211" t="str">
        <f>数策标签!$H$215</f>
        <v>000100005003006</v>
      </c>
      <c r="B2049" s="247" t="str">
        <f>VLOOKUP(A2049,数策标签!H:K,2,FALSE)</f>
        <v>兴趣爱好</v>
      </c>
      <c r="C2049" s="211" t="str">
        <f>兴趣爱好编码!K863</f>
        <v>000100005003006014</v>
      </c>
      <c r="D2049" s="211" t="s">
        <v>3334</v>
      </c>
      <c r="E2049" s="215" t="s">
        <v>238</v>
      </c>
    </row>
    <row r="2050" spans="1:5" s="215" customFormat="1">
      <c r="A2050" s="211" t="str">
        <f>数策标签!$H$215</f>
        <v>000100005003006</v>
      </c>
      <c r="B2050" s="247" t="str">
        <f>VLOOKUP(A2050,数策标签!H:K,2,FALSE)</f>
        <v>兴趣爱好</v>
      </c>
      <c r="C2050" s="211" t="str">
        <f>兴趣爱好编码!K864</f>
        <v>000100005003006015</v>
      </c>
      <c r="D2050" s="211" t="s">
        <v>3335</v>
      </c>
      <c r="E2050" s="215" t="s">
        <v>238</v>
      </c>
    </row>
    <row r="2051" spans="1:5" s="215" customFormat="1">
      <c r="A2051" s="211" t="str">
        <f>数策标签!$H$215</f>
        <v>000100005003006</v>
      </c>
      <c r="B2051" s="247" t="str">
        <f>VLOOKUP(A2051,数策标签!H:K,2,FALSE)</f>
        <v>兴趣爱好</v>
      </c>
      <c r="C2051" s="211" t="str">
        <f>兴趣爱好编码!K865</f>
        <v>000100005003006016</v>
      </c>
      <c r="D2051" s="211" t="s">
        <v>3336</v>
      </c>
      <c r="E2051" s="215" t="s">
        <v>238</v>
      </c>
    </row>
    <row r="2052" spans="1:5" s="215" customFormat="1">
      <c r="A2052" s="211" t="str">
        <f>数策标签!$H$215</f>
        <v>000100005003006</v>
      </c>
      <c r="B2052" s="247" t="str">
        <f>VLOOKUP(A2052,数策标签!H:K,2,FALSE)</f>
        <v>兴趣爱好</v>
      </c>
      <c r="C2052" s="211" t="str">
        <f>兴趣爱好编码!K866</f>
        <v>000100005003006017</v>
      </c>
      <c r="D2052" s="211" t="s">
        <v>3337</v>
      </c>
      <c r="E2052" s="215" t="s">
        <v>238</v>
      </c>
    </row>
    <row r="2053" spans="1:5" s="215" customFormat="1">
      <c r="A2053" s="211" t="str">
        <f>数策标签!$H$215</f>
        <v>000100005003006</v>
      </c>
      <c r="B2053" s="247" t="str">
        <f>VLOOKUP(A2053,数策标签!H:K,2,FALSE)</f>
        <v>兴趣爱好</v>
      </c>
      <c r="C2053" s="211" t="str">
        <f>兴趣爱好编码!K867</f>
        <v>000100005003006018</v>
      </c>
      <c r="D2053" s="211" t="s">
        <v>3338</v>
      </c>
      <c r="E2053" s="215" t="s">
        <v>238</v>
      </c>
    </row>
    <row r="2054" spans="1:5" s="215" customFormat="1">
      <c r="A2054" s="211" t="str">
        <f>数策标签!$H$215</f>
        <v>000100005003006</v>
      </c>
      <c r="B2054" s="247" t="str">
        <f>VLOOKUP(A2054,数策标签!H:K,2,FALSE)</f>
        <v>兴趣爱好</v>
      </c>
      <c r="C2054" s="211" t="str">
        <f>兴趣爱好编码!K868</f>
        <v>000100005003006019</v>
      </c>
      <c r="D2054" s="211" t="s">
        <v>3339</v>
      </c>
      <c r="E2054" s="215" t="s">
        <v>238</v>
      </c>
    </row>
    <row r="2055" spans="1:5" s="215" customFormat="1">
      <c r="A2055" s="211" t="str">
        <f>数策标签!$H$215</f>
        <v>000100005003006</v>
      </c>
      <c r="B2055" s="247" t="str">
        <f>VLOOKUP(A2055,数策标签!H:K,2,FALSE)</f>
        <v>兴趣爱好</v>
      </c>
      <c r="C2055" s="211" t="str">
        <f>兴趣爱好编码!K869</f>
        <v>000100005003006020</v>
      </c>
      <c r="D2055" s="211" t="s">
        <v>3340</v>
      </c>
      <c r="E2055" s="215" t="s">
        <v>238</v>
      </c>
    </row>
    <row r="2056" spans="1:5" s="215" customFormat="1">
      <c r="A2056" s="211" t="str">
        <f>数策标签!$H$215</f>
        <v>000100005003006</v>
      </c>
      <c r="B2056" s="247" t="str">
        <f>VLOOKUP(A2056,数策标签!H:K,2,FALSE)</f>
        <v>兴趣爱好</v>
      </c>
      <c r="C2056" s="211" t="str">
        <f>兴趣爱好编码!K870</f>
        <v>000100005003006021</v>
      </c>
      <c r="D2056" s="211" t="s">
        <v>3341</v>
      </c>
      <c r="E2056" s="215" t="s">
        <v>238</v>
      </c>
    </row>
    <row r="2057" spans="1:5" s="215" customFormat="1">
      <c r="A2057" s="211" t="str">
        <f>数策标签!$H$215</f>
        <v>000100005003006</v>
      </c>
      <c r="B2057" s="247" t="str">
        <f>VLOOKUP(A2057,数策标签!H:K,2,FALSE)</f>
        <v>兴趣爱好</v>
      </c>
      <c r="C2057" s="211" t="str">
        <f>兴趣爱好编码!K871</f>
        <v>000100005003006022</v>
      </c>
      <c r="D2057" s="211" t="s">
        <v>3342</v>
      </c>
      <c r="E2057" s="215" t="s">
        <v>238</v>
      </c>
    </row>
    <row r="2058" spans="1:5" s="215" customFormat="1">
      <c r="A2058" s="211" t="str">
        <f>数策标签!$H$215</f>
        <v>000100005003006</v>
      </c>
      <c r="B2058" s="247" t="str">
        <f>VLOOKUP(A2058,数策标签!H:K,2,FALSE)</f>
        <v>兴趣爱好</v>
      </c>
      <c r="C2058" s="211" t="str">
        <f>兴趣爱好编码!K872</f>
        <v>000100005003006023</v>
      </c>
      <c r="D2058" s="211" t="s">
        <v>3343</v>
      </c>
      <c r="E2058" s="215" t="s">
        <v>238</v>
      </c>
    </row>
    <row r="2059" spans="1:5" s="215" customFormat="1">
      <c r="A2059" s="211" t="str">
        <f>数策标签!$H$215</f>
        <v>000100005003006</v>
      </c>
      <c r="B2059" s="247" t="str">
        <f>VLOOKUP(A2059,数策标签!H:K,2,FALSE)</f>
        <v>兴趣爱好</v>
      </c>
      <c r="C2059" s="211" t="str">
        <f>兴趣爱好编码!K873</f>
        <v>000100005003006024</v>
      </c>
      <c r="D2059" s="211" t="s">
        <v>3344</v>
      </c>
      <c r="E2059" s="215" t="s">
        <v>238</v>
      </c>
    </row>
    <row r="2060" spans="1:5" s="215" customFormat="1">
      <c r="A2060" s="211" t="str">
        <f>数策标签!$H$216</f>
        <v>000100005003007</v>
      </c>
      <c r="B2060" s="247" t="str">
        <f>VLOOKUP(A2060,数策标签!H:K,2,FALSE)</f>
        <v>旅游类品质偏好</v>
      </c>
      <c r="C2060" s="247" t="str">
        <f>兴趣爱好编码!K875</f>
        <v>000100005003007001</v>
      </c>
      <c r="D2060" s="211" t="s">
        <v>3347</v>
      </c>
      <c r="E2060" s="215" t="s">
        <v>238</v>
      </c>
    </row>
    <row r="2061" spans="1:5" s="215" customFormat="1">
      <c r="A2061" s="211" t="str">
        <f>数策标签!$H$216</f>
        <v>000100005003007</v>
      </c>
      <c r="B2061" s="247" t="str">
        <f>VLOOKUP(A2061,数策标签!H:K,2,FALSE)</f>
        <v>旅游类品质偏好</v>
      </c>
      <c r="C2061" s="247" t="str">
        <f>兴趣爱好编码!K876</f>
        <v>000100005003007002</v>
      </c>
      <c r="D2061" s="211" t="s">
        <v>3348</v>
      </c>
      <c r="E2061" s="215" t="s">
        <v>238</v>
      </c>
    </row>
    <row r="2062" spans="1:5" s="215" customFormat="1">
      <c r="A2062" s="211" t="str">
        <f>数策标签!$H$217</f>
        <v>000100005003008</v>
      </c>
      <c r="B2062" s="247" t="str">
        <f>VLOOKUP(A2062,数策标签!H:K,2,FALSE)</f>
        <v>旅游目标偏好</v>
      </c>
      <c r="C2062" s="247" t="str">
        <f>兴趣爱好编码!K878</f>
        <v>000100005003008001</v>
      </c>
      <c r="D2062" s="211" t="s">
        <v>3351</v>
      </c>
      <c r="E2062" s="215" t="s">
        <v>238</v>
      </c>
    </row>
    <row r="2063" spans="1:5" s="215" customFormat="1">
      <c r="A2063" s="211" t="str">
        <f>数策标签!$H$217</f>
        <v>000100005003008</v>
      </c>
      <c r="B2063" s="247" t="str">
        <f>VLOOKUP(A2063,数策标签!H:K,2,FALSE)</f>
        <v>旅游目标偏好</v>
      </c>
      <c r="C2063" s="247" t="str">
        <f>兴趣爱好编码!K879</f>
        <v>000100005003008002</v>
      </c>
      <c r="D2063" s="211" t="s">
        <v>3352</v>
      </c>
      <c r="E2063" s="215" t="s">
        <v>238</v>
      </c>
    </row>
    <row r="2064" spans="1:5" s="215" customFormat="1">
      <c r="A2064" s="286" t="str">
        <f>验真!K4</f>
        <v>000100006001001</v>
      </c>
      <c r="B2064" s="258" t="str">
        <f>VLOOKUP(A2064,数策标签!H:K,2,FALSE)</f>
        <v>手机号&amp;姓名验证</v>
      </c>
      <c r="C2064" s="287" t="str">
        <f>验真!K5</f>
        <v>000100006001001001</v>
      </c>
      <c r="D2064" s="276" t="s">
        <v>1986</v>
      </c>
      <c r="E2064" s="215" t="s">
        <v>238</v>
      </c>
    </row>
    <row r="2065" spans="1:5" s="215" customFormat="1">
      <c r="A2065" s="286" t="str">
        <f>验真!K4</f>
        <v>000100006001001</v>
      </c>
      <c r="B2065" s="251" t="str">
        <f>VLOOKUP(A2065,数策标签!H:K,2,FALSE)</f>
        <v>手机号&amp;姓名验证</v>
      </c>
      <c r="C2065" s="287" t="str">
        <f>验真!K6</f>
        <v>000100006001001002</v>
      </c>
      <c r="D2065" s="276" t="s">
        <v>1988</v>
      </c>
      <c r="E2065" s="215" t="s">
        <v>238</v>
      </c>
    </row>
    <row r="2066" spans="1:5" s="215" customFormat="1">
      <c r="A2066" s="286" t="str">
        <f>验真!K4</f>
        <v>000100006001001</v>
      </c>
      <c r="B2066" s="251" t="str">
        <f>VLOOKUP(A2066,数策标签!H:K,2,FALSE)</f>
        <v>手机号&amp;姓名验证</v>
      </c>
      <c r="C2066" s="287" t="str">
        <f>验真!K7</f>
        <v>000100006001001003</v>
      </c>
      <c r="D2066" s="276" t="s">
        <v>3359</v>
      </c>
      <c r="E2066" s="215" t="s">
        <v>238</v>
      </c>
    </row>
    <row r="2067" spans="1:5" s="215" customFormat="1">
      <c r="A2067" s="275" t="str">
        <f>数策标签!$H$225</f>
        <v>000100006001002</v>
      </c>
      <c r="B2067" s="251" t="str">
        <f>VLOOKUP(A2067,数策标签!H:K,2,FALSE)</f>
        <v>手机号在网时长</v>
      </c>
      <c r="C2067" s="287" t="str">
        <f>验真!K9</f>
        <v>000100006001002001</v>
      </c>
      <c r="D2067" s="276" t="s">
        <v>3363</v>
      </c>
      <c r="E2067" s="215" t="s">
        <v>238</v>
      </c>
    </row>
    <row r="2068" spans="1:5" s="215" customFormat="1">
      <c r="A2068" s="275" t="str">
        <f>数策标签!$H$225</f>
        <v>000100006001002</v>
      </c>
      <c r="B2068" s="251" t="str">
        <f>VLOOKUP(A2068,数策标签!H:K,2,FALSE)</f>
        <v>手机号在网时长</v>
      </c>
      <c r="C2068" s="287" t="str">
        <f>验真!K10</f>
        <v>000100006001002002</v>
      </c>
      <c r="D2068" s="276" t="s">
        <v>3366</v>
      </c>
      <c r="E2068" s="215" t="s">
        <v>238</v>
      </c>
    </row>
    <row r="2069" spans="1:5" s="215" customFormat="1">
      <c r="A2069" s="275" t="str">
        <f>数策标签!$H$225</f>
        <v>000100006001002</v>
      </c>
      <c r="B2069" s="251" t="str">
        <f>VLOOKUP(A2069,数策标签!H:K,2,FALSE)</f>
        <v>手机号在网时长</v>
      </c>
      <c r="C2069" s="287" t="str">
        <f>验真!K11</f>
        <v>000100006001002003</v>
      </c>
      <c r="D2069" s="276" t="s">
        <v>3368</v>
      </c>
      <c r="E2069" s="215" t="s">
        <v>238</v>
      </c>
    </row>
    <row r="2070" spans="1:5" s="215" customFormat="1">
      <c r="A2070" s="275" t="str">
        <f>数策标签!$H$225</f>
        <v>000100006001002</v>
      </c>
      <c r="B2070" s="251" t="str">
        <f>VLOOKUP(A2070,数策标签!H:K,2,FALSE)</f>
        <v>手机号在网时长</v>
      </c>
      <c r="C2070" s="287" t="str">
        <f>验真!K12</f>
        <v>000100006001002004</v>
      </c>
      <c r="D2070" s="276" t="s">
        <v>3370</v>
      </c>
      <c r="E2070" s="215" t="s">
        <v>238</v>
      </c>
    </row>
    <row r="2071" spans="1:5" s="215" customFormat="1">
      <c r="A2071" s="275" t="str">
        <f>数策标签!$H$225</f>
        <v>000100006001002</v>
      </c>
      <c r="B2071" s="251" t="str">
        <f>VLOOKUP(A2071,数策标签!H:K,2,FALSE)</f>
        <v>手机号在网时长</v>
      </c>
      <c r="C2071" s="287" t="str">
        <f>验真!K13</f>
        <v>000100006001002005</v>
      </c>
      <c r="D2071" s="276" t="s">
        <v>3372</v>
      </c>
      <c r="E2071" s="215" t="s">
        <v>238</v>
      </c>
    </row>
    <row r="2072" spans="1:5" s="215" customFormat="1">
      <c r="A2072" s="275" t="str">
        <f>数策标签!$H$225</f>
        <v>000100006001002</v>
      </c>
      <c r="B2072" s="251" t="str">
        <f>VLOOKUP(A2072,数策标签!H:K,2,FALSE)</f>
        <v>手机号在网时长</v>
      </c>
      <c r="C2072" s="287" t="str">
        <f>验真!K14</f>
        <v>000100006001002006</v>
      </c>
      <c r="D2072" s="276" t="s">
        <v>3359</v>
      </c>
      <c r="E2072" s="215" t="s">
        <v>238</v>
      </c>
    </row>
    <row r="2073" spans="1:5" s="215" customFormat="1">
      <c r="A2073" s="275" t="str">
        <f>数策标签!$H$226</f>
        <v>000100006001003</v>
      </c>
      <c r="B2073" s="251" t="str">
        <f>VLOOKUP(A2073,数策标签!H:K,2,FALSE)</f>
        <v>手机号当前状态</v>
      </c>
      <c r="C2073" s="287" t="str">
        <f>验真!K16</f>
        <v>000100006001003001</v>
      </c>
      <c r="D2073" s="276" t="s">
        <v>3375</v>
      </c>
      <c r="E2073" s="215" t="s">
        <v>238</v>
      </c>
    </row>
    <row r="2074" spans="1:5" s="215" customFormat="1">
      <c r="A2074" s="275" t="str">
        <f>数策标签!$H$226</f>
        <v>000100006001003</v>
      </c>
      <c r="B2074" s="251" t="str">
        <f>VLOOKUP(A2074,数策标签!H:K,2,FALSE)</f>
        <v>手机号当前状态</v>
      </c>
      <c r="C2074" s="287" t="str">
        <f>验真!K17</f>
        <v>000100006001003002</v>
      </c>
      <c r="D2074" s="276" t="s">
        <v>3376</v>
      </c>
      <c r="E2074" s="215" t="s">
        <v>238</v>
      </c>
    </row>
    <row r="2075" spans="1:5" s="215" customFormat="1">
      <c r="A2075" s="275" t="str">
        <f>数策标签!$H$226</f>
        <v>000100006001003</v>
      </c>
      <c r="B2075" s="251" t="str">
        <f>VLOOKUP(A2075,数策标签!H:K,2,FALSE)</f>
        <v>手机号当前状态</v>
      </c>
      <c r="C2075" s="287" t="str">
        <f>验真!K18</f>
        <v>000100006001003003</v>
      </c>
      <c r="D2075" s="276" t="s">
        <v>3377</v>
      </c>
      <c r="E2075" s="215" t="s">
        <v>238</v>
      </c>
    </row>
    <row r="2076" spans="1:5" s="215" customFormat="1">
      <c r="A2076" s="275" t="str">
        <f>数策标签!$H$226</f>
        <v>000100006001003</v>
      </c>
      <c r="B2076" s="251" t="str">
        <f>VLOOKUP(A2076,数策标签!H:K,2,FALSE)</f>
        <v>手机号当前状态</v>
      </c>
      <c r="C2076" s="287" t="str">
        <f>验真!K19</f>
        <v>000100006001003004</v>
      </c>
      <c r="D2076" s="276" t="s">
        <v>3378</v>
      </c>
      <c r="E2076" s="215" t="s">
        <v>238</v>
      </c>
    </row>
    <row r="2077" spans="1:5" s="215" customFormat="1">
      <c r="A2077" s="288" t="str">
        <f>数策标签!$H$226</f>
        <v>000100006001003</v>
      </c>
      <c r="B2077" s="255" t="str">
        <f>VLOOKUP(A2077,数策标签!H:K,2,FALSE)</f>
        <v>手机号当前状态</v>
      </c>
      <c r="C2077" s="289" t="str">
        <f>验真!K20</f>
        <v>000100006001003005</v>
      </c>
      <c r="D2077" s="211" t="s">
        <v>3379</v>
      </c>
      <c r="E2077" s="215" t="s">
        <v>238</v>
      </c>
    </row>
    <row r="2078" spans="1:5" s="241" customFormat="1">
      <c r="A2078" s="290" t="str">
        <f>验真!$K$21</f>
        <v>000100006001004</v>
      </c>
      <c r="B2078" s="291" t="str">
        <f>VLOOKUP(A2078,数策标签!H:K,2,FALSE)</f>
        <v>手机号联系人通话次数</v>
      </c>
      <c r="C2078" s="292" t="str">
        <f>验真!K22</f>
        <v>000100006001004001</v>
      </c>
      <c r="D2078" s="260" t="s">
        <v>3382</v>
      </c>
      <c r="E2078" s="241" t="s">
        <v>238</v>
      </c>
    </row>
    <row r="2079" spans="1:5" s="241" customFormat="1">
      <c r="A2079" s="290" t="str">
        <f>验真!$K$21</f>
        <v>000100006001004</v>
      </c>
      <c r="B2079" s="291" t="str">
        <f>VLOOKUP(A2079,数策标签!H:K,2,FALSE)</f>
        <v>手机号联系人通话次数</v>
      </c>
      <c r="C2079" s="292" t="str">
        <f>验真!K23</f>
        <v>000100006001004002</v>
      </c>
      <c r="D2079" s="260" t="s">
        <v>3383</v>
      </c>
      <c r="E2079" s="241" t="s">
        <v>238</v>
      </c>
    </row>
    <row r="2080" spans="1:5" s="241" customFormat="1">
      <c r="A2080" s="290" t="str">
        <f>验真!$K$21</f>
        <v>000100006001004</v>
      </c>
      <c r="B2080" s="291" t="str">
        <f>VLOOKUP(A2080,数策标签!H:K,2,FALSE)</f>
        <v>手机号联系人通话次数</v>
      </c>
      <c r="C2080" s="292" t="str">
        <f>验真!K24</f>
        <v>000100006001004003</v>
      </c>
      <c r="D2080" s="260" t="s">
        <v>3386</v>
      </c>
      <c r="E2080" s="241" t="s">
        <v>238</v>
      </c>
    </row>
    <row r="2081" spans="1:5" s="241" customFormat="1">
      <c r="A2081" s="290" t="str">
        <f>验真!$K$21</f>
        <v>000100006001004</v>
      </c>
      <c r="B2081" s="290" t="str">
        <f>VLOOKUP(A2081,数策标签!H:K,2,FALSE)</f>
        <v>手机号联系人通话次数</v>
      </c>
      <c r="C2081" s="292" t="str">
        <f>验真!K25</f>
        <v>000100006001004004</v>
      </c>
      <c r="D2081" s="260" t="s">
        <v>3388</v>
      </c>
      <c r="E2081" s="241" t="s">
        <v>238</v>
      </c>
    </row>
    <row r="2082" spans="1:5" s="215" customFormat="1">
      <c r="A2082" s="293"/>
      <c r="C2082" s="294"/>
    </row>
    <row r="2083" spans="1:5" s="215" customFormat="1">
      <c r="A2083" s="293"/>
      <c r="C2083" s="294"/>
    </row>
    <row r="2084" spans="1:5" s="215" customFormat="1">
      <c r="A2084" s="293"/>
      <c r="C2084" s="294"/>
    </row>
  </sheetData>
  <autoFilter ref="A1:E2081"/>
  <phoneticPr fontId="20"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K10"/>
  <sheetViews>
    <sheetView workbookViewId="0">
      <selection activeCell="A11" sqref="A11"/>
    </sheetView>
  </sheetViews>
  <sheetFormatPr defaultColWidth="9" defaultRowHeight="16.5"/>
  <cols>
    <col min="1" max="1" width="22.875" style="62" customWidth="1"/>
    <col min="2" max="2" width="17.5" style="62" customWidth="1"/>
    <col min="3" max="3" width="6.75" style="234" customWidth="1"/>
    <col min="4" max="4" width="13.25" style="62" customWidth="1"/>
    <col min="5" max="6" width="9.25" style="62" customWidth="1"/>
    <col min="7" max="7" width="17.375" style="62" customWidth="1"/>
    <col min="8" max="8" width="18.375" style="234" customWidth="1"/>
    <col min="9" max="9" width="12.875" style="235" customWidth="1"/>
    <col min="10" max="10" width="11.5" style="235" customWidth="1"/>
    <col min="11" max="11" width="19.875" style="235" customWidth="1"/>
    <col min="12" max="16384" width="9" style="62"/>
  </cols>
  <sheetData>
    <row r="1" spans="1:11">
      <c r="A1" s="11" t="s">
        <v>3975</v>
      </c>
      <c r="B1" s="11" t="s">
        <v>3976</v>
      </c>
      <c r="C1" s="149" t="s">
        <v>3977</v>
      </c>
      <c r="D1" s="13" t="s">
        <v>3978</v>
      </c>
      <c r="E1" s="13" t="s">
        <v>3979</v>
      </c>
      <c r="F1" s="13" t="s">
        <v>3980</v>
      </c>
      <c r="G1" s="14" t="s">
        <v>3981</v>
      </c>
      <c r="H1" s="236" t="s">
        <v>3982</v>
      </c>
      <c r="I1" s="14" t="s">
        <v>3983</v>
      </c>
      <c r="J1" s="14" t="s">
        <v>3984</v>
      </c>
      <c r="K1" s="13" t="s">
        <v>3985</v>
      </c>
    </row>
    <row r="2" spans="1:11">
      <c r="A2" s="15" t="s">
        <v>908</v>
      </c>
      <c r="B2" s="15" t="s">
        <v>908</v>
      </c>
      <c r="C2" s="150">
        <v>1</v>
      </c>
      <c r="D2" s="17" t="s">
        <v>3355</v>
      </c>
      <c r="E2" s="17" t="s">
        <v>3417</v>
      </c>
      <c r="F2" s="17" t="s">
        <v>3986</v>
      </c>
      <c r="G2" s="17" t="s">
        <v>3987</v>
      </c>
      <c r="H2" s="237"/>
      <c r="I2" s="17"/>
      <c r="J2" s="17"/>
      <c r="K2" s="17" t="str">
        <f t="shared" ref="K2:K10" si="0">D2&amp;E2&amp;F2&amp;G2&amp;H2&amp;I2&amp;J2</f>
        <v>000100008</v>
      </c>
    </row>
    <row r="3" spans="1:11">
      <c r="A3" s="18" t="s">
        <v>910</v>
      </c>
      <c r="B3" s="18"/>
      <c r="C3" s="151">
        <v>2</v>
      </c>
      <c r="D3" s="20" t="s">
        <v>3355</v>
      </c>
      <c r="E3" s="20" t="s">
        <v>3417</v>
      </c>
      <c r="F3" s="20" t="s">
        <v>3986</v>
      </c>
      <c r="G3" s="20" t="s">
        <v>3987</v>
      </c>
      <c r="H3" s="238" t="s">
        <v>3417</v>
      </c>
      <c r="I3" s="20"/>
      <c r="J3" s="20"/>
      <c r="K3" s="20" t="str">
        <f t="shared" si="0"/>
        <v>000100008001</v>
      </c>
    </row>
    <row r="4" spans="1:11">
      <c r="A4" s="157" t="s">
        <v>912</v>
      </c>
      <c r="B4" s="157"/>
      <c r="C4" s="239">
        <v>3</v>
      </c>
      <c r="D4" s="157" t="s">
        <v>3355</v>
      </c>
      <c r="E4" s="157" t="s">
        <v>3417</v>
      </c>
      <c r="F4" s="157" t="s">
        <v>3986</v>
      </c>
      <c r="G4" s="157" t="s">
        <v>3987</v>
      </c>
      <c r="H4" s="240" t="s">
        <v>3417</v>
      </c>
      <c r="I4" s="240" t="s">
        <v>3417</v>
      </c>
      <c r="J4" s="240"/>
      <c r="K4" s="23" t="str">
        <f t="shared" si="0"/>
        <v>000100008001001</v>
      </c>
    </row>
    <row r="5" spans="1:11">
      <c r="A5" s="157" t="s">
        <v>915</v>
      </c>
      <c r="B5" s="157"/>
      <c r="C5" s="239">
        <v>3</v>
      </c>
      <c r="D5" s="157" t="s">
        <v>3355</v>
      </c>
      <c r="E5" s="157" t="s">
        <v>3417</v>
      </c>
      <c r="F5" s="157" t="s">
        <v>3986</v>
      </c>
      <c r="G5" s="157" t="s">
        <v>3987</v>
      </c>
      <c r="H5" s="240" t="s">
        <v>3417</v>
      </c>
      <c r="I5" s="240" t="s">
        <v>3420</v>
      </c>
      <c r="J5" s="240"/>
      <c r="K5" s="23" t="str">
        <f t="shared" ref="K5:K6" si="1">D5&amp;E5&amp;F5&amp;G5&amp;H5&amp;I5&amp;J5</f>
        <v>000100008001002</v>
      </c>
    </row>
    <row r="6" spans="1:11">
      <c r="A6" s="157" t="s">
        <v>917</v>
      </c>
      <c r="B6" s="157"/>
      <c r="C6" s="239">
        <v>3</v>
      </c>
      <c r="D6" s="157" t="s">
        <v>3355</v>
      </c>
      <c r="E6" s="157" t="s">
        <v>3417</v>
      </c>
      <c r="F6" s="157" t="s">
        <v>3986</v>
      </c>
      <c r="G6" s="157" t="s">
        <v>3987</v>
      </c>
      <c r="H6" s="240" t="s">
        <v>3417</v>
      </c>
      <c r="I6" s="240" t="s">
        <v>3423</v>
      </c>
      <c r="J6" s="240"/>
      <c r="K6" s="23" t="str">
        <f t="shared" si="1"/>
        <v>000100008001003</v>
      </c>
    </row>
    <row r="7" spans="1:11">
      <c r="A7" s="18" t="s">
        <v>919</v>
      </c>
      <c r="B7" s="18"/>
      <c r="C7" s="151">
        <v>2</v>
      </c>
      <c r="D7" s="20" t="s">
        <v>3355</v>
      </c>
      <c r="E7" s="20" t="s">
        <v>3417</v>
      </c>
      <c r="F7" s="20" t="s">
        <v>3986</v>
      </c>
      <c r="G7" s="20" t="s">
        <v>3987</v>
      </c>
      <c r="H7" s="20" t="s">
        <v>3420</v>
      </c>
      <c r="I7" s="20"/>
      <c r="J7" s="20"/>
      <c r="K7" s="20" t="str">
        <f t="shared" si="0"/>
        <v>000100008002</v>
      </c>
    </row>
    <row r="8" spans="1:11">
      <c r="A8" s="157" t="s">
        <v>921</v>
      </c>
      <c r="B8" s="157"/>
      <c r="C8" s="239">
        <v>3</v>
      </c>
      <c r="D8" s="157" t="s">
        <v>3355</v>
      </c>
      <c r="E8" s="157" t="s">
        <v>3417</v>
      </c>
      <c r="F8" s="157" t="s">
        <v>3986</v>
      </c>
      <c r="G8" s="157" t="s">
        <v>3987</v>
      </c>
      <c r="H8" s="240" t="s">
        <v>3420</v>
      </c>
      <c r="I8" s="240" t="s">
        <v>3417</v>
      </c>
      <c r="J8" s="240"/>
      <c r="K8" s="23" t="str">
        <f t="shared" si="0"/>
        <v>000100008002001</v>
      </c>
    </row>
    <row r="9" spans="1:11">
      <c r="A9" s="157" t="s">
        <v>924</v>
      </c>
      <c r="B9" s="157"/>
      <c r="C9" s="239">
        <v>3</v>
      </c>
      <c r="D9" s="157" t="s">
        <v>3355</v>
      </c>
      <c r="E9" s="157" t="s">
        <v>3417</v>
      </c>
      <c r="F9" s="157" t="s">
        <v>3986</v>
      </c>
      <c r="G9" s="157" t="s">
        <v>3987</v>
      </c>
      <c r="H9" s="240" t="s">
        <v>3420</v>
      </c>
      <c r="I9" s="240" t="s">
        <v>3420</v>
      </c>
      <c r="J9" s="240"/>
      <c r="K9" s="23" t="str">
        <f t="shared" si="0"/>
        <v>000100008002002</v>
      </c>
    </row>
    <row r="10" spans="1:11">
      <c r="A10" s="157" t="s">
        <v>3988</v>
      </c>
      <c r="B10" s="157"/>
      <c r="C10" s="239">
        <v>3</v>
      </c>
      <c r="D10" s="157" t="s">
        <v>3355</v>
      </c>
      <c r="E10" s="157" t="s">
        <v>3417</v>
      </c>
      <c r="F10" s="157" t="s">
        <v>3986</v>
      </c>
      <c r="G10" s="157" t="s">
        <v>3987</v>
      </c>
      <c r="H10" s="240" t="s">
        <v>3420</v>
      </c>
      <c r="I10" s="240" t="s">
        <v>3423</v>
      </c>
      <c r="J10" s="240"/>
      <c r="K10" s="23" t="str">
        <f t="shared" si="0"/>
        <v>000100008002003</v>
      </c>
    </row>
  </sheetData>
  <phoneticPr fontId="20"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dimension ref="A1:D3186"/>
  <sheetViews>
    <sheetView workbookViewId="0">
      <selection activeCell="C4" sqref="C4"/>
    </sheetView>
  </sheetViews>
  <sheetFormatPr defaultColWidth="9" defaultRowHeight="16.5"/>
  <cols>
    <col min="1" max="1" width="32" style="8" customWidth="1"/>
    <col min="2" max="4" width="34.125" style="8" customWidth="1"/>
    <col min="5" max="16384" width="9" style="8"/>
  </cols>
  <sheetData>
    <row r="1" spans="1:4">
      <c r="A1" s="233" t="s">
        <v>3989</v>
      </c>
      <c r="B1" s="233" t="s">
        <v>3990</v>
      </c>
      <c r="C1" s="233" t="s">
        <v>3991</v>
      </c>
      <c r="D1" s="233" t="s">
        <v>3992</v>
      </c>
    </row>
    <row r="2" spans="1:4" ht="16.5" customHeight="1">
      <c r="A2" s="8" t="s">
        <v>1468</v>
      </c>
      <c r="B2" s="8" t="s">
        <v>1468</v>
      </c>
      <c r="C2" s="8" t="s">
        <v>240</v>
      </c>
      <c r="D2" s="8" t="s">
        <v>317</v>
      </c>
    </row>
    <row r="3" spans="1:4">
      <c r="A3" s="8" t="s">
        <v>3993</v>
      </c>
      <c r="B3" s="8" t="s">
        <v>1468</v>
      </c>
      <c r="C3" s="8" t="s">
        <v>246</v>
      </c>
    </row>
    <row r="4" spans="1:4">
      <c r="A4" s="8" t="s">
        <v>3994</v>
      </c>
      <c r="B4" s="8" t="s">
        <v>1468</v>
      </c>
      <c r="C4" s="8" t="s">
        <v>3995</v>
      </c>
    </row>
    <row r="5" spans="1:4">
      <c r="A5" s="8" t="s">
        <v>3996</v>
      </c>
      <c r="B5" s="8" t="s">
        <v>1468</v>
      </c>
    </row>
    <row r="6" spans="1:4">
      <c r="A6" s="8" t="s">
        <v>3997</v>
      </c>
      <c r="B6" s="8" t="s">
        <v>1468</v>
      </c>
    </row>
    <row r="7" spans="1:4">
      <c r="A7" s="8" t="s">
        <v>3998</v>
      </c>
      <c r="B7" s="8" t="s">
        <v>1468</v>
      </c>
    </row>
    <row r="8" spans="1:4">
      <c r="A8" s="8" t="s">
        <v>3999</v>
      </c>
      <c r="B8" s="8" t="s">
        <v>1468</v>
      </c>
    </row>
    <row r="9" spans="1:4">
      <c r="A9" s="8" t="s">
        <v>4000</v>
      </c>
      <c r="B9" s="8" t="s">
        <v>1468</v>
      </c>
    </row>
    <row r="10" spans="1:4">
      <c r="A10" s="8" t="s">
        <v>4001</v>
      </c>
      <c r="B10" s="8" t="s">
        <v>1468</v>
      </c>
    </row>
    <row r="11" spans="1:4">
      <c r="A11" s="8" t="s">
        <v>4002</v>
      </c>
      <c r="B11" s="8" t="s">
        <v>1468</v>
      </c>
    </row>
    <row r="12" spans="1:4">
      <c r="A12" s="8" t="s">
        <v>4003</v>
      </c>
      <c r="B12" s="8" t="s">
        <v>1468</v>
      </c>
    </row>
    <row r="13" spans="1:4">
      <c r="A13" s="8" t="s">
        <v>4004</v>
      </c>
      <c r="B13" s="8" t="s">
        <v>1468</v>
      </c>
    </row>
    <row r="14" spans="1:4">
      <c r="A14" s="8" t="s">
        <v>4005</v>
      </c>
      <c r="B14" s="8" t="s">
        <v>1468</v>
      </c>
    </row>
    <row r="15" spans="1:4">
      <c r="A15" s="8" t="s">
        <v>4006</v>
      </c>
      <c r="B15" s="8" t="s">
        <v>1468</v>
      </c>
    </row>
    <row r="16" spans="1:4">
      <c r="A16" s="8" t="s">
        <v>4007</v>
      </c>
      <c r="B16" s="8" t="s">
        <v>1468</v>
      </c>
    </row>
    <row r="17" spans="1:2">
      <c r="A17" s="8" t="s">
        <v>4008</v>
      </c>
      <c r="B17" s="8" t="s">
        <v>1468</v>
      </c>
    </row>
    <row r="18" spans="1:2">
      <c r="A18" s="8" t="s">
        <v>4009</v>
      </c>
      <c r="B18" s="8" t="s">
        <v>1468</v>
      </c>
    </row>
    <row r="19" spans="1:2">
      <c r="A19" s="8" t="s">
        <v>1469</v>
      </c>
      <c r="B19" s="8" t="s">
        <v>1469</v>
      </c>
    </row>
    <row r="20" spans="1:2">
      <c r="A20" s="8" t="s">
        <v>4010</v>
      </c>
      <c r="B20" s="8" t="s">
        <v>1469</v>
      </c>
    </row>
    <row r="21" spans="1:2">
      <c r="A21" s="8" t="s">
        <v>4011</v>
      </c>
      <c r="B21" s="8" t="s">
        <v>1469</v>
      </c>
    </row>
    <row r="22" spans="1:2">
      <c r="A22" s="8" t="s">
        <v>4012</v>
      </c>
      <c r="B22" s="8" t="s">
        <v>1469</v>
      </c>
    </row>
    <row r="23" spans="1:2">
      <c r="A23" s="8" t="s">
        <v>4013</v>
      </c>
      <c r="B23" s="8" t="s">
        <v>1469</v>
      </c>
    </row>
    <row r="24" spans="1:2">
      <c r="A24" s="8" t="s">
        <v>4014</v>
      </c>
      <c r="B24" s="8" t="s">
        <v>1469</v>
      </c>
    </row>
    <row r="25" spans="1:2">
      <c r="A25" s="8" t="s">
        <v>4015</v>
      </c>
      <c r="B25" s="8" t="s">
        <v>1469</v>
      </c>
    </row>
    <row r="26" spans="1:2">
      <c r="A26" s="8" t="s">
        <v>4016</v>
      </c>
      <c r="B26" s="8" t="s">
        <v>1469</v>
      </c>
    </row>
    <row r="27" spans="1:2">
      <c r="A27" s="8" t="s">
        <v>4017</v>
      </c>
      <c r="B27" s="8" t="s">
        <v>1469</v>
      </c>
    </row>
    <row r="28" spans="1:2">
      <c r="A28" s="8" t="s">
        <v>4018</v>
      </c>
      <c r="B28" s="8" t="s">
        <v>1469</v>
      </c>
    </row>
    <row r="29" spans="1:2">
      <c r="A29" s="8" t="s">
        <v>4019</v>
      </c>
      <c r="B29" s="8" t="s">
        <v>1469</v>
      </c>
    </row>
    <row r="30" spans="1:2">
      <c r="A30" s="8" t="s">
        <v>4020</v>
      </c>
      <c r="B30" s="8" t="s">
        <v>1469</v>
      </c>
    </row>
    <row r="31" spans="1:2">
      <c r="A31" s="8" t="s">
        <v>4021</v>
      </c>
      <c r="B31" s="8" t="s">
        <v>1469</v>
      </c>
    </row>
    <row r="32" spans="1:2">
      <c r="A32" s="8" t="s">
        <v>4022</v>
      </c>
      <c r="B32" s="8" t="s">
        <v>1469</v>
      </c>
    </row>
    <row r="33" spans="1:2">
      <c r="A33" s="8" t="s">
        <v>4023</v>
      </c>
      <c r="B33" s="8" t="s">
        <v>1469</v>
      </c>
    </row>
    <row r="34" spans="1:2">
      <c r="A34" s="8" t="s">
        <v>4024</v>
      </c>
      <c r="B34" s="8" t="s">
        <v>1469</v>
      </c>
    </row>
    <row r="35" spans="1:2">
      <c r="A35" s="8" t="s">
        <v>4025</v>
      </c>
      <c r="B35" s="8" t="s">
        <v>1469</v>
      </c>
    </row>
    <row r="36" spans="1:2">
      <c r="A36" s="8" t="s">
        <v>1470</v>
      </c>
      <c r="B36" s="8" t="s">
        <v>1470</v>
      </c>
    </row>
    <row r="37" spans="1:2">
      <c r="A37" s="8" t="s">
        <v>4026</v>
      </c>
      <c r="B37" s="8" t="s">
        <v>1470</v>
      </c>
    </row>
    <row r="38" spans="1:2">
      <c r="A38" s="8" t="s">
        <v>4027</v>
      </c>
      <c r="B38" s="8" t="s">
        <v>1470</v>
      </c>
    </row>
    <row r="39" spans="1:2">
      <c r="A39" s="8" t="s">
        <v>4028</v>
      </c>
      <c r="B39" s="8" t="s">
        <v>1470</v>
      </c>
    </row>
    <row r="40" spans="1:2">
      <c r="A40" s="8" t="s">
        <v>4029</v>
      </c>
      <c r="B40" s="8" t="s">
        <v>1470</v>
      </c>
    </row>
    <row r="41" spans="1:2">
      <c r="A41" s="8" t="s">
        <v>4030</v>
      </c>
      <c r="B41" s="8" t="s">
        <v>1470</v>
      </c>
    </row>
    <row r="42" spans="1:2">
      <c r="A42" s="8" t="s">
        <v>4031</v>
      </c>
      <c r="B42" s="8" t="s">
        <v>1470</v>
      </c>
    </row>
    <row r="43" spans="1:2">
      <c r="A43" s="8" t="s">
        <v>4032</v>
      </c>
      <c r="B43" s="8" t="s">
        <v>1470</v>
      </c>
    </row>
    <row r="44" spans="1:2">
      <c r="A44" s="8" t="s">
        <v>4033</v>
      </c>
      <c r="B44" s="8" t="s">
        <v>1470</v>
      </c>
    </row>
    <row r="45" spans="1:2">
      <c r="A45" s="8" t="s">
        <v>4034</v>
      </c>
      <c r="B45" s="8" t="s">
        <v>1470</v>
      </c>
    </row>
    <row r="46" spans="1:2">
      <c r="A46" s="8" t="s">
        <v>4035</v>
      </c>
      <c r="B46" s="8" t="s">
        <v>1470</v>
      </c>
    </row>
    <row r="47" spans="1:2">
      <c r="A47" s="8" t="s">
        <v>4036</v>
      </c>
      <c r="B47" s="8" t="s">
        <v>1470</v>
      </c>
    </row>
    <row r="48" spans="1:2">
      <c r="A48" s="8" t="s">
        <v>4037</v>
      </c>
      <c r="B48" s="8" t="s">
        <v>1470</v>
      </c>
    </row>
    <row r="49" spans="1:2">
      <c r="A49" s="8" t="s">
        <v>4038</v>
      </c>
      <c r="B49" s="8" t="s">
        <v>1470</v>
      </c>
    </row>
    <row r="50" spans="1:2">
      <c r="A50" s="8" t="s">
        <v>4039</v>
      </c>
      <c r="B50" s="8" t="s">
        <v>1470</v>
      </c>
    </row>
    <row r="51" spans="1:2">
      <c r="A51" s="8" t="s">
        <v>4040</v>
      </c>
      <c r="B51" s="8" t="s">
        <v>1470</v>
      </c>
    </row>
    <row r="52" spans="1:2">
      <c r="A52" s="8" t="s">
        <v>4041</v>
      </c>
      <c r="B52" s="8" t="s">
        <v>1470</v>
      </c>
    </row>
    <row r="53" spans="1:2">
      <c r="A53" s="8" t="s">
        <v>4042</v>
      </c>
      <c r="B53" s="8" t="s">
        <v>1470</v>
      </c>
    </row>
    <row r="54" spans="1:2">
      <c r="A54" s="8" t="s">
        <v>4043</v>
      </c>
      <c r="B54" s="8" t="s">
        <v>1470</v>
      </c>
    </row>
    <row r="55" spans="1:2">
      <c r="A55" s="8" t="s">
        <v>4044</v>
      </c>
      <c r="B55" s="8" t="s">
        <v>1470</v>
      </c>
    </row>
    <row r="56" spans="1:2">
      <c r="A56" s="8" t="s">
        <v>4045</v>
      </c>
      <c r="B56" s="8" t="s">
        <v>1470</v>
      </c>
    </row>
    <row r="57" spans="1:2">
      <c r="A57" s="8" t="s">
        <v>4046</v>
      </c>
      <c r="B57" s="8" t="s">
        <v>1470</v>
      </c>
    </row>
    <row r="58" spans="1:2">
      <c r="A58" s="8" t="s">
        <v>1471</v>
      </c>
      <c r="B58" s="8" t="s">
        <v>1471</v>
      </c>
    </row>
    <row r="59" spans="1:2">
      <c r="A59" s="8" t="s">
        <v>4047</v>
      </c>
      <c r="B59" s="8" t="s">
        <v>1471</v>
      </c>
    </row>
    <row r="60" spans="1:2">
      <c r="A60" s="8" t="s">
        <v>4048</v>
      </c>
      <c r="B60" s="8" t="s">
        <v>1471</v>
      </c>
    </row>
    <row r="61" spans="1:2">
      <c r="A61" s="8" t="s">
        <v>4049</v>
      </c>
      <c r="B61" s="8" t="s">
        <v>1471</v>
      </c>
    </row>
    <row r="62" spans="1:2">
      <c r="A62" s="8" t="s">
        <v>4050</v>
      </c>
      <c r="B62" s="8" t="s">
        <v>1471</v>
      </c>
    </row>
    <row r="63" spans="1:2">
      <c r="A63" s="8" t="s">
        <v>4051</v>
      </c>
      <c r="B63" s="8" t="s">
        <v>1471</v>
      </c>
    </row>
    <row r="64" spans="1:2">
      <c r="A64" s="8" t="s">
        <v>4052</v>
      </c>
      <c r="B64" s="8" t="s">
        <v>1471</v>
      </c>
    </row>
    <row r="65" spans="1:2">
      <c r="A65" s="8" t="s">
        <v>4053</v>
      </c>
      <c r="B65" s="8" t="s">
        <v>1471</v>
      </c>
    </row>
    <row r="66" spans="1:2">
      <c r="A66" s="8" t="s">
        <v>4054</v>
      </c>
      <c r="B66" s="8" t="s">
        <v>1471</v>
      </c>
    </row>
    <row r="67" spans="1:2">
      <c r="A67" s="8" t="s">
        <v>4055</v>
      </c>
      <c r="B67" s="8" t="s">
        <v>1471</v>
      </c>
    </row>
    <row r="68" spans="1:2">
      <c r="A68" s="8" t="s">
        <v>4056</v>
      </c>
      <c r="B68" s="8" t="s">
        <v>1471</v>
      </c>
    </row>
    <row r="69" spans="1:2">
      <c r="A69" s="8" t="s">
        <v>4057</v>
      </c>
      <c r="B69" s="8" t="s">
        <v>1471</v>
      </c>
    </row>
    <row r="70" spans="1:2">
      <c r="A70" s="8" t="s">
        <v>4058</v>
      </c>
      <c r="B70" s="8" t="s">
        <v>1471</v>
      </c>
    </row>
    <row r="71" spans="1:2">
      <c r="A71" s="8" t="s">
        <v>4059</v>
      </c>
      <c r="B71" s="8" t="s">
        <v>1471</v>
      </c>
    </row>
    <row r="72" spans="1:2">
      <c r="A72" s="8" t="s">
        <v>4060</v>
      </c>
      <c r="B72" s="8" t="s">
        <v>1471</v>
      </c>
    </row>
    <row r="73" spans="1:2">
      <c r="A73" s="8" t="s">
        <v>1472</v>
      </c>
      <c r="B73" s="8" t="s">
        <v>1472</v>
      </c>
    </row>
    <row r="74" spans="1:2">
      <c r="A74" s="8" t="s">
        <v>4061</v>
      </c>
      <c r="B74" s="8" t="s">
        <v>1472</v>
      </c>
    </row>
    <row r="75" spans="1:2">
      <c r="A75" s="8" t="s">
        <v>4062</v>
      </c>
      <c r="B75" s="8" t="s">
        <v>1472</v>
      </c>
    </row>
    <row r="76" spans="1:2">
      <c r="A76" s="8" t="s">
        <v>4063</v>
      </c>
      <c r="B76" s="8" t="s">
        <v>1472</v>
      </c>
    </row>
    <row r="77" spans="1:2">
      <c r="A77" s="8" t="s">
        <v>4064</v>
      </c>
      <c r="B77" s="8" t="s">
        <v>1472</v>
      </c>
    </row>
    <row r="78" spans="1:2">
      <c r="A78" s="8" t="s">
        <v>4065</v>
      </c>
      <c r="B78" s="8" t="s">
        <v>1472</v>
      </c>
    </row>
    <row r="79" spans="1:2">
      <c r="A79" s="8" t="s">
        <v>4066</v>
      </c>
      <c r="B79" s="8" t="s">
        <v>1472</v>
      </c>
    </row>
    <row r="80" spans="1:2">
      <c r="A80" s="8" t="s">
        <v>4067</v>
      </c>
      <c r="B80" s="8" t="s">
        <v>1472</v>
      </c>
    </row>
    <row r="81" spans="1:2">
      <c r="A81" s="8" t="s">
        <v>1473</v>
      </c>
      <c r="B81" s="8" t="s">
        <v>1473</v>
      </c>
    </row>
    <row r="82" spans="1:2">
      <c r="A82" s="8" t="s">
        <v>4068</v>
      </c>
      <c r="B82" s="8" t="s">
        <v>1473</v>
      </c>
    </row>
    <row r="83" spans="1:2">
      <c r="A83" s="8" t="s">
        <v>4069</v>
      </c>
      <c r="B83" s="8" t="s">
        <v>1473</v>
      </c>
    </row>
    <row r="84" spans="1:2">
      <c r="A84" s="8" t="s">
        <v>4070</v>
      </c>
      <c r="B84" s="8" t="s">
        <v>1473</v>
      </c>
    </row>
    <row r="85" spans="1:2">
      <c r="A85" s="8" t="s">
        <v>4071</v>
      </c>
      <c r="B85" s="8" t="s">
        <v>1473</v>
      </c>
    </row>
    <row r="86" spans="1:2">
      <c r="A86" s="8" t="s">
        <v>4072</v>
      </c>
      <c r="B86" s="8" t="s">
        <v>1473</v>
      </c>
    </row>
    <row r="87" spans="1:2">
      <c r="A87" s="8" t="s">
        <v>4073</v>
      </c>
      <c r="B87" s="8" t="s">
        <v>1473</v>
      </c>
    </row>
    <row r="88" spans="1:2">
      <c r="A88" s="8" t="s">
        <v>4074</v>
      </c>
      <c r="B88" s="8" t="s">
        <v>1473</v>
      </c>
    </row>
    <row r="89" spans="1:2">
      <c r="A89" s="8" t="s">
        <v>4075</v>
      </c>
      <c r="B89" s="8" t="s">
        <v>1473</v>
      </c>
    </row>
    <row r="90" spans="1:2">
      <c r="A90" s="8" t="s">
        <v>4076</v>
      </c>
      <c r="B90" s="8" t="s">
        <v>1473</v>
      </c>
    </row>
    <row r="91" spans="1:2">
      <c r="A91" s="8" t="s">
        <v>4077</v>
      </c>
      <c r="B91" s="8" t="s">
        <v>1473</v>
      </c>
    </row>
    <row r="92" spans="1:2">
      <c r="A92" s="8" t="s">
        <v>4078</v>
      </c>
      <c r="B92" s="8" t="s">
        <v>1473</v>
      </c>
    </row>
    <row r="93" spans="1:2">
      <c r="A93" s="8" t="s">
        <v>4079</v>
      </c>
      <c r="B93" s="8" t="s">
        <v>1473</v>
      </c>
    </row>
    <row r="94" spans="1:2">
      <c r="A94" s="8" t="s">
        <v>4080</v>
      </c>
      <c r="B94" s="8" t="s">
        <v>1473</v>
      </c>
    </row>
    <row r="95" spans="1:2">
      <c r="A95" s="8" t="s">
        <v>4081</v>
      </c>
      <c r="B95" s="8" t="s">
        <v>1473</v>
      </c>
    </row>
    <row r="96" spans="1:2">
      <c r="A96" s="8" t="s">
        <v>4082</v>
      </c>
      <c r="B96" s="8" t="s">
        <v>1473</v>
      </c>
    </row>
    <row r="97" spans="1:2">
      <c r="A97" s="8" t="s">
        <v>4083</v>
      </c>
      <c r="B97" s="8" t="s">
        <v>1473</v>
      </c>
    </row>
    <row r="98" spans="1:2">
      <c r="A98" s="8" t="s">
        <v>4084</v>
      </c>
      <c r="B98" s="8" t="s">
        <v>1473</v>
      </c>
    </row>
    <row r="99" spans="1:2">
      <c r="A99" s="8" t="s">
        <v>4085</v>
      </c>
      <c r="B99" s="8" t="s">
        <v>1473</v>
      </c>
    </row>
    <row r="100" spans="1:2">
      <c r="A100" s="8" t="s">
        <v>4086</v>
      </c>
      <c r="B100" s="8" t="s">
        <v>1473</v>
      </c>
    </row>
    <row r="101" spans="1:2">
      <c r="A101" s="8" t="s">
        <v>1474</v>
      </c>
      <c r="B101" s="8" t="s">
        <v>1474</v>
      </c>
    </row>
    <row r="102" spans="1:2">
      <c r="A102" s="8" t="s">
        <v>4087</v>
      </c>
      <c r="B102" s="8" t="s">
        <v>1474</v>
      </c>
    </row>
    <row r="103" spans="1:2">
      <c r="A103" s="8" t="s">
        <v>4027</v>
      </c>
      <c r="B103" s="8" t="s">
        <v>1474</v>
      </c>
    </row>
    <row r="104" spans="1:2">
      <c r="A104" s="8" t="s">
        <v>4088</v>
      </c>
      <c r="B104" s="8" t="s">
        <v>1474</v>
      </c>
    </row>
    <row r="105" spans="1:2">
      <c r="A105" s="8" t="s">
        <v>4089</v>
      </c>
      <c r="B105" s="8" t="s">
        <v>1474</v>
      </c>
    </row>
    <row r="106" spans="1:2">
      <c r="A106" s="8" t="s">
        <v>4090</v>
      </c>
      <c r="B106" s="8" t="s">
        <v>1474</v>
      </c>
    </row>
    <row r="107" spans="1:2">
      <c r="A107" s="8" t="s">
        <v>4091</v>
      </c>
      <c r="B107" s="8" t="s">
        <v>1474</v>
      </c>
    </row>
    <row r="108" spans="1:2">
      <c r="A108" s="8" t="s">
        <v>4092</v>
      </c>
      <c r="B108" s="8" t="s">
        <v>1474</v>
      </c>
    </row>
    <row r="109" spans="1:2">
      <c r="A109" s="8" t="s">
        <v>4093</v>
      </c>
      <c r="B109" s="8" t="s">
        <v>1474</v>
      </c>
    </row>
    <row r="110" spans="1:2">
      <c r="A110" s="8" t="s">
        <v>4094</v>
      </c>
      <c r="B110" s="8" t="s">
        <v>1474</v>
      </c>
    </row>
    <row r="111" spans="1:2">
      <c r="A111" s="8" t="s">
        <v>4095</v>
      </c>
      <c r="B111" s="8" t="s">
        <v>1474</v>
      </c>
    </row>
    <row r="112" spans="1:2">
      <c r="A112" s="8" t="s">
        <v>4096</v>
      </c>
      <c r="B112" s="8" t="s">
        <v>1474</v>
      </c>
    </row>
    <row r="113" spans="1:2">
      <c r="A113" s="8" t="s">
        <v>4097</v>
      </c>
      <c r="B113" s="8" t="s">
        <v>1474</v>
      </c>
    </row>
    <row r="114" spans="1:2">
      <c r="A114" s="8" t="s">
        <v>4098</v>
      </c>
      <c r="B114" s="8" t="s">
        <v>1474</v>
      </c>
    </row>
    <row r="115" spans="1:2">
      <c r="A115" s="8" t="s">
        <v>4099</v>
      </c>
      <c r="B115" s="8" t="s">
        <v>1474</v>
      </c>
    </row>
    <row r="116" spans="1:2">
      <c r="A116" s="8" t="s">
        <v>4100</v>
      </c>
      <c r="B116" s="8" t="s">
        <v>1474</v>
      </c>
    </row>
    <row r="117" spans="1:2">
      <c r="A117" s="8" t="s">
        <v>4101</v>
      </c>
      <c r="B117" s="8" t="s">
        <v>1474</v>
      </c>
    </row>
    <row r="118" spans="1:2">
      <c r="A118" s="8" t="s">
        <v>4102</v>
      </c>
      <c r="B118" s="8" t="s">
        <v>1474</v>
      </c>
    </row>
    <row r="119" spans="1:2">
      <c r="A119" s="8" t="s">
        <v>4103</v>
      </c>
      <c r="B119" s="8" t="s">
        <v>1474</v>
      </c>
    </row>
    <row r="120" spans="1:2">
      <c r="A120" s="8" t="s">
        <v>4104</v>
      </c>
      <c r="B120" s="8" t="s">
        <v>1474</v>
      </c>
    </row>
    <row r="121" spans="1:2">
      <c r="A121" s="8" t="s">
        <v>1475</v>
      </c>
      <c r="B121" s="8" t="s">
        <v>1475</v>
      </c>
    </row>
    <row r="122" spans="1:2">
      <c r="A122" s="8" t="s">
        <v>4105</v>
      </c>
      <c r="B122" s="8" t="s">
        <v>1475</v>
      </c>
    </row>
    <row r="123" spans="1:2">
      <c r="A123" s="8" t="s">
        <v>4106</v>
      </c>
      <c r="B123" s="8" t="s">
        <v>1475</v>
      </c>
    </row>
    <row r="124" spans="1:2">
      <c r="A124" s="8" t="s">
        <v>4107</v>
      </c>
      <c r="B124" s="8" t="s">
        <v>1475</v>
      </c>
    </row>
    <row r="125" spans="1:2">
      <c r="A125" s="8" t="s">
        <v>4108</v>
      </c>
      <c r="B125" s="8" t="s">
        <v>1475</v>
      </c>
    </row>
    <row r="126" spans="1:2">
      <c r="A126" s="8" t="s">
        <v>4109</v>
      </c>
      <c r="B126" s="8" t="s">
        <v>1475</v>
      </c>
    </row>
    <row r="127" spans="1:2">
      <c r="A127" s="8" t="s">
        <v>4110</v>
      </c>
      <c r="B127" s="8" t="s">
        <v>1475</v>
      </c>
    </row>
    <row r="128" spans="1:2">
      <c r="A128" s="8" t="s">
        <v>4111</v>
      </c>
      <c r="B128" s="8" t="s">
        <v>1475</v>
      </c>
    </row>
    <row r="129" spans="1:2">
      <c r="A129" s="8" t="s">
        <v>4112</v>
      </c>
      <c r="B129" s="8" t="s">
        <v>1475</v>
      </c>
    </row>
    <row r="130" spans="1:2">
      <c r="A130" s="8" t="s">
        <v>4113</v>
      </c>
      <c r="B130" s="8" t="s">
        <v>1475</v>
      </c>
    </row>
    <row r="131" spans="1:2">
      <c r="A131" s="8" t="s">
        <v>4114</v>
      </c>
      <c r="B131" s="8" t="s">
        <v>1475</v>
      </c>
    </row>
    <row r="132" spans="1:2">
      <c r="A132" s="8" t="s">
        <v>4115</v>
      </c>
      <c r="B132" s="8" t="s">
        <v>1475</v>
      </c>
    </row>
    <row r="133" spans="1:2">
      <c r="A133" s="8" t="s">
        <v>4116</v>
      </c>
      <c r="B133" s="8" t="s">
        <v>1475</v>
      </c>
    </row>
    <row r="134" spans="1:2">
      <c r="A134" s="8" t="s">
        <v>4117</v>
      </c>
      <c r="B134" s="8" t="s">
        <v>1475</v>
      </c>
    </row>
    <row r="135" spans="1:2">
      <c r="A135" s="8" t="s">
        <v>4118</v>
      </c>
      <c r="B135" s="8" t="s">
        <v>1475</v>
      </c>
    </row>
    <row r="136" spans="1:2">
      <c r="A136" s="8" t="s">
        <v>4119</v>
      </c>
      <c r="B136" s="8" t="s">
        <v>1475</v>
      </c>
    </row>
    <row r="137" spans="1:2">
      <c r="A137" s="8" t="s">
        <v>4120</v>
      </c>
      <c r="B137" s="8" t="s">
        <v>1475</v>
      </c>
    </row>
    <row r="138" spans="1:2">
      <c r="A138" s="8" t="s">
        <v>4121</v>
      </c>
      <c r="B138" s="8" t="s">
        <v>1475</v>
      </c>
    </row>
    <row r="139" spans="1:2">
      <c r="A139" s="8" t="s">
        <v>4122</v>
      </c>
      <c r="B139" s="8" t="s">
        <v>1475</v>
      </c>
    </row>
    <row r="140" spans="1:2">
      <c r="A140" s="8" t="s">
        <v>4123</v>
      </c>
      <c r="B140" s="8" t="s">
        <v>1475</v>
      </c>
    </row>
    <row r="141" spans="1:2">
      <c r="A141" s="8" t="s">
        <v>4124</v>
      </c>
      <c r="B141" s="8" t="s">
        <v>1475</v>
      </c>
    </row>
    <row r="142" spans="1:2">
      <c r="A142" s="8" t="s">
        <v>4125</v>
      </c>
      <c r="B142" s="8" t="s">
        <v>1475</v>
      </c>
    </row>
    <row r="143" spans="1:2">
      <c r="A143" s="8" t="s">
        <v>4126</v>
      </c>
      <c r="B143" s="8" t="s">
        <v>1475</v>
      </c>
    </row>
    <row r="144" spans="1:2">
      <c r="A144" s="8" t="s">
        <v>4127</v>
      </c>
      <c r="B144" s="8" t="s">
        <v>1475</v>
      </c>
    </row>
    <row r="145" spans="1:2">
      <c r="A145" s="8" t="s">
        <v>1476</v>
      </c>
      <c r="B145" s="8" t="s">
        <v>1476</v>
      </c>
    </row>
    <row r="146" spans="1:2">
      <c r="A146" s="8" t="s">
        <v>4087</v>
      </c>
      <c r="B146" s="8" t="s">
        <v>1476</v>
      </c>
    </row>
    <row r="147" spans="1:2">
      <c r="A147" s="8" t="s">
        <v>4027</v>
      </c>
      <c r="B147" s="8" t="s">
        <v>1476</v>
      </c>
    </row>
    <row r="148" spans="1:2">
      <c r="A148" s="8" t="s">
        <v>4128</v>
      </c>
      <c r="B148" s="8" t="s">
        <v>1476</v>
      </c>
    </row>
    <row r="149" spans="1:2">
      <c r="A149" s="8" t="s">
        <v>4129</v>
      </c>
      <c r="B149" s="8" t="s">
        <v>1476</v>
      </c>
    </row>
    <row r="150" spans="1:2">
      <c r="A150" s="8" t="s">
        <v>4130</v>
      </c>
      <c r="B150" s="8" t="s">
        <v>1476</v>
      </c>
    </row>
    <row r="151" spans="1:2">
      <c r="A151" s="8" t="s">
        <v>4131</v>
      </c>
      <c r="B151" s="8" t="s">
        <v>1476</v>
      </c>
    </row>
    <row r="152" spans="1:2">
      <c r="A152" s="8" t="s">
        <v>4132</v>
      </c>
      <c r="B152" s="8" t="s">
        <v>1476</v>
      </c>
    </row>
    <row r="153" spans="1:2">
      <c r="A153" s="8" t="s">
        <v>4133</v>
      </c>
      <c r="B153" s="8" t="s">
        <v>1476</v>
      </c>
    </row>
    <row r="154" spans="1:2">
      <c r="A154" s="8" t="s">
        <v>4134</v>
      </c>
      <c r="B154" s="8" t="s">
        <v>1476</v>
      </c>
    </row>
    <row r="155" spans="1:2">
      <c r="A155" s="8" t="s">
        <v>4135</v>
      </c>
      <c r="B155" s="8" t="s">
        <v>1476</v>
      </c>
    </row>
    <row r="156" spans="1:2">
      <c r="A156" s="8" t="s">
        <v>4136</v>
      </c>
      <c r="B156" s="8" t="s">
        <v>1476</v>
      </c>
    </row>
    <row r="157" spans="1:2">
      <c r="A157" s="8" t="s">
        <v>4137</v>
      </c>
      <c r="B157" s="8" t="s">
        <v>1476</v>
      </c>
    </row>
    <row r="158" spans="1:2">
      <c r="A158" s="8" t="s">
        <v>4138</v>
      </c>
      <c r="B158" s="8" t="s">
        <v>1476</v>
      </c>
    </row>
    <row r="159" spans="1:2">
      <c r="A159" s="8" t="s">
        <v>4139</v>
      </c>
      <c r="B159" s="8" t="s">
        <v>1476</v>
      </c>
    </row>
    <row r="160" spans="1:2">
      <c r="A160" s="8" t="s">
        <v>4140</v>
      </c>
      <c r="B160" s="8" t="s">
        <v>1476</v>
      </c>
    </row>
    <row r="161" spans="1:2">
      <c r="A161" s="8" t="s">
        <v>4141</v>
      </c>
      <c r="B161" s="8" t="s">
        <v>1476</v>
      </c>
    </row>
    <row r="162" spans="1:2">
      <c r="A162" s="8" t="s">
        <v>4142</v>
      </c>
      <c r="B162" s="8" t="s">
        <v>1476</v>
      </c>
    </row>
    <row r="163" spans="1:2">
      <c r="A163" s="8" t="s">
        <v>1477</v>
      </c>
      <c r="B163" s="8" t="s">
        <v>1477</v>
      </c>
    </row>
    <row r="164" spans="1:2">
      <c r="A164" s="8" t="s">
        <v>4143</v>
      </c>
      <c r="B164" s="8" t="s">
        <v>1477</v>
      </c>
    </row>
    <row r="165" spans="1:2">
      <c r="A165" s="8" t="s">
        <v>4144</v>
      </c>
      <c r="B165" s="8" t="s">
        <v>1477</v>
      </c>
    </row>
    <row r="166" spans="1:2">
      <c r="A166" s="8" t="s">
        <v>4145</v>
      </c>
      <c r="B166" s="8" t="s">
        <v>1477</v>
      </c>
    </row>
    <row r="167" spans="1:2">
      <c r="A167" s="8" t="s">
        <v>4146</v>
      </c>
      <c r="B167" s="8" t="s">
        <v>1477</v>
      </c>
    </row>
    <row r="168" spans="1:2">
      <c r="A168" s="8" t="s">
        <v>4147</v>
      </c>
      <c r="B168" s="8" t="s">
        <v>1477</v>
      </c>
    </row>
    <row r="169" spans="1:2">
      <c r="A169" s="8" t="s">
        <v>4148</v>
      </c>
      <c r="B169" s="8" t="s">
        <v>1477</v>
      </c>
    </row>
    <row r="170" spans="1:2">
      <c r="A170" s="8" t="s">
        <v>4149</v>
      </c>
      <c r="B170" s="8" t="s">
        <v>1477</v>
      </c>
    </row>
    <row r="171" spans="1:2">
      <c r="A171" s="8" t="s">
        <v>4150</v>
      </c>
      <c r="B171" s="8" t="s">
        <v>1477</v>
      </c>
    </row>
    <row r="172" spans="1:2">
      <c r="A172" s="8" t="s">
        <v>4151</v>
      </c>
      <c r="B172" s="8" t="s">
        <v>1477</v>
      </c>
    </row>
    <row r="173" spans="1:2">
      <c r="A173" s="8" t="s">
        <v>4152</v>
      </c>
      <c r="B173" s="8" t="s">
        <v>1477</v>
      </c>
    </row>
    <row r="174" spans="1:2">
      <c r="A174" s="8" t="s">
        <v>4153</v>
      </c>
      <c r="B174" s="8" t="s">
        <v>1477</v>
      </c>
    </row>
    <row r="175" spans="1:2">
      <c r="A175" s="8" t="s">
        <v>1478</v>
      </c>
      <c r="B175" s="8" t="s">
        <v>1478</v>
      </c>
    </row>
    <row r="176" spans="1:2">
      <c r="A176" s="8" t="s">
        <v>4028</v>
      </c>
      <c r="B176" s="8" t="s">
        <v>1478</v>
      </c>
    </row>
    <row r="177" spans="1:2">
      <c r="A177" s="8" t="s">
        <v>4154</v>
      </c>
      <c r="B177" s="8" t="s">
        <v>1478</v>
      </c>
    </row>
    <row r="178" spans="1:2">
      <c r="A178" s="8" t="s">
        <v>4155</v>
      </c>
      <c r="B178" s="8" t="s">
        <v>1478</v>
      </c>
    </row>
    <row r="179" spans="1:2">
      <c r="A179" s="8" t="s">
        <v>4156</v>
      </c>
      <c r="B179" s="8" t="s">
        <v>1478</v>
      </c>
    </row>
    <row r="180" spans="1:2">
      <c r="A180" s="8" t="s">
        <v>4157</v>
      </c>
      <c r="B180" s="8" t="s">
        <v>1478</v>
      </c>
    </row>
    <row r="181" spans="1:2">
      <c r="A181" s="8" t="s">
        <v>4158</v>
      </c>
      <c r="B181" s="8" t="s">
        <v>1478</v>
      </c>
    </row>
    <row r="182" spans="1:2">
      <c r="A182" s="8" t="s">
        <v>4159</v>
      </c>
      <c r="B182" s="8" t="s">
        <v>1478</v>
      </c>
    </row>
    <row r="183" spans="1:2">
      <c r="A183" s="8" t="s">
        <v>4160</v>
      </c>
      <c r="B183" s="8" t="s">
        <v>1478</v>
      </c>
    </row>
    <row r="184" spans="1:2">
      <c r="A184" s="8" t="s">
        <v>4161</v>
      </c>
      <c r="B184" s="8" t="s">
        <v>1478</v>
      </c>
    </row>
    <row r="185" spans="1:2">
      <c r="A185" s="8" t="s">
        <v>4162</v>
      </c>
      <c r="B185" s="8" t="s">
        <v>1478</v>
      </c>
    </row>
    <row r="186" spans="1:2">
      <c r="A186" s="8" t="s">
        <v>4163</v>
      </c>
      <c r="B186" s="8" t="s">
        <v>1478</v>
      </c>
    </row>
    <row r="187" spans="1:2">
      <c r="A187" s="8" t="s">
        <v>4164</v>
      </c>
      <c r="B187" s="8" t="s">
        <v>1478</v>
      </c>
    </row>
    <row r="188" spans="1:2">
      <c r="A188" s="8" t="s">
        <v>4165</v>
      </c>
      <c r="B188" s="8" t="s">
        <v>1478</v>
      </c>
    </row>
    <row r="189" spans="1:2">
      <c r="A189" s="8" t="s">
        <v>4166</v>
      </c>
      <c r="B189" s="8" t="s">
        <v>1478</v>
      </c>
    </row>
    <row r="190" spans="1:2">
      <c r="A190" s="8" t="s">
        <v>4167</v>
      </c>
      <c r="B190" s="8" t="s">
        <v>1478</v>
      </c>
    </row>
    <row r="191" spans="1:2">
      <c r="A191" s="8" t="s">
        <v>4168</v>
      </c>
      <c r="B191" s="8" t="s">
        <v>1478</v>
      </c>
    </row>
    <row r="192" spans="1:2">
      <c r="A192" s="8" t="s">
        <v>1479</v>
      </c>
      <c r="B192" s="8" t="s">
        <v>1479</v>
      </c>
    </row>
    <row r="193" spans="1:2">
      <c r="A193" s="8" t="s">
        <v>4169</v>
      </c>
      <c r="B193" s="8" t="s">
        <v>1479</v>
      </c>
    </row>
    <row r="194" spans="1:2">
      <c r="A194" s="8" t="s">
        <v>4170</v>
      </c>
      <c r="B194" s="8" t="s">
        <v>1479</v>
      </c>
    </row>
    <row r="195" spans="1:2">
      <c r="A195" s="8" t="s">
        <v>4171</v>
      </c>
      <c r="B195" s="8" t="s">
        <v>1479</v>
      </c>
    </row>
    <row r="196" spans="1:2">
      <c r="A196" s="8" t="s">
        <v>4172</v>
      </c>
      <c r="B196" s="8" t="s">
        <v>1479</v>
      </c>
    </row>
    <row r="197" spans="1:2">
      <c r="A197" s="8" t="s">
        <v>4173</v>
      </c>
      <c r="B197" s="8" t="s">
        <v>1479</v>
      </c>
    </row>
    <row r="198" spans="1:2">
      <c r="A198" s="8" t="s">
        <v>4174</v>
      </c>
      <c r="B198" s="8" t="s">
        <v>1479</v>
      </c>
    </row>
    <row r="199" spans="1:2">
      <c r="A199" s="8" t="s">
        <v>4175</v>
      </c>
      <c r="B199" s="8" t="s">
        <v>1479</v>
      </c>
    </row>
    <row r="200" spans="1:2">
      <c r="A200" s="8" t="s">
        <v>4176</v>
      </c>
      <c r="B200" s="8" t="s">
        <v>1479</v>
      </c>
    </row>
    <row r="201" spans="1:2">
      <c r="A201" s="8" t="s">
        <v>4177</v>
      </c>
      <c r="B201" s="8" t="s">
        <v>1479</v>
      </c>
    </row>
    <row r="202" spans="1:2">
      <c r="A202" s="8" t="s">
        <v>4178</v>
      </c>
      <c r="B202" s="8" t="s">
        <v>1479</v>
      </c>
    </row>
    <row r="203" spans="1:2">
      <c r="A203" s="8" t="s">
        <v>1480</v>
      </c>
      <c r="B203" s="8" t="s">
        <v>1480</v>
      </c>
    </row>
    <row r="204" spans="1:2">
      <c r="A204" s="8" t="s">
        <v>4179</v>
      </c>
      <c r="B204" s="8" t="s">
        <v>1480</v>
      </c>
    </row>
    <row r="205" spans="1:2">
      <c r="A205" s="8" t="s">
        <v>4180</v>
      </c>
      <c r="B205" s="8" t="s">
        <v>1480</v>
      </c>
    </row>
    <row r="206" spans="1:2">
      <c r="A206" s="8" t="s">
        <v>4181</v>
      </c>
      <c r="B206" s="8" t="s">
        <v>1480</v>
      </c>
    </row>
    <row r="207" spans="1:2">
      <c r="A207" s="8" t="s">
        <v>4182</v>
      </c>
      <c r="B207" s="8" t="s">
        <v>1480</v>
      </c>
    </row>
    <row r="208" spans="1:2">
      <c r="A208" s="8" t="s">
        <v>4183</v>
      </c>
      <c r="B208" s="8" t="s">
        <v>1480</v>
      </c>
    </row>
    <row r="209" spans="1:2">
      <c r="A209" s="8" t="s">
        <v>4184</v>
      </c>
      <c r="B209" s="8" t="s">
        <v>1480</v>
      </c>
    </row>
    <row r="210" spans="1:2">
      <c r="A210" s="8" t="s">
        <v>4185</v>
      </c>
      <c r="B210" s="8" t="s">
        <v>1480</v>
      </c>
    </row>
    <row r="211" spans="1:2">
      <c r="A211" s="8" t="s">
        <v>4186</v>
      </c>
      <c r="B211" s="8" t="s">
        <v>1480</v>
      </c>
    </row>
    <row r="212" spans="1:2">
      <c r="A212" s="8" t="s">
        <v>4187</v>
      </c>
      <c r="B212" s="8" t="s">
        <v>1480</v>
      </c>
    </row>
    <row r="213" spans="1:2">
      <c r="A213" s="8" t="s">
        <v>4188</v>
      </c>
      <c r="B213" s="8" t="s">
        <v>1480</v>
      </c>
    </row>
    <row r="214" spans="1:2">
      <c r="A214" s="8" t="s">
        <v>4189</v>
      </c>
      <c r="B214" s="8" t="s">
        <v>1480</v>
      </c>
    </row>
    <row r="215" spans="1:2">
      <c r="A215" s="8" t="s">
        <v>4190</v>
      </c>
      <c r="B215" s="8" t="s">
        <v>3477</v>
      </c>
    </row>
    <row r="216" spans="1:2">
      <c r="A216" s="8" t="s">
        <v>4191</v>
      </c>
      <c r="B216" s="8" t="s">
        <v>3477</v>
      </c>
    </row>
    <row r="217" spans="1:2">
      <c r="A217" s="8" t="s">
        <v>1481</v>
      </c>
      <c r="B217" s="8" t="s">
        <v>1481</v>
      </c>
    </row>
    <row r="218" spans="1:2">
      <c r="A218" s="8" t="s">
        <v>4192</v>
      </c>
      <c r="B218" s="8" t="s">
        <v>1481</v>
      </c>
    </row>
    <row r="219" spans="1:2">
      <c r="A219" s="8" t="s">
        <v>4193</v>
      </c>
      <c r="B219" s="8" t="s">
        <v>1481</v>
      </c>
    </row>
    <row r="220" spans="1:2">
      <c r="A220" s="8" t="s">
        <v>4194</v>
      </c>
      <c r="B220" s="8" t="s">
        <v>1481</v>
      </c>
    </row>
    <row r="221" spans="1:2">
      <c r="A221" s="8" t="s">
        <v>4195</v>
      </c>
      <c r="B221" s="8" t="s">
        <v>1481</v>
      </c>
    </row>
    <row r="222" spans="1:2">
      <c r="A222" s="8" t="s">
        <v>4196</v>
      </c>
      <c r="B222" s="8" t="s">
        <v>1481</v>
      </c>
    </row>
    <row r="223" spans="1:2">
      <c r="A223" s="8" t="s">
        <v>4197</v>
      </c>
      <c r="B223" s="8" t="s">
        <v>1481</v>
      </c>
    </row>
    <row r="224" spans="1:2">
      <c r="A224" s="8" t="s">
        <v>4198</v>
      </c>
      <c r="B224" s="8" t="s">
        <v>1481</v>
      </c>
    </row>
    <row r="225" spans="1:2">
      <c r="A225" s="8" t="s">
        <v>4199</v>
      </c>
      <c r="B225" s="8" t="s">
        <v>1481</v>
      </c>
    </row>
    <row r="226" spans="1:2">
      <c r="A226" s="8" t="s">
        <v>4200</v>
      </c>
      <c r="B226" s="8" t="s">
        <v>1481</v>
      </c>
    </row>
    <row r="227" spans="1:2">
      <c r="A227" s="8" t="s">
        <v>4201</v>
      </c>
      <c r="B227" s="8" t="s">
        <v>1481</v>
      </c>
    </row>
    <row r="228" spans="1:2">
      <c r="A228" s="8" t="s">
        <v>1482</v>
      </c>
      <c r="B228" s="8" t="s">
        <v>1482</v>
      </c>
    </row>
    <row r="229" spans="1:2">
      <c r="A229" s="3" t="s">
        <v>4202</v>
      </c>
      <c r="B229" s="8" t="s">
        <v>1482</v>
      </c>
    </row>
    <row r="230" spans="1:2">
      <c r="A230" s="8" t="s">
        <v>4203</v>
      </c>
      <c r="B230" s="8" t="s">
        <v>1482</v>
      </c>
    </row>
    <row r="231" spans="1:2">
      <c r="A231" s="8" t="s">
        <v>4204</v>
      </c>
      <c r="B231" s="8" t="s">
        <v>1482</v>
      </c>
    </row>
    <row r="232" spans="1:2">
      <c r="A232" s="8" t="s">
        <v>4205</v>
      </c>
      <c r="B232" s="8" t="s">
        <v>1482</v>
      </c>
    </row>
    <row r="233" spans="1:2">
      <c r="A233" s="8" t="s">
        <v>4206</v>
      </c>
      <c r="B233" s="8" t="s">
        <v>1482</v>
      </c>
    </row>
    <row r="234" spans="1:2">
      <c r="A234" s="8" t="s">
        <v>4207</v>
      </c>
      <c r="B234" s="8" t="s">
        <v>1482</v>
      </c>
    </row>
    <row r="235" spans="1:2">
      <c r="A235" s="8" t="s">
        <v>4208</v>
      </c>
      <c r="B235" s="8" t="s">
        <v>1482</v>
      </c>
    </row>
    <row r="236" spans="1:2">
      <c r="A236" s="8" t="s">
        <v>4209</v>
      </c>
      <c r="B236" s="8" t="s">
        <v>1482</v>
      </c>
    </row>
    <row r="237" spans="1:2">
      <c r="A237" s="8" t="s">
        <v>4210</v>
      </c>
      <c r="B237" s="8" t="s">
        <v>1482</v>
      </c>
    </row>
    <row r="238" spans="1:2">
      <c r="A238" s="8" t="s">
        <v>1483</v>
      </c>
      <c r="B238" s="8" t="s">
        <v>1483</v>
      </c>
    </row>
    <row r="239" spans="1:2">
      <c r="A239" s="8" t="s">
        <v>4211</v>
      </c>
      <c r="B239" s="8" t="s">
        <v>1483</v>
      </c>
    </row>
    <row r="240" spans="1:2">
      <c r="A240" s="8" t="s">
        <v>4212</v>
      </c>
      <c r="B240" s="8" t="s">
        <v>1483</v>
      </c>
    </row>
    <row r="241" spans="1:2">
      <c r="A241" s="8" t="s">
        <v>1484</v>
      </c>
      <c r="B241" s="8" t="s">
        <v>1484</v>
      </c>
    </row>
    <row r="242" spans="1:2">
      <c r="A242" s="8" t="s">
        <v>4213</v>
      </c>
      <c r="B242" s="8" t="s">
        <v>1484</v>
      </c>
    </row>
    <row r="243" spans="1:2">
      <c r="A243" s="8" t="s">
        <v>4214</v>
      </c>
      <c r="B243" s="8" t="s">
        <v>1484</v>
      </c>
    </row>
    <row r="244" spans="1:2">
      <c r="A244" s="8" t="s">
        <v>4215</v>
      </c>
      <c r="B244" s="8" t="s">
        <v>1484</v>
      </c>
    </row>
    <row r="245" spans="1:2">
      <c r="A245" s="8" t="s">
        <v>4216</v>
      </c>
      <c r="B245" s="8" t="s">
        <v>1484</v>
      </c>
    </row>
    <row r="246" spans="1:2">
      <c r="A246" s="8" t="s">
        <v>4217</v>
      </c>
      <c r="B246" s="8" t="s">
        <v>1484</v>
      </c>
    </row>
    <row r="247" spans="1:2">
      <c r="A247" s="8" t="s">
        <v>4218</v>
      </c>
      <c r="B247" s="8" t="s">
        <v>1484</v>
      </c>
    </row>
    <row r="248" spans="1:2">
      <c r="A248" s="8" t="s">
        <v>4219</v>
      </c>
      <c r="B248" s="8" t="s">
        <v>1484</v>
      </c>
    </row>
    <row r="249" spans="1:2">
      <c r="A249" s="8" t="s">
        <v>4220</v>
      </c>
      <c r="B249" s="8" t="s">
        <v>1484</v>
      </c>
    </row>
    <row r="250" spans="1:2">
      <c r="A250" s="8" t="s">
        <v>4221</v>
      </c>
      <c r="B250" s="8" t="s">
        <v>1484</v>
      </c>
    </row>
    <row r="251" spans="1:2">
      <c r="A251" s="8" t="s">
        <v>4222</v>
      </c>
      <c r="B251" s="8" t="s">
        <v>1484</v>
      </c>
    </row>
    <row r="252" spans="1:2">
      <c r="A252" s="8" t="s">
        <v>4223</v>
      </c>
      <c r="B252" s="8" t="s">
        <v>1484</v>
      </c>
    </row>
    <row r="253" spans="1:2">
      <c r="A253" s="8" t="s">
        <v>1485</v>
      </c>
      <c r="B253" s="8" t="s">
        <v>1485</v>
      </c>
    </row>
    <row r="254" spans="1:2">
      <c r="A254" s="8" t="s">
        <v>4224</v>
      </c>
      <c r="B254" s="8" t="s">
        <v>1485</v>
      </c>
    </row>
    <row r="255" spans="1:2">
      <c r="A255" s="8" t="s">
        <v>4225</v>
      </c>
      <c r="B255" s="8" t="s">
        <v>1485</v>
      </c>
    </row>
    <row r="256" spans="1:2">
      <c r="A256" s="8" t="s">
        <v>4226</v>
      </c>
      <c r="B256" s="8" t="s">
        <v>1485</v>
      </c>
    </row>
    <row r="257" spans="1:2">
      <c r="A257" s="8" t="s">
        <v>4227</v>
      </c>
      <c r="B257" s="8" t="s">
        <v>1485</v>
      </c>
    </row>
    <row r="258" spans="1:2">
      <c r="A258" s="8" t="s">
        <v>4228</v>
      </c>
      <c r="B258" s="8" t="s">
        <v>1485</v>
      </c>
    </row>
    <row r="259" spans="1:2">
      <c r="A259" s="8" t="s">
        <v>1486</v>
      </c>
      <c r="B259" s="8" t="s">
        <v>1486</v>
      </c>
    </row>
    <row r="260" spans="1:2">
      <c r="A260" s="8" t="s">
        <v>4229</v>
      </c>
      <c r="B260" s="8" t="s">
        <v>1486</v>
      </c>
    </row>
    <row r="261" spans="1:2">
      <c r="A261" s="8" t="s">
        <v>4230</v>
      </c>
      <c r="B261" s="8" t="s">
        <v>1486</v>
      </c>
    </row>
    <row r="262" spans="1:2">
      <c r="A262" s="8" t="s">
        <v>4231</v>
      </c>
      <c r="B262" s="8" t="s">
        <v>1486</v>
      </c>
    </row>
    <row r="263" spans="1:2">
      <c r="A263" s="8" t="s">
        <v>4232</v>
      </c>
      <c r="B263" s="8" t="s">
        <v>1486</v>
      </c>
    </row>
    <row r="264" spans="1:2">
      <c r="A264" s="8" t="s">
        <v>4233</v>
      </c>
      <c r="B264" s="8" t="s">
        <v>1486</v>
      </c>
    </row>
    <row r="265" spans="1:2">
      <c r="A265" s="8" t="s">
        <v>4234</v>
      </c>
      <c r="B265" s="8" t="s">
        <v>1486</v>
      </c>
    </row>
    <row r="266" spans="1:2">
      <c r="A266" s="8" t="s">
        <v>1487</v>
      </c>
      <c r="B266" s="8" t="s">
        <v>1487</v>
      </c>
    </row>
    <row r="267" spans="1:2">
      <c r="A267" s="8" t="s">
        <v>4235</v>
      </c>
      <c r="B267" s="8" t="s">
        <v>1487</v>
      </c>
    </row>
    <row r="268" spans="1:2">
      <c r="A268" s="8" t="s">
        <v>4236</v>
      </c>
      <c r="B268" s="8" t="s">
        <v>1487</v>
      </c>
    </row>
    <row r="269" spans="1:2">
      <c r="A269" s="8" t="s">
        <v>4237</v>
      </c>
      <c r="B269" s="8" t="s">
        <v>1487</v>
      </c>
    </row>
    <row r="270" spans="1:2">
      <c r="A270" s="8" t="s">
        <v>4238</v>
      </c>
      <c r="B270" s="8" t="s">
        <v>1487</v>
      </c>
    </row>
    <row r="271" spans="1:2">
      <c r="A271" s="8" t="s">
        <v>4239</v>
      </c>
      <c r="B271" s="8" t="s">
        <v>1487</v>
      </c>
    </row>
    <row r="272" spans="1:2">
      <c r="A272" s="8" t="s">
        <v>4240</v>
      </c>
      <c r="B272" s="8" t="s">
        <v>1487</v>
      </c>
    </row>
    <row r="273" spans="1:2">
      <c r="A273" s="8" t="s">
        <v>4241</v>
      </c>
      <c r="B273" s="8" t="s">
        <v>1487</v>
      </c>
    </row>
    <row r="274" spans="1:2">
      <c r="A274" s="8" t="s">
        <v>4242</v>
      </c>
      <c r="B274" s="8" t="s">
        <v>1487</v>
      </c>
    </row>
    <row r="275" spans="1:2">
      <c r="A275" s="8" t="s">
        <v>4243</v>
      </c>
      <c r="B275" s="8" t="s">
        <v>1487</v>
      </c>
    </row>
    <row r="276" spans="1:2">
      <c r="A276" s="8" t="s">
        <v>4244</v>
      </c>
      <c r="B276" s="8" t="s">
        <v>1487</v>
      </c>
    </row>
    <row r="277" spans="1:2">
      <c r="A277" s="8" t="s">
        <v>4245</v>
      </c>
      <c r="B277" s="8" t="s">
        <v>1487</v>
      </c>
    </row>
    <row r="278" spans="1:2">
      <c r="A278" s="8" t="s">
        <v>1488</v>
      </c>
      <c r="B278" s="8" t="s">
        <v>1488</v>
      </c>
    </row>
    <row r="279" spans="1:2">
      <c r="A279" s="8" t="s">
        <v>4246</v>
      </c>
      <c r="B279" s="8" t="s">
        <v>1488</v>
      </c>
    </row>
    <row r="280" spans="1:2">
      <c r="A280" s="8" t="s">
        <v>4247</v>
      </c>
      <c r="B280" s="8" t="s">
        <v>1488</v>
      </c>
    </row>
    <row r="281" spans="1:2">
      <c r="A281" s="8" t="s">
        <v>4248</v>
      </c>
      <c r="B281" s="8" t="s">
        <v>1488</v>
      </c>
    </row>
    <row r="282" spans="1:2">
      <c r="A282" s="8" t="s">
        <v>4249</v>
      </c>
      <c r="B282" s="8" t="s">
        <v>1488</v>
      </c>
    </row>
    <row r="283" spans="1:2">
      <c r="A283" s="8" t="s">
        <v>4250</v>
      </c>
      <c r="B283" s="8" t="s">
        <v>1488</v>
      </c>
    </row>
    <row r="284" spans="1:2">
      <c r="A284" s="8" t="s">
        <v>4251</v>
      </c>
      <c r="B284" s="8" t="s">
        <v>1488</v>
      </c>
    </row>
    <row r="285" spans="1:2">
      <c r="A285" s="8" t="s">
        <v>4252</v>
      </c>
      <c r="B285" s="8" t="s">
        <v>1488</v>
      </c>
    </row>
    <row r="286" spans="1:2">
      <c r="A286" s="8" t="s">
        <v>4253</v>
      </c>
      <c r="B286" s="8" t="s">
        <v>1488</v>
      </c>
    </row>
    <row r="287" spans="1:2">
      <c r="A287" s="8" t="s">
        <v>4254</v>
      </c>
      <c r="B287" s="8" t="s">
        <v>1488</v>
      </c>
    </row>
    <row r="288" spans="1:2">
      <c r="A288" s="8" t="s">
        <v>4255</v>
      </c>
      <c r="B288" s="8" t="s">
        <v>1488</v>
      </c>
    </row>
    <row r="289" spans="1:2">
      <c r="A289" s="8" t="s">
        <v>4256</v>
      </c>
      <c r="B289" s="8" t="s">
        <v>1488</v>
      </c>
    </row>
    <row r="290" spans="1:2">
      <c r="A290" s="8" t="s">
        <v>4257</v>
      </c>
      <c r="B290" s="8" t="s">
        <v>1488</v>
      </c>
    </row>
    <row r="291" spans="1:2">
      <c r="A291" s="8" t="s">
        <v>4258</v>
      </c>
      <c r="B291" s="8" t="s">
        <v>1488</v>
      </c>
    </row>
    <row r="292" spans="1:2">
      <c r="A292" s="8" t="s">
        <v>1489</v>
      </c>
      <c r="B292" s="8" t="s">
        <v>1489</v>
      </c>
    </row>
    <row r="293" spans="1:2">
      <c r="A293" s="8" t="s">
        <v>4259</v>
      </c>
      <c r="B293" s="8" t="s">
        <v>1489</v>
      </c>
    </row>
    <row r="294" spans="1:2">
      <c r="A294" s="8" t="s">
        <v>4260</v>
      </c>
      <c r="B294" s="8" t="s">
        <v>1489</v>
      </c>
    </row>
    <row r="295" spans="1:2">
      <c r="A295" s="8" t="s">
        <v>4261</v>
      </c>
      <c r="B295" s="8" t="s">
        <v>1489</v>
      </c>
    </row>
    <row r="296" spans="1:2">
      <c r="A296" s="8" t="s">
        <v>4262</v>
      </c>
      <c r="B296" s="8" t="s">
        <v>1489</v>
      </c>
    </row>
    <row r="297" spans="1:2">
      <c r="A297" s="8" t="s">
        <v>4263</v>
      </c>
      <c r="B297" s="8" t="s">
        <v>1489</v>
      </c>
    </row>
    <row r="298" spans="1:2">
      <c r="A298" s="8" t="s">
        <v>4264</v>
      </c>
      <c r="B298" s="8" t="s">
        <v>1489</v>
      </c>
    </row>
    <row r="299" spans="1:2">
      <c r="A299" s="8" t="s">
        <v>4265</v>
      </c>
      <c r="B299" s="8" t="s">
        <v>1489</v>
      </c>
    </row>
    <row r="300" spans="1:2">
      <c r="A300" s="8" t="s">
        <v>4266</v>
      </c>
      <c r="B300" s="8" t="s">
        <v>1489</v>
      </c>
    </row>
    <row r="301" spans="1:2">
      <c r="A301" s="8" t="s">
        <v>4267</v>
      </c>
      <c r="B301" s="8" t="s">
        <v>1489</v>
      </c>
    </row>
    <row r="302" spans="1:2">
      <c r="A302" s="8" t="s">
        <v>4268</v>
      </c>
      <c r="B302" s="8" t="s">
        <v>1489</v>
      </c>
    </row>
    <row r="303" spans="1:2">
      <c r="A303" s="8" t="s">
        <v>4269</v>
      </c>
      <c r="B303" s="8" t="s">
        <v>1489</v>
      </c>
    </row>
    <row r="304" spans="1:2">
      <c r="A304" s="8" t="s">
        <v>4270</v>
      </c>
      <c r="B304" s="8" t="s">
        <v>1489</v>
      </c>
    </row>
    <row r="305" spans="1:2">
      <c r="A305" s="8" t="s">
        <v>4271</v>
      </c>
      <c r="B305" s="8" t="s">
        <v>1489</v>
      </c>
    </row>
    <row r="306" spans="1:2">
      <c r="A306" s="8" t="s">
        <v>4272</v>
      </c>
      <c r="B306" s="8" t="s">
        <v>1489</v>
      </c>
    </row>
    <row r="307" spans="1:2">
      <c r="A307" s="8" t="s">
        <v>1490</v>
      </c>
      <c r="B307" s="8" t="s">
        <v>1490</v>
      </c>
    </row>
    <row r="308" spans="1:2">
      <c r="A308" s="8" t="s">
        <v>4273</v>
      </c>
      <c r="B308" s="8" t="s">
        <v>1490</v>
      </c>
    </row>
    <row r="309" spans="1:2">
      <c r="A309" s="8" t="s">
        <v>4274</v>
      </c>
      <c r="B309" s="8" t="s">
        <v>1490</v>
      </c>
    </row>
    <row r="310" spans="1:2">
      <c r="A310" s="8" t="s">
        <v>4275</v>
      </c>
      <c r="B310" s="8" t="s">
        <v>1490</v>
      </c>
    </row>
    <row r="311" spans="1:2">
      <c r="A311" s="8" t="s">
        <v>4276</v>
      </c>
      <c r="B311" s="8" t="s">
        <v>1490</v>
      </c>
    </row>
    <row r="312" spans="1:2">
      <c r="A312" s="8" t="s">
        <v>4277</v>
      </c>
      <c r="B312" s="8" t="s">
        <v>1490</v>
      </c>
    </row>
    <row r="313" spans="1:2">
      <c r="A313" s="8" t="s">
        <v>4278</v>
      </c>
      <c r="B313" s="8" t="s">
        <v>1490</v>
      </c>
    </row>
    <row r="314" spans="1:2">
      <c r="A314" s="8" t="s">
        <v>4279</v>
      </c>
      <c r="B314" s="8" t="s">
        <v>1490</v>
      </c>
    </row>
    <row r="315" spans="1:2">
      <c r="A315" s="8" t="s">
        <v>4280</v>
      </c>
      <c r="B315" s="8" t="s">
        <v>1490</v>
      </c>
    </row>
    <row r="316" spans="1:2">
      <c r="A316" s="8" t="s">
        <v>4281</v>
      </c>
      <c r="B316" s="8" t="s">
        <v>1490</v>
      </c>
    </row>
    <row r="317" spans="1:2">
      <c r="A317" s="8" t="s">
        <v>4282</v>
      </c>
      <c r="B317" s="8" t="s">
        <v>1490</v>
      </c>
    </row>
    <row r="318" spans="1:2">
      <c r="A318" s="8" t="s">
        <v>4283</v>
      </c>
      <c r="B318" s="8" t="s">
        <v>1490</v>
      </c>
    </row>
    <row r="319" spans="1:2">
      <c r="A319" s="8" t="s">
        <v>4284</v>
      </c>
      <c r="B319" s="8" t="s">
        <v>1490</v>
      </c>
    </row>
    <row r="320" spans="1:2">
      <c r="A320" s="8" t="s">
        <v>4285</v>
      </c>
      <c r="B320" s="8" t="s">
        <v>1490</v>
      </c>
    </row>
    <row r="321" spans="1:2">
      <c r="A321" s="8" t="s">
        <v>4286</v>
      </c>
      <c r="B321" s="8" t="s">
        <v>1490</v>
      </c>
    </row>
    <row r="322" spans="1:2">
      <c r="A322" s="8" t="s">
        <v>4287</v>
      </c>
      <c r="B322" s="8" t="s">
        <v>1490</v>
      </c>
    </row>
    <row r="323" spans="1:2">
      <c r="A323" s="8" t="s">
        <v>4288</v>
      </c>
      <c r="B323" s="8" t="s">
        <v>1490</v>
      </c>
    </row>
    <row r="324" spans="1:2">
      <c r="A324" s="8" t="s">
        <v>4289</v>
      </c>
      <c r="B324" s="8" t="s">
        <v>1490</v>
      </c>
    </row>
    <row r="325" spans="1:2">
      <c r="A325" s="8" t="s">
        <v>1491</v>
      </c>
      <c r="B325" s="8" t="s">
        <v>1491</v>
      </c>
    </row>
    <row r="326" spans="1:2">
      <c r="A326" s="8" t="s">
        <v>4290</v>
      </c>
      <c r="B326" s="8" t="s">
        <v>1491</v>
      </c>
    </row>
    <row r="327" spans="1:2">
      <c r="A327" s="8" t="s">
        <v>4291</v>
      </c>
      <c r="B327" s="8" t="s">
        <v>1491</v>
      </c>
    </row>
    <row r="328" spans="1:2">
      <c r="A328" s="8" t="s">
        <v>4292</v>
      </c>
      <c r="B328" s="8" t="s">
        <v>1491</v>
      </c>
    </row>
    <row r="329" spans="1:2">
      <c r="A329" s="8" t="s">
        <v>4293</v>
      </c>
      <c r="B329" s="8" t="s">
        <v>1491</v>
      </c>
    </row>
    <row r="330" spans="1:2">
      <c r="A330" s="8" t="s">
        <v>4294</v>
      </c>
      <c r="B330" s="8" t="s">
        <v>1491</v>
      </c>
    </row>
    <row r="331" spans="1:2">
      <c r="A331" s="8" t="s">
        <v>4295</v>
      </c>
      <c r="B331" s="8" t="s">
        <v>1491</v>
      </c>
    </row>
    <row r="332" spans="1:2">
      <c r="A332" s="8" t="s">
        <v>4296</v>
      </c>
      <c r="B332" s="8" t="s">
        <v>1491</v>
      </c>
    </row>
    <row r="333" spans="1:2">
      <c r="A333" s="8" t="s">
        <v>4297</v>
      </c>
      <c r="B333" s="8" t="s">
        <v>1491</v>
      </c>
    </row>
    <row r="334" spans="1:2">
      <c r="A334" s="8" t="s">
        <v>4298</v>
      </c>
      <c r="B334" s="8" t="s">
        <v>1491</v>
      </c>
    </row>
    <row r="335" spans="1:2">
      <c r="A335" s="8" t="s">
        <v>4299</v>
      </c>
      <c r="B335" s="8" t="s">
        <v>1491</v>
      </c>
    </row>
    <row r="336" spans="1:2">
      <c r="A336" s="8" t="s">
        <v>4300</v>
      </c>
      <c r="B336" s="8" t="s">
        <v>1491</v>
      </c>
    </row>
    <row r="337" spans="1:2">
      <c r="A337" s="8" t="s">
        <v>4301</v>
      </c>
      <c r="B337" s="8" t="s">
        <v>1491</v>
      </c>
    </row>
    <row r="338" spans="1:2">
      <c r="A338" s="8" t="s">
        <v>4302</v>
      </c>
      <c r="B338" s="8" t="s">
        <v>1491</v>
      </c>
    </row>
    <row r="339" spans="1:2">
      <c r="A339" s="8" t="s">
        <v>1492</v>
      </c>
      <c r="B339" s="8" t="s">
        <v>1492</v>
      </c>
    </row>
    <row r="340" spans="1:2">
      <c r="A340" s="8" t="s">
        <v>4303</v>
      </c>
      <c r="B340" s="8" t="s">
        <v>1492</v>
      </c>
    </row>
    <row r="341" spans="1:2">
      <c r="A341" s="8" t="s">
        <v>4304</v>
      </c>
      <c r="B341" s="8" t="s">
        <v>1492</v>
      </c>
    </row>
    <row r="342" spans="1:2">
      <c r="A342" s="8" t="s">
        <v>4305</v>
      </c>
      <c r="B342" s="8" t="s">
        <v>1492</v>
      </c>
    </row>
    <row r="343" spans="1:2">
      <c r="A343" s="8" t="s">
        <v>4306</v>
      </c>
      <c r="B343" s="8" t="s">
        <v>1492</v>
      </c>
    </row>
    <row r="344" spans="1:2">
      <c r="A344" s="8" t="s">
        <v>4307</v>
      </c>
      <c r="B344" s="8" t="s">
        <v>1492</v>
      </c>
    </row>
    <row r="345" spans="1:2">
      <c r="A345" s="8" t="s">
        <v>4308</v>
      </c>
      <c r="B345" s="8" t="s">
        <v>1492</v>
      </c>
    </row>
    <row r="346" spans="1:2">
      <c r="A346" s="8" t="s">
        <v>4309</v>
      </c>
      <c r="B346" s="8" t="s">
        <v>1492</v>
      </c>
    </row>
    <row r="347" spans="1:2">
      <c r="A347" s="8" t="s">
        <v>4310</v>
      </c>
      <c r="B347" s="8" t="s">
        <v>1492</v>
      </c>
    </row>
    <row r="348" spans="1:2">
      <c r="A348" s="8" t="s">
        <v>4311</v>
      </c>
      <c r="B348" s="8" t="s">
        <v>1492</v>
      </c>
    </row>
    <row r="349" spans="1:2">
      <c r="A349" s="8" t="s">
        <v>1493</v>
      </c>
      <c r="B349" s="8" t="s">
        <v>1493</v>
      </c>
    </row>
    <row r="350" spans="1:2">
      <c r="A350" s="8" t="s">
        <v>4312</v>
      </c>
      <c r="B350" s="8" t="s">
        <v>1493</v>
      </c>
    </row>
    <row r="351" spans="1:2">
      <c r="A351" s="8" t="s">
        <v>4313</v>
      </c>
      <c r="B351" s="8" t="s">
        <v>1493</v>
      </c>
    </row>
    <row r="352" spans="1:2">
      <c r="A352" s="8" t="s">
        <v>4314</v>
      </c>
      <c r="B352" s="8" t="s">
        <v>1493</v>
      </c>
    </row>
    <row r="353" spans="1:2">
      <c r="A353" s="8" t="s">
        <v>4315</v>
      </c>
      <c r="B353" s="8" t="s">
        <v>1493</v>
      </c>
    </row>
    <row r="354" spans="1:2">
      <c r="A354" s="8" t="s">
        <v>4316</v>
      </c>
      <c r="B354" s="8" t="s">
        <v>1493</v>
      </c>
    </row>
    <row r="355" spans="1:2">
      <c r="A355" s="8" t="s">
        <v>4317</v>
      </c>
      <c r="B355" s="8" t="s">
        <v>1493</v>
      </c>
    </row>
    <row r="356" spans="1:2">
      <c r="A356" s="8" t="s">
        <v>4318</v>
      </c>
      <c r="B356" s="8" t="s">
        <v>1493</v>
      </c>
    </row>
    <row r="357" spans="1:2">
      <c r="A357" s="8" t="s">
        <v>4319</v>
      </c>
      <c r="B357" s="8" t="s">
        <v>1493</v>
      </c>
    </row>
    <row r="358" spans="1:2">
      <c r="A358" s="8" t="s">
        <v>4320</v>
      </c>
      <c r="B358" s="8" t="s">
        <v>1493</v>
      </c>
    </row>
    <row r="359" spans="1:2">
      <c r="A359" s="8" t="s">
        <v>1494</v>
      </c>
      <c r="B359" s="8" t="s">
        <v>1494</v>
      </c>
    </row>
    <row r="360" spans="1:2">
      <c r="A360" s="8" t="s">
        <v>4321</v>
      </c>
      <c r="B360" s="8" t="s">
        <v>1494</v>
      </c>
    </row>
    <row r="361" spans="1:2">
      <c r="A361" s="8" t="s">
        <v>4322</v>
      </c>
      <c r="B361" s="8" t="s">
        <v>1494</v>
      </c>
    </row>
    <row r="362" spans="1:2">
      <c r="A362" s="8" t="s">
        <v>4323</v>
      </c>
      <c r="B362" s="8" t="s">
        <v>1494</v>
      </c>
    </row>
    <row r="363" spans="1:2">
      <c r="A363" s="8" t="s">
        <v>1495</v>
      </c>
      <c r="B363" s="8" t="s">
        <v>1495</v>
      </c>
    </row>
    <row r="364" spans="1:2">
      <c r="A364" s="8" t="s">
        <v>4324</v>
      </c>
      <c r="B364" s="8" t="s">
        <v>1495</v>
      </c>
    </row>
    <row r="365" spans="1:2">
      <c r="A365" s="8" t="s">
        <v>4325</v>
      </c>
      <c r="B365" s="8" t="s">
        <v>1495</v>
      </c>
    </row>
    <row r="366" spans="1:2">
      <c r="A366" s="8" t="s">
        <v>4326</v>
      </c>
      <c r="B366" s="8" t="s">
        <v>1495</v>
      </c>
    </row>
    <row r="367" spans="1:2">
      <c r="A367" s="8" t="s">
        <v>4327</v>
      </c>
      <c r="B367" s="8" t="s">
        <v>1495</v>
      </c>
    </row>
    <row r="368" spans="1:2">
      <c r="A368" s="8" t="s">
        <v>4328</v>
      </c>
      <c r="B368" s="8" t="s">
        <v>1495</v>
      </c>
    </row>
    <row r="369" spans="1:2">
      <c r="A369" s="8" t="s">
        <v>4329</v>
      </c>
      <c r="B369" s="8" t="s">
        <v>1495</v>
      </c>
    </row>
    <row r="370" spans="1:2">
      <c r="A370" s="8" t="s">
        <v>4330</v>
      </c>
      <c r="B370" s="8" t="s">
        <v>1495</v>
      </c>
    </row>
    <row r="371" spans="1:2">
      <c r="A371" s="8" t="s">
        <v>4331</v>
      </c>
      <c r="B371" s="8" t="s">
        <v>1495</v>
      </c>
    </row>
    <row r="372" spans="1:2">
      <c r="A372" s="8" t="s">
        <v>4332</v>
      </c>
      <c r="B372" s="8" t="s">
        <v>1495</v>
      </c>
    </row>
    <row r="373" spans="1:2">
      <c r="A373" s="8" t="s">
        <v>4333</v>
      </c>
      <c r="B373" s="8" t="s">
        <v>1495</v>
      </c>
    </row>
    <row r="374" spans="1:2">
      <c r="A374" s="8" t="s">
        <v>4334</v>
      </c>
      <c r="B374" s="8" t="s">
        <v>1495</v>
      </c>
    </row>
    <row r="375" spans="1:2">
      <c r="A375" s="8" t="s">
        <v>4335</v>
      </c>
      <c r="B375" s="8" t="s">
        <v>1495</v>
      </c>
    </row>
    <row r="376" spans="1:2">
      <c r="A376" s="8" t="s">
        <v>1496</v>
      </c>
      <c r="B376" s="8" t="s">
        <v>1496</v>
      </c>
    </row>
    <row r="377" spans="1:2">
      <c r="A377" s="8" t="s">
        <v>4336</v>
      </c>
      <c r="B377" s="8" t="s">
        <v>1496</v>
      </c>
    </row>
    <row r="378" spans="1:2">
      <c r="A378" s="8" t="s">
        <v>4337</v>
      </c>
      <c r="B378" s="8" t="s">
        <v>1496</v>
      </c>
    </row>
    <row r="379" spans="1:2">
      <c r="A379" s="8" t="s">
        <v>4338</v>
      </c>
      <c r="B379" s="8" t="s">
        <v>1496</v>
      </c>
    </row>
    <row r="380" spans="1:2">
      <c r="A380" s="8" t="s">
        <v>4339</v>
      </c>
      <c r="B380" s="8" t="s">
        <v>1496</v>
      </c>
    </row>
    <row r="381" spans="1:2">
      <c r="A381" s="8" t="s">
        <v>4340</v>
      </c>
      <c r="B381" s="8" t="s">
        <v>1496</v>
      </c>
    </row>
    <row r="382" spans="1:2">
      <c r="A382" s="8" t="s">
        <v>4341</v>
      </c>
      <c r="B382" s="8" t="s">
        <v>1496</v>
      </c>
    </row>
    <row r="383" spans="1:2">
      <c r="A383" s="8" t="s">
        <v>4342</v>
      </c>
      <c r="B383" s="8" t="s">
        <v>1496</v>
      </c>
    </row>
    <row r="384" spans="1:2">
      <c r="A384" s="8" t="s">
        <v>4343</v>
      </c>
      <c r="B384" s="8" t="s">
        <v>1496</v>
      </c>
    </row>
    <row r="385" spans="1:2">
      <c r="A385" s="8" t="s">
        <v>1497</v>
      </c>
      <c r="B385" s="8" t="s">
        <v>1497</v>
      </c>
    </row>
    <row r="386" spans="1:2">
      <c r="A386" s="8" t="s">
        <v>4344</v>
      </c>
      <c r="B386" s="8" t="s">
        <v>1497</v>
      </c>
    </row>
    <row r="387" spans="1:2">
      <c r="A387" s="8" t="s">
        <v>4345</v>
      </c>
      <c r="B387" s="8" t="s">
        <v>1497</v>
      </c>
    </row>
    <row r="388" spans="1:2">
      <c r="A388" s="8" t="s">
        <v>4346</v>
      </c>
      <c r="B388" s="8" t="s">
        <v>1497</v>
      </c>
    </row>
    <row r="389" spans="1:2">
      <c r="A389" s="8" t="s">
        <v>4347</v>
      </c>
      <c r="B389" s="8" t="s">
        <v>1497</v>
      </c>
    </row>
    <row r="390" spans="1:2">
      <c r="A390" s="8" t="s">
        <v>4348</v>
      </c>
      <c r="B390" s="8" t="s">
        <v>1497</v>
      </c>
    </row>
    <row r="391" spans="1:2">
      <c r="A391" s="8" t="s">
        <v>4349</v>
      </c>
      <c r="B391" s="8" t="s">
        <v>1497</v>
      </c>
    </row>
    <row r="392" spans="1:2">
      <c r="A392" s="8" t="s">
        <v>4350</v>
      </c>
      <c r="B392" s="8" t="s">
        <v>1497</v>
      </c>
    </row>
    <row r="393" spans="1:2">
      <c r="A393" s="8" t="s">
        <v>4351</v>
      </c>
      <c r="B393" s="8" t="s">
        <v>1497</v>
      </c>
    </row>
    <row r="394" spans="1:2">
      <c r="A394" s="8" t="s">
        <v>1498</v>
      </c>
      <c r="B394" s="8" t="s">
        <v>1498</v>
      </c>
    </row>
    <row r="395" spans="1:2">
      <c r="A395" s="8" t="s">
        <v>4352</v>
      </c>
      <c r="B395" s="8" t="s">
        <v>1498</v>
      </c>
    </row>
    <row r="396" spans="1:2">
      <c r="A396" s="8" t="s">
        <v>4353</v>
      </c>
      <c r="B396" s="8" t="s">
        <v>1498</v>
      </c>
    </row>
    <row r="397" spans="1:2">
      <c r="A397" s="8" t="s">
        <v>4354</v>
      </c>
      <c r="B397" s="8" t="s">
        <v>1498</v>
      </c>
    </row>
    <row r="398" spans="1:2">
      <c r="A398" s="8" t="s">
        <v>4355</v>
      </c>
      <c r="B398" s="8" t="s">
        <v>1498</v>
      </c>
    </row>
    <row r="399" spans="1:2">
      <c r="A399" s="8" t="s">
        <v>4356</v>
      </c>
      <c r="B399" s="8" t="s">
        <v>1498</v>
      </c>
    </row>
    <row r="400" spans="1:2">
      <c r="A400" s="8" t="s">
        <v>4357</v>
      </c>
      <c r="B400" s="8" t="s">
        <v>1498</v>
      </c>
    </row>
    <row r="401" spans="1:2">
      <c r="A401" s="8" t="s">
        <v>4358</v>
      </c>
      <c r="B401" s="8" t="s">
        <v>1498</v>
      </c>
    </row>
    <row r="402" spans="1:2">
      <c r="A402" s="8" t="s">
        <v>4359</v>
      </c>
      <c r="B402" s="8" t="s">
        <v>1498</v>
      </c>
    </row>
    <row r="403" spans="1:2">
      <c r="A403" s="8" t="s">
        <v>4360</v>
      </c>
      <c r="B403" s="8" t="s">
        <v>1498</v>
      </c>
    </row>
    <row r="404" spans="1:2">
      <c r="A404" s="8" t="s">
        <v>4361</v>
      </c>
      <c r="B404" s="8" t="s">
        <v>1498</v>
      </c>
    </row>
    <row r="405" spans="1:2">
      <c r="A405" s="8" t="s">
        <v>4362</v>
      </c>
      <c r="B405" s="8" t="s">
        <v>1498</v>
      </c>
    </row>
    <row r="406" spans="1:2">
      <c r="A406" s="8" t="s">
        <v>4363</v>
      </c>
      <c r="B406" s="8" t="s">
        <v>1498</v>
      </c>
    </row>
    <row r="407" spans="1:2">
      <c r="A407" s="8" t="s">
        <v>4364</v>
      </c>
      <c r="B407" s="8" t="s">
        <v>1498</v>
      </c>
    </row>
    <row r="408" spans="1:2">
      <c r="A408" s="8" t="s">
        <v>4365</v>
      </c>
      <c r="B408" s="8" t="s">
        <v>1498</v>
      </c>
    </row>
    <row r="409" spans="1:2">
      <c r="A409" s="8" t="s">
        <v>1499</v>
      </c>
      <c r="B409" s="8" t="s">
        <v>1499</v>
      </c>
    </row>
    <row r="410" spans="1:2">
      <c r="A410" s="8" t="s">
        <v>4366</v>
      </c>
      <c r="B410" s="8" t="s">
        <v>1499</v>
      </c>
    </row>
    <row r="411" spans="1:2">
      <c r="A411" s="8" t="s">
        <v>4367</v>
      </c>
      <c r="B411" s="8" t="s">
        <v>1499</v>
      </c>
    </row>
    <row r="412" spans="1:2">
      <c r="A412" s="8" t="s">
        <v>4368</v>
      </c>
      <c r="B412" s="8" t="s">
        <v>1499</v>
      </c>
    </row>
    <row r="413" spans="1:2">
      <c r="A413" s="8" t="s">
        <v>4369</v>
      </c>
      <c r="B413" s="8" t="s">
        <v>1499</v>
      </c>
    </row>
    <row r="414" spans="1:2">
      <c r="A414" s="8" t="s">
        <v>4370</v>
      </c>
      <c r="B414" s="8" t="s">
        <v>1499</v>
      </c>
    </row>
    <row r="415" spans="1:2">
      <c r="A415" s="8" t="s">
        <v>4371</v>
      </c>
      <c r="B415" s="8" t="s">
        <v>1499</v>
      </c>
    </row>
    <row r="416" spans="1:2">
      <c r="A416" s="8" t="s">
        <v>4372</v>
      </c>
      <c r="B416" s="8" t="s">
        <v>1499</v>
      </c>
    </row>
    <row r="417" spans="1:2">
      <c r="A417" s="8" t="s">
        <v>1500</v>
      </c>
      <c r="B417" s="8" t="s">
        <v>1500</v>
      </c>
    </row>
    <row r="418" spans="1:2">
      <c r="A418" s="8" t="s">
        <v>4373</v>
      </c>
      <c r="B418" s="8" t="s">
        <v>1500</v>
      </c>
    </row>
    <row r="419" spans="1:2">
      <c r="A419" s="8" t="s">
        <v>4374</v>
      </c>
      <c r="B419" s="8" t="s">
        <v>1500</v>
      </c>
    </row>
    <row r="420" spans="1:2">
      <c r="A420" s="8" t="s">
        <v>4375</v>
      </c>
      <c r="B420" s="8" t="s">
        <v>1500</v>
      </c>
    </row>
    <row r="421" spans="1:2">
      <c r="A421" s="8" t="s">
        <v>4376</v>
      </c>
      <c r="B421" s="8" t="s">
        <v>1500</v>
      </c>
    </row>
    <row r="422" spans="1:2">
      <c r="A422" s="8" t="s">
        <v>4377</v>
      </c>
      <c r="B422" s="8" t="s">
        <v>1500</v>
      </c>
    </row>
    <row r="423" spans="1:2">
      <c r="A423" s="8" t="s">
        <v>4378</v>
      </c>
      <c r="B423" s="8" t="s">
        <v>1500</v>
      </c>
    </row>
    <row r="424" spans="1:2">
      <c r="A424" s="8" t="s">
        <v>4379</v>
      </c>
      <c r="B424" s="8" t="s">
        <v>1500</v>
      </c>
    </row>
    <row r="425" spans="1:2">
      <c r="A425" s="8" t="s">
        <v>4380</v>
      </c>
      <c r="B425" s="8" t="s">
        <v>1500</v>
      </c>
    </row>
    <row r="426" spans="1:2">
      <c r="A426" s="8" t="s">
        <v>4381</v>
      </c>
      <c r="B426" s="8" t="s">
        <v>1500</v>
      </c>
    </row>
    <row r="427" spans="1:2">
      <c r="A427" s="8" t="s">
        <v>4382</v>
      </c>
      <c r="B427" s="8" t="s">
        <v>1500</v>
      </c>
    </row>
    <row r="428" spans="1:2">
      <c r="A428" s="8" t="s">
        <v>4383</v>
      </c>
      <c r="B428" s="8" t="s">
        <v>1500</v>
      </c>
    </row>
    <row r="429" spans="1:2">
      <c r="A429" s="8" t="s">
        <v>1164</v>
      </c>
      <c r="B429" s="8" t="s">
        <v>1164</v>
      </c>
    </row>
    <row r="430" spans="1:2">
      <c r="A430" s="8" t="s">
        <v>4384</v>
      </c>
      <c r="B430" s="8" t="s">
        <v>1164</v>
      </c>
    </row>
    <row r="431" spans="1:2">
      <c r="A431" s="8" t="s">
        <v>4385</v>
      </c>
      <c r="B431" s="8" t="s">
        <v>1164</v>
      </c>
    </row>
    <row r="432" spans="1:2">
      <c r="A432" s="8" t="s">
        <v>4386</v>
      </c>
      <c r="B432" s="8" t="s">
        <v>1164</v>
      </c>
    </row>
    <row r="433" spans="1:2">
      <c r="A433" s="8" t="s">
        <v>4387</v>
      </c>
      <c r="B433" s="8" t="s">
        <v>1164</v>
      </c>
    </row>
    <row r="434" spans="1:2">
      <c r="A434" s="8" t="s">
        <v>4388</v>
      </c>
      <c r="B434" s="8" t="s">
        <v>1164</v>
      </c>
    </row>
    <row r="435" spans="1:2">
      <c r="A435" s="8" t="s">
        <v>4389</v>
      </c>
      <c r="B435" s="8" t="s">
        <v>1164</v>
      </c>
    </row>
    <row r="436" spans="1:2">
      <c r="A436" s="8" t="s">
        <v>1501</v>
      </c>
      <c r="B436" s="8" t="s">
        <v>1501</v>
      </c>
    </row>
    <row r="437" spans="1:2">
      <c r="A437" s="8" t="s">
        <v>4390</v>
      </c>
      <c r="B437" s="8" t="s">
        <v>1501</v>
      </c>
    </row>
    <row r="438" spans="1:2">
      <c r="A438" s="8" t="s">
        <v>4391</v>
      </c>
      <c r="B438" s="8" t="s">
        <v>1501</v>
      </c>
    </row>
    <row r="439" spans="1:2">
      <c r="A439" s="8" t="s">
        <v>4392</v>
      </c>
      <c r="B439" s="8" t="s">
        <v>1501</v>
      </c>
    </row>
    <row r="440" spans="1:2">
      <c r="A440" s="8" t="s">
        <v>4393</v>
      </c>
      <c r="B440" s="8" t="s">
        <v>1501</v>
      </c>
    </row>
    <row r="441" spans="1:2">
      <c r="A441" s="8" t="s">
        <v>4394</v>
      </c>
      <c r="B441" s="8" t="s">
        <v>1501</v>
      </c>
    </row>
    <row r="442" spans="1:2">
      <c r="A442" s="8" t="s">
        <v>4395</v>
      </c>
      <c r="B442" s="8" t="s">
        <v>1501</v>
      </c>
    </row>
    <row r="443" spans="1:2">
      <c r="A443" s="8" t="s">
        <v>4396</v>
      </c>
      <c r="B443" s="8" t="s">
        <v>1501</v>
      </c>
    </row>
    <row r="444" spans="1:2">
      <c r="A444" s="8" t="s">
        <v>4397</v>
      </c>
      <c r="B444" s="8" t="s">
        <v>1501</v>
      </c>
    </row>
    <row r="445" spans="1:2">
      <c r="A445" s="8" t="s">
        <v>4398</v>
      </c>
      <c r="B445" s="8" t="s">
        <v>1501</v>
      </c>
    </row>
    <row r="446" spans="1:2">
      <c r="A446" s="8" t="s">
        <v>4399</v>
      </c>
      <c r="B446" s="8" t="s">
        <v>1501</v>
      </c>
    </row>
    <row r="447" spans="1:2">
      <c r="A447" s="8" t="s">
        <v>4400</v>
      </c>
      <c r="B447" s="8" t="s">
        <v>1501</v>
      </c>
    </row>
    <row r="448" spans="1:2">
      <c r="A448" s="8" t="s">
        <v>4401</v>
      </c>
      <c r="B448" s="8" t="s">
        <v>1501</v>
      </c>
    </row>
    <row r="449" spans="1:2">
      <c r="A449" s="8" t="s">
        <v>1502</v>
      </c>
      <c r="B449" s="8" t="s">
        <v>1502</v>
      </c>
    </row>
    <row r="450" spans="1:2">
      <c r="A450" s="8" t="s">
        <v>4402</v>
      </c>
      <c r="B450" s="8" t="s">
        <v>1502</v>
      </c>
    </row>
    <row r="451" spans="1:2">
      <c r="A451" s="8" t="s">
        <v>4403</v>
      </c>
      <c r="B451" s="8" t="s">
        <v>1502</v>
      </c>
    </row>
    <row r="452" spans="1:2">
      <c r="A452" s="8" t="s">
        <v>4404</v>
      </c>
      <c r="B452" s="8" t="s">
        <v>1502</v>
      </c>
    </row>
    <row r="453" spans="1:2">
      <c r="A453" s="8" t="s">
        <v>1503</v>
      </c>
      <c r="B453" s="8" t="s">
        <v>1503</v>
      </c>
    </row>
    <row r="454" spans="1:2">
      <c r="A454" s="8" t="s">
        <v>4010</v>
      </c>
      <c r="B454" s="8" t="s">
        <v>1503</v>
      </c>
    </row>
    <row r="455" spans="1:2">
      <c r="A455" s="8" t="s">
        <v>4405</v>
      </c>
      <c r="B455" s="8" t="s">
        <v>1503</v>
      </c>
    </row>
    <row r="456" spans="1:2">
      <c r="A456" s="8" t="s">
        <v>4406</v>
      </c>
      <c r="B456" s="8" t="s">
        <v>1503</v>
      </c>
    </row>
    <row r="457" spans="1:2">
      <c r="A457" s="8" t="s">
        <v>4407</v>
      </c>
      <c r="B457" s="8" t="s">
        <v>1503</v>
      </c>
    </row>
    <row r="458" spans="1:2">
      <c r="A458" s="8" t="s">
        <v>4408</v>
      </c>
      <c r="B458" s="8" t="s">
        <v>1503</v>
      </c>
    </row>
    <row r="459" spans="1:2">
      <c r="A459" s="8" t="s">
        <v>4409</v>
      </c>
      <c r="B459" s="8" t="s">
        <v>1503</v>
      </c>
    </row>
    <row r="460" spans="1:2">
      <c r="A460" s="8" t="s">
        <v>4410</v>
      </c>
      <c r="B460" s="8" t="s">
        <v>1503</v>
      </c>
    </row>
    <row r="461" spans="1:2">
      <c r="A461" s="8" t="s">
        <v>4411</v>
      </c>
      <c r="B461" s="8" t="s">
        <v>1503</v>
      </c>
    </row>
    <row r="462" spans="1:2">
      <c r="A462" s="8" t="s">
        <v>4412</v>
      </c>
      <c r="B462" s="8" t="s">
        <v>1503</v>
      </c>
    </row>
    <row r="463" spans="1:2">
      <c r="A463" s="8" t="s">
        <v>4413</v>
      </c>
      <c r="B463" s="8" t="s">
        <v>1503</v>
      </c>
    </row>
    <row r="464" spans="1:2">
      <c r="A464" s="8" t="s">
        <v>4414</v>
      </c>
      <c r="B464" s="8" t="s">
        <v>1503</v>
      </c>
    </row>
    <row r="465" spans="1:2">
      <c r="A465" s="8" t="s">
        <v>4415</v>
      </c>
      <c r="B465" s="8" t="s">
        <v>1503</v>
      </c>
    </row>
    <row r="466" spans="1:2">
      <c r="A466" s="8" t="s">
        <v>4416</v>
      </c>
      <c r="B466" s="8" t="s">
        <v>1503</v>
      </c>
    </row>
    <row r="467" spans="1:2">
      <c r="A467" s="8" t="s">
        <v>1504</v>
      </c>
      <c r="B467" s="8" t="s">
        <v>1504</v>
      </c>
    </row>
    <row r="468" spans="1:2">
      <c r="A468" s="8" t="s">
        <v>4417</v>
      </c>
      <c r="B468" s="8" t="s">
        <v>1504</v>
      </c>
    </row>
    <row r="469" spans="1:2">
      <c r="A469" s="8" t="s">
        <v>4418</v>
      </c>
      <c r="B469" s="8" t="s">
        <v>1504</v>
      </c>
    </row>
    <row r="470" spans="1:2">
      <c r="A470" s="8" t="s">
        <v>4419</v>
      </c>
      <c r="B470" s="8" t="s">
        <v>1504</v>
      </c>
    </row>
    <row r="471" spans="1:2">
      <c r="A471" s="8" t="s">
        <v>4420</v>
      </c>
      <c r="B471" s="8" t="s">
        <v>1504</v>
      </c>
    </row>
    <row r="472" spans="1:2">
      <c r="A472" s="8" t="s">
        <v>4421</v>
      </c>
      <c r="B472" s="8" t="s">
        <v>1504</v>
      </c>
    </row>
    <row r="473" spans="1:2">
      <c r="A473" s="8" t="s">
        <v>4422</v>
      </c>
      <c r="B473" s="8" t="s">
        <v>1504</v>
      </c>
    </row>
    <row r="474" spans="1:2">
      <c r="A474" s="8" t="s">
        <v>4423</v>
      </c>
      <c r="B474" s="8" t="s">
        <v>1504</v>
      </c>
    </row>
    <row r="475" spans="1:2">
      <c r="A475" s="8" t="s">
        <v>4424</v>
      </c>
      <c r="B475" s="8" t="s">
        <v>1504</v>
      </c>
    </row>
    <row r="476" spans="1:2">
      <c r="A476" s="8" t="s">
        <v>4425</v>
      </c>
      <c r="B476" s="8" t="s">
        <v>1504</v>
      </c>
    </row>
    <row r="477" spans="1:2">
      <c r="A477" s="8" t="s">
        <v>4426</v>
      </c>
      <c r="B477" s="8" t="s">
        <v>1504</v>
      </c>
    </row>
    <row r="478" spans="1:2">
      <c r="A478" s="8" t="s">
        <v>1505</v>
      </c>
      <c r="B478" s="8" t="s">
        <v>1505</v>
      </c>
    </row>
    <row r="479" spans="1:2">
      <c r="A479" s="8" t="s">
        <v>4427</v>
      </c>
      <c r="B479" s="8" t="s">
        <v>1505</v>
      </c>
    </row>
    <row r="480" spans="1:2">
      <c r="A480" s="8" t="s">
        <v>4408</v>
      </c>
      <c r="B480" s="8" t="s">
        <v>1505</v>
      </c>
    </row>
    <row r="481" spans="1:2">
      <c r="A481" s="8" t="s">
        <v>4428</v>
      </c>
      <c r="B481" s="8" t="s">
        <v>1505</v>
      </c>
    </row>
    <row r="482" spans="1:2">
      <c r="A482" s="8" t="s">
        <v>4429</v>
      </c>
      <c r="B482" s="8" t="s">
        <v>1505</v>
      </c>
    </row>
    <row r="483" spans="1:2">
      <c r="A483" s="8" t="s">
        <v>4430</v>
      </c>
      <c r="B483" s="8" t="s">
        <v>1505</v>
      </c>
    </row>
    <row r="484" spans="1:2">
      <c r="A484" s="8" t="s">
        <v>4431</v>
      </c>
      <c r="B484" s="8" t="s">
        <v>1505</v>
      </c>
    </row>
    <row r="485" spans="1:2">
      <c r="A485" s="8" t="s">
        <v>4432</v>
      </c>
      <c r="B485" s="8" t="s">
        <v>1505</v>
      </c>
    </row>
    <row r="486" spans="1:2">
      <c r="A486" s="8" t="s">
        <v>1506</v>
      </c>
      <c r="B486" s="8" t="s">
        <v>1506</v>
      </c>
    </row>
    <row r="487" spans="1:2">
      <c r="A487" s="8" t="s">
        <v>4433</v>
      </c>
      <c r="B487" s="8" t="s">
        <v>1506</v>
      </c>
    </row>
    <row r="488" spans="1:2">
      <c r="A488" s="8" t="s">
        <v>4434</v>
      </c>
      <c r="B488" s="8" t="s">
        <v>1506</v>
      </c>
    </row>
    <row r="489" spans="1:2">
      <c r="A489" s="8" t="s">
        <v>4435</v>
      </c>
      <c r="B489" s="8" t="s">
        <v>1506</v>
      </c>
    </row>
    <row r="490" spans="1:2">
      <c r="A490" s="8" t="s">
        <v>4436</v>
      </c>
      <c r="B490" s="8" t="s">
        <v>1506</v>
      </c>
    </row>
    <row r="491" spans="1:2">
      <c r="A491" s="8" t="s">
        <v>4437</v>
      </c>
      <c r="B491" s="8" t="s">
        <v>1506</v>
      </c>
    </row>
    <row r="492" spans="1:2">
      <c r="A492" s="8" t="s">
        <v>4438</v>
      </c>
      <c r="B492" s="8" t="s">
        <v>1506</v>
      </c>
    </row>
    <row r="493" spans="1:2">
      <c r="A493" s="8" t="s">
        <v>4439</v>
      </c>
      <c r="B493" s="8" t="s">
        <v>1506</v>
      </c>
    </row>
    <row r="494" spans="1:2">
      <c r="A494" s="8" t="s">
        <v>1507</v>
      </c>
      <c r="B494" s="8" t="s">
        <v>1507</v>
      </c>
    </row>
    <row r="495" spans="1:2">
      <c r="A495" s="8" t="s">
        <v>4440</v>
      </c>
      <c r="B495" s="8" t="s">
        <v>1507</v>
      </c>
    </row>
    <row r="496" spans="1:2">
      <c r="A496" s="8" t="s">
        <v>4441</v>
      </c>
      <c r="B496" s="8" t="s">
        <v>1507</v>
      </c>
    </row>
    <row r="497" spans="1:2">
      <c r="A497" s="8" t="s">
        <v>4442</v>
      </c>
      <c r="B497" s="8" t="s">
        <v>1507</v>
      </c>
    </row>
    <row r="498" spans="1:2">
      <c r="A498" s="8" t="s">
        <v>4443</v>
      </c>
      <c r="B498" s="8" t="s">
        <v>1507</v>
      </c>
    </row>
    <row r="499" spans="1:2">
      <c r="A499" s="8" t="s">
        <v>4444</v>
      </c>
      <c r="B499" s="8" t="s">
        <v>1507</v>
      </c>
    </row>
    <row r="500" spans="1:2">
      <c r="A500" s="8" t="s">
        <v>4445</v>
      </c>
      <c r="B500" s="8" t="s">
        <v>1507</v>
      </c>
    </row>
    <row r="501" spans="1:2">
      <c r="A501" s="8" t="s">
        <v>1508</v>
      </c>
      <c r="B501" s="8" t="s">
        <v>1508</v>
      </c>
    </row>
    <row r="502" spans="1:2">
      <c r="A502" s="8" t="s">
        <v>4446</v>
      </c>
      <c r="B502" s="8" t="s">
        <v>1508</v>
      </c>
    </row>
    <row r="503" spans="1:2">
      <c r="A503" s="8" t="s">
        <v>4447</v>
      </c>
      <c r="B503" s="8" t="s">
        <v>1508</v>
      </c>
    </row>
    <row r="504" spans="1:2">
      <c r="A504" s="8" t="s">
        <v>4448</v>
      </c>
      <c r="B504" s="8" t="s">
        <v>1508</v>
      </c>
    </row>
    <row r="505" spans="1:2">
      <c r="A505" s="8" t="s">
        <v>4449</v>
      </c>
      <c r="B505" s="8" t="s">
        <v>1508</v>
      </c>
    </row>
    <row r="506" spans="1:2">
      <c r="A506" s="8" t="s">
        <v>4450</v>
      </c>
      <c r="B506" s="8" t="s">
        <v>1508</v>
      </c>
    </row>
    <row r="507" spans="1:2">
      <c r="A507" s="8" t="s">
        <v>4451</v>
      </c>
      <c r="B507" s="8" t="s">
        <v>1508</v>
      </c>
    </row>
    <row r="508" spans="1:2">
      <c r="A508" s="8" t="s">
        <v>1509</v>
      </c>
      <c r="B508" s="8" t="s">
        <v>1509</v>
      </c>
    </row>
    <row r="509" spans="1:2">
      <c r="A509" s="8" t="s">
        <v>4452</v>
      </c>
      <c r="B509" s="8" t="s">
        <v>1509</v>
      </c>
    </row>
    <row r="510" spans="1:2">
      <c r="A510" s="8" t="s">
        <v>4453</v>
      </c>
      <c r="B510" s="8" t="s">
        <v>1509</v>
      </c>
    </row>
    <row r="511" spans="1:2">
      <c r="A511" s="8" t="s">
        <v>4454</v>
      </c>
      <c r="B511" s="8" t="s">
        <v>1509</v>
      </c>
    </row>
    <row r="512" spans="1:2">
      <c r="A512" s="8" t="s">
        <v>4455</v>
      </c>
      <c r="B512" s="8" t="s">
        <v>1509</v>
      </c>
    </row>
    <row r="513" spans="1:2">
      <c r="A513" s="8" t="s">
        <v>4456</v>
      </c>
      <c r="B513" s="8" t="s">
        <v>1509</v>
      </c>
    </row>
    <row r="514" spans="1:2">
      <c r="A514" s="8" t="s">
        <v>4457</v>
      </c>
      <c r="B514" s="8" t="s">
        <v>1509</v>
      </c>
    </row>
    <row r="515" spans="1:2">
      <c r="A515" s="8" t="s">
        <v>4458</v>
      </c>
      <c r="B515" s="8" t="s">
        <v>1509</v>
      </c>
    </row>
    <row r="516" spans="1:2">
      <c r="A516" s="8" t="s">
        <v>1510</v>
      </c>
      <c r="B516" s="8" t="s">
        <v>1510</v>
      </c>
    </row>
    <row r="517" spans="1:2">
      <c r="A517" s="8" t="s">
        <v>4459</v>
      </c>
      <c r="B517" s="8" t="s">
        <v>1510</v>
      </c>
    </row>
    <row r="518" spans="1:2">
      <c r="A518" s="8" t="s">
        <v>4460</v>
      </c>
      <c r="B518" s="8" t="s">
        <v>1510</v>
      </c>
    </row>
    <row r="519" spans="1:2">
      <c r="A519" s="8" t="s">
        <v>4461</v>
      </c>
      <c r="B519" s="8" t="s">
        <v>1510</v>
      </c>
    </row>
    <row r="520" spans="1:2">
      <c r="A520" s="8" t="s">
        <v>4462</v>
      </c>
      <c r="B520" s="8" t="s">
        <v>1510</v>
      </c>
    </row>
    <row r="521" spans="1:2">
      <c r="A521" s="8" t="s">
        <v>4463</v>
      </c>
      <c r="B521" s="8" t="s">
        <v>1510</v>
      </c>
    </row>
    <row r="522" spans="1:2">
      <c r="A522" s="8" t="s">
        <v>4464</v>
      </c>
      <c r="B522" s="8" t="s">
        <v>1510</v>
      </c>
    </row>
    <row r="523" spans="1:2">
      <c r="A523" s="8" t="s">
        <v>1511</v>
      </c>
      <c r="B523" s="8" t="s">
        <v>1511</v>
      </c>
    </row>
    <row r="524" spans="1:2">
      <c r="A524" s="8" t="s">
        <v>4465</v>
      </c>
      <c r="B524" s="8" t="s">
        <v>1511</v>
      </c>
    </row>
    <row r="525" spans="1:2">
      <c r="A525" s="8" t="s">
        <v>4466</v>
      </c>
      <c r="B525" s="8" t="s">
        <v>1511</v>
      </c>
    </row>
    <row r="526" spans="1:2">
      <c r="A526" s="8" t="s">
        <v>4467</v>
      </c>
      <c r="B526" s="8" t="s">
        <v>1511</v>
      </c>
    </row>
    <row r="527" spans="1:2">
      <c r="A527" s="8" t="s">
        <v>4468</v>
      </c>
      <c r="B527" s="8" t="s">
        <v>1511</v>
      </c>
    </row>
    <row r="528" spans="1:2">
      <c r="A528" s="8" t="s">
        <v>4469</v>
      </c>
      <c r="B528" s="8" t="s">
        <v>1511</v>
      </c>
    </row>
    <row r="529" spans="1:2">
      <c r="A529" s="8" t="s">
        <v>4470</v>
      </c>
      <c r="B529" s="8" t="s">
        <v>1511</v>
      </c>
    </row>
    <row r="530" spans="1:2">
      <c r="A530" s="8" t="s">
        <v>4471</v>
      </c>
      <c r="B530" s="8" t="s">
        <v>1511</v>
      </c>
    </row>
    <row r="531" spans="1:2">
      <c r="A531" s="8" t="s">
        <v>1512</v>
      </c>
      <c r="B531" s="8" t="s">
        <v>1512</v>
      </c>
    </row>
    <row r="532" spans="1:2">
      <c r="A532" s="8" t="s">
        <v>4472</v>
      </c>
      <c r="B532" s="8" t="s">
        <v>1512</v>
      </c>
    </row>
    <row r="533" spans="1:2">
      <c r="A533" s="8" t="s">
        <v>4473</v>
      </c>
      <c r="B533" s="8" t="s">
        <v>1512</v>
      </c>
    </row>
    <row r="534" spans="1:2">
      <c r="A534" s="8" t="s">
        <v>4474</v>
      </c>
      <c r="B534" s="8" t="s">
        <v>1512</v>
      </c>
    </row>
    <row r="535" spans="1:2">
      <c r="A535" s="8" t="s">
        <v>4475</v>
      </c>
      <c r="B535" s="8" t="s">
        <v>1512</v>
      </c>
    </row>
    <row r="536" spans="1:2">
      <c r="A536" s="8" t="s">
        <v>4476</v>
      </c>
      <c r="B536" s="8" t="s">
        <v>1512</v>
      </c>
    </row>
    <row r="537" spans="1:2">
      <c r="A537" s="8" t="s">
        <v>4477</v>
      </c>
      <c r="B537" s="8" t="s">
        <v>1512</v>
      </c>
    </row>
    <row r="538" spans="1:2">
      <c r="A538" s="8" t="s">
        <v>4478</v>
      </c>
      <c r="B538" s="8" t="s">
        <v>1512</v>
      </c>
    </row>
    <row r="539" spans="1:2">
      <c r="A539" s="8" t="s">
        <v>1513</v>
      </c>
      <c r="B539" s="8" t="s">
        <v>1513</v>
      </c>
    </row>
    <row r="540" spans="1:2">
      <c r="A540" s="8" t="s">
        <v>4479</v>
      </c>
      <c r="B540" s="8" t="s">
        <v>1513</v>
      </c>
    </row>
    <row r="541" spans="1:2">
      <c r="A541" s="8" t="s">
        <v>4480</v>
      </c>
      <c r="B541" s="8" t="s">
        <v>1513</v>
      </c>
    </row>
    <row r="542" spans="1:2">
      <c r="A542" s="8" t="s">
        <v>4481</v>
      </c>
      <c r="B542" s="8" t="s">
        <v>1513</v>
      </c>
    </row>
    <row r="543" spans="1:2">
      <c r="A543" s="8" t="s">
        <v>4482</v>
      </c>
      <c r="B543" s="8" t="s">
        <v>1513</v>
      </c>
    </row>
    <row r="544" spans="1:2">
      <c r="A544" s="8" t="s">
        <v>1514</v>
      </c>
      <c r="B544" s="8" t="s">
        <v>1514</v>
      </c>
    </row>
    <row r="545" spans="1:2">
      <c r="A545" s="8" t="s">
        <v>4483</v>
      </c>
      <c r="B545" s="8" t="s">
        <v>1514</v>
      </c>
    </row>
    <row r="546" spans="1:2">
      <c r="A546" s="8" t="s">
        <v>4484</v>
      </c>
      <c r="B546" s="8" t="s">
        <v>1514</v>
      </c>
    </row>
    <row r="547" spans="1:2">
      <c r="A547" s="8" t="s">
        <v>4485</v>
      </c>
      <c r="B547" s="8" t="s">
        <v>1514</v>
      </c>
    </row>
    <row r="548" spans="1:2">
      <c r="A548" s="8" t="s">
        <v>4486</v>
      </c>
      <c r="B548" s="8" t="s">
        <v>1514</v>
      </c>
    </row>
    <row r="549" spans="1:2">
      <c r="A549" s="8" t="s">
        <v>4487</v>
      </c>
      <c r="B549" s="8" t="s">
        <v>1514</v>
      </c>
    </row>
    <row r="550" spans="1:2">
      <c r="A550" s="8" t="s">
        <v>4488</v>
      </c>
      <c r="B550" s="8" t="s">
        <v>1514</v>
      </c>
    </row>
    <row r="551" spans="1:2">
      <c r="A551" s="8" t="s">
        <v>4489</v>
      </c>
      <c r="B551" s="8" t="s">
        <v>1514</v>
      </c>
    </row>
    <row r="552" spans="1:2">
      <c r="A552" s="8" t="s">
        <v>1515</v>
      </c>
      <c r="B552" s="8" t="s">
        <v>1515</v>
      </c>
    </row>
    <row r="553" spans="1:2">
      <c r="A553" s="8" t="s">
        <v>4490</v>
      </c>
      <c r="B553" s="8" t="s">
        <v>1515</v>
      </c>
    </row>
    <row r="554" spans="1:2">
      <c r="A554" s="8" t="s">
        <v>4491</v>
      </c>
      <c r="B554" s="8" t="s">
        <v>1515</v>
      </c>
    </row>
    <row r="555" spans="1:2">
      <c r="A555" s="8" t="s">
        <v>4492</v>
      </c>
      <c r="B555" s="8" t="s">
        <v>1515</v>
      </c>
    </row>
    <row r="556" spans="1:2">
      <c r="A556" s="8" t="s">
        <v>4493</v>
      </c>
      <c r="B556" s="8" t="s">
        <v>1515</v>
      </c>
    </row>
    <row r="557" spans="1:2">
      <c r="A557" s="8" t="s">
        <v>4494</v>
      </c>
      <c r="B557" s="8" t="s">
        <v>1515</v>
      </c>
    </row>
    <row r="558" spans="1:2">
      <c r="A558" s="8" t="s">
        <v>4495</v>
      </c>
      <c r="B558" s="8" t="s">
        <v>1515</v>
      </c>
    </row>
    <row r="559" spans="1:2">
      <c r="A559" s="8" t="s">
        <v>4496</v>
      </c>
      <c r="B559" s="8" t="s">
        <v>1515</v>
      </c>
    </row>
    <row r="560" spans="1:2">
      <c r="A560" s="8" t="s">
        <v>1516</v>
      </c>
      <c r="B560" s="8" t="s">
        <v>1516</v>
      </c>
    </row>
    <row r="561" spans="1:2">
      <c r="A561" s="8" t="s">
        <v>4497</v>
      </c>
      <c r="B561" s="8" t="s">
        <v>1516</v>
      </c>
    </row>
    <row r="562" spans="1:2">
      <c r="A562" s="8" t="s">
        <v>4498</v>
      </c>
      <c r="B562" s="8" t="s">
        <v>1516</v>
      </c>
    </row>
    <row r="563" spans="1:2">
      <c r="A563" s="8" t="s">
        <v>4499</v>
      </c>
      <c r="B563" s="8" t="s">
        <v>1516</v>
      </c>
    </row>
    <row r="564" spans="1:2">
      <c r="A564" s="8" t="s">
        <v>4500</v>
      </c>
      <c r="B564" s="8" t="s">
        <v>1516</v>
      </c>
    </row>
    <row r="565" spans="1:2">
      <c r="A565" s="8" t="s">
        <v>4501</v>
      </c>
      <c r="B565" s="8" t="s">
        <v>1516</v>
      </c>
    </row>
    <row r="566" spans="1:2">
      <c r="A566" s="8" t="s">
        <v>4502</v>
      </c>
      <c r="B566" s="8" t="s">
        <v>1516</v>
      </c>
    </row>
    <row r="567" spans="1:2">
      <c r="A567" s="8" t="s">
        <v>1517</v>
      </c>
      <c r="B567" s="8" t="s">
        <v>1517</v>
      </c>
    </row>
    <row r="568" spans="1:2">
      <c r="A568" s="8" t="s">
        <v>4503</v>
      </c>
      <c r="B568" s="8" t="s">
        <v>1517</v>
      </c>
    </row>
    <row r="569" spans="1:2">
      <c r="A569" s="8" t="s">
        <v>4504</v>
      </c>
      <c r="B569" s="8" t="s">
        <v>1517</v>
      </c>
    </row>
    <row r="570" spans="1:2">
      <c r="A570" s="8" t="s">
        <v>3996</v>
      </c>
      <c r="B570" s="8" t="s">
        <v>1517</v>
      </c>
    </row>
    <row r="571" spans="1:2">
      <c r="A571" s="8" t="s">
        <v>4505</v>
      </c>
      <c r="B571" s="8" t="s">
        <v>1517</v>
      </c>
    </row>
    <row r="572" spans="1:2">
      <c r="A572" s="8" t="s">
        <v>4506</v>
      </c>
      <c r="B572" s="8" t="s">
        <v>1517</v>
      </c>
    </row>
    <row r="573" spans="1:2">
      <c r="A573" s="8" t="s">
        <v>4507</v>
      </c>
      <c r="B573" s="8" t="s">
        <v>1517</v>
      </c>
    </row>
    <row r="574" spans="1:2">
      <c r="A574" s="8" t="s">
        <v>4508</v>
      </c>
      <c r="B574" s="8" t="s">
        <v>1517</v>
      </c>
    </row>
    <row r="575" spans="1:2">
      <c r="A575" s="8" t="s">
        <v>4509</v>
      </c>
      <c r="B575" s="8" t="s">
        <v>1517</v>
      </c>
    </row>
    <row r="576" spans="1:2">
      <c r="A576" s="8" t="s">
        <v>4510</v>
      </c>
      <c r="B576" s="8" t="s">
        <v>1517</v>
      </c>
    </row>
    <row r="577" spans="1:2">
      <c r="A577" s="8" t="s">
        <v>4511</v>
      </c>
      <c r="B577" s="8" t="s">
        <v>1517</v>
      </c>
    </row>
    <row r="578" spans="1:2">
      <c r="A578" s="8" t="s">
        <v>1518</v>
      </c>
      <c r="B578" s="8" t="s">
        <v>1518</v>
      </c>
    </row>
    <row r="579" spans="1:2">
      <c r="A579" s="8" t="s">
        <v>4512</v>
      </c>
      <c r="B579" s="8" t="s">
        <v>1518</v>
      </c>
    </row>
    <row r="580" spans="1:2">
      <c r="A580" s="8" t="s">
        <v>4513</v>
      </c>
      <c r="B580" s="8" t="s">
        <v>1518</v>
      </c>
    </row>
    <row r="581" spans="1:2">
      <c r="A581" s="8" t="s">
        <v>4514</v>
      </c>
      <c r="B581" s="8" t="s">
        <v>1518</v>
      </c>
    </row>
    <row r="582" spans="1:2">
      <c r="A582" s="8" t="s">
        <v>4515</v>
      </c>
      <c r="B582" s="8" t="s">
        <v>1518</v>
      </c>
    </row>
    <row r="583" spans="1:2">
      <c r="A583" s="8" t="s">
        <v>4516</v>
      </c>
      <c r="B583" s="8" t="s">
        <v>1518</v>
      </c>
    </row>
    <row r="584" spans="1:2">
      <c r="A584" s="8" t="s">
        <v>4517</v>
      </c>
      <c r="B584" s="8" t="s">
        <v>1518</v>
      </c>
    </row>
    <row r="585" spans="1:2">
      <c r="A585" s="8" t="s">
        <v>4518</v>
      </c>
      <c r="B585" s="8" t="s">
        <v>1518</v>
      </c>
    </row>
    <row r="586" spans="1:2">
      <c r="A586" s="8" t="s">
        <v>4519</v>
      </c>
      <c r="B586" s="8" t="s">
        <v>1518</v>
      </c>
    </row>
    <row r="587" spans="1:2">
      <c r="A587" s="8" t="s">
        <v>4520</v>
      </c>
      <c r="B587" s="8" t="s">
        <v>1518</v>
      </c>
    </row>
    <row r="588" spans="1:2">
      <c r="A588" s="8" t="s">
        <v>1519</v>
      </c>
      <c r="B588" s="8" t="s">
        <v>1519</v>
      </c>
    </row>
    <row r="589" spans="1:2">
      <c r="A589" s="8" t="s">
        <v>4408</v>
      </c>
      <c r="B589" s="8" t="s">
        <v>1519</v>
      </c>
    </row>
    <row r="590" spans="1:2">
      <c r="A590" s="8" t="s">
        <v>4427</v>
      </c>
      <c r="B590" s="8" t="s">
        <v>1519</v>
      </c>
    </row>
    <row r="591" spans="1:2">
      <c r="A591" s="8" t="s">
        <v>4521</v>
      </c>
      <c r="B591" s="8" t="s">
        <v>1519</v>
      </c>
    </row>
    <row r="592" spans="1:2">
      <c r="A592" s="8" t="s">
        <v>4522</v>
      </c>
      <c r="B592" s="8" t="s">
        <v>1519</v>
      </c>
    </row>
    <row r="593" spans="1:2">
      <c r="A593" s="8" t="s">
        <v>4523</v>
      </c>
      <c r="B593" s="8" t="s">
        <v>1519</v>
      </c>
    </row>
    <row r="594" spans="1:2">
      <c r="A594" s="8" t="s">
        <v>4524</v>
      </c>
      <c r="B594" s="8" t="s">
        <v>1519</v>
      </c>
    </row>
    <row r="595" spans="1:2">
      <c r="A595" s="8" t="s">
        <v>1520</v>
      </c>
      <c r="B595" s="8" t="s">
        <v>1520</v>
      </c>
    </row>
    <row r="596" spans="1:2">
      <c r="A596" s="8" t="s">
        <v>4525</v>
      </c>
      <c r="B596" s="8" t="s">
        <v>1520</v>
      </c>
    </row>
    <row r="597" spans="1:2">
      <c r="A597" s="8" t="s">
        <v>4526</v>
      </c>
      <c r="B597" s="8" t="s">
        <v>1520</v>
      </c>
    </row>
    <row r="598" spans="1:2">
      <c r="A598" s="8" t="s">
        <v>4527</v>
      </c>
      <c r="B598" s="8" t="s">
        <v>1520</v>
      </c>
    </row>
    <row r="599" spans="1:2">
      <c r="A599" s="8" t="s">
        <v>4528</v>
      </c>
      <c r="B599" s="8" t="s">
        <v>1520</v>
      </c>
    </row>
    <row r="600" spans="1:2">
      <c r="A600" s="8" t="s">
        <v>1521</v>
      </c>
      <c r="B600" s="8" t="s">
        <v>1521</v>
      </c>
    </row>
    <row r="601" spans="1:2">
      <c r="A601" s="8" t="s">
        <v>4529</v>
      </c>
      <c r="B601" s="8" t="s">
        <v>1521</v>
      </c>
    </row>
    <row r="602" spans="1:2">
      <c r="A602" s="8" t="s">
        <v>4530</v>
      </c>
      <c r="B602" s="8" t="s">
        <v>1521</v>
      </c>
    </row>
    <row r="603" spans="1:2">
      <c r="A603" s="8" t="s">
        <v>4531</v>
      </c>
      <c r="B603" s="8" t="s">
        <v>1521</v>
      </c>
    </row>
    <row r="604" spans="1:2">
      <c r="A604" s="8" t="s">
        <v>4532</v>
      </c>
      <c r="B604" s="8" t="s">
        <v>1521</v>
      </c>
    </row>
    <row r="605" spans="1:2">
      <c r="A605" s="8" t="s">
        <v>4533</v>
      </c>
      <c r="B605" s="8" t="s">
        <v>1521</v>
      </c>
    </row>
    <row r="606" spans="1:2">
      <c r="A606" s="8" t="s">
        <v>4534</v>
      </c>
      <c r="B606" s="8" t="s">
        <v>1521</v>
      </c>
    </row>
    <row r="607" spans="1:2">
      <c r="A607" s="8" t="s">
        <v>4535</v>
      </c>
      <c r="B607" s="8" t="s">
        <v>1521</v>
      </c>
    </row>
    <row r="608" spans="1:2">
      <c r="A608" s="8" t="s">
        <v>1522</v>
      </c>
      <c r="B608" s="8" t="s">
        <v>1522</v>
      </c>
    </row>
    <row r="609" spans="1:2">
      <c r="A609" s="8" t="s">
        <v>4536</v>
      </c>
      <c r="B609" s="8" t="s">
        <v>1522</v>
      </c>
    </row>
    <row r="610" spans="1:2">
      <c r="A610" s="8" t="s">
        <v>4537</v>
      </c>
      <c r="B610" s="8" t="s">
        <v>1522</v>
      </c>
    </row>
    <row r="611" spans="1:2">
      <c r="A611" s="8" t="s">
        <v>4538</v>
      </c>
      <c r="B611" s="8" t="s">
        <v>1522</v>
      </c>
    </row>
    <row r="612" spans="1:2">
      <c r="A612" s="8" t="s">
        <v>4539</v>
      </c>
      <c r="B612" s="8" t="s">
        <v>1522</v>
      </c>
    </row>
    <row r="613" spans="1:2">
      <c r="A613" s="8" t="s">
        <v>4540</v>
      </c>
      <c r="B613" s="8" t="s">
        <v>1522</v>
      </c>
    </row>
    <row r="614" spans="1:2">
      <c r="A614" s="8" t="s">
        <v>4541</v>
      </c>
      <c r="B614" s="8" t="s">
        <v>1522</v>
      </c>
    </row>
    <row r="615" spans="1:2">
      <c r="A615" s="8" t="s">
        <v>1523</v>
      </c>
      <c r="B615" s="8" t="s">
        <v>1523</v>
      </c>
    </row>
    <row r="616" spans="1:2">
      <c r="A616" s="8" t="s">
        <v>4542</v>
      </c>
      <c r="B616" s="8" t="s">
        <v>1523</v>
      </c>
    </row>
    <row r="617" spans="1:2">
      <c r="A617" s="8" t="s">
        <v>4543</v>
      </c>
      <c r="B617" s="8" t="s">
        <v>1523</v>
      </c>
    </row>
    <row r="618" spans="1:2">
      <c r="A618" s="8" t="s">
        <v>4544</v>
      </c>
      <c r="B618" s="8" t="s">
        <v>1523</v>
      </c>
    </row>
    <row r="619" spans="1:2">
      <c r="A619" s="8" t="s">
        <v>4545</v>
      </c>
      <c r="B619" s="8" t="s">
        <v>1523</v>
      </c>
    </row>
    <row r="620" spans="1:2">
      <c r="A620" s="8" t="s">
        <v>4546</v>
      </c>
      <c r="B620" s="8" t="s">
        <v>1523</v>
      </c>
    </row>
    <row r="621" spans="1:2">
      <c r="A621" s="8" t="s">
        <v>1524</v>
      </c>
      <c r="B621" s="8" t="s">
        <v>1524</v>
      </c>
    </row>
    <row r="622" spans="1:2">
      <c r="A622" s="8" t="s">
        <v>4547</v>
      </c>
      <c r="B622" s="8" t="s">
        <v>1524</v>
      </c>
    </row>
    <row r="623" spans="1:2">
      <c r="A623" s="8" t="s">
        <v>4548</v>
      </c>
      <c r="B623" s="8" t="s">
        <v>1524</v>
      </c>
    </row>
    <row r="624" spans="1:2">
      <c r="A624" s="8" t="s">
        <v>4549</v>
      </c>
      <c r="B624" s="8" t="s">
        <v>1524</v>
      </c>
    </row>
    <row r="625" spans="1:2">
      <c r="A625" s="8" t="s">
        <v>4550</v>
      </c>
      <c r="B625" s="8" t="s">
        <v>1524</v>
      </c>
    </row>
    <row r="626" spans="1:2">
      <c r="A626" s="8" t="s">
        <v>4551</v>
      </c>
      <c r="B626" s="8" t="s">
        <v>1524</v>
      </c>
    </row>
    <row r="627" spans="1:2">
      <c r="A627" s="8" t="s">
        <v>3478</v>
      </c>
      <c r="B627" s="8" t="s">
        <v>3478</v>
      </c>
    </row>
    <row r="628" spans="1:2">
      <c r="A628" s="8" t="s">
        <v>4552</v>
      </c>
      <c r="B628" s="8" t="s">
        <v>3478</v>
      </c>
    </row>
    <row r="629" spans="1:2">
      <c r="A629" s="8" t="s">
        <v>4553</v>
      </c>
      <c r="B629" s="8" t="s">
        <v>3478</v>
      </c>
    </row>
    <row r="630" spans="1:2">
      <c r="A630" s="8" t="s">
        <v>4554</v>
      </c>
      <c r="B630" s="8" t="s">
        <v>3478</v>
      </c>
    </row>
    <row r="631" spans="1:2">
      <c r="A631" s="8" t="s">
        <v>4555</v>
      </c>
      <c r="B631" s="8" t="s">
        <v>3478</v>
      </c>
    </row>
    <row r="632" spans="1:2">
      <c r="A632" s="8" t="s">
        <v>4556</v>
      </c>
      <c r="B632" s="8" t="s">
        <v>3478</v>
      </c>
    </row>
    <row r="633" spans="1:2">
      <c r="A633" s="8" t="s">
        <v>4557</v>
      </c>
      <c r="B633" s="8" t="s">
        <v>3478</v>
      </c>
    </row>
    <row r="634" spans="1:2">
      <c r="A634" s="8" t="s">
        <v>4558</v>
      </c>
      <c r="B634" s="8" t="s">
        <v>3478</v>
      </c>
    </row>
    <row r="635" spans="1:2">
      <c r="A635" s="8" t="s">
        <v>4559</v>
      </c>
      <c r="B635" s="8" t="s">
        <v>3478</v>
      </c>
    </row>
    <row r="636" spans="1:2">
      <c r="A636" s="8" t="s">
        <v>1526</v>
      </c>
      <c r="B636" s="8" t="s">
        <v>1526</v>
      </c>
    </row>
    <row r="637" spans="1:2">
      <c r="A637" s="8" t="s">
        <v>4560</v>
      </c>
      <c r="B637" s="8" t="s">
        <v>1526</v>
      </c>
    </row>
    <row r="638" spans="1:2">
      <c r="A638" s="8" t="s">
        <v>4561</v>
      </c>
      <c r="B638" s="8" t="s">
        <v>1526</v>
      </c>
    </row>
    <row r="639" spans="1:2">
      <c r="A639" s="8" t="s">
        <v>4562</v>
      </c>
      <c r="B639" s="8" t="s">
        <v>1526</v>
      </c>
    </row>
    <row r="640" spans="1:2">
      <c r="A640" s="8" t="s">
        <v>4563</v>
      </c>
      <c r="B640" s="8" t="s">
        <v>1526</v>
      </c>
    </row>
    <row r="641" spans="1:2">
      <c r="A641" s="8" t="s">
        <v>4564</v>
      </c>
      <c r="B641" s="8" t="s">
        <v>1526</v>
      </c>
    </row>
    <row r="642" spans="1:2">
      <c r="A642" s="8" t="s">
        <v>4565</v>
      </c>
      <c r="B642" s="8" t="s">
        <v>1526</v>
      </c>
    </row>
    <row r="643" spans="1:2">
      <c r="A643" s="8" t="s">
        <v>4566</v>
      </c>
      <c r="B643" s="8" t="s">
        <v>1526</v>
      </c>
    </row>
    <row r="644" spans="1:2">
      <c r="A644" s="8" t="s">
        <v>4567</v>
      </c>
      <c r="B644" s="8" t="s">
        <v>1526</v>
      </c>
    </row>
    <row r="645" spans="1:2">
      <c r="A645" s="8" t="s">
        <v>4568</v>
      </c>
      <c r="B645" s="8" t="s">
        <v>1526</v>
      </c>
    </row>
    <row r="646" spans="1:2">
      <c r="A646" s="8" t="s">
        <v>4569</v>
      </c>
      <c r="B646" s="8" t="s">
        <v>1526</v>
      </c>
    </row>
    <row r="647" spans="1:2">
      <c r="A647" s="8" t="s">
        <v>4570</v>
      </c>
      <c r="B647" s="8" t="s">
        <v>1526</v>
      </c>
    </row>
    <row r="648" spans="1:2">
      <c r="A648" s="8" t="s">
        <v>4571</v>
      </c>
      <c r="B648" s="8" t="s">
        <v>1526</v>
      </c>
    </row>
    <row r="649" spans="1:2">
      <c r="A649" s="8" t="s">
        <v>4572</v>
      </c>
      <c r="B649" s="8" t="s">
        <v>1526</v>
      </c>
    </row>
    <row r="650" spans="1:2">
      <c r="A650" s="8" t="s">
        <v>4573</v>
      </c>
      <c r="B650" s="8" t="s">
        <v>1526</v>
      </c>
    </row>
    <row r="651" spans="1:2">
      <c r="A651" s="8" t="s">
        <v>4574</v>
      </c>
      <c r="B651" s="8" t="s">
        <v>1526</v>
      </c>
    </row>
    <row r="652" spans="1:2">
      <c r="A652" s="8" t="s">
        <v>4575</v>
      </c>
      <c r="B652" s="8" t="s">
        <v>1526</v>
      </c>
    </row>
    <row r="653" spans="1:2">
      <c r="A653" s="8" t="s">
        <v>4576</v>
      </c>
      <c r="B653" s="8" t="s">
        <v>1526</v>
      </c>
    </row>
    <row r="654" spans="1:2">
      <c r="A654" s="8" t="s">
        <v>4577</v>
      </c>
      <c r="B654" s="8" t="s">
        <v>1526</v>
      </c>
    </row>
    <row r="655" spans="1:2">
      <c r="A655" s="8" t="s">
        <v>1527</v>
      </c>
      <c r="B655" s="8" t="s">
        <v>1527</v>
      </c>
    </row>
    <row r="656" spans="1:2">
      <c r="A656" s="8" t="s">
        <v>4578</v>
      </c>
      <c r="B656" s="8" t="s">
        <v>1527</v>
      </c>
    </row>
    <row r="657" spans="1:2">
      <c r="A657" s="8" t="s">
        <v>4579</v>
      </c>
      <c r="B657" s="8" t="s">
        <v>1527</v>
      </c>
    </row>
    <row r="658" spans="1:2">
      <c r="A658" s="8" t="s">
        <v>4580</v>
      </c>
      <c r="B658" s="8" t="s">
        <v>1527</v>
      </c>
    </row>
    <row r="659" spans="1:2">
      <c r="A659" s="8" t="s">
        <v>4581</v>
      </c>
      <c r="B659" s="8" t="s">
        <v>1527</v>
      </c>
    </row>
    <row r="660" spans="1:2">
      <c r="A660" s="8" t="s">
        <v>4582</v>
      </c>
      <c r="B660" s="8" t="s">
        <v>1527</v>
      </c>
    </row>
    <row r="661" spans="1:2">
      <c r="A661" s="8" t="s">
        <v>4583</v>
      </c>
      <c r="B661" s="8" t="s">
        <v>1527</v>
      </c>
    </row>
    <row r="662" spans="1:2">
      <c r="A662" s="8" t="s">
        <v>4584</v>
      </c>
      <c r="B662" s="8" t="s">
        <v>1527</v>
      </c>
    </row>
    <row r="663" spans="1:2">
      <c r="A663" s="8" t="s">
        <v>4585</v>
      </c>
      <c r="B663" s="8" t="s">
        <v>1527</v>
      </c>
    </row>
    <row r="664" spans="1:2">
      <c r="A664" s="8" t="s">
        <v>4586</v>
      </c>
      <c r="B664" s="8" t="s">
        <v>1527</v>
      </c>
    </row>
    <row r="665" spans="1:2">
      <c r="A665" s="8" t="s">
        <v>4587</v>
      </c>
      <c r="B665" s="8" t="s">
        <v>1527</v>
      </c>
    </row>
    <row r="666" spans="1:2">
      <c r="A666" s="8" t="s">
        <v>4588</v>
      </c>
      <c r="B666" s="8" t="s">
        <v>1527</v>
      </c>
    </row>
    <row r="667" spans="1:2">
      <c r="A667" s="8" t="s">
        <v>4589</v>
      </c>
      <c r="B667" s="8" t="s">
        <v>1527</v>
      </c>
    </row>
    <row r="668" spans="1:2">
      <c r="A668" s="8" t="s">
        <v>4590</v>
      </c>
      <c r="B668" s="8" t="s">
        <v>1527</v>
      </c>
    </row>
    <row r="669" spans="1:2">
      <c r="A669" s="8" t="s">
        <v>4591</v>
      </c>
      <c r="B669" s="8" t="s">
        <v>1527</v>
      </c>
    </row>
    <row r="670" spans="1:2">
      <c r="A670" s="8" t="s">
        <v>4592</v>
      </c>
      <c r="B670" s="8" t="s">
        <v>1527</v>
      </c>
    </row>
    <row r="671" spans="1:2">
      <c r="A671" s="8" t="s">
        <v>4593</v>
      </c>
      <c r="B671" s="8" t="s">
        <v>1527</v>
      </c>
    </row>
    <row r="672" spans="1:2">
      <c r="A672" s="8" t="s">
        <v>1528</v>
      </c>
      <c r="B672" s="8" t="s">
        <v>1528</v>
      </c>
    </row>
    <row r="673" spans="1:2">
      <c r="A673" s="8" t="s">
        <v>4594</v>
      </c>
      <c r="B673" s="8" t="s">
        <v>1528</v>
      </c>
    </row>
    <row r="674" spans="1:2">
      <c r="A674" s="8" t="s">
        <v>4595</v>
      </c>
      <c r="B674" s="8" t="s">
        <v>1528</v>
      </c>
    </row>
    <row r="675" spans="1:2">
      <c r="A675" s="8" t="s">
        <v>4596</v>
      </c>
      <c r="B675" s="8" t="s">
        <v>1528</v>
      </c>
    </row>
    <row r="676" spans="1:2">
      <c r="A676" s="8" t="s">
        <v>4597</v>
      </c>
      <c r="B676" s="8" t="s">
        <v>1528</v>
      </c>
    </row>
    <row r="677" spans="1:2">
      <c r="A677" s="8" t="s">
        <v>4598</v>
      </c>
      <c r="B677" s="8" t="s">
        <v>1528</v>
      </c>
    </row>
    <row r="678" spans="1:2">
      <c r="A678" s="8" t="s">
        <v>4599</v>
      </c>
      <c r="B678" s="8" t="s">
        <v>1528</v>
      </c>
    </row>
    <row r="679" spans="1:2">
      <c r="A679" s="8" t="s">
        <v>4600</v>
      </c>
      <c r="B679" s="8" t="s">
        <v>1528</v>
      </c>
    </row>
    <row r="680" spans="1:2">
      <c r="A680" s="8" t="s">
        <v>4601</v>
      </c>
      <c r="B680" s="8" t="s">
        <v>1528</v>
      </c>
    </row>
    <row r="681" spans="1:2">
      <c r="A681" s="8" t="s">
        <v>4602</v>
      </c>
      <c r="B681" s="8" t="s">
        <v>1528</v>
      </c>
    </row>
    <row r="682" spans="1:2">
      <c r="A682" s="8" t="s">
        <v>1529</v>
      </c>
      <c r="B682" s="8" t="s">
        <v>1529</v>
      </c>
    </row>
    <row r="683" spans="1:2">
      <c r="A683" s="8" t="s">
        <v>4603</v>
      </c>
      <c r="B683" s="8" t="s">
        <v>1529</v>
      </c>
    </row>
    <row r="684" spans="1:2">
      <c r="A684" s="8" t="s">
        <v>4604</v>
      </c>
      <c r="B684" s="8" t="s">
        <v>1529</v>
      </c>
    </row>
    <row r="685" spans="1:2">
      <c r="A685" s="8" t="s">
        <v>4605</v>
      </c>
      <c r="B685" s="8" t="s">
        <v>1529</v>
      </c>
    </row>
    <row r="686" spans="1:2">
      <c r="A686" s="8" t="s">
        <v>4606</v>
      </c>
      <c r="B686" s="8" t="s">
        <v>1529</v>
      </c>
    </row>
    <row r="687" spans="1:2">
      <c r="A687" s="8" t="s">
        <v>4607</v>
      </c>
      <c r="B687" s="8" t="s">
        <v>1529</v>
      </c>
    </row>
    <row r="688" spans="1:2">
      <c r="A688" s="8" t="s">
        <v>4608</v>
      </c>
      <c r="B688" s="8" t="s">
        <v>1529</v>
      </c>
    </row>
    <row r="689" spans="1:2">
      <c r="A689" s="8" t="s">
        <v>4609</v>
      </c>
      <c r="B689" s="8" t="s">
        <v>1529</v>
      </c>
    </row>
    <row r="690" spans="1:2">
      <c r="A690" s="8" t="s">
        <v>4610</v>
      </c>
      <c r="B690" s="8" t="s">
        <v>1529</v>
      </c>
    </row>
    <row r="691" spans="1:2">
      <c r="A691" s="8" t="s">
        <v>1530</v>
      </c>
      <c r="B691" s="8" t="s">
        <v>1530</v>
      </c>
    </row>
    <row r="692" spans="1:2">
      <c r="A692" s="8" t="s">
        <v>4611</v>
      </c>
      <c r="B692" s="8" t="s">
        <v>1530</v>
      </c>
    </row>
    <row r="693" spans="1:2">
      <c r="A693" s="8" t="s">
        <v>4612</v>
      </c>
      <c r="B693" s="8" t="s">
        <v>1530</v>
      </c>
    </row>
    <row r="694" spans="1:2">
      <c r="A694" s="8" t="s">
        <v>4613</v>
      </c>
      <c r="B694" s="8" t="s">
        <v>1530</v>
      </c>
    </row>
    <row r="695" spans="1:2">
      <c r="A695" s="8" t="s">
        <v>4614</v>
      </c>
      <c r="B695" s="8" t="s">
        <v>1530</v>
      </c>
    </row>
    <row r="696" spans="1:2">
      <c r="A696" s="8" t="s">
        <v>4615</v>
      </c>
      <c r="B696" s="8" t="s">
        <v>1530</v>
      </c>
    </row>
    <row r="697" spans="1:2">
      <c r="A697" s="8" t="s">
        <v>4616</v>
      </c>
      <c r="B697" s="8" t="s">
        <v>1530</v>
      </c>
    </row>
    <row r="698" spans="1:2">
      <c r="A698" s="8" t="s">
        <v>4617</v>
      </c>
      <c r="B698" s="8" t="s">
        <v>1530</v>
      </c>
    </row>
    <row r="699" spans="1:2">
      <c r="A699" s="8" t="s">
        <v>4618</v>
      </c>
      <c r="B699" s="8" t="s">
        <v>1530</v>
      </c>
    </row>
    <row r="700" spans="1:2">
      <c r="A700" s="8" t="s">
        <v>1531</v>
      </c>
      <c r="B700" s="8" t="s">
        <v>1531</v>
      </c>
    </row>
    <row r="701" spans="1:2">
      <c r="A701" s="8" t="s">
        <v>4619</v>
      </c>
      <c r="B701" s="8" t="s">
        <v>1531</v>
      </c>
    </row>
    <row r="702" spans="1:2">
      <c r="A702" s="8" t="s">
        <v>4620</v>
      </c>
      <c r="B702" s="8" t="s">
        <v>1531</v>
      </c>
    </row>
    <row r="703" spans="1:2">
      <c r="A703" s="8" t="s">
        <v>4621</v>
      </c>
      <c r="B703" s="8" t="s">
        <v>1531</v>
      </c>
    </row>
    <row r="704" spans="1:2">
      <c r="A704" s="8" t="s">
        <v>4622</v>
      </c>
      <c r="B704" s="8" t="s">
        <v>1531</v>
      </c>
    </row>
    <row r="705" spans="1:2">
      <c r="A705" s="8" t="s">
        <v>4623</v>
      </c>
      <c r="B705" s="8" t="s">
        <v>1531</v>
      </c>
    </row>
    <row r="706" spans="1:2">
      <c r="A706" s="8" t="s">
        <v>4624</v>
      </c>
      <c r="B706" s="8" t="s">
        <v>1531</v>
      </c>
    </row>
    <row r="707" spans="1:2">
      <c r="A707" s="8" t="s">
        <v>4625</v>
      </c>
      <c r="B707" s="8" t="s">
        <v>1531</v>
      </c>
    </row>
    <row r="708" spans="1:2">
      <c r="A708" s="8" t="s">
        <v>4626</v>
      </c>
      <c r="B708" s="8" t="s">
        <v>1531</v>
      </c>
    </row>
    <row r="709" spans="1:2">
      <c r="A709" s="8" t="s">
        <v>4627</v>
      </c>
      <c r="B709" s="8" t="s">
        <v>1531</v>
      </c>
    </row>
    <row r="710" spans="1:2">
      <c r="A710" s="8" t="s">
        <v>1532</v>
      </c>
      <c r="B710" s="8" t="s">
        <v>1532</v>
      </c>
    </row>
    <row r="711" spans="1:2">
      <c r="A711" s="8" t="s">
        <v>4628</v>
      </c>
      <c r="B711" s="8" t="s">
        <v>1532</v>
      </c>
    </row>
    <row r="712" spans="1:2">
      <c r="A712" s="8" t="s">
        <v>4629</v>
      </c>
      <c r="B712" s="8" t="s">
        <v>1532</v>
      </c>
    </row>
    <row r="713" spans="1:2">
      <c r="A713" s="8" t="s">
        <v>4630</v>
      </c>
      <c r="B713" s="8" t="s">
        <v>1532</v>
      </c>
    </row>
    <row r="714" spans="1:2">
      <c r="A714" s="8" t="s">
        <v>4631</v>
      </c>
      <c r="B714" s="8" t="s">
        <v>1532</v>
      </c>
    </row>
    <row r="715" spans="1:2">
      <c r="A715" s="8" t="s">
        <v>4632</v>
      </c>
      <c r="B715" s="8" t="s">
        <v>1532</v>
      </c>
    </row>
    <row r="716" spans="1:2">
      <c r="A716" s="8" t="s">
        <v>4633</v>
      </c>
      <c r="B716" s="8" t="s">
        <v>1532</v>
      </c>
    </row>
    <row r="717" spans="1:2">
      <c r="A717" s="8" t="s">
        <v>4634</v>
      </c>
      <c r="B717" s="8" t="s">
        <v>1532</v>
      </c>
    </row>
    <row r="718" spans="1:2">
      <c r="A718" s="8" t="s">
        <v>4635</v>
      </c>
      <c r="B718" s="8" t="s">
        <v>1532</v>
      </c>
    </row>
    <row r="719" spans="1:2">
      <c r="A719" s="8" t="s">
        <v>4636</v>
      </c>
      <c r="B719" s="8" t="s">
        <v>1532</v>
      </c>
    </row>
    <row r="720" spans="1:2">
      <c r="A720" s="8" t="s">
        <v>4637</v>
      </c>
      <c r="B720" s="8" t="s">
        <v>1532</v>
      </c>
    </row>
    <row r="721" spans="1:2">
      <c r="A721" s="8" t="s">
        <v>4638</v>
      </c>
      <c r="B721" s="8" t="s">
        <v>1532</v>
      </c>
    </row>
    <row r="722" spans="1:2">
      <c r="A722" s="8" t="s">
        <v>4639</v>
      </c>
      <c r="B722" s="8" t="s">
        <v>1532</v>
      </c>
    </row>
    <row r="723" spans="1:2">
      <c r="A723" s="8" t="s">
        <v>4640</v>
      </c>
      <c r="B723" s="8" t="s">
        <v>1532</v>
      </c>
    </row>
    <row r="724" spans="1:2">
      <c r="A724" s="8" t="s">
        <v>4641</v>
      </c>
      <c r="B724" s="8" t="s">
        <v>1532</v>
      </c>
    </row>
    <row r="725" spans="1:2">
      <c r="A725" s="8" t="s">
        <v>4642</v>
      </c>
      <c r="B725" s="8" t="s">
        <v>1532</v>
      </c>
    </row>
    <row r="726" spans="1:2">
      <c r="A726" s="8" t="s">
        <v>4643</v>
      </c>
      <c r="B726" s="8" t="s">
        <v>1532</v>
      </c>
    </row>
    <row r="727" spans="1:2">
      <c r="A727" s="8" t="s">
        <v>4644</v>
      </c>
      <c r="B727" s="8" t="s">
        <v>1532</v>
      </c>
    </row>
    <row r="728" spans="1:2">
      <c r="A728" s="8" t="s">
        <v>1533</v>
      </c>
      <c r="B728" s="8" t="s">
        <v>1533</v>
      </c>
    </row>
    <row r="729" spans="1:2">
      <c r="A729" s="8" t="s">
        <v>4603</v>
      </c>
      <c r="B729" s="8" t="s">
        <v>1533</v>
      </c>
    </row>
    <row r="730" spans="1:2">
      <c r="A730" s="8" t="s">
        <v>4645</v>
      </c>
      <c r="B730" s="8" t="s">
        <v>1533</v>
      </c>
    </row>
    <row r="731" spans="1:2">
      <c r="A731" s="8" t="s">
        <v>4646</v>
      </c>
      <c r="B731" s="8" t="s">
        <v>1533</v>
      </c>
    </row>
    <row r="732" spans="1:2">
      <c r="A732" s="8" t="s">
        <v>4647</v>
      </c>
      <c r="B732" s="8" t="s">
        <v>1533</v>
      </c>
    </row>
    <row r="733" spans="1:2">
      <c r="A733" s="8" t="s">
        <v>4648</v>
      </c>
      <c r="B733" s="8" t="s">
        <v>1533</v>
      </c>
    </row>
    <row r="734" spans="1:2">
      <c r="A734" s="8" t="s">
        <v>4649</v>
      </c>
      <c r="B734" s="8" t="s">
        <v>1533</v>
      </c>
    </row>
    <row r="735" spans="1:2">
      <c r="A735" s="8" t="s">
        <v>4650</v>
      </c>
      <c r="B735" s="8" t="s">
        <v>1533</v>
      </c>
    </row>
    <row r="736" spans="1:2">
      <c r="A736" s="8" t="s">
        <v>4651</v>
      </c>
      <c r="B736" s="8" t="s">
        <v>1533</v>
      </c>
    </row>
    <row r="737" spans="1:2">
      <c r="A737" s="8" t="s">
        <v>4652</v>
      </c>
      <c r="B737" s="8" t="s">
        <v>1533</v>
      </c>
    </row>
    <row r="738" spans="1:2">
      <c r="A738" s="8" t="s">
        <v>4653</v>
      </c>
      <c r="B738" s="8" t="s">
        <v>1533</v>
      </c>
    </row>
    <row r="739" spans="1:2">
      <c r="A739" s="8" t="s">
        <v>1534</v>
      </c>
      <c r="B739" s="8" t="s">
        <v>1534</v>
      </c>
    </row>
    <row r="740" spans="1:2">
      <c r="A740" s="8" t="s">
        <v>4654</v>
      </c>
      <c r="B740" s="8" t="s">
        <v>1534</v>
      </c>
    </row>
    <row r="741" spans="1:2">
      <c r="A741" s="8" t="s">
        <v>4655</v>
      </c>
      <c r="B741" s="8" t="s">
        <v>1534</v>
      </c>
    </row>
    <row r="742" spans="1:2">
      <c r="A742" s="8" t="s">
        <v>4656</v>
      </c>
      <c r="B742" s="8" t="s">
        <v>1534</v>
      </c>
    </row>
    <row r="743" spans="1:2">
      <c r="A743" s="8" t="s">
        <v>4657</v>
      </c>
      <c r="B743" s="8" t="s">
        <v>1534</v>
      </c>
    </row>
    <row r="744" spans="1:2">
      <c r="A744" s="8" t="s">
        <v>1535</v>
      </c>
      <c r="B744" s="8" t="s">
        <v>1535</v>
      </c>
    </row>
    <row r="745" spans="1:2">
      <c r="A745" s="8" t="s">
        <v>4658</v>
      </c>
      <c r="B745" s="8" t="s">
        <v>1535</v>
      </c>
    </row>
    <row r="746" spans="1:2">
      <c r="A746" s="8" t="s">
        <v>4659</v>
      </c>
      <c r="B746" s="8" t="s">
        <v>1535</v>
      </c>
    </row>
    <row r="747" spans="1:2">
      <c r="A747" s="8" t="s">
        <v>4660</v>
      </c>
      <c r="B747" s="8" t="s">
        <v>1535</v>
      </c>
    </row>
    <row r="748" spans="1:2">
      <c r="A748" s="8" t="s">
        <v>4526</v>
      </c>
      <c r="B748" s="8" t="s">
        <v>1535</v>
      </c>
    </row>
    <row r="749" spans="1:2">
      <c r="A749" s="8" t="s">
        <v>4661</v>
      </c>
      <c r="B749" s="8" t="s">
        <v>1535</v>
      </c>
    </row>
    <row r="750" spans="1:2">
      <c r="A750" s="8" t="s">
        <v>4662</v>
      </c>
      <c r="B750" s="8" t="s">
        <v>1535</v>
      </c>
    </row>
    <row r="751" spans="1:2">
      <c r="A751" s="8" t="s">
        <v>4663</v>
      </c>
      <c r="B751" s="8" t="s">
        <v>1535</v>
      </c>
    </row>
    <row r="752" spans="1:2">
      <c r="A752" s="8" t="s">
        <v>4664</v>
      </c>
      <c r="B752" s="8" t="s">
        <v>1535</v>
      </c>
    </row>
    <row r="753" spans="1:2">
      <c r="A753" s="8" t="s">
        <v>4665</v>
      </c>
      <c r="B753" s="8" t="s">
        <v>1535</v>
      </c>
    </row>
    <row r="754" spans="1:2">
      <c r="A754" s="8" t="s">
        <v>4666</v>
      </c>
      <c r="B754" s="8" t="s">
        <v>1535</v>
      </c>
    </row>
    <row r="755" spans="1:2">
      <c r="A755" s="8" t="s">
        <v>1536</v>
      </c>
      <c r="B755" s="8" t="s">
        <v>1536</v>
      </c>
    </row>
    <row r="756" spans="1:2">
      <c r="A756" s="8" t="s">
        <v>4667</v>
      </c>
      <c r="B756" s="8" t="s">
        <v>1536</v>
      </c>
    </row>
    <row r="757" spans="1:2">
      <c r="A757" s="8" t="s">
        <v>4668</v>
      </c>
      <c r="B757" s="8" t="s">
        <v>1536</v>
      </c>
    </row>
    <row r="758" spans="1:2">
      <c r="A758" s="8" t="s">
        <v>4669</v>
      </c>
      <c r="B758" s="8" t="s">
        <v>1536</v>
      </c>
    </row>
    <row r="759" spans="1:2">
      <c r="A759" s="8" t="s">
        <v>4670</v>
      </c>
      <c r="B759" s="8" t="s">
        <v>1536</v>
      </c>
    </row>
    <row r="760" spans="1:2">
      <c r="A760" s="8" t="s">
        <v>4671</v>
      </c>
      <c r="B760" s="8" t="s">
        <v>1536</v>
      </c>
    </row>
    <row r="761" spans="1:2">
      <c r="A761" s="8" t="s">
        <v>4672</v>
      </c>
      <c r="B761" s="8" t="s">
        <v>1536</v>
      </c>
    </row>
    <row r="762" spans="1:2">
      <c r="A762" s="8" t="s">
        <v>1537</v>
      </c>
      <c r="B762" s="8" t="s">
        <v>1537</v>
      </c>
    </row>
    <row r="763" spans="1:2">
      <c r="A763" s="8" t="s">
        <v>4673</v>
      </c>
      <c r="B763" s="8" t="s">
        <v>1537</v>
      </c>
    </row>
    <row r="764" spans="1:2">
      <c r="A764" s="8" t="s">
        <v>4674</v>
      </c>
      <c r="B764" s="8" t="s">
        <v>1537</v>
      </c>
    </row>
    <row r="765" spans="1:2">
      <c r="A765" s="8" t="s">
        <v>4675</v>
      </c>
      <c r="B765" s="8" t="s">
        <v>1537</v>
      </c>
    </row>
    <row r="766" spans="1:2">
      <c r="A766" s="8" t="s">
        <v>4676</v>
      </c>
      <c r="B766" s="8" t="s">
        <v>1537</v>
      </c>
    </row>
    <row r="767" spans="1:2">
      <c r="A767" s="8" t="s">
        <v>4677</v>
      </c>
      <c r="B767" s="8" t="s">
        <v>1537</v>
      </c>
    </row>
    <row r="768" spans="1:2">
      <c r="A768" s="8" t="s">
        <v>4678</v>
      </c>
      <c r="B768" s="8" t="s">
        <v>1537</v>
      </c>
    </row>
    <row r="769" spans="1:2">
      <c r="A769" s="8" t="s">
        <v>4679</v>
      </c>
      <c r="B769" s="8" t="s">
        <v>1537</v>
      </c>
    </row>
    <row r="770" spans="1:2">
      <c r="A770" s="8" t="s">
        <v>4680</v>
      </c>
      <c r="B770" s="8" t="s">
        <v>1537</v>
      </c>
    </row>
    <row r="771" spans="1:2">
      <c r="A771" s="8" t="s">
        <v>4681</v>
      </c>
      <c r="B771" s="8" t="s">
        <v>1537</v>
      </c>
    </row>
    <row r="772" spans="1:2">
      <c r="A772" s="8" t="s">
        <v>4682</v>
      </c>
      <c r="B772" s="8" t="s">
        <v>1537</v>
      </c>
    </row>
    <row r="773" spans="1:2">
      <c r="A773" s="8" t="s">
        <v>1538</v>
      </c>
      <c r="B773" s="8" t="s">
        <v>1538</v>
      </c>
    </row>
    <row r="774" spans="1:2">
      <c r="A774" s="8" t="s">
        <v>4683</v>
      </c>
      <c r="B774" s="8" t="s">
        <v>1538</v>
      </c>
    </row>
    <row r="775" spans="1:2">
      <c r="A775" s="8" t="s">
        <v>4684</v>
      </c>
      <c r="B775" s="8" t="s">
        <v>1538</v>
      </c>
    </row>
    <row r="776" spans="1:2">
      <c r="A776" s="8" t="s">
        <v>4685</v>
      </c>
      <c r="B776" s="8" t="s">
        <v>1538</v>
      </c>
    </row>
    <row r="777" spans="1:2">
      <c r="A777" s="8" t="s">
        <v>1539</v>
      </c>
      <c r="B777" s="8" t="s">
        <v>1539</v>
      </c>
    </row>
    <row r="778" spans="1:2">
      <c r="A778" s="8" t="s">
        <v>4686</v>
      </c>
      <c r="B778" s="8" t="s">
        <v>1539</v>
      </c>
    </row>
    <row r="779" spans="1:2">
      <c r="A779" s="8" t="s">
        <v>4687</v>
      </c>
      <c r="B779" s="8" t="s">
        <v>1539</v>
      </c>
    </row>
    <row r="780" spans="1:2">
      <c r="A780" s="8" t="s">
        <v>4688</v>
      </c>
      <c r="B780" s="8" t="s">
        <v>1539</v>
      </c>
    </row>
    <row r="781" spans="1:2">
      <c r="A781" s="8" t="s">
        <v>4689</v>
      </c>
      <c r="B781" s="8" t="s">
        <v>1539</v>
      </c>
    </row>
    <row r="782" spans="1:2">
      <c r="A782" s="8" t="s">
        <v>4690</v>
      </c>
      <c r="B782" s="8" t="s">
        <v>1539</v>
      </c>
    </row>
    <row r="783" spans="1:2">
      <c r="A783" s="8" t="s">
        <v>4691</v>
      </c>
      <c r="B783" s="8" t="s">
        <v>1539</v>
      </c>
    </row>
    <row r="784" spans="1:2">
      <c r="A784" s="8" t="s">
        <v>4692</v>
      </c>
      <c r="B784" s="8" t="s">
        <v>1539</v>
      </c>
    </row>
    <row r="785" spans="1:2">
      <c r="A785" s="8" t="s">
        <v>4693</v>
      </c>
      <c r="B785" s="8" t="s">
        <v>1539</v>
      </c>
    </row>
    <row r="786" spans="1:2">
      <c r="A786" s="8" t="s">
        <v>4694</v>
      </c>
      <c r="B786" s="8" t="s">
        <v>1539</v>
      </c>
    </row>
    <row r="787" spans="1:2">
      <c r="A787" s="8" t="s">
        <v>4614</v>
      </c>
      <c r="B787" s="8" t="s">
        <v>1539</v>
      </c>
    </row>
    <row r="788" spans="1:2">
      <c r="A788" s="8" t="s">
        <v>4695</v>
      </c>
      <c r="B788" s="8" t="s">
        <v>1539</v>
      </c>
    </row>
    <row r="789" spans="1:2">
      <c r="A789" s="8" t="s">
        <v>4696</v>
      </c>
      <c r="B789" s="8" t="s">
        <v>1539</v>
      </c>
    </row>
    <row r="790" spans="1:2">
      <c r="A790" s="8" t="s">
        <v>4697</v>
      </c>
      <c r="B790" s="8" t="s">
        <v>1539</v>
      </c>
    </row>
    <row r="791" spans="1:2">
      <c r="A791" s="8" t="s">
        <v>4698</v>
      </c>
      <c r="B791" s="8" t="s">
        <v>1539</v>
      </c>
    </row>
    <row r="792" spans="1:2">
      <c r="A792" s="8" t="s">
        <v>4699</v>
      </c>
      <c r="B792" s="8" t="s">
        <v>1539</v>
      </c>
    </row>
    <row r="793" spans="1:2">
      <c r="A793" s="8" t="s">
        <v>4700</v>
      </c>
      <c r="B793" s="8" t="s">
        <v>1539</v>
      </c>
    </row>
    <row r="794" spans="1:2">
      <c r="A794" s="8" t="s">
        <v>4701</v>
      </c>
      <c r="B794" s="8" t="s">
        <v>1539</v>
      </c>
    </row>
    <row r="795" spans="1:2">
      <c r="A795" s="8" t="s">
        <v>1540</v>
      </c>
      <c r="B795" s="8" t="s">
        <v>1540</v>
      </c>
    </row>
    <row r="796" spans="1:2">
      <c r="A796" s="8" t="s">
        <v>4702</v>
      </c>
      <c r="B796" s="8" t="s">
        <v>1540</v>
      </c>
    </row>
    <row r="797" spans="1:2">
      <c r="A797" s="8" t="s">
        <v>4703</v>
      </c>
      <c r="B797" s="8" t="s">
        <v>1540</v>
      </c>
    </row>
    <row r="798" spans="1:2">
      <c r="A798" s="8" t="s">
        <v>4704</v>
      </c>
      <c r="B798" s="8" t="s">
        <v>1540</v>
      </c>
    </row>
    <row r="799" spans="1:2">
      <c r="A799" s="8" t="s">
        <v>4705</v>
      </c>
      <c r="B799" s="8" t="s">
        <v>1540</v>
      </c>
    </row>
    <row r="800" spans="1:2">
      <c r="A800" s="8" t="s">
        <v>4706</v>
      </c>
      <c r="B800" s="8" t="s">
        <v>1540</v>
      </c>
    </row>
    <row r="801" spans="1:2">
      <c r="A801" s="8" t="s">
        <v>4707</v>
      </c>
      <c r="B801" s="8" t="s">
        <v>1540</v>
      </c>
    </row>
    <row r="802" spans="1:2">
      <c r="A802" s="8" t="s">
        <v>4708</v>
      </c>
      <c r="B802" s="8" t="s">
        <v>1540</v>
      </c>
    </row>
    <row r="803" spans="1:2">
      <c r="A803" s="8" t="s">
        <v>4709</v>
      </c>
      <c r="B803" s="8" t="s">
        <v>1540</v>
      </c>
    </row>
    <row r="804" spans="1:2">
      <c r="A804" s="8" t="s">
        <v>4710</v>
      </c>
      <c r="B804" s="8" t="s">
        <v>1540</v>
      </c>
    </row>
    <row r="805" spans="1:2">
      <c r="A805" s="8" t="s">
        <v>4711</v>
      </c>
      <c r="B805" s="8" t="s">
        <v>1540</v>
      </c>
    </row>
    <row r="806" spans="1:2">
      <c r="A806" s="8" t="s">
        <v>4712</v>
      </c>
      <c r="B806" s="8" t="s">
        <v>1540</v>
      </c>
    </row>
    <row r="807" spans="1:2">
      <c r="A807" s="8" t="s">
        <v>1541</v>
      </c>
      <c r="B807" s="8" t="s">
        <v>1541</v>
      </c>
    </row>
    <row r="808" spans="1:2">
      <c r="A808" s="8" t="s">
        <v>4713</v>
      </c>
      <c r="B808" s="8" t="s">
        <v>1541</v>
      </c>
    </row>
    <row r="809" spans="1:2">
      <c r="A809" s="8" t="s">
        <v>4714</v>
      </c>
      <c r="B809" s="8" t="s">
        <v>1541</v>
      </c>
    </row>
    <row r="810" spans="1:2">
      <c r="A810" s="8" t="s">
        <v>4715</v>
      </c>
      <c r="B810" s="8" t="s">
        <v>1541</v>
      </c>
    </row>
    <row r="811" spans="1:2">
      <c r="A811" s="8" t="s">
        <v>4716</v>
      </c>
      <c r="B811" s="8" t="s">
        <v>1541</v>
      </c>
    </row>
    <row r="812" spans="1:2">
      <c r="A812" s="8" t="s">
        <v>4717</v>
      </c>
      <c r="B812" s="8" t="s">
        <v>1541</v>
      </c>
    </row>
    <row r="813" spans="1:2">
      <c r="A813" s="8" t="s">
        <v>4718</v>
      </c>
      <c r="B813" s="8" t="s">
        <v>1541</v>
      </c>
    </row>
    <row r="814" spans="1:2">
      <c r="A814" s="8" t="s">
        <v>4719</v>
      </c>
      <c r="B814" s="8" t="s">
        <v>1541</v>
      </c>
    </row>
    <row r="815" spans="1:2">
      <c r="A815" s="8" t="s">
        <v>4720</v>
      </c>
      <c r="B815" s="8" t="s">
        <v>1541</v>
      </c>
    </row>
    <row r="816" spans="1:2">
      <c r="A816" s="8" t="s">
        <v>1542</v>
      </c>
      <c r="B816" s="8" t="s">
        <v>1542</v>
      </c>
    </row>
    <row r="817" spans="1:2">
      <c r="A817" s="8" t="s">
        <v>4705</v>
      </c>
      <c r="B817" s="8" t="s">
        <v>1542</v>
      </c>
    </row>
    <row r="818" spans="1:2">
      <c r="A818" s="8" t="s">
        <v>4721</v>
      </c>
      <c r="B818" s="8" t="s">
        <v>1542</v>
      </c>
    </row>
    <row r="819" spans="1:2">
      <c r="A819" s="8" t="s">
        <v>4722</v>
      </c>
      <c r="B819" s="8" t="s">
        <v>1542</v>
      </c>
    </row>
    <row r="820" spans="1:2">
      <c r="A820" s="8" t="s">
        <v>4723</v>
      </c>
      <c r="B820" s="8" t="s">
        <v>1542</v>
      </c>
    </row>
    <row r="821" spans="1:2">
      <c r="A821" s="8" t="s">
        <v>4724</v>
      </c>
      <c r="B821" s="8" t="s">
        <v>1542</v>
      </c>
    </row>
    <row r="822" spans="1:2">
      <c r="A822" s="8" t="s">
        <v>4725</v>
      </c>
      <c r="B822" s="8" t="s">
        <v>1542</v>
      </c>
    </row>
    <row r="823" spans="1:2">
      <c r="A823" s="8" t="s">
        <v>4726</v>
      </c>
      <c r="B823" s="8" t="s">
        <v>1542</v>
      </c>
    </row>
    <row r="824" spans="1:2">
      <c r="A824" s="8" t="s">
        <v>4727</v>
      </c>
      <c r="B824" s="8" t="s">
        <v>1542</v>
      </c>
    </row>
    <row r="825" spans="1:2">
      <c r="A825" s="8" t="s">
        <v>4728</v>
      </c>
      <c r="B825" s="8" t="s">
        <v>1542</v>
      </c>
    </row>
    <row r="826" spans="1:2">
      <c r="A826" s="8" t="s">
        <v>4729</v>
      </c>
      <c r="B826" s="8" t="s">
        <v>1542</v>
      </c>
    </row>
    <row r="827" spans="1:2">
      <c r="A827" s="8" t="s">
        <v>1543</v>
      </c>
      <c r="B827" s="8" t="s">
        <v>1543</v>
      </c>
    </row>
    <row r="828" spans="1:2">
      <c r="A828" s="8" t="s">
        <v>4730</v>
      </c>
      <c r="B828" s="8" t="s">
        <v>1543</v>
      </c>
    </row>
    <row r="829" spans="1:2">
      <c r="A829" s="8" t="s">
        <v>4731</v>
      </c>
      <c r="B829" s="8" t="s">
        <v>1543</v>
      </c>
    </row>
    <row r="830" spans="1:2">
      <c r="A830" s="8" t="s">
        <v>4732</v>
      </c>
      <c r="B830" s="8" t="s">
        <v>1543</v>
      </c>
    </row>
    <row r="831" spans="1:2">
      <c r="A831" s="8" t="s">
        <v>4733</v>
      </c>
      <c r="B831" s="8" t="s">
        <v>1543</v>
      </c>
    </row>
    <row r="832" spans="1:2">
      <c r="A832" s="8" t="s">
        <v>4734</v>
      </c>
      <c r="B832" s="8" t="s">
        <v>1543</v>
      </c>
    </row>
    <row r="833" spans="1:2">
      <c r="A833" s="8" t="s">
        <v>4735</v>
      </c>
      <c r="B833" s="8" t="s">
        <v>1543</v>
      </c>
    </row>
    <row r="834" spans="1:2">
      <c r="A834" s="8" t="s">
        <v>1544</v>
      </c>
      <c r="B834" s="8" t="s">
        <v>1544</v>
      </c>
    </row>
    <row r="835" spans="1:2">
      <c r="A835" s="8" t="s">
        <v>4736</v>
      </c>
      <c r="B835" s="8" t="s">
        <v>1544</v>
      </c>
    </row>
    <row r="836" spans="1:2">
      <c r="A836" s="8" t="s">
        <v>4737</v>
      </c>
      <c r="B836" s="8" t="s">
        <v>1544</v>
      </c>
    </row>
    <row r="837" spans="1:2">
      <c r="A837" s="8" t="s">
        <v>4738</v>
      </c>
      <c r="B837" s="8" t="s">
        <v>1544</v>
      </c>
    </row>
    <row r="838" spans="1:2">
      <c r="A838" s="8" t="s">
        <v>4739</v>
      </c>
      <c r="B838" s="8" t="s">
        <v>1544</v>
      </c>
    </row>
    <row r="839" spans="1:2">
      <c r="A839" s="8" t="s">
        <v>4740</v>
      </c>
      <c r="B839" s="8" t="s">
        <v>1544</v>
      </c>
    </row>
    <row r="840" spans="1:2">
      <c r="A840" s="8" t="s">
        <v>4741</v>
      </c>
      <c r="B840" s="8" t="s">
        <v>1544</v>
      </c>
    </row>
    <row r="841" spans="1:2">
      <c r="A841" s="8" t="s">
        <v>4742</v>
      </c>
      <c r="B841" s="8" t="s">
        <v>1544</v>
      </c>
    </row>
    <row r="842" spans="1:2">
      <c r="A842" s="8" t="s">
        <v>4743</v>
      </c>
      <c r="B842" s="8" t="s">
        <v>1544</v>
      </c>
    </row>
    <row r="843" spans="1:2">
      <c r="A843" s="8" t="s">
        <v>4744</v>
      </c>
      <c r="B843" s="8" t="s">
        <v>1544</v>
      </c>
    </row>
    <row r="844" spans="1:2">
      <c r="A844" s="8" t="s">
        <v>1545</v>
      </c>
      <c r="B844" s="8" t="s">
        <v>1545</v>
      </c>
    </row>
    <row r="845" spans="1:2">
      <c r="A845" s="8" t="s">
        <v>4745</v>
      </c>
      <c r="B845" s="8" t="s">
        <v>1545</v>
      </c>
    </row>
    <row r="846" spans="1:2">
      <c r="A846" s="8" t="s">
        <v>4746</v>
      </c>
      <c r="B846" s="8" t="s">
        <v>1545</v>
      </c>
    </row>
    <row r="847" spans="1:2">
      <c r="A847" s="8" t="s">
        <v>4002</v>
      </c>
      <c r="B847" s="8" t="s">
        <v>1545</v>
      </c>
    </row>
    <row r="848" spans="1:2">
      <c r="A848" s="8" t="s">
        <v>4747</v>
      </c>
      <c r="B848" s="8" t="s">
        <v>1545</v>
      </c>
    </row>
    <row r="849" spans="1:2">
      <c r="A849" s="8" t="s">
        <v>4748</v>
      </c>
      <c r="B849" s="8" t="s">
        <v>1545</v>
      </c>
    </row>
    <row r="850" spans="1:2">
      <c r="A850" s="8" t="s">
        <v>4749</v>
      </c>
      <c r="B850" s="8" t="s">
        <v>1545</v>
      </c>
    </row>
    <row r="851" spans="1:2">
      <c r="A851" s="8" t="s">
        <v>4750</v>
      </c>
      <c r="B851" s="8" t="s">
        <v>1545</v>
      </c>
    </row>
    <row r="852" spans="1:2">
      <c r="A852" s="8" t="s">
        <v>4751</v>
      </c>
      <c r="B852" s="8" t="s">
        <v>1545</v>
      </c>
    </row>
    <row r="853" spans="1:2">
      <c r="A853" s="8" t="s">
        <v>1546</v>
      </c>
      <c r="B853" s="8" t="s">
        <v>1546</v>
      </c>
    </row>
    <row r="854" spans="1:2">
      <c r="A854" s="8" t="s">
        <v>4752</v>
      </c>
      <c r="B854" s="8" t="s">
        <v>1546</v>
      </c>
    </row>
    <row r="855" spans="1:2">
      <c r="A855" s="8" t="s">
        <v>4465</v>
      </c>
      <c r="B855" s="8" t="s">
        <v>1546</v>
      </c>
    </row>
    <row r="856" spans="1:2">
      <c r="A856" s="8" t="s">
        <v>4753</v>
      </c>
      <c r="B856" s="8" t="s">
        <v>1546</v>
      </c>
    </row>
    <row r="857" spans="1:2">
      <c r="A857" s="8" t="s">
        <v>4754</v>
      </c>
      <c r="B857" s="8" t="s">
        <v>1546</v>
      </c>
    </row>
    <row r="858" spans="1:2">
      <c r="A858" s="8" t="s">
        <v>4755</v>
      </c>
      <c r="B858" s="8" t="s">
        <v>1546</v>
      </c>
    </row>
    <row r="859" spans="1:2">
      <c r="A859" s="8" t="s">
        <v>4756</v>
      </c>
      <c r="B859" s="8" t="s">
        <v>1546</v>
      </c>
    </row>
    <row r="860" spans="1:2">
      <c r="A860" s="8" t="s">
        <v>1547</v>
      </c>
      <c r="B860" s="8" t="s">
        <v>1547</v>
      </c>
    </row>
    <row r="861" spans="1:2">
      <c r="A861" s="8" t="s">
        <v>4484</v>
      </c>
      <c r="B861" s="8" t="s">
        <v>1547</v>
      </c>
    </row>
    <row r="862" spans="1:2">
      <c r="A862" s="8" t="s">
        <v>4757</v>
      </c>
      <c r="B862" s="8" t="s">
        <v>1547</v>
      </c>
    </row>
    <row r="863" spans="1:2">
      <c r="A863" s="8" t="s">
        <v>4758</v>
      </c>
      <c r="B863" s="8" t="s">
        <v>1547</v>
      </c>
    </row>
    <row r="864" spans="1:2">
      <c r="A864" s="8" t="s">
        <v>4759</v>
      </c>
      <c r="B864" s="8" t="s">
        <v>1547</v>
      </c>
    </row>
    <row r="865" spans="1:2">
      <c r="A865" s="8" t="s">
        <v>4760</v>
      </c>
      <c r="B865" s="8" t="s">
        <v>1547</v>
      </c>
    </row>
    <row r="866" spans="1:2">
      <c r="A866" s="8" t="s">
        <v>4761</v>
      </c>
      <c r="B866" s="8" t="s">
        <v>1547</v>
      </c>
    </row>
    <row r="867" spans="1:2">
      <c r="A867" s="8" t="s">
        <v>4762</v>
      </c>
      <c r="B867" s="8" t="s">
        <v>1547</v>
      </c>
    </row>
    <row r="868" spans="1:2">
      <c r="A868" s="8" t="s">
        <v>4763</v>
      </c>
      <c r="B868" s="8" t="s">
        <v>1547</v>
      </c>
    </row>
    <row r="869" spans="1:2">
      <c r="A869" s="8" t="s">
        <v>1548</v>
      </c>
      <c r="B869" s="8" t="s">
        <v>1548</v>
      </c>
    </row>
    <row r="870" spans="1:2">
      <c r="A870" s="8" t="s">
        <v>4764</v>
      </c>
      <c r="B870" s="8" t="s">
        <v>1548</v>
      </c>
    </row>
    <row r="871" spans="1:2">
      <c r="A871" s="8" t="s">
        <v>4765</v>
      </c>
      <c r="B871" s="8" t="s">
        <v>1548</v>
      </c>
    </row>
    <row r="872" spans="1:2">
      <c r="A872" s="8" t="s">
        <v>4766</v>
      </c>
      <c r="B872" s="8" t="s">
        <v>1548</v>
      </c>
    </row>
    <row r="873" spans="1:2">
      <c r="A873" s="8" t="s">
        <v>4767</v>
      </c>
      <c r="B873" s="8" t="s">
        <v>1548</v>
      </c>
    </row>
    <row r="874" spans="1:2">
      <c r="A874" s="8" t="s">
        <v>4768</v>
      </c>
      <c r="B874" s="8" t="s">
        <v>1548</v>
      </c>
    </row>
    <row r="875" spans="1:2">
      <c r="A875" s="8" t="s">
        <v>4769</v>
      </c>
      <c r="B875" s="8" t="s">
        <v>1548</v>
      </c>
    </row>
    <row r="876" spans="1:2">
      <c r="A876" s="8" t="s">
        <v>4770</v>
      </c>
      <c r="B876" s="8" t="s">
        <v>1548</v>
      </c>
    </row>
    <row r="877" spans="1:2">
      <c r="A877" s="8" t="s">
        <v>4771</v>
      </c>
      <c r="B877" s="8" t="s">
        <v>1548</v>
      </c>
    </row>
    <row r="878" spans="1:2">
      <c r="A878" s="8" t="s">
        <v>4772</v>
      </c>
      <c r="B878" s="8" t="s">
        <v>1548</v>
      </c>
    </row>
    <row r="879" spans="1:2">
      <c r="A879" s="8" t="s">
        <v>1549</v>
      </c>
      <c r="B879" s="8" t="s">
        <v>1549</v>
      </c>
    </row>
    <row r="880" spans="1:2">
      <c r="A880" s="8" t="s">
        <v>4773</v>
      </c>
      <c r="B880" s="8" t="s">
        <v>1549</v>
      </c>
    </row>
    <row r="881" spans="1:2">
      <c r="A881" s="8" t="s">
        <v>4774</v>
      </c>
      <c r="B881" s="8" t="s">
        <v>1549</v>
      </c>
    </row>
    <row r="882" spans="1:2">
      <c r="A882" s="8" t="s">
        <v>4775</v>
      </c>
      <c r="B882" s="8" t="s">
        <v>1549</v>
      </c>
    </row>
    <row r="883" spans="1:2">
      <c r="A883" s="8" t="s">
        <v>4776</v>
      </c>
      <c r="B883" s="8" t="s">
        <v>1549</v>
      </c>
    </row>
    <row r="884" spans="1:2">
      <c r="A884" s="8" t="s">
        <v>4777</v>
      </c>
      <c r="B884" s="8" t="s">
        <v>1549</v>
      </c>
    </row>
    <row r="885" spans="1:2">
      <c r="A885" s="8" t="s">
        <v>4778</v>
      </c>
      <c r="B885" s="8" t="s">
        <v>1549</v>
      </c>
    </row>
    <row r="886" spans="1:2">
      <c r="A886" s="8" t="s">
        <v>1550</v>
      </c>
      <c r="B886" s="8" t="s">
        <v>1550</v>
      </c>
    </row>
    <row r="887" spans="1:2">
      <c r="A887" s="8" t="s">
        <v>4779</v>
      </c>
      <c r="B887" s="8" t="s">
        <v>1550</v>
      </c>
    </row>
    <row r="888" spans="1:2">
      <c r="A888" s="8" t="s">
        <v>4780</v>
      </c>
      <c r="B888" s="8" t="s">
        <v>1550</v>
      </c>
    </row>
    <row r="889" spans="1:2">
      <c r="A889" s="8" t="s">
        <v>4781</v>
      </c>
      <c r="B889" s="8" t="s">
        <v>1550</v>
      </c>
    </row>
    <row r="890" spans="1:2">
      <c r="A890" s="8" t="s">
        <v>4782</v>
      </c>
      <c r="B890" s="8" t="s">
        <v>1550</v>
      </c>
    </row>
    <row r="891" spans="1:2">
      <c r="A891" s="8" t="s">
        <v>4783</v>
      </c>
      <c r="B891" s="8" t="s">
        <v>1550</v>
      </c>
    </row>
    <row r="892" spans="1:2">
      <c r="A892" s="8" t="s">
        <v>4784</v>
      </c>
      <c r="B892" s="8" t="s">
        <v>1550</v>
      </c>
    </row>
    <row r="893" spans="1:2">
      <c r="A893" s="8" t="s">
        <v>1551</v>
      </c>
      <c r="B893" s="8" t="s">
        <v>1551</v>
      </c>
    </row>
    <row r="894" spans="1:2">
      <c r="A894" s="8" t="s">
        <v>4785</v>
      </c>
      <c r="B894" s="8" t="s">
        <v>1551</v>
      </c>
    </row>
    <row r="895" spans="1:2">
      <c r="A895" s="8" t="s">
        <v>4786</v>
      </c>
      <c r="B895" s="8" t="s">
        <v>1551</v>
      </c>
    </row>
    <row r="896" spans="1:2">
      <c r="A896" s="8" t="s">
        <v>4787</v>
      </c>
      <c r="B896" s="8" t="s">
        <v>1551</v>
      </c>
    </row>
    <row r="897" spans="1:2">
      <c r="A897" s="8" t="s">
        <v>4788</v>
      </c>
      <c r="B897" s="8" t="s">
        <v>1551</v>
      </c>
    </row>
    <row r="898" spans="1:2">
      <c r="A898" s="8" t="s">
        <v>4789</v>
      </c>
      <c r="B898" s="8" t="s">
        <v>1551</v>
      </c>
    </row>
    <row r="899" spans="1:2">
      <c r="A899" s="8" t="s">
        <v>4790</v>
      </c>
      <c r="B899" s="8" t="s">
        <v>1551</v>
      </c>
    </row>
    <row r="900" spans="1:2">
      <c r="A900" s="8" t="s">
        <v>1552</v>
      </c>
      <c r="B900" s="8" t="s">
        <v>1552</v>
      </c>
    </row>
    <row r="901" spans="1:2">
      <c r="A901" s="8" t="s">
        <v>4791</v>
      </c>
      <c r="B901" s="8" t="s">
        <v>1552</v>
      </c>
    </row>
    <row r="902" spans="1:2">
      <c r="A902" s="8" t="s">
        <v>4792</v>
      </c>
      <c r="B902" s="8" t="s">
        <v>1552</v>
      </c>
    </row>
    <row r="903" spans="1:2">
      <c r="A903" s="8" t="s">
        <v>4793</v>
      </c>
      <c r="B903" s="8" t="s">
        <v>1552</v>
      </c>
    </row>
    <row r="904" spans="1:2">
      <c r="A904" s="8" t="s">
        <v>4794</v>
      </c>
      <c r="B904" s="8" t="s">
        <v>1552</v>
      </c>
    </row>
    <row r="905" spans="1:2">
      <c r="A905" s="8" t="s">
        <v>4795</v>
      </c>
      <c r="B905" s="8" t="s">
        <v>1552</v>
      </c>
    </row>
    <row r="906" spans="1:2">
      <c r="A906" s="8" t="s">
        <v>1553</v>
      </c>
      <c r="B906" s="8" t="s">
        <v>1553</v>
      </c>
    </row>
    <row r="907" spans="1:2">
      <c r="A907" s="8" t="s">
        <v>4796</v>
      </c>
      <c r="B907" s="8" t="s">
        <v>1553</v>
      </c>
    </row>
    <row r="908" spans="1:2">
      <c r="A908" s="8" t="s">
        <v>4797</v>
      </c>
      <c r="B908" s="8" t="s">
        <v>1553</v>
      </c>
    </row>
    <row r="909" spans="1:2">
      <c r="A909" s="8" t="s">
        <v>4798</v>
      </c>
      <c r="B909" s="8" t="s">
        <v>1553</v>
      </c>
    </row>
    <row r="910" spans="1:2">
      <c r="A910" s="8" t="s">
        <v>4799</v>
      </c>
      <c r="B910" s="8" t="s">
        <v>1553</v>
      </c>
    </row>
    <row r="911" spans="1:2">
      <c r="A911" s="8" t="s">
        <v>4800</v>
      </c>
      <c r="B911" s="8" t="s">
        <v>1553</v>
      </c>
    </row>
    <row r="912" spans="1:2">
      <c r="A912" s="8" t="s">
        <v>4801</v>
      </c>
      <c r="B912" s="8" t="s">
        <v>1553</v>
      </c>
    </row>
    <row r="913" spans="1:2">
      <c r="A913" s="8" t="s">
        <v>4802</v>
      </c>
      <c r="B913" s="8" t="s">
        <v>1553</v>
      </c>
    </row>
    <row r="914" spans="1:2">
      <c r="A914" s="8" t="s">
        <v>4803</v>
      </c>
      <c r="B914" s="8" t="s">
        <v>1553</v>
      </c>
    </row>
    <row r="915" spans="1:2">
      <c r="A915" s="8" t="s">
        <v>4804</v>
      </c>
      <c r="B915" s="8" t="s">
        <v>1553</v>
      </c>
    </row>
    <row r="916" spans="1:2">
      <c r="A916" s="8" t="s">
        <v>4805</v>
      </c>
      <c r="B916" s="8" t="s">
        <v>1553</v>
      </c>
    </row>
    <row r="917" spans="1:2">
      <c r="A917" s="8" t="s">
        <v>4806</v>
      </c>
      <c r="B917" s="8" t="s">
        <v>1553</v>
      </c>
    </row>
    <row r="918" spans="1:2">
      <c r="A918" s="8" t="s">
        <v>4807</v>
      </c>
      <c r="B918" s="8" t="s">
        <v>1553</v>
      </c>
    </row>
    <row r="919" spans="1:2">
      <c r="A919" s="8" t="s">
        <v>4808</v>
      </c>
      <c r="B919" s="8" t="s">
        <v>1553</v>
      </c>
    </row>
    <row r="920" spans="1:2">
      <c r="A920" s="8" t="s">
        <v>1554</v>
      </c>
      <c r="B920" s="8" t="s">
        <v>1554</v>
      </c>
    </row>
    <row r="921" spans="1:2">
      <c r="A921" s="8" t="s">
        <v>4809</v>
      </c>
      <c r="B921" s="8" t="s">
        <v>1554</v>
      </c>
    </row>
    <row r="922" spans="1:2">
      <c r="A922" s="8" t="s">
        <v>4810</v>
      </c>
      <c r="B922" s="8" t="s">
        <v>1554</v>
      </c>
    </row>
    <row r="923" spans="1:2">
      <c r="A923" s="8" t="s">
        <v>4811</v>
      </c>
      <c r="B923" s="8" t="s">
        <v>1554</v>
      </c>
    </row>
    <row r="924" spans="1:2">
      <c r="A924" s="8" t="s">
        <v>4812</v>
      </c>
      <c r="B924" s="8" t="s">
        <v>1554</v>
      </c>
    </row>
    <row r="925" spans="1:2">
      <c r="A925" s="8" t="s">
        <v>4813</v>
      </c>
      <c r="B925" s="8" t="s">
        <v>1554</v>
      </c>
    </row>
    <row r="926" spans="1:2">
      <c r="A926" s="8" t="s">
        <v>4814</v>
      </c>
      <c r="B926" s="8" t="s">
        <v>1554</v>
      </c>
    </row>
    <row r="927" spans="1:2">
      <c r="A927" s="8" t="s">
        <v>4815</v>
      </c>
      <c r="B927" s="8" t="s">
        <v>1554</v>
      </c>
    </row>
    <row r="928" spans="1:2">
      <c r="A928" s="8" t="s">
        <v>4816</v>
      </c>
      <c r="B928" s="8" t="s">
        <v>1554</v>
      </c>
    </row>
    <row r="929" spans="1:2">
      <c r="A929" s="8" t="s">
        <v>4817</v>
      </c>
      <c r="B929" s="8" t="s">
        <v>1554</v>
      </c>
    </row>
    <row r="930" spans="1:2">
      <c r="A930" s="8" t="s">
        <v>4818</v>
      </c>
      <c r="B930" s="8" t="s">
        <v>1554</v>
      </c>
    </row>
    <row r="931" spans="1:2">
      <c r="A931" s="8" t="s">
        <v>4819</v>
      </c>
      <c r="B931" s="8" t="s">
        <v>1554</v>
      </c>
    </row>
    <row r="932" spans="1:2">
      <c r="A932" s="8" t="s">
        <v>1555</v>
      </c>
      <c r="B932" s="8" t="s">
        <v>1555</v>
      </c>
    </row>
    <row r="933" spans="1:2">
      <c r="A933" s="8" t="s">
        <v>4820</v>
      </c>
      <c r="B933" s="8" t="s">
        <v>1555</v>
      </c>
    </row>
    <row r="934" spans="1:2">
      <c r="A934" s="8" t="s">
        <v>4821</v>
      </c>
      <c r="B934" s="8" t="s">
        <v>1555</v>
      </c>
    </row>
    <row r="935" spans="1:2">
      <c r="A935" s="8" t="s">
        <v>4822</v>
      </c>
      <c r="B935" s="8" t="s">
        <v>1555</v>
      </c>
    </row>
    <row r="936" spans="1:2">
      <c r="A936" s="8" t="s">
        <v>4823</v>
      </c>
      <c r="B936" s="8" t="s">
        <v>1555</v>
      </c>
    </row>
    <row r="937" spans="1:2">
      <c r="A937" s="8" t="s">
        <v>4824</v>
      </c>
      <c r="B937" s="8" t="s">
        <v>1555</v>
      </c>
    </row>
    <row r="938" spans="1:2">
      <c r="A938" s="8" t="s">
        <v>4825</v>
      </c>
      <c r="B938" s="8" t="s">
        <v>1555</v>
      </c>
    </row>
    <row r="939" spans="1:2">
      <c r="A939" s="8" t="s">
        <v>4826</v>
      </c>
      <c r="B939" s="8" t="s">
        <v>1555</v>
      </c>
    </row>
    <row r="940" spans="1:2">
      <c r="A940" s="8" t="s">
        <v>4827</v>
      </c>
      <c r="B940" s="8" t="s">
        <v>1555</v>
      </c>
    </row>
    <row r="941" spans="1:2">
      <c r="A941" s="8" t="s">
        <v>4828</v>
      </c>
      <c r="B941" s="8" t="s">
        <v>1555</v>
      </c>
    </row>
    <row r="942" spans="1:2">
      <c r="A942" s="8" t="s">
        <v>4829</v>
      </c>
      <c r="B942" s="8" t="s">
        <v>1555</v>
      </c>
    </row>
    <row r="943" spans="1:2">
      <c r="A943" s="8" t="s">
        <v>4830</v>
      </c>
      <c r="B943" s="8" t="s">
        <v>1555</v>
      </c>
    </row>
    <row r="944" spans="1:2">
      <c r="A944" s="8" t="s">
        <v>1556</v>
      </c>
      <c r="B944" s="8" t="s">
        <v>1556</v>
      </c>
    </row>
    <row r="945" spans="1:2">
      <c r="A945" s="8" t="s">
        <v>4831</v>
      </c>
      <c r="B945" s="8" t="s">
        <v>1556</v>
      </c>
    </row>
    <row r="946" spans="1:2">
      <c r="A946" s="8" t="s">
        <v>4832</v>
      </c>
      <c r="B946" s="8" t="s">
        <v>1556</v>
      </c>
    </row>
    <row r="947" spans="1:2">
      <c r="A947" s="8" t="s">
        <v>4833</v>
      </c>
      <c r="B947" s="8" t="s">
        <v>1556</v>
      </c>
    </row>
    <row r="948" spans="1:2">
      <c r="A948" s="8" t="s">
        <v>4834</v>
      </c>
      <c r="B948" s="8" t="s">
        <v>1556</v>
      </c>
    </row>
    <row r="949" spans="1:2">
      <c r="A949" s="8" t="s">
        <v>4835</v>
      </c>
      <c r="B949" s="8" t="s">
        <v>1556</v>
      </c>
    </row>
    <row r="950" spans="1:2">
      <c r="A950" s="8" t="s">
        <v>4836</v>
      </c>
      <c r="B950" s="8" t="s">
        <v>1556</v>
      </c>
    </row>
    <row r="951" spans="1:2">
      <c r="A951" s="8" t="s">
        <v>4837</v>
      </c>
      <c r="B951" s="8" t="s">
        <v>1556</v>
      </c>
    </row>
    <row r="952" spans="1:2">
      <c r="A952" s="8" t="s">
        <v>1557</v>
      </c>
      <c r="B952" s="8" t="s">
        <v>1557</v>
      </c>
    </row>
    <row r="953" spans="1:2">
      <c r="A953" s="8" t="s">
        <v>4838</v>
      </c>
      <c r="B953" s="8" t="s">
        <v>1557</v>
      </c>
    </row>
    <row r="954" spans="1:2">
      <c r="A954" s="8" t="s">
        <v>4839</v>
      </c>
      <c r="B954" s="8" t="s">
        <v>1557</v>
      </c>
    </row>
    <row r="955" spans="1:2">
      <c r="A955" s="8" t="s">
        <v>4840</v>
      </c>
      <c r="B955" s="8" t="s">
        <v>1557</v>
      </c>
    </row>
    <row r="956" spans="1:2">
      <c r="A956" s="8" t="s">
        <v>4841</v>
      </c>
      <c r="B956" s="8" t="s">
        <v>1557</v>
      </c>
    </row>
    <row r="957" spans="1:2">
      <c r="A957" s="8" t="s">
        <v>4842</v>
      </c>
      <c r="B957" s="8" t="s">
        <v>1557</v>
      </c>
    </row>
    <row r="958" spans="1:2">
      <c r="A958" s="8" t="s">
        <v>1558</v>
      </c>
      <c r="B958" s="8" t="s">
        <v>1558</v>
      </c>
    </row>
    <row r="959" spans="1:2">
      <c r="A959" s="8" t="s">
        <v>4843</v>
      </c>
      <c r="B959" s="8" t="s">
        <v>1558</v>
      </c>
    </row>
    <row r="960" spans="1:2">
      <c r="A960" s="8" t="s">
        <v>4844</v>
      </c>
      <c r="B960" s="8" t="s">
        <v>1558</v>
      </c>
    </row>
    <row r="961" spans="1:2">
      <c r="A961" s="8" t="s">
        <v>4845</v>
      </c>
      <c r="B961" s="8" t="s">
        <v>1558</v>
      </c>
    </row>
    <row r="962" spans="1:2">
      <c r="A962" s="8" t="s">
        <v>4846</v>
      </c>
      <c r="B962" s="8" t="s">
        <v>1558</v>
      </c>
    </row>
    <row r="963" spans="1:2">
      <c r="A963" s="8" t="s">
        <v>4847</v>
      </c>
      <c r="B963" s="8" t="s">
        <v>1558</v>
      </c>
    </row>
    <row r="964" spans="1:2">
      <c r="A964" s="8" t="s">
        <v>4848</v>
      </c>
      <c r="B964" s="8" t="s">
        <v>1558</v>
      </c>
    </row>
    <row r="965" spans="1:2">
      <c r="A965" s="8" t="s">
        <v>1559</v>
      </c>
      <c r="B965" s="8" t="s">
        <v>1559</v>
      </c>
    </row>
    <row r="966" spans="1:2">
      <c r="A966" s="8" t="s">
        <v>4849</v>
      </c>
      <c r="B966" s="8" t="s">
        <v>1559</v>
      </c>
    </row>
    <row r="967" spans="1:2">
      <c r="A967" s="8" t="s">
        <v>4850</v>
      </c>
      <c r="B967" s="8" t="s">
        <v>1559</v>
      </c>
    </row>
    <row r="968" spans="1:2">
      <c r="A968" s="8" t="s">
        <v>4851</v>
      </c>
      <c r="B968" s="8" t="s">
        <v>1559</v>
      </c>
    </row>
    <row r="969" spans="1:2">
      <c r="A969" s="8" t="s">
        <v>4852</v>
      </c>
      <c r="B969" s="8" t="s">
        <v>1559</v>
      </c>
    </row>
    <row r="970" spans="1:2">
      <c r="A970" s="8" t="s">
        <v>4853</v>
      </c>
      <c r="B970" s="8" t="s">
        <v>1559</v>
      </c>
    </row>
    <row r="971" spans="1:2">
      <c r="A971" s="8" t="s">
        <v>4854</v>
      </c>
      <c r="B971" s="8" t="s">
        <v>1559</v>
      </c>
    </row>
    <row r="972" spans="1:2">
      <c r="A972" s="8" t="s">
        <v>4855</v>
      </c>
      <c r="B972" s="8" t="s">
        <v>1559</v>
      </c>
    </row>
    <row r="973" spans="1:2">
      <c r="A973" s="8" t="s">
        <v>4856</v>
      </c>
      <c r="B973" s="8" t="s">
        <v>1559</v>
      </c>
    </row>
    <row r="974" spans="1:2">
      <c r="A974" s="8" t="s">
        <v>4857</v>
      </c>
      <c r="B974" s="8" t="s">
        <v>1559</v>
      </c>
    </row>
    <row r="975" spans="1:2">
      <c r="A975" s="8" t="s">
        <v>1560</v>
      </c>
      <c r="B975" s="8" t="s">
        <v>1560</v>
      </c>
    </row>
    <row r="976" spans="1:2">
      <c r="A976" s="8" t="s">
        <v>4858</v>
      </c>
      <c r="B976" s="8" t="s">
        <v>1560</v>
      </c>
    </row>
    <row r="977" spans="1:2">
      <c r="A977" s="8" t="s">
        <v>4859</v>
      </c>
      <c r="B977" s="8" t="s">
        <v>1560</v>
      </c>
    </row>
    <row r="978" spans="1:2">
      <c r="A978" s="8" t="s">
        <v>4860</v>
      </c>
      <c r="B978" s="8" t="s">
        <v>1560</v>
      </c>
    </row>
    <row r="979" spans="1:2">
      <c r="A979" s="8" t="s">
        <v>4861</v>
      </c>
      <c r="B979" s="8" t="s">
        <v>1560</v>
      </c>
    </row>
    <row r="980" spans="1:2">
      <c r="A980" s="8" t="s">
        <v>4862</v>
      </c>
      <c r="B980" s="8" t="s">
        <v>1560</v>
      </c>
    </row>
    <row r="981" spans="1:2">
      <c r="A981" s="8" t="s">
        <v>4863</v>
      </c>
      <c r="B981" s="8" t="s">
        <v>1560</v>
      </c>
    </row>
    <row r="982" spans="1:2">
      <c r="A982" s="8" t="s">
        <v>1561</v>
      </c>
      <c r="B982" s="8" t="s">
        <v>1561</v>
      </c>
    </row>
    <row r="983" spans="1:2">
      <c r="A983" s="8" t="s">
        <v>4864</v>
      </c>
      <c r="B983" s="8" t="s">
        <v>1561</v>
      </c>
    </row>
    <row r="984" spans="1:2">
      <c r="A984" s="8" t="s">
        <v>4690</v>
      </c>
      <c r="B984" s="8" t="s">
        <v>1561</v>
      </c>
    </row>
    <row r="985" spans="1:2">
      <c r="A985" s="8" t="s">
        <v>4865</v>
      </c>
      <c r="B985" s="8" t="s">
        <v>1561</v>
      </c>
    </row>
    <row r="986" spans="1:2">
      <c r="A986" s="8" t="s">
        <v>4866</v>
      </c>
      <c r="B986" s="8" t="s">
        <v>1561</v>
      </c>
    </row>
    <row r="987" spans="1:2">
      <c r="A987" s="8" t="s">
        <v>1562</v>
      </c>
      <c r="B987" s="8" t="s">
        <v>1562</v>
      </c>
    </row>
    <row r="988" spans="1:2">
      <c r="A988" s="8" t="s">
        <v>4867</v>
      </c>
      <c r="B988" s="8" t="s">
        <v>1562</v>
      </c>
    </row>
    <row r="989" spans="1:2">
      <c r="A989" s="8" t="s">
        <v>4868</v>
      </c>
      <c r="B989" s="8" t="s">
        <v>1562</v>
      </c>
    </row>
    <row r="990" spans="1:2">
      <c r="A990" s="8" t="s">
        <v>4869</v>
      </c>
      <c r="B990" s="8" t="s">
        <v>1562</v>
      </c>
    </row>
    <row r="991" spans="1:2">
      <c r="A991" s="8" t="s">
        <v>4870</v>
      </c>
      <c r="B991" s="8" t="s">
        <v>1562</v>
      </c>
    </row>
    <row r="992" spans="1:2">
      <c r="A992" s="8" t="s">
        <v>4871</v>
      </c>
      <c r="B992" s="8" t="s">
        <v>1562</v>
      </c>
    </row>
    <row r="993" spans="1:2">
      <c r="A993" s="8" t="s">
        <v>4872</v>
      </c>
      <c r="B993" s="8" t="s">
        <v>1562</v>
      </c>
    </row>
    <row r="994" spans="1:2">
      <c r="A994" s="8" t="s">
        <v>4873</v>
      </c>
      <c r="B994" s="8" t="s">
        <v>1562</v>
      </c>
    </row>
    <row r="995" spans="1:2">
      <c r="A995" s="8" t="s">
        <v>4874</v>
      </c>
      <c r="B995" s="8" t="s">
        <v>1562</v>
      </c>
    </row>
    <row r="996" spans="1:2">
      <c r="A996" s="8" t="s">
        <v>4875</v>
      </c>
      <c r="B996" s="8" t="s">
        <v>1562</v>
      </c>
    </row>
    <row r="997" spans="1:2">
      <c r="A997" s="8" t="s">
        <v>1563</v>
      </c>
      <c r="B997" s="8" t="s">
        <v>1563</v>
      </c>
    </row>
    <row r="998" spans="1:2">
      <c r="A998" s="8" t="s">
        <v>4876</v>
      </c>
      <c r="B998" s="8" t="s">
        <v>1563</v>
      </c>
    </row>
    <row r="999" spans="1:2">
      <c r="A999" s="8" t="s">
        <v>4877</v>
      </c>
      <c r="B999" s="8" t="s">
        <v>1563</v>
      </c>
    </row>
    <row r="1000" spans="1:2">
      <c r="A1000" s="8" t="s">
        <v>4878</v>
      </c>
      <c r="B1000" s="8" t="s">
        <v>1563</v>
      </c>
    </row>
    <row r="1001" spans="1:2">
      <c r="A1001" s="8" t="s">
        <v>4879</v>
      </c>
      <c r="B1001" s="8" t="s">
        <v>1563</v>
      </c>
    </row>
    <row r="1002" spans="1:2">
      <c r="A1002" s="8" t="s">
        <v>4880</v>
      </c>
      <c r="B1002" s="8" t="s">
        <v>1563</v>
      </c>
    </row>
    <row r="1003" spans="1:2">
      <c r="A1003" s="8" t="s">
        <v>4881</v>
      </c>
      <c r="B1003" s="8" t="s">
        <v>1563</v>
      </c>
    </row>
    <row r="1004" spans="1:2">
      <c r="A1004" s="8" t="s">
        <v>4882</v>
      </c>
      <c r="B1004" s="8" t="s">
        <v>1563</v>
      </c>
    </row>
    <row r="1005" spans="1:2">
      <c r="A1005" s="8" t="s">
        <v>4883</v>
      </c>
      <c r="B1005" s="8" t="s">
        <v>1563</v>
      </c>
    </row>
    <row r="1006" spans="1:2">
      <c r="A1006" s="8" t="s">
        <v>4884</v>
      </c>
      <c r="B1006" s="8" t="s">
        <v>1563</v>
      </c>
    </row>
    <row r="1007" spans="1:2">
      <c r="A1007" s="8" t="s">
        <v>1564</v>
      </c>
      <c r="B1007" s="8" t="s">
        <v>1564</v>
      </c>
    </row>
    <row r="1008" spans="1:2">
      <c r="A1008" s="8" t="s">
        <v>4885</v>
      </c>
      <c r="B1008" s="8" t="s">
        <v>1564</v>
      </c>
    </row>
    <row r="1009" spans="1:2">
      <c r="A1009" s="8" t="s">
        <v>4886</v>
      </c>
      <c r="B1009" s="8" t="s">
        <v>1564</v>
      </c>
    </row>
    <row r="1010" spans="1:2">
      <c r="A1010" s="8" t="s">
        <v>4887</v>
      </c>
      <c r="B1010" s="8" t="s">
        <v>1564</v>
      </c>
    </row>
    <row r="1011" spans="1:2">
      <c r="A1011" s="8" t="s">
        <v>4888</v>
      </c>
      <c r="B1011" s="8" t="s">
        <v>1564</v>
      </c>
    </row>
    <row r="1012" spans="1:2">
      <c r="A1012" s="8" t="s">
        <v>4889</v>
      </c>
      <c r="B1012" s="8" t="s">
        <v>1564</v>
      </c>
    </row>
    <row r="1013" spans="1:2">
      <c r="A1013" s="8" t="s">
        <v>4890</v>
      </c>
      <c r="B1013" s="8" t="s">
        <v>1564</v>
      </c>
    </row>
    <row r="1014" spans="1:2">
      <c r="A1014" s="8" t="s">
        <v>4891</v>
      </c>
      <c r="B1014" s="8" t="s">
        <v>1564</v>
      </c>
    </row>
    <row r="1015" spans="1:2">
      <c r="A1015" s="8" t="s">
        <v>4892</v>
      </c>
      <c r="B1015" s="8" t="s">
        <v>1564</v>
      </c>
    </row>
    <row r="1016" spans="1:2">
      <c r="A1016" s="8" t="s">
        <v>1576</v>
      </c>
      <c r="B1016" s="8" t="s">
        <v>1564</v>
      </c>
    </row>
    <row r="1017" spans="1:2">
      <c r="A1017" s="8" t="s">
        <v>1565</v>
      </c>
      <c r="B1017" s="8" t="s">
        <v>1565</v>
      </c>
    </row>
    <row r="1018" spans="1:2">
      <c r="A1018" s="8" t="s">
        <v>4893</v>
      </c>
      <c r="B1018" s="8" t="s">
        <v>1565</v>
      </c>
    </row>
    <row r="1019" spans="1:2">
      <c r="A1019" s="8" t="s">
        <v>4894</v>
      </c>
      <c r="B1019" s="8" t="s">
        <v>1565</v>
      </c>
    </row>
    <row r="1020" spans="1:2">
      <c r="A1020" s="8" t="s">
        <v>4895</v>
      </c>
      <c r="B1020" s="8" t="s">
        <v>1565</v>
      </c>
    </row>
    <row r="1021" spans="1:2">
      <c r="A1021" s="8" t="s">
        <v>4896</v>
      </c>
      <c r="B1021" s="8" t="s">
        <v>1565</v>
      </c>
    </row>
    <row r="1022" spans="1:2">
      <c r="A1022" s="8" t="s">
        <v>4897</v>
      </c>
      <c r="B1022" s="8" t="s">
        <v>1565</v>
      </c>
    </row>
    <row r="1023" spans="1:2">
      <c r="A1023" s="8" t="s">
        <v>4898</v>
      </c>
      <c r="B1023" s="8" t="s">
        <v>1565</v>
      </c>
    </row>
    <row r="1024" spans="1:2">
      <c r="A1024" s="8" t="s">
        <v>4899</v>
      </c>
      <c r="B1024" s="8" t="s">
        <v>1565</v>
      </c>
    </row>
    <row r="1025" spans="1:2">
      <c r="A1025" s="8" t="s">
        <v>4900</v>
      </c>
      <c r="B1025" s="8" t="s">
        <v>1565</v>
      </c>
    </row>
    <row r="1026" spans="1:2">
      <c r="A1026" s="8" t="s">
        <v>1566</v>
      </c>
      <c r="B1026" s="8" t="s">
        <v>1566</v>
      </c>
    </row>
    <row r="1027" spans="1:2">
      <c r="A1027" s="8" t="s">
        <v>4901</v>
      </c>
      <c r="B1027" s="8" t="s">
        <v>1566</v>
      </c>
    </row>
    <row r="1028" spans="1:2">
      <c r="A1028" s="8" t="s">
        <v>4902</v>
      </c>
      <c r="B1028" s="8" t="s">
        <v>1566</v>
      </c>
    </row>
    <row r="1029" spans="1:2">
      <c r="A1029" s="8" t="s">
        <v>4903</v>
      </c>
      <c r="B1029" s="8" t="s">
        <v>1566</v>
      </c>
    </row>
    <row r="1030" spans="1:2">
      <c r="A1030" s="8" t="s">
        <v>4904</v>
      </c>
      <c r="B1030" s="8" t="s">
        <v>1566</v>
      </c>
    </row>
    <row r="1031" spans="1:2">
      <c r="A1031" s="8" t="s">
        <v>4905</v>
      </c>
      <c r="B1031" s="8" t="s">
        <v>1566</v>
      </c>
    </row>
    <row r="1032" spans="1:2">
      <c r="A1032" s="8" t="s">
        <v>4906</v>
      </c>
      <c r="B1032" s="8" t="s">
        <v>1566</v>
      </c>
    </row>
    <row r="1033" spans="1:2">
      <c r="A1033" s="8" t="s">
        <v>4907</v>
      </c>
      <c r="B1033" s="8" t="s">
        <v>1566</v>
      </c>
    </row>
    <row r="1034" spans="1:2">
      <c r="A1034" s="8" t="s">
        <v>1567</v>
      </c>
      <c r="B1034" s="8" t="s">
        <v>1567</v>
      </c>
    </row>
    <row r="1035" spans="1:2">
      <c r="A1035" s="8" t="s">
        <v>4908</v>
      </c>
      <c r="B1035" s="8" t="s">
        <v>1567</v>
      </c>
    </row>
    <row r="1036" spans="1:2">
      <c r="A1036" s="8" t="s">
        <v>4909</v>
      </c>
      <c r="B1036" s="8" t="s">
        <v>1567</v>
      </c>
    </row>
    <row r="1037" spans="1:2">
      <c r="A1037" s="8" t="s">
        <v>4910</v>
      </c>
      <c r="B1037" s="8" t="s">
        <v>1567</v>
      </c>
    </row>
    <row r="1038" spans="1:2">
      <c r="A1038" s="8" t="s">
        <v>4911</v>
      </c>
      <c r="B1038" s="8" t="s">
        <v>1567</v>
      </c>
    </row>
    <row r="1039" spans="1:2">
      <c r="A1039" s="8" t="s">
        <v>4912</v>
      </c>
      <c r="B1039" s="8" t="s">
        <v>1567</v>
      </c>
    </row>
    <row r="1040" spans="1:2">
      <c r="A1040" s="8" t="s">
        <v>4913</v>
      </c>
      <c r="B1040" s="8" t="s">
        <v>1567</v>
      </c>
    </row>
    <row r="1041" spans="1:2">
      <c r="A1041" s="8" t="s">
        <v>1568</v>
      </c>
      <c r="B1041" s="8" t="s">
        <v>1568</v>
      </c>
    </row>
    <row r="1042" spans="1:2">
      <c r="A1042" s="8" t="s">
        <v>4914</v>
      </c>
      <c r="B1042" s="8" t="s">
        <v>1568</v>
      </c>
    </row>
    <row r="1043" spans="1:2">
      <c r="A1043" s="8" t="s">
        <v>4915</v>
      </c>
      <c r="B1043" s="8" t="s">
        <v>1568</v>
      </c>
    </row>
    <row r="1044" spans="1:2">
      <c r="A1044" s="8" t="s">
        <v>4916</v>
      </c>
      <c r="B1044" s="8" t="s">
        <v>1568</v>
      </c>
    </row>
    <row r="1045" spans="1:2">
      <c r="A1045" s="8" t="s">
        <v>4917</v>
      </c>
      <c r="B1045" s="8" t="s">
        <v>1568</v>
      </c>
    </row>
    <row r="1046" spans="1:2">
      <c r="A1046" s="8" t="s">
        <v>4918</v>
      </c>
      <c r="B1046" s="8" t="s">
        <v>1568</v>
      </c>
    </row>
    <row r="1047" spans="1:2">
      <c r="A1047" s="8" t="s">
        <v>4919</v>
      </c>
      <c r="B1047" s="8" t="s">
        <v>1568</v>
      </c>
    </row>
    <row r="1048" spans="1:2">
      <c r="A1048" s="8" t="s">
        <v>1569</v>
      </c>
      <c r="B1048" s="8" t="s">
        <v>1569</v>
      </c>
    </row>
    <row r="1049" spans="1:2">
      <c r="A1049" s="8" t="s">
        <v>4920</v>
      </c>
      <c r="B1049" s="8" t="s">
        <v>1569</v>
      </c>
    </row>
    <row r="1050" spans="1:2">
      <c r="A1050" s="8" t="s">
        <v>4921</v>
      </c>
      <c r="B1050" s="8" t="s">
        <v>1569</v>
      </c>
    </row>
    <row r="1051" spans="1:2">
      <c r="A1051" s="8" t="s">
        <v>4922</v>
      </c>
      <c r="B1051" s="8" t="s">
        <v>1569</v>
      </c>
    </row>
    <row r="1052" spans="1:2">
      <c r="A1052" s="8" t="s">
        <v>4923</v>
      </c>
      <c r="B1052" s="8" t="s">
        <v>1569</v>
      </c>
    </row>
    <row r="1053" spans="1:2">
      <c r="A1053" s="8" t="s">
        <v>1570</v>
      </c>
      <c r="B1053" s="8" t="s">
        <v>1570</v>
      </c>
    </row>
    <row r="1054" spans="1:2">
      <c r="A1054" s="8" t="s">
        <v>4924</v>
      </c>
      <c r="B1054" s="8" t="s">
        <v>1570</v>
      </c>
    </row>
    <row r="1055" spans="1:2">
      <c r="A1055" s="8" t="s">
        <v>4925</v>
      </c>
      <c r="B1055" s="8" t="s">
        <v>1570</v>
      </c>
    </row>
    <row r="1056" spans="1:2">
      <c r="A1056" s="8" t="s">
        <v>4647</v>
      </c>
      <c r="B1056" s="8" t="s">
        <v>1570</v>
      </c>
    </row>
    <row r="1057" spans="1:2">
      <c r="A1057" s="8" t="s">
        <v>4926</v>
      </c>
      <c r="B1057" s="8" t="s">
        <v>1570</v>
      </c>
    </row>
    <row r="1058" spans="1:2">
      <c r="A1058" s="8" t="s">
        <v>1571</v>
      </c>
      <c r="B1058" s="8" t="s">
        <v>1571</v>
      </c>
    </row>
    <row r="1059" spans="1:2">
      <c r="A1059" s="8" t="s">
        <v>4927</v>
      </c>
      <c r="B1059" s="8" t="s">
        <v>1571</v>
      </c>
    </row>
    <row r="1060" spans="1:2">
      <c r="A1060" s="8" t="s">
        <v>4928</v>
      </c>
      <c r="B1060" s="8" t="s">
        <v>1571</v>
      </c>
    </row>
    <row r="1061" spans="1:2">
      <c r="A1061" s="8" t="s">
        <v>4929</v>
      </c>
      <c r="B1061" s="8" t="s">
        <v>1571</v>
      </c>
    </row>
    <row r="1062" spans="1:2">
      <c r="A1062" s="8" t="s">
        <v>4930</v>
      </c>
      <c r="B1062" s="8" t="s">
        <v>1571</v>
      </c>
    </row>
    <row r="1063" spans="1:2">
      <c r="A1063" s="8" t="s">
        <v>4931</v>
      </c>
      <c r="B1063" s="8" t="s">
        <v>1571</v>
      </c>
    </row>
    <row r="1064" spans="1:2">
      <c r="A1064" s="8" t="s">
        <v>4932</v>
      </c>
      <c r="B1064" s="8" t="s">
        <v>1571</v>
      </c>
    </row>
    <row r="1065" spans="1:2">
      <c r="A1065" s="8" t="s">
        <v>4933</v>
      </c>
      <c r="B1065" s="8" t="s">
        <v>1571</v>
      </c>
    </row>
    <row r="1066" spans="1:2">
      <c r="A1066" s="8" t="s">
        <v>4934</v>
      </c>
      <c r="B1066" s="8" t="s">
        <v>1571</v>
      </c>
    </row>
    <row r="1067" spans="1:2">
      <c r="A1067" s="8" t="s">
        <v>4935</v>
      </c>
      <c r="B1067" s="8" t="s">
        <v>1571</v>
      </c>
    </row>
    <row r="1068" spans="1:2">
      <c r="A1068" s="8" t="s">
        <v>4936</v>
      </c>
      <c r="B1068" s="8" t="s">
        <v>1571</v>
      </c>
    </row>
    <row r="1069" spans="1:2">
      <c r="A1069" s="8" t="s">
        <v>4937</v>
      </c>
      <c r="B1069" s="8" t="s">
        <v>1571</v>
      </c>
    </row>
    <row r="1070" spans="1:2" ht="17.25" customHeight="1">
      <c r="A1070" s="8" t="s">
        <v>1572</v>
      </c>
      <c r="B1070" s="8" t="s">
        <v>1572</v>
      </c>
    </row>
    <row r="1071" spans="1:2">
      <c r="A1071" s="8" t="s">
        <v>4938</v>
      </c>
      <c r="B1071" s="8" t="s">
        <v>1572</v>
      </c>
    </row>
    <row r="1072" spans="1:2">
      <c r="A1072" s="8" t="s">
        <v>4939</v>
      </c>
      <c r="B1072" s="8" t="s">
        <v>1572</v>
      </c>
    </row>
    <row r="1073" spans="1:2">
      <c r="A1073" s="8" t="s">
        <v>4940</v>
      </c>
      <c r="B1073" s="8" t="s">
        <v>1572</v>
      </c>
    </row>
    <row r="1074" spans="1:2">
      <c r="A1074" s="8" t="s">
        <v>4941</v>
      </c>
      <c r="B1074" s="8" t="s">
        <v>1572</v>
      </c>
    </row>
    <row r="1075" spans="1:2">
      <c r="A1075" s="8" t="s">
        <v>4942</v>
      </c>
      <c r="B1075" s="8" t="s">
        <v>1572</v>
      </c>
    </row>
    <row r="1076" spans="1:2">
      <c r="A1076" s="8" t="s">
        <v>4943</v>
      </c>
      <c r="B1076" s="8" t="s">
        <v>1572</v>
      </c>
    </row>
    <row r="1077" spans="1:2">
      <c r="A1077" s="8" t="s">
        <v>4944</v>
      </c>
      <c r="B1077" s="8" t="s">
        <v>1572</v>
      </c>
    </row>
    <row r="1078" spans="1:2">
      <c r="A1078" s="8" t="s">
        <v>1573</v>
      </c>
      <c r="B1078" s="8" t="s">
        <v>1573</v>
      </c>
    </row>
    <row r="1079" spans="1:2">
      <c r="A1079" s="8" t="s">
        <v>4945</v>
      </c>
      <c r="B1079" s="8" t="s">
        <v>1573</v>
      </c>
    </row>
    <row r="1080" spans="1:2">
      <c r="A1080" s="8" t="s">
        <v>4946</v>
      </c>
      <c r="B1080" s="8" t="s">
        <v>1573</v>
      </c>
    </row>
    <row r="1081" spans="1:2">
      <c r="A1081" s="8" t="s">
        <v>4947</v>
      </c>
      <c r="B1081" s="8" t="s">
        <v>1573</v>
      </c>
    </row>
    <row r="1082" spans="1:2">
      <c r="A1082" s="8" t="s">
        <v>4948</v>
      </c>
      <c r="B1082" s="8" t="s">
        <v>1573</v>
      </c>
    </row>
    <row r="1083" spans="1:2">
      <c r="A1083" s="8" t="s">
        <v>4949</v>
      </c>
      <c r="B1083" s="8" t="s">
        <v>1573</v>
      </c>
    </row>
    <row r="1084" spans="1:2">
      <c r="A1084" s="8" t="s">
        <v>4950</v>
      </c>
      <c r="B1084" s="8" t="s">
        <v>1573</v>
      </c>
    </row>
    <row r="1085" spans="1:2">
      <c r="A1085" s="8" t="s">
        <v>4951</v>
      </c>
      <c r="B1085" s="8" t="s">
        <v>1573</v>
      </c>
    </row>
    <row r="1086" spans="1:2">
      <c r="A1086" s="8" t="s">
        <v>4952</v>
      </c>
      <c r="B1086" s="8" t="s">
        <v>1573</v>
      </c>
    </row>
    <row r="1087" spans="1:2">
      <c r="A1087" s="8" t="s">
        <v>1574</v>
      </c>
      <c r="B1087" s="8" t="s">
        <v>1574</v>
      </c>
    </row>
    <row r="1088" spans="1:2">
      <c r="A1088" s="8" t="s">
        <v>4953</v>
      </c>
      <c r="B1088" s="8" t="s">
        <v>1574</v>
      </c>
    </row>
    <row r="1089" spans="1:2">
      <c r="A1089" s="8" t="s">
        <v>4954</v>
      </c>
      <c r="B1089" s="8" t="s">
        <v>1574</v>
      </c>
    </row>
    <row r="1090" spans="1:2">
      <c r="A1090" s="8" t="s">
        <v>4955</v>
      </c>
      <c r="B1090" s="8" t="s">
        <v>1574</v>
      </c>
    </row>
    <row r="1091" spans="1:2">
      <c r="A1091" s="8" t="s">
        <v>4956</v>
      </c>
      <c r="B1091" s="8" t="s">
        <v>1574</v>
      </c>
    </row>
    <row r="1092" spans="1:2">
      <c r="A1092" s="8" t="s">
        <v>4957</v>
      </c>
      <c r="B1092" s="8" t="s">
        <v>1574</v>
      </c>
    </row>
    <row r="1093" spans="1:2">
      <c r="A1093" s="8" t="s">
        <v>4958</v>
      </c>
      <c r="B1093" s="8" t="s">
        <v>1574</v>
      </c>
    </row>
    <row r="1094" spans="1:2">
      <c r="A1094" s="8" t="s">
        <v>4959</v>
      </c>
      <c r="B1094" s="8" t="s">
        <v>1574</v>
      </c>
    </row>
    <row r="1095" spans="1:2">
      <c r="A1095" s="8" t="s">
        <v>4960</v>
      </c>
      <c r="B1095" s="8" t="s">
        <v>1574</v>
      </c>
    </row>
    <row r="1096" spans="1:2">
      <c r="A1096" s="8" t="s">
        <v>1575</v>
      </c>
      <c r="B1096" s="8" t="s">
        <v>1575</v>
      </c>
    </row>
    <row r="1097" spans="1:2">
      <c r="A1097" s="8" t="s">
        <v>4961</v>
      </c>
      <c r="B1097" s="8" t="s">
        <v>1575</v>
      </c>
    </row>
    <row r="1098" spans="1:2">
      <c r="A1098" s="8" t="s">
        <v>4962</v>
      </c>
      <c r="B1098" s="8" t="s">
        <v>1575</v>
      </c>
    </row>
    <row r="1099" spans="1:2">
      <c r="A1099" s="8" t="s">
        <v>4963</v>
      </c>
      <c r="B1099" s="8" t="s">
        <v>1575</v>
      </c>
    </row>
    <row r="1100" spans="1:2">
      <c r="A1100" s="8" t="s">
        <v>4964</v>
      </c>
      <c r="B1100" s="8" t="s">
        <v>1575</v>
      </c>
    </row>
    <row r="1101" spans="1:2">
      <c r="A1101" s="8" t="s">
        <v>4965</v>
      </c>
      <c r="B1101" s="8" t="s">
        <v>1575</v>
      </c>
    </row>
    <row r="1102" spans="1:2">
      <c r="A1102" s="8" t="s">
        <v>1577</v>
      </c>
      <c r="B1102" s="8" t="s">
        <v>1577</v>
      </c>
    </row>
    <row r="1103" spans="1:2">
      <c r="A1103" s="8" t="s">
        <v>4966</v>
      </c>
      <c r="B1103" s="8" t="s">
        <v>1577</v>
      </c>
    </row>
    <row r="1104" spans="1:2">
      <c r="A1104" s="8" t="s">
        <v>4967</v>
      </c>
      <c r="B1104" s="8" t="s">
        <v>1577</v>
      </c>
    </row>
    <row r="1105" spans="1:2">
      <c r="A1105" s="8" t="s">
        <v>4968</v>
      </c>
      <c r="B1105" s="8" t="s">
        <v>1577</v>
      </c>
    </row>
    <row r="1106" spans="1:2">
      <c r="A1106" s="8" t="s">
        <v>4969</v>
      </c>
      <c r="B1106" s="8" t="s">
        <v>1577</v>
      </c>
    </row>
    <row r="1107" spans="1:2">
      <c r="A1107" s="8" t="s">
        <v>4970</v>
      </c>
      <c r="B1107" s="8" t="s">
        <v>1577</v>
      </c>
    </row>
    <row r="1108" spans="1:2">
      <c r="A1108" s="8" t="s">
        <v>4971</v>
      </c>
      <c r="B1108" s="8" t="s">
        <v>1577</v>
      </c>
    </row>
    <row r="1109" spans="1:2">
      <c r="A1109" s="8" t="s">
        <v>4972</v>
      </c>
      <c r="B1109" s="8" t="s">
        <v>1577</v>
      </c>
    </row>
    <row r="1110" spans="1:2">
      <c r="A1110" s="8" t="s">
        <v>1578</v>
      </c>
      <c r="B1110" s="8" t="s">
        <v>1578</v>
      </c>
    </row>
    <row r="1111" spans="1:2">
      <c r="A1111" s="8" t="s">
        <v>4973</v>
      </c>
      <c r="B1111" s="8" t="s">
        <v>1578</v>
      </c>
    </row>
    <row r="1112" spans="1:2">
      <c r="A1112" s="8" t="s">
        <v>4974</v>
      </c>
      <c r="B1112" s="8" t="s">
        <v>1578</v>
      </c>
    </row>
    <row r="1113" spans="1:2">
      <c r="A1113" s="8" t="s">
        <v>4975</v>
      </c>
      <c r="B1113" s="8" t="s">
        <v>1578</v>
      </c>
    </row>
    <row r="1114" spans="1:2">
      <c r="A1114" s="8" t="s">
        <v>4976</v>
      </c>
      <c r="B1114" s="8" t="s">
        <v>1578</v>
      </c>
    </row>
    <row r="1115" spans="1:2">
      <c r="A1115" s="8" t="s">
        <v>1579</v>
      </c>
      <c r="B1115" s="8" t="s">
        <v>1579</v>
      </c>
    </row>
    <row r="1116" spans="1:2">
      <c r="A1116" s="8" t="s">
        <v>4977</v>
      </c>
      <c r="B1116" s="8" t="s">
        <v>1579</v>
      </c>
    </row>
    <row r="1117" spans="1:2">
      <c r="A1117" s="8" t="s">
        <v>4978</v>
      </c>
      <c r="B1117" s="8" t="s">
        <v>1579</v>
      </c>
    </row>
    <row r="1118" spans="1:2">
      <c r="A1118" s="8" t="s">
        <v>4979</v>
      </c>
      <c r="B1118" s="8" t="s">
        <v>1579</v>
      </c>
    </row>
    <row r="1119" spans="1:2">
      <c r="A1119" s="8" t="s">
        <v>4980</v>
      </c>
      <c r="B1119" s="8" t="s">
        <v>1579</v>
      </c>
    </row>
    <row r="1120" spans="1:2">
      <c r="A1120" s="8" t="s">
        <v>1580</v>
      </c>
      <c r="B1120" s="8" t="s">
        <v>1580</v>
      </c>
    </row>
    <row r="1121" spans="1:2">
      <c r="A1121" s="8" t="s">
        <v>4981</v>
      </c>
      <c r="B1121" s="8" t="s">
        <v>1580</v>
      </c>
    </row>
    <row r="1122" spans="1:2">
      <c r="A1122" s="8" t="s">
        <v>4982</v>
      </c>
      <c r="B1122" s="8" t="s">
        <v>1580</v>
      </c>
    </row>
    <row r="1123" spans="1:2">
      <c r="A1123" s="8" t="s">
        <v>4983</v>
      </c>
      <c r="B1123" s="8" t="s">
        <v>1580</v>
      </c>
    </row>
    <row r="1124" spans="1:2">
      <c r="A1124" s="8" t="s">
        <v>4984</v>
      </c>
      <c r="B1124" s="8" t="s">
        <v>1580</v>
      </c>
    </row>
    <row r="1125" spans="1:2">
      <c r="A1125" s="8" t="s">
        <v>4985</v>
      </c>
      <c r="B1125" s="8" t="s">
        <v>1580</v>
      </c>
    </row>
    <row r="1126" spans="1:2">
      <c r="A1126" s="8" t="s">
        <v>4986</v>
      </c>
      <c r="B1126" s="8" t="s">
        <v>1580</v>
      </c>
    </row>
    <row r="1127" spans="1:2">
      <c r="A1127" s="8" t="s">
        <v>4987</v>
      </c>
      <c r="B1127" s="8" t="s">
        <v>1580</v>
      </c>
    </row>
    <row r="1128" spans="1:2">
      <c r="A1128" s="8" t="s">
        <v>1581</v>
      </c>
      <c r="B1128" s="8" t="s">
        <v>1581</v>
      </c>
    </row>
    <row r="1129" spans="1:2">
      <c r="A1129" s="8" t="s">
        <v>4705</v>
      </c>
      <c r="B1129" s="8" t="s">
        <v>1581</v>
      </c>
    </row>
    <row r="1130" spans="1:2">
      <c r="A1130" s="8" t="s">
        <v>4988</v>
      </c>
      <c r="B1130" s="8" t="s">
        <v>1581</v>
      </c>
    </row>
    <row r="1131" spans="1:2">
      <c r="A1131" s="8" t="s">
        <v>4989</v>
      </c>
      <c r="B1131" s="8" t="s">
        <v>1581</v>
      </c>
    </row>
    <row r="1132" spans="1:2">
      <c r="A1132" s="8" t="s">
        <v>4990</v>
      </c>
      <c r="B1132" s="8" t="s">
        <v>1581</v>
      </c>
    </row>
    <row r="1133" spans="1:2">
      <c r="A1133" s="8" t="s">
        <v>4991</v>
      </c>
      <c r="B1133" s="8" t="s">
        <v>1581</v>
      </c>
    </row>
    <row r="1134" spans="1:2">
      <c r="A1134" s="8" t="s">
        <v>4992</v>
      </c>
      <c r="B1134" s="8" t="s">
        <v>1581</v>
      </c>
    </row>
    <row r="1135" spans="1:2">
      <c r="A1135" s="8" t="s">
        <v>4993</v>
      </c>
      <c r="B1135" s="8" t="s">
        <v>1581</v>
      </c>
    </row>
    <row r="1136" spans="1:2">
      <c r="A1136" s="8" t="s">
        <v>4994</v>
      </c>
      <c r="B1136" s="8" t="s">
        <v>1581</v>
      </c>
    </row>
    <row r="1137" spans="1:2">
      <c r="A1137" s="8" t="s">
        <v>4995</v>
      </c>
      <c r="B1137" s="8" t="s">
        <v>1581</v>
      </c>
    </row>
    <row r="1138" spans="1:2">
      <c r="A1138" s="8" t="s">
        <v>4996</v>
      </c>
      <c r="B1138" s="8" t="s">
        <v>1581</v>
      </c>
    </row>
    <row r="1139" spans="1:2">
      <c r="A1139" s="8" t="s">
        <v>4997</v>
      </c>
      <c r="B1139" s="8" t="s">
        <v>1581</v>
      </c>
    </row>
    <row r="1140" spans="1:2">
      <c r="A1140" s="8" t="s">
        <v>4998</v>
      </c>
      <c r="B1140" s="8" t="s">
        <v>1581</v>
      </c>
    </row>
    <row r="1141" spans="1:2">
      <c r="A1141" s="8" t="s">
        <v>4999</v>
      </c>
      <c r="B1141" s="8" t="s">
        <v>1581</v>
      </c>
    </row>
    <row r="1142" spans="1:2">
      <c r="A1142" s="8" t="s">
        <v>1582</v>
      </c>
      <c r="B1142" s="8" t="s">
        <v>1582</v>
      </c>
    </row>
    <row r="1143" spans="1:2">
      <c r="A1143" s="8" t="s">
        <v>5000</v>
      </c>
      <c r="B1143" s="8" t="s">
        <v>1582</v>
      </c>
    </row>
    <row r="1144" spans="1:2">
      <c r="A1144" s="8" t="s">
        <v>5001</v>
      </c>
      <c r="B1144" s="8" t="s">
        <v>1582</v>
      </c>
    </row>
    <row r="1145" spans="1:2">
      <c r="A1145" s="8" t="s">
        <v>5002</v>
      </c>
      <c r="B1145" s="8" t="s">
        <v>1582</v>
      </c>
    </row>
    <row r="1146" spans="1:2">
      <c r="A1146" s="8" t="s">
        <v>5003</v>
      </c>
      <c r="B1146" s="8" t="s">
        <v>1582</v>
      </c>
    </row>
    <row r="1147" spans="1:2">
      <c r="A1147" s="8" t="s">
        <v>5004</v>
      </c>
      <c r="B1147" s="8" t="s">
        <v>1582</v>
      </c>
    </row>
    <row r="1148" spans="1:2">
      <c r="A1148" s="8" t="s">
        <v>5005</v>
      </c>
      <c r="B1148" s="8" t="s">
        <v>1582</v>
      </c>
    </row>
    <row r="1149" spans="1:2">
      <c r="A1149" s="8" t="s">
        <v>1583</v>
      </c>
      <c r="B1149" s="8" t="s">
        <v>1583</v>
      </c>
    </row>
    <row r="1150" spans="1:2">
      <c r="A1150" s="8" t="s">
        <v>5006</v>
      </c>
      <c r="B1150" s="8" t="s">
        <v>1583</v>
      </c>
    </row>
    <row r="1151" spans="1:2">
      <c r="A1151" s="8" t="s">
        <v>5007</v>
      </c>
      <c r="B1151" s="8" t="s">
        <v>1583</v>
      </c>
    </row>
    <row r="1152" spans="1:2">
      <c r="A1152" s="8" t="s">
        <v>5008</v>
      </c>
      <c r="B1152" s="8" t="s">
        <v>1583</v>
      </c>
    </row>
    <row r="1153" spans="1:2">
      <c r="A1153" s="8" t="s">
        <v>5009</v>
      </c>
      <c r="B1153" s="8" t="s">
        <v>1583</v>
      </c>
    </row>
    <row r="1154" spans="1:2">
      <c r="A1154" s="8" t="s">
        <v>5010</v>
      </c>
      <c r="B1154" s="8" t="s">
        <v>1583</v>
      </c>
    </row>
    <row r="1155" spans="1:2">
      <c r="A1155" s="8" t="s">
        <v>1584</v>
      </c>
      <c r="B1155" s="8" t="s">
        <v>1584</v>
      </c>
    </row>
    <row r="1156" spans="1:2">
      <c r="A1156" s="8" t="s">
        <v>5011</v>
      </c>
      <c r="B1156" s="8" t="s">
        <v>1584</v>
      </c>
    </row>
    <row r="1157" spans="1:2">
      <c r="A1157" s="8" t="s">
        <v>5012</v>
      </c>
      <c r="B1157" s="8" t="s">
        <v>1584</v>
      </c>
    </row>
    <row r="1158" spans="1:2">
      <c r="A1158" s="8" t="s">
        <v>5013</v>
      </c>
      <c r="B1158" s="8" t="s">
        <v>1584</v>
      </c>
    </row>
    <row r="1159" spans="1:2">
      <c r="A1159" s="8" t="s">
        <v>5014</v>
      </c>
      <c r="B1159" s="8" t="s">
        <v>1584</v>
      </c>
    </row>
    <row r="1160" spans="1:2">
      <c r="A1160" s="8" t="s">
        <v>5015</v>
      </c>
      <c r="B1160" s="8" t="s">
        <v>1584</v>
      </c>
    </row>
    <row r="1161" spans="1:2">
      <c r="A1161" s="8" t="s">
        <v>5016</v>
      </c>
      <c r="B1161" s="8" t="s">
        <v>1584</v>
      </c>
    </row>
    <row r="1162" spans="1:2">
      <c r="A1162" s="8" t="s">
        <v>5017</v>
      </c>
      <c r="B1162" s="8" t="s">
        <v>1584</v>
      </c>
    </row>
    <row r="1163" spans="1:2">
      <c r="A1163" s="8" t="s">
        <v>5018</v>
      </c>
      <c r="B1163" s="8" t="s">
        <v>1584</v>
      </c>
    </row>
    <row r="1164" spans="1:2">
      <c r="A1164" s="8" t="s">
        <v>5019</v>
      </c>
      <c r="B1164" s="8" t="s">
        <v>1584</v>
      </c>
    </row>
    <row r="1165" spans="1:2">
      <c r="A1165" s="8" t="s">
        <v>5020</v>
      </c>
      <c r="B1165" s="8" t="s">
        <v>1584</v>
      </c>
    </row>
    <row r="1166" spans="1:2">
      <c r="A1166" s="8" t="s">
        <v>5021</v>
      </c>
      <c r="B1166" s="8" t="s">
        <v>1584</v>
      </c>
    </row>
    <row r="1167" spans="1:2">
      <c r="A1167" s="8" t="s">
        <v>5022</v>
      </c>
      <c r="B1167" s="8" t="s">
        <v>1584</v>
      </c>
    </row>
    <row r="1168" spans="1:2">
      <c r="A1168" s="8" t="s">
        <v>1585</v>
      </c>
      <c r="B1168" s="8" t="s">
        <v>1585</v>
      </c>
    </row>
    <row r="1169" spans="1:2">
      <c r="A1169" s="8" t="s">
        <v>5023</v>
      </c>
      <c r="B1169" s="8" t="s">
        <v>1585</v>
      </c>
    </row>
    <row r="1170" spans="1:2">
      <c r="A1170" s="8" t="s">
        <v>5024</v>
      </c>
      <c r="B1170" s="8" t="s">
        <v>1585</v>
      </c>
    </row>
    <row r="1171" spans="1:2">
      <c r="A1171" s="8" t="s">
        <v>5025</v>
      </c>
      <c r="B1171" s="8" t="s">
        <v>1585</v>
      </c>
    </row>
    <row r="1172" spans="1:2">
      <c r="A1172" s="8" t="s">
        <v>5026</v>
      </c>
      <c r="B1172" s="8" t="s">
        <v>1585</v>
      </c>
    </row>
    <row r="1173" spans="1:2">
      <c r="A1173" s="8" t="s">
        <v>5027</v>
      </c>
      <c r="B1173" s="8" t="s">
        <v>1585</v>
      </c>
    </row>
    <row r="1174" spans="1:2">
      <c r="A1174" s="8" t="s">
        <v>5028</v>
      </c>
      <c r="B1174" s="8" t="s">
        <v>1585</v>
      </c>
    </row>
    <row r="1175" spans="1:2">
      <c r="A1175" s="8" t="s">
        <v>5029</v>
      </c>
      <c r="B1175" s="8" t="s">
        <v>1585</v>
      </c>
    </row>
    <row r="1176" spans="1:2">
      <c r="A1176" s="8" t="s">
        <v>5030</v>
      </c>
      <c r="B1176" s="8" t="s">
        <v>1585</v>
      </c>
    </row>
    <row r="1177" spans="1:2">
      <c r="A1177" s="8" t="s">
        <v>5031</v>
      </c>
      <c r="B1177" s="8" t="s">
        <v>1585</v>
      </c>
    </row>
    <row r="1178" spans="1:2">
      <c r="A1178" s="8" t="s">
        <v>5032</v>
      </c>
      <c r="B1178" s="8" t="s">
        <v>1585</v>
      </c>
    </row>
    <row r="1179" spans="1:2">
      <c r="A1179" s="8" t="s">
        <v>5033</v>
      </c>
      <c r="B1179" s="8" t="s">
        <v>1585</v>
      </c>
    </row>
    <row r="1180" spans="1:2">
      <c r="A1180" s="8" t="s">
        <v>5034</v>
      </c>
      <c r="B1180" s="8" t="s">
        <v>1585</v>
      </c>
    </row>
    <row r="1181" spans="1:2">
      <c r="A1181" s="8" t="s">
        <v>1586</v>
      </c>
      <c r="B1181" s="8" t="s">
        <v>1586</v>
      </c>
    </row>
    <row r="1182" spans="1:2">
      <c r="A1182" s="8" t="s">
        <v>5035</v>
      </c>
      <c r="B1182" s="8" t="s">
        <v>1586</v>
      </c>
    </row>
    <row r="1183" spans="1:2">
      <c r="A1183" s="8" t="s">
        <v>5036</v>
      </c>
      <c r="B1183" s="8" t="s">
        <v>1586</v>
      </c>
    </row>
    <row r="1184" spans="1:2">
      <c r="A1184" s="8" t="s">
        <v>5037</v>
      </c>
      <c r="B1184" s="8" t="s">
        <v>1586</v>
      </c>
    </row>
    <row r="1185" spans="1:2">
      <c r="A1185" s="8" t="s">
        <v>5038</v>
      </c>
      <c r="B1185" s="8" t="s">
        <v>1586</v>
      </c>
    </row>
    <row r="1186" spans="1:2">
      <c r="A1186" s="8" t="s">
        <v>5039</v>
      </c>
      <c r="B1186" s="8" t="s">
        <v>1586</v>
      </c>
    </row>
    <row r="1187" spans="1:2">
      <c r="A1187" s="8" t="s">
        <v>5040</v>
      </c>
      <c r="B1187" s="8" t="s">
        <v>1586</v>
      </c>
    </row>
    <row r="1188" spans="1:2">
      <c r="A1188" s="8" t="s">
        <v>5041</v>
      </c>
      <c r="B1188" s="8" t="s">
        <v>1586</v>
      </c>
    </row>
    <row r="1189" spans="1:2">
      <c r="A1189" s="8" t="s">
        <v>5042</v>
      </c>
      <c r="B1189" s="8" t="s">
        <v>1586</v>
      </c>
    </row>
    <row r="1190" spans="1:2">
      <c r="A1190" s="8" t="s">
        <v>5043</v>
      </c>
      <c r="B1190" s="8" t="s">
        <v>1586</v>
      </c>
    </row>
    <row r="1191" spans="1:2">
      <c r="A1191" s="8" t="s">
        <v>5044</v>
      </c>
      <c r="B1191" s="8" t="s">
        <v>1586</v>
      </c>
    </row>
    <row r="1192" spans="1:2">
      <c r="A1192" s="8" t="s">
        <v>5045</v>
      </c>
      <c r="B1192" s="8" t="s">
        <v>1586</v>
      </c>
    </row>
    <row r="1193" spans="1:2">
      <c r="A1193" s="8" t="s">
        <v>1587</v>
      </c>
      <c r="B1193" s="8" t="s">
        <v>1587</v>
      </c>
    </row>
    <row r="1194" spans="1:2">
      <c r="A1194" s="8" t="s">
        <v>5046</v>
      </c>
      <c r="B1194" s="8" t="s">
        <v>1587</v>
      </c>
    </row>
    <row r="1195" spans="1:2">
      <c r="A1195" s="8" t="s">
        <v>5047</v>
      </c>
      <c r="B1195" s="8" t="s">
        <v>1587</v>
      </c>
    </row>
    <row r="1196" spans="1:2">
      <c r="A1196" s="8" t="s">
        <v>5048</v>
      </c>
      <c r="B1196" s="8" t="s">
        <v>1587</v>
      </c>
    </row>
    <row r="1197" spans="1:2">
      <c r="A1197" s="8" t="s">
        <v>5049</v>
      </c>
      <c r="B1197" s="8" t="s">
        <v>1587</v>
      </c>
    </row>
    <row r="1198" spans="1:2">
      <c r="A1198" s="8" t="s">
        <v>5050</v>
      </c>
      <c r="B1198" s="8" t="s">
        <v>1587</v>
      </c>
    </row>
    <row r="1199" spans="1:2">
      <c r="A1199" s="8" t="s">
        <v>5051</v>
      </c>
      <c r="B1199" s="8" t="s">
        <v>1587</v>
      </c>
    </row>
    <row r="1200" spans="1:2">
      <c r="A1200" s="8" t="s">
        <v>5052</v>
      </c>
      <c r="B1200" s="8" t="s">
        <v>1587</v>
      </c>
    </row>
    <row r="1201" spans="1:2">
      <c r="A1201" s="8" t="s">
        <v>5053</v>
      </c>
      <c r="B1201" s="8" t="s">
        <v>1587</v>
      </c>
    </row>
    <row r="1202" spans="1:2">
      <c r="A1202" s="8" t="s">
        <v>5054</v>
      </c>
      <c r="B1202" s="8" t="s">
        <v>1587</v>
      </c>
    </row>
    <row r="1203" spans="1:2">
      <c r="A1203" s="8" t="s">
        <v>5055</v>
      </c>
      <c r="B1203" s="8" t="s">
        <v>1587</v>
      </c>
    </row>
    <row r="1204" spans="1:2">
      <c r="A1204" s="8" t="s">
        <v>1588</v>
      </c>
      <c r="B1204" s="8" t="s">
        <v>1588</v>
      </c>
    </row>
    <row r="1205" spans="1:2">
      <c r="A1205" s="8" t="s">
        <v>5056</v>
      </c>
      <c r="B1205" s="8" t="s">
        <v>1588</v>
      </c>
    </row>
    <row r="1206" spans="1:2">
      <c r="A1206" s="8" t="s">
        <v>5057</v>
      </c>
      <c r="B1206" s="8" t="s">
        <v>1588</v>
      </c>
    </row>
    <row r="1207" spans="1:2">
      <c r="A1207" s="8" t="s">
        <v>5058</v>
      </c>
      <c r="B1207" s="8" t="s">
        <v>1588</v>
      </c>
    </row>
    <row r="1208" spans="1:2">
      <c r="A1208" s="8" t="s">
        <v>5059</v>
      </c>
      <c r="B1208" s="8" t="s">
        <v>1588</v>
      </c>
    </row>
    <row r="1209" spans="1:2">
      <c r="A1209" s="8" t="s">
        <v>5060</v>
      </c>
      <c r="B1209" s="8" t="s">
        <v>1588</v>
      </c>
    </row>
    <row r="1210" spans="1:2">
      <c r="A1210" s="8" t="s">
        <v>5061</v>
      </c>
      <c r="B1210" s="8" t="s">
        <v>1588</v>
      </c>
    </row>
    <row r="1211" spans="1:2">
      <c r="A1211" s="8" t="s">
        <v>5062</v>
      </c>
      <c r="B1211" s="8" t="s">
        <v>1588</v>
      </c>
    </row>
    <row r="1212" spans="1:2">
      <c r="A1212" s="8" t="s">
        <v>1589</v>
      </c>
      <c r="B1212" s="8" t="s">
        <v>1589</v>
      </c>
    </row>
    <row r="1213" spans="1:2">
      <c r="A1213" s="8" t="s">
        <v>5063</v>
      </c>
      <c r="B1213" s="8" t="s">
        <v>1589</v>
      </c>
    </row>
    <row r="1214" spans="1:2">
      <c r="A1214" s="8" t="s">
        <v>5064</v>
      </c>
      <c r="B1214" s="8" t="s">
        <v>1589</v>
      </c>
    </row>
    <row r="1215" spans="1:2">
      <c r="A1215" s="8" t="s">
        <v>5065</v>
      </c>
      <c r="B1215" s="8" t="s">
        <v>1589</v>
      </c>
    </row>
    <row r="1216" spans="1:2">
      <c r="A1216" s="8" t="s">
        <v>5066</v>
      </c>
      <c r="B1216" s="8" t="s">
        <v>1589</v>
      </c>
    </row>
    <row r="1217" spans="1:2">
      <c r="A1217" s="8" t="s">
        <v>5067</v>
      </c>
      <c r="B1217" s="8" t="s">
        <v>1589</v>
      </c>
    </row>
    <row r="1218" spans="1:2">
      <c r="A1218" s="8" t="s">
        <v>5068</v>
      </c>
      <c r="B1218" s="8" t="s">
        <v>1589</v>
      </c>
    </row>
    <row r="1219" spans="1:2">
      <c r="A1219" s="8" t="s">
        <v>5069</v>
      </c>
      <c r="B1219" s="8" t="s">
        <v>1589</v>
      </c>
    </row>
    <row r="1220" spans="1:2">
      <c r="A1220" s="8" t="s">
        <v>5070</v>
      </c>
      <c r="B1220" s="8" t="s">
        <v>1589</v>
      </c>
    </row>
    <row r="1221" spans="1:2">
      <c r="A1221" s="8" t="s">
        <v>5071</v>
      </c>
      <c r="B1221" s="8" t="s">
        <v>1589</v>
      </c>
    </row>
    <row r="1222" spans="1:2">
      <c r="A1222" s="8" t="s">
        <v>1590</v>
      </c>
      <c r="B1222" s="8" t="s">
        <v>1590</v>
      </c>
    </row>
    <row r="1223" spans="1:2">
      <c r="A1223" s="8" t="s">
        <v>5072</v>
      </c>
      <c r="B1223" s="8" t="s">
        <v>1590</v>
      </c>
    </row>
    <row r="1224" spans="1:2">
      <c r="A1224" s="8" t="s">
        <v>4800</v>
      </c>
      <c r="B1224" s="8" t="s">
        <v>1590</v>
      </c>
    </row>
    <row r="1225" spans="1:2">
      <c r="A1225" s="8" t="s">
        <v>5073</v>
      </c>
      <c r="B1225" s="8" t="s">
        <v>1590</v>
      </c>
    </row>
    <row r="1226" spans="1:2">
      <c r="A1226" s="8" t="s">
        <v>5074</v>
      </c>
      <c r="B1226" s="8" t="s">
        <v>1590</v>
      </c>
    </row>
    <row r="1227" spans="1:2">
      <c r="A1227" s="8" t="s">
        <v>5075</v>
      </c>
      <c r="B1227" s="8" t="s">
        <v>1590</v>
      </c>
    </row>
    <row r="1228" spans="1:2">
      <c r="A1228" s="8" t="s">
        <v>5076</v>
      </c>
      <c r="B1228" s="8" t="s">
        <v>1590</v>
      </c>
    </row>
    <row r="1229" spans="1:2">
      <c r="A1229" s="8" t="s">
        <v>5077</v>
      </c>
      <c r="B1229" s="8" t="s">
        <v>1590</v>
      </c>
    </row>
    <row r="1230" spans="1:2">
      <c r="A1230" s="8" t="s">
        <v>5078</v>
      </c>
      <c r="B1230" s="8" t="s">
        <v>1590</v>
      </c>
    </row>
    <row r="1231" spans="1:2">
      <c r="A1231" s="8" t="s">
        <v>5079</v>
      </c>
      <c r="B1231" s="8" t="s">
        <v>1590</v>
      </c>
    </row>
    <row r="1232" spans="1:2">
      <c r="A1232" s="8" t="s">
        <v>1591</v>
      </c>
      <c r="B1232" s="8" t="s">
        <v>1591</v>
      </c>
    </row>
    <row r="1233" spans="1:2">
      <c r="A1233" s="8" t="s">
        <v>5080</v>
      </c>
      <c r="B1233" s="8" t="s">
        <v>1591</v>
      </c>
    </row>
    <row r="1234" spans="1:2">
      <c r="A1234" s="8" t="s">
        <v>5081</v>
      </c>
      <c r="B1234" s="8" t="s">
        <v>1591</v>
      </c>
    </row>
    <row r="1235" spans="1:2">
      <c r="A1235" s="8" t="s">
        <v>5082</v>
      </c>
      <c r="B1235" s="8" t="s">
        <v>1591</v>
      </c>
    </row>
    <row r="1236" spans="1:2">
      <c r="A1236" s="8" t="s">
        <v>5083</v>
      </c>
      <c r="B1236" s="8" t="s">
        <v>1591</v>
      </c>
    </row>
    <row r="1237" spans="1:2">
      <c r="A1237" s="8" t="s">
        <v>1592</v>
      </c>
      <c r="B1237" s="8" t="s">
        <v>1592</v>
      </c>
    </row>
    <row r="1238" spans="1:2">
      <c r="A1238" s="8" t="s">
        <v>5084</v>
      </c>
      <c r="B1238" s="8" t="s">
        <v>1592</v>
      </c>
    </row>
    <row r="1239" spans="1:2">
      <c r="A1239" s="8" t="s">
        <v>5085</v>
      </c>
      <c r="B1239" s="8" t="s">
        <v>1592</v>
      </c>
    </row>
    <row r="1240" spans="1:2">
      <c r="A1240" s="8" t="s">
        <v>5086</v>
      </c>
      <c r="B1240" s="8" t="s">
        <v>1592</v>
      </c>
    </row>
    <row r="1241" spans="1:2">
      <c r="A1241" s="8" t="s">
        <v>5087</v>
      </c>
      <c r="B1241" s="8" t="s">
        <v>1592</v>
      </c>
    </row>
    <row r="1242" spans="1:2">
      <c r="A1242" s="8" t="s">
        <v>5088</v>
      </c>
      <c r="B1242" s="8" t="s">
        <v>1592</v>
      </c>
    </row>
    <row r="1243" spans="1:2">
      <c r="A1243" s="8" t="s">
        <v>1593</v>
      </c>
      <c r="B1243" s="8" t="s">
        <v>1593</v>
      </c>
    </row>
    <row r="1244" spans="1:2">
      <c r="A1244" s="8" t="s">
        <v>5089</v>
      </c>
      <c r="B1244" s="8" t="s">
        <v>1593</v>
      </c>
    </row>
    <row r="1245" spans="1:2">
      <c r="A1245" s="8" t="s">
        <v>5090</v>
      </c>
      <c r="B1245" s="8" t="s">
        <v>1593</v>
      </c>
    </row>
    <row r="1246" spans="1:2">
      <c r="A1246" s="8" t="s">
        <v>5091</v>
      </c>
      <c r="B1246" s="8" t="s">
        <v>1593</v>
      </c>
    </row>
    <row r="1247" spans="1:2">
      <c r="A1247" s="8" t="s">
        <v>5092</v>
      </c>
      <c r="B1247" s="8" t="s">
        <v>1593</v>
      </c>
    </row>
    <row r="1248" spans="1:2">
      <c r="A1248" s="8" t="s">
        <v>5093</v>
      </c>
      <c r="B1248" s="8" t="s">
        <v>1593</v>
      </c>
    </row>
    <row r="1249" spans="1:2">
      <c r="A1249" s="8" t="s">
        <v>5094</v>
      </c>
      <c r="B1249" s="8" t="s">
        <v>1593</v>
      </c>
    </row>
    <row r="1250" spans="1:2">
      <c r="A1250" s="8" t="s">
        <v>5095</v>
      </c>
      <c r="B1250" s="8" t="s">
        <v>1593</v>
      </c>
    </row>
    <row r="1251" spans="1:2">
      <c r="A1251" s="8" t="s">
        <v>5096</v>
      </c>
      <c r="B1251" s="8" t="s">
        <v>1593</v>
      </c>
    </row>
    <row r="1252" spans="1:2">
      <c r="A1252" s="8" t="s">
        <v>5097</v>
      </c>
      <c r="B1252" s="8" t="s">
        <v>1593</v>
      </c>
    </row>
    <row r="1253" spans="1:2">
      <c r="A1253" s="8" t="s">
        <v>5098</v>
      </c>
      <c r="B1253" s="8" t="s">
        <v>1593</v>
      </c>
    </row>
    <row r="1254" spans="1:2">
      <c r="A1254" s="8" t="s">
        <v>5099</v>
      </c>
      <c r="B1254" s="8" t="s">
        <v>1593</v>
      </c>
    </row>
    <row r="1255" spans="1:2">
      <c r="A1255" s="8" t="s">
        <v>5100</v>
      </c>
      <c r="B1255" s="8" t="s">
        <v>1593</v>
      </c>
    </row>
    <row r="1256" spans="1:2">
      <c r="A1256" s="8" t="s">
        <v>5101</v>
      </c>
      <c r="B1256" s="8" t="s">
        <v>1593</v>
      </c>
    </row>
    <row r="1257" spans="1:2">
      <c r="A1257" s="8" t="s">
        <v>1594</v>
      </c>
      <c r="B1257" s="8" t="s">
        <v>1594</v>
      </c>
    </row>
    <row r="1258" spans="1:2">
      <c r="A1258" s="8" t="s">
        <v>5102</v>
      </c>
      <c r="B1258" s="8" t="s">
        <v>1594</v>
      </c>
    </row>
    <row r="1259" spans="1:2">
      <c r="A1259" s="8" t="s">
        <v>5103</v>
      </c>
      <c r="B1259" s="8" t="s">
        <v>1594</v>
      </c>
    </row>
    <row r="1260" spans="1:2">
      <c r="A1260" s="8" t="s">
        <v>1595</v>
      </c>
      <c r="B1260" s="8" t="s">
        <v>1595</v>
      </c>
    </row>
    <row r="1261" spans="1:2">
      <c r="A1261" s="8" t="s">
        <v>5104</v>
      </c>
      <c r="B1261" s="8" t="s">
        <v>1595</v>
      </c>
    </row>
    <row r="1262" spans="1:2">
      <c r="A1262" s="8" t="s">
        <v>5105</v>
      </c>
      <c r="B1262" s="8" t="s">
        <v>1595</v>
      </c>
    </row>
    <row r="1263" spans="1:2">
      <c r="A1263" s="8" t="s">
        <v>5106</v>
      </c>
      <c r="B1263" s="8" t="s">
        <v>1595</v>
      </c>
    </row>
    <row r="1264" spans="1:2">
      <c r="A1264" s="8" t="s">
        <v>1596</v>
      </c>
      <c r="B1264" s="8" t="s">
        <v>1596</v>
      </c>
    </row>
    <row r="1265" spans="1:2">
      <c r="A1265" s="8" t="s">
        <v>5107</v>
      </c>
      <c r="B1265" s="8" t="s">
        <v>1596</v>
      </c>
    </row>
    <row r="1266" spans="1:2">
      <c r="A1266" s="8" t="s">
        <v>5108</v>
      </c>
      <c r="B1266" s="8" t="s">
        <v>1596</v>
      </c>
    </row>
    <row r="1267" spans="1:2">
      <c r="A1267" s="8" t="s">
        <v>5109</v>
      </c>
      <c r="B1267" s="8" t="s">
        <v>1596</v>
      </c>
    </row>
    <row r="1268" spans="1:2">
      <c r="A1268" s="8" t="s">
        <v>5110</v>
      </c>
      <c r="B1268" s="8" t="s">
        <v>1596</v>
      </c>
    </row>
    <row r="1269" spans="1:2">
      <c r="A1269" s="8" t="s">
        <v>5111</v>
      </c>
      <c r="B1269" s="8" t="s">
        <v>1596</v>
      </c>
    </row>
    <row r="1270" spans="1:2">
      <c r="A1270" s="8" t="s">
        <v>5112</v>
      </c>
      <c r="B1270" s="8" t="s">
        <v>1596</v>
      </c>
    </row>
    <row r="1271" spans="1:2">
      <c r="A1271" s="8" t="s">
        <v>5113</v>
      </c>
      <c r="B1271" s="8" t="s">
        <v>1596</v>
      </c>
    </row>
    <row r="1272" spans="1:2">
      <c r="A1272" s="8" t="s">
        <v>5114</v>
      </c>
      <c r="B1272" s="8" t="s">
        <v>1596</v>
      </c>
    </row>
    <row r="1273" spans="1:2">
      <c r="A1273" s="8" t="s">
        <v>5115</v>
      </c>
      <c r="B1273" s="8" t="s">
        <v>1596</v>
      </c>
    </row>
    <row r="1274" spans="1:2">
      <c r="A1274" s="8" t="s">
        <v>5116</v>
      </c>
      <c r="B1274" s="8" t="s">
        <v>1596</v>
      </c>
    </row>
    <row r="1275" spans="1:2">
      <c r="A1275" s="8" t="s">
        <v>5117</v>
      </c>
      <c r="B1275" s="8" t="s">
        <v>1596</v>
      </c>
    </row>
    <row r="1276" spans="1:2">
      <c r="A1276" s="8" t="s">
        <v>5118</v>
      </c>
      <c r="B1276" s="8" t="s">
        <v>1596</v>
      </c>
    </row>
    <row r="1277" spans="1:2">
      <c r="A1277" s="8" t="s">
        <v>5119</v>
      </c>
      <c r="B1277" s="8" t="s">
        <v>1596</v>
      </c>
    </row>
    <row r="1278" spans="1:2">
      <c r="A1278" s="8" t="s">
        <v>5120</v>
      </c>
      <c r="B1278" s="8" t="s">
        <v>1596</v>
      </c>
    </row>
    <row r="1279" spans="1:2">
      <c r="A1279" s="8" t="s">
        <v>5121</v>
      </c>
      <c r="B1279" s="8" t="s">
        <v>1596</v>
      </c>
    </row>
    <row r="1280" spans="1:2">
      <c r="A1280" s="8" t="s">
        <v>5122</v>
      </c>
      <c r="B1280" s="8" t="s">
        <v>1596</v>
      </c>
    </row>
    <row r="1281" spans="1:2">
      <c r="A1281" s="8" t="s">
        <v>5123</v>
      </c>
      <c r="B1281" s="8" t="s">
        <v>1596</v>
      </c>
    </row>
    <row r="1282" spans="1:2">
      <c r="A1282" s="8" t="s">
        <v>5124</v>
      </c>
      <c r="B1282" s="8" t="s">
        <v>1596</v>
      </c>
    </row>
    <row r="1283" spans="1:2">
      <c r="A1283" s="8" t="s">
        <v>1597</v>
      </c>
      <c r="B1283" s="8" t="s">
        <v>1597</v>
      </c>
    </row>
    <row r="1284" spans="1:2">
      <c r="A1284" s="8" t="s">
        <v>5125</v>
      </c>
      <c r="B1284" s="8" t="s">
        <v>1597</v>
      </c>
    </row>
    <row r="1285" spans="1:2">
      <c r="A1285" s="8" t="s">
        <v>5126</v>
      </c>
      <c r="B1285" s="8" t="s">
        <v>1597</v>
      </c>
    </row>
    <row r="1286" spans="1:2">
      <c r="A1286" s="8" t="s">
        <v>5127</v>
      </c>
      <c r="B1286" s="8" t="s">
        <v>1597</v>
      </c>
    </row>
    <row r="1287" spans="1:2">
      <c r="A1287" s="8" t="s">
        <v>5128</v>
      </c>
      <c r="B1287" s="8" t="s">
        <v>1597</v>
      </c>
    </row>
    <row r="1288" spans="1:2">
      <c r="A1288" s="8" t="s">
        <v>5129</v>
      </c>
      <c r="B1288" s="8" t="s">
        <v>1597</v>
      </c>
    </row>
    <row r="1289" spans="1:2">
      <c r="A1289" s="8" t="s">
        <v>5130</v>
      </c>
      <c r="B1289" s="8" t="s">
        <v>1597</v>
      </c>
    </row>
    <row r="1290" spans="1:2">
      <c r="A1290" s="8" t="s">
        <v>5131</v>
      </c>
      <c r="B1290" s="8" t="s">
        <v>1597</v>
      </c>
    </row>
    <row r="1291" spans="1:2">
      <c r="A1291" s="8" t="s">
        <v>5132</v>
      </c>
      <c r="B1291" s="8" t="s">
        <v>1597</v>
      </c>
    </row>
    <row r="1292" spans="1:2">
      <c r="A1292" s="8" t="s">
        <v>5133</v>
      </c>
      <c r="B1292" s="8" t="s">
        <v>1597</v>
      </c>
    </row>
    <row r="1293" spans="1:2">
      <c r="A1293" s="8" t="s">
        <v>5134</v>
      </c>
      <c r="B1293" s="8" t="s">
        <v>1597</v>
      </c>
    </row>
    <row r="1294" spans="1:2">
      <c r="A1294" s="8" t="s">
        <v>5135</v>
      </c>
      <c r="B1294" s="8" t="s">
        <v>1597</v>
      </c>
    </row>
    <row r="1295" spans="1:2">
      <c r="A1295" s="8" t="s">
        <v>5136</v>
      </c>
      <c r="B1295" s="8" t="s">
        <v>1597</v>
      </c>
    </row>
    <row r="1296" spans="1:2">
      <c r="A1296" s="8" t="s">
        <v>5137</v>
      </c>
      <c r="B1296" s="8" t="s">
        <v>1597</v>
      </c>
    </row>
    <row r="1297" spans="1:2">
      <c r="A1297" s="8" t="s">
        <v>1598</v>
      </c>
      <c r="B1297" s="8" t="s">
        <v>1598</v>
      </c>
    </row>
    <row r="1298" spans="1:2">
      <c r="A1298" s="8" t="s">
        <v>5138</v>
      </c>
      <c r="B1298" s="8" t="s">
        <v>1598</v>
      </c>
    </row>
    <row r="1299" spans="1:2">
      <c r="A1299" s="8" t="s">
        <v>5139</v>
      </c>
      <c r="B1299" s="8" t="s">
        <v>1598</v>
      </c>
    </row>
    <row r="1300" spans="1:2">
      <c r="A1300" s="8" t="s">
        <v>5140</v>
      </c>
      <c r="B1300" s="8" t="s">
        <v>1598</v>
      </c>
    </row>
    <row r="1301" spans="1:2">
      <c r="A1301" s="8" t="s">
        <v>5141</v>
      </c>
      <c r="B1301" s="8" t="s">
        <v>1598</v>
      </c>
    </row>
    <row r="1302" spans="1:2">
      <c r="A1302" s="8" t="s">
        <v>5142</v>
      </c>
      <c r="B1302" s="8" t="s">
        <v>1598</v>
      </c>
    </row>
    <row r="1303" spans="1:2">
      <c r="A1303" s="8" t="s">
        <v>5143</v>
      </c>
      <c r="B1303" s="8" t="s">
        <v>1598</v>
      </c>
    </row>
    <row r="1304" spans="1:2">
      <c r="A1304" s="8" t="s">
        <v>5144</v>
      </c>
      <c r="B1304" s="8" t="s">
        <v>1598</v>
      </c>
    </row>
    <row r="1305" spans="1:2">
      <c r="A1305" s="8" t="s">
        <v>5145</v>
      </c>
      <c r="B1305" s="8" t="s">
        <v>1598</v>
      </c>
    </row>
    <row r="1306" spans="1:2">
      <c r="A1306" s="8" t="s">
        <v>5146</v>
      </c>
      <c r="B1306" s="8" t="s">
        <v>1598</v>
      </c>
    </row>
    <row r="1307" spans="1:2">
      <c r="A1307" s="8" t="s">
        <v>5147</v>
      </c>
      <c r="B1307" s="8" t="s">
        <v>1598</v>
      </c>
    </row>
    <row r="1308" spans="1:2">
      <c r="A1308" s="8" t="s">
        <v>1599</v>
      </c>
      <c r="B1308" s="8" t="s">
        <v>1599</v>
      </c>
    </row>
    <row r="1309" spans="1:2">
      <c r="A1309" s="8" t="s">
        <v>5148</v>
      </c>
      <c r="B1309" s="8" t="s">
        <v>1599</v>
      </c>
    </row>
    <row r="1310" spans="1:2">
      <c r="A1310" s="8" t="s">
        <v>5149</v>
      </c>
      <c r="B1310" s="8" t="s">
        <v>1599</v>
      </c>
    </row>
    <row r="1311" spans="1:2">
      <c r="A1311" s="8" t="s">
        <v>5150</v>
      </c>
      <c r="B1311" s="8" t="s">
        <v>1599</v>
      </c>
    </row>
    <row r="1312" spans="1:2">
      <c r="A1312" s="8" t="s">
        <v>5151</v>
      </c>
      <c r="B1312" s="8" t="s">
        <v>1599</v>
      </c>
    </row>
    <row r="1313" spans="1:2">
      <c r="A1313" s="8" t="s">
        <v>5152</v>
      </c>
      <c r="B1313" s="8" t="s">
        <v>1599</v>
      </c>
    </row>
    <row r="1314" spans="1:2">
      <c r="A1314" s="8" t="s">
        <v>5153</v>
      </c>
      <c r="B1314" s="8" t="s">
        <v>1599</v>
      </c>
    </row>
    <row r="1315" spans="1:2">
      <c r="A1315" s="8" t="s">
        <v>5154</v>
      </c>
      <c r="B1315" s="8" t="s">
        <v>1599</v>
      </c>
    </row>
    <row r="1316" spans="1:2">
      <c r="A1316" s="8" t="s">
        <v>5155</v>
      </c>
      <c r="B1316" s="8" t="s">
        <v>1599</v>
      </c>
    </row>
    <row r="1317" spans="1:2">
      <c r="A1317" s="8" t="s">
        <v>5156</v>
      </c>
      <c r="B1317" s="8" t="s">
        <v>1599</v>
      </c>
    </row>
    <row r="1318" spans="1:2">
      <c r="A1318" s="8" t="s">
        <v>5157</v>
      </c>
      <c r="B1318" s="8" t="s">
        <v>1599</v>
      </c>
    </row>
    <row r="1319" spans="1:2">
      <c r="A1319" s="8" t="s">
        <v>5158</v>
      </c>
      <c r="B1319" s="8" t="s">
        <v>1599</v>
      </c>
    </row>
    <row r="1320" spans="1:2">
      <c r="A1320" s="8" t="s">
        <v>1600</v>
      </c>
      <c r="B1320" s="8" t="s">
        <v>1600</v>
      </c>
    </row>
    <row r="1321" spans="1:2">
      <c r="A1321" s="8" t="s">
        <v>5159</v>
      </c>
      <c r="B1321" s="8" t="s">
        <v>1600</v>
      </c>
    </row>
    <row r="1322" spans="1:2">
      <c r="A1322" s="8" t="s">
        <v>5160</v>
      </c>
      <c r="B1322" s="8" t="s">
        <v>1600</v>
      </c>
    </row>
    <row r="1323" spans="1:2">
      <c r="A1323" s="8" t="s">
        <v>5161</v>
      </c>
      <c r="B1323" s="8" t="s">
        <v>1600</v>
      </c>
    </row>
    <row r="1324" spans="1:2">
      <c r="A1324" s="8" t="s">
        <v>5162</v>
      </c>
      <c r="B1324" s="8" t="s">
        <v>1600</v>
      </c>
    </row>
    <row r="1325" spans="1:2">
      <c r="A1325" s="8" t="s">
        <v>5163</v>
      </c>
      <c r="B1325" s="8" t="s">
        <v>1600</v>
      </c>
    </row>
    <row r="1326" spans="1:2">
      <c r="A1326" s="8" t="s">
        <v>5164</v>
      </c>
      <c r="B1326" s="8" t="s">
        <v>1600</v>
      </c>
    </row>
    <row r="1327" spans="1:2">
      <c r="A1327" s="8" t="s">
        <v>5165</v>
      </c>
      <c r="B1327" s="8" t="s">
        <v>1600</v>
      </c>
    </row>
    <row r="1328" spans="1:2">
      <c r="A1328" s="8" t="s">
        <v>5166</v>
      </c>
      <c r="B1328" s="8" t="s">
        <v>1600</v>
      </c>
    </row>
    <row r="1329" spans="1:2">
      <c r="A1329" s="8" t="s">
        <v>5167</v>
      </c>
      <c r="B1329" s="8" t="s">
        <v>1600</v>
      </c>
    </row>
    <row r="1330" spans="1:2">
      <c r="A1330" s="8" t="s">
        <v>5168</v>
      </c>
      <c r="B1330" s="8" t="s">
        <v>1600</v>
      </c>
    </row>
    <row r="1331" spans="1:2">
      <c r="A1331" s="8" t="s">
        <v>5169</v>
      </c>
      <c r="B1331" s="8" t="s">
        <v>1600</v>
      </c>
    </row>
    <row r="1332" spans="1:2">
      <c r="A1332" s="8" t="s">
        <v>5170</v>
      </c>
      <c r="B1332" s="8" t="s">
        <v>1600</v>
      </c>
    </row>
    <row r="1333" spans="1:2">
      <c r="A1333" s="8" t="s">
        <v>1601</v>
      </c>
      <c r="B1333" s="8" t="s">
        <v>1601</v>
      </c>
    </row>
    <row r="1334" spans="1:2">
      <c r="A1334" s="8" t="s">
        <v>5171</v>
      </c>
      <c r="B1334" s="8" t="s">
        <v>1601</v>
      </c>
    </row>
    <row r="1335" spans="1:2">
      <c r="A1335" s="8" t="s">
        <v>5172</v>
      </c>
      <c r="B1335" s="8" t="s">
        <v>1601</v>
      </c>
    </row>
    <row r="1336" spans="1:2">
      <c r="A1336" s="8" t="s">
        <v>5173</v>
      </c>
      <c r="B1336" s="8" t="s">
        <v>1601</v>
      </c>
    </row>
    <row r="1337" spans="1:2">
      <c r="A1337" s="8" t="s">
        <v>5174</v>
      </c>
      <c r="B1337" s="8" t="s">
        <v>1601</v>
      </c>
    </row>
    <row r="1338" spans="1:2">
      <c r="A1338" s="8" t="s">
        <v>5175</v>
      </c>
      <c r="B1338" s="8" t="s">
        <v>1601</v>
      </c>
    </row>
    <row r="1339" spans="1:2">
      <c r="A1339" s="8" t="s">
        <v>5176</v>
      </c>
      <c r="B1339" s="8" t="s">
        <v>1601</v>
      </c>
    </row>
    <row r="1340" spans="1:2">
      <c r="A1340" s="8" t="s">
        <v>5177</v>
      </c>
      <c r="B1340" s="8" t="s">
        <v>1601</v>
      </c>
    </row>
    <row r="1341" spans="1:2">
      <c r="A1341" s="8" t="s">
        <v>5178</v>
      </c>
      <c r="B1341" s="8" t="s">
        <v>1601</v>
      </c>
    </row>
    <row r="1342" spans="1:2">
      <c r="A1342" s="8" t="s">
        <v>5179</v>
      </c>
      <c r="B1342" s="8" t="s">
        <v>1601</v>
      </c>
    </row>
    <row r="1343" spans="1:2">
      <c r="A1343" s="8" t="s">
        <v>5180</v>
      </c>
      <c r="B1343" s="8" t="s">
        <v>1601</v>
      </c>
    </row>
    <row r="1344" spans="1:2">
      <c r="A1344" s="8" t="s">
        <v>1602</v>
      </c>
      <c r="B1344" s="8" t="s">
        <v>1602</v>
      </c>
    </row>
    <row r="1345" spans="1:2">
      <c r="A1345" s="8" t="s">
        <v>5181</v>
      </c>
      <c r="B1345" s="8" t="s">
        <v>1602</v>
      </c>
    </row>
    <row r="1346" spans="1:2">
      <c r="A1346" s="8" t="s">
        <v>5182</v>
      </c>
      <c r="B1346" s="8" t="s">
        <v>1602</v>
      </c>
    </row>
    <row r="1347" spans="1:2">
      <c r="A1347" s="8" t="s">
        <v>5183</v>
      </c>
      <c r="B1347" s="8" t="s">
        <v>1602</v>
      </c>
    </row>
    <row r="1348" spans="1:2">
      <c r="A1348" s="8" t="s">
        <v>5184</v>
      </c>
      <c r="B1348" s="8" t="s">
        <v>1602</v>
      </c>
    </row>
    <row r="1349" spans="1:2">
      <c r="A1349" s="8" t="s">
        <v>5185</v>
      </c>
      <c r="B1349" s="8" t="s">
        <v>1602</v>
      </c>
    </row>
    <row r="1350" spans="1:2">
      <c r="A1350" s="8" t="s">
        <v>5186</v>
      </c>
      <c r="B1350" s="8" t="s">
        <v>1602</v>
      </c>
    </row>
    <row r="1351" spans="1:2">
      <c r="A1351" s="8" t="s">
        <v>5187</v>
      </c>
      <c r="B1351" s="8" t="s">
        <v>1602</v>
      </c>
    </row>
    <row r="1352" spans="1:2">
      <c r="A1352" s="8" t="s">
        <v>5188</v>
      </c>
      <c r="B1352" s="8" t="s">
        <v>1602</v>
      </c>
    </row>
    <row r="1353" spans="1:2">
      <c r="A1353" s="8" t="s">
        <v>5189</v>
      </c>
      <c r="B1353" s="8" t="s">
        <v>1602</v>
      </c>
    </row>
    <row r="1354" spans="1:2">
      <c r="A1354" s="8" t="s">
        <v>5190</v>
      </c>
      <c r="B1354" s="8" t="s">
        <v>1602</v>
      </c>
    </row>
    <row r="1355" spans="1:2">
      <c r="A1355" s="8" t="s">
        <v>1603</v>
      </c>
      <c r="B1355" s="8" t="s">
        <v>1603</v>
      </c>
    </row>
    <row r="1356" spans="1:2">
      <c r="A1356" s="8" t="s">
        <v>5191</v>
      </c>
      <c r="B1356" s="8" t="s">
        <v>1603</v>
      </c>
    </row>
    <row r="1357" spans="1:2">
      <c r="A1357" s="8" t="s">
        <v>5192</v>
      </c>
      <c r="B1357" s="8" t="s">
        <v>1603</v>
      </c>
    </row>
    <row r="1358" spans="1:2">
      <c r="A1358" s="8" t="s">
        <v>5193</v>
      </c>
      <c r="B1358" s="8" t="s">
        <v>1603</v>
      </c>
    </row>
    <row r="1359" spans="1:2">
      <c r="A1359" s="8" t="s">
        <v>5194</v>
      </c>
      <c r="B1359" s="8" t="s">
        <v>1603</v>
      </c>
    </row>
    <row r="1360" spans="1:2">
      <c r="A1360" s="8" t="s">
        <v>5195</v>
      </c>
      <c r="B1360" s="8" t="s">
        <v>1603</v>
      </c>
    </row>
    <row r="1361" spans="1:2">
      <c r="A1361" s="8" t="s">
        <v>5196</v>
      </c>
      <c r="B1361" s="8" t="s">
        <v>1603</v>
      </c>
    </row>
    <row r="1362" spans="1:2">
      <c r="A1362" s="8" t="s">
        <v>5197</v>
      </c>
      <c r="B1362" s="8" t="s">
        <v>1603</v>
      </c>
    </row>
    <row r="1363" spans="1:2">
      <c r="A1363" s="8" t="s">
        <v>5198</v>
      </c>
      <c r="B1363" s="8" t="s">
        <v>1603</v>
      </c>
    </row>
    <row r="1364" spans="1:2">
      <c r="A1364" s="8" t="s">
        <v>1604</v>
      </c>
      <c r="B1364" s="8" t="s">
        <v>1604</v>
      </c>
    </row>
    <row r="1365" spans="1:2">
      <c r="A1365" s="8" t="s">
        <v>5172</v>
      </c>
      <c r="B1365" s="8" t="s">
        <v>1604</v>
      </c>
    </row>
    <row r="1366" spans="1:2">
      <c r="A1366" s="8" t="s">
        <v>5199</v>
      </c>
      <c r="B1366" s="8" t="s">
        <v>1604</v>
      </c>
    </row>
    <row r="1367" spans="1:2">
      <c r="A1367" s="8" t="s">
        <v>5200</v>
      </c>
      <c r="B1367" s="8" t="s">
        <v>1604</v>
      </c>
    </row>
    <row r="1368" spans="1:2">
      <c r="A1368" s="8" t="s">
        <v>5201</v>
      </c>
      <c r="B1368" s="8" t="s">
        <v>1604</v>
      </c>
    </row>
    <row r="1369" spans="1:2">
      <c r="A1369" s="8" t="s">
        <v>5202</v>
      </c>
      <c r="B1369" s="8" t="s">
        <v>1604</v>
      </c>
    </row>
    <row r="1370" spans="1:2">
      <c r="A1370" s="8" t="s">
        <v>5203</v>
      </c>
      <c r="B1370" s="8" t="s">
        <v>1604</v>
      </c>
    </row>
    <row r="1371" spans="1:2">
      <c r="A1371" s="8" t="s">
        <v>1605</v>
      </c>
      <c r="B1371" s="8" t="s">
        <v>1605</v>
      </c>
    </row>
    <row r="1372" spans="1:2">
      <c r="A1372" s="8" t="s">
        <v>5204</v>
      </c>
      <c r="B1372" s="8" t="s">
        <v>1605</v>
      </c>
    </row>
    <row r="1373" spans="1:2">
      <c r="A1373" s="8" t="s">
        <v>5205</v>
      </c>
      <c r="B1373" s="8" t="s">
        <v>1605</v>
      </c>
    </row>
    <row r="1374" spans="1:2">
      <c r="A1374" s="8" t="s">
        <v>5206</v>
      </c>
      <c r="B1374" s="8" t="s">
        <v>1605</v>
      </c>
    </row>
    <row r="1375" spans="1:2">
      <c r="A1375" s="8" t="s">
        <v>5207</v>
      </c>
      <c r="B1375" s="8" t="s">
        <v>1605</v>
      </c>
    </row>
    <row r="1376" spans="1:2">
      <c r="A1376" s="8" t="s">
        <v>5208</v>
      </c>
      <c r="B1376" s="8" t="s">
        <v>1605</v>
      </c>
    </row>
    <row r="1377" spans="1:2">
      <c r="A1377" s="8" t="s">
        <v>1606</v>
      </c>
      <c r="B1377" s="8" t="s">
        <v>1606</v>
      </c>
    </row>
    <row r="1378" spans="1:2">
      <c r="A1378" s="8" t="s">
        <v>5209</v>
      </c>
      <c r="B1378" s="8" t="s">
        <v>1606</v>
      </c>
    </row>
    <row r="1379" spans="1:2">
      <c r="A1379" s="8" t="s">
        <v>5210</v>
      </c>
      <c r="B1379" s="8" t="s">
        <v>1606</v>
      </c>
    </row>
    <row r="1380" spans="1:2">
      <c r="A1380" s="8" t="s">
        <v>5211</v>
      </c>
      <c r="B1380" s="8" t="s">
        <v>1606</v>
      </c>
    </row>
    <row r="1381" spans="1:2">
      <c r="A1381" s="8" t="s">
        <v>5212</v>
      </c>
      <c r="B1381" s="8" t="s">
        <v>1606</v>
      </c>
    </row>
    <row r="1382" spans="1:2">
      <c r="A1382" s="8" t="s">
        <v>5213</v>
      </c>
      <c r="B1382" s="8" t="s">
        <v>1606</v>
      </c>
    </row>
    <row r="1383" spans="1:2">
      <c r="A1383" s="8" t="s">
        <v>5214</v>
      </c>
      <c r="B1383" s="8" t="s">
        <v>1606</v>
      </c>
    </row>
    <row r="1384" spans="1:2">
      <c r="A1384" s="8" t="s">
        <v>5215</v>
      </c>
      <c r="B1384" s="8" t="s">
        <v>1606</v>
      </c>
    </row>
    <row r="1385" spans="1:2">
      <c r="A1385" s="8" t="s">
        <v>5216</v>
      </c>
      <c r="B1385" s="8" t="s">
        <v>1606</v>
      </c>
    </row>
    <row r="1386" spans="1:2">
      <c r="A1386" s="8" t="s">
        <v>5217</v>
      </c>
      <c r="B1386" s="8" t="s">
        <v>1606</v>
      </c>
    </row>
    <row r="1387" spans="1:2">
      <c r="A1387" s="8" t="s">
        <v>5218</v>
      </c>
      <c r="B1387" s="8" t="s">
        <v>1606</v>
      </c>
    </row>
    <row r="1388" spans="1:2">
      <c r="A1388" s="8" t="s">
        <v>5219</v>
      </c>
      <c r="B1388" s="8" t="s">
        <v>1606</v>
      </c>
    </row>
    <row r="1389" spans="1:2">
      <c r="A1389" s="8" t="s">
        <v>5220</v>
      </c>
      <c r="B1389" s="8" t="s">
        <v>1606</v>
      </c>
    </row>
    <row r="1390" spans="1:2">
      <c r="A1390" s="8" t="s">
        <v>1607</v>
      </c>
      <c r="B1390" s="8" t="s">
        <v>1607</v>
      </c>
    </row>
    <row r="1391" spans="1:2">
      <c r="A1391" s="8" t="s">
        <v>5221</v>
      </c>
      <c r="B1391" s="8" t="s">
        <v>1607</v>
      </c>
    </row>
    <row r="1392" spans="1:2">
      <c r="A1392" s="8" t="s">
        <v>5222</v>
      </c>
      <c r="B1392" s="8" t="s">
        <v>1607</v>
      </c>
    </row>
    <row r="1393" spans="1:2">
      <c r="A1393" s="8" t="s">
        <v>5223</v>
      </c>
      <c r="B1393" s="8" t="s">
        <v>1607</v>
      </c>
    </row>
    <row r="1394" spans="1:2">
      <c r="A1394" s="8" t="s">
        <v>5224</v>
      </c>
      <c r="B1394" s="8" t="s">
        <v>1607</v>
      </c>
    </row>
    <row r="1395" spans="1:2">
      <c r="A1395" s="8" t="s">
        <v>5225</v>
      </c>
      <c r="B1395" s="8" t="s">
        <v>1607</v>
      </c>
    </row>
    <row r="1396" spans="1:2">
      <c r="A1396" s="8" t="s">
        <v>5226</v>
      </c>
      <c r="B1396" s="8" t="s">
        <v>1607</v>
      </c>
    </row>
    <row r="1397" spans="1:2">
      <c r="A1397" s="8" t="s">
        <v>5227</v>
      </c>
      <c r="B1397" s="8" t="s">
        <v>1607</v>
      </c>
    </row>
    <row r="1398" spans="1:2">
      <c r="A1398" s="8" t="s">
        <v>5228</v>
      </c>
      <c r="B1398" s="8" t="s">
        <v>1607</v>
      </c>
    </row>
    <row r="1399" spans="1:2">
      <c r="A1399" s="8" t="s">
        <v>5229</v>
      </c>
      <c r="B1399" s="8" t="s">
        <v>1607</v>
      </c>
    </row>
    <row r="1400" spans="1:2">
      <c r="A1400" s="8" t="s">
        <v>5230</v>
      </c>
      <c r="B1400" s="8" t="s">
        <v>1607</v>
      </c>
    </row>
    <row r="1401" spans="1:2">
      <c r="A1401" s="8" t="s">
        <v>5231</v>
      </c>
      <c r="B1401" s="8" t="s">
        <v>1607</v>
      </c>
    </row>
    <row r="1402" spans="1:2">
      <c r="A1402" s="8" t="s">
        <v>5232</v>
      </c>
      <c r="B1402" s="8" t="s">
        <v>1607</v>
      </c>
    </row>
    <row r="1403" spans="1:2">
      <c r="A1403" s="8" t="s">
        <v>1608</v>
      </c>
      <c r="B1403" s="8" t="s">
        <v>1608</v>
      </c>
    </row>
    <row r="1404" spans="1:2">
      <c r="A1404" s="8" t="s">
        <v>5233</v>
      </c>
      <c r="B1404" s="8" t="s">
        <v>1608</v>
      </c>
    </row>
    <row r="1405" spans="1:2">
      <c r="A1405" s="8" t="s">
        <v>5234</v>
      </c>
      <c r="B1405" s="8" t="s">
        <v>1608</v>
      </c>
    </row>
    <row r="1406" spans="1:2">
      <c r="A1406" s="8" t="s">
        <v>5235</v>
      </c>
      <c r="B1406" s="8" t="s">
        <v>1608</v>
      </c>
    </row>
    <row r="1407" spans="1:2">
      <c r="A1407" s="8" t="s">
        <v>5236</v>
      </c>
      <c r="B1407" s="8" t="s">
        <v>1608</v>
      </c>
    </row>
    <row r="1408" spans="1:2">
      <c r="A1408" s="8" t="s">
        <v>5237</v>
      </c>
      <c r="B1408" s="8" t="s">
        <v>1608</v>
      </c>
    </row>
    <row r="1409" spans="1:2">
      <c r="A1409" s="8" t="s">
        <v>5238</v>
      </c>
      <c r="B1409" s="8" t="s">
        <v>1608</v>
      </c>
    </row>
    <row r="1410" spans="1:2">
      <c r="A1410" s="8" t="s">
        <v>5239</v>
      </c>
      <c r="B1410" s="8" t="s">
        <v>1608</v>
      </c>
    </row>
    <row r="1411" spans="1:2">
      <c r="A1411" s="8" t="s">
        <v>5240</v>
      </c>
      <c r="B1411" s="8" t="s">
        <v>1608</v>
      </c>
    </row>
    <row r="1412" spans="1:2">
      <c r="A1412" s="8" t="s">
        <v>5241</v>
      </c>
      <c r="B1412" s="8" t="s">
        <v>1608</v>
      </c>
    </row>
    <row r="1413" spans="1:2">
      <c r="A1413" s="8" t="s">
        <v>5242</v>
      </c>
      <c r="B1413" s="8" t="s">
        <v>1608</v>
      </c>
    </row>
    <row r="1414" spans="1:2">
      <c r="A1414" s="8" t="s">
        <v>5243</v>
      </c>
      <c r="B1414" s="8" t="s">
        <v>1608</v>
      </c>
    </row>
    <row r="1415" spans="1:2">
      <c r="A1415" s="8" t="s">
        <v>1609</v>
      </c>
      <c r="B1415" s="8" t="s">
        <v>1609</v>
      </c>
    </row>
    <row r="1416" spans="1:2">
      <c r="A1416" s="8" t="s">
        <v>5244</v>
      </c>
      <c r="B1416" s="8" t="s">
        <v>1609</v>
      </c>
    </row>
    <row r="1417" spans="1:2">
      <c r="A1417" s="8" t="s">
        <v>5245</v>
      </c>
      <c r="B1417" s="8" t="s">
        <v>1609</v>
      </c>
    </row>
    <row r="1418" spans="1:2">
      <c r="A1418" s="8" t="s">
        <v>5246</v>
      </c>
      <c r="B1418" s="8" t="s">
        <v>1609</v>
      </c>
    </row>
    <row r="1419" spans="1:2">
      <c r="A1419" s="8" t="s">
        <v>5247</v>
      </c>
      <c r="B1419" s="8" t="s">
        <v>1609</v>
      </c>
    </row>
    <row r="1420" spans="1:2">
      <c r="A1420" s="8" t="s">
        <v>5248</v>
      </c>
      <c r="B1420" s="8" t="s">
        <v>1609</v>
      </c>
    </row>
    <row r="1421" spans="1:2">
      <c r="A1421" s="8" t="s">
        <v>5249</v>
      </c>
      <c r="B1421" s="8" t="s">
        <v>1609</v>
      </c>
    </row>
    <row r="1422" spans="1:2">
      <c r="A1422" s="8" t="s">
        <v>1610</v>
      </c>
      <c r="B1422" s="8" t="s">
        <v>1610</v>
      </c>
    </row>
    <row r="1423" spans="1:2">
      <c r="A1423" s="8" t="s">
        <v>5250</v>
      </c>
      <c r="B1423" s="8" t="s">
        <v>1610</v>
      </c>
    </row>
    <row r="1424" spans="1:2">
      <c r="A1424" s="8" t="s">
        <v>5251</v>
      </c>
      <c r="B1424" s="8" t="s">
        <v>1610</v>
      </c>
    </row>
    <row r="1425" spans="1:2">
      <c r="A1425" s="8" t="s">
        <v>5252</v>
      </c>
      <c r="B1425" s="8" t="s">
        <v>1610</v>
      </c>
    </row>
    <row r="1426" spans="1:2">
      <c r="A1426" s="8" t="s">
        <v>5253</v>
      </c>
      <c r="B1426" s="8" t="s">
        <v>1610</v>
      </c>
    </row>
    <row r="1427" spans="1:2">
      <c r="A1427" s="8" t="s">
        <v>1611</v>
      </c>
      <c r="B1427" s="8" t="s">
        <v>1611</v>
      </c>
    </row>
    <row r="1428" spans="1:2">
      <c r="A1428" s="8" t="s">
        <v>5254</v>
      </c>
      <c r="B1428" s="8" t="s">
        <v>1611</v>
      </c>
    </row>
    <row r="1429" spans="1:2">
      <c r="A1429" s="8" t="s">
        <v>5255</v>
      </c>
      <c r="B1429" s="8" t="s">
        <v>1611</v>
      </c>
    </row>
    <row r="1430" spans="1:2">
      <c r="A1430" s="8" t="s">
        <v>5256</v>
      </c>
      <c r="B1430" s="8" t="s">
        <v>1611</v>
      </c>
    </row>
    <row r="1431" spans="1:2">
      <c r="A1431" s="8" t="s">
        <v>5257</v>
      </c>
      <c r="B1431" s="8" t="s">
        <v>1611</v>
      </c>
    </row>
    <row r="1432" spans="1:2">
      <c r="A1432" s="8" t="s">
        <v>1612</v>
      </c>
      <c r="B1432" s="8" t="s">
        <v>1612</v>
      </c>
    </row>
    <row r="1433" spans="1:2">
      <c r="A1433" s="8" t="s">
        <v>5258</v>
      </c>
      <c r="B1433" s="8" t="s">
        <v>1612</v>
      </c>
    </row>
    <row r="1434" spans="1:2">
      <c r="A1434" s="8" t="s">
        <v>5259</v>
      </c>
      <c r="B1434" s="8" t="s">
        <v>1612</v>
      </c>
    </row>
    <row r="1435" spans="1:2">
      <c r="A1435" s="8" t="s">
        <v>1613</v>
      </c>
      <c r="B1435" s="8" t="s">
        <v>1613</v>
      </c>
    </row>
    <row r="1436" spans="1:2">
      <c r="A1436" s="8" t="s">
        <v>5260</v>
      </c>
      <c r="B1436" s="8" t="s">
        <v>1613</v>
      </c>
    </row>
    <row r="1437" spans="1:2">
      <c r="A1437" s="8" t="s">
        <v>5261</v>
      </c>
      <c r="B1437" s="8" t="s">
        <v>1613</v>
      </c>
    </row>
    <row r="1438" spans="1:2">
      <c r="A1438" s="8" t="s">
        <v>4011</v>
      </c>
      <c r="B1438" s="8" t="s">
        <v>1613</v>
      </c>
    </row>
    <row r="1439" spans="1:2">
      <c r="A1439" s="8" t="s">
        <v>5262</v>
      </c>
      <c r="B1439" s="8" t="s">
        <v>1613</v>
      </c>
    </row>
    <row r="1440" spans="1:2">
      <c r="A1440" s="8" t="s">
        <v>5263</v>
      </c>
      <c r="B1440" s="8" t="s">
        <v>1613</v>
      </c>
    </row>
    <row r="1441" spans="1:2">
      <c r="A1441" s="8" t="s">
        <v>5264</v>
      </c>
      <c r="B1441" s="8" t="s">
        <v>1613</v>
      </c>
    </row>
    <row r="1442" spans="1:2">
      <c r="A1442" s="8" t="s">
        <v>5265</v>
      </c>
      <c r="B1442" s="8" t="s">
        <v>1613</v>
      </c>
    </row>
    <row r="1443" spans="1:2">
      <c r="A1443" s="8" t="s">
        <v>5266</v>
      </c>
      <c r="B1443" s="8" t="s">
        <v>1613</v>
      </c>
    </row>
    <row r="1444" spans="1:2">
      <c r="A1444" s="8" t="s">
        <v>5267</v>
      </c>
      <c r="B1444" s="8" t="s">
        <v>1613</v>
      </c>
    </row>
    <row r="1445" spans="1:2">
      <c r="A1445" s="8" t="s">
        <v>5268</v>
      </c>
      <c r="B1445" s="8" t="s">
        <v>1613</v>
      </c>
    </row>
    <row r="1446" spans="1:2">
      <c r="A1446" s="8" t="s">
        <v>5269</v>
      </c>
      <c r="B1446" s="8" t="s">
        <v>1613</v>
      </c>
    </row>
    <row r="1447" spans="1:2">
      <c r="A1447" s="8" t="s">
        <v>5270</v>
      </c>
      <c r="B1447" s="8" t="s">
        <v>1613</v>
      </c>
    </row>
    <row r="1448" spans="1:2">
      <c r="A1448" s="8" t="s">
        <v>1614</v>
      </c>
      <c r="B1448" s="8" t="s">
        <v>1614</v>
      </c>
    </row>
    <row r="1449" spans="1:2">
      <c r="A1449" s="8" t="s">
        <v>5271</v>
      </c>
      <c r="B1449" s="8" t="s">
        <v>1614</v>
      </c>
    </row>
    <row r="1450" spans="1:2">
      <c r="A1450" s="8" t="s">
        <v>5272</v>
      </c>
      <c r="B1450" s="8" t="s">
        <v>1614</v>
      </c>
    </row>
    <row r="1451" spans="1:2">
      <c r="A1451" s="8" t="s">
        <v>5273</v>
      </c>
      <c r="B1451" s="8" t="s">
        <v>1614</v>
      </c>
    </row>
    <row r="1452" spans="1:2">
      <c r="A1452" s="8" t="s">
        <v>5274</v>
      </c>
      <c r="B1452" s="8" t="s">
        <v>1614</v>
      </c>
    </row>
    <row r="1453" spans="1:2">
      <c r="A1453" s="8" t="s">
        <v>5275</v>
      </c>
      <c r="B1453" s="8" t="s">
        <v>1614</v>
      </c>
    </row>
    <row r="1454" spans="1:2">
      <c r="A1454" s="8" t="s">
        <v>5276</v>
      </c>
      <c r="B1454" s="8" t="s">
        <v>1614</v>
      </c>
    </row>
    <row r="1455" spans="1:2">
      <c r="A1455" s="8" t="s">
        <v>5277</v>
      </c>
      <c r="B1455" s="8" t="s">
        <v>1614</v>
      </c>
    </row>
    <row r="1456" spans="1:2">
      <c r="A1456" s="8" t="s">
        <v>5278</v>
      </c>
      <c r="B1456" s="8" t="s">
        <v>1614</v>
      </c>
    </row>
    <row r="1457" spans="1:2">
      <c r="A1457" s="8" t="s">
        <v>5279</v>
      </c>
      <c r="B1457" s="8" t="s">
        <v>1614</v>
      </c>
    </row>
    <row r="1458" spans="1:2">
      <c r="A1458" s="8" t="s">
        <v>5280</v>
      </c>
      <c r="B1458" s="8" t="s">
        <v>1614</v>
      </c>
    </row>
    <row r="1459" spans="1:2">
      <c r="A1459" s="8" t="s">
        <v>5281</v>
      </c>
      <c r="B1459" s="8" t="s">
        <v>1614</v>
      </c>
    </row>
    <row r="1460" spans="1:2">
      <c r="A1460" s="8" t="s">
        <v>1615</v>
      </c>
      <c r="B1460" s="8" t="s">
        <v>1615</v>
      </c>
    </row>
    <row r="1461" spans="1:2">
      <c r="A1461" s="8" t="s">
        <v>5282</v>
      </c>
      <c r="B1461" s="8" t="s">
        <v>1615</v>
      </c>
    </row>
    <row r="1462" spans="1:2">
      <c r="A1462" s="8" t="s">
        <v>5283</v>
      </c>
      <c r="B1462" s="8" t="s">
        <v>1615</v>
      </c>
    </row>
    <row r="1463" spans="1:2">
      <c r="A1463" s="8" t="s">
        <v>5284</v>
      </c>
      <c r="B1463" s="8" t="s">
        <v>1615</v>
      </c>
    </row>
    <row r="1464" spans="1:2">
      <c r="A1464" s="8" t="s">
        <v>5285</v>
      </c>
      <c r="B1464" s="8" t="s">
        <v>1615</v>
      </c>
    </row>
    <row r="1465" spans="1:2">
      <c r="A1465" s="8" t="s">
        <v>5286</v>
      </c>
      <c r="B1465" s="8" t="s">
        <v>1615</v>
      </c>
    </row>
    <row r="1466" spans="1:2">
      <c r="A1466" s="8" t="s">
        <v>5287</v>
      </c>
      <c r="B1466" s="8" t="s">
        <v>1615</v>
      </c>
    </row>
    <row r="1467" spans="1:2">
      <c r="A1467" s="8" t="s">
        <v>5288</v>
      </c>
      <c r="B1467" s="8" t="s">
        <v>1615</v>
      </c>
    </row>
    <row r="1468" spans="1:2">
      <c r="A1468" s="8" t="s">
        <v>5289</v>
      </c>
      <c r="B1468" s="8" t="s">
        <v>1615</v>
      </c>
    </row>
    <row r="1469" spans="1:2">
      <c r="A1469" s="8" t="s">
        <v>1616</v>
      </c>
      <c r="B1469" s="8" t="s">
        <v>1616</v>
      </c>
    </row>
    <row r="1470" spans="1:2">
      <c r="A1470" s="8" t="s">
        <v>5290</v>
      </c>
      <c r="B1470" s="8" t="s">
        <v>1616</v>
      </c>
    </row>
    <row r="1471" spans="1:2">
      <c r="A1471" s="8" t="s">
        <v>5291</v>
      </c>
      <c r="B1471" s="8" t="s">
        <v>1616</v>
      </c>
    </row>
    <row r="1472" spans="1:2">
      <c r="A1472" s="8" t="s">
        <v>5292</v>
      </c>
      <c r="B1472" s="8" t="s">
        <v>1616</v>
      </c>
    </row>
    <row r="1473" spans="1:2">
      <c r="A1473" s="8" t="s">
        <v>5293</v>
      </c>
      <c r="B1473" s="8" t="s">
        <v>1616</v>
      </c>
    </row>
    <row r="1474" spans="1:2">
      <c r="A1474" s="8" t="s">
        <v>5294</v>
      </c>
      <c r="B1474" s="8" t="s">
        <v>1616</v>
      </c>
    </row>
    <row r="1475" spans="1:2">
      <c r="A1475" s="8" t="s">
        <v>5295</v>
      </c>
      <c r="B1475" s="8" t="s">
        <v>1616</v>
      </c>
    </row>
    <row r="1476" spans="1:2">
      <c r="A1476" s="8" t="s">
        <v>5296</v>
      </c>
      <c r="B1476" s="8" t="s">
        <v>1616</v>
      </c>
    </row>
    <row r="1477" spans="1:2">
      <c r="A1477" s="8" t="s">
        <v>1617</v>
      </c>
      <c r="B1477" s="8" t="s">
        <v>1617</v>
      </c>
    </row>
    <row r="1478" spans="1:2">
      <c r="A1478" s="8" t="s">
        <v>5297</v>
      </c>
      <c r="B1478" s="8" t="s">
        <v>1617</v>
      </c>
    </row>
    <row r="1479" spans="1:2">
      <c r="A1479" s="8" t="s">
        <v>5298</v>
      </c>
      <c r="B1479" s="8" t="s">
        <v>1617</v>
      </c>
    </row>
    <row r="1480" spans="1:2">
      <c r="A1480" s="8" t="s">
        <v>5299</v>
      </c>
      <c r="B1480" s="8" t="s">
        <v>1617</v>
      </c>
    </row>
    <row r="1481" spans="1:2">
      <c r="A1481" s="8" t="s">
        <v>5300</v>
      </c>
      <c r="B1481" s="8" t="s">
        <v>1617</v>
      </c>
    </row>
    <row r="1482" spans="1:2">
      <c r="A1482" s="8" t="s">
        <v>5301</v>
      </c>
      <c r="B1482" s="8" t="s">
        <v>1617</v>
      </c>
    </row>
    <row r="1483" spans="1:2">
      <c r="A1483" s="8" t="s">
        <v>5302</v>
      </c>
      <c r="B1483" s="8" t="s">
        <v>1617</v>
      </c>
    </row>
    <row r="1484" spans="1:2">
      <c r="A1484" s="8" t="s">
        <v>5303</v>
      </c>
      <c r="B1484" s="8" t="s">
        <v>1617</v>
      </c>
    </row>
    <row r="1485" spans="1:2">
      <c r="A1485" s="8" t="s">
        <v>5304</v>
      </c>
      <c r="B1485" s="8" t="s">
        <v>1617</v>
      </c>
    </row>
    <row r="1486" spans="1:2">
      <c r="A1486" s="8" t="s">
        <v>5305</v>
      </c>
      <c r="B1486" s="8" t="s">
        <v>1617</v>
      </c>
    </row>
    <row r="1487" spans="1:2">
      <c r="A1487" s="8" t="s">
        <v>1618</v>
      </c>
      <c r="B1487" s="8" t="s">
        <v>1618</v>
      </c>
    </row>
    <row r="1488" spans="1:2">
      <c r="A1488" s="8" t="s">
        <v>5306</v>
      </c>
      <c r="B1488" s="8" t="s">
        <v>1618</v>
      </c>
    </row>
    <row r="1489" spans="1:2">
      <c r="A1489" s="8" t="s">
        <v>5307</v>
      </c>
      <c r="B1489" s="8" t="s">
        <v>1618</v>
      </c>
    </row>
    <row r="1490" spans="1:2">
      <c r="A1490" s="8" t="s">
        <v>5308</v>
      </c>
      <c r="B1490" s="8" t="s">
        <v>1618</v>
      </c>
    </row>
    <row r="1491" spans="1:2">
      <c r="A1491" s="8" t="s">
        <v>5309</v>
      </c>
      <c r="B1491" s="8" t="s">
        <v>1618</v>
      </c>
    </row>
    <row r="1492" spans="1:2">
      <c r="A1492" s="8" t="s">
        <v>5310</v>
      </c>
      <c r="B1492" s="8" t="s">
        <v>1618</v>
      </c>
    </row>
    <row r="1493" spans="1:2">
      <c r="A1493" s="8" t="s">
        <v>5311</v>
      </c>
      <c r="B1493" s="8" t="s">
        <v>1618</v>
      </c>
    </row>
    <row r="1494" spans="1:2">
      <c r="A1494" s="8" t="s">
        <v>5312</v>
      </c>
      <c r="B1494" s="8" t="s">
        <v>1618</v>
      </c>
    </row>
    <row r="1495" spans="1:2">
      <c r="A1495" s="8" t="s">
        <v>5313</v>
      </c>
      <c r="B1495" s="8" t="s">
        <v>1618</v>
      </c>
    </row>
    <row r="1496" spans="1:2">
      <c r="A1496" s="8" t="s">
        <v>5314</v>
      </c>
      <c r="B1496" s="8" t="s">
        <v>1618</v>
      </c>
    </row>
    <row r="1497" spans="1:2">
      <c r="A1497" s="8" t="s">
        <v>5315</v>
      </c>
      <c r="B1497" s="8" t="s">
        <v>1618</v>
      </c>
    </row>
    <row r="1498" spans="1:2">
      <c r="A1498" s="8" t="s">
        <v>5316</v>
      </c>
      <c r="B1498" s="8" t="s">
        <v>1618</v>
      </c>
    </row>
    <row r="1499" spans="1:2">
      <c r="A1499" s="8" t="s">
        <v>5317</v>
      </c>
      <c r="B1499" s="8" t="s">
        <v>1618</v>
      </c>
    </row>
    <row r="1500" spans="1:2">
      <c r="A1500" s="8" t="s">
        <v>1619</v>
      </c>
      <c r="B1500" s="8" t="s">
        <v>1619</v>
      </c>
    </row>
    <row r="1501" spans="1:2">
      <c r="A1501" s="8" t="s">
        <v>5318</v>
      </c>
      <c r="B1501" s="8" t="s">
        <v>1619</v>
      </c>
    </row>
    <row r="1502" spans="1:2">
      <c r="A1502" s="8" t="s">
        <v>5319</v>
      </c>
      <c r="B1502" s="8" t="s">
        <v>1619</v>
      </c>
    </row>
    <row r="1503" spans="1:2">
      <c r="A1503" s="8" t="s">
        <v>4705</v>
      </c>
      <c r="B1503" s="8" t="s">
        <v>1619</v>
      </c>
    </row>
    <row r="1504" spans="1:2">
      <c r="A1504" s="8" t="s">
        <v>5320</v>
      </c>
      <c r="B1504" s="8" t="s">
        <v>1619</v>
      </c>
    </row>
    <row r="1505" spans="1:2">
      <c r="A1505" s="8" t="s">
        <v>5321</v>
      </c>
      <c r="B1505" s="8" t="s">
        <v>1619</v>
      </c>
    </row>
    <row r="1506" spans="1:2">
      <c r="A1506" s="8" t="s">
        <v>5322</v>
      </c>
      <c r="B1506" s="8" t="s">
        <v>1619</v>
      </c>
    </row>
    <row r="1507" spans="1:2">
      <c r="A1507" s="8" t="s">
        <v>5323</v>
      </c>
      <c r="B1507" s="8" t="s">
        <v>1619</v>
      </c>
    </row>
    <row r="1508" spans="1:2">
      <c r="A1508" s="8" t="s">
        <v>5324</v>
      </c>
      <c r="B1508" s="8" t="s">
        <v>1619</v>
      </c>
    </row>
    <row r="1509" spans="1:2">
      <c r="A1509" s="8" t="s">
        <v>5325</v>
      </c>
      <c r="B1509" s="8" t="s">
        <v>1619</v>
      </c>
    </row>
    <row r="1510" spans="1:2">
      <c r="A1510" s="8" t="s">
        <v>5326</v>
      </c>
      <c r="B1510" s="8" t="s">
        <v>1619</v>
      </c>
    </row>
    <row r="1511" spans="1:2">
      <c r="A1511" s="8" t="s">
        <v>1620</v>
      </c>
      <c r="B1511" s="8" t="s">
        <v>1620</v>
      </c>
    </row>
    <row r="1512" spans="1:2">
      <c r="A1512" s="8" t="s">
        <v>5327</v>
      </c>
      <c r="B1512" s="8" t="s">
        <v>1620</v>
      </c>
    </row>
    <row r="1513" spans="1:2">
      <c r="A1513" s="8" t="s">
        <v>5328</v>
      </c>
      <c r="B1513" s="8" t="s">
        <v>1620</v>
      </c>
    </row>
    <row r="1514" spans="1:2">
      <c r="A1514" s="8" t="s">
        <v>5329</v>
      </c>
      <c r="B1514" s="8" t="s">
        <v>1620</v>
      </c>
    </row>
    <row r="1515" spans="1:2">
      <c r="A1515" s="8" t="s">
        <v>5330</v>
      </c>
      <c r="B1515" s="8" t="s">
        <v>1620</v>
      </c>
    </row>
    <row r="1516" spans="1:2">
      <c r="A1516" s="8" t="s">
        <v>5331</v>
      </c>
      <c r="B1516" s="8" t="s">
        <v>1620</v>
      </c>
    </row>
    <row r="1517" spans="1:2">
      <c r="A1517" s="8" t="s">
        <v>5332</v>
      </c>
      <c r="B1517" s="8" t="s">
        <v>1620</v>
      </c>
    </row>
    <row r="1518" spans="1:2">
      <c r="A1518" s="8" t="s">
        <v>5333</v>
      </c>
      <c r="B1518" s="8" t="s">
        <v>1620</v>
      </c>
    </row>
    <row r="1519" spans="1:2">
      <c r="A1519" s="8" t="s">
        <v>5334</v>
      </c>
      <c r="B1519" s="8" t="s">
        <v>1620</v>
      </c>
    </row>
    <row r="1520" spans="1:2">
      <c r="A1520" s="8" t="s">
        <v>5335</v>
      </c>
      <c r="B1520" s="8" t="s">
        <v>1620</v>
      </c>
    </row>
    <row r="1521" spans="1:2">
      <c r="A1521" s="8" t="s">
        <v>5336</v>
      </c>
      <c r="B1521" s="8" t="s">
        <v>1620</v>
      </c>
    </row>
    <row r="1522" spans="1:2">
      <c r="A1522" s="8" t="s">
        <v>5337</v>
      </c>
      <c r="B1522" s="8" t="s">
        <v>1620</v>
      </c>
    </row>
    <row r="1523" spans="1:2">
      <c r="A1523" s="8" t="s">
        <v>5338</v>
      </c>
      <c r="B1523" s="8" t="s">
        <v>1620</v>
      </c>
    </row>
    <row r="1524" spans="1:2">
      <c r="A1524" s="8" t="s">
        <v>5339</v>
      </c>
      <c r="B1524" s="8" t="s">
        <v>1620</v>
      </c>
    </row>
    <row r="1525" spans="1:2">
      <c r="A1525" s="8" t="s">
        <v>5340</v>
      </c>
      <c r="B1525" s="8" t="s">
        <v>1620</v>
      </c>
    </row>
    <row r="1526" spans="1:2">
      <c r="A1526" s="8" t="s">
        <v>5341</v>
      </c>
      <c r="B1526" s="8" t="s">
        <v>1620</v>
      </c>
    </row>
    <row r="1527" spans="1:2">
      <c r="A1527" s="8" t="s">
        <v>1621</v>
      </c>
      <c r="B1527" s="8" t="s">
        <v>1621</v>
      </c>
    </row>
    <row r="1528" spans="1:2">
      <c r="A1528" s="8" t="s">
        <v>4028</v>
      </c>
      <c r="B1528" s="8" t="s">
        <v>1621</v>
      </c>
    </row>
    <row r="1529" spans="1:2">
      <c r="A1529" s="8" t="s">
        <v>5342</v>
      </c>
      <c r="B1529" s="8" t="s">
        <v>1621</v>
      </c>
    </row>
    <row r="1530" spans="1:2">
      <c r="A1530" s="8" t="s">
        <v>5343</v>
      </c>
      <c r="B1530" s="8" t="s">
        <v>1621</v>
      </c>
    </row>
    <row r="1531" spans="1:2">
      <c r="A1531" s="8" t="s">
        <v>5344</v>
      </c>
      <c r="B1531" s="8" t="s">
        <v>1621</v>
      </c>
    </row>
    <row r="1532" spans="1:2">
      <c r="A1532" s="8" t="s">
        <v>5345</v>
      </c>
      <c r="B1532" s="8" t="s">
        <v>1621</v>
      </c>
    </row>
    <row r="1533" spans="1:2">
      <c r="A1533" s="8" t="s">
        <v>5346</v>
      </c>
      <c r="B1533" s="8" t="s">
        <v>1621</v>
      </c>
    </row>
    <row r="1534" spans="1:2">
      <c r="A1534" s="8" t="s">
        <v>5347</v>
      </c>
      <c r="B1534" s="8" t="s">
        <v>1621</v>
      </c>
    </row>
    <row r="1535" spans="1:2">
      <c r="A1535" s="8" t="s">
        <v>5348</v>
      </c>
      <c r="B1535" s="8" t="s">
        <v>1621</v>
      </c>
    </row>
    <row r="1536" spans="1:2">
      <c r="A1536" s="8" t="s">
        <v>5349</v>
      </c>
      <c r="B1536" s="8" t="s">
        <v>1621</v>
      </c>
    </row>
    <row r="1537" spans="1:2">
      <c r="A1537" s="8" t="s">
        <v>5350</v>
      </c>
      <c r="B1537" s="8" t="s">
        <v>1621</v>
      </c>
    </row>
    <row r="1538" spans="1:2">
      <c r="A1538" s="8" t="s">
        <v>1622</v>
      </c>
      <c r="B1538" s="8" t="s">
        <v>1622</v>
      </c>
    </row>
    <row r="1539" spans="1:2">
      <c r="A1539" s="8" t="s">
        <v>5351</v>
      </c>
      <c r="B1539" s="8" t="s">
        <v>1622</v>
      </c>
    </row>
    <row r="1540" spans="1:2">
      <c r="A1540" s="8" t="s">
        <v>5352</v>
      </c>
      <c r="B1540" s="8" t="s">
        <v>1622</v>
      </c>
    </row>
    <row r="1541" spans="1:2">
      <c r="A1541" s="8" t="s">
        <v>5353</v>
      </c>
      <c r="B1541" s="8" t="s">
        <v>1622</v>
      </c>
    </row>
    <row r="1542" spans="1:2">
      <c r="A1542" s="8" t="s">
        <v>5354</v>
      </c>
      <c r="B1542" s="8" t="s">
        <v>1622</v>
      </c>
    </row>
    <row r="1543" spans="1:2">
      <c r="A1543" s="8" t="s">
        <v>5355</v>
      </c>
      <c r="B1543" s="8" t="s">
        <v>1622</v>
      </c>
    </row>
    <row r="1544" spans="1:2">
      <c r="A1544" s="8" t="s">
        <v>5356</v>
      </c>
      <c r="B1544" s="8" t="s">
        <v>1622</v>
      </c>
    </row>
    <row r="1545" spans="1:2">
      <c r="A1545" s="8" t="s">
        <v>5357</v>
      </c>
      <c r="B1545" s="8" t="s">
        <v>1622</v>
      </c>
    </row>
    <row r="1546" spans="1:2">
      <c r="A1546" s="8" t="s">
        <v>5358</v>
      </c>
      <c r="B1546" s="8" t="s">
        <v>1622</v>
      </c>
    </row>
    <row r="1547" spans="1:2">
      <c r="A1547" s="8" t="s">
        <v>5359</v>
      </c>
      <c r="B1547" s="8" t="s">
        <v>1622</v>
      </c>
    </row>
    <row r="1548" spans="1:2">
      <c r="A1548" s="8" t="s">
        <v>1623</v>
      </c>
      <c r="B1548" s="8" t="s">
        <v>1623</v>
      </c>
    </row>
    <row r="1549" spans="1:2">
      <c r="A1549" s="8" t="s">
        <v>5360</v>
      </c>
      <c r="B1549" s="8" t="s">
        <v>1623</v>
      </c>
    </row>
    <row r="1550" spans="1:2">
      <c r="A1550" s="8" t="s">
        <v>5361</v>
      </c>
      <c r="B1550" s="8" t="s">
        <v>1623</v>
      </c>
    </row>
    <row r="1551" spans="1:2">
      <c r="A1551" s="8" t="s">
        <v>5362</v>
      </c>
      <c r="B1551" s="8" t="s">
        <v>1623</v>
      </c>
    </row>
    <row r="1552" spans="1:2">
      <c r="A1552" s="8" t="s">
        <v>5363</v>
      </c>
      <c r="B1552" s="8" t="s">
        <v>1623</v>
      </c>
    </row>
    <row r="1553" spans="1:2">
      <c r="A1553" s="8" t="s">
        <v>5364</v>
      </c>
      <c r="B1553" s="8" t="s">
        <v>1623</v>
      </c>
    </row>
    <row r="1554" spans="1:2">
      <c r="A1554" s="8" t="s">
        <v>1624</v>
      </c>
      <c r="B1554" s="8" t="s">
        <v>1624</v>
      </c>
    </row>
    <row r="1555" spans="1:2">
      <c r="A1555" s="8" t="s">
        <v>5365</v>
      </c>
      <c r="B1555" s="8" t="s">
        <v>1624</v>
      </c>
    </row>
    <row r="1556" spans="1:2">
      <c r="A1556" s="8" t="s">
        <v>5366</v>
      </c>
      <c r="B1556" s="8" t="s">
        <v>1624</v>
      </c>
    </row>
    <row r="1557" spans="1:2">
      <c r="A1557" s="8" t="s">
        <v>5367</v>
      </c>
      <c r="B1557" s="8" t="s">
        <v>1624</v>
      </c>
    </row>
    <row r="1558" spans="1:2">
      <c r="A1558" s="8" t="s">
        <v>5368</v>
      </c>
      <c r="B1558" s="8" t="s">
        <v>1624</v>
      </c>
    </row>
    <row r="1559" spans="1:2">
      <c r="A1559" s="8" t="s">
        <v>5369</v>
      </c>
      <c r="B1559" s="8" t="s">
        <v>1624</v>
      </c>
    </row>
    <row r="1560" spans="1:2">
      <c r="A1560" s="8" t="s">
        <v>5370</v>
      </c>
      <c r="B1560" s="8" t="s">
        <v>1624</v>
      </c>
    </row>
    <row r="1561" spans="1:2">
      <c r="A1561" s="8" t="s">
        <v>5371</v>
      </c>
      <c r="B1561" s="8" t="s">
        <v>1624</v>
      </c>
    </row>
    <row r="1562" spans="1:2">
      <c r="A1562" s="8" t="s">
        <v>5372</v>
      </c>
      <c r="B1562" s="8" t="s">
        <v>1624</v>
      </c>
    </row>
    <row r="1563" spans="1:2">
      <c r="A1563" s="8" t="s">
        <v>5373</v>
      </c>
      <c r="B1563" s="8" t="s">
        <v>1624</v>
      </c>
    </row>
    <row r="1564" spans="1:2">
      <c r="A1564" s="8" t="s">
        <v>5374</v>
      </c>
      <c r="B1564" s="8" t="s">
        <v>1624</v>
      </c>
    </row>
    <row r="1565" spans="1:2">
      <c r="A1565" s="8" t="s">
        <v>5375</v>
      </c>
      <c r="B1565" s="8" t="s">
        <v>1624</v>
      </c>
    </row>
    <row r="1566" spans="1:2">
      <c r="A1566" s="8" t="s">
        <v>5376</v>
      </c>
      <c r="B1566" s="8" t="s">
        <v>1624</v>
      </c>
    </row>
    <row r="1567" spans="1:2">
      <c r="A1567" s="8" t="s">
        <v>1625</v>
      </c>
      <c r="B1567" s="8" t="s">
        <v>1625</v>
      </c>
    </row>
    <row r="1568" spans="1:2">
      <c r="A1568" s="8" t="s">
        <v>5377</v>
      </c>
      <c r="B1568" s="8" t="s">
        <v>1625</v>
      </c>
    </row>
    <row r="1569" spans="1:2">
      <c r="A1569" s="8" t="s">
        <v>5378</v>
      </c>
      <c r="B1569" s="8" t="s">
        <v>1625</v>
      </c>
    </row>
    <row r="1570" spans="1:2">
      <c r="A1570" s="8" t="s">
        <v>5379</v>
      </c>
      <c r="B1570" s="8" t="s">
        <v>1625</v>
      </c>
    </row>
    <row r="1571" spans="1:2">
      <c r="A1571" s="8" t="s">
        <v>5380</v>
      </c>
      <c r="B1571" s="8" t="s">
        <v>1625</v>
      </c>
    </row>
    <row r="1572" spans="1:2">
      <c r="A1572" s="8" t="s">
        <v>5381</v>
      </c>
      <c r="B1572" s="8" t="s">
        <v>1625</v>
      </c>
    </row>
    <row r="1573" spans="1:2">
      <c r="A1573" s="8" t="s">
        <v>5382</v>
      </c>
      <c r="B1573" s="8" t="s">
        <v>1625</v>
      </c>
    </row>
    <row r="1574" spans="1:2">
      <c r="A1574" s="8" t="s">
        <v>5383</v>
      </c>
      <c r="B1574" s="8" t="s">
        <v>1625</v>
      </c>
    </row>
    <row r="1575" spans="1:2">
      <c r="A1575" s="8" t="s">
        <v>5384</v>
      </c>
      <c r="B1575" s="8" t="s">
        <v>1625</v>
      </c>
    </row>
    <row r="1576" spans="1:2">
      <c r="A1576" s="8" t="s">
        <v>5385</v>
      </c>
      <c r="B1576" s="8" t="s">
        <v>1625</v>
      </c>
    </row>
    <row r="1577" spans="1:2">
      <c r="A1577" s="8" t="s">
        <v>5386</v>
      </c>
      <c r="B1577" s="8" t="s">
        <v>1625</v>
      </c>
    </row>
    <row r="1578" spans="1:2">
      <c r="A1578" s="8" t="s">
        <v>1626</v>
      </c>
      <c r="B1578" s="8" t="s">
        <v>1626</v>
      </c>
    </row>
    <row r="1579" spans="1:2">
      <c r="A1579" s="8" t="s">
        <v>5387</v>
      </c>
      <c r="B1579" s="8" t="s">
        <v>1626</v>
      </c>
    </row>
    <row r="1580" spans="1:2">
      <c r="A1580" s="8" t="s">
        <v>5388</v>
      </c>
      <c r="B1580" s="8" t="s">
        <v>1626</v>
      </c>
    </row>
    <row r="1581" spans="1:2">
      <c r="A1581" s="8" t="s">
        <v>5389</v>
      </c>
      <c r="B1581" s="8" t="s">
        <v>1626</v>
      </c>
    </row>
    <row r="1582" spans="1:2">
      <c r="A1582" s="8" t="s">
        <v>5390</v>
      </c>
      <c r="B1582" s="8" t="s">
        <v>1626</v>
      </c>
    </row>
    <row r="1583" spans="1:2">
      <c r="A1583" s="8" t="s">
        <v>5391</v>
      </c>
      <c r="B1583" s="8" t="s">
        <v>1626</v>
      </c>
    </row>
    <row r="1584" spans="1:2">
      <c r="A1584" s="8" t="s">
        <v>5392</v>
      </c>
      <c r="B1584" s="8" t="s">
        <v>1626</v>
      </c>
    </row>
    <row r="1585" spans="1:2">
      <c r="A1585" s="8" t="s">
        <v>1627</v>
      </c>
      <c r="B1585" s="8" t="s">
        <v>1627</v>
      </c>
    </row>
    <row r="1586" spans="1:2">
      <c r="A1586" s="8" t="s">
        <v>5393</v>
      </c>
      <c r="B1586" s="8" t="s">
        <v>1627</v>
      </c>
    </row>
    <row r="1587" spans="1:2">
      <c r="A1587" s="8" t="s">
        <v>5394</v>
      </c>
      <c r="B1587" s="8" t="s">
        <v>1627</v>
      </c>
    </row>
    <row r="1588" spans="1:2">
      <c r="A1588" s="8" t="s">
        <v>5395</v>
      </c>
      <c r="B1588" s="8" t="s">
        <v>1627</v>
      </c>
    </row>
    <row r="1589" spans="1:2">
      <c r="A1589" s="8" t="s">
        <v>5396</v>
      </c>
      <c r="B1589" s="8" t="s">
        <v>1627</v>
      </c>
    </row>
    <row r="1590" spans="1:2">
      <c r="A1590" s="8" t="s">
        <v>5397</v>
      </c>
      <c r="B1590" s="8" t="s">
        <v>1627</v>
      </c>
    </row>
    <row r="1591" spans="1:2">
      <c r="A1591" s="8" t="s">
        <v>5398</v>
      </c>
      <c r="B1591" s="8" t="s">
        <v>1627</v>
      </c>
    </row>
    <row r="1592" spans="1:2">
      <c r="A1592" s="8" t="s">
        <v>1628</v>
      </c>
      <c r="B1592" s="8" t="s">
        <v>1628</v>
      </c>
    </row>
    <row r="1593" spans="1:2">
      <c r="A1593" s="8" t="s">
        <v>5399</v>
      </c>
      <c r="B1593" s="8" t="s">
        <v>1628</v>
      </c>
    </row>
    <row r="1594" spans="1:2">
      <c r="A1594" s="8" t="s">
        <v>5400</v>
      </c>
      <c r="B1594" s="8" t="s">
        <v>1628</v>
      </c>
    </row>
    <row r="1595" spans="1:2">
      <c r="A1595" s="8" t="s">
        <v>5401</v>
      </c>
      <c r="B1595" s="8" t="s">
        <v>1628</v>
      </c>
    </row>
    <row r="1596" spans="1:2">
      <c r="A1596" s="8" t="s">
        <v>5402</v>
      </c>
      <c r="B1596" s="8" t="s">
        <v>1628</v>
      </c>
    </row>
    <row r="1597" spans="1:2">
      <c r="A1597" s="8" t="s">
        <v>5403</v>
      </c>
      <c r="B1597" s="8" t="s">
        <v>1628</v>
      </c>
    </row>
    <row r="1598" spans="1:2">
      <c r="A1598" s="8" t="s">
        <v>1629</v>
      </c>
      <c r="B1598" s="8" t="s">
        <v>1629</v>
      </c>
    </row>
    <row r="1599" spans="1:2">
      <c r="A1599" s="8" t="s">
        <v>5404</v>
      </c>
      <c r="B1599" s="8" t="s">
        <v>1629</v>
      </c>
    </row>
    <row r="1600" spans="1:2">
      <c r="A1600" s="8" t="s">
        <v>5405</v>
      </c>
      <c r="B1600" s="8" t="s">
        <v>1629</v>
      </c>
    </row>
    <row r="1601" spans="1:2">
      <c r="A1601" s="8" t="s">
        <v>5406</v>
      </c>
      <c r="B1601" s="8" t="s">
        <v>1629</v>
      </c>
    </row>
    <row r="1602" spans="1:2">
      <c r="A1602" s="8" t="s">
        <v>5407</v>
      </c>
      <c r="B1602" s="8" t="s">
        <v>1629</v>
      </c>
    </row>
    <row r="1603" spans="1:2">
      <c r="A1603" s="8" t="s">
        <v>5408</v>
      </c>
      <c r="B1603" s="8" t="s">
        <v>1629</v>
      </c>
    </row>
    <row r="1604" spans="1:2">
      <c r="A1604" s="8" t="s">
        <v>5409</v>
      </c>
      <c r="B1604" s="8" t="s">
        <v>1629</v>
      </c>
    </row>
    <row r="1605" spans="1:2">
      <c r="A1605" s="8" t="s">
        <v>1630</v>
      </c>
      <c r="B1605" s="8" t="s">
        <v>1630</v>
      </c>
    </row>
    <row r="1606" spans="1:2">
      <c r="A1606" s="8" t="s">
        <v>5410</v>
      </c>
      <c r="B1606" s="8" t="s">
        <v>1630</v>
      </c>
    </row>
    <row r="1607" spans="1:2">
      <c r="A1607" s="8" t="s">
        <v>5411</v>
      </c>
      <c r="B1607" s="8" t="s">
        <v>1630</v>
      </c>
    </row>
    <row r="1608" spans="1:2">
      <c r="A1608" s="8" t="s">
        <v>5412</v>
      </c>
      <c r="B1608" s="8" t="s">
        <v>1630</v>
      </c>
    </row>
    <row r="1609" spans="1:2">
      <c r="A1609" s="8" t="s">
        <v>5413</v>
      </c>
      <c r="B1609" s="8" t="s">
        <v>1630</v>
      </c>
    </row>
    <row r="1610" spans="1:2">
      <c r="A1610" s="8" t="s">
        <v>5414</v>
      </c>
      <c r="B1610" s="8" t="s">
        <v>1630</v>
      </c>
    </row>
    <row r="1611" spans="1:2">
      <c r="A1611" s="8" t="s">
        <v>5415</v>
      </c>
      <c r="B1611" s="8" t="s">
        <v>1630</v>
      </c>
    </row>
    <row r="1612" spans="1:2">
      <c r="A1612" s="8" t="s">
        <v>5416</v>
      </c>
      <c r="B1612" s="8" t="s">
        <v>1630</v>
      </c>
    </row>
    <row r="1613" spans="1:2">
      <c r="A1613" s="8" t="s">
        <v>5417</v>
      </c>
      <c r="B1613" s="8" t="s">
        <v>1630</v>
      </c>
    </row>
    <row r="1614" spans="1:2">
      <c r="A1614" s="8" t="s">
        <v>5418</v>
      </c>
      <c r="B1614" s="8" t="s">
        <v>1630</v>
      </c>
    </row>
    <row r="1615" spans="1:2">
      <c r="A1615" s="8" t="s">
        <v>5419</v>
      </c>
      <c r="B1615" s="8" t="s">
        <v>1630</v>
      </c>
    </row>
    <row r="1616" spans="1:2">
      <c r="A1616" s="8" t="s">
        <v>5420</v>
      </c>
      <c r="B1616" s="8" t="s">
        <v>1630</v>
      </c>
    </row>
    <row r="1617" spans="1:2">
      <c r="A1617" s="8" t="s">
        <v>5421</v>
      </c>
      <c r="B1617" s="8" t="s">
        <v>1630</v>
      </c>
    </row>
    <row r="1618" spans="1:2">
      <c r="A1618" s="8" t="s">
        <v>5422</v>
      </c>
      <c r="B1618" s="8" t="s">
        <v>1630</v>
      </c>
    </row>
    <row r="1619" spans="1:2">
      <c r="A1619" s="8" t="s">
        <v>1631</v>
      </c>
      <c r="B1619" s="8" t="s">
        <v>1631</v>
      </c>
    </row>
    <row r="1620" spans="1:2">
      <c r="A1620" s="8" t="s">
        <v>5423</v>
      </c>
      <c r="B1620" s="8" t="s">
        <v>1631</v>
      </c>
    </row>
    <row r="1621" spans="1:2">
      <c r="A1621" s="8" t="s">
        <v>5424</v>
      </c>
      <c r="B1621" s="8" t="s">
        <v>1631</v>
      </c>
    </row>
    <row r="1622" spans="1:2">
      <c r="A1622" s="8" t="s">
        <v>5425</v>
      </c>
      <c r="B1622" s="8" t="s">
        <v>1631</v>
      </c>
    </row>
    <row r="1623" spans="1:2">
      <c r="A1623" s="8" t="s">
        <v>5426</v>
      </c>
      <c r="B1623" s="8" t="s">
        <v>1631</v>
      </c>
    </row>
    <row r="1624" spans="1:2">
      <c r="A1624" s="8" t="s">
        <v>5427</v>
      </c>
      <c r="B1624" s="8" t="s">
        <v>1631</v>
      </c>
    </row>
    <row r="1625" spans="1:2">
      <c r="A1625" s="8" t="s">
        <v>5428</v>
      </c>
      <c r="B1625" s="8" t="s">
        <v>1631</v>
      </c>
    </row>
    <row r="1626" spans="1:2">
      <c r="A1626" s="8" t="s">
        <v>5429</v>
      </c>
      <c r="B1626" s="8" t="s">
        <v>1631</v>
      </c>
    </row>
    <row r="1627" spans="1:2">
      <c r="A1627" s="8" t="s">
        <v>5430</v>
      </c>
      <c r="B1627" s="8" t="s">
        <v>1631</v>
      </c>
    </row>
    <row r="1628" spans="1:2">
      <c r="A1628" s="8" t="s">
        <v>5431</v>
      </c>
      <c r="B1628" s="8" t="s">
        <v>1631</v>
      </c>
    </row>
    <row r="1629" spans="1:2">
      <c r="A1629" s="8" t="s">
        <v>1632</v>
      </c>
      <c r="B1629" s="8" t="s">
        <v>1632</v>
      </c>
    </row>
    <row r="1630" spans="1:2">
      <c r="A1630" s="8" t="s">
        <v>5432</v>
      </c>
      <c r="B1630" s="8" t="s">
        <v>1632</v>
      </c>
    </row>
    <row r="1631" spans="1:2">
      <c r="A1631" s="8" t="s">
        <v>5433</v>
      </c>
      <c r="B1631" s="8" t="s">
        <v>1632</v>
      </c>
    </row>
    <row r="1632" spans="1:2">
      <c r="A1632" s="8" t="s">
        <v>5434</v>
      </c>
      <c r="B1632" s="8" t="s">
        <v>1632</v>
      </c>
    </row>
    <row r="1633" spans="1:2">
      <c r="A1633" s="8" t="s">
        <v>5435</v>
      </c>
      <c r="B1633" s="8" t="s">
        <v>1632</v>
      </c>
    </row>
    <row r="1634" spans="1:2">
      <c r="A1634" s="8" t="s">
        <v>5436</v>
      </c>
      <c r="B1634" s="8" t="s">
        <v>1632</v>
      </c>
    </row>
    <row r="1635" spans="1:2">
      <c r="A1635" s="8" t="s">
        <v>5437</v>
      </c>
      <c r="B1635" s="8" t="s">
        <v>1632</v>
      </c>
    </row>
    <row r="1636" spans="1:2">
      <c r="A1636" s="8" t="s">
        <v>5438</v>
      </c>
      <c r="B1636" s="8" t="s">
        <v>1632</v>
      </c>
    </row>
    <row r="1637" spans="1:2">
      <c r="A1637" s="8" t="s">
        <v>5439</v>
      </c>
      <c r="B1637" s="8" t="s">
        <v>1632</v>
      </c>
    </row>
    <row r="1638" spans="1:2">
      <c r="A1638" s="8" t="s">
        <v>5440</v>
      </c>
      <c r="B1638" s="8" t="s">
        <v>1632</v>
      </c>
    </row>
    <row r="1639" spans="1:2">
      <c r="A1639" s="8" t="s">
        <v>5441</v>
      </c>
      <c r="B1639" s="8" t="s">
        <v>1632</v>
      </c>
    </row>
    <row r="1640" spans="1:2">
      <c r="A1640" s="8" t="s">
        <v>1633</v>
      </c>
      <c r="B1640" s="8" t="s">
        <v>1633</v>
      </c>
    </row>
    <row r="1641" spans="1:2">
      <c r="A1641" s="8" t="s">
        <v>5442</v>
      </c>
      <c r="B1641" s="8" t="s">
        <v>1633</v>
      </c>
    </row>
    <row r="1642" spans="1:2">
      <c r="A1642" s="8" t="s">
        <v>5443</v>
      </c>
      <c r="B1642" s="8" t="s">
        <v>1633</v>
      </c>
    </row>
    <row r="1643" spans="1:2">
      <c r="A1643" s="8" t="s">
        <v>5444</v>
      </c>
      <c r="B1643" s="8" t="s">
        <v>1633</v>
      </c>
    </row>
    <row r="1644" spans="1:2">
      <c r="A1644" s="8" t="s">
        <v>5445</v>
      </c>
      <c r="B1644" s="8" t="s">
        <v>1633</v>
      </c>
    </row>
    <row r="1645" spans="1:2">
      <c r="A1645" s="8" t="s">
        <v>5446</v>
      </c>
      <c r="B1645" s="8" t="s">
        <v>1633</v>
      </c>
    </row>
    <row r="1646" spans="1:2">
      <c r="A1646" s="8" t="s">
        <v>5447</v>
      </c>
      <c r="B1646" s="8" t="s">
        <v>1633</v>
      </c>
    </row>
    <row r="1647" spans="1:2">
      <c r="A1647" s="8" t="s">
        <v>5448</v>
      </c>
      <c r="B1647" s="8" t="s">
        <v>1633</v>
      </c>
    </row>
    <row r="1648" spans="1:2">
      <c r="A1648" s="8" t="s">
        <v>5449</v>
      </c>
      <c r="B1648" s="8" t="s">
        <v>1633</v>
      </c>
    </row>
    <row r="1649" spans="1:2">
      <c r="A1649" s="8" t="s">
        <v>5450</v>
      </c>
      <c r="B1649" s="8" t="s">
        <v>1633</v>
      </c>
    </row>
    <row r="1650" spans="1:2">
      <c r="A1650" s="8" t="s">
        <v>5451</v>
      </c>
      <c r="B1650" s="8" t="s">
        <v>1633</v>
      </c>
    </row>
    <row r="1651" spans="1:2">
      <c r="A1651" s="8" t="s">
        <v>1634</v>
      </c>
      <c r="B1651" s="8" t="s">
        <v>1634</v>
      </c>
    </row>
    <row r="1652" spans="1:2">
      <c r="A1652" s="8" t="s">
        <v>5452</v>
      </c>
      <c r="B1652" s="8" t="s">
        <v>1634</v>
      </c>
    </row>
    <row r="1653" spans="1:2">
      <c r="A1653" s="8" t="s">
        <v>5453</v>
      </c>
      <c r="B1653" s="8" t="s">
        <v>1634</v>
      </c>
    </row>
    <row r="1654" spans="1:2">
      <c r="A1654" s="8" t="s">
        <v>5454</v>
      </c>
      <c r="B1654" s="8" t="s">
        <v>1634</v>
      </c>
    </row>
    <row r="1655" spans="1:2">
      <c r="A1655" s="8" t="s">
        <v>5455</v>
      </c>
      <c r="B1655" s="8" t="s">
        <v>1634</v>
      </c>
    </row>
    <row r="1656" spans="1:2">
      <c r="A1656" s="8" t="s">
        <v>5456</v>
      </c>
      <c r="B1656" s="8" t="s">
        <v>1634</v>
      </c>
    </row>
    <row r="1657" spans="1:2">
      <c r="A1657" s="8" t="s">
        <v>5457</v>
      </c>
      <c r="B1657" s="8" t="s">
        <v>1634</v>
      </c>
    </row>
    <row r="1658" spans="1:2">
      <c r="A1658" s="8" t="s">
        <v>5458</v>
      </c>
      <c r="B1658" s="8" t="s">
        <v>1634</v>
      </c>
    </row>
    <row r="1659" spans="1:2">
      <c r="A1659" s="8" t="s">
        <v>5459</v>
      </c>
      <c r="B1659" s="8" t="s">
        <v>1634</v>
      </c>
    </row>
    <row r="1660" spans="1:2">
      <c r="A1660" s="8" t="s">
        <v>5460</v>
      </c>
      <c r="B1660" s="8" t="s">
        <v>1634</v>
      </c>
    </row>
    <row r="1661" spans="1:2">
      <c r="A1661" s="8" t="s">
        <v>5461</v>
      </c>
      <c r="B1661" s="8" t="s">
        <v>1634</v>
      </c>
    </row>
    <row r="1662" spans="1:2">
      <c r="A1662" s="8" t="s">
        <v>5462</v>
      </c>
      <c r="B1662" s="8" t="s">
        <v>3479</v>
      </c>
    </row>
    <row r="1663" spans="1:2">
      <c r="A1663" s="8" t="s">
        <v>1635</v>
      </c>
      <c r="B1663" s="8" t="s">
        <v>1635</v>
      </c>
    </row>
    <row r="1664" spans="1:2">
      <c r="A1664" s="8" t="s">
        <v>5463</v>
      </c>
      <c r="B1664" s="8" t="s">
        <v>1635</v>
      </c>
    </row>
    <row r="1665" spans="1:2">
      <c r="A1665" s="8" t="s">
        <v>5464</v>
      </c>
      <c r="B1665" s="8" t="s">
        <v>1635</v>
      </c>
    </row>
    <row r="1666" spans="1:2">
      <c r="A1666" s="8" t="s">
        <v>5465</v>
      </c>
      <c r="B1666" s="8" t="s">
        <v>1635</v>
      </c>
    </row>
    <row r="1667" spans="1:2">
      <c r="A1667" s="8" t="s">
        <v>5466</v>
      </c>
      <c r="B1667" s="8" t="s">
        <v>1635</v>
      </c>
    </row>
    <row r="1668" spans="1:2">
      <c r="A1668" s="8" t="s">
        <v>5467</v>
      </c>
      <c r="B1668" s="8" t="s">
        <v>1635</v>
      </c>
    </row>
    <row r="1669" spans="1:2">
      <c r="A1669" s="8" t="s">
        <v>4314</v>
      </c>
      <c r="B1669" s="8" t="s">
        <v>1635</v>
      </c>
    </row>
    <row r="1670" spans="1:2">
      <c r="A1670" s="8" t="s">
        <v>5468</v>
      </c>
      <c r="B1670" s="8" t="s">
        <v>1635</v>
      </c>
    </row>
    <row r="1671" spans="1:2">
      <c r="A1671" s="8" t="s">
        <v>5469</v>
      </c>
      <c r="B1671" s="8" t="s">
        <v>1635</v>
      </c>
    </row>
    <row r="1672" spans="1:2">
      <c r="A1672" s="8" t="s">
        <v>5470</v>
      </c>
      <c r="B1672" s="8" t="s">
        <v>1635</v>
      </c>
    </row>
    <row r="1673" spans="1:2">
      <c r="A1673" s="8" t="s">
        <v>5471</v>
      </c>
      <c r="B1673" s="8" t="s">
        <v>1635</v>
      </c>
    </row>
    <row r="1674" spans="1:2">
      <c r="A1674" s="8" t="s">
        <v>5472</v>
      </c>
      <c r="B1674" s="8" t="s">
        <v>1635</v>
      </c>
    </row>
    <row r="1675" spans="1:2">
      <c r="A1675" s="8" t="s">
        <v>5473</v>
      </c>
      <c r="B1675" s="8" t="s">
        <v>1635</v>
      </c>
    </row>
    <row r="1676" spans="1:2">
      <c r="A1676" s="8" t="s">
        <v>5474</v>
      </c>
      <c r="B1676" s="8" t="s">
        <v>1635</v>
      </c>
    </row>
    <row r="1677" spans="1:2">
      <c r="A1677" s="8" t="s">
        <v>1636</v>
      </c>
      <c r="B1677" s="8" t="s">
        <v>1636</v>
      </c>
    </row>
    <row r="1678" spans="1:2">
      <c r="A1678" s="8" t="s">
        <v>5475</v>
      </c>
      <c r="B1678" s="8" t="s">
        <v>1636</v>
      </c>
    </row>
    <row r="1679" spans="1:2">
      <c r="A1679" s="8" t="s">
        <v>5476</v>
      </c>
      <c r="B1679" s="8" t="s">
        <v>1636</v>
      </c>
    </row>
    <row r="1680" spans="1:2">
      <c r="A1680" s="8" t="s">
        <v>5477</v>
      </c>
      <c r="B1680" s="8" t="s">
        <v>1636</v>
      </c>
    </row>
    <row r="1681" spans="1:2">
      <c r="A1681" s="8" t="s">
        <v>5478</v>
      </c>
      <c r="B1681" s="8" t="s">
        <v>1636</v>
      </c>
    </row>
    <row r="1682" spans="1:2">
      <c r="A1682" s="8" t="s">
        <v>5479</v>
      </c>
      <c r="B1682" s="8" t="s">
        <v>1636</v>
      </c>
    </row>
    <row r="1683" spans="1:2">
      <c r="A1683" s="8" t="s">
        <v>5480</v>
      </c>
      <c r="B1683" s="8" t="s">
        <v>1636</v>
      </c>
    </row>
    <row r="1684" spans="1:2">
      <c r="A1684" s="8" t="s">
        <v>1637</v>
      </c>
      <c r="B1684" s="8" t="s">
        <v>1637</v>
      </c>
    </row>
    <row r="1685" spans="1:2">
      <c r="A1685" s="8" t="s">
        <v>5481</v>
      </c>
      <c r="B1685" s="8" t="s">
        <v>1637</v>
      </c>
    </row>
    <row r="1686" spans="1:2">
      <c r="A1686" s="8" t="s">
        <v>5482</v>
      </c>
      <c r="B1686" s="8" t="s">
        <v>1637</v>
      </c>
    </row>
    <row r="1687" spans="1:2">
      <c r="A1687" s="8" t="s">
        <v>5483</v>
      </c>
      <c r="B1687" s="8" t="s">
        <v>1637</v>
      </c>
    </row>
    <row r="1688" spans="1:2">
      <c r="A1688" s="8" t="s">
        <v>5484</v>
      </c>
      <c r="B1688" s="8" t="s">
        <v>1637</v>
      </c>
    </row>
    <row r="1689" spans="1:2">
      <c r="A1689" s="8" t="s">
        <v>5485</v>
      </c>
      <c r="B1689" s="8" t="s">
        <v>1637</v>
      </c>
    </row>
    <row r="1690" spans="1:2">
      <c r="A1690" s="8" t="s">
        <v>5486</v>
      </c>
      <c r="B1690" s="8" t="s">
        <v>1637</v>
      </c>
    </row>
    <row r="1691" spans="1:2">
      <c r="A1691" s="8" t="s">
        <v>5487</v>
      </c>
      <c r="B1691" s="8" t="s">
        <v>1637</v>
      </c>
    </row>
    <row r="1692" spans="1:2">
      <c r="A1692" s="8" t="s">
        <v>5488</v>
      </c>
      <c r="B1692" s="8" t="s">
        <v>1637</v>
      </c>
    </row>
    <row r="1693" spans="1:2">
      <c r="A1693" s="8" t="s">
        <v>1638</v>
      </c>
      <c r="B1693" s="8" t="s">
        <v>1638</v>
      </c>
    </row>
    <row r="1694" spans="1:2">
      <c r="A1694" s="8" t="s">
        <v>5489</v>
      </c>
      <c r="B1694" s="8" t="s">
        <v>1638</v>
      </c>
    </row>
    <row r="1695" spans="1:2">
      <c r="A1695" s="8" t="s">
        <v>5490</v>
      </c>
      <c r="B1695" s="8" t="s">
        <v>1638</v>
      </c>
    </row>
    <row r="1696" spans="1:2">
      <c r="A1696" s="8" t="s">
        <v>5491</v>
      </c>
      <c r="B1696" s="8" t="s">
        <v>1638</v>
      </c>
    </row>
    <row r="1697" spans="1:2">
      <c r="A1697" s="8" t="s">
        <v>5492</v>
      </c>
      <c r="B1697" s="8" t="s">
        <v>1638</v>
      </c>
    </row>
    <row r="1698" spans="1:2">
      <c r="A1698" s="8" t="s">
        <v>5493</v>
      </c>
      <c r="B1698" s="8" t="s">
        <v>1638</v>
      </c>
    </row>
    <row r="1699" spans="1:2">
      <c r="A1699" s="8" t="s">
        <v>5494</v>
      </c>
      <c r="B1699" s="8" t="s">
        <v>1638</v>
      </c>
    </row>
    <row r="1700" spans="1:2">
      <c r="A1700" s="8" t="s">
        <v>5495</v>
      </c>
      <c r="B1700" s="8" t="s">
        <v>1638</v>
      </c>
    </row>
    <row r="1701" spans="1:2">
      <c r="A1701" s="8" t="s">
        <v>5496</v>
      </c>
      <c r="B1701" s="8" t="s">
        <v>1638</v>
      </c>
    </row>
    <row r="1702" spans="1:2">
      <c r="A1702" s="8" t="s">
        <v>5497</v>
      </c>
      <c r="B1702" s="8" t="s">
        <v>1638</v>
      </c>
    </row>
    <row r="1703" spans="1:2">
      <c r="A1703" s="8" t="s">
        <v>5498</v>
      </c>
      <c r="B1703" s="8" t="s">
        <v>1638</v>
      </c>
    </row>
    <row r="1704" spans="1:2">
      <c r="A1704" s="8" t="s">
        <v>5499</v>
      </c>
      <c r="B1704" s="8" t="s">
        <v>1638</v>
      </c>
    </row>
    <row r="1705" spans="1:2">
      <c r="A1705" s="8" t="s">
        <v>5500</v>
      </c>
      <c r="B1705" s="8" t="s">
        <v>1638</v>
      </c>
    </row>
    <row r="1706" spans="1:2">
      <c r="A1706" s="8" t="s">
        <v>5501</v>
      </c>
      <c r="B1706" s="8" t="s">
        <v>1638</v>
      </c>
    </row>
    <row r="1707" spans="1:2">
      <c r="A1707" s="8" t="s">
        <v>3480</v>
      </c>
      <c r="B1707" s="8" t="s">
        <v>3480</v>
      </c>
    </row>
    <row r="1708" spans="1:2">
      <c r="A1708" s="8" t="s">
        <v>5502</v>
      </c>
      <c r="B1708" s="8" t="s">
        <v>3480</v>
      </c>
    </row>
    <row r="1709" spans="1:2">
      <c r="A1709" s="8" t="s">
        <v>5503</v>
      </c>
      <c r="B1709" s="8" t="s">
        <v>3480</v>
      </c>
    </row>
    <row r="1710" spans="1:2">
      <c r="A1710" s="8" t="s">
        <v>5504</v>
      </c>
      <c r="B1710" s="8" t="s">
        <v>3480</v>
      </c>
    </row>
    <row r="1711" spans="1:2">
      <c r="A1711" s="8" t="s">
        <v>5505</v>
      </c>
      <c r="B1711" s="8" t="s">
        <v>3480</v>
      </c>
    </row>
    <row r="1712" spans="1:2">
      <c r="A1712" s="8" t="s">
        <v>5506</v>
      </c>
      <c r="B1712" s="8" t="s">
        <v>3480</v>
      </c>
    </row>
    <row r="1713" spans="1:2">
      <c r="A1713" s="8" t="s">
        <v>5507</v>
      </c>
      <c r="B1713" s="8" t="s">
        <v>3480</v>
      </c>
    </row>
    <row r="1714" spans="1:2">
      <c r="A1714" s="8" t="s">
        <v>5508</v>
      </c>
      <c r="B1714" s="8" t="s">
        <v>3480</v>
      </c>
    </row>
    <row r="1715" spans="1:2">
      <c r="A1715" s="8" t="s">
        <v>5509</v>
      </c>
      <c r="B1715" s="8" t="s">
        <v>3480</v>
      </c>
    </row>
    <row r="1716" spans="1:2">
      <c r="A1716" s="8" t="s">
        <v>5510</v>
      </c>
      <c r="B1716" s="8" t="s">
        <v>3480</v>
      </c>
    </row>
    <row r="1717" spans="1:2">
      <c r="A1717" s="8" t="s">
        <v>1640</v>
      </c>
      <c r="B1717" s="8" t="s">
        <v>1640</v>
      </c>
    </row>
    <row r="1718" spans="1:2">
      <c r="A1718" s="8" t="s">
        <v>5511</v>
      </c>
      <c r="B1718" s="8" t="s">
        <v>1640</v>
      </c>
    </row>
    <row r="1719" spans="1:2">
      <c r="A1719" s="8" t="s">
        <v>5512</v>
      </c>
      <c r="B1719" s="8" t="s">
        <v>1640</v>
      </c>
    </row>
    <row r="1720" spans="1:2">
      <c r="A1720" s="8" t="s">
        <v>5513</v>
      </c>
      <c r="B1720" s="8" t="s">
        <v>1640</v>
      </c>
    </row>
    <row r="1721" spans="1:2">
      <c r="A1721" s="8" t="s">
        <v>1641</v>
      </c>
      <c r="B1721" s="8" t="s">
        <v>1641</v>
      </c>
    </row>
    <row r="1722" spans="1:2">
      <c r="A1722" s="8" t="s">
        <v>5514</v>
      </c>
      <c r="B1722" s="8" t="s">
        <v>1641</v>
      </c>
    </row>
    <row r="1723" spans="1:2">
      <c r="A1723" s="8" t="s">
        <v>5515</v>
      </c>
      <c r="B1723" s="8" t="s">
        <v>1641</v>
      </c>
    </row>
    <row r="1724" spans="1:2">
      <c r="A1724" s="8" t="s">
        <v>5516</v>
      </c>
      <c r="B1724" s="8" t="s">
        <v>1641</v>
      </c>
    </row>
    <row r="1725" spans="1:2">
      <c r="A1725" s="8" t="s">
        <v>5517</v>
      </c>
      <c r="B1725" s="8" t="s">
        <v>1641</v>
      </c>
    </row>
    <row r="1726" spans="1:2">
      <c r="A1726" s="8" t="s">
        <v>5518</v>
      </c>
      <c r="B1726" s="8" t="s">
        <v>1641</v>
      </c>
    </row>
    <row r="1727" spans="1:2">
      <c r="A1727" s="8" t="s">
        <v>1642</v>
      </c>
      <c r="B1727" s="8" t="s">
        <v>1642</v>
      </c>
    </row>
    <row r="1728" spans="1:2">
      <c r="A1728" s="8" t="s">
        <v>5519</v>
      </c>
      <c r="B1728" s="8" t="s">
        <v>1642</v>
      </c>
    </row>
    <row r="1729" spans="1:2">
      <c r="A1729" s="8" t="s">
        <v>5520</v>
      </c>
      <c r="B1729" s="8" t="s">
        <v>1642</v>
      </c>
    </row>
    <row r="1730" spans="1:2">
      <c r="A1730" s="8" t="s">
        <v>5521</v>
      </c>
      <c r="B1730" s="8" t="s">
        <v>1642</v>
      </c>
    </row>
    <row r="1731" spans="1:2">
      <c r="A1731" s="8" t="s">
        <v>5522</v>
      </c>
      <c r="B1731" s="8" t="s">
        <v>1642</v>
      </c>
    </row>
    <row r="1732" spans="1:2">
      <c r="A1732" s="8" t="s">
        <v>5523</v>
      </c>
      <c r="B1732" s="8" t="s">
        <v>1642</v>
      </c>
    </row>
    <row r="1733" spans="1:2">
      <c r="A1733" s="8" t="s">
        <v>5524</v>
      </c>
      <c r="B1733" s="8" t="s">
        <v>1642</v>
      </c>
    </row>
    <row r="1734" spans="1:2">
      <c r="A1734" s="8" t="s">
        <v>5525</v>
      </c>
      <c r="B1734" s="8" t="s">
        <v>1642</v>
      </c>
    </row>
    <row r="1735" spans="1:2">
      <c r="A1735" s="8" t="s">
        <v>1643</v>
      </c>
      <c r="B1735" s="8" t="s">
        <v>1643</v>
      </c>
    </row>
    <row r="1736" spans="1:2">
      <c r="A1736" s="8" t="s">
        <v>5526</v>
      </c>
      <c r="B1736" s="8" t="s">
        <v>1643</v>
      </c>
    </row>
    <row r="1737" spans="1:2">
      <c r="A1737" s="8" t="s">
        <v>5527</v>
      </c>
      <c r="B1737" s="8" t="s">
        <v>1643</v>
      </c>
    </row>
    <row r="1738" spans="1:2">
      <c r="A1738" s="8" t="s">
        <v>5528</v>
      </c>
      <c r="B1738" s="8" t="s">
        <v>1643</v>
      </c>
    </row>
    <row r="1739" spans="1:2">
      <c r="A1739" s="8" t="s">
        <v>5529</v>
      </c>
      <c r="B1739" s="8" t="s">
        <v>1643</v>
      </c>
    </row>
    <row r="1740" spans="1:2">
      <c r="A1740" s="8" t="s">
        <v>5530</v>
      </c>
      <c r="B1740" s="8" t="s">
        <v>1643</v>
      </c>
    </row>
    <row r="1741" spans="1:2">
      <c r="A1741" s="8" t="s">
        <v>5531</v>
      </c>
      <c r="B1741" s="8" t="s">
        <v>1643</v>
      </c>
    </row>
    <row r="1742" spans="1:2">
      <c r="A1742" s="8" t="s">
        <v>5532</v>
      </c>
      <c r="B1742" s="8" t="s">
        <v>1643</v>
      </c>
    </row>
    <row r="1743" spans="1:2">
      <c r="A1743" s="8" t="s">
        <v>5533</v>
      </c>
      <c r="B1743" s="8" t="s">
        <v>1643</v>
      </c>
    </row>
    <row r="1744" spans="1:2">
      <c r="A1744" s="8" t="s">
        <v>1644</v>
      </c>
      <c r="B1744" s="8" t="s">
        <v>1644</v>
      </c>
    </row>
    <row r="1745" spans="1:2">
      <c r="A1745" s="8" t="s">
        <v>5534</v>
      </c>
      <c r="B1745" s="8" t="s">
        <v>1644</v>
      </c>
    </row>
    <row r="1746" spans="1:2">
      <c r="A1746" s="8" t="s">
        <v>5535</v>
      </c>
      <c r="B1746" s="8" t="s">
        <v>1644</v>
      </c>
    </row>
    <row r="1747" spans="1:2">
      <c r="A1747" s="8" t="s">
        <v>5536</v>
      </c>
      <c r="B1747" s="8" t="s">
        <v>1644</v>
      </c>
    </row>
    <row r="1748" spans="1:2">
      <c r="A1748" s="8" t="s">
        <v>5537</v>
      </c>
      <c r="B1748" s="8" t="s">
        <v>1644</v>
      </c>
    </row>
    <row r="1749" spans="1:2">
      <c r="A1749" s="8" t="s">
        <v>5538</v>
      </c>
      <c r="B1749" s="8" t="s">
        <v>1644</v>
      </c>
    </row>
    <row r="1750" spans="1:2">
      <c r="A1750" s="8" t="s">
        <v>5539</v>
      </c>
      <c r="B1750" s="8" t="s">
        <v>1644</v>
      </c>
    </row>
    <row r="1751" spans="1:2">
      <c r="A1751" s="8" t="s">
        <v>5540</v>
      </c>
      <c r="B1751" s="8" t="s">
        <v>1644</v>
      </c>
    </row>
    <row r="1752" spans="1:2">
      <c r="A1752" s="8" t="s">
        <v>5541</v>
      </c>
      <c r="B1752" s="8" t="s">
        <v>1644</v>
      </c>
    </row>
    <row r="1753" spans="1:2">
      <c r="A1753" s="8" t="s">
        <v>5542</v>
      </c>
      <c r="B1753" s="8" t="s">
        <v>1644</v>
      </c>
    </row>
    <row r="1754" spans="1:2">
      <c r="A1754" s="8" t="s">
        <v>5543</v>
      </c>
      <c r="B1754" s="8" t="s">
        <v>1644</v>
      </c>
    </row>
    <row r="1755" spans="1:2">
      <c r="A1755" s="8" t="s">
        <v>1645</v>
      </c>
      <c r="B1755" s="8" t="s">
        <v>1645</v>
      </c>
    </row>
    <row r="1756" spans="1:2">
      <c r="A1756" s="8" t="s">
        <v>5544</v>
      </c>
      <c r="B1756" s="8" t="s">
        <v>1645</v>
      </c>
    </row>
    <row r="1757" spans="1:2">
      <c r="A1757" s="8" t="s">
        <v>5545</v>
      </c>
      <c r="B1757" s="8" t="s">
        <v>1645</v>
      </c>
    </row>
    <row r="1758" spans="1:2">
      <c r="A1758" s="8" t="s">
        <v>5546</v>
      </c>
      <c r="B1758" s="8" t="s">
        <v>1645</v>
      </c>
    </row>
    <row r="1759" spans="1:2">
      <c r="A1759" s="8" t="s">
        <v>5547</v>
      </c>
      <c r="B1759" s="8" t="s">
        <v>1645</v>
      </c>
    </row>
    <row r="1760" spans="1:2">
      <c r="A1760" s="8" t="s">
        <v>5548</v>
      </c>
      <c r="B1760" s="8" t="s">
        <v>1645</v>
      </c>
    </row>
    <row r="1761" spans="1:2">
      <c r="A1761" s="8" t="s">
        <v>5549</v>
      </c>
      <c r="B1761" s="8" t="s">
        <v>1645</v>
      </c>
    </row>
    <row r="1762" spans="1:2">
      <c r="A1762" s="8" t="s">
        <v>1646</v>
      </c>
      <c r="B1762" s="8" t="s">
        <v>1646</v>
      </c>
    </row>
    <row r="1763" spans="1:2">
      <c r="A1763" s="8" t="s">
        <v>5550</v>
      </c>
      <c r="B1763" s="8" t="s">
        <v>1646</v>
      </c>
    </row>
    <row r="1764" spans="1:2">
      <c r="A1764" s="8" t="s">
        <v>5551</v>
      </c>
      <c r="B1764" s="8" t="s">
        <v>1646</v>
      </c>
    </row>
    <row r="1765" spans="1:2">
      <c r="A1765" s="8" t="s">
        <v>5552</v>
      </c>
      <c r="B1765" s="8" t="s">
        <v>1646</v>
      </c>
    </row>
    <row r="1766" spans="1:2">
      <c r="A1766" s="8" t="s">
        <v>3481</v>
      </c>
      <c r="B1766" s="8" t="s">
        <v>3481</v>
      </c>
    </row>
    <row r="1767" spans="1:2">
      <c r="A1767" s="8" t="s">
        <v>5553</v>
      </c>
      <c r="B1767" s="8" t="s">
        <v>3481</v>
      </c>
    </row>
    <row r="1768" spans="1:2">
      <c r="A1768" s="8" t="s">
        <v>5554</v>
      </c>
      <c r="B1768" s="8" t="s">
        <v>3481</v>
      </c>
    </row>
    <row r="1769" spans="1:2">
      <c r="A1769" s="8" t="s">
        <v>5555</v>
      </c>
      <c r="B1769" s="8" t="s">
        <v>3481</v>
      </c>
    </row>
    <row r="1770" spans="1:2">
      <c r="A1770" s="8" t="s">
        <v>5556</v>
      </c>
      <c r="B1770" s="8" t="s">
        <v>3481</v>
      </c>
    </row>
    <row r="1771" spans="1:2">
      <c r="A1771" s="8" t="s">
        <v>5557</v>
      </c>
      <c r="B1771" s="8" t="s">
        <v>3481</v>
      </c>
    </row>
    <row r="1772" spans="1:2">
      <c r="A1772" s="8" t="s">
        <v>5558</v>
      </c>
      <c r="B1772" s="8" t="s">
        <v>3481</v>
      </c>
    </row>
    <row r="1773" spans="1:2">
      <c r="A1773" s="8" t="s">
        <v>5559</v>
      </c>
      <c r="B1773" s="8" t="s">
        <v>3481</v>
      </c>
    </row>
    <row r="1774" spans="1:2">
      <c r="A1774" s="8" t="s">
        <v>5560</v>
      </c>
      <c r="B1774" s="8" t="s">
        <v>3481</v>
      </c>
    </row>
    <row r="1775" spans="1:2">
      <c r="A1775" s="8" t="s">
        <v>5561</v>
      </c>
      <c r="B1775" s="8" t="s">
        <v>3482</v>
      </c>
    </row>
    <row r="1776" spans="1:2">
      <c r="A1776" s="8" t="s">
        <v>5562</v>
      </c>
      <c r="B1776" s="8" t="s">
        <v>3482</v>
      </c>
    </row>
    <row r="1777" spans="1:2">
      <c r="A1777" s="8" t="s">
        <v>5563</v>
      </c>
      <c r="B1777" s="8" t="s">
        <v>3482</v>
      </c>
    </row>
    <row r="1778" spans="1:2">
      <c r="A1778" s="8" t="s">
        <v>5564</v>
      </c>
      <c r="B1778" s="8" t="s">
        <v>3482</v>
      </c>
    </row>
    <row r="1779" spans="1:2">
      <c r="A1779" s="8" t="s">
        <v>1648</v>
      </c>
      <c r="B1779" s="8" t="s">
        <v>1648</v>
      </c>
    </row>
    <row r="1780" spans="1:2">
      <c r="A1780" s="8" t="s">
        <v>5565</v>
      </c>
      <c r="B1780" s="8" t="s">
        <v>1648</v>
      </c>
    </row>
    <row r="1781" spans="1:2">
      <c r="A1781" s="8" t="s">
        <v>5566</v>
      </c>
      <c r="B1781" s="8" t="s">
        <v>1648</v>
      </c>
    </row>
    <row r="1782" spans="1:2">
      <c r="A1782" s="8" t="s">
        <v>5567</v>
      </c>
      <c r="B1782" s="8" t="s">
        <v>1648</v>
      </c>
    </row>
    <row r="1783" spans="1:2">
      <c r="A1783" s="8" t="s">
        <v>5568</v>
      </c>
      <c r="B1783" s="8" t="s">
        <v>1648</v>
      </c>
    </row>
    <row r="1784" spans="1:2">
      <c r="A1784" s="8" t="s">
        <v>5569</v>
      </c>
      <c r="B1784" s="8" t="s">
        <v>1648</v>
      </c>
    </row>
    <row r="1785" spans="1:2">
      <c r="A1785" s="8" t="s">
        <v>5570</v>
      </c>
      <c r="B1785" s="8" t="s">
        <v>1648</v>
      </c>
    </row>
    <row r="1786" spans="1:2">
      <c r="A1786" s="8" t="s">
        <v>5571</v>
      </c>
      <c r="B1786" s="8" t="s">
        <v>1648</v>
      </c>
    </row>
    <row r="1787" spans="1:2">
      <c r="A1787" s="8" t="s">
        <v>5572</v>
      </c>
      <c r="B1787" s="8" t="s">
        <v>1648</v>
      </c>
    </row>
    <row r="1788" spans="1:2">
      <c r="A1788" s="8" t="s">
        <v>5573</v>
      </c>
      <c r="B1788" s="8" t="s">
        <v>1648</v>
      </c>
    </row>
    <row r="1789" spans="1:2">
      <c r="A1789" s="8" t="s">
        <v>1649</v>
      </c>
      <c r="B1789" s="8" t="s">
        <v>1649</v>
      </c>
    </row>
    <row r="1790" spans="1:2">
      <c r="A1790" s="8" t="s">
        <v>5574</v>
      </c>
      <c r="B1790" s="8" t="s">
        <v>1649</v>
      </c>
    </row>
    <row r="1791" spans="1:2">
      <c r="A1791" s="8" t="s">
        <v>5575</v>
      </c>
      <c r="B1791" s="8" t="s">
        <v>1649</v>
      </c>
    </row>
    <row r="1792" spans="1:2">
      <c r="A1792" s="8" t="s">
        <v>5576</v>
      </c>
      <c r="B1792" s="8" t="s">
        <v>1649</v>
      </c>
    </row>
    <row r="1793" spans="1:2">
      <c r="A1793" s="8" t="s">
        <v>5577</v>
      </c>
      <c r="B1793" s="8" t="s">
        <v>1649</v>
      </c>
    </row>
    <row r="1794" spans="1:2">
      <c r="A1794" s="8" t="s">
        <v>5578</v>
      </c>
      <c r="B1794" s="8" t="s">
        <v>1649</v>
      </c>
    </row>
    <row r="1795" spans="1:2">
      <c r="A1795" s="8" t="s">
        <v>5579</v>
      </c>
      <c r="B1795" s="8" t="s">
        <v>1649</v>
      </c>
    </row>
    <row r="1796" spans="1:2">
      <c r="A1796" s="8" t="s">
        <v>5580</v>
      </c>
      <c r="B1796" s="8" t="s">
        <v>1649</v>
      </c>
    </row>
    <row r="1797" spans="1:2">
      <c r="A1797" s="8" t="s">
        <v>5581</v>
      </c>
      <c r="B1797" s="8" t="s">
        <v>1649</v>
      </c>
    </row>
    <row r="1798" spans="1:2">
      <c r="A1798" s="8" t="s">
        <v>5582</v>
      </c>
      <c r="B1798" s="8" t="s">
        <v>1649</v>
      </c>
    </row>
    <row r="1799" spans="1:2">
      <c r="A1799" s="8" t="s">
        <v>1650</v>
      </c>
      <c r="B1799" s="8" t="s">
        <v>1650</v>
      </c>
    </row>
    <row r="1800" spans="1:2">
      <c r="A1800" s="8" t="s">
        <v>5583</v>
      </c>
      <c r="B1800" s="8" t="s">
        <v>1650</v>
      </c>
    </row>
    <row r="1801" spans="1:2">
      <c r="A1801" s="8" t="s">
        <v>5584</v>
      </c>
      <c r="B1801" s="8" t="s">
        <v>1650</v>
      </c>
    </row>
    <row r="1802" spans="1:2">
      <c r="A1802" s="8" t="s">
        <v>5585</v>
      </c>
      <c r="B1802" s="8" t="s">
        <v>1650</v>
      </c>
    </row>
    <row r="1803" spans="1:2">
      <c r="A1803" s="8" t="s">
        <v>5586</v>
      </c>
      <c r="B1803" s="8" t="s">
        <v>1650</v>
      </c>
    </row>
    <row r="1804" spans="1:2">
      <c r="A1804" s="8" t="s">
        <v>5587</v>
      </c>
      <c r="B1804" s="8" t="s">
        <v>1650</v>
      </c>
    </row>
    <row r="1805" spans="1:2">
      <c r="A1805" s="8" t="s">
        <v>1651</v>
      </c>
      <c r="B1805" s="8" t="s">
        <v>1651</v>
      </c>
    </row>
    <row r="1806" spans="1:2">
      <c r="A1806" s="8" t="s">
        <v>5588</v>
      </c>
      <c r="B1806" s="8" t="s">
        <v>1651</v>
      </c>
    </row>
    <row r="1807" spans="1:2">
      <c r="A1807" s="8" t="s">
        <v>5589</v>
      </c>
      <c r="B1807" s="8" t="s">
        <v>1651</v>
      </c>
    </row>
    <row r="1808" spans="1:2">
      <c r="A1808" s="8" t="s">
        <v>5590</v>
      </c>
      <c r="B1808" s="8" t="s">
        <v>1651</v>
      </c>
    </row>
    <row r="1809" spans="1:2">
      <c r="A1809" s="8" t="s">
        <v>5591</v>
      </c>
      <c r="B1809" s="8" t="s">
        <v>1651</v>
      </c>
    </row>
    <row r="1810" spans="1:2">
      <c r="A1810" s="8" t="s">
        <v>5592</v>
      </c>
      <c r="B1810" s="8" t="s">
        <v>1651</v>
      </c>
    </row>
    <row r="1811" spans="1:2">
      <c r="A1811" s="8" t="s">
        <v>5593</v>
      </c>
      <c r="B1811" s="8" t="s">
        <v>1651</v>
      </c>
    </row>
    <row r="1812" spans="1:2">
      <c r="A1812" s="8" t="s">
        <v>5594</v>
      </c>
      <c r="B1812" s="8" t="s">
        <v>1651</v>
      </c>
    </row>
    <row r="1813" spans="1:2">
      <c r="A1813" s="8" t="s">
        <v>5595</v>
      </c>
      <c r="B1813" s="8" t="s">
        <v>1651</v>
      </c>
    </row>
    <row r="1814" spans="1:2">
      <c r="A1814" s="8" t="s">
        <v>5596</v>
      </c>
      <c r="B1814" s="8" t="s">
        <v>1651</v>
      </c>
    </row>
    <row r="1815" spans="1:2">
      <c r="A1815" s="8" t="s">
        <v>5597</v>
      </c>
      <c r="B1815" s="8" t="s">
        <v>1651</v>
      </c>
    </row>
    <row r="1816" spans="1:2">
      <c r="A1816" s="8" t="s">
        <v>5598</v>
      </c>
      <c r="B1816" s="8" t="s">
        <v>1651</v>
      </c>
    </row>
    <row r="1817" spans="1:2">
      <c r="A1817" s="8" t="s">
        <v>5599</v>
      </c>
      <c r="B1817" s="8" t="s">
        <v>1651</v>
      </c>
    </row>
    <row r="1818" spans="1:2">
      <c r="A1818" s="8" t="s">
        <v>1652</v>
      </c>
      <c r="B1818" s="8" t="s">
        <v>1652</v>
      </c>
    </row>
    <row r="1819" spans="1:2">
      <c r="A1819" s="8" t="s">
        <v>5600</v>
      </c>
      <c r="B1819" s="8" t="s">
        <v>1652</v>
      </c>
    </row>
    <row r="1820" spans="1:2">
      <c r="A1820" s="8" t="s">
        <v>5601</v>
      </c>
      <c r="B1820" s="8" t="s">
        <v>1652</v>
      </c>
    </row>
    <row r="1821" spans="1:2">
      <c r="A1821" s="8" t="s">
        <v>5602</v>
      </c>
      <c r="B1821" s="8" t="s">
        <v>1652</v>
      </c>
    </row>
    <row r="1822" spans="1:2">
      <c r="A1822" s="8" t="s">
        <v>5603</v>
      </c>
      <c r="B1822" s="8" t="s">
        <v>1652</v>
      </c>
    </row>
    <row r="1823" spans="1:2">
      <c r="A1823" s="8" t="s">
        <v>5604</v>
      </c>
      <c r="B1823" s="8" t="s">
        <v>1652</v>
      </c>
    </row>
    <row r="1824" spans="1:2">
      <c r="A1824" s="8" t="s">
        <v>5605</v>
      </c>
      <c r="B1824" s="8" t="s">
        <v>1652</v>
      </c>
    </row>
    <row r="1825" spans="1:2">
      <c r="A1825" s="8" t="s">
        <v>5606</v>
      </c>
      <c r="B1825" s="8" t="s">
        <v>1652</v>
      </c>
    </row>
    <row r="1826" spans="1:2">
      <c r="A1826" s="8" t="s">
        <v>5607</v>
      </c>
      <c r="B1826" s="8" t="s">
        <v>1652</v>
      </c>
    </row>
    <row r="1827" spans="1:2">
      <c r="A1827" s="8" t="s">
        <v>5608</v>
      </c>
      <c r="B1827" s="8" t="s">
        <v>1652</v>
      </c>
    </row>
    <row r="1828" spans="1:2">
      <c r="A1828" s="8" t="s">
        <v>5609</v>
      </c>
      <c r="B1828" s="8" t="s">
        <v>1652</v>
      </c>
    </row>
    <row r="1829" spans="1:2">
      <c r="A1829" s="8" t="s">
        <v>5610</v>
      </c>
      <c r="B1829" s="8" t="s">
        <v>1652</v>
      </c>
    </row>
    <row r="1830" spans="1:2">
      <c r="A1830" s="8" t="s">
        <v>5611</v>
      </c>
      <c r="B1830" s="8" t="s">
        <v>1652</v>
      </c>
    </row>
    <row r="1831" spans="1:2">
      <c r="A1831" s="8" t="s">
        <v>1653</v>
      </c>
      <c r="B1831" s="8" t="s">
        <v>1653</v>
      </c>
    </row>
    <row r="1832" spans="1:2">
      <c r="A1832" s="8" t="s">
        <v>5612</v>
      </c>
      <c r="B1832" s="8" t="s">
        <v>1653</v>
      </c>
    </row>
    <row r="1833" spans="1:2">
      <c r="A1833" s="8" t="s">
        <v>5613</v>
      </c>
      <c r="B1833" s="8" t="s">
        <v>1653</v>
      </c>
    </row>
    <row r="1834" spans="1:2">
      <c r="A1834" s="8" t="s">
        <v>5614</v>
      </c>
      <c r="B1834" s="8" t="s">
        <v>1653</v>
      </c>
    </row>
    <row r="1835" spans="1:2">
      <c r="A1835" s="8" t="s">
        <v>5615</v>
      </c>
      <c r="B1835" s="8" t="s">
        <v>1653</v>
      </c>
    </row>
    <row r="1836" spans="1:2">
      <c r="A1836" s="8" t="s">
        <v>5616</v>
      </c>
      <c r="B1836" s="8" t="s">
        <v>1653</v>
      </c>
    </row>
    <row r="1837" spans="1:2">
      <c r="A1837" s="8" t="s">
        <v>5617</v>
      </c>
      <c r="B1837" s="8" t="s">
        <v>1653</v>
      </c>
    </row>
    <row r="1838" spans="1:2">
      <c r="A1838" s="8" t="s">
        <v>5618</v>
      </c>
      <c r="B1838" s="8" t="s">
        <v>1653</v>
      </c>
    </row>
    <row r="1839" spans="1:2">
      <c r="A1839" s="8" t="s">
        <v>5619</v>
      </c>
      <c r="B1839" s="8" t="s">
        <v>1653</v>
      </c>
    </row>
    <row r="1840" spans="1:2">
      <c r="A1840" s="8" t="s">
        <v>5620</v>
      </c>
      <c r="B1840" s="8" t="s">
        <v>1653</v>
      </c>
    </row>
    <row r="1841" spans="1:2">
      <c r="A1841" s="8" t="s">
        <v>1654</v>
      </c>
      <c r="B1841" s="8" t="s">
        <v>1654</v>
      </c>
    </row>
    <row r="1842" spans="1:2">
      <c r="A1842" s="8" t="s">
        <v>5621</v>
      </c>
      <c r="B1842" s="8" t="s">
        <v>1654</v>
      </c>
    </row>
    <row r="1843" spans="1:2">
      <c r="A1843" s="8" t="s">
        <v>5622</v>
      </c>
      <c r="B1843" s="8" t="s">
        <v>1654</v>
      </c>
    </row>
    <row r="1844" spans="1:2">
      <c r="A1844" s="8" t="s">
        <v>5623</v>
      </c>
      <c r="B1844" s="8" t="s">
        <v>1654</v>
      </c>
    </row>
    <row r="1845" spans="1:2">
      <c r="A1845" s="8" t="s">
        <v>5624</v>
      </c>
      <c r="B1845" s="8" t="s">
        <v>1654</v>
      </c>
    </row>
    <row r="1846" spans="1:2">
      <c r="A1846" s="8" t="s">
        <v>5625</v>
      </c>
      <c r="B1846" s="8" t="s">
        <v>1654</v>
      </c>
    </row>
    <row r="1847" spans="1:2">
      <c r="A1847" s="8" t="s">
        <v>5626</v>
      </c>
      <c r="B1847" s="8" t="s">
        <v>1654</v>
      </c>
    </row>
    <row r="1848" spans="1:2">
      <c r="A1848" s="8" t="s">
        <v>5627</v>
      </c>
      <c r="B1848" s="8" t="s">
        <v>1654</v>
      </c>
    </row>
    <row r="1849" spans="1:2">
      <c r="A1849" s="8" t="s">
        <v>5628</v>
      </c>
      <c r="B1849" s="8" t="s">
        <v>1654</v>
      </c>
    </row>
    <row r="1850" spans="1:2">
      <c r="A1850" s="8" t="s">
        <v>5629</v>
      </c>
      <c r="B1850" s="8" t="s">
        <v>1654</v>
      </c>
    </row>
    <row r="1851" spans="1:2">
      <c r="A1851" s="8" t="s">
        <v>1655</v>
      </c>
      <c r="B1851" s="8" t="s">
        <v>1655</v>
      </c>
    </row>
    <row r="1852" spans="1:2">
      <c r="A1852" s="8" t="s">
        <v>5057</v>
      </c>
      <c r="B1852" s="8" t="s">
        <v>1655</v>
      </c>
    </row>
    <row r="1853" spans="1:2">
      <c r="A1853" s="8" t="s">
        <v>5630</v>
      </c>
      <c r="B1853" s="8" t="s">
        <v>1655</v>
      </c>
    </row>
    <row r="1854" spans="1:2">
      <c r="A1854" s="8" t="s">
        <v>5631</v>
      </c>
      <c r="B1854" s="8" t="s">
        <v>1655</v>
      </c>
    </row>
    <row r="1855" spans="1:2">
      <c r="A1855" s="8" t="s">
        <v>5632</v>
      </c>
      <c r="B1855" s="8" t="s">
        <v>1655</v>
      </c>
    </row>
    <row r="1856" spans="1:2">
      <c r="A1856" s="8" t="s">
        <v>1656</v>
      </c>
      <c r="B1856" s="8" t="s">
        <v>1656</v>
      </c>
    </row>
    <row r="1857" spans="1:2">
      <c r="A1857" s="8" t="s">
        <v>5633</v>
      </c>
      <c r="B1857" s="8" t="s">
        <v>1656</v>
      </c>
    </row>
    <row r="1858" spans="1:2">
      <c r="A1858" s="8" t="s">
        <v>5634</v>
      </c>
      <c r="B1858" s="8" t="s">
        <v>1656</v>
      </c>
    </row>
    <row r="1859" spans="1:2">
      <c r="A1859" s="8" t="s">
        <v>5635</v>
      </c>
      <c r="B1859" s="8" t="s">
        <v>1656</v>
      </c>
    </row>
    <row r="1860" spans="1:2">
      <c r="A1860" s="8" t="s">
        <v>5636</v>
      </c>
      <c r="B1860" s="8" t="s">
        <v>1656</v>
      </c>
    </row>
    <row r="1861" spans="1:2">
      <c r="A1861" s="8" t="s">
        <v>5637</v>
      </c>
      <c r="B1861" s="8" t="s">
        <v>1656</v>
      </c>
    </row>
    <row r="1862" spans="1:2">
      <c r="A1862" s="8" t="s">
        <v>5638</v>
      </c>
      <c r="B1862" s="8" t="s">
        <v>1656</v>
      </c>
    </row>
    <row r="1863" spans="1:2">
      <c r="A1863" s="8" t="s">
        <v>1657</v>
      </c>
      <c r="B1863" s="8" t="s">
        <v>1657</v>
      </c>
    </row>
    <row r="1864" spans="1:2">
      <c r="A1864" s="8" t="s">
        <v>5639</v>
      </c>
      <c r="B1864" s="8" t="s">
        <v>1657</v>
      </c>
    </row>
    <row r="1865" spans="1:2">
      <c r="A1865" s="8" t="s">
        <v>5640</v>
      </c>
      <c r="B1865" s="8" t="s">
        <v>1657</v>
      </c>
    </row>
    <row r="1866" spans="1:2">
      <c r="A1866" s="8" t="s">
        <v>5641</v>
      </c>
      <c r="B1866" s="8" t="s">
        <v>1657</v>
      </c>
    </row>
    <row r="1867" spans="1:2">
      <c r="A1867" s="8" t="s">
        <v>5642</v>
      </c>
      <c r="B1867" s="8" t="s">
        <v>1657</v>
      </c>
    </row>
    <row r="1868" spans="1:2">
      <c r="A1868" s="8" t="s">
        <v>5643</v>
      </c>
      <c r="B1868" s="8" t="s">
        <v>1657</v>
      </c>
    </row>
    <row r="1869" spans="1:2">
      <c r="A1869" s="8" t="s">
        <v>5644</v>
      </c>
      <c r="B1869" s="8" t="s">
        <v>1657</v>
      </c>
    </row>
    <row r="1870" spans="1:2">
      <c r="A1870" s="8" t="s">
        <v>5645</v>
      </c>
      <c r="B1870" s="8" t="s">
        <v>1657</v>
      </c>
    </row>
    <row r="1871" spans="1:2">
      <c r="A1871" s="8" t="s">
        <v>5646</v>
      </c>
      <c r="B1871" s="8" t="s">
        <v>1657</v>
      </c>
    </row>
    <row r="1872" spans="1:2">
      <c r="A1872" s="8" t="s">
        <v>5647</v>
      </c>
      <c r="B1872" s="8" t="s">
        <v>1657</v>
      </c>
    </row>
    <row r="1873" spans="1:2">
      <c r="A1873" s="8" t="s">
        <v>5648</v>
      </c>
      <c r="B1873" s="8" t="s">
        <v>1657</v>
      </c>
    </row>
    <row r="1874" spans="1:2">
      <c r="A1874" s="8" t="s">
        <v>5649</v>
      </c>
      <c r="B1874" s="8" t="s">
        <v>1657</v>
      </c>
    </row>
    <row r="1875" spans="1:2">
      <c r="A1875" s="8" t="s">
        <v>1658</v>
      </c>
      <c r="B1875" s="8" t="s">
        <v>1658</v>
      </c>
    </row>
    <row r="1876" spans="1:2">
      <c r="A1876" s="8" t="s">
        <v>5650</v>
      </c>
      <c r="B1876" s="8" t="s">
        <v>1658</v>
      </c>
    </row>
    <row r="1877" spans="1:2">
      <c r="A1877" s="8" t="s">
        <v>5651</v>
      </c>
      <c r="B1877" s="8" t="s">
        <v>1658</v>
      </c>
    </row>
    <row r="1878" spans="1:2">
      <c r="A1878" s="8" t="s">
        <v>5652</v>
      </c>
      <c r="B1878" s="8" t="s">
        <v>1658</v>
      </c>
    </row>
    <row r="1879" spans="1:2">
      <c r="A1879" s="8" t="s">
        <v>5653</v>
      </c>
      <c r="B1879" s="8" t="s">
        <v>1658</v>
      </c>
    </row>
    <row r="1880" spans="1:2">
      <c r="A1880" s="8" t="s">
        <v>5654</v>
      </c>
      <c r="B1880" s="8" t="s">
        <v>1658</v>
      </c>
    </row>
    <row r="1881" spans="1:2">
      <c r="A1881" s="8" t="s">
        <v>5655</v>
      </c>
      <c r="B1881" s="8" t="s">
        <v>1658</v>
      </c>
    </row>
    <row r="1882" spans="1:2">
      <c r="A1882" s="8" t="s">
        <v>5656</v>
      </c>
      <c r="B1882" s="8" t="s">
        <v>1658</v>
      </c>
    </row>
    <row r="1883" spans="1:2">
      <c r="A1883" s="8" t="s">
        <v>5657</v>
      </c>
      <c r="B1883" s="8" t="s">
        <v>1658</v>
      </c>
    </row>
    <row r="1884" spans="1:2">
      <c r="A1884" s="8" t="s">
        <v>5658</v>
      </c>
      <c r="B1884" s="8" t="s">
        <v>1658</v>
      </c>
    </row>
    <row r="1885" spans="1:2">
      <c r="A1885" s="8" t="s">
        <v>5659</v>
      </c>
      <c r="B1885" s="8" t="s">
        <v>1658</v>
      </c>
    </row>
    <row r="1886" spans="1:2">
      <c r="A1886" s="8" t="s">
        <v>5660</v>
      </c>
      <c r="B1886" s="8" t="s">
        <v>1658</v>
      </c>
    </row>
    <row r="1887" spans="1:2">
      <c r="A1887" s="8" t="s">
        <v>1659</v>
      </c>
      <c r="B1887" s="8" t="s">
        <v>1659</v>
      </c>
    </row>
    <row r="1888" spans="1:2">
      <c r="A1888" s="8" t="s">
        <v>5661</v>
      </c>
      <c r="B1888" s="8" t="s">
        <v>1659</v>
      </c>
    </row>
    <row r="1889" spans="1:2">
      <c r="A1889" s="8" t="s">
        <v>5662</v>
      </c>
      <c r="B1889" s="8" t="s">
        <v>1659</v>
      </c>
    </row>
    <row r="1890" spans="1:2">
      <c r="A1890" s="8" t="s">
        <v>5663</v>
      </c>
      <c r="B1890" s="8" t="s">
        <v>1659</v>
      </c>
    </row>
    <row r="1891" spans="1:2">
      <c r="A1891" s="8" t="s">
        <v>5664</v>
      </c>
      <c r="B1891" s="8" t="s">
        <v>1659</v>
      </c>
    </row>
    <row r="1892" spans="1:2">
      <c r="A1892" s="8" t="s">
        <v>5665</v>
      </c>
      <c r="B1892" s="8" t="s">
        <v>1659</v>
      </c>
    </row>
    <row r="1893" spans="1:2">
      <c r="A1893" s="8" t="s">
        <v>5666</v>
      </c>
      <c r="B1893" s="8" t="s">
        <v>1659</v>
      </c>
    </row>
    <row r="1894" spans="1:2">
      <c r="A1894" s="8" t="s">
        <v>5667</v>
      </c>
      <c r="B1894" s="8" t="s">
        <v>1659</v>
      </c>
    </row>
    <row r="1895" spans="1:2">
      <c r="A1895" s="8" t="s">
        <v>5668</v>
      </c>
      <c r="B1895" s="8" t="s">
        <v>1659</v>
      </c>
    </row>
    <row r="1896" spans="1:2">
      <c r="A1896" s="8" t="s">
        <v>5669</v>
      </c>
      <c r="B1896" s="8" t="s">
        <v>1659</v>
      </c>
    </row>
    <row r="1897" spans="1:2">
      <c r="A1897" s="8" t="s">
        <v>5670</v>
      </c>
      <c r="B1897" s="8" t="s">
        <v>1659</v>
      </c>
    </row>
    <row r="1898" spans="1:2">
      <c r="A1898" s="8" t="s">
        <v>5671</v>
      </c>
      <c r="B1898" s="8" t="s">
        <v>1659</v>
      </c>
    </row>
    <row r="1899" spans="1:2">
      <c r="A1899" s="8" t="s">
        <v>5672</v>
      </c>
      <c r="B1899" s="8" t="s">
        <v>1659</v>
      </c>
    </row>
    <row r="1900" spans="1:2">
      <c r="A1900" s="8" t="s">
        <v>1660</v>
      </c>
      <c r="B1900" s="8" t="s">
        <v>1660</v>
      </c>
    </row>
    <row r="1901" spans="1:2">
      <c r="A1901" s="8" t="s">
        <v>5673</v>
      </c>
      <c r="B1901" s="8" t="s">
        <v>1660</v>
      </c>
    </row>
    <row r="1902" spans="1:2">
      <c r="A1902" s="8" t="s">
        <v>5674</v>
      </c>
      <c r="B1902" s="8" t="s">
        <v>1660</v>
      </c>
    </row>
    <row r="1903" spans="1:2">
      <c r="A1903" s="8" t="s">
        <v>5675</v>
      </c>
      <c r="B1903" s="8" t="s">
        <v>1660</v>
      </c>
    </row>
    <row r="1904" spans="1:2">
      <c r="A1904" s="8" t="s">
        <v>5676</v>
      </c>
      <c r="B1904" s="8" t="s">
        <v>1660</v>
      </c>
    </row>
    <row r="1905" spans="1:2">
      <c r="A1905" s="8" t="s">
        <v>5677</v>
      </c>
      <c r="B1905" s="8" t="s">
        <v>1660</v>
      </c>
    </row>
    <row r="1906" spans="1:2">
      <c r="A1906" s="8" t="s">
        <v>3483</v>
      </c>
      <c r="B1906" s="8" t="s">
        <v>3483</v>
      </c>
    </row>
    <row r="1907" spans="1:2">
      <c r="A1907" s="8" t="s">
        <v>5678</v>
      </c>
      <c r="B1907" s="8" t="s">
        <v>3483</v>
      </c>
    </row>
    <row r="1908" spans="1:2">
      <c r="A1908" s="8" t="s">
        <v>5679</v>
      </c>
      <c r="B1908" s="8" t="s">
        <v>3483</v>
      </c>
    </row>
    <row r="1909" spans="1:2">
      <c r="A1909" s="8" t="s">
        <v>5680</v>
      </c>
      <c r="B1909" s="8" t="s">
        <v>3483</v>
      </c>
    </row>
    <row r="1910" spans="1:2">
      <c r="A1910" s="8" t="s">
        <v>5681</v>
      </c>
      <c r="B1910" s="8" t="s">
        <v>3483</v>
      </c>
    </row>
    <row r="1911" spans="1:2">
      <c r="A1911" s="8" t="s">
        <v>5682</v>
      </c>
      <c r="B1911" s="8" t="s">
        <v>3483</v>
      </c>
    </row>
    <row r="1912" spans="1:2">
      <c r="A1912" s="8" t="s">
        <v>5683</v>
      </c>
      <c r="B1912" s="8" t="s">
        <v>3483</v>
      </c>
    </row>
    <row r="1913" spans="1:2">
      <c r="A1913" s="8" t="s">
        <v>5684</v>
      </c>
      <c r="B1913" s="8" t="s">
        <v>3483</v>
      </c>
    </row>
    <row r="1914" spans="1:2">
      <c r="A1914" s="8" t="s">
        <v>5685</v>
      </c>
      <c r="B1914" s="8" t="s">
        <v>3483</v>
      </c>
    </row>
    <row r="1915" spans="1:2">
      <c r="A1915" s="8" t="s">
        <v>1662</v>
      </c>
      <c r="B1915" s="8" t="s">
        <v>1662</v>
      </c>
    </row>
    <row r="1916" spans="1:2">
      <c r="A1916" s="8" t="s">
        <v>5686</v>
      </c>
      <c r="B1916" s="8" t="s">
        <v>1662</v>
      </c>
    </row>
    <row r="1917" spans="1:2">
      <c r="A1917" s="8" t="s">
        <v>5687</v>
      </c>
      <c r="B1917" s="8" t="s">
        <v>1662</v>
      </c>
    </row>
    <row r="1918" spans="1:2">
      <c r="A1918" s="8" t="s">
        <v>5688</v>
      </c>
      <c r="B1918" s="8" t="s">
        <v>1662</v>
      </c>
    </row>
    <row r="1919" spans="1:2">
      <c r="A1919" s="8" t="s">
        <v>5689</v>
      </c>
      <c r="B1919" s="8" t="s">
        <v>1662</v>
      </c>
    </row>
    <row r="1920" spans="1:2">
      <c r="A1920" s="8" t="s">
        <v>5690</v>
      </c>
      <c r="B1920" s="8" t="s">
        <v>1662</v>
      </c>
    </row>
    <row r="1921" spans="1:2">
      <c r="A1921" s="8" t="s">
        <v>5691</v>
      </c>
      <c r="B1921" s="8" t="s">
        <v>1662</v>
      </c>
    </row>
    <row r="1922" spans="1:2">
      <c r="A1922" s="8" t="s">
        <v>5692</v>
      </c>
      <c r="B1922" s="8" t="s">
        <v>1662</v>
      </c>
    </row>
    <row r="1923" spans="1:2">
      <c r="A1923" s="8" t="s">
        <v>5693</v>
      </c>
      <c r="B1923" s="8" t="s">
        <v>1662</v>
      </c>
    </row>
    <row r="1924" spans="1:2">
      <c r="A1924" s="8" t="s">
        <v>5694</v>
      </c>
      <c r="B1924" s="8" t="s">
        <v>1662</v>
      </c>
    </row>
    <row r="1925" spans="1:2">
      <c r="A1925" s="8" t="s">
        <v>5695</v>
      </c>
      <c r="B1925" s="8" t="s">
        <v>1662</v>
      </c>
    </row>
    <row r="1926" spans="1:2">
      <c r="A1926" s="8" t="s">
        <v>5696</v>
      </c>
      <c r="B1926" s="8" t="s">
        <v>1662</v>
      </c>
    </row>
    <row r="1927" spans="1:2">
      <c r="A1927" s="8" t="s">
        <v>1663</v>
      </c>
      <c r="B1927" s="8" t="s">
        <v>1663</v>
      </c>
    </row>
    <row r="1928" spans="1:2">
      <c r="A1928" s="8" t="s">
        <v>5697</v>
      </c>
      <c r="B1928" s="8" t="s">
        <v>1663</v>
      </c>
    </row>
    <row r="1929" spans="1:2">
      <c r="A1929" s="8" t="s">
        <v>5698</v>
      </c>
      <c r="B1929" s="8" t="s">
        <v>1663</v>
      </c>
    </row>
    <row r="1930" spans="1:2">
      <c r="A1930" s="8" t="s">
        <v>5699</v>
      </c>
      <c r="B1930" s="8" t="s">
        <v>1663</v>
      </c>
    </row>
    <row r="1931" spans="1:2">
      <c r="A1931" s="8" t="s">
        <v>5700</v>
      </c>
      <c r="B1931" s="8" t="s">
        <v>1663</v>
      </c>
    </row>
    <row r="1932" spans="1:2">
      <c r="A1932" s="8" t="s">
        <v>5701</v>
      </c>
      <c r="B1932" s="8" t="s">
        <v>1663</v>
      </c>
    </row>
    <row r="1933" spans="1:2">
      <c r="A1933" s="8" t="s">
        <v>5702</v>
      </c>
      <c r="B1933" s="8" t="s">
        <v>1663</v>
      </c>
    </row>
    <row r="1934" spans="1:2">
      <c r="A1934" s="8" t="s">
        <v>5703</v>
      </c>
      <c r="B1934" s="8" t="s">
        <v>1663</v>
      </c>
    </row>
    <row r="1935" spans="1:2">
      <c r="A1935" s="8" t="s">
        <v>5704</v>
      </c>
      <c r="B1935" s="8" t="s">
        <v>1663</v>
      </c>
    </row>
    <row r="1936" spans="1:2">
      <c r="A1936" s="8" t="s">
        <v>5705</v>
      </c>
      <c r="B1936" s="8" t="s">
        <v>1663</v>
      </c>
    </row>
    <row r="1937" spans="1:2">
      <c r="A1937" s="8" t="s">
        <v>5706</v>
      </c>
      <c r="B1937" s="8" t="s">
        <v>1663</v>
      </c>
    </row>
    <row r="1938" spans="1:2">
      <c r="A1938" s="8" t="s">
        <v>1664</v>
      </c>
      <c r="B1938" s="8" t="s">
        <v>1664</v>
      </c>
    </row>
    <row r="1939" spans="1:2">
      <c r="A1939" s="8" t="s">
        <v>5707</v>
      </c>
      <c r="B1939" s="8" t="s">
        <v>1664</v>
      </c>
    </row>
    <row r="1940" spans="1:2">
      <c r="A1940" s="8" t="s">
        <v>5708</v>
      </c>
      <c r="B1940" s="8" t="s">
        <v>1664</v>
      </c>
    </row>
    <row r="1941" spans="1:2">
      <c r="A1941" s="8" t="s">
        <v>4605</v>
      </c>
      <c r="B1941" s="8" t="s">
        <v>1664</v>
      </c>
    </row>
    <row r="1942" spans="1:2">
      <c r="A1942" s="8" t="s">
        <v>5709</v>
      </c>
      <c r="B1942" s="8" t="s">
        <v>1664</v>
      </c>
    </row>
    <row r="1943" spans="1:2">
      <c r="A1943" s="8" t="s">
        <v>5710</v>
      </c>
      <c r="B1943" s="8" t="s">
        <v>1664</v>
      </c>
    </row>
    <row r="1944" spans="1:2">
      <c r="A1944" s="8" t="s">
        <v>5711</v>
      </c>
      <c r="B1944" s="8" t="s">
        <v>1664</v>
      </c>
    </row>
    <row r="1945" spans="1:2">
      <c r="A1945" s="8" t="s">
        <v>1665</v>
      </c>
      <c r="B1945" s="8" t="s">
        <v>1665</v>
      </c>
    </row>
    <row r="1946" spans="1:2">
      <c r="A1946" s="8" t="s">
        <v>5712</v>
      </c>
      <c r="B1946" s="8" t="s">
        <v>1665</v>
      </c>
    </row>
    <row r="1947" spans="1:2">
      <c r="A1947" s="8" t="s">
        <v>5713</v>
      </c>
      <c r="B1947" s="8" t="s">
        <v>1665</v>
      </c>
    </row>
    <row r="1948" spans="1:2">
      <c r="A1948" s="8" t="s">
        <v>5714</v>
      </c>
      <c r="B1948" s="8" t="s">
        <v>1665</v>
      </c>
    </row>
    <row r="1949" spans="1:2">
      <c r="A1949" s="8" t="s">
        <v>1666</v>
      </c>
      <c r="B1949" s="8" t="s">
        <v>1666</v>
      </c>
    </row>
    <row r="1950" spans="1:2">
      <c r="A1950" s="8" t="s">
        <v>5715</v>
      </c>
      <c r="B1950" s="8" t="s">
        <v>1666</v>
      </c>
    </row>
    <row r="1951" spans="1:2">
      <c r="A1951" s="8" t="s">
        <v>5716</v>
      </c>
      <c r="B1951" s="8" t="s">
        <v>1666</v>
      </c>
    </row>
    <row r="1952" spans="1:2">
      <c r="A1952" s="8" t="s">
        <v>5717</v>
      </c>
      <c r="B1952" s="8" t="s">
        <v>1666</v>
      </c>
    </row>
    <row r="1953" spans="1:2">
      <c r="A1953" s="8" t="s">
        <v>5718</v>
      </c>
      <c r="B1953" s="8" t="s">
        <v>1666</v>
      </c>
    </row>
    <row r="1954" spans="1:2">
      <c r="A1954" s="8" t="s">
        <v>5719</v>
      </c>
      <c r="B1954" s="8" t="s">
        <v>1666</v>
      </c>
    </row>
    <row r="1955" spans="1:2">
      <c r="A1955" s="8" t="s">
        <v>5720</v>
      </c>
      <c r="B1955" s="8" t="s">
        <v>1666</v>
      </c>
    </row>
    <row r="1956" spans="1:2">
      <c r="A1956" s="8" t="s">
        <v>5721</v>
      </c>
      <c r="B1956" s="8" t="s">
        <v>1666</v>
      </c>
    </row>
    <row r="1957" spans="1:2">
      <c r="A1957" s="8" t="s">
        <v>1667</v>
      </c>
      <c r="B1957" s="8" t="s">
        <v>1667</v>
      </c>
    </row>
    <row r="1958" spans="1:2">
      <c r="A1958" s="8" t="s">
        <v>5722</v>
      </c>
      <c r="B1958" s="8" t="s">
        <v>1667</v>
      </c>
    </row>
    <row r="1959" spans="1:2">
      <c r="A1959" s="8" t="s">
        <v>5723</v>
      </c>
      <c r="B1959" s="8" t="s">
        <v>1667</v>
      </c>
    </row>
    <row r="1960" spans="1:2">
      <c r="A1960" s="8" t="s">
        <v>5724</v>
      </c>
      <c r="B1960" s="8" t="s">
        <v>1667</v>
      </c>
    </row>
    <row r="1961" spans="1:2">
      <c r="A1961" s="8" t="s">
        <v>5725</v>
      </c>
      <c r="B1961" s="8" t="s">
        <v>1667</v>
      </c>
    </row>
    <row r="1962" spans="1:2">
      <c r="A1962" s="8" t="s">
        <v>5726</v>
      </c>
      <c r="B1962" s="8" t="s">
        <v>1667</v>
      </c>
    </row>
    <row r="1963" spans="1:2">
      <c r="A1963" s="8" t="s">
        <v>1668</v>
      </c>
      <c r="B1963" s="8" t="s">
        <v>1668</v>
      </c>
    </row>
    <row r="1964" spans="1:2">
      <c r="A1964" s="8" t="s">
        <v>5727</v>
      </c>
      <c r="B1964" s="8" t="s">
        <v>1668</v>
      </c>
    </row>
    <row r="1965" spans="1:2">
      <c r="A1965" s="8" t="s">
        <v>5728</v>
      </c>
      <c r="B1965" s="8" t="s">
        <v>1668</v>
      </c>
    </row>
    <row r="1966" spans="1:2">
      <c r="A1966" s="8" t="s">
        <v>5729</v>
      </c>
      <c r="B1966" s="8" t="s">
        <v>1668</v>
      </c>
    </row>
    <row r="1967" spans="1:2">
      <c r="A1967" s="8" t="s">
        <v>5730</v>
      </c>
      <c r="B1967" s="8" t="s">
        <v>1668</v>
      </c>
    </row>
    <row r="1968" spans="1:2">
      <c r="A1968" s="8" t="s">
        <v>5731</v>
      </c>
      <c r="B1968" s="8" t="s">
        <v>1668</v>
      </c>
    </row>
    <row r="1969" spans="1:2">
      <c r="A1969" s="8" t="s">
        <v>5732</v>
      </c>
      <c r="B1969" s="8" t="s">
        <v>1668</v>
      </c>
    </row>
    <row r="1970" spans="1:2">
      <c r="A1970" s="8" t="s">
        <v>5733</v>
      </c>
      <c r="B1970" s="8" t="s">
        <v>1668</v>
      </c>
    </row>
    <row r="1971" spans="1:2">
      <c r="A1971" s="8" t="s">
        <v>1669</v>
      </c>
      <c r="B1971" s="8" t="s">
        <v>1669</v>
      </c>
    </row>
    <row r="1972" spans="1:2">
      <c r="A1972" s="8" t="s">
        <v>5734</v>
      </c>
      <c r="B1972" s="8" t="s">
        <v>1669</v>
      </c>
    </row>
    <row r="1973" spans="1:2">
      <c r="A1973" s="8" t="s">
        <v>5735</v>
      </c>
      <c r="B1973" s="8" t="s">
        <v>1669</v>
      </c>
    </row>
    <row r="1974" spans="1:2">
      <c r="A1974" s="8" t="s">
        <v>5736</v>
      </c>
      <c r="B1974" s="8" t="s">
        <v>1669</v>
      </c>
    </row>
    <row r="1975" spans="1:2">
      <c r="A1975" s="8" t="s">
        <v>5737</v>
      </c>
      <c r="B1975" s="8" t="s">
        <v>1669</v>
      </c>
    </row>
    <row r="1976" spans="1:2">
      <c r="A1976" s="8" t="s">
        <v>5738</v>
      </c>
      <c r="B1976" s="8" t="s">
        <v>1669</v>
      </c>
    </row>
    <row r="1977" spans="1:2">
      <c r="A1977" s="8" t="s">
        <v>5739</v>
      </c>
      <c r="B1977" s="8" t="s">
        <v>1669</v>
      </c>
    </row>
    <row r="1978" spans="1:2">
      <c r="A1978" s="8" t="s">
        <v>5740</v>
      </c>
      <c r="B1978" s="8" t="s">
        <v>1669</v>
      </c>
    </row>
    <row r="1979" spans="1:2">
      <c r="A1979" s="8" t="s">
        <v>5741</v>
      </c>
      <c r="B1979" s="8" t="s">
        <v>1669</v>
      </c>
    </row>
    <row r="1980" spans="1:2">
      <c r="A1980" s="8" t="s">
        <v>5742</v>
      </c>
      <c r="B1980" s="8" t="s">
        <v>1669</v>
      </c>
    </row>
    <row r="1981" spans="1:2">
      <c r="A1981" s="8" t="s">
        <v>1670</v>
      </c>
      <c r="B1981" s="8" t="s">
        <v>1670</v>
      </c>
    </row>
    <row r="1982" spans="1:2">
      <c r="A1982" s="8" t="s">
        <v>5743</v>
      </c>
      <c r="B1982" s="8" t="s">
        <v>1670</v>
      </c>
    </row>
    <row r="1983" spans="1:2">
      <c r="A1983" s="8" t="s">
        <v>5744</v>
      </c>
      <c r="B1983" s="8" t="s">
        <v>1670</v>
      </c>
    </row>
    <row r="1984" spans="1:2">
      <c r="A1984" s="8" t="s">
        <v>5745</v>
      </c>
      <c r="B1984" s="8" t="s">
        <v>1670</v>
      </c>
    </row>
    <row r="1985" spans="1:2">
      <c r="A1985" s="8" t="s">
        <v>5746</v>
      </c>
      <c r="B1985" s="8" t="s">
        <v>1670</v>
      </c>
    </row>
    <row r="1986" spans="1:2">
      <c r="A1986" s="8" t="s">
        <v>5747</v>
      </c>
      <c r="B1986" s="8" t="s">
        <v>1670</v>
      </c>
    </row>
    <row r="1987" spans="1:2">
      <c r="A1987" s="8" t="s">
        <v>1671</v>
      </c>
      <c r="B1987" s="8" t="s">
        <v>1671</v>
      </c>
    </row>
    <row r="1988" spans="1:2">
      <c r="A1988" s="8" t="s">
        <v>5748</v>
      </c>
      <c r="B1988" s="8" t="s">
        <v>1671</v>
      </c>
    </row>
    <row r="1989" spans="1:2">
      <c r="A1989" s="8" t="s">
        <v>5749</v>
      </c>
      <c r="B1989" s="8" t="s">
        <v>1671</v>
      </c>
    </row>
    <row r="1990" spans="1:2">
      <c r="A1990" s="8" t="s">
        <v>5750</v>
      </c>
      <c r="B1990" s="8" t="s">
        <v>1671</v>
      </c>
    </row>
    <row r="1991" spans="1:2">
      <c r="A1991" s="8" t="s">
        <v>5751</v>
      </c>
      <c r="B1991" s="8" t="s">
        <v>1671</v>
      </c>
    </row>
    <row r="1992" spans="1:2">
      <c r="A1992" s="8" t="s">
        <v>5752</v>
      </c>
      <c r="B1992" s="8" t="s">
        <v>1671</v>
      </c>
    </row>
    <row r="1993" spans="1:2">
      <c r="A1993" s="8" t="s">
        <v>5753</v>
      </c>
      <c r="B1993" s="8" t="s">
        <v>1671</v>
      </c>
    </row>
    <row r="1994" spans="1:2">
      <c r="A1994" s="8" t="s">
        <v>5754</v>
      </c>
      <c r="B1994" s="8" t="s">
        <v>1671</v>
      </c>
    </row>
    <row r="1995" spans="1:2">
      <c r="A1995" s="8" t="s">
        <v>5755</v>
      </c>
      <c r="B1995" s="8" t="s">
        <v>1671</v>
      </c>
    </row>
    <row r="1996" spans="1:2">
      <c r="A1996" s="8" t="s">
        <v>1672</v>
      </c>
      <c r="B1996" s="8" t="s">
        <v>1672</v>
      </c>
    </row>
    <row r="1997" spans="1:2">
      <c r="A1997" s="8" t="s">
        <v>5756</v>
      </c>
      <c r="B1997" s="8" t="s">
        <v>1672</v>
      </c>
    </row>
    <row r="1998" spans="1:2">
      <c r="A1998" s="8" t="s">
        <v>5757</v>
      </c>
      <c r="B1998" s="8" t="s">
        <v>1672</v>
      </c>
    </row>
    <row r="1999" spans="1:2">
      <c r="A1999" s="8" t="s">
        <v>5758</v>
      </c>
      <c r="B1999" s="8" t="s">
        <v>1672</v>
      </c>
    </row>
    <row r="2000" spans="1:2">
      <c r="A2000" s="8" t="s">
        <v>5759</v>
      </c>
      <c r="B2000" s="8" t="s">
        <v>1672</v>
      </c>
    </row>
    <row r="2001" spans="1:2">
      <c r="A2001" s="8" t="s">
        <v>5760</v>
      </c>
      <c r="B2001" s="8" t="s">
        <v>1672</v>
      </c>
    </row>
    <row r="2002" spans="1:2">
      <c r="A2002" s="8" t="s">
        <v>1673</v>
      </c>
      <c r="B2002" s="8" t="s">
        <v>1673</v>
      </c>
    </row>
    <row r="2003" spans="1:2">
      <c r="A2003" s="8" t="s">
        <v>5761</v>
      </c>
      <c r="B2003" s="8" t="s">
        <v>1673</v>
      </c>
    </row>
    <row r="2004" spans="1:2">
      <c r="A2004" s="8" t="s">
        <v>5762</v>
      </c>
      <c r="B2004" s="8" t="s">
        <v>1673</v>
      </c>
    </row>
    <row r="2005" spans="1:2">
      <c r="A2005" s="8" t="s">
        <v>5763</v>
      </c>
      <c r="B2005" s="8" t="s">
        <v>1673</v>
      </c>
    </row>
    <row r="2006" spans="1:2">
      <c r="A2006" s="8" t="s">
        <v>5764</v>
      </c>
      <c r="B2006" s="8" t="s">
        <v>1673</v>
      </c>
    </row>
    <row r="2007" spans="1:2">
      <c r="A2007" s="8" t="s">
        <v>5765</v>
      </c>
      <c r="B2007" s="8" t="s">
        <v>1673</v>
      </c>
    </row>
    <row r="2008" spans="1:2">
      <c r="A2008" s="8" t="s">
        <v>5766</v>
      </c>
      <c r="B2008" s="8" t="s">
        <v>1673</v>
      </c>
    </row>
    <row r="2009" spans="1:2">
      <c r="A2009" s="8" t="s">
        <v>5767</v>
      </c>
      <c r="B2009" s="8" t="s">
        <v>1673</v>
      </c>
    </row>
    <row r="2010" spans="1:2">
      <c r="A2010" s="8" t="s">
        <v>5768</v>
      </c>
      <c r="B2010" s="8" t="s">
        <v>1673</v>
      </c>
    </row>
    <row r="2011" spans="1:2">
      <c r="A2011" s="8" t="s">
        <v>1674</v>
      </c>
      <c r="B2011" s="8" t="s">
        <v>1674</v>
      </c>
    </row>
    <row r="2012" spans="1:2">
      <c r="A2012" s="8" t="s">
        <v>5769</v>
      </c>
      <c r="B2012" s="8" t="s">
        <v>1674</v>
      </c>
    </row>
    <row r="2013" spans="1:2">
      <c r="A2013" s="8" t="s">
        <v>5770</v>
      </c>
      <c r="B2013" s="8" t="s">
        <v>1674</v>
      </c>
    </row>
    <row r="2014" spans="1:2">
      <c r="A2014" s="8" t="s">
        <v>5771</v>
      </c>
      <c r="B2014" s="8" t="s">
        <v>1674</v>
      </c>
    </row>
    <row r="2015" spans="1:2">
      <c r="A2015" s="8" t="s">
        <v>5772</v>
      </c>
      <c r="B2015" s="8" t="s">
        <v>1674</v>
      </c>
    </row>
    <row r="2016" spans="1:2">
      <c r="A2016" s="8" t="s">
        <v>1675</v>
      </c>
      <c r="B2016" s="8" t="s">
        <v>1675</v>
      </c>
    </row>
    <row r="2017" spans="1:2">
      <c r="A2017" s="8" t="s">
        <v>5773</v>
      </c>
      <c r="B2017" s="8" t="s">
        <v>1675</v>
      </c>
    </row>
    <row r="2018" spans="1:2">
      <c r="A2018" s="8" t="s">
        <v>5774</v>
      </c>
      <c r="B2018" s="8" t="s">
        <v>1675</v>
      </c>
    </row>
    <row r="2019" spans="1:2">
      <c r="A2019" s="8" t="s">
        <v>5775</v>
      </c>
      <c r="B2019" s="8" t="s">
        <v>1675</v>
      </c>
    </row>
    <row r="2020" spans="1:2">
      <c r="A2020" s="8" t="s">
        <v>5776</v>
      </c>
      <c r="B2020" s="8" t="s">
        <v>1675</v>
      </c>
    </row>
    <row r="2021" spans="1:2">
      <c r="A2021" s="8" t="s">
        <v>5777</v>
      </c>
      <c r="B2021" s="8" t="s">
        <v>1675</v>
      </c>
    </row>
    <row r="2022" spans="1:2">
      <c r="A2022" s="8" t="s">
        <v>5778</v>
      </c>
      <c r="B2022" s="8" t="s">
        <v>1675</v>
      </c>
    </row>
    <row r="2023" spans="1:2">
      <c r="A2023" s="8" t="s">
        <v>1676</v>
      </c>
      <c r="B2023" s="8" t="s">
        <v>1676</v>
      </c>
    </row>
    <row r="2024" spans="1:2">
      <c r="A2024" s="8" t="s">
        <v>5779</v>
      </c>
      <c r="B2024" s="8" t="s">
        <v>1676</v>
      </c>
    </row>
    <row r="2025" spans="1:2">
      <c r="A2025" s="8" t="s">
        <v>5780</v>
      </c>
      <c r="B2025" s="8" t="s">
        <v>1676</v>
      </c>
    </row>
    <row r="2026" spans="1:2">
      <c r="A2026" s="8" t="s">
        <v>5781</v>
      </c>
      <c r="B2026" s="8" t="s">
        <v>1676</v>
      </c>
    </row>
    <row r="2027" spans="1:2">
      <c r="A2027" s="8" t="s">
        <v>5782</v>
      </c>
      <c r="B2027" s="8" t="s">
        <v>1676</v>
      </c>
    </row>
    <row r="2028" spans="1:2">
      <c r="A2028" s="8" t="s">
        <v>1677</v>
      </c>
      <c r="B2028" s="8" t="s">
        <v>1677</v>
      </c>
    </row>
    <row r="2029" spans="1:2">
      <c r="A2029" s="8" t="s">
        <v>5783</v>
      </c>
      <c r="B2029" s="8" t="s">
        <v>1677</v>
      </c>
    </row>
    <row r="2030" spans="1:2">
      <c r="A2030" s="8" t="s">
        <v>5784</v>
      </c>
      <c r="B2030" s="8" t="s">
        <v>1677</v>
      </c>
    </row>
    <row r="2031" spans="1:2">
      <c r="A2031" s="8" t="s">
        <v>5785</v>
      </c>
      <c r="B2031" s="8" t="s">
        <v>1677</v>
      </c>
    </row>
    <row r="2032" spans="1:2">
      <c r="A2032" s="8" t="s">
        <v>5786</v>
      </c>
      <c r="B2032" s="8" t="s">
        <v>1677</v>
      </c>
    </row>
    <row r="2033" spans="1:2">
      <c r="A2033" s="8" t="s">
        <v>5787</v>
      </c>
      <c r="B2033" s="8" t="s">
        <v>1677</v>
      </c>
    </row>
    <row r="2034" spans="1:2">
      <c r="A2034" s="8" t="s">
        <v>5788</v>
      </c>
      <c r="B2034" s="8" t="s">
        <v>1677</v>
      </c>
    </row>
    <row r="2035" spans="1:2">
      <c r="A2035" s="8" t="s">
        <v>5789</v>
      </c>
      <c r="B2035" s="8" t="s">
        <v>1677</v>
      </c>
    </row>
    <row r="2036" spans="1:2">
      <c r="A2036" s="8" t="s">
        <v>5790</v>
      </c>
      <c r="B2036" s="8" t="s">
        <v>1677</v>
      </c>
    </row>
    <row r="2037" spans="1:2">
      <c r="A2037" s="8" t="s">
        <v>1678</v>
      </c>
      <c r="B2037" s="8" t="s">
        <v>1678</v>
      </c>
    </row>
    <row r="2038" spans="1:2">
      <c r="A2038" s="8" t="s">
        <v>1679</v>
      </c>
      <c r="B2038" s="8" t="s">
        <v>1679</v>
      </c>
    </row>
    <row r="2039" spans="1:2">
      <c r="A2039" s="8" t="s">
        <v>1680</v>
      </c>
      <c r="B2039" s="8" t="s">
        <v>1680</v>
      </c>
    </row>
    <row r="2040" spans="1:2">
      <c r="A2040" s="8" t="s">
        <v>5791</v>
      </c>
      <c r="B2040" s="8" t="s">
        <v>1680</v>
      </c>
    </row>
    <row r="2041" spans="1:2">
      <c r="A2041" s="8" t="s">
        <v>5792</v>
      </c>
      <c r="B2041" s="8" t="s">
        <v>1680</v>
      </c>
    </row>
    <row r="2042" spans="1:2">
      <c r="A2042" s="8" t="s">
        <v>5793</v>
      </c>
      <c r="B2042" s="8" t="s">
        <v>1680</v>
      </c>
    </row>
    <row r="2043" spans="1:2">
      <c r="A2043" s="8" t="s">
        <v>1681</v>
      </c>
      <c r="B2043" s="8" t="s">
        <v>1681</v>
      </c>
    </row>
    <row r="2044" spans="1:2">
      <c r="A2044" s="8" t="s">
        <v>5794</v>
      </c>
      <c r="B2044" s="8" t="s">
        <v>1681</v>
      </c>
    </row>
    <row r="2045" spans="1:2">
      <c r="A2045" s="8" t="s">
        <v>5795</v>
      </c>
      <c r="B2045" s="8" t="s">
        <v>1681</v>
      </c>
    </row>
    <row r="2046" spans="1:2">
      <c r="A2046" s="8" t="s">
        <v>5796</v>
      </c>
      <c r="B2046" s="8" t="s">
        <v>1681</v>
      </c>
    </row>
    <row r="2047" spans="1:2">
      <c r="A2047" s="8" t="s">
        <v>5797</v>
      </c>
      <c r="B2047" s="8" t="s">
        <v>1681</v>
      </c>
    </row>
    <row r="2048" spans="1:2">
      <c r="A2048" s="8" t="s">
        <v>5798</v>
      </c>
      <c r="B2048" s="8" t="s">
        <v>1681</v>
      </c>
    </row>
    <row r="2049" spans="1:2">
      <c r="A2049" s="8" t="s">
        <v>1682</v>
      </c>
      <c r="B2049" s="8" t="s">
        <v>1682</v>
      </c>
    </row>
    <row r="2050" spans="1:2">
      <c r="A2050" s="8" t="s">
        <v>5799</v>
      </c>
      <c r="B2050" s="8" t="s">
        <v>1682</v>
      </c>
    </row>
    <row r="2051" spans="1:2">
      <c r="A2051" s="8" t="s">
        <v>5800</v>
      </c>
      <c r="B2051" s="8" t="s">
        <v>1682</v>
      </c>
    </row>
    <row r="2052" spans="1:2">
      <c r="A2052" s="8" t="s">
        <v>5801</v>
      </c>
      <c r="B2052" s="8" t="s">
        <v>1682</v>
      </c>
    </row>
    <row r="2053" spans="1:2">
      <c r="A2053" s="8" t="s">
        <v>5802</v>
      </c>
      <c r="B2053" s="8" t="s">
        <v>1682</v>
      </c>
    </row>
    <row r="2054" spans="1:2">
      <c r="A2054" s="8" t="s">
        <v>5803</v>
      </c>
      <c r="B2054" s="8" t="s">
        <v>1682</v>
      </c>
    </row>
    <row r="2055" spans="1:2">
      <c r="A2055" s="8" t="s">
        <v>1683</v>
      </c>
      <c r="B2055" s="8" t="s">
        <v>1683</v>
      </c>
    </row>
    <row r="2056" spans="1:2">
      <c r="A2056" s="8" t="s">
        <v>5804</v>
      </c>
      <c r="B2056" s="8" t="s">
        <v>1683</v>
      </c>
    </row>
    <row r="2057" spans="1:2">
      <c r="A2057" s="8" t="s">
        <v>5805</v>
      </c>
      <c r="B2057" s="8" t="s">
        <v>1683</v>
      </c>
    </row>
    <row r="2058" spans="1:2">
      <c r="A2058" s="8" t="s">
        <v>5806</v>
      </c>
      <c r="B2058" s="8" t="s">
        <v>1683</v>
      </c>
    </row>
    <row r="2059" spans="1:2">
      <c r="A2059" s="8" t="s">
        <v>5807</v>
      </c>
      <c r="B2059" s="8" t="s">
        <v>1683</v>
      </c>
    </row>
    <row r="2060" spans="1:2">
      <c r="A2060" s="8" t="s">
        <v>5808</v>
      </c>
      <c r="B2060" s="8" t="s">
        <v>1683</v>
      </c>
    </row>
    <row r="2061" spans="1:2">
      <c r="A2061" s="8" t="s">
        <v>5809</v>
      </c>
      <c r="B2061" s="8" t="s">
        <v>1683</v>
      </c>
    </row>
    <row r="2062" spans="1:2">
      <c r="A2062" s="8" t="s">
        <v>5810</v>
      </c>
      <c r="B2062" s="8" t="s">
        <v>1683</v>
      </c>
    </row>
    <row r="2063" spans="1:2">
      <c r="A2063" s="8" t="s">
        <v>5811</v>
      </c>
      <c r="B2063" s="8" t="s">
        <v>1683</v>
      </c>
    </row>
    <row r="2064" spans="1:2">
      <c r="A2064" s="8" t="s">
        <v>5812</v>
      </c>
      <c r="B2064" s="8" t="s">
        <v>1683</v>
      </c>
    </row>
    <row r="2065" spans="1:2">
      <c r="A2065" s="8" t="s">
        <v>5813</v>
      </c>
      <c r="B2065" s="8" t="s">
        <v>1683</v>
      </c>
    </row>
    <row r="2066" spans="1:2">
      <c r="A2066" s="8" t="s">
        <v>5814</v>
      </c>
      <c r="B2066" s="8" t="s">
        <v>1683</v>
      </c>
    </row>
    <row r="2067" spans="1:2">
      <c r="A2067" s="8" t="s">
        <v>5815</v>
      </c>
      <c r="B2067" s="8" t="s">
        <v>1683</v>
      </c>
    </row>
    <row r="2068" spans="1:2">
      <c r="A2068" s="8" t="s">
        <v>1684</v>
      </c>
      <c r="B2068" s="8" t="s">
        <v>1684</v>
      </c>
    </row>
    <row r="2069" spans="1:2">
      <c r="A2069" s="8" t="s">
        <v>5816</v>
      </c>
      <c r="B2069" s="8" t="s">
        <v>1684</v>
      </c>
    </row>
    <row r="2070" spans="1:2">
      <c r="A2070" s="8" t="s">
        <v>5817</v>
      </c>
      <c r="B2070" s="8" t="s">
        <v>1684</v>
      </c>
    </row>
    <row r="2071" spans="1:2">
      <c r="A2071" s="8" t="s">
        <v>5818</v>
      </c>
      <c r="B2071" s="8" t="s">
        <v>1684</v>
      </c>
    </row>
    <row r="2072" spans="1:2">
      <c r="A2072" s="8" t="s">
        <v>5819</v>
      </c>
      <c r="B2072" s="8" t="s">
        <v>1684</v>
      </c>
    </row>
    <row r="2073" spans="1:2">
      <c r="A2073" s="8" t="s">
        <v>5820</v>
      </c>
      <c r="B2073" s="8" t="s">
        <v>1684</v>
      </c>
    </row>
    <row r="2074" spans="1:2">
      <c r="A2074" s="8" t="s">
        <v>5821</v>
      </c>
      <c r="B2074" s="8" t="s">
        <v>1684</v>
      </c>
    </row>
    <row r="2075" spans="1:2">
      <c r="A2075" s="8" t="s">
        <v>5822</v>
      </c>
      <c r="B2075" s="8" t="s">
        <v>1684</v>
      </c>
    </row>
    <row r="2076" spans="1:2">
      <c r="A2076" s="8" t="s">
        <v>5823</v>
      </c>
      <c r="B2076" s="8" t="s">
        <v>1684</v>
      </c>
    </row>
    <row r="2077" spans="1:2">
      <c r="A2077" s="8" t="s">
        <v>5824</v>
      </c>
      <c r="B2077" s="8" t="s">
        <v>1684</v>
      </c>
    </row>
    <row r="2078" spans="1:2">
      <c r="A2078" s="8" t="s">
        <v>5825</v>
      </c>
      <c r="B2078" s="8" t="s">
        <v>1684</v>
      </c>
    </row>
    <row r="2079" spans="1:2">
      <c r="A2079" s="8" t="s">
        <v>1685</v>
      </c>
      <c r="B2079" s="8" t="s">
        <v>1685</v>
      </c>
    </row>
    <row r="2080" spans="1:2">
      <c r="A2080" s="8" t="s">
        <v>5826</v>
      </c>
      <c r="B2080" s="8" t="s">
        <v>1685</v>
      </c>
    </row>
    <row r="2081" spans="1:2">
      <c r="A2081" s="8" t="s">
        <v>5827</v>
      </c>
      <c r="B2081" s="8" t="s">
        <v>1685</v>
      </c>
    </row>
    <row r="2082" spans="1:2">
      <c r="A2082" s="8" t="s">
        <v>5828</v>
      </c>
      <c r="B2082" s="8" t="s">
        <v>1685</v>
      </c>
    </row>
    <row r="2083" spans="1:2">
      <c r="A2083" s="8" t="s">
        <v>5829</v>
      </c>
      <c r="B2083" s="8" t="s">
        <v>1685</v>
      </c>
    </row>
    <row r="2084" spans="1:2">
      <c r="A2084" s="8" t="s">
        <v>5830</v>
      </c>
      <c r="B2084" s="8" t="s">
        <v>1685</v>
      </c>
    </row>
    <row r="2085" spans="1:2">
      <c r="A2085" s="8" t="s">
        <v>5831</v>
      </c>
      <c r="B2085" s="8" t="s">
        <v>1685</v>
      </c>
    </row>
    <row r="2086" spans="1:2">
      <c r="A2086" s="8" t="s">
        <v>5832</v>
      </c>
      <c r="B2086" s="8" t="s">
        <v>1685</v>
      </c>
    </row>
    <row r="2087" spans="1:2">
      <c r="A2087" s="8" t="s">
        <v>5833</v>
      </c>
      <c r="B2087" s="8" t="s">
        <v>1685</v>
      </c>
    </row>
    <row r="2088" spans="1:2">
      <c r="A2088" s="8" t="s">
        <v>5834</v>
      </c>
      <c r="B2088" s="8" t="s">
        <v>1685</v>
      </c>
    </row>
    <row r="2089" spans="1:2">
      <c r="A2089" s="8" t="s">
        <v>5835</v>
      </c>
      <c r="B2089" s="8" t="s">
        <v>1685</v>
      </c>
    </row>
    <row r="2090" spans="1:2">
      <c r="A2090" s="8" t="s">
        <v>5836</v>
      </c>
      <c r="B2090" s="8" t="s">
        <v>1685</v>
      </c>
    </row>
    <row r="2091" spans="1:2">
      <c r="A2091" s="8" t="s">
        <v>5837</v>
      </c>
      <c r="B2091" s="8" t="s">
        <v>1685</v>
      </c>
    </row>
    <row r="2092" spans="1:2">
      <c r="A2092" s="8" t="s">
        <v>5838</v>
      </c>
      <c r="B2092" s="8" t="s">
        <v>1685</v>
      </c>
    </row>
    <row r="2093" spans="1:2">
      <c r="A2093" s="8" t="s">
        <v>5839</v>
      </c>
      <c r="B2093" s="8" t="s">
        <v>1685</v>
      </c>
    </row>
    <row r="2094" spans="1:2">
      <c r="A2094" s="8" t="s">
        <v>5840</v>
      </c>
      <c r="B2094" s="8" t="s">
        <v>1685</v>
      </c>
    </row>
    <row r="2095" spans="1:2">
      <c r="A2095" s="8" t="s">
        <v>5841</v>
      </c>
      <c r="B2095" s="8" t="s">
        <v>1685</v>
      </c>
    </row>
    <row r="2096" spans="1:2">
      <c r="A2096" s="8" t="s">
        <v>5842</v>
      </c>
      <c r="B2096" s="8" t="s">
        <v>1685</v>
      </c>
    </row>
    <row r="2097" spans="1:2">
      <c r="A2097" s="8" t="s">
        <v>1686</v>
      </c>
      <c r="B2097" s="8" t="s">
        <v>1686</v>
      </c>
    </row>
    <row r="2098" spans="1:2">
      <c r="A2098" s="8" t="s">
        <v>5843</v>
      </c>
      <c r="B2098" s="8" t="s">
        <v>1686</v>
      </c>
    </row>
    <row r="2099" spans="1:2">
      <c r="A2099" s="8" t="s">
        <v>5844</v>
      </c>
      <c r="B2099" s="8" t="s">
        <v>1686</v>
      </c>
    </row>
    <row r="2100" spans="1:2">
      <c r="A2100" s="8" t="s">
        <v>5845</v>
      </c>
      <c r="B2100" s="8" t="s">
        <v>1686</v>
      </c>
    </row>
    <row r="2101" spans="1:2">
      <c r="A2101" s="8" t="s">
        <v>5846</v>
      </c>
      <c r="B2101" s="8" t="s">
        <v>1686</v>
      </c>
    </row>
    <row r="2102" spans="1:2">
      <c r="A2102" s="8" t="s">
        <v>5847</v>
      </c>
      <c r="B2102" s="8" t="s">
        <v>1686</v>
      </c>
    </row>
    <row r="2103" spans="1:2">
      <c r="A2103" s="8" t="s">
        <v>5848</v>
      </c>
      <c r="B2103" s="8" t="s">
        <v>1686</v>
      </c>
    </row>
    <row r="2104" spans="1:2">
      <c r="A2104" s="8" t="s">
        <v>5849</v>
      </c>
      <c r="B2104" s="8" t="s">
        <v>1686</v>
      </c>
    </row>
    <row r="2105" spans="1:2">
      <c r="A2105" s="8" t="s">
        <v>1687</v>
      </c>
      <c r="B2105" s="8" t="s">
        <v>1687</v>
      </c>
    </row>
    <row r="2106" spans="1:2">
      <c r="A2106" s="8" t="s">
        <v>5850</v>
      </c>
      <c r="B2106" s="8" t="s">
        <v>1687</v>
      </c>
    </row>
    <row r="2107" spans="1:2">
      <c r="A2107" s="8" t="s">
        <v>5851</v>
      </c>
      <c r="B2107" s="8" t="s">
        <v>1687</v>
      </c>
    </row>
    <row r="2108" spans="1:2">
      <c r="A2108" s="8" t="s">
        <v>5852</v>
      </c>
      <c r="B2108" s="8" t="s">
        <v>1687</v>
      </c>
    </row>
    <row r="2109" spans="1:2">
      <c r="A2109" s="8" t="s">
        <v>5853</v>
      </c>
      <c r="B2109" s="8" t="s">
        <v>1687</v>
      </c>
    </row>
    <row r="2110" spans="1:2">
      <c r="A2110" s="8" t="s">
        <v>1688</v>
      </c>
      <c r="B2110" s="8" t="s">
        <v>1688</v>
      </c>
    </row>
    <row r="2111" spans="1:2">
      <c r="A2111" s="8" t="s">
        <v>5854</v>
      </c>
      <c r="B2111" s="8" t="s">
        <v>1688</v>
      </c>
    </row>
    <row r="2112" spans="1:2">
      <c r="A2112" s="8" t="s">
        <v>5855</v>
      </c>
      <c r="B2112" s="8" t="s">
        <v>1688</v>
      </c>
    </row>
    <row r="2113" spans="1:2">
      <c r="A2113" s="8" t="s">
        <v>5856</v>
      </c>
      <c r="B2113" s="8" t="s">
        <v>1688</v>
      </c>
    </row>
    <row r="2114" spans="1:2">
      <c r="A2114" s="8" t="s">
        <v>5857</v>
      </c>
      <c r="B2114" s="8" t="s">
        <v>1688</v>
      </c>
    </row>
    <row r="2115" spans="1:2">
      <c r="A2115" s="8" t="s">
        <v>1689</v>
      </c>
      <c r="B2115" s="8" t="s">
        <v>1689</v>
      </c>
    </row>
    <row r="2116" spans="1:2">
      <c r="A2116" s="8" t="s">
        <v>5858</v>
      </c>
      <c r="B2116" s="8" t="s">
        <v>1689</v>
      </c>
    </row>
    <row r="2117" spans="1:2">
      <c r="A2117" s="8" t="s">
        <v>5859</v>
      </c>
      <c r="B2117" s="8" t="s">
        <v>1689</v>
      </c>
    </row>
    <row r="2118" spans="1:2">
      <c r="A2118" s="8" t="s">
        <v>5860</v>
      </c>
      <c r="B2118" s="8" t="s">
        <v>1689</v>
      </c>
    </row>
    <row r="2119" spans="1:2">
      <c r="A2119" s="8" t="s">
        <v>5861</v>
      </c>
      <c r="B2119" s="8" t="s">
        <v>1689</v>
      </c>
    </row>
    <row r="2120" spans="1:2">
      <c r="A2120" s="8" t="s">
        <v>1690</v>
      </c>
      <c r="B2120" s="8" t="s">
        <v>1690</v>
      </c>
    </row>
    <row r="2121" spans="1:2">
      <c r="A2121" s="8" t="s">
        <v>5862</v>
      </c>
      <c r="B2121" s="8" t="s">
        <v>1690</v>
      </c>
    </row>
    <row r="2122" spans="1:2">
      <c r="A2122" s="8" t="s">
        <v>5863</v>
      </c>
      <c r="B2122" s="8" t="s">
        <v>1690</v>
      </c>
    </row>
    <row r="2123" spans="1:2">
      <c r="A2123" s="8" t="s">
        <v>5864</v>
      </c>
      <c r="B2123" s="8" t="s">
        <v>1690</v>
      </c>
    </row>
    <row r="2124" spans="1:2">
      <c r="A2124" s="8" t="s">
        <v>5865</v>
      </c>
      <c r="B2124" s="8" t="s">
        <v>1690</v>
      </c>
    </row>
    <row r="2125" spans="1:2">
      <c r="A2125" s="8" t="s">
        <v>5866</v>
      </c>
      <c r="B2125" s="8" t="s">
        <v>1690</v>
      </c>
    </row>
    <row r="2126" spans="1:2">
      <c r="A2126" s="8" t="s">
        <v>1691</v>
      </c>
      <c r="B2126" s="8" t="s">
        <v>1691</v>
      </c>
    </row>
    <row r="2127" spans="1:2">
      <c r="A2127" s="8" t="s">
        <v>5867</v>
      </c>
      <c r="B2127" s="8" t="s">
        <v>1691</v>
      </c>
    </row>
    <row r="2128" spans="1:2">
      <c r="A2128" s="8" t="s">
        <v>5868</v>
      </c>
      <c r="B2128" s="8" t="s">
        <v>1691</v>
      </c>
    </row>
    <row r="2129" spans="1:2">
      <c r="A2129" s="8" t="s">
        <v>5869</v>
      </c>
      <c r="B2129" s="8" t="s">
        <v>1691</v>
      </c>
    </row>
    <row r="2130" spans="1:2">
      <c r="A2130" s="8" t="s">
        <v>5870</v>
      </c>
      <c r="B2130" s="8" t="s">
        <v>1691</v>
      </c>
    </row>
    <row r="2131" spans="1:2">
      <c r="A2131" s="8" t="s">
        <v>5871</v>
      </c>
      <c r="B2131" s="8" t="s">
        <v>1691</v>
      </c>
    </row>
    <row r="2132" spans="1:2">
      <c r="A2132" s="8" t="s">
        <v>5872</v>
      </c>
      <c r="B2132" s="8" t="s">
        <v>1691</v>
      </c>
    </row>
    <row r="2133" spans="1:2">
      <c r="A2133" s="8" t="s">
        <v>5873</v>
      </c>
      <c r="B2133" s="8" t="s">
        <v>1691</v>
      </c>
    </row>
    <row r="2134" spans="1:2">
      <c r="A2134" s="8" t="s">
        <v>1692</v>
      </c>
      <c r="B2134" s="8" t="s">
        <v>1692</v>
      </c>
    </row>
    <row r="2135" spans="1:2">
      <c r="A2135" s="8" t="s">
        <v>5874</v>
      </c>
      <c r="B2135" s="8" t="s">
        <v>1692</v>
      </c>
    </row>
    <row r="2136" spans="1:2">
      <c r="A2136" s="8" t="s">
        <v>5875</v>
      </c>
      <c r="B2136" s="8" t="s">
        <v>1692</v>
      </c>
    </row>
    <row r="2137" spans="1:2">
      <c r="A2137" s="8" t="s">
        <v>5876</v>
      </c>
      <c r="B2137" s="8" t="s">
        <v>1692</v>
      </c>
    </row>
    <row r="2138" spans="1:2">
      <c r="A2138" s="8" t="s">
        <v>5877</v>
      </c>
      <c r="B2138" s="8" t="s">
        <v>1692</v>
      </c>
    </row>
    <row r="2139" spans="1:2">
      <c r="A2139" s="8" t="s">
        <v>5878</v>
      </c>
      <c r="B2139" s="8" t="s">
        <v>1692</v>
      </c>
    </row>
    <row r="2140" spans="1:2">
      <c r="A2140" s="8" t="s">
        <v>5879</v>
      </c>
      <c r="B2140" s="8" t="s">
        <v>1692</v>
      </c>
    </row>
    <row r="2141" spans="1:2">
      <c r="A2141" s="8" t="s">
        <v>5880</v>
      </c>
      <c r="B2141" s="8" t="s">
        <v>1692</v>
      </c>
    </row>
    <row r="2142" spans="1:2">
      <c r="A2142" s="8" t="s">
        <v>5881</v>
      </c>
      <c r="B2142" s="8" t="s">
        <v>1692</v>
      </c>
    </row>
    <row r="2143" spans="1:2">
      <c r="A2143" s="8" t="s">
        <v>5882</v>
      </c>
      <c r="B2143" s="8" t="s">
        <v>1692</v>
      </c>
    </row>
    <row r="2144" spans="1:2">
      <c r="A2144" s="8" t="s">
        <v>5883</v>
      </c>
      <c r="B2144" s="8" t="s">
        <v>1692</v>
      </c>
    </row>
    <row r="2145" spans="1:2">
      <c r="A2145" s="8" t="s">
        <v>5884</v>
      </c>
      <c r="B2145" s="8" t="s">
        <v>1692</v>
      </c>
    </row>
    <row r="2146" spans="1:2">
      <c r="A2146" s="8" t="s">
        <v>5885</v>
      </c>
      <c r="B2146" s="8" t="s">
        <v>1692</v>
      </c>
    </row>
    <row r="2147" spans="1:2">
      <c r="A2147" s="8" t="s">
        <v>1693</v>
      </c>
      <c r="B2147" s="8" t="s">
        <v>1693</v>
      </c>
    </row>
    <row r="2148" spans="1:2">
      <c r="A2148" s="8" t="s">
        <v>5886</v>
      </c>
      <c r="B2148" s="8" t="s">
        <v>1693</v>
      </c>
    </row>
    <row r="2149" spans="1:2">
      <c r="A2149" s="8" t="s">
        <v>5887</v>
      </c>
      <c r="B2149" s="8" t="s">
        <v>1693</v>
      </c>
    </row>
    <row r="2150" spans="1:2">
      <c r="A2150" s="8" t="s">
        <v>5888</v>
      </c>
      <c r="B2150" s="8" t="s">
        <v>1693</v>
      </c>
    </row>
    <row r="2151" spans="1:2">
      <c r="A2151" s="8" t="s">
        <v>5889</v>
      </c>
      <c r="B2151" s="8" t="s">
        <v>1693</v>
      </c>
    </row>
    <row r="2152" spans="1:2">
      <c r="A2152" s="8" t="s">
        <v>1694</v>
      </c>
      <c r="B2152" s="8" t="s">
        <v>1694</v>
      </c>
    </row>
    <row r="2153" spans="1:2">
      <c r="A2153" s="8" t="s">
        <v>5890</v>
      </c>
      <c r="B2153" s="8" t="s">
        <v>1694</v>
      </c>
    </row>
    <row r="2154" spans="1:2">
      <c r="A2154" s="8" t="s">
        <v>5891</v>
      </c>
      <c r="B2154" s="8" t="s">
        <v>1694</v>
      </c>
    </row>
    <row r="2155" spans="1:2">
      <c r="A2155" s="8" t="s">
        <v>5892</v>
      </c>
      <c r="B2155" s="8" t="s">
        <v>1694</v>
      </c>
    </row>
    <row r="2156" spans="1:2">
      <c r="A2156" s="8" t="s">
        <v>5893</v>
      </c>
      <c r="B2156" s="8" t="s">
        <v>1694</v>
      </c>
    </row>
    <row r="2157" spans="1:2">
      <c r="A2157" s="8" t="s">
        <v>5894</v>
      </c>
      <c r="B2157" s="8" t="s">
        <v>1694</v>
      </c>
    </row>
    <row r="2158" spans="1:2">
      <c r="A2158" s="8" t="s">
        <v>5895</v>
      </c>
      <c r="B2158" s="8" t="s">
        <v>1694</v>
      </c>
    </row>
    <row r="2159" spans="1:2">
      <c r="A2159" s="8" t="s">
        <v>5896</v>
      </c>
      <c r="B2159" s="8" t="s">
        <v>1694</v>
      </c>
    </row>
    <row r="2160" spans="1:2">
      <c r="A2160" s="8" t="s">
        <v>5897</v>
      </c>
      <c r="B2160" s="8" t="s">
        <v>1694</v>
      </c>
    </row>
    <row r="2161" spans="1:2">
      <c r="A2161" s="8" t="s">
        <v>5898</v>
      </c>
      <c r="B2161" s="8" t="s">
        <v>1694</v>
      </c>
    </row>
    <row r="2162" spans="1:2">
      <c r="A2162" s="8" t="s">
        <v>5899</v>
      </c>
      <c r="B2162" s="8" t="s">
        <v>1694</v>
      </c>
    </row>
    <row r="2163" spans="1:2">
      <c r="A2163" s="8" t="s">
        <v>5900</v>
      </c>
      <c r="B2163" s="8" t="s">
        <v>1694</v>
      </c>
    </row>
    <row r="2164" spans="1:2">
      <c r="A2164" s="8" t="s">
        <v>1695</v>
      </c>
      <c r="B2164" s="8" t="s">
        <v>1695</v>
      </c>
    </row>
    <row r="2165" spans="1:2">
      <c r="A2165" s="8" t="s">
        <v>5901</v>
      </c>
      <c r="B2165" s="8" t="s">
        <v>1695</v>
      </c>
    </row>
    <row r="2166" spans="1:2">
      <c r="A2166" s="8" t="s">
        <v>5902</v>
      </c>
      <c r="B2166" s="8" t="s">
        <v>1695</v>
      </c>
    </row>
    <row r="2167" spans="1:2">
      <c r="A2167" s="8" t="s">
        <v>5903</v>
      </c>
      <c r="B2167" s="8" t="s">
        <v>1695</v>
      </c>
    </row>
    <row r="2168" spans="1:2">
      <c r="A2168" s="8" t="s">
        <v>5904</v>
      </c>
      <c r="B2168" s="8" t="s">
        <v>1695</v>
      </c>
    </row>
    <row r="2169" spans="1:2">
      <c r="A2169" s="8" t="s">
        <v>5905</v>
      </c>
      <c r="B2169" s="8" t="s">
        <v>1695</v>
      </c>
    </row>
    <row r="2170" spans="1:2">
      <c r="A2170" s="8" t="s">
        <v>5906</v>
      </c>
      <c r="B2170" s="8" t="s">
        <v>1695</v>
      </c>
    </row>
    <row r="2171" spans="1:2">
      <c r="A2171" s="8" t="s">
        <v>1696</v>
      </c>
      <c r="B2171" s="8" t="s">
        <v>1696</v>
      </c>
    </row>
    <row r="2172" spans="1:2">
      <c r="A2172" s="8" t="s">
        <v>5907</v>
      </c>
      <c r="B2172" s="8" t="s">
        <v>1696</v>
      </c>
    </row>
    <row r="2173" spans="1:2">
      <c r="A2173" s="8" t="s">
        <v>5908</v>
      </c>
      <c r="B2173" s="8" t="s">
        <v>1696</v>
      </c>
    </row>
    <row r="2174" spans="1:2">
      <c r="A2174" s="8" t="s">
        <v>5909</v>
      </c>
      <c r="B2174" s="8" t="s">
        <v>1696</v>
      </c>
    </row>
    <row r="2175" spans="1:2">
      <c r="A2175" s="8" t="s">
        <v>5910</v>
      </c>
      <c r="B2175" s="8" t="s">
        <v>1696</v>
      </c>
    </row>
    <row r="2176" spans="1:2">
      <c r="A2176" s="8" t="s">
        <v>5911</v>
      </c>
      <c r="B2176" s="8" t="s">
        <v>1696</v>
      </c>
    </row>
    <row r="2177" spans="1:2">
      <c r="A2177" s="8" t="s">
        <v>5912</v>
      </c>
      <c r="B2177" s="8" t="s">
        <v>1696</v>
      </c>
    </row>
    <row r="2178" spans="1:2">
      <c r="A2178" s="8" t="s">
        <v>5913</v>
      </c>
      <c r="B2178" s="8" t="s">
        <v>1696</v>
      </c>
    </row>
    <row r="2179" spans="1:2">
      <c r="A2179" s="8" t="s">
        <v>1697</v>
      </c>
      <c r="B2179" s="8" t="s">
        <v>1697</v>
      </c>
    </row>
    <row r="2180" spans="1:2">
      <c r="A2180" s="8" t="s">
        <v>5914</v>
      </c>
      <c r="B2180" s="8" t="s">
        <v>1697</v>
      </c>
    </row>
    <row r="2181" spans="1:2">
      <c r="A2181" s="8" t="s">
        <v>5915</v>
      </c>
      <c r="B2181" s="8" t="s">
        <v>1697</v>
      </c>
    </row>
    <row r="2182" spans="1:2">
      <c r="A2182" s="8" t="s">
        <v>5916</v>
      </c>
      <c r="B2182" s="8" t="s">
        <v>1697</v>
      </c>
    </row>
    <row r="2183" spans="1:2">
      <c r="A2183" s="8" t="s">
        <v>5917</v>
      </c>
      <c r="B2183" s="8" t="s">
        <v>1697</v>
      </c>
    </row>
    <row r="2184" spans="1:2">
      <c r="A2184" s="8" t="s">
        <v>1698</v>
      </c>
      <c r="B2184" s="8" t="s">
        <v>1698</v>
      </c>
    </row>
    <row r="2185" spans="1:2">
      <c r="A2185" s="8" t="s">
        <v>5918</v>
      </c>
      <c r="B2185" s="8" t="s">
        <v>1698</v>
      </c>
    </row>
    <row r="2186" spans="1:2">
      <c r="A2186" s="8" t="s">
        <v>5919</v>
      </c>
      <c r="B2186" s="8" t="s">
        <v>1698</v>
      </c>
    </row>
    <row r="2187" spans="1:2">
      <c r="A2187" s="8" t="s">
        <v>5920</v>
      </c>
      <c r="B2187" s="8" t="s">
        <v>1698</v>
      </c>
    </row>
    <row r="2188" spans="1:2">
      <c r="A2188" s="8" t="s">
        <v>5921</v>
      </c>
      <c r="B2188" s="8" t="s">
        <v>1698</v>
      </c>
    </row>
    <row r="2189" spans="1:2">
      <c r="A2189" s="8" t="s">
        <v>3484</v>
      </c>
      <c r="B2189" s="8" t="s">
        <v>3484</v>
      </c>
    </row>
    <row r="2190" spans="1:2">
      <c r="A2190" s="8" t="s">
        <v>5922</v>
      </c>
      <c r="B2190" s="8" t="s">
        <v>3484</v>
      </c>
    </row>
    <row r="2191" spans="1:2">
      <c r="A2191" s="8" t="s">
        <v>5923</v>
      </c>
      <c r="B2191" s="8" t="s">
        <v>3484</v>
      </c>
    </row>
    <row r="2192" spans="1:2">
      <c r="A2192" s="8" t="s">
        <v>5924</v>
      </c>
      <c r="B2192" s="8" t="s">
        <v>3484</v>
      </c>
    </row>
    <row r="2193" spans="1:2">
      <c r="A2193" s="8" t="s">
        <v>5925</v>
      </c>
      <c r="B2193" s="8" t="s">
        <v>3485</v>
      </c>
    </row>
    <row r="2194" spans="1:2">
      <c r="A2194" s="8" t="s">
        <v>5926</v>
      </c>
      <c r="B2194" s="8" t="s">
        <v>3485</v>
      </c>
    </row>
    <row r="2195" spans="1:2">
      <c r="A2195" s="8" t="s">
        <v>5927</v>
      </c>
      <c r="B2195" s="8" t="s">
        <v>3485</v>
      </c>
    </row>
    <row r="2196" spans="1:2">
      <c r="A2196" s="8" t="s">
        <v>5928</v>
      </c>
      <c r="B2196" s="8" t="s">
        <v>3485</v>
      </c>
    </row>
    <row r="2197" spans="1:2">
      <c r="A2197" s="8" t="s">
        <v>5929</v>
      </c>
      <c r="B2197" s="8" t="s">
        <v>3485</v>
      </c>
    </row>
    <row r="2198" spans="1:2">
      <c r="A2198" s="8" t="s">
        <v>5930</v>
      </c>
      <c r="B2198" s="8" t="s">
        <v>3485</v>
      </c>
    </row>
    <row r="2199" spans="1:2">
      <c r="A2199" s="8" t="s">
        <v>5931</v>
      </c>
      <c r="B2199" s="8" t="s">
        <v>3485</v>
      </c>
    </row>
    <row r="2200" spans="1:2">
      <c r="A2200" s="8" t="s">
        <v>5932</v>
      </c>
      <c r="B2200" s="8" t="s">
        <v>3485</v>
      </c>
    </row>
    <row r="2201" spans="1:2">
      <c r="A2201" s="8" t="s">
        <v>5933</v>
      </c>
      <c r="B2201" s="8" t="s">
        <v>3485</v>
      </c>
    </row>
    <row r="2202" spans="1:2">
      <c r="A2202" s="8" t="s">
        <v>5934</v>
      </c>
      <c r="B2202" s="8" t="s">
        <v>3485</v>
      </c>
    </row>
    <row r="2203" spans="1:2">
      <c r="A2203" s="8" t="s">
        <v>5935</v>
      </c>
      <c r="B2203" s="8" t="s">
        <v>3485</v>
      </c>
    </row>
    <row r="2204" spans="1:2">
      <c r="A2204" s="8" t="s">
        <v>5936</v>
      </c>
      <c r="B2204" s="8" t="s">
        <v>3485</v>
      </c>
    </row>
    <row r="2205" spans="1:2">
      <c r="A2205" s="8" t="s">
        <v>5937</v>
      </c>
      <c r="B2205" s="8" t="s">
        <v>3485</v>
      </c>
    </row>
    <row r="2206" spans="1:2">
      <c r="A2206" s="8" t="s">
        <v>5938</v>
      </c>
      <c r="B2206" s="8" t="s">
        <v>3485</v>
      </c>
    </row>
    <row r="2207" spans="1:2">
      <c r="A2207" s="8" t="s">
        <v>5939</v>
      </c>
      <c r="B2207" s="8" t="s">
        <v>3485</v>
      </c>
    </row>
    <row r="2208" spans="1:2">
      <c r="A2208" s="8" t="s">
        <v>5940</v>
      </c>
      <c r="B2208" s="8" t="s">
        <v>3485</v>
      </c>
    </row>
    <row r="2209" spans="1:2">
      <c r="A2209" s="8" t="s">
        <v>1699</v>
      </c>
      <c r="B2209" s="8" t="s">
        <v>1699</v>
      </c>
    </row>
    <row r="2210" spans="1:2">
      <c r="A2210" s="8" t="s">
        <v>5941</v>
      </c>
      <c r="B2210" s="8" t="s">
        <v>1699</v>
      </c>
    </row>
    <row r="2211" spans="1:2">
      <c r="A2211" s="8" t="s">
        <v>5942</v>
      </c>
      <c r="B2211" s="8" t="s">
        <v>1699</v>
      </c>
    </row>
    <row r="2212" spans="1:2">
      <c r="A2212" s="8" t="s">
        <v>5943</v>
      </c>
      <c r="B2212" s="8" t="s">
        <v>1699</v>
      </c>
    </row>
    <row r="2213" spans="1:2">
      <c r="A2213" s="8" t="s">
        <v>5944</v>
      </c>
      <c r="B2213" s="8" t="s">
        <v>1699</v>
      </c>
    </row>
    <row r="2214" spans="1:2">
      <c r="A2214" s="8" t="s">
        <v>4811</v>
      </c>
      <c r="B2214" s="8" t="s">
        <v>1699</v>
      </c>
    </row>
    <row r="2215" spans="1:2">
      <c r="A2215" s="8" t="s">
        <v>5945</v>
      </c>
      <c r="B2215" s="8" t="s">
        <v>1699</v>
      </c>
    </row>
    <row r="2216" spans="1:2">
      <c r="A2216" s="8" t="s">
        <v>5946</v>
      </c>
      <c r="B2216" s="8" t="s">
        <v>1699</v>
      </c>
    </row>
    <row r="2217" spans="1:2">
      <c r="A2217" s="8" t="s">
        <v>5947</v>
      </c>
      <c r="B2217" s="8" t="s">
        <v>1699</v>
      </c>
    </row>
    <row r="2218" spans="1:2">
      <c r="A2218" s="8" t="s">
        <v>5948</v>
      </c>
      <c r="B2218" s="8" t="s">
        <v>1699</v>
      </c>
    </row>
    <row r="2219" spans="1:2">
      <c r="A2219" s="8" t="s">
        <v>5949</v>
      </c>
      <c r="B2219" s="8" t="s">
        <v>1699</v>
      </c>
    </row>
    <row r="2220" spans="1:2">
      <c r="A2220" s="8" t="s">
        <v>5950</v>
      </c>
      <c r="B2220" s="8" t="s">
        <v>1699</v>
      </c>
    </row>
    <row r="2221" spans="1:2">
      <c r="A2221" s="8" t="s">
        <v>5951</v>
      </c>
      <c r="B2221" s="8" t="s">
        <v>1699</v>
      </c>
    </row>
    <row r="2222" spans="1:2">
      <c r="A2222" s="8" t="s">
        <v>5952</v>
      </c>
      <c r="B2222" s="8" t="s">
        <v>1699</v>
      </c>
    </row>
    <row r="2223" spans="1:2">
      <c r="A2223" s="8" t="s">
        <v>5953</v>
      </c>
      <c r="B2223" s="8" t="s">
        <v>1699</v>
      </c>
    </row>
    <row r="2224" spans="1:2">
      <c r="A2224" s="8" t="s">
        <v>5954</v>
      </c>
      <c r="B2224" s="8" t="s">
        <v>1699</v>
      </c>
    </row>
    <row r="2225" spans="1:2">
      <c r="A2225" s="8" t="s">
        <v>5955</v>
      </c>
      <c r="B2225" s="8" t="s">
        <v>1699</v>
      </c>
    </row>
    <row r="2226" spans="1:2">
      <c r="A2226" s="8" t="s">
        <v>5956</v>
      </c>
      <c r="B2226" s="8" t="s">
        <v>1699</v>
      </c>
    </row>
    <row r="2227" spans="1:2">
      <c r="A2227" s="8" t="s">
        <v>5957</v>
      </c>
      <c r="B2227" s="8" t="s">
        <v>1699</v>
      </c>
    </row>
    <row r="2228" spans="1:2">
      <c r="A2228" s="8" t="s">
        <v>5958</v>
      </c>
      <c r="B2228" s="8" t="s">
        <v>1699</v>
      </c>
    </row>
    <row r="2229" spans="1:2">
      <c r="A2229" s="8" t="s">
        <v>5959</v>
      </c>
      <c r="B2229" s="8" t="s">
        <v>1699</v>
      </c>
    </row>
    <row r="2230" spans="1:2">
      <c r="A2230" s="8" t="s">
        <v>5960</v>
      </c>
      <c r="B2230" s="8" t="s">
        <v>1699</v>
      </c>
    </row>
    <row r="2231" spans="1:2">
      <c r="A2231" s="8" t="s">
        <v>5961</v>
      </c>
      <c r="B2231" s="8" t="s">
        <v>1699</v>
      </c>
    </row>
    <row r="2232" spans="1:2">
      <c r="A2232" s="8" t="s">
        <v>5962</v>
      </c>
      <c r="B2232" s="8" t="s">
        <v>1699</v>
      </c>
    </row>
    <row r="2233" spans="1:2">
      <c r="A2233" s="8" t="s">
        <v>5963</v>
      </c>
      <c r="B2233" s="8" t="s">
        <v>1699</v>
      </c>
    </row>
    <row r="2234" spans="1:2">
      <c r="A2234" s="8" t="s">
        <v>5964</v>
      </c>
      <c r="B2234" s="8" t="s">
        <v>1699</v>
      </c>
    </row>
    <row r="2235" spans="1:2">
      <c r="A2235" s="8" t="s">
        <v>5965</v>
      </c>
      <c r="B2235" s="8" t="s">
        <v>1699</v>
      </c>
    </row>
    <row r="2236" spans="1:2">
      <c r="A2236" s="8" t="s">
        <v>5966</v>
      </c>
      <c r="B2236" s="8" t="s">
        <v>1699</v>
      </c>
    </row>
    <row r="2237" spans="1:2">
      <c r="A2237" s="8" t="s">
        <v>5967</v>
      </c>
      <c r="B2237" s="8" t="s">
        <v>1699</v>
      </c>
    </row>
    <row r="2238" spans="1:2">
      <c r="A2238" s="8" t="s">
        <v>5968</v>
      </c>
      <c r="B2238" s="8" t="s">
        <v>1699</v>
      </c>
    </row>
    <row r="2239" spans="1:2">
      <c r="A2239" s="8" t="s">
        <v>5969</v>
      </c>
      <c r="B2239" s="8" t="s">
        <v>1699</v>
      </c>
    </row>
    <row r="2240" spans="1:2">
      <c r="A2240" s="8" t="s">
        <v>5970</v>
      </c>
      <c r="B2240" s="8" t="s">
        <v>1699</v>
      </c>
    </row>
    <row r="2241" spans="1:2">
      <c r="A2241" s="8" t="s">
        <v>5971</v>
      </c>
      <c r="B2241" s="8" t="s">
        <v>1699</v>
      </c>
    </row>
    <row r="2242" spans="1:2">
      <c r="A2242" s="8" t="s">
        <v>5972</v>
      </c>
      <c r="B2242" s="8" t="s">
        <v>1699</v>
      </c>
    </row>
    <row r="2243" spans="1:2">
      <c r="A2243" s="8" t="s">
        <v>5973</v>
      </c>
      <c r="B2243" s="8" t="s">
        <v>1699</v>
      </c>
    </row>
    <row r="2244" spans="1:2">
      <c r="A2244" s="8" t="s">
        <v>5974</v>
      </c>
      <c r="B2244" s="8" t="s">
        <v>1699</v>
      </c>
    </row>
    <row r="2245" spans="1:2">
      <c r="A2245" s="8" t="s">
        <v>5975</v>
      </c>
      <c r="B2245" s="8" t="s">
        <v>1699</v>
      </c>
    </row>
    <row r="2246" spans="1:2">
      <c r="A2246" s="8" t="s">
        <v>5976</v>
      </c>
      <c r="B2246" s="8" t="s">
        <v>1699</v>
      </c>
    </row>
    <row r="2247" spans="1:2">
      <c r="A2247" s="8" t="s">
        <v>5977</v>
      </c>
      <c r="B2247" s="8" t="s">
        <v>1699</v>
      </c>
    </row>
    <row r="2248" spans="1:2">
      <c r="A2248" s="8" t="s">
        <v>1700</v>
      </c>
      <c r="B2248" s="8" t="s">
        <v>1700</v>
      </c>
    </row>
    <row r="2249" spans="1:2">
      <c r="A2249" s="8" t="s">
        <v>5978</v>
      </c>
      <c r="B2249" s="8" t="s">
        <v>1700</v>
      </c>
    </row>
    <row r="2250" spans="1:2">
      <c r="A2250" s="8" t="s">
        <v>5979</v>
      </c>
      <c r="B2250" s="8" t="s">
        <v>1700</v>
      </c>
    </row>
    <row r="2251" spans="1:2">
      <c r="A2251" s="8" t="s">
        <v>5980</v>
      </c>
      <c r="B2251" s="8" t="s">
        <v>1700</v>
      </c>
    </row>
    <row r="2252" spans="1:2">
      <c r="A2252" s="8" t="s">
        <v>5981</v>
      </c>
      <c r="B2252" s="8" t="s">
        <v>1700</v>
      </c>
    </row>
    <row r="2253" spans="1:2">
      <c r="A2253" s="8" t="s">
        <v>5982</v>
      </c>
      <c r="B2253" s="8" t="s">
        <v>1700</v>
      </c>
    </row>
    <row r="2254" spans="1:2">
      <c r="A2254" s="8" t="s">
        <v>5983</v>
      </c>
      <c r="B2254" s="8" t="s">
        <v>1700</v>
      </c>
    </row>
    <row r="2255" spans="1:2">
      <c r="A2255" s="8" t="s">
        <v>5984</v>
      </c>
      <c r="B2255" s="8" t="s">
        <v>1700</v>
      </c>
    </row>
    <row r="2256" spans="1:2">
      <c r="A2256" s="8" t="s">
        <v>5985</v>
      </c>
      <c r="B2256" s="8" t="s">
        <v>1700</v>
      </c>
    </row>
    <row r="2257" spans="1:2">
      <c r="A2257" s="8" t="s">
        <v>5986</v>
      </c>
      <c r="B2257" s="8" t="s">
        <v>1700</v>
      </c>
    </row>
    <row r="2258" spans="1:2">
      <c r="A2258" s="8" t="s">
        <v>5987</v>
      </c>
      <c r="B2258" s="8" t="s">
        <v>1700</v>
      </c>
    </row>
    <row r="2259" spans="1:2">
      <c r="A2259" s="8" t="s">
        <v>5988</v>
      </c>
      <c r="B2259" s="8" t="s">
        <v>1700</v>
      </c>
    </row>
    <row r="2260" spans="1:2">
      <c r="A2260" s="8" t="s">
        <v>5989</v>
      </c>
      <c r="B2260" s="8" t="s">
        <v>1700</v>
      </c>
    </row>
    <row r="2261" spans="1:2">
      <c r="A2261" s="8" t="s">
        <v>5990</v>
      </c>
      <c r="B2261" s="8" t="s">
        <v>1700</v>
      </c>
    </row>
    <row r="2262" spans="1:2">
      <c r="A2262" s="8" t="s">
        <v>5991</v>
      </c>
      <c r="B2262" s="8" t="s">
        <v>1700</v>
      </c>
    </row>
    <row r="2263" spans="1:2">
      <c r="A2263" s="8" t="s">
        <v>5992</v>
      </c>
      <c r="B2263" s="8" t="s">
        <v>1700</v>
      </c>
    </row>
    <row r="2264" spans="1:2">
      <c r="A2264" s="8" t="s">
        <v>5993</v>
      </c>
      <c r="B2264" s="8" t="s">
        <v>1700</v>
      </c>
    </row>
    <row r="2265" spans="1:2">
      <c r="A2265" s="8" t="s">
        <v>5994</v>
      </c>
      <c r="B2265" s="8" t="s">
        <v>1700</v>
      </c>
    </row>
    <row r="2266" spans="1:2">
      <c r="A2266" s="8" t="s">
        <v>5995</v>
      </c>
      <c r="B2266" s="8" t="s">
        <v>1700</v>
      </c>
    </row>
    <row r="2267" spans="1:2">
      <c r="A2267" s="8" t="s">
        <v>5996</v>
      </c>
      <c r="B2267" s="8" t="s">
        <v>1700</v>
      </c>
    </row>
    <row r="2268" spans="1:2">
      <c r="A2268" s="8" t="s">
        <v>1701</v>
      </c>
      <c r="B2268" s="8" t="s">
        <v>1701</v>
      </c>
    </row>
    <row r="2269" spans="1:2">
      <c r="A2269" s="8" t="s">
        <v>5997</v>
      </c>
      <c r="B2269" s="8" t="s">
        <v>1701</v>
      </c>
    </row>
    <row r="2270" spans="1:2">
      <c r="A2270" s="8" t="s">
        <v>5998</v>
      </c>
      <c r="B2270" s="8" t="s">
        <v>1701</v>
      </c>
    </row>
    <row r="2271" spans="1:2">
      <c r="A2271" s="8" t="s">
        <v>5999</v>
      </c>
      <c r="B2271" s="8" t="s">
        <v>1701</v>
      </c>
    </row>
    <row r="2272" spans="1:2">
      <c r="A2272" s="8" t="s">
        <v>6000</v>
      </c>
      <c r="B2272" s="8" t="s">
        <v>1701</v>
      </c>
    </row>
    <row r="2273" spans="1:2">
      <c r="A2273" s="8" t="s">
        <v>6001</v>
      </c>
      <c r="B2273" s="8" t="s">
        <v>1701</v>
      </c>
    </row>
    <row r="2274" spans="1:2">
      <c r="A2274" s="8" t="s">
        <v>6002</v>
      </c>
      <c r="B2274" s="8" t="s">
        <v>1701</v>
      </c>
    </row>
    <row r="2275" spans="1:2">
      <c r="A2275" s="8" t="s">
        <v>1702</v>
      </c>
      <c r="B2275" s="8" t="s">
        <v>1702</v>
      </c>
    </row>
    <row r="2276" spans="1:2">
      <c r="A2276" s="8" t="s">
        <v>6003</v>
      </c>
      <c r="B2276" s="8" t="s">
        <v>1702</v>
      </c>
    </row>
    <row r="2277" spans="1:2">
      <c r="A2277" s="8" t="s">
        <v>6004</v>
      </c>
      <c r="B2277" s="8" t="s">
        <v>1702</v>
      </c>
    </row>
    <row r="2278" spans="1:2">
      <c r="A2278" s="8" t="s">
        <v>6005</v>
      </c>
      <c r="B2278" s="8" t="s">
        <v>1702</v>
      </c>
    </row>
    <row r="2279" spans="1:2">
      <c r="A2279" s="8" t="s">
        <v>6006</v>
      </c>
      <c r="B2279" s="8" t="s">
        <v>1702</v>
      </c>
    </row>
    <row r="2280" spans="1:2">
      <c r="A2280" s="8" t="s">
        <v>6007</v>
      </c>
      <c r="B2280" s="8" t="s">
        <v>1702</v>
      </c>
    </row>
    <row r="2281" spans="1:2">
      <c r="A2281" s="8" t="s">
        <v>1703</v>
      </c>
      <c r="B2281" s="8" t="s">
        <v>1703</v>
      </c>
    </row>
    <row r="2282" spans="1:2">
      <c r="A2282" s="8" t="s">
        <v>6008</v>
      </c>
      <c r="B2282" s="8" t="s">
        <v>1703</v>
      </c>
    </row>
    <row r="2283" spans="1:2">
      <c r="A2283" s="8" t="s">
        <v>6009</v>
      </c>
      <c r="B2283" s="8" t="s">
        <v>1703</v>
      </c>
    </row>
    <row r="2284" spans="1:2">
      <c r="A2284" s="8" t="s">
        <v>6010</v>
      </c>
      <c r="B2284" s="8" t="s">
        <v>1703</v>
      </c>
    </row>
    <row r="2285" spans="1:2">
      <c r="A2285" s="8" t="s">
        <v>6011</v>
      </c>
      <c r="B2285" s="8" t="s">
        <v>1703</v>
      </c>
    </row>
    <row r="2286" spans="1:2">
      <c r="A2286" s="8" t="s">
        <v>6012</v>
      </c>
      <c r="B2286" s="8" t="s">
        <v>1703</v>
      </c>
    </row>
    <row r="2287" spans="1:2">
      <c r="A2287" s="8" t="s">
        <v>6013</v>
      </c>
      <c r="B2287" s="8" t="s">
        <v>1703</v>
      </c>
    </row>
    <row r="2288" spans="1:2">
      <c r="A2288" s="8" t="s">
        <v>6014</v>
      </c>
      <c r="B2288" s="8" t="s">
        <v>1703</v>
      </c>
    </row>
    <row r="2289" spans="1:2">
      <c r="A2289" s="8" t="s">
        <v>1704</v>
      </c>
      <c r="B2289" s="8" t="s">
        <v>1704</v>
      </c>
    </row>
    <row r="2290" spans="1:2">
      <c r="A2290" s="8" t="s">
        <v>6015</v>
      </c>
      <c r="B2290" s="8" t="s">
        <v>1704</v>
      </c>
    </row>
    <row r="2291" spans="1:2">
      <c r="A2291" s="8" t="s">
        <v>6016</v>
      </c>
      <c r="B2291" s="8" t="s">
        <v>1704</v>
      </c>
    </row>
    <row r="2292" spans="1:2">
      <c r="A2292" s="8" t="s">
        <v>6017</v>
      </c>
      <c r="B2292" s="8" t="s">
        <v>1704</v>
      </c>
    </row>
    <row r="2293" spans="1:2">
      <c r="A2293" s="8" t="s">
        <v>6018</v>
      </c>
      <c r="B2293" s="8" t="s">
        <v>1704</v>
      </c>
    </row>
    <row r="2294" spans="1:2">
      <c r="A2294" s="8" t="s">
        <v>6019</v>
      </c>
      <c r="B2294" s="8" t="s">
        <v>1704</v>
      </c>
    </row>
    <row r="2295" spans="1:2">
      <c r="A2295" s="8" t="s">
        <v>6020</v>
      </c>
      <c r="B2295" s="8" t="s">
        <v>1704</v>
      </c>
    </row>
    <row r="2296" spans="1:2">
      <c r="A2296" s="8" t="s">
        <v>1705</v>
      </c>
      <c r="B2296" s="8" t="s">
        <v>1705</v>
      </c>
    </row>
    <row r="2297" spans="1:2">
      <c r="A2297" s="8" t="s">
        <v>6021</v>
      </c>
      <c r="B2297" s="8" t="s">
        <v>1705</v>
      </c>
    </row>
    <row r="2298" spans="1:2">
      <c r="A2298" s="8" t="s">
        <v>6022</v>
      </c>
      <c r="B2298" s="8" t="s">
        <v>1705</v>
      </c>
    </row>
    <row r="2299" spans="1:2">
      <c r="A2299" s="8" t="s">
        <v>6023</v>
      </c>
      <c r="B2299" s="8" t="s">
        <v>1705</v>
      </c>
    </row>
    <row r="2300" spans="1:2">
      <c r="A2300" s="8" t="s">
        <v>6024</v>
      </c>
      <c r="B2300" s="8" t="s">
        <v>1705</v>
      </c>
    </row>
    <row r="2301" spans="1:2">
      <c r="A2301" s="8" t="s">
        <v>6025</v>
      </c>
      <c r="B2301" s="8" t="s">
        <v>1705</v>
      </c>
    </row>
    <row r="2302" spans="1:2">
      <c r="A2302" s="8" t="s">
        <v>6026</v>
      </c>
      <c r="B2302" s="8" t="s">
        <v>1705</v>
      </c>
    </row>
    <row r="2303" spans="1:2">
      <c r="A2303" s="8" t="s">
        <v>6027</v>
      </c>
      <c r="B2303" s="8" t="s">
        <v>1705</v>
      </c>
    </row>
    <row r="2304" spans="1:2">
      <c r="A2304" s="8" t="s">
        <v>6028</v>
      </c>
      <c r="B2304" s="8" t="s">
        <v>1705</v>
      </c>
    </row>
    <row r="2305" spans="1:2">
      <c r="A2305" s="8" t="s">
        <v>6029</v>
      </c>
      <c r="B2305" s="8" t="s">
        <v>1705</v>
      </c>
    </row>
    <row r="2306" spans="1:2">
      <c r="A2306" s="8" t="s">
        <v>1706</v>
      </c>
      <c r="B2306" s="8" t="s">
        <v>1706</v>
      </c>
    </row>
    <row r="2307" spans="1:2">
      <c r="A2307" s="8" t="s">
        <v>6030</v>
      </c>
      <c r="B2307" s="8" t="s">
        <v>1706</v>
      </c>
    </row>
    <row r="2308" spans="1:2">
      <c r="A2308" s="8" t="s">
        <v>6031</v>
      </c>
      <c r="B2308" s="8" t="s">
        <v>1706</v>
      </c>
    </row>
    <row r="2309" spans="1:2">
      <c r="A2309" s="8" t="s">
        <v>6032</v>
      </c>
      <c r="B2309" s="8" t="s">
        <v>1706</v>
      </c>
    </row>
    <row r="2310" spans="1:2">
      <c r="A2310" s="8" t="s">
        <v>6033</v>
      </c>
      <c r="B2310" s="8" t="s">
        <v>1706</v>
      </c>
    </row>
    <row r="2311" spans="1:2">
      <c r="A2311" s="8" t="s">
        <v>6034</v>
      </c>
      <c r="B2311" s="8" t="s">
        <v>1706</v>
      </c>
    </row>
    <row r="2312" spans="1:2">
      <c r="A2312" s="8" t="s">
        <v>6035</v>
      </c>
      <c r="B2312" s="8" t="s">
        <v>1706</v>
      </c>
    </row>
    <row r="2313" spans="1:2">
      <c r="A2313" s="8" t="s">
        <v>6036</v>
      </c>
      <c r="B2313" s="8" t="s">
        <v>1706</v>
      </c>
    </row>
    <row r="2314" spans="1:2">
      <c r="A2314" s="8" t="s">
        <v>1707</v>
      </c>
      <c r="B2314" s="8" t="s">
        <v>1707</v>
      </c>
    </row>
    <row r="2315" spans="1:2">
      <c r="A2315" s="8" t="s">
        <v>6037</v>
      </c>
      <c r="B2315" s="8" t="s">
        <v>1707</v>
      </c>
    </row>
    <row r="2316" spans="1:2">
      <c r="A2316" s="8" t="s">
        <v>6038</v>
      </c>
      <c r="B2316" s="8" t="s">
        <v>1707</v>
      </c>
    </row>
    <row r="2317" spans="1:2">
      <c r="A2317" s="8" t="s">
        <v>6039</v>
      </c>
      <c r="B2317" s="8" t="s">
        <v>1707</v>
      </c>
    </row>
    <row r="2318" spans="1:2">
      <c r="A2318" s="8" t="s">
        <v>6040</v>
      </c>
      <c r="B2318" s="8" t="s">
        <v>1707</v>
      </c>
    </row>
    <row r="2319" spans="1:2">
      <c r="A2319" s="8" t="s">
        <v>6041</v>
      </c>
      <c r="B2319" s="8" t="s">
        <v>1707</v>
      </c>
    </row>
    <row r="2320" spans="1:2">
      <c r="A2320" s="8" t="s">
        <v>1708</v>
      </c>
      <c r="B2320" s="8" t="s">
        <v>1708</v>
      </c>
    </row>
    <row r="2321" spans="1:2">
      <c r="A2321" s="8" t="s">
        <v>5172</v>
      </c>
      <c r="B2321" s="8" t="s">
        <v>1708</v>
      </c>
    </row>
    <row r="2322" spans="1:2">
      <c r="A2322" s="8" t="s">
        <v>6042</v>
      </c>
      <c r="B2322" s="8" t="s">
        <v>1708</v>
      </c>
    </row>
    <row r="2323" spans="1:2">
      <c r="A2323" s="8" t="s">
        <v>6043</v>
      </c>
      <c r="B2323" s="8" t="s">
        <v>1708</v>
      </c>
    </row>
    <row r="2324" spans="1:2">
      <c r="A2324" s="8" t="s">
        <v>6044</v>
      </c>
      <c r="B2324" s="8" t="s">
        <v>1708</v>
      </c>
    </row>
    <row r="2325" spans="1:2">
      <c r="A2325" s="8" t="s">
        <v>6045</v>
      </c>
      <c r="B2325" s="8" t="s">
        <v>1708</v>
      </c>
    </row>
    <row r="2326" spans="1:2">
      <c r="A2326" s="8" t="s">
        <v>1709</v>
      </c>
      <c r="B2326" s="8" t="s">
        <v>1709</v>
      </c>
    </row>
    <row r="2327" spans="1:2">
      <c r="A2327" s="8" t="s">
        <v>5172</v>
      </c>
      <c r="B2327" s="8" t="s">
        <v>1709</v>
      </c>
    </row>
    <row r="2328" spans="1:2">
      <c r="A2328" s="8" t="s">
        <v>6046</v>
      </c>
      <c r="B2328" s="8" t="s">
        <v>1709</v>
      </c>
    </row>
    <row r="2329" spans="1:2">
      <c r="A2329" s="8" t="s">
        <v>6047</v>
      </c>
      <c r="B2329" s="8" t="s">
        <v>1709</v>
      </c>
    </row>
    <row r="2330" spans="1:2">
      <c r="A2330" s="8" t="s">
        <v>6048</v>
      </c>
      <c r="B2330" s="8" t="s">
        <v>1709</v>
      </c>
    </row>
    <row r="2331" spans="1:2">
      <c r="A2331" s="8" t="s">
        <v>6049</v>
      </c>
      <c r="B2331" s="8" t="s">
        <v>1709</v>
      </c>
    </row>
    <row r="2332" spans="1:2">
      <c r="A2332" s="8" t="s">
        <v>6050</v>
      </c>
      <c r="B2332" s="8" t="s">
        <v>1709</v>
      </c>
    </row>
    <row r="2333" spans="1:2">
      <c r="A2333" s="8" t="s">
        <v>6051</v>
      </c>
      <c r="B2333" s="8" t="s">
        <v>1709</v>
      </c>
    </row>
    <row r="2334" spans="1:2">
      <c r="A2334" s="8" t="s">
        <v>6052</v>
      </c>
      <c r="B2334" s="8" t="s">
        <v>1709</v>
      </c>
    </row>
    <row r="2335" spans="1:2">
      <c r="A2335" s="8" t="s">
        <v>6053</v>
      </c>
      <c r="B2335" s="8" t="s">
        <v>1709</v>
      </c>
    </row>
    <row r="2336" spans="1:2">
      <c r="A2336" s="8" t="s">
        <v>6054</v>
      </c>
      <c r="B2336" s="8" t="s">
        <v>1709</v>
      </c>
    </row>
    <row r="2337" spans="1:2">
      <c r="A2337" s="8" t="s">
        <v>6055</v>
      </c>
      <c r="B2337" s="8" t="s">
        <v>1709</v>
      </c>
    </row>
    <row r="2338" spans="1:2">
      <c r="A2338" s="8" t="s">
        <v>1710</v>
      </c>
      <c r="B2338" s="8" t="s">
        <v>1710</v>
      </c>
    </row>
    <row r="2339" spans="1:2">
      <c r="A2339" s="8" t="s">
        <v>6056</v>
      </c>
      <c r="B2339" s="8" t="s">
        <v>1710</v>
      </c>
    </row>
    <row r="2340" spans="1:2">
      <c r="A2340" s="8" t="s">
        <v>6057</v>
      </c>
      <c r="B2340" s="8" t="s">
        <v>1710</v>
      </c>
    </row>
    <row r="2341" spans="1:2">
      <c r="A2341" s="8" t="s">
        <v>6058</v>
      </c>
      <c r="B2341" s="8" t="s">
        <v>1710</v>
      </c>
    </row>
    <row r="2342" spans="1:2">
      <c r="A2342" s="8" t="s">
        <v>6059</v>
      </c>
      <c r="B2342" s="8" t="s">
        <v>1710</v>
      </c>
    </row>
    <row r="2343" spans="1:2">
      <c r="A2343" s="8" t="s">
        <v>6060</v>
      </c>
      <c r="B2343" s="8" t="s">
        <v>1710</v>
      </c>
    </row>
    <row r="2344" spans="1:2">
      <c r="A2344" s="8" t="s">
        <v>6061</v>
      </c>
      <c r="B2344" s="8" t="s">
        <v>1710</v>
      </c>
    </row>
    <row r="2345" spans="1:2">
      <c r="A2345" s="8" t="s">
        <v>6062</v>
      </c>
      <c r="B2345" s="8" t="s">
        <v>1710</v>
      </c>
    </row>
    <row r="2346" spans="1:2">
      <c r="A2346" s="8" t="s">
        <v>6063</v>
      </c>
      <c r="B2346" s="8" t="s">
        <v>1710</v>
      </c>
    </row>
    <row r="2347" spans="1:2">
      <c r="A2347" s="8" t="s">
        <v>6064</v>
      </c>
      <c r="B2347" s="8" t="s">
        <v>1710</v>
      </c>
    </row>
    <row r="2348" spans="1:2">
      <c r="A2348" s="8" t="s">
        <v>1711</v>
      </c>
      <c r="B2348" s="8" t="s">
        <v>1711</v>
      </c>
    </row>
    <row r="2349" spans="1:2">
      <c r="A2349" s="8" t="s">
        <v>6065</v>
      </c>
      <c r="B2349" s="8" t="s">
        <v>1711</v>
      </c>
    </row>
    <row r="2350" spans="1:2">
      <c r="A2350" s="8" t="s">
        <v>6066</v>
      </c>
      <c r="B2350" s="8" t="s">
        <v>1711</v>
      </c>
    </row>
    <row r="2351" spans="1:2">
      <c r="A2351" s="8" t="s">
        <v>6067</v>
      </c>
      <c r="B2351" s="8" t="s">
        <v>1711</v>
      </c>
    </row>
    <row r="2352" spans="1:2">
      <c r="A2352" s="8" t="s">
        <v>6068</v>
      </c>
      <c r="B2352" s="8" t="s">
        <v>1711</v>
      </c>
    </row>
    <row r="2353" spans="1:2">
      <c r="A2353" s="8" t="s">
        <v>6069</v>
      </c>
      <c r="B2353" s="8" t="s">
        <v>1711</v>
      </c>
    </row>
    <row r="2354" spans="1:2">
      <c r="A2354" s="8" t="s">
        <v>6070</v>
      </c>
      <c r="B2354" s="8" t="s">
        <v>1711</v>
      </c>
    </row>
    <row r="2355" spans="1:2">
      <c r="A2355" s="8" t="s">
        <v>1712</v>
      </c>
      <c r="B2355" s="8" t="s">
        <v>1712</v>
      </c>
    </row>
    <row r="2356" spans="1:2">
      <c r="A2356" s="8" t="s">
        <v>6071</v>
      </c>
      <c r="B2356" s="8" t="s">
        <v>1712</v>
      </c>
    </row>
    <row r="2357" spans="1:2">
      <c r="A2357" s="8" t="s">
        <v>6072</v>
      </c>
      <c r="B2357" s="8" t="s">
        <v>1712</v>
      </c>
    </row>
    <row r="2358" spans="1:2">
      <c r="A2358" s="8" t="s">
        <v>6073</v>
      </c>
      <c r="B2358" s="8" t="s">
        <v>1712</v>
      </c>
    </row>
    <row r="2359" spans="1:2">
      <c r="A2359" s="8" t="s">
        <v>6074</v>
      </c>
      <c r="B2359" s="8" t="s">
        <v>1712</v>
      </c>
    </row>
    <row r="2360" spans="1:2">
      <c r="A2360" s="8" t="s">
        <v>6075</v>
      </c>
      <c r="B2360" s="8" t="s">
        <v>1712</v>
      </c>
    </row>
    <row r="2361" spans="1:2">
      <c r="A2361" s="8" t="s">
        <v>6076</v>
      </c>
      <c r="B2361" s="8" t="s">
        <v>1712</v>
      </c>
    </row>
    <row r="2362" spans="1:2">
      <c r="A2362" s="8" t="s">
        <v>6077</v>
      </c>
      <c r="B2362" s="8" t="s">
        <v>1712</v>
      </c>
    </row>
    <row r="2363" spans="1:2">
      <c r="A2363" s="8" t="s">
        <v>6078</v>
      </c>
      <c r="B2363" s="8" t="s">
        <v>1712</v>
      </c>
    </row>
    <row r="2364" spans="1:2">
      <c r="A2364" s="8" t="s">
        <v>6079</v>
      </c>
      <c r="B2364" s="8" t="s">
        <v>1712</v>
      </c>
    </row>
    <row r="2365" spans="1:2">
      <c r="A2365" s="8" t="s">
        <v>6080</v>
      </c>
      <c r="B2365" s="8" t="s">
        <v>1712</v>
      </c>
    </row>
    <row r="2366" spans="1:2">
      <c r="A2366" s="8" t="s">
        <v>1713</v>
      </c>
      <c r="B2366" s="8" t="s">
        <v>1713</v>
      </c>
    </row>
    <row r="2367" spans="1:2">
      <c r="A2367" s="8" t="s">
        <v>6081</v>
      </c>
      <c r="B2367" s="8" t="s">
        <v>1713</v>
      </c>
    </row>
    <row r="2368" spans="1:2">
      <c r="A2368" s="8" t="s">
        <v>6082</v>
      </c>
      <c r="B2368" s="8" t="s">
        <v>1713</v>
      </c>
    </row>
    <row r="2369" spans="1:2">
      <c r="A2369" s="8" t="s">
        <v>6083</v>
      </c>
      <c r="B2369" s="8" t="s">
        <v>1713</v>
      </c>
    </row>
    <row r="2370" spans="1:2">
      <c r="A2370" s="8" t="s">
        <v>6084</v>
      </c>
      <c r="B2370" s="8" t="s">
        <v>1713</v>
      </c>
    </row>
    <row r="2371" spans="1:2">
      <c r="A2371" s="8" t="s">
        <v>6085</v>
      </c>
      <c r="B2371" s="8" t="s">
        <v>1713</v>
      </c>
    </row>
    <row r="2372" spans="1:2">
      <c r="A2372" s="8" t="s">
        <v>6086</v>
      </c>
      <c r="B2372" s="8" t="s">
        <v>1713</v>
      </c>
    </row>
    <row r="2373" spans="1:2">
      <c r="A2373" s="8" t="s">
        <v>1714</v>
      </c>
      <c r="B2373" s="8" t="s">
        <v>1714</v>
      </c>
    </row>
    <row r="2374" spans="1:2">
      <c r="A2374" s="8" t="s">
        <v>6087</v>
      </c>
      <c r="B2374" s="8" t="s">
        <v>1714</v>
      </c>
    </row>
    <row r="2375" spans="1:2">
      <c r="A2375" s="8" t="s">
        <v>6088</v>
      </c>
      <c r="B2375" s="8" t="s">
        <v>1714</v>
      </c>
    </row>
    <row r="2376" spans="1:2">
      <c r="A2376" s="8" t="s">
        <v>6089</v>
      </c>
      <c r="B2376" s="8" t="s">
        <v>1714</v>
      </c>
    </row>
    <row r="2377" spans="1:2">
      <c r="A2377" s="8" t="s">
        <v>6090</v>
      </c>
      <c r="B2377" s="8" t="s">
        <v>1714</v>
      </c>
    </row>
    <row r="2378" spans="1:2">
      <c r="A2378" s="8" t="s">
        <v>6091</v>
      </c>
      <c r="B2378" s="8" t="s">
        <v>1714</v>
      </c>
    </row>
    <row r="2379" spans="1:2">
      <c r="A2379" s="8" t="s">
        <v>6092</v>
      </c>
      <c r="B2379" s="8" t="s">
        <v>1714</v>
      </c>
    </row>
    <row r="2380" spans="1:2">
      <c r="A2380" s="8" t="s">
        <v>6093</v>
      </c>
      <c r="B2380" s="8" t="s">
        <v>1714</v>
      </c>
    </row>
    <row r="2381" spans="1:2">
      <c r="A2381" s="8" t="s">
        <v>1715</v>
      </c>
      <c r="B2381" s="8" t="s">
        <v>1715</v>
      </c>
    </row>
    <row r="2382" spans="1:2">
      <c r="A2382" s="8" t="s">
        <v>6094</v>
      </c>
      <c r="B2382" s="8" t="s">
        <v>1715</v>
      </c>
    </row>
    <row r="2383" spans="1:2">
      <c r="A2383" s="8" t="s">
        <v>6095</v>
      </c>
      <c r="B2383" s="8" t="s">
        <v>1715</v>
      </c>
    </row>
    <row r="2384" spans="1:2">
      <c r="A2384" s="8" t="s">
        <v>6096</v>
      </c>
      <c r="B2384" s="8" t="s">
        <v>1715</v>
      </c>
    </row>
    <row r="2385" spans="1:2">
      <c r="A2385" s="8" t="s">
        <v>6097</v>
      </c>
      <c r="B2385" s="8" t="s">
        <v>1715</v>
      </c>
    </row>
    <row r="2386" spans="1:2">
      <c r="A2386" s="8" t="s">
        <v>6098</v>
      </c>
      <c r="B2386" s="8" t="s">
        <v>1715</v>
      </c>
    </row>
    <row r="2387" spans="1:2">
      <c r="A2387" s="8" t="s">
        <v>6099</v>
      </c>
      <c r="B2387" s="8" t="s">
        <v>1715</v>
      </c>
    </row>
    <row r="2388" spans="1:2">
      <c r="A2388" s="8" t="s">
        <v>6100</v>
      </c>
      <c r="B2388" s="8" t="s">
        <v>1715</v>
      </c>
    </row>
    <row r="2389" spans="1:2">
      <c r="A2389" s="8" t="s">
        <v>6101</v>
      </c>
      <c r="B2389" s="8" t="s">
        <v>1715</v>
      </c>
    </row>
    <row r="2390" spans="1:2">
      <c r="A2390" s="8" t="s">
        <v>1716</v>
      </c>
      <c r="B2390" s="8" t="s">
        <v>1716</v>
      </c>
    </row>
    <row r="2391" spans="1:2">
      <c r="A2391" s="8" t="s">
        <v>6102</v>
      </c>
      <c r="B2391" s="8" t="s">
        <v>1716</v>
      </c>
    </row>
    <row r="2392" spans="1:2">
      <c r="A2392" s="8" t="s">
        <v>6103</v>
      </c>
      <c r="B2392" s="8" t="s">
        <v>1716</v>
      </c>
    </row>
    <row r="2393" spans="1:2">
      <c r="A2393" s="8" t="s">
        <v>6104</v>
      </c>
      <c r="B2393" s="8" t="s">
        <v>1716</v>
      </c>
    </row>
    <row r="2394" spans="1:2">
      <c r="A2394" s="8" t="s">
        <v>6105</v>
      </c>
      <c r="B2394" s="8" t="s">
        <v>1716</v>
      </c>
    </row>
    <row r="2395" spans="1:2">
      <c r="A2395" s="8" t="s">
        <v>6106</v>
      </c>
      <c r="B2395" s="8" t="s">
        <v>1716</v>
      </c>
    </row>
    <row r="2396" spans="1:2">
      <c r="A2396" s="8" t="s">
        <v>1717</v>
      </c>
      <c r="B2396" s="8" t="s">
        <v>1717</v>
      </c>
    </row>
    <row r="2397" spans="1:2">
      <c r="A2397" s="8" t="s">
        <v>6107</v>
      </c>
      <c r="B2397" s="8" t="s">
        <v>1717</v>
      </c>
    </row>
    <row r="2398" spans="1:2">
      <c r="A2398" s="8" t="s">
        <v>6108</v>
      </c>
      <c r="B2398" s="8" t="s">
        <v>1717</v>
      </c>
    </row>
    <row r="2399" spans="1:2">
      <c r="A2399" s="8" t="s">
        <v>6109</v>
      </c>
      <c r="B2399" s="8" t="s">
        <v>1717</v>
      </c>
    </row>
    <row r="2400" spans="1:2">
      <c r="A2400" s="8" t="s">
        <v>6110</v>
      </c>
      <c r="B2400" s="8" t="s">
        <v>1717</v>
      </c>
    </row>
    <row r="2401" spans="1:2">
      <c r="A2401" s="8" t="s">
        <v>3486</v>
      </c>
      <c r="B2401" s="8" t="s">
        <v>3486</v>
      </c>
    </row>
    <row r="2402" spans="1:2">
      <c r="A2402" s="8" t="s">
        <v>6111</v>
      </c>
      <c r="B2402" s="8" t="s">
        <v>3486</v>
      </c>
    </row>
    <row r="2403" spans="1:2">
      <c r="A2403" s="8" t="s">
        <v>6112</v>
      </c>
      <c r="B2403" s="8" t="s">
        <v>3486</v>
      </c>
    </row>
    <row r="2404" spans="1:2">
      <c r="A2404" s="8" t="s">
        <v>6113</v>
      </c>
      <c r="B2404" s="8" t="s">
        <v>3486</v>
      </c>
    </row>
    <row r="2405" spans="1:2">
      <c r="A2405" s="8" t="s">
        <v>6114</v>
      </c>
      <c r="B2405" s="8" t="s">
        <v>3486</v>
      </c>
    </row>
    <row r="2406" spans="1:2">
      <c r="A2406" s="8" t="s">
        <v>6115</v>
      </c>
      <c r="B2406" s="8" t="s">
        <v>3486</v>
      </c>
    </row>
    <row r="2407" spans="1:2">
      <c r="A2407" s="8" t="s">
        <v>6116</v>
      </c>
      <c r="B2407" s="8" t="s">
        <v>3486</v>
      </c>
    </row>
    <row r="2408" spans="1:2">
      <c r="A2408" s="8" t="s">
        <v>6117</v>
      </c>
      <c r="B2408" s="8" t="s">
        <v>3486</v>
      </c>
    </row>
    <row r="2409" spans="1:2">
      <c r="A2409" s="8" t="s">
        <v>6118</v>
      </c>
      <c r="B2409" s="8" t="s">
        <v>3486</v>
      </c>
    </row>
    <row r="2410" spans="1:2">
      <c r="A2410" s="8" t="s">
        <v>6119</v>
      </c>
      <c r="B2410" s="8" t="s">
        <v>3486</v>
      </c>
    </row>
    <row r="2411" spans="1:2">
      <c r="A2411" s="8" t="s">
        <v>6120</v>
      </c>
      <c r="B2411" s="8" t="s">
        <v>3486</v>
      </c>
    </row>
    <row r="2412" spans="1:2">
      <c r="A2412" s="8" t="s">
        <v>6121</v>
      </c>
      <c r="B2412" s="8" t="s">
        <v>3486</v>
      </c>
    </row>
    <row r="2413" spans="1:2">
      <c r="A2413" s="8" t="s">
        <v>6122</v>
      </c>
      <c r="B2413" s="8" t="s">
        <v>3486</v>
      </c>
    </row>
    <row r="2414" spans="1:2">
      <c r="A2414" s="8" t="s">
        <v>6123</v>
      </c>
      <c r="B2414" s="8" t="s">
        <v>3486</v>
      </c>
    </row>
    <row r="2415" spans="1:2">
      <c r="A2415" s="8" t="s">
        <v>3487</v>
      </c>
      <c r="B2415" s="8" t="s">
        <v>3487</v>
      </c>
    </row>
    <row r="2416" spans="1:2">
      <c r="A2416" s="8" t="s">
        <v>6124</v>
      </c>
      <c r="B2416" s="8" t="s">
        <v>3487</v>
      </c>
    </row>
    <row r="2417" spans="1:2">
      <c r="A2417" s="8" t="s">
        <v>6125</v>
      </c>
      <c r="B2417" s="8" t="s">
        <v>3487</v>
      </c>
    </row>
    <row r="2418" spans="1:2">
      <c r="A2418" s="8" t="s">
        <v>6126</v>
      </c>
      <c r="B2418" s="8" t="s">
        <v>3487</v>
      </c>
    </row>
    <row r="2419" spans="1:2">
      <c r="A2419" s="8" t="s">
        <v>6127</v>
      </c>
      <c r="B2419" s="8" t="s">
        <v>3487</v>
      </c>
    </row>
    <row r="2420" spans="1:2">
      <c r="A2420" s="8" t="s">
        <v>6128</v>
      </c>
      <c r="B2420" s="8" t="s">
        <v>3487</v>
      </c>
    </row>
    <row r="2421" spans="1:2">
      <c r="A2421" s="8" t="s">
        <v>6129</v>
      </c>
      <c r="B2421" s="8" t="s">
        <v>3487</v>
      </c>
    </row>
    <row r="2422" spans="1:2">
      <c r="A2422" s="8" t="s">
        <v>6130</v>
      </c>
      <c r="B2422" s="8" t="s">
        <v>3487</v>
      </c>
    </row>
    <row r="2423" spans="1:2">
      <c r="A2423" s="8" t="s">
        <v>6131</v>
      </c>
      <c r="B2423" s="8" t="s">
        <v>3487</v>
      </c>
    </row>
    <row r="2424" spans="1:2">
      <c r="A2424" s="8" t="s">
        <v>6132</v>
      </c>
      <c r="B2424" s="8" t="s">
        <v>3487</v>
      </c>
    </row>
    <row r="2425" spans="1:2">
      <c r="A2425" s="8" t="s">
        <v>6133</v>
      </c>
      <c r="B2425" s="8" t="s">
        <v>3487</v>
      </c>
    </row>
    <row r="2426" spans="1:2">
      <c r="A2426" s="8" t="s">
        <v>6134</v>
      </c>
      <c r="B2426" s="8" t="s">
        <v>3487</v>
      </c>
    </row>
    <row r="2427" spans="1:2">
      <c r="A2427" s="8" t="s">
        <v>6135</v>
      </c>
      <c r="B2427" s="8" t="s">
        <v>3487</v>
      </c>
    </row>
    <row r="2428" spans="1:2">
      <c r="A2428" s="8" t="s">
        <v>6136</v>
      </c>
      <c r="B2428" s="8" t="s">
        <v>3487</v>
      </c>
    </row>
    <row r="2429" spans="1:2">
      <c r="A2429" s="8" t="s">
        <v>6137</v>
      </c>
      <c r="B2429" s="8" t="s">
        <v>3487</v>
      </c>
    </row>
    <row r="2430" spans="1:2">
      <c r="A2430" s="8" t="s">
        <v>6138</v>
      </c>
      <c r="B2430" s="8" t="s">
        <v>3487</v>
      </c>
    </row>
    <row r="2431" spans="1:2">
      <c r="A2431" s="8" t="s">
        <v>6139</v>
      </c>
      <c r="B2431" s="8" t="s">
        <v>3487</v>
      </c>
    </row>
    <row r="2432" spans="1:2">
      <c r="A2432" s="8" t="s">
        <v>6140</v>
      </c>
      <c r="B2432" s="8" t="s">
        <v>3487</v>
      </c>
    </row>
    <row r="2433" spans="1:2">
      <c r="A2433" s="8" t="s">
        <v>6141</v>
      </c>
      <c r="B2433" s="8" t="s">
        <v>3487</v>
      </c>
    </row>
    <row r="2434" spans="1:2">
      <c r="A2434" s="8" t="s">
        <v>3488</v>
      </c>
      <c r="B2434" s="8" t="s">
        <v>3488</v>
      </c>
    </row>
    <row r="2435" spans="1:2">
      <c r="A2435" s="8" t="s">
        <v>6142</v>
      </c>
      <c r="B2435" s="8" t="s">
        <v>3488</v>
      </c>
    </row>
    <row r="2436" spans="1:2">
      <c r="A2436" s="8" t="s">
        <v>6143</v>
      </c>
      <c r="B2436" s="8" t="s">
        <v>3488</v>
      </c>
    </row>
    <row r="2437" spans="1:2">
      <c r="A2437" s="8" t="s">
        <v>6144</v>
      </c>
      <c r="B2437" s="8" t="s">
        <v>3488</v>
      </c>
    </row>
    <row r="2438" spans="1:2">
      <c r="A2438" s="8" t="s">
        <v>6145</v>
      </c>
      <c r="B2438" s="8" t="s">
        <v>3488</v>
      </c>
    </row>
    <row r="2439" spans="1:2">
      <c r="A2439" s="8" t="s">
        <v>6146</v>
      </c>
      <c r="B2439" s="8" t="s">
        <v>3488</v>
      </c>
    </row>
    <row r="2440" spans="1:2">
      <c r="A2440" s="8" t="s">
        <v>6147</v>
      </c>
      <c r="B2440" s="8" t="s">
        <v>3488</v>
      </c>
    </row>
    <row r="2441" spans="1:2">
      <c r="A2441" s="8" t="s">
        <v>6148</v>
      </c>
      <c r="B2441" s="8" t="s">
        <v>3488</v>
      </c>
    </row>
    <row r="2442" spans="1:2">
      <c r="A2442" s="8" t="s">
        <v>6149</v>
      </c>
      <c r="B2442" s="8" t="s">
        <v>3488</v>
      </c>
    </row>
    <row r="2443" spans="1:2">
      <c r="A2443" s="8" t="s">
        <v>6150</v>
      </c>
      <c r="B2443" s="8" t="s">
        <v>3488</v>
      </c>
    </row>
    <row r="2444" spans="1:2">
      <c r="A2444" s="8" t="s">
        <v>6151</v>
      </c>
      <c r="B2444" s="8" t="s">
        <v>3488</v>
      </c>
    </row>
    <row r="2445" spans="1:2">
      <c r="A2445" s="8" t="s">
        <v>6152</v>
      </c>
      <c r="B2445" s="8" t="s">
        <v>3488</v>
      </c>
    </row>
    <row r="2446" spans="1:2">
      <c r="A2446" s="8" t="s">
        <v>6153</v>
      </c>
      <c r="B2446" s="8" t="s">
        <v>3488</v>
      </c>
    </row>
    <row r="2447" spans="1:2">
      <c r="A2447" s="8" t="s">
        <v>6154</v>
      </c>
      <c r="B2447" s="8" t="s">
        <v>3488</v>
      </c>
    </row>
    <row r="2448" spans="1:2">
      <c r="A2448" s="8" t="s">
        <v>6155</v>
      </c>
      <c r="B2448" s="8" t="s">
        <v>3488</v>
      </c>
    </row>
    <row r="2449" spans="1:2">
      <c r="A2449" s="8" t="s">
        <v>6156</v>
      </c>
      <c r="B2449" s="8" t="s">
        <v>3488</v>
      </c>
    </row>
    <row r="2450" spans="1:2">
      <c r="A2450" s="8" t="s">
        <v>6157</v>
      </c>
      <c r="B2450" s="8" t="s">
        <v>3488</v>
      </c>
    </row>
    <row r="2451" spans="1:2">
      <c r="A2451" s="8" t="s">
        <v>6158</v>
      </c>
      <c r="B2451" s="8" t="s">
        <v>3488</v>
      </c>
    </row>
    <row r="2452" spans="1:2">
      <c r="A2452" s="8" t="s">
        <v>1721</v>
      </c>
      <c r="B2452" s="8" t="s">
        <v>1721</v>
      </c>
    </row>
    <row r="2453" spans="1:2">
      <c r="A2453" s="8" t="s">
        <v>6159</v>
      </c>
      <c r="B2453" s="8" t="s">
        <v>1721</v>
      </c>
    </row>
    <row r="2454" spans="1:2">
      <c r="A2454" s="8" t="s">
        <v>6160</v>
      </c>
      <c r="B2454" s="8" t="s">
        <v>1721</v>
      </c>
    </row>
    <row r="2455" spans="1:2">
      <c r="A2455" s="8" t="s">
        <v>6161</v>
      </c>
      <c r="B2455" s="8" t="s">
        <v>1721</v>
      </c>
    </row>
    <row r="2456" spans="1:2">
      <c r="A2456" s="8" t="s">
        <v>6162</v>
      </c>
      <c r="B2456" s="8" t="s">
        <v>1721</v>
      </c>
    </row>
    <row r="2457" spans="1:2">
      <c r="A2457" s="8" t="s">
        <v>5690</v>
      </c>
      <c r="B2457" s="8" t="s">
        <v>1721</v>
      </c>
    </row>
    <row r="2458" spans="1:2">
      <c r="A2458" s="8" t="s">
        <v>6163</v>
      </c>
      <c r="B2458" s="8" t="s">
        <v>1721</v>
      </c>
    </row>
    <row r="2459" spans="1:2">
      <c r="A2459" s="8" t="s">
        <v>6164</v>
      </c>
      <c r="B2459" s="8" t="s">
        <v>1721</v>
      </c>
    </row>
    <row r="2460" spans="1:2">
      <c r="A2460" s="8" t="s">
        <v>6165</v>
      </c>
      <c r="B2460" s="8" t="s">
        <v>1721</v>
      </c>
    </row>
    <row r="2461" spans="1:2">
      <c r="A2461" s="8" t="s">
        <v>6166</v>
      </c>
      <c r="B2461" s="8" t="s">
        <v>1721</v>
      </c>
    </row>
    <row r="2462" spans="1:2">
      <c r="A2462" s="8" t="s">
        <v>6167</v>
      </c>
      <c r="B2462" s="8" t="s">
        <v>1721</v>
      </c>
    </row>
    <row r="2463" spans="1:2">
      <c r="A2463" s="8" t="s">
        <v>1722</v>
      </c>
      <c r="B2463" s="8" t="s">
        <v>1722</v>
      </c>
    </row>
    <row r="2464" spans="1:2">
      <c r="A2464" s="8" t="s">
        <v>6168</v>
      </c>
      <c r="B2464" s="8" t="s">
        <v>1722</v>
      </c>
    </row>
    <row r="2465" spans="1:2">
      <c r="A2465" s="8" t="s">
        <v>6169</v>
      </c>
      <c r="B2465" s="8" t="s">
        <v>1722</v>
      </c>
    </row>
    <row r="2466" spans="1:2">
      <c r="A2466" s="8" t="s">
        <v>6170</v>
      </c>
      <c r="B2466" s="8" t="s">
        <v>1722</v>
      </c>
    </row>
    <row r="2467" spans="1:2">
      <c r="A2467" s="8" t="s">
        <v>6171</v>
      </c>
      <c r="B2467" s="8" t="s">
        <v>1722</v>
      </c>
    </row>
    <row r="2468" spans="1:2">
      <c r="A2468" s="8" t="s">
        <v>1723</v>
      </c>
      <c r="B2468" s="8" t="s">
        <v>1723</v>
      </c>
    </row>
    <row r="2469" spans="1:2">
      <c r="A2469" s="8" t="s">
        <v>6172</v>
      </c>
      <c r="B2469" s="8" t="s">
        <v>1723</v>
      </c>
    </row>
    <row r="2470" spans="1:2">
      <c r="A2470" s="8" t="s">
        <v>6173</v>
      </c>
      <c r="B2470" s="8" t="s">
        <v>1723</v>
      </c>
    </row>
    <row r="2471" spans="1:2">
      <c r="A2471" s="8" t="s">
        <v>6174</v>
      </c>
      <c r="B2471" s="8" t="s">
        <v>1723</v>
      </c>
    </row>
    <row r="2472" spans="1:2">
      <c r="A2472" s="8" t="s">
        <v>6175</v>
      </c>
      <c r="B2472" s="8" t="s">
        <v>1723</v>
      </c>
    </row>
    <row r="2473" spans="1:2">
      <c r="A2473" s="8" t="s">
        <v>6176</v>
      </c>
      <c r="B2473" s="8" t="s">
        <v>1723</v>
      </c>
    </row>
    <row r="2474" spans="1:2">
      <c r="A2474" s="8" t="s">
        <v>6177</v>
      </c>
      <c r="B2474" s="8" t="s">
        <v>1723</v>
      </c>
    </row>
    <row r="2475" spans="1:2">
      <c r="A2475" s="8" t="s">
        <v>6178</v>
      </c>
      <c r="B2475" s="8" t="s">
        <v>1723</v>
      </c>
    </row>
    <row r="2476" spans="1:2">
      <c r="A2476" s="8" t="s">
        <v>6179</v>
      </c>
      <c r="B2476" s="8" t="s">
        <v>1723</v>
      </c>
    </row>
    <row r="2477" spans="1:2">
      <c r="A2477" s="8" t="s">
        <v>6180</v>
      </c>
      <c r="B2477" s="8" t="s">
        <v>1723</v>
      </c>
    </row>
    <row r="2478" spans="1:2">
      <c r="A2478" s="8" t="s">
        <v>6181</v>
      </c>
      <c r="B2478" s="8" t="s">
        <v>1723</v>
      </c>
    </row>
    <row r="2479" spans="1:2">
      <c r="A2479" s="8" t="s">
        <v>6182</v>
      </c>
      <c r="B2479" s="8" t="s">
        <v>1723</v>
      </c>
    </row>
    <row r="2480" spans="1:2">
      <c r="A2480" s="8" t="s">
        <v>6183</v>
      </c>
      <c r="B2480" s="8" t="s">
        <v>1723</v>
      </c>
    </row>
    <row r="2481" spans="1:2">
      <c r="A2481" s="8" t="s">
        <v>6184</v>
      </c>
      <c r="B2481" s="8" t="s">
        <v>1723</v>
      </c>
    </row>
    <row r="2482" spans="1:2">
      <c r="A2482" s="8" t="s">
        <v>6185</v>
      </c>
      <c r="B2482" s="8" t="s">
        <v>1723</v>
      </c>
    </row>
    <row r="2483" spans="1:2">
      <c r="A2483" s="8" t="s">
        <v>1724</v>
      </c>
      <c r="B2483" s="8" t="s">
        <v>1724</v>
      </c>
    </row>
    <row r="2484" spans="1:2">
      <c r="A2484" s="8" t="s">
        <v>6186</v>
      </c>
      <c r="B2484" s="8" t="s">
        <v>1724</v>
      </c>
    </row>
    <row r="2485" spans="1:2">
      <c r="A2485" s="8" t="s">
        <v>6187</v>
      </c>
      <c r="B2485" s="8" t="s">
        <v>1724</v>
      </c>
    </row>
    <row r="2486" spans="1:2">
      <c r="A2486" s="8" t="s">
        <v>6188</v>
      </c>
      <c r="B2486" s="8" t="s">
        <v>1724</v>
      </c>
    </row>
    <row r="2487" spans="1:2">
      <c r="A2487" s="8" t="s">
        <v>6189</v>
      </c>
      <c r="B2487" s="8" t="s">
        <v>1724</v>
      </c>
    </row>
    <row r="2488" spans="1:2">
      <c r="A2488" s="8" t="s">
        <v>6190</v>
      </c>
      <c r="B2488" s="8" t="s">
        <v>1724</v>
      </c>
    </row>
    <row r="2489" spans="1:2">
      <c r="A2489" s="8" t="s">
        <v>6191</v>
      </c>
      <c r="B2489" s="8" t="s">
        <v>1724</v>
      </c>
    </row>
    <row r="2490" spans="1:2">
      <c r="A2490" s="8" t="s">
        <v>1727</v>
      </c>
      <c r="B2490" s="8" t="s">
        <v>1727</v>
      </c>
    </row>
    <row r="2491" spans="1:2">
      <c r="A2491" s="8" t="s">
        <v>6192</v>
      </c>
      <c r="B2491" s="8" t="s">
        <v>1727</v>
      </c>
    </row>
    <row r="2492" spans="1:2">
      <c r="A2492" s="8" t="s">
        <v>6193</v>
      </c>
      <c r="B2492" s="8" t="s">
        <v>1727</v>
      </c>
    </row>
    <row r="2493" spans="1:2">
      <c r="A2493" s="8" t="s">
        <v>6194</v>
      </c>
      <c r="B2493" s="8" t="s">
        <v>1727</v>
      </c>
    </row>
    <row r="2494" spans="1:2">
      <c r="A2494" s="8" t="s">
        <v>6195</v>
      </c>
      <c r="B2494" s="8" t="s">
        <v>1727</v>
      </c>
    </row>
    <row r="2495" spans="1:2">
      <c r="A2495" s="8" t="s">
        <v>6196</v>
      </c>
      <c r="B2495" s="8" t="s">
        <v>1727</v>
      </c>
    </row>
    <row r="2496" spans="1:2">
      <c r="A2496" s="8" t="s">
        <v>6197</v>
      </c>
      <c r="B2496" s="8" t="s">
        <v>1727</v>
      </c>
    </row>
    <row r="2497" spans="1:2">
      <c r="A2497" s="8" t="s">
        <v>6198</v>
      </c>
      <c r="B2497" s="8" t="s">
        <v>1727</v>
      </c>
    </row>
    <row r="2498" spans="1:2">
      <c r="A2498" s="8" t="s">
        <v>6199</v>
      </c>
      <c r="B2498" s="8" t="s">
        <v>1727</v>
      </c>
    </row>
    <row r="2499" spans="1:2">
      <c r="A2499" s="8" t="s">
        <v>3489</v>
      </c>
      <c r="B2499" s="8" t="s">
        <v>3489</v>
      </c>
    </row>
    <row r="2500" spans="1:2">
      <c r="A2500" s="8" t="s">
        <v>6200</v>
      </c>
      <c r="B2500" s="8" t="s">
        <v>3489</v>
      </c>
    </row>
    <row r="2501" spans="1:2">
      <c r="A2501" s="8" t="s">
        <v>6201</v>
      </c>
      <c r="B2501" s="8" t="s">
        <v>3489</v>
      </c>
    </row>
    <row r="2502" spans="1:2">
      <c r="A2502" s="8" t="s">
        <v>6202</v>
      </c>
      <c r="B2502" s="8" t="s">
        <v>3489</v>
      </c>
    </row>
    <row r="2503" spans="1:2">
      <c r="A2503" s="8" t="s">
        <v>6203</v>
      </c>
      <c r="B2503" s="8" t="s">
        <v>3489</v>
      </c>
    </row>
    <row r="2504" spans="1:2">
      <c r="A2504" s="8" t="s">
        <v>6204</v>
      </c>
      <c r="B2504" s="8" t="s">
        <v>3489</v>
      </c>
    </row>
    <row r="2505" spans="1:2">
      <c r="A2505" s="8" t="s">
        <v>6205</v>
      </c>
      <c r="B2505" s="8" t="s">
        <v>3489</v>
      </c>
    </row>
    <row r="2506" spans="1:2">
      <c r="A2506" s="8" t="s">
        <v>6206</v>
      </c>
      <c r="B2506" s="8" t="s">
        <v>3489</v>
      </c>
    </row>
    <row r="2507" spans="1:2">
      <c r="A2507" s="8" t="s">
        <v>6207</v>
      </c>
      <c r="B2507" s="8" t="s">
        <v>3489</v>
      </c>
    </row>
    <row r="2508" spans="1:2">
      <c r="A2508" s="8" t="s">
        <v>6208</v>
      </c>
      <c r="B2508" s="8" t="s">
        <v>3489</v>
      </c>
    </row>
    <row r="2509" spans="1:2">
      <c r="A2509" s="8" t="s">
        <v>6209</v>
      </c>
      <c r="B2509" s="8" t="s">
        <v>3489</v>
      </c>
    </row>
    <row r="2510" spans="1:2">
      <c r="A2510" s="8" t="s">
        <v>3490</v>
      </c>
      <c r="B2510" s="8" t="s">
        <v>3490</v>
      </c>
    </row>
    <row r="2511" spans="1:2">
      <c r="A2511" s="8" t="s">
        <v>6210</v>
      </c>
      <c r="B2511" s="8" t="s">
        <v>3490</v>
      </c>
    </row>
    <row r="2512" spans="1:2">
      <c r="A2512" s="8" t="s">
        <v>6211</v>
      </c>
      <c r="B2512" s="8" t="s">
        <v>3490</v>
      </c>
    </row>
    <row r="2513" spans="1:2">
      <c r="A2513" s="8" t="s">
        <v>6212</v>
      </c>
      <c r="B2513" s="8" t="s">
        <v>3490</v>
      </c>
    </row>
    <row r="2514" spans="1:2">
      <c r="A2514" s="8" t="s">
        <v>6213</v>
      </c>
      <c r="B2514" s="8" t="s">
        <v>3490</v>
      </c>
    </row>
    <row r="2515" spans="1:2">
      <c r="A2515" s="8" t="s">
        <v>6214</v>
      </c>
      <c r="B2515" s="8" t="s">
        <v>3490</v>
      </c>
    </row>
    <row r="2516" spans="1:2">
      <c r="A2516" s="8" t="s">
        <v>6215</v>
      </c>
      <c r="B2516" s="8" t="s">
        <v>3490</v>
      </c>
    </row>
    <row r="2517" spans="1:2">
      <c r="A2517" s="8" t="s">
        <v>6216</v>
      </c>
      <c r="B2517" s="8" t="s">
        <v>3490</v>
      </c>
    </row>
    <row r="2518" spans="1:2">
      <c r="A2518" s="8" t="s">
        <v>6217</v>
      </c>
      <c r="B2518" s="8" t="s">
        <v>3490</v>
      </c>
    </row>
    <row r="2519" spans="1:2">
      <c r="A2519" s="8" t="s">
        <v>3491</v>
      </c>
      <c r="B2519" s="8" t="s">
        <v>3491</v>
      </c>
    </row>
    <row r="2520" spans="1:2">
      <c r="A2520" s="8" t="s">
        <v>6218</v>
      </c>
      <c r="B2520" s="8" t="s">
        <v>3491</v>
      </c>
    </row>
    <row r="2521" spans="1:2">
      <c r="A2521" s="8" t="s">
        <v>6219</v>
      </c>
      <c r="B2521" s="8" t="s">
        <v>3491</v>
      </c>
    </row>
    <row r="2522" spans="1:2">
      <c r="A2522" s="8" t="s">
        <v>6220</v>
      </c>
      <c r="B2522" s="8" t="s">
        <v>3491</v>
      </c>
    </row>
    <row r="2523" spans="1:2">
      <c r="A2523" s="8" t="s">
        <v>6221</v>
      </c>
      <c r="B2523" s="8" t="s">
        <v>3491</v>
      </c>
    </row>
    <row r="2524" spans="1:2">
      <c r="A2524" s="8" t="s">
        <v>6222</v>
      </c>
      <c r="B2524" s="8" t="s">
        <v>3491</v>
      </c>
    </row>
    <row r="2525" spans="1:2">
      <c r="A2525" s="8" t="s">
        <v>6223</v>
      </c>
      <c r="B2525" s="8" t="s">
        <v>3491</v>
      </c>
    </row>
    <row r="2526" spans="1:2">
      <c r="A2526" s="8" t="s">
        <v>6224</v>
      </c>
      <c r="B2526" s="8" t="s">
        <v>3491</v>
      </c>
    </row>
    <row r="2527" spans="1:2">
      <c r="A2527" s="8" t="s">
        <v>6225</v>
      </c>
      <c r="B2527" s="8" t="s">
        <v>3491</v>
      </c>
    </row>
    <row r="2528" spans="1:2">
      <c r="A2528" s="8" t="s">
        <v>6226</v>
      </c>
      <c r="B2528" s="8" t="s">
        <v>3491</v>
      </c>
    </row>
    <row r="2529" spans="1:2">
      <c r="A2529" s="8" t="s">
        <v>6227</v>
      </c>
      <c r="B2529" s="8" t="s">
        <v>3491</v>
      </c>
    </row>
    <row r="2530" spans="1:2">
      <c r="A2530" s="8" t="s">
        <v>6228</v>
      </c>
      <c r="B2530" s="8" t="s">
        <v>3491</v>
      </c>
    </row>
    <row r="2531" spans="1:2">
      <c r="A2531" s="8" t="s">
        <v>6229</v>
      </c>
      <c r="B2531" s="8" t="s">
        <v>3491</v>
      </c>
    </row>
    <row r="2532" spans="1:2">
      <c r="A2532" s="8" t="s">
        <v>6230</v>
      </c>
      <c r="B2532" s="8" t="s">
        <v>3491</v>
      </c>
    </row>
    <row r="2533" spans="1:2">
      <c r="A2533" s="8" t="s">
        <v>6231</v>
      </c>
      <c r="B2533" s="8" t="s">
        <v>3491</v>
      </c>
    </row>
    <row r="2534" spans="1:2">
      <c r="A2534" s="8" t="s">
        <v>6232</v>
      </c>
      <c r="B2534" s="8" t="s">
        <v>3491</v>
      </c>
    </row>
    <row r="2535" spans="1:2">
      <c r="A2535" s="8" t="s">
        <v>6233</v>
      </c>
      <c r="B2535" s="8" t="s">
        <v>3491</v>
      </c>
    </row>
    <row r="2536" spans="1:2">
      <c r="A2536" s="8" t="s">
        <v>3492</v>
      </c>
      <c r="B2536" s="8" t="s">
        <v>3492</v>
      </c>
    </row>
    <row r="2537" spans="1:2">
      <c r="A2537" s="8" t="s">
        <v>6234</v>
      </c>
      <c r="B2537" s="8" t="s">
        <v>3492</v>
      </c>
    </row>
    <row r="2538" spans="1:2">
      <c r="A2538" s="8" t="s">
        <v>6235</v>
      </c>
      <c r="B2538" s="8" t="s">
        <v>3492</v>
      </c>
    </row>
    <row r="2539" spans="1:2">
      <c r="A2539" s="8" t="s">
        <v>6236</v>
      </c>
      <c r="B2539" s="8" t="s">
        <v>3492</v>
      </c>
    </row>
    <row r="2540" spans="1:2">
      <c r="A2540" s="8" t="s">
        <v>6237</v>
      </c>
      <c r="B2540" s="8" t="s">
        <v>3492</v>
      </c>
    </row>
    <row r="2541" spans="1:2">
      <c r="A2541" s="8" t="s">
        <v>6238</v>
      </c>
      <c r="B2541" s="8" t="s">
        <v>3492</v>
      </c>
    </row>
    <row r="2542" spans="1:2">
      <c r="A2542" s="8" t="s">
        <v>6239</v>
      </c>
      <c r="B2542" s="8" t="s">
        <v>3492</v>
      </c>
    </row>
    <row r="2543" spans="1:2">
      <c r="A2543" s="8" t="s">
        <v>6240</v>
      </c>
      <c r="B2543" s="8" t="s">
        <v>3492</v>
      </c>
    </row>
    <row r="2544" spans="1:2">
      <c r="A2544" s="8" t="s">
        <v>6241</v>
      </c>
      <c r="B2544" s="8" t="s">
        <v>3492</v>
      </c>
    </row>
    <row r="2545" spans="1:2">
      <c r="A2545" s="8" t="s">
        <v>6242</v>
      </c>
      <c r="B2545" s="8" t="s">
        <v>3492</v>
      </c>
    </row>
    <row r="2546" spans="1:2">
      <c r="A2546" s="8" t="s">
        <v>6243</v>
      </c>
      <c r="B2546" s="8" t="s">
        <v>3492</v>
      </c>
    </row>
    <row r="2547" spans="1:2">
      <c r="A2547" s="8" t="s">
        <v>6244</v>
      </c>
      <c r="B2547" s="8" t="s">
        <v>3492</v>
      </c>
    </row>
    <row r="2548" spans="1:2">
      <c r="A2548" s="8" t="s">
        <v>6245</v>
      </c>
      <c r="B2548" s="8" t="s">
        <v>3492</v>
      </c>
    </row>
    <row r="2549" spans="1:2">
      <c r="A2549" s="8" t="s">
        <v>1730</v>
      </c>
      <c r="B2549" s="8" t="s">
        <v>1730</v>
      </c>
    </row>
    <row r="2550" spans="1:2">
      <c r="A2550" s="8" t="s">
        <v>6246</v>
      </c>
      <c r="B2550" s="8" t="s">
        <v>1730</v>
      </c>
    </row>
    <row r="2551" spans="1:2">
      <c r="A2551" s="8" t="s">
        <v>6247</v>
      </c>
      <c r="B2551" s="8" t="s">
        <v>1730</v>
      </c>
    </row>
    <row r="2552" spans="1:2">
      <c r="A2552" s="8" t="s">
        <v>6248</v>
      </c>
      <c r="B2552" s="8" t="s">
        <v>1730</v>
      </c>
    </row>
    <row r="2553" spans="1:2">
      <c r="A2553" s="8" t="s">
        <v>6249</v>
      </c>
      <c r="B2553" s="8" t="s">
        <v>1730</v>
      </c>
    </row>
    <row r="2554" spans="1:2">
      <c r="A2554" s="8" t="s">
        <v>6250</v>
      </c>
      <c r="B2554" s="8" t="s">
        <v>1730</v>
      </c>
    </row>
    <row r="2555" spans="1:2">
      <c r="A2555" s="8" t="s">
        <v>6251</v>
      </c>
      <c r="B2555" s="8" t="s">
        <v>1730</v>
      </c>
    </row>
    <row r="2556" spans="1:2">
      <c r="A2556" s="8" t="s">
        <v>6252</v>
      </c>
      <c r="B2556" s="8" t="s">
        <v>1730</v>
      </c>
    </row>
    <row r="2557" spans="1:2">
      <c r="A2557" s="8" t="s">
        <v>6253</v>
      </c>
      <c r="B2557" s="8" t="s">
        <v>1730</v>
      </c>
    </row>
    <row r="2558" spans="1:2">
      <c r="A2558" s="8" t="s">
        <v>6254</v>
      </c>
      <c r="B2558" s="8" t="s">
        <v>1730</v>
      </c>
    </row>
    <row r="2559" spans="1:2">
      <c r="A2559" s="8" t="s">
        <v>6255</v>
      </c>
      <c r="B2559" s="8" t="s">
        <v>1730</v>
      </c>
    </row>
    <row r="2560" spans="1:2">
      <c r="A2560" s="8" t="s">
        <v>6256</v>
      </c>
      <c r="B2560" s="8" t="s">
        <v>1730</v>
      </c>
    </row>
    <row r="2561" spans="1:2">
      <c r="A2561" s="8" t="s">
        <v>6257</v>
      </c>
      <c r="B2561" s="8" t="s">
        <v>1730</v>
      </c>
    </row>
    <row r="2562" spans="1:2">
      <c r="A2562" s="8" t="s">
        <v>6258</v>
      </c>
      <c r="B2562" s="8" t="s">
        <v>1730</v>
      </c>
    </row>
    <row r="2563" spans="1:2">
      <c r="A2563" s="8" t="s">
        <v>6259</v>
      </c>
      <c r="B2563" s="8" t="s">
        <v>1730</v>
      </c>
    </row>
    <row r="2564" spans="1:2">
      <c r="A2564" s="8" t="s">
        <v>1731</v>
      </c>
      <c r="B2564" s="8" t="s">
        <v>1731</v>
      </c>
    </row>
    <row r="2565" spans="1:2">
      <c r="A2565" s="8" t="s">
        <v>6260</v>
      </c>
      <c r="B2565" s="8" t="s">
        <v>1731</v>
      </c>
    </row>
    <row r="2566" spans="1:2">
      <c r="A2566" s="8" t="s">
        <v>6261</v>
      </c>
      <c r="B2566" s="8" t="s">
        <v>1731</v>
      </c>
    </row>
    <row r="2567" spans="1:2">
      <c r="A2567" s="8" t="s">
        <v>6262</v>
      </c>
      <c r="B2567" s="8" t="s">
        <v>1731</v>
      </c>
    </row>
    <row r="2568" spans="1:2">
      <c r="A2568" s="8" t="s">
        <v>6263</v>
      </c>
      <c r="B2568" s="8" t="s">
        <v>1731</v>
      </c>
    </row>
    <row r="2569" spans="1:2">
      <c r="A2569" s="8" t="s">
        <v>6264</v>
      </c>
      <c r="B2569" s="8" t="s">
        <v>1731</v>
      </c>
    </row>
    <row r="2570" spans="1:2">
      <c r="A2570" s="8" t="s">
        <v>6265</v>
      </c>
      <c r="B2570" s="8" t="s">
        <v>1731</v>
      </c>
    </row>
    <row r="2571" spans="1:2">
      <c r="A2571" s="8" t="s">
        <v>6266</v>
      </c>
      <c r="B2571" s="8" t="s">
        <v>1731</v>
      </c>
    </row>
    <row r="2572" spans="1:2">
      <c r="A2572" s="8" t="s">
        <v>6267</v>
      </c>
      <c r="B2572" s="8" t="s">
        <v>1731</v>
      </c>
    </row>
    <row r="2573" spans="1:2">
      <c r="A2573" s="8" t="s">
        <v>6268</v>
      </c>
      <c r="B2573" s="8" t="s">
        <v>1731</v>
      </c>
    </row>
    <row r="2574" spans="1:2">
      <c r="A2574" s="8" t="s">
        <v>1732</v>
      </c>
      <c r="B2574" s="8" t="s">
        <v>1732</v>
      </c>
    </row>
    <row r="2575" spans="1:2">
      <c r="A2575" s="8" t="s">
        <v>6269</v>
      </c>
      <c r="B2575" s="8" t="s">
        <v>1732</v>
      </c>
    </row>
    <row r="2576" spans="1:2">
      <c r="A2576" s="8" t="s">
        <v>6270</v>
      </c>
      <c r="B2576" s="8" t="s">
        <v>1732</v>
      </c>
    </row>
    <row r="2577" spans="1:2">
      <c r="A2577" s="8" t="s">
        <v>6271</v>
      </c>
      <c r="B2577" s="8" t="s">
        <v>1732</v>
      </c>
    </row>
    <row r="2578" spans="1:2">
      <c r="A2578" s="8" t="s">
        <v>6272</v>
      </c>
      <c r="B2578" s="8" t="s">
        <v>1732</v>
      </c>
    </row>
    <row r="2579" spans="1:2">
      <c r="A2579" s="8" t="s">
        <v>6273</v>
      </c>
      <c r="B2579" s="8" t="s">
        <v>1732</v>
      </c>
    </row>
    <row r="2580" spans="1:2">
      <c r="A2580" s="8" t="s">
        <v>6274</v>
      </c>
      <c r="B2580" s="8" t="s">
        <v>1732</v>
      </c>
    </row>
    <row r="2581" spans="1:2">
      <c r="A2581" s="8" t="s">
        <v>6275</v>
      </c>
      <c r="B2581" s="8" t="s">
        <v>1732</v>
      </c>
    </row>
    <row r="2582" spans="1:2">
      <c r="A2582" s="8" t="s">
        <v>6276</v>
      </c>
      <c r="B2582" s="8" t="s">
        <v>1732</v>
      </c>
    </row>
    <row r="2583" spans="1:2">
      <c r="A2583" s="8" t="s">
        <v>6277</v>
      </c>
      <c r="B2583" s="8" t="s">
        <v>1732</v>
      </c>
    </row>
    <row r="2584" spans="1:2">
      <c r="A2584" s="8" t="s">
        <v>1733</v>
      </c>
      <c r="B2584" s="8" t="s">
        <v>1733</v>
      </c>
    </row>
    <row r="2585" spans="1:2">
      <c r="A2585" s="8" t="s">
        <v>6278</v>
      </c>
      <c r="B2585" s="8" t="s">
        <v>1733</v>
      </c>
    </row>
    <row r="2586" spans="1:2">
      <c r="A2586" s="8" t="s">
        <v>6279</v>
      </c>
      <c r="B2586" s="8" t="s">
        <v>1733</v>
      </c>
    </row>
    <row r="2587" spans="1:2">
      <c r="A2587" s="8" t="s">
        <v>6280</v>
      </c>
      <c r="B2587" s="8" t="s">
        <v>1733</v>
      </c>
    </row>
    <row r="2588" spans="1:2">
      <c r="A2588" s="8" t="s">
        <v>6281</v>
      </c>
      <c r="B2588" s="8" t="s">
        <v>1733</v>
      </c>
    </row>
    <row r="2589" spans="1:2">
      <c r="A2589" s="8" t="s">
        <v>6282</v>
      </c>
      <c r="B2589" s="8" t="s">
        <v>1733</v>
      </c>
    </row>
    <row r="2590" spans="1:2">
      <c r="A2590" s="8" t="s">
        <v>1734</v>
      </c>
      <c r="B2590" s="8" t="s">
        <v>1734</v>
      </c>
    </row>
    <row r="2591" spans="1:2">
      <c r="A2591" s="8" t="s">
        <v>6283</v>
      </c>
      <c r="B2591" s="8" t="s">
        <v>1734</v>
      </c>
    </row>
    <row r="2592" spans="1:2">
      <c r="A2592" s="8" t="s">
        <v>6284</v>
      </c>
      <c r="B2592" s="8" t="s">
        <v>1734</v>
      </c>
    </row>
    <row r="2593" spans="1:2">
      <c r="A2593" s="8" t="s">
        <v>6285</v>
      </c>
      <c r="B2593" s="8" t="s">
        <v>1734</v>
      </c>
    </row>
    <row r="2594" spans="1:2">
      <c r="A2594" s="8" t="s">
        <v>6286</v>
      </c>
      <c r="B2594" s="8" t="s">
        <v>1734</v>
      </c>
    </row>
    <row r="2595" spans="1:2">
      <c r="A2595" s="8" t="s">
        <v>6287</v>
      </c>
      <c r="B2595" s="8" t="s">
        <v>1734</v>
      </c>
    </row>
    <row r="2596" spans="1:2">
      <c r="A2596" s="8" t="s">
        <v>6288</v>
      </c>
      <c r="B2596" s="8" t="s">
        <v>1734</v>
      </c>
    </row>
    <row r="2597" spans="1:2">
      <c r="A2597" s="8" t="s">
        <v>6289</v>
      </c>
      <c r="B2597" s="8" t="s">
        <v>1734</v>
      </c>
    </row>
    <row r="2598" spans="1:2">
      <c r="A2598" s="8" t="s">
        <v>6290</v>
      </c>
      <c r="B2598" s="8" t="s">
        <v>1734</v>
      </c>
    </row>
    <row r="2599" spans="1:2">
      <c r="A2599" s="8" t="s">
        <v>6291</v>
      </c>
      <c r="B2599" s="8" t="s">
        <v>1734</v>
      </c>
    </row>
    <row r="2600" spans="1:2">
      <c r="A2600" s="8" t="s">
        <v>6292</v>
      </c>
      <c r="B2600" s="8" t="s">
        <v>1734</v>
      </c>
    </row>
    <row r="2601" spans="1:2">
      <c r="A2601" s="8" t="s">
        <v>6293</v>
      </c>
      <c r="B2601" s="8" t="s">
        <v>1734</v>
      </c>
    </row>
    <row r="2602" spans="1:2">
      <c r="A2602" s="8" t="s">
        <v>1735</v>
      </c>
      <c r="B2602" s="8" t="s">
        <v>1735</v>
      </c>
    </row>
    <row r="2603" spans="1:2">
      <c r="A2603" s="8" t="s">
        <v>6294</v>
      </c>
      <c r="B2603" s="8" t="s">
        <v>1735</v>
      </c>
    </row>
    <row r="2604" spans="1:2">
      <c r="A2604" s="8" t="s">
        <v>6295</v>
      </c>
      <c r="B2604" s="8" t="s">
        <v>1735</v>
      </c>
    </row>
    <row r="2605" spans="1:2">
      <c r="A2605" s="8" t="s">
        <v>6296</v>
      </c>
      <c r="B2605" s="8" t="s">
        <v>1735</v>
      </c>
    </row>
    <row r="2606" spans="1:2">
      <c r="A2606" s="8" t="s">
        <v>6297</v>
      </c>
      <c r="B2606" s="8" t="s">
        <v>1735</v>
      </c>
    </row>
    <row r="2607" spans="1:2">
      <c r="A2607" s="8" t="s">
        <v>6298</v>
      </c>
      <c r="B2607" s="8" t="s">
        <v>1735</v>
      </c>
    </row>
    <row r="2608" spans="1:2">
      <c r="A2608" s="8" t="s">
        <v>1736</v>
      </c>
      <c r="B2608" s="8" t="s">
        <v>1736</v>
      </c>
    </row>
    <row r="2609" spans="1:2">
      <c r="A2609" s="8" t="s">
        <v>6299</v>
      </c>
      <c r="B2609" s="8" t="s">
        <v>1736</v>
      </c>
    </row>
    <row r="2610" spans="1:2">
      <c r="A2610" s="8" t="s">
        <v>6300</v>
      </c>
      <c r="B2610" s="8" t="s">
        <v>1736</v>
      </c>
    </row>
    <row r="2611" spans="1:2">
      <c r="A2611" s="8" t="s">
        <v>6301</v>
      </c>
      <c r="B2611" s="8" t="s">
        <v>1736</v>
      </c>
    </row>
    <row r="2612" spans="1:2">
      <c r="A2612" s="8" t="s">
        <v>6302</v>
      </c>
      <c r="B2612" s="8" t="s">
        <v>1736</v>
      </c>
    </row>
    <row r="2613" spans="1:2">
      <c r="A2613" s="8" t="s">
        <v>6303</v>
      </c>
      <c r="B2613" s="8" t="s">
        <v>1736</v>
      </c>
    </row>
    <row r="2614" spans="1:2">
      <c r="A2614" s="8" t="s">
        <v>6304</v>
      </c>
      <c r="B2614" s="8" t="s">
        <v>1736</v>
      </c>
    </row>
    <row r="2615" spans="1:2">
      <c r="A2615" s="8" t="s">
        <v>6305</v>
      </c>
      <c r="B2615" s="8" t="s">
        <v>1736</v>
      </c>
    </row>
    <row r="2616" spans="1:2">
      <c r="A2616" s="8" t="s">
        <v>6306</v>
      </c>
      <c r="B2616" s="8" t="s">
        <v>1736</v>
      </c>
    </row>
    <row r="2617" spans="1:2">
      <c r="A2617" s="8" t="s">
        <v>6307</v>
      </c>
      <c r="B2617" s="8" t="s">
        <v>1736</v>
      </c>
    </row>
    <row r="2618" spans="1:2">
      <c r="A2618" s="8" t="s">
        <v>6308</v>
      </c>
      <c r="B2618" s="8" t="s">
        <v>1736</v>
      </c>
    </row>
    <row r="2619" spans="1:2">
      <c r="A2619" s="8" t="s">
        <v>1737</v>
      </c>
      <c r="B2619" s="8" t="s">
        <v>1737</v>
      </c>
    </row>
    <row r="2620" spans="1:2">
      <c r="A2620" s="8" t="s">
        <v>6309</v>
      </c>
      <c r="B2620" s="8" t="s">
        <v>1737</v>
      </c>
    </row>
    <row r="2621" spans="1:2">
      <c r="A2621" s="8" t="s">
        <v>6310</v>
      </c>
      <c r="B2621" s="8" t="s">
        <v>1737</v>
      </c>
    </row>
    <row r="2622" spans="1:2">
      <c r="A2622" s="8" t="s">
        <v>6311</v>
      </c>
      <c r="B2622" s="8" t="s">
        <v>1737</v>
      </c>
    </row>
    <row r="2623" spans="1:2">
      <c r="A2623" s="8" t="s">
        <v>6312</v>
      </c>
      <c r="B2623" s="8" t="s">
        <v>1737</v>
      </c>
    </row>
    <row r="2624" spans="1:2">
      <c r="A2624" s="8" t="s">
        <v>6313</v>
      </c>
      <c r="B2624" s="8" t="s">
        <v>1737</v>
      </c>
    </row>
    <row r="2625" spans="1:2">
      <c r="A2625" s="8" t="s">
        <v>6314</v>
      </c>
      <c r="B2625" s="8" t="s">
        <v>1737</v>
      </c>
    </row>
    <row r="2626" spans="1:2">
      <c r="A2626" s="8" t="s">
        <v>6315</v>
      </c>
      <c r="B2626" s="8" t="s">
        <v>1737</v>
      </c>
    </row>
    <row r="2627" spans="1:2">
      <c r="A2627" s="8" t="s">
        <v>6316</v>
      </c>
      <c r="B2627" s="8" t="s">
        <v>1737</v>
      </c>
    </row>
    <row r="2628" spans="1:2">
      <c r="A2628" s="8" t="s">
        <v>3493</v>
      </c>
      <c r="B2628" s="8" t="s">
        <v>3493</v>
      </c>
    </row>
    <row r="2629" spans="1:2">
      <c r="A2629" s="8" t="s">
        <v>6317</v>
      </c>
      <c r="B2629" s="8" t="s">
        <v>3493</v>
      </c>
    </row>
    <row r="2630" spans="1:2">
      <c r="A2630" s="8" t="s">
        <v>6318</v>
      </c>
      <c r="B2630" s="8" t="s">
        <v>3493</v>
      </c>
    </row>
    <row r="2631" spans="1:2">
      <c r="A2631" s="8" t="s">
        <v>6319</v>
      </c>
      <c r="B2631" s="8" t="s">
        <v>3493</v>
      </c>
    </row>
    <row r="2632" spans="1:2">
      <c r="A2632" s="8" t="s">
        <v>6320</v>
      </c>
      <c r="B2632" s="8" t="s">
        <v>3493</v>
      </c>
    </row>
    <row r="2633" spans="1:2">
      <c r="A2633" s="8" t="s">
        <v>6321</v>
      </c>
      <c r="B2633" s="8" t="s">
        <v>3493</v>
      </c>
    </row>
    <row r="2634" spans="1:2">
      <c r="A2634" s="8" t="s">
        <v>6322</v>
      </c>
      <c r="B2634" s="8" t="s">
        <v>3493</v>
      </c>
    </row>
    <row r="2635" spans="1:2">
      <c r="A2635" s="8" t="s">
        <v>6323</v>
      </c>
      <c r="B2635" s="8" t="s">
        <v>3493</v>
      </c>
    </row>
    <row r="2636" spans="1:2">
      <c r="A2636" s="8" t="s">
        <v>6324</v>
      </c>
      <c r="B2636" s="8" t="s">
        <v>3493</v>
      </c>
    </row>
    <row r="2637" spans="1:2">
      <c r="A2637" s="8" t="s">
        <v>6325</v>
      </c>
      <c r="B2637" s="8" t="s">
        <v>3493</v>
      </c>
    </row>
    <row r="2638" spans="1:2">
      <c r="A2638" s="8" t="s">
        <v>6326</v>
      </c>
      <c r="B2638" s="8" t="s">
        <v>3493</v>
      </c>
    </row>
    <row r="2639" spans="1:2">
      <c r="A2639" s="8" t="s">
        <v>3494</v>
      </c>
      <c r="B2639" s="8" t="s">
        <v>3494</v>
      </c>
    </row>
    <row r="2640" spans="1:2">
      <c r="A2640" s="8" t="s">
        <v>6327</v>
      </c>
      <c r="B2640" s="8" t="s">
        <v>3494</v>
      </c>
    </row>
    <row r="2641" spans="1:2">
      <c r="A2641" s="8" t="s">
        <v>6328</v>
      </c>
      <c r="B2641" s="8" t="s">
        <v>3494</v>
      </c>
    </row>
    <row r="2642" spans="1:2">
      <c r="A2642" s="8" t="s">
        <v>6329</v>
      </c>
      <c r="B2642" s="8" t="s">
        <v>3494</v>
      </c>
    </row>
    <row r="2643" spans="1:2">
      <c r="A2643" s="8" t="s">
        <v>6330</v>
      </c>
      <c r="B2643" s="8" t="s">
        <v>3494</v>
      </c>
    </row>
    <row r="2644" spans="1:2">
      <c r="A2644" s="8" t="s">
        <v>6331</v>
      </c>
      <c r="B2644" s="8" t="s">
        <v>3494</v>
      </c>
    </row>
    <row r="2645" spans="1:2">
      <c r="A2645" s="8" t="s">
        <v>6332</v>
      </c>
      <c r="B2645" s="8" t="s">
        <v>3494</v>
      </c>
    </row>
    <row r="2646" spans="1:2">
      <c r="A2646" s="8" t="s">
        <v>6333</v>
      </c>
      <c r="B2646" s="8" t="s">
        <v>3494</v>
      </c>
    </row>
    <row r="2647" spans="1:2">
      <c r="A2647" s="8" t="s">
        <v>6334</v>
      </c>
      <c r="B2647" s="8" t="s">
        <v>3494</v>
      </c>
    </row>
    <row r="2648" spans="1:2">
      <c r="A2648" s="8" t="s">
        <v>6335</v>
      </c>
      <c r="B2648" s="8" t="s">
        <v>3494</v>
      </c>
    </row>
    <row r="2649" spans="1:2">
      <c r="A2649" s="8" t="s">
        <v>6336</v>
      </c>
      <c r="B2649" s="8" t="s">
        <v>3494</v>
      </c>
    </row>
    <row r="2650" spans="1:2">
      <c r="A2650" s="8" t="s">
        <v>6337</v>
      </c>
      <c r="B2650" s="8" t="s">
        <v>3494</v>
      </c>
    </row>
    <row r="2651" spans="1:2">
      <c r="A2651" s="8" t="s">
        <v>6338</v>
      </c>
      <c r="B2651" s="8" t="s">
        <v>3494</v>
      </c>
    </row>
    <row r="2652" spans="1:2">
      <c r="A2652" s="8" t="s">
        <v>6339</v>
      </c>
      <c r="B2652" s="8" t="s">
        <v>3494</v>
      </c>
    </row>
    <row r="2653" spans="1:2">
      <c r="A2653" s="8" t="s">
        <v>3495</v>
      </c>
      <c r="B2653" s="8" t="s">
        <v>3495</v>
      </c>
    </row>
    <row r="2654" spans="1:2">
      <c r="A2654" s="8" t="s">
        <v>6340</v>
      </c>
      <c r="B2654" s="8" t="s">
        <v>3495</v>
      </c>
    </row>
    <row r="2655" spans="1:2">
      <c r="A2655" s="8" t="s">
        <v>6341</v>
      </c>
      <c r="B2655" s="8" t="s">
        <v>3495</v>
      </c>
    </row>
    <row r="2656" spans="1:2">
      <c r="A2656" s="8" t="s">
        <v>6342</v>
      </c>
      <c r="B2656" s="8" t="s">
        <v>3495</v>
      </c>
    </row>
    <row r="2657" spans="1:2">
      <c r="A2657" s="8" t="s">
        <v>6343</v>
      </c>
      <c r="B2657" s="8" t="s">
        <v>3495</v>
      </c>
    </row>
    <row r="2658" spans="1:2">
      <c r="A2658" s="8" t="s">
        <v>6344</v>
      </c>
      <c r="B2658" s="8" t="s">
        <v>3495</v>
      </c>
    </row>
    <row r="2659" spans="1:2">
      <c r="A2659" s="8" t="s">
        <v>6345</v>
      </c>
      <c r="B2659" s="8" t="s">
        <v>3495</v>
      </c>
    </row>
    <row r="2660" spans="1:2">
      <c r="A2660" s="8" t="s">
        <v>6346</v>
      </c>
      <c r="B2660" s="8" t="s">
        <v>3495</v>
      </c>
    </row>
    <row r="2661" spans="1:2">
      <c r="A2661" s="8" t="s">
        <v>6347</v>
      </c>
      <c r="B2661" s="8" t="s">
        <v>3495</v>
      </c>
    </row>
    <row r="2662" spans="1:2">
      <c r="A2662" s="8" t="s">
        <v>3496</v>
      </c>
      <c r="B2662" s="8" t="s">
        <v>3496</v>
      </c>
    </row>
    <row r="2663" spans="1:2">
      <c r="A2663" s="8" t="s">
        <v>6348</v>
      </c>
      <c r="B2663" s="8" t="s">
        <v>3496</v>
      </c>
    </row>
    <row r="2664" spans="1:2">
      <c r="A2664" s="8" t="s">
        <v>6349</v>
      </c>
      <c r="B2664" s="8" t="s">
        <v>3496</v>
      </c>
    </row>
    <row r="2665" spans="1:2">
      <c r="A2665" s="8" t="s">
        <v>6350</v>
      </c>
      <c r="B2665" s="8" t="s">
        <v>3496</v>
      </c>
    </row>
    <row r="2666" spans="1:2">
      <c r="A2666" s="8" t="s">
        <v>3497</v>
      </c>
      <c r="B2666" s="8" t="s">
        <v>3497</v>
      </c>
    </row>
    <row r="2667" spans="1:2">
      <c r="A2667" s="8" t="s">
        <v>6351</v>
      </c>
      <c r="B2667" s="8" t="s">
        <v>3497</v>
      </c>
    </row>
    <row r="2668" spans="1:2">
      <c r="A2668" s="8" t="s">
        <v>6352</v>
      </c>
      <c r="B2668" s="8" t="s">
        <v>3497</v>
      </c>
    </row>
    <row r="2669" spans="1:2">
      <c r="A2669" s="8" t="s">
        <v>6353</v>
      </c>
      <c r="B2669" s="8" t="s">
        <v>3497</v>
      </c>
    </row>
    <row r="2670" spans="1:2">
      <c r="A2670" s="8" t="s">
        <v>6354</v>
      </c>
      <c r="B2670" s="8" t="s">
        <v>3497</v>
      </c>
    </row>
    <row r="2671" spans="1:2">
      <c r="A2671" s="8" t="s">
        <v>6355</v>
      </c>
      <c r="B2671" s="8" t="s">
        <v>3497</v>
      </c>
    </row>
    <row r="2672" spans="1:2">
      <c r="A2672" s="8" t="s">
        <v>6356</v>
      </c>
      <c r="B2672" s="8" t="s">
        <v>3497</v>
      </c>
    </row>
    <row r="2673" spans="1:2">
      <c r="A2673" s="8" t="s">
        <v>6357</v>
      </c>
      <c r="B2673" s="8" t="s">
        <v>3497</v>
      </c>
    </row>
    <row r="2674" spans="1:2">
      <c r="A2674" s="8" t="s">
        <v>6358</v>
      </c>
      <c r="B2674" s="8" t="s">
        <v>3497</v>
      </c>
    </row>
    <row r="2675" spans="1:2">
      <c r="A2675" s="8" t="s">
        <v>6359</v>
      </c>
      <c r="B2675" s="8" t="s">
        <v>3497</v>
      </c>
    </row>
    <row r="2676" spans="1:2">
      <c r="A2676" s="8" t="s">
        <v>6360</v>
      </c>
      <c r="B2676" s="8" t="s">
        <v>3497</v>
      </c>
    </row>
    <row r="2677" spans="1:2">
      <c r="A2677" s="8" t="s">
        <v>6361</v>
      </c>
      <c r="B2677" s="8" t="s">
        <v>3497</v>
      </c>
    </row>
    <row r="2678" spans="1:2">
      <c r="A2678" s="8" t="s">
        <v>6362</v>
      </c>
      <c r="B2678" s="8" t="s">
        <v>3497</v>
      </c>
    </row>
    <row r="2679" spans="1:2">
      <c r="A2679" s="8" t="s">
        <v>3498</v>
      </c>
      <c r="B2679" s="8" t="s">
        <v>3498</v>
      </c>
    </row>
    <row r="2680" spans="1:2">
      <c r="A2680" s="8" t="s">
        <v>6363</v>
      </c>
      <c r="B2680" s="8" t="s">
        <v>3498</v>
      </c>
    </row>
    <row r="2681" spans="1:2">
      <c r="A2681" s="8" t="s">
        <v>6364</v>
      </c>
      <c r="B2681" s="8" t="s">
        <v>3498</v>
      </c>
    </row>
    <row r="2682" spans="1:2">
      <c r="A2682" s="8" t="s">
        <v>6365</v>
      </c>
      <c r="B2682" s="8" t="s">
        <v>3498</v>
      </c>
    </row>
    <row r="2683" spans="1:2">
      <c r="A2683" s="8" t="s">
        <v>6366</v>
      </c>
      <c r="B2683" s="8" t="s">
        <v>3498</v>
      </c>
    </row>
    <row r="2684" spans="1:2">
      <c r="A2684" s="8" t="s">
        <v>6367</v>
      </c>
      <c r="B2684" s="8" t="s">
        <v>3498</v>
      </c>
    </row>
    <row r="2685" spans="1:2">
      <c r="A2685" s="8" t="s">
        <v>3499</v>
      </c>
      <c r="B2685" s="8" t="s">
        <v>3499</v>
      </c>
    </row>
    <row r="2686" spans="1:2">
      <c r="A2686" s="8" t="s">
        <v>6368</v>
      </c>
      <c r="B2686" s="8" t="s">
        <v>3499</v>
      </c>
    </row>
    <row r="2687" spans="1:2">
      <c r="A2687" s="8" t="s">
        <v>6369</v>
      </c>
      <c r="B2687" s="8" t="s">
        <v>3499</v>
      </c>
    </row>
    <row r="2688" spans="1:2">
      <c r="A2688" s="8" t="s">
        <v>6370</v>
      </c>
      <c r="B2688" s="8" t="s">
        <v>3499</v>
      </c>
    </row>
    <row r="2689" spans="1:2">
      <c r="A2689" s="8" t="s">
        <v>6371</v>
      </c>
      <c r="B2689" s="8" t="s">
        <v>3499</v>
      </c>
    </row>
    <row r="2690" spans="1:2">
      <c r="A2690" s="8" t="s">
        <v>3500</v>
      </c>
      <c r="B2690" s="8" t="s">
        <v>3500</v>
      </c>
    </row>
    <row r="2691" spans="1:2">
      <c r="A2691" s="8" t="s">
        <v>6372</v>
      </c>
      <c r="B2691" s="8" t="s">
        <v>3500</v>
      </c>
    </row>
    <row r="2692" spans="1:2">
      <c r="A2692" s="8" t="s">
        <v>6373</v>
      </c>
      <c r="B2692" s="8" t="s">
        <v>3500</v>
      </c>
    </row>
    <row r="2693" spans="1:2">
      <c r="A2693" s="8" t="s">
        <v>6374</v>
      </c>
      <c r="B2693" s="8" t="s">
        <v>3500</v>
      </c>
    </row>
    <row r="2694" spans="1:2">
      <c r="A2694" s="8" t="s">
        <v>1746</v>
      </c>
      <c r="B2694" s="8" t="s">
        <v>1746</v>
      </c>
    </row>
    <row r="2695" spans="1:2">
      <c r="A2695" s="8" t="s">
        <v>6375</v>
      </c>
      <c r="B2695" s="8" t="s">
        <v>1746</v>
      </c>
    </row>
    <row r="2696" spans="1:2">
      <c r="A2696" s="8" t="s">
        <v>6376</v>
      </c>
      <c r="B2696" s="8" t="s">
        <v>1746</v>
      </c>
    </row>
    <row r="2697" spans="1:2">
      <c r="A2697" s="8" t="s">
        <v>6377</v>
      </c>
      <c r="B2697" s="8" t="s">
        <v>1746</v>
      </c>
    </row>
    <row r="2698" spans="1:2">
      <c r="A2698" s="8" t="s">
        <v>6378</v>
      </c>
      <c r="B2698" s="8" t="s">
        <v>1746</v>
      </c>
    </row>
    <row r="2699" spans="1:2">
      <c r="A2699" s="8" t="s">
        <v>6379</v>
      </c>
      <c r="B2699" s="8" t="s">
        <v>1746</v>
      </c>
    </row>
    <row r="2700" spans="1:2">
      <c r="A2700" s="8" t="s">
        <v>6380</v>
      </c>
      <c r="B2700" s="8" t="s">
        <v>1746</v>
      </c>
    </row>
    <row r="2701" spans="1:2">
      <c r="A2701" s="8" t="s">
        <v>6381</v>
      </c>
      <c r="B2701" s="8" t="s">
        <v>1746</v>
      </c>
    </row>
    <row r="2702" spans="1:2">
      <c r="A2702" s="8" t="s">
        <v>6382</v>
      </c>
      <c r="B2702" s="8" t="s">
        <v>1746</v>
      </c>
    </row>
    <row r="2703" spans="1:2">
      <c r="A2703" s="8" t="s">
        <v>3501</v>
      </c>
      <c r="B2703" s="8" t="s">
        <v>3501</v>
      </c>
    </row>
    <row r="2704" spans="1:2">
      <c r="A2704" s="8" t="s">
        <v>6383</v>
      </c>
      <c r="B2704" s="8" t="s">
        <v>3501</v>
      </c>
    </row>
    <row r="2705" spans="1:2">
      <c r="A2705" s="8" t="s">
        <v>6384</v>
      </c>
      <c r="B2705" s="8" t="s">
        <v>3501</v>
      </c>
    </row>
    <row r="2706" spans="1:2">
      <c r="A2706" s="8" t="s">
        <v>6385</v>
      </c>
      <c r="B2706" s="8" t="s">
        <v>3501</v>
      </c>
    </row>
    <row r="2707" spans="1:2">
      <c r="A2707" s="8" t="s">
        <v>6386</v>
      </c>
      <c r="B2707" s="8" t="s">
        <v>3501</v>
      </c>
    </row>
    <row r="2708" spans="1:2">
      <c r="A2708" s="8" t="s">
        <v>6387</v>
      </c>
      <c r="B2708" s="8" t="s">
        <v>3501</v>
      </c>
    </row>
    <row r="2709" spans="1:2">
      <c r="A2709" s="8" t="s">
        <v>6388</v>
      </c>
      <c r="B2709" s="8" t="s">
        <v>3501</v>
      </c>
    </row>
    <row r="2710" spans="1:2">
      <c r="A2710" s="8" t="s">
        <v>6389</v>
      </c>
      <c r="B2710" s="8" t="s">
        <v>3501</v>
      </c>
    </row>
    <row r="2711" spans="1:2">
      <c r="A2711" s="8" t="s">
        <v>6390</v>
      </c>
      <c r="B2711" s="8" t="s">
        <v>3501</v>
      </c>
    </row>
    <row r="2712" spans="1:2">
      <c r="A2712" s="8" t="s">
        <v>6391</v>
      </c>
      <c r="B2712" s="8" t="s">
        <v>3501</v>
      </c>
    </row>
    <row r="2713" spans="1:2">
      <c r="A2713" s="8" t="s">
        <v>6392</v>
      </c>
      <c r="B2713" s="8" t="s">
        <v>3501</v>
      </c>
    </row>
    <row r="2714" spans="1:2">
      <c r="A2714" s="8" t="s">
        <v>6393</v>
      </c>
      <c r="B2714" s="8" t="s">
        <v>3501</v>
      </c>
    </row>
    <row r="2715" spans="1:2">
      <c r="A2715" s="8" t="s">
        <v>6394</v>
      </c>
      <c r="B2715" s="8" t="s">
        <v>3501</v>
      </c>
    </row>
    <row r="2716" spans="1:2">
      <c r="A2716" s="8" t="s">
        <v>6395</v>
      </c>
      <c r="B2716" s="8" t="s">
        <v>3501</v>
      </c>
    </row>
    <row r="2717" spans="1:2">
      <c r="A2717" s="8" t="s">
        <v>6396</v>
      </c>
      <c r="B2717" s="8" t="s">
        <v>3501</v>
      </c>
    </row>
    <row r="2718" spans="1:2">
      <c r="A2718" s="8" t="s">
        <v>6397</v>
      </c>
      <c r="B2718" s="8" t="s">
        <v>3501</v>
      </c>
    </row>
    <row r="2719" spans="1:2">
      <c r="A2719" s="8" t="s">
        <v>6398</v>
      </c>
      <c r="B2719" s="8" t="s">
        <v>3501</v>
      </c>
    </row>
    <row r="2720" spans="1:2">
      <c r="A2720" s="8" t="s">
        <v>6399</v>
      </c>
      <c r="B2720" s="8" t="s">
        <v>3501</v>
      </c>
    </row>
    <row r="2721" spans="1:2">
      <c r="A2721" s="8" t="s">
        <v>6400</v>
      </c>
      <c r="B2721" s="8" t="s">
        <v>3501</v>
      </c>
    </row>
    <row r="2722" spans="1:2">
      <c r="A2722" s="8" t="s">
        <v>3502</v>
      </c>
      <c r="B2722" s="8" t="s">
        <v>3502</v>
      </c>
    </row>
    <row r="2723" spans="1:2">
      <c r="A2723" s="8" t="s">
        <v>6401</v>
      </c>
      <c r="B2723" s="8" t="s">
        <v>3502</v>
      </c>
    </row>
    <row r="2724" spans="1:2">
      <c r="A2724" s="8" t="s">
        <v>6402</v>
      </c>
      <c r="B2724" s="8" t="s">
        <v>3502</v>
      </c>
    </row>
    <row r="2725" spans="1:2">
      <c r="A2725" s="8" t="s">
        <v>6403</v>
      </c>
      <c r="B2725" s="8" t="s">
        <v>3502</v>
      </c>
    </row>
    <row r="2726" spans="1:2">
      <c r="A2726" s="8" t="s">
        <v>6404</v>
      </c>
      <c r="B2726" s="8" t="s">
        <v>3502</v>
      </c>
    </row>
    <row r="2727" spans="1:2">
      <c r="A2727" s="8" t="s">
        <v>6405</v>
      </c>
      <c r="B2727" s="8" t="s">
        <v>3502</v>
      </c>
    </row>
    <row r="2728" spans="1:2">
      <c r="A2728" s="8" t="s">
        <v>6406</v>
      </c>
      <c r="B2728" s="8" t="s">
        <v>3502</v>
      </c>
    </row>
    <row r="2729" spans="1:2">
      <c r="A2729" s="8" t="s">
        <v>6407</v>
      </c>
      <c r="B2729" s="8" t="s">
        <v>3502</v>
      </c>
    </row>
    <row r="2730" spans="1:2">
      <c r="A2730" s="8" t="s">
        <v>6408</v>
      </c>
      <c r="B2730" s="8" t="s">
        <v>3502</v>
      </c>
    </row>
    <row r="2731" spans="1:2">
      <c r="A2731" s="8" t="s">
        <v>6409</v>
      </c>
      <c r="B2731" s="8" t="s">
        <v>3502</v>
      </c>
    </row>
    <row r="2732" spans="1:2">
      <c r="A2732" s="8" t="s">
        <v>6410</v>
      </c>
      <c r="B2732" s="8" t="s">
        <v>3502</v>
      </c>
    </row>
    <row r="2733" spans="1:2">
      <c r="A2733" s="8" t="s">
        <v>6411</v>
      </c>
      <c r="B2733" s="8" t="s">
        <v>3502</v>
      </c>
    </row>
    <row r="2734" spans="1:2">
      <c r="A2734" s="8" t="s">
        <v>3503</v>
      </c>
      <c r="B2734" s="8" t="s">
        <v>3503</v>
      </c>
    </row>
    <row r="2735" spans="1:2">
      <c r="A2735" s="8" t="s">
        <v>6412</v>
      </c>
      <c r="B2735" s="8" t="s">
        <v>3503</v>
      </c>
    </row>
    <row r="2736" spans="1:2">
      <c r="A2736" s="8" t="s">
        <v>6413</v>
      </c>
      <c r="B2736" s="8" t="s">
        <v>3503</v>
      </c>
    </row>
    <row r="2737" spans="1:2">
      <c r="A2737" s="8" t="s">
        <v>6414</v>
      </c>
      <c r="B2737" s="8" t="s">
        <v>3503</v>
      </c>
    </row>
    <row r="2738" spans="1:2">
      <c r="A2738" s="8" t="s">
        <v>6415</v>
      </c>
      <c r="B2738" s="8" t="s">
        <v>3503</v>
      </c>
    </row>
    <row r="2739" spans="1:2">
      <c r="A2739" s="8" t="s">
        <v>6416</v>
      </c>
      <c r="B2739" s="8" t="s">
        <v>3503</v>
      </c>
    </row>
    <row r="2740" spans="1:2">
      <c r="A2740" s="8" t="s">
        <v>6417</v>
      </c>
      <c r="B2740" s="8" t="s">
        <v>3503</v>
      </c>
    </row>
    <row r="2741" spans="1:2">
      <c r="A2741" s="8" t="s">
        <v>6418</v>
      </c>
      <c r="B2741" s="8" t="s">
        <v>3503</v>
      </c>
    </row>
    <row r="2742" spans="1:2">
      <c r="A2742" s="8" t="s">
        <v>1748</v>
      </c>
      <c r="B2742" s="8" t="s">
        <v>1748</v>
      </c>
    </row>
    <row r="2743" spans="1:2">
      <c r="A2743" s="8" t="s">
        <v>6419</v>
      </c>
      <c r="B2743" s="8" t="s">
        <v>1748</v>
      </c>
    </row>
    <row r="2744" spans="1:2">
      <c r="A2744" s="8" t="s">
        <v>6420</v>
      </c>
      <c r="B2744" s="8" t="s">
        <v>1748</v>
      </c>
    </row>
    <row r="2745" spans="1:2">
      <c r="A2745" s="8" t="s">
        <v>6421</v>
      </c>
      <c r="B2745" s="8" t="s">
        <v>1748</v>
      </c>
    </row>
    <row r="2746" spans="1:2">
      <c r="A2746" s="8" t="s">
        <v>6422</v>
      </c>
      <c r="B2746" s="8" t="s">
        <v>1748</v>
      </c>
    </row>
    <row r="2747" spans="1:2">
      <c r="A2747" s="8" t="s">
        <v>6423</v>
      </c>
      <c r="B2747" s="8" t="s">
        <v>1748</v>
      </c>
    </row>
    <row r="2748" spans="1:2">
      <c r="A2748" s="8" t="s">
        <v>6424</v>
      </c>
      <c r="B2748" s="8" t="s">
        <v>1748</v>
      </c>
    </row>
    <row r="2749" spans="1:2">
      <c r="A2749" s="8" t="s">
        <v>6425</v>
      </c>
      <c r="B2749" s="8" t="s">
        <v>1748</v>
      </c>
    </row>
    <row r="2750" spans="1:2">
      <c r="A2750" s="8" t="s">
        <v>6426</v>
      </c>
      <c r="B2750" s="8" t="s">
        <v>1748</v>
      </c>
    </row>
    <row r="2751" spans="1:2">
      <c r="A2751" s="8" t="s">
        <v>6427</v>
      </c>
      <c r="B2751" s="8" t="s">
        <v>1748</v>
      </c>
    </row>
    <row r="2752" spans="1:2">
      <c r="A2752" s="8" t="s">
        <v>6428</v>
      </c>
      <c r="B2752" s="8" t="s">
        <v>1748</v>
      </c>
    </row>
    <row r="2753" spans="1:2">
      <c r="A2753" s="8" t="s">
        <v>6429</v>
      </c>
      <c r="B2753" s="8" t="s">
        <v>1748</v>
      </c>
    </row>
    <row r="2754" spans="1:2">
      <c r="A2754" s="8" t="s">
        <v>6430</v>
      </c>
      <c r="B2754" s="8" t="s">
        <v>1748</v>
      </c>
    </row>
    <row r="2755" spans="1:2">
      <c r="A2755" s="8" t="s">
        <v>1750</v>
      </c>
      <c r="B2755" s="8" t="s">
        <v>1750</v>
      </c>
    </row>
    <row r="2756" spans="1:2">
      <c r="A2756" s="8" t="s">
        <v>6431</v>
      </c>
      <c r="B2756" s="8" t="s">
        <v>1750</v>
      </c>
    </row>
    <row r="2757" spans="1:2">
      <c r="A2757" s="8" t="s">
        <v>6432</v>
      </c>
      <c r="B2757" s="8" t="s">
        <v>1750</v>
      </c>
    </row>
    <row r="2758" spans="1:2">
      <c r="A2758" s="8" t="s">
        <v>6433</v>
      </c>
      <c r="B2758" s="8" t="s">
        <v>1750</v>
      </c>
    </row>
    <row r="2759" spans="1:2">
      <c r="A2759" s="8" t="s">
        <v>6434</v>
      </c>
      <c r="B2759" s="8" t="s">
        <v>1750</v>
      </c>
    </row>
    <row r="2760" spans="1:2">
      <c r="A2760" s="8" t="s">
        <v>6435</v>
      </c>
      <c r="B2760" s="8" t="s">
        <v>1750</v>
      </c>
    </row>
    <row r="2761" spans="1:2">
      <c r="A2761" s="8" t="s">
        <v>6436</v>
      </c>
      <c r="B2761" s="8" t="s">
        <v>1750</v>
      </c>
    </row>
    <row r="2762" spans="1:2">
      <c r="A2762" s="8" t="s">
        <v>6437</v>
      </c>
      <c r="B2762" s="8" t="s">
        <v>1750</v>
      </c>
    </row>
    <row r="2763" spans="1:2">
      <c r="A2763" s="8" t="s">
        <v>6438</v>
      </c>
      <c r="B2763" s="8" t="s">
        <v>1750</v>
      </c>
    </row>
    <row r="2764" spans="1:2">
      <c r="A2764" s="8" t="s">
        <v>6439</v>
      </c>
      <c r="B2764" s="8" t="s">
        <v>1750</v>
      </c>
    </row>
    <row r="2765" spans="1:2">
      <c r="A2765" s="8" t="s">
        <v>6440</v>
      </c>
      <c r="B2765" s="8" t="s">
        <v>1750</v>
      </c>
    </row>
    <row r="2766" spans="1:2">
      <c r="A2766" s="8" t="s">
        <v>6441</v>
      </c>
      <c r="B2766" s="8" t="s">
        <v>1750</v>
      </c>
    </row>
    <row r="2767" spans="1:2">
      <c r="A2767" s="8" t="s">
        <v>1751</v>
      </c>
      <c r="B2767" s="8" t="s">
        <v>1751</v>
      </c>
    </row>
    <row r="2768" spans="1:2">
      <c r="A2768" s="8" t="s">
        <v>6442</v>
      </c>
      <c r="B2768" s="8" t="s">
        <v>1751</v>
      </c>
    </row>
    <row r="2769" spans="1:2">
      <c r="A2769" s="8" t="s">
        <v>6443</v>
      </c>
      <c r="B2769" s="8" t="s">
        <v>1751</v>
      </c>
    </row>
    <row r="2770" spans="1:2">
      <c r="A2770" s="8" t="s">
        <v>6444</v>
      </c>
      <c r="B2770" s="8" t="s">
        <v>1751</v>
      </c>
    </row>
    <row r="2771" spans="1:2">
      <c r="A2771" s="8" t="s">
        <v>6445</v>
      </c>
      <c r="B2771" s="8" t="s">
        <v>1751</v>
      </c>
    </row>
    <row r="2772" spans="1:2">
      <c r="A2772" s="8" t="s">
        <v>6446</v>
      </c>
      <c r="B2772" s="8" t="s">
        <v>1751</v>
      </c>
    </row>
    <row r="2773" spans="1:2">
      <c r="A2773" s="8" t="s">
        <v>6447</v>
      </c>
      <c r="B2773" s="8" t="s">
        <v>1751</v>
      </c>
    </row>
    <row r="2774" spans="1:2">
      <c r="A2774" s="8" t="s">
        <v>6448</v>
      </c>
      <c r="B2774" s="8" t="s">
        <v>1751</v>
      </c>
    </row>
    <row r="2775" spans="1:2">
      <c r="A2775" s="8" t="s">
        <v>1753</v>
      </c>
      <c r="B2775" s="8" t="s">
        <v>1753</v>
      </c>
    </row>
    <row r="2776" spans="1:2">
      <c r="A2776" s="8" t="s">
        <v>4303</v>
      </c>
      <c r="B2776" s="8" t="s">
        <v>1753</v>
      </c>
    </row>
    <row r="2777" spans="1:2">
      <c r="A2777" s="8" t="s">
        <v>6449</v>
      </c>
      <c r="B2777" s="8" t="s">
        <v>1753</v>
      </c>
    </row>
    <row r="2778" spans="1:2">
      <c r="A2778" s="8" t="s">
        <v>6450</v>
      </c>
      <c r="B2778" s="8" t="s">
        <v>1753</v>
      </c>
    </row>
    <row r="2779" spans="1:2">
      <c r="A2779" s="8" t="s">
        <v>6451</v>
      </c>
      <c r="B2779" s="8" t="s">
        <v>1753</v>
      </c>
    </row>
    <row r="2780" spans="1:2">
      <c r="A2780" s="8" t="s">
        <v>6452</v>
      </c>
      <c r="B2780" s="8" t="s">
        <v>1753</v>
      </c>
    </row>
    <row r="2781" spans="1:2">
      <c r="A2781" s="8" t="s">
        <v>6453</v>
      </c>
      <c r="B2781" s="8" t="s">
        <v>1753</v>
      </c>
    </row>
    <row r="2782" spans="1:2">
      <c r="A2782" s="8" t="s">
        <v>6454</v>
      </c>
      <c r="B2782" s="8" t="s">
        <v>1753</v>
      </c>
    </row>
    <row r="2783" spans="1:2">
      <c r="A2783" s="8" t="s">
        <v>6455</v>
      </c>
      <c r="B2783" s="8" t="s">
        <v>1753</v>
      </c>
    </row>
    <row r="2784" spans="1:2">
      <c r="A2784" s="8" t="s">
        <v>4026</v>
      </c>
      <c r="B2784" s="8" t="s">
        <v>1753</v>
      </c>
    </row>
    <row r="2785" spans="1:2">
      <c r="A2785" s="8" t="s">
        <v>6456</v>
      </c>
      <c r="B2785" s="8" t="s">
        <v>1753</v>
      </c>
    </row>
    <row r="2786" spans="1:2">
      <c r="A2786" s="8" t="s">
        <v>6457</v>
      </c>
      <c r="B2786" s="8" t="s">
        <v>1753</v>
      </c>
    </row>
    <row r="2787" spans="1:2">
      <c r="A2787" s="8" t="s">
        <v>6458</v>
      </c>
      <c r="B2787" s="8" t="s">
        <v>1753</v>
      </c>
    </row>
    <row r="2788" spans="1:2">
      <c r="A2788" s="8" t="s">
        <v>6459</v>
      </c>
      <c r="B2788" s="8" t="s">
        <v>1753</v>
      </c>
    </row>
    <row r="2789" spans="1:2">
      <c r="A2789" s="8" t="s">
        <v>1754</v>
      </c>
      <c r="B2789" s="8" t="s">
        <v>1754</v>
      </c>
    </row>
    <row r="2790" spans="1:2">
      <c r="A2790" s="8" t="s">
        <v>6460</v>
      </c>
      <c r="B2790" s="8" t="s">
        <v>1754</v>
      </c>
    </row>
    <row r="2791" spans="1:2">
      <c r="A2791" s="8" t="s">
        <v>6461</v>
      </c>
      <c r="B2791" s="8" t="s">
        <v>1754</v>
      </c>
    </row>
    <row r="2792" spans="1:2">
      <c r="A2792" s="8" t="s">
        <v>6462</v>
      </c>
      <c r="B2792" s="8" t="s">
        <v>1754</v>
      </c>
    </row>
    <row r="2793" spans="1:2">
      <c r="A2793" s="8" t="s">
        <v>6463</v>
      </c>
      <c r="B2793" s="8" t="s">
        <v>1754</v>
      </c>
    </row>
    <row r="2794" spans="1:2">
      <c r="A2794" s="8" t="s">
        <v>1755</v>
      </c>
      <c r="B2794" s="8" t="s">
        <v>1755</v>
      </c>
    </row>
    <row r="2795" spans="1:2">
      <c r="A2795" s="8" t="s">
        <v>6464</v>
      </c>
      <c r="B2795" s="8" t="s">
        <v>1755</v>
      </c>
    </row>
    <row r="2796" spans="1:2">
      <c r="A2796" s="8" t="s">
        <v>6465</v>
      </c>
      <c r="B2796" s="8" t="s">
        <v>1755</v>
      </c>
    </row>
    <row r="2797" spans="1:2">
      <c r="A2797" s="8" t="s">
        <v>6466</v>
      </c>
      <c r="B2797" s="8" t="s">
        <v>1755</v>
      </c>
    </row>
    <row r="2798" spans="1:2">
      <c r="A2798" s="8" t="s">
        <v>6467</v>
      </c>
      <c r="B2798" s="8" t="s">
        <v>1755</v>
      </c>
    </row>
    <row r="2799" spans="1:2">
      <c r="A2799" s="8" t="s">
        <v>6468</v>
      </c>
      <c r="B2799" s="8" t="s">
        <v>1755</v>
      </c>
    </row>
    <row r="2800" spans="1:2">
      <c r="A2800" s="8" t="s">
        <v>6469</v>
      </c>
      <c r="B2800" s="8" t="s">
        <v>1755</v>
      </c>
    </row>
    <row r="2801" spans="1:2">
      <c r="A2801" s="8" t="s">
        <v>6470</v>
      </c>
      <c r="B2801" s="8" t="s">
        <v>1755</v>
      </c>
    </row>
    <row r="2802" spans="1:2">
      <c r="A2802" s="8" t="s">
        <v>6471</v>
      </c>
      <c r="B2802" s="8" t="s">
        <v>1755</v>
      </c>
    </row>
    <row r="2803" spans="1:2">
      <c r="A2803" s="8" t="s">
        <v>6472</v>
      </c>
      <c r="B2803" s="8" t="s">
        <v>1755</v>
      </c>
    </row>
    <row r="2804" spans="1:2">
      <c r="A2804" s="8" t="s">
        <v>6473</v>
      </c>
      <c r="B2804" s="8" t="s">
        <v>1755</v>
      </c>
    </row>
    <row r="2805" spans="1:2">
      <c r="A2805" s="8" t="s">
        <v>6474</v>
      </c>
      <c r="B2805" s="8" t="s">
        <v>1755</v>
      </c>
    </row>
    <row r="2806" spans="1:2">
      <c r="A2806" s="8" t="s">
        <v>6475</v>
      </c>
      <c r="B2806" s="8" t="s">
        <v>1755</v>
      </c>
    </row>
    <row r="2807" spans="1:2">
      <c r="A2807" s="8" t="s">
        <v>1756</v>
      </c>
      <c r="B2807" s="8" t="s">
        <v>1756</v>
      </c>
    </row>
    <row r="2808" spans="1:2">
      <c r="A2808" s="8" t="s">
        <v>6476</v>
      </c>
      <c r="B2808" s="8" t="s">
        <v>1756</v>
      </c>
    </row>
    <row r="2809" spans="1:2">
      <c r="A2809" s="8" t="s">
        <v>6477</v>
      </c>
      <c r="B2809" s="8" t="s">
        <v>1756</v>
      </c>
    </row>
    <row r="2810" spans="1:2">
      <c r="A2810" s="8" t="s">
        <v>6478</v>
      </c>
      <c r="B2810" s="8" t="s">
        <v>1756</v>
      </c>
    </row>
    <row r="2811" spans="1:2">
      <c r="A2811" s="8" t="s">
        <v>6479</v>
      </c>
      <c r="B2811" s="8" t="s">
        <v>1756</v>
      </c>
    </row>
    <row r="2812" spans="1:2">
      <c r="A2812" s="8" t="s">
        <v>6480</v>
      </c>
      <c r="B2812" s="8" t="s">
        <v>1756</v>
      </c>
    </row>
    <row r="2813" spans="1:2">
      <c r="A2813" s="8" t="s">
        <v>6481</v>
      </c>
      <c r="B2813" s="8" t="s">
        <v>1756</v>
      </c>
    </row>
    <row r="2814" spans="1:2">
      <c r="A2814" s="8" t="s">
        <v>6482</v>
      </c>
      <c r="B2814" s="8" t="s">
        <v>1756</v>
      </c>
    </row>
    <row r="2815" spans="1:2">
      <c r="A2815" s="8" t="s">
        <v>6483</v>
      </c>
      <c r="B2815" s="8" t="s">
        <v>1756</v>
      </c>
    </row>
    <row r="2816" spans="1:2">
      <c r="A2816" s="8" t="s">
        <v>6484</v>
      </c>
      <c r="B2816" s="8" t="s">
        <v>1756</v>
      </c>
    </row>
    <row r="2817" spans="1:2">
      <c r="A2817" s="8" t="s">
        <v>6485</v>
      </c>
      <c r="B2817" s="8" t="s">
        <v>1756</v>
      </c>
    </row>
    <row r="2818" spans="1:2">
      <c r="A2818" s="8" t="s">
        <v>6486</v>
      </c>
      <c r="B2818" s="8" t="s">
        <v>1756</v>
      </c>
    </row>
    <row r="2819" spans="1:2">
      <c r="A2819" s="8" t="s">
        <v>6487</v>
      </c>
      <c r="B2819" s="8" t="s">
        <v>1756</v>
      </c>
    </row>
    <row r="2820" spans="1:2">
      <c r="A2820" s="8" t="s">
        <v>6488</v>
      </c>
      <c r="B2820" s="8" t="s">
        <v>1756</v>
      </c>
    </row>
    <row r="2821" spans="1:2">
      <c r="A2821" s="8" t="s">
        <v>6489</v>
      </c>
      <c r="B2821" s="8" t="s">
        <v>1756</v>
      </c>
    </row>
    <row r="2822" spans="1:2">
      <c r="A2822" s="8" t="s">
        <v>1757</v>
      </c>
      <c r="B2822" s="8" t="s">
        <v>1757</v>
      </c>
    </row>
    <row r="2823" spans="1:2">
      <c r="A2823" s="8" t="s">
        <v>6490</v>
      </c>
      <c r="B2823" s="8" t="s">
        <v>1757</v>
      </c>
    </row>
    <row r="2824" spans="1:2">
      <c r="A2824" s="8" t="s">
        <v>6491</v>
      </c>
      <c r="B2824" s="8" t="s">
        <v>1757</v>
      </c>
    </row>
    <row r="2825" spans="1:2">
      <c r="A2825" s="8" t="s">
        <v>6492</v>
      </c>
      <c r="B2825" s="8" t="s">
        <v>1757</v>
      </c>
    </row>
    <row r="2826" spans="1:2">
      <c r="A2826" s="8" t="s">
        <v>6493</v>
      </c>
      <c r="B2826" s="8" t="s">
        <v>1757</v>
      </c>
    </row>
    <row r="2827" spans="1:2">
      <c r="A2827" s="8" t="s">
        <v>6494</v>
      </c>
      <c r="B2827" s="8" t="s">
        <v>1757</v>
      </c>
    </row>
    <row r="2828" spans="1:2">
      <c r="A2828" s="8" t="s">
        <v>6495</v>
      </c>
      <c r="B2828" s="8" t="s">
        <v>1757</v>
      </c>
    </row>
    <row r="2829" spans="1:2">
      <c r="A2829" s="8" t="s">
        <v>6496</v>
      </c>
      <c r="B2829" s="8" t="s">
        <v>1757</v>
      </c>
    </row>
    <row r="2830" spans="1:2">
      <c r="A2830" s="8" t="s">
        <v>6497</v>
      </c>
      <c r="B2830" s="8" t="s">
        <v>1757</v>
      </c>
    </row>
    <row r="2831" spans="1:2">
      <c r="A2831" s="8" t="s">
        <v>6498</v>
      </c>
      <c r="B2831" s="8" t="s">
        <v>1757</v>
      </c>
    </row>
    <row r="2832" spans="1:2">
      <c r="A2832" s="8" t="s">
        <v>6499</v>
      </c>
      <c r="B2832" s="8" t="s">
        <v>1757</v>
      </c>
    </row>
    <row r="2833" spans="1:2">
      <c r="A2833" s="8" t="s">
        <v>6500</v>
      </c>
      <c r="B2833" s="8" t="s">
        <v>1757</v>
      </c>
    </row>
    <row r="2834" spans="1:2">
      <c r="A2834" s="8" t="s">
        <v>1758</v>
      </c>
      <c r="B2834" s="8" t="s">
        <v>1758</v>
      </c>
    </row>
    <row r="2835" spans="1:2">
      <c r="A2835" s="8" t="s">
        <v>6501</v>
      </c>
      <c r="B2835" s="8" t="s">
        <v>1758</v>
      </c>
    </row>
    <row r="2836" spans="1:2">
      <c r="A2836" s="8" t="s">
        <v>6502</v>
      </c>
      <c r="B2836" s="8" t="s">
        <v>1758</v>
      </c>
    </row>
    <row r="2837" spans="1:2">
      <c r="A2837" s="8" t="s">
        <v>6503</v>
      </c>
      <c r="B2837" s="8" t="s">
        <v>1758</v>
      </c>
    </row>
    <row r="2838" spans="1:2">
      <c r="A2838" s="8" t="s">
        <v>6504</v>
      </c>
      <c r="B2838" s="8" t="s">
        <v>1758</v>
      </c>
    </row>
    <row r="2839" spans="1:2">
      <c r="A2839" s="8" t="s">
        <v>6505</v>
      </c>
      <c r="B2839" s="8" t="s">
        <v>1758</v>
      </c>
    </row>
    <row r="2840" spans="1:2">
      <c r="A2840" s="8" t="s">
        <v>6506</v>
      </c>
      <c r="B2840" s="8" t="s">
        <v>1758</v>
      </c>
    </row>
    <row r="2841" spans="1:2">
      <c r="A2841" s="8" t="s">
        <v>6507</v>
      </c>
      <c r="B2841" s="8" t="s">
        <v>1758</v>
      </c>
    </row>
    <row r="2842" spans="1:2">
      <c r="A2842" s="8" t="s">
        <v>6508</v>
      </c>
      <c r="B2842" s="8" t="s">
        <v>1758</v>
      </c>
    </row>
    <row r="2843" spans="1:2">
      <c r="A2843" s="8" t="s">
        <v>6509</v>
      </c>
      <c r="B2843" s="8" t="s">
        <v>1758</v>
      </c>
    </row>
    <row r="2844" spans="1:2">
      <c r="A2844" s="8" t="s">
        <v>6510</v>
      </c>
      <c r="B2844" s="8" t="s">
        <v>1758</v>
      </c>
    </row>
    <row r="2845" spans="1:2">
      <c r="A2845" s="8" t="s">
        <v>6511</v>
      </c>
      <c r="B2845" s="8" t="s">
        <v>1758</v>
      </c>
    </row>
    <row r="2846" spans="1:2">
      <c r="A2846" s="8" t="s">
        <v>6512</v>
      </c>
      <c r="B2846" s="8" t="s">
        <v>1758</v>
      </c>
    </row>
    <row r="2847" spans="1:2">
      <c r="A2847" s="8" t="s">
        <v>6513</v>
      </c>
      <c r="B2847" s="8" t="s">
        <v>1758</v>
      </c>
    </row>
    <row r="2848" spans="1:2">
      <c r="A2848" s="8" t="s">
        <v>1759</v>
      </c>
      <c r="B2848" s="8" t="s">
        <v>1759</v>
      </c>
    </row>
    <row r="2849" spans="1:2">
      <c r="A2849" s="8" t="s">
        <v>6514</v>
      </c>
      <c r="B2849" s="8" t="s">
        <v>1759</v>
      </c>
    </row>
    <row r="2850" spans="1:2">
      <c r="A2850" s="8" t="s">
        <v>6515</v>
      </c>
      <c r="B2850" s="8" t="s">
        <v>1759</v>
      </c>
    </row>
    <row r="2851" spans="1:2">
      <c r="A2851" s="8" t="s">
        <v>6516</v>
      </c>
      <c r="B2851" s="8" t="s">
        <v>1759</v>
      </c>
    </row>
    <row r="2852" spans="1:2">
      <c r="A2852" s="8" t="s">
        <v>6517</v>
      </c>
      <c r="B2852" s="8" t="s">
        <v>1759</v>
      </c>
    </row>
    <row r="2853" spans="1:2">
      <c r="A2853" s="8" t="s">
        <v>6518</v>
      </c>
      <c r="B2853" s="8" t="s">
        <v>1759</v>
      </c>
    </row>
    <row r="2854" spans="1:2">
      <c r="A2854" s="8" t="s">
        <v>6519</v>
      </c>
      <c r="B2854" s="8" t="s">
        <v>1759</v>
      </c>
    </row>
    <row r="2855" spans="1:2">
      <c r="A2855" s="8" t="s">
        <v>6520</v>
      </c>
      <c r="B2855" s="8" t="s">
        <v>1759</v>
      </c>
    </row>
    <row r="2856" spans="1:2">
      <c r="A2856" s="8" t="s">
        <v>6521</v>
      </c>
      <c r="B2856" s="8" t="s">
        <v>1759</v>
      </c>
    </row>
    <row r="2857" spans="1:2">
      <c r="A2857" s="8" t="s">
        <v>6522</v>
      </c>
      <c r="B2857" s="8" t="s">
        <v>1759</v>
      </c>
    </row>
    <row r="2858" spans="1:2">
      <c r="A2858" s="8" t="s">
        <v>6523</v>
      </c>
      <c r="B2858" s="8" t="s">
        <v>1759</v>
      </c>
    </row>
    <row r="2859" spans="1:2">
      <c r="A2859" s="8" t="s">
        <v>6524</v>
      </c>
      <c r="B2859" s="8" t="s">
        <v>1759</v>
      </c>
    </row>
    <row r="2860" spans="1:2">
      <c r="A2860" s="8" t="s">
        <v>1760</v>
      </c>
      <c r="B2860" s="8" t="s">
        <v>1760</v>
      </c>
    </row>
    <row r="2861" spans="1:2">
      <c r="A2861" s="8" t="s">
        <v>6525</v>
      </c>
      <c r="B2861" s="8" t="s">
        <v>1760</v>
      </c>
    </row>
    <row r="2862" spans="1:2">
      <c r="A2862" s="8" t="s">
        <v>6526</v>
      </c>
      <c r="B2862" s="8" t="s">
        <v>1760</v>
      </c>
    </row>
    <row r="2863" spans="1:2">
      <c r="A2863" s="8" t="s">
        <v>6527</v>
      </c>
      <c r="B2863" s="8" t="s">
        <v>1760</v>
      </c>
    </row>
    <row r="2864" spans="1:2">
      <c r="A2864" s="8" t="s">
        <v>6528</v>
      </c>
      <c r="B2864" s="8" t="s">
        <v>1760</v>
      </c>
    </row>
    <row r="2865" spans="1:2">
      <c r="A2865" s="8" t="s">
        <v>6529</v>
      </c>
      <c r="B2865" s="8" t="s">
        <v>1760</v>
      </c>
    </row>
    <row r="2866" spans="1:2">
      <c r="A2866" s="8" t="s">
        <v>6530</v>
      </c>
      <c r="B2866" s="8" t="s">
        <v>1760</v>
      </c>
    </row>
    <row r="2867" spans="1:2">
      <c r="A2867" s="8" t="s">
        <v>6531</v>
      </c>
      <c r="B2867" s="8" t="s">
        <v>1760</v>
      </c>
    </row>
    <row r="2868" spans="1:2">
      <c r="A2868" s="8" t="s">
        <v>6532</v>
      </c>
      <c r="B2868" s="8" t="s">
        <v>1760</v>
      </c>
    </row>
    <row r="2869" spans="1:2">
      <c r="A2869" s="8" t="s">
        <v>6533</v>
      </c>
      <c r="B2869" s="8" t="s">
        <v>1760</v>
      </c>
    </row>
    <row r="2870" spans="1:2">
      <c r="A2870" s="8" t="s">
        <v>6534</v>
      </c>
      <c r="B2870" s="8" t="s">
        <v>1760</v>
      </c>
    </row>
    <row r="2871" spans="1:2">
      <c r="A2871" s="8" t="s">
        <v>6535</v>
      </c>
      <c r="B2871" s="8" t="s">
        <v>1760</v>
      </c>
    </row>
    <row r="2872" spans="1:2">
      <c r="A2872" s="8" t="s">
        <v>6536</v>
      </c>
      <c r="B2872" s="8" t="s">
        <v>1760</v>
      </c>
    </row>
    <row r="2873" spans="1:2">
      <c r="A2873" s="8" t="s">
        <v>1761</v>
      </c>
      <c r="B2873" s="8" t="s">
        <v>1761</v>
      </c>
    </row>
    <row r="2874" spans="1:2">
      <c r="A2874" s="8" t="s">
        <v>6537</v>
      </c>
      <c r="B2874" s="8" t="s">
        <v>1761</v>
      </c>
    </row>
    <row r="2875" spans="1:2">
      <c r="A2875" s="8" t="s">
        <v>6538</v>
      </c>
      <c r="B2875" s="8" t="s">
        <v>1761</v>
      </c>
    </row>
    <row r="2876" spans="1:2">
      <c r="A2876" s="8" t="s">
        <v>6539</v>
      </c>
      <c r="B2876" s="8" t="s">
        <v>1761</v>
      </c>
    </row>
    <row r="2877" spans="1:2">
      <c r="A2877" s="8" t="s">
        <v>6540</v>
      </c>
      <c r="B2877" s="8" t="s">
        <v>1761</v>
      </c>
    </row>
    <row r="2878" spans="1:2">
      <c r="A2878" s="8" t="s">
        <v>6541</v>
      </c>
      <c r="B2878" s="8" t="s">
        <v>1761</v>
      </c>
    </row>
    <row r="2879" spans="1:2">
      <c r="A2879" s="8" t="s">
        <v>6542</v>
      </c>
      <c r="B2879" s="8" t="s">
        <v>1761</v>
      </c>
    </row>
    <row r="2880" spans="1:2">
      <c r="A2880" s="8" t="s">
        <v>6543</v>
      </c>
      <c r="B2880" s="8" t="s">
        <v>1761</v>
      </c>
    </row>
    <row r="2881" spans="1:2">
      <c r="A2881" s="8" t="s">
        <v>6544</v>
      </c>
      <c r="B2881" s="8" t="s">
        <v>1761</v>
      </c>
    </row>
    <row r="2882" spans="1:2">
      <c r="A2882" s="8" t="s">
        <v>6545</v>
      </c>
      <c r="B2882" s="8" t="s">
        <v>1761</v>
      </c>
    </row>
    <row r="2883" spans="1:2">
      <c r="A2883" s="8" t="s">
        <v>6546</v>
      </c>
      <c r="B2883" s="8" t="s">
        <v>1761</v>
      </c>
    </row>
    <row r="2884" spans="1:2">
      <c r="A2884" s="8" t="s">
        <v>1762</v>
      </c>
      <c r="B2884" s="8" t="s">
        <v>1762</v>
      </c>
    </row>
    <row r="2885" spans="1:2">
      <c r="A2885" s="8" t="s">
        <v>6547</v>
      </c>
      <c r="B2885" s="8" t="s">
        <v>1762</v>
      </c>
    </row>
    <row r="2886" spans="1:2">
      <c r="A2886" s="8" t="s">
        <v>6548</v>
      </c>
      <c r="B2886" s="8" t="s">
        <v>1762</v>
      </c>
    </row>
    <row r="2887" spans="1:2">
      <c r="A2887" s="8" t="s">
        <v>6549</v>
      </c>
      <c r="B2887" s="8" t="s">
        <v>1762</v>
      </c>
    </row>
    <row r="2888" spans="1:2">
      <c r="A2888" s="8" t="s">
        <v>6550</v>
      </c>
      <c r="B2888" s="8" t="s">
        <v>1762</v>
      </c>
    </row>
    <row r="2889" spans="1:2">
      <c r="A2889" s="8" t="s">
        <v>6551</v>
      </c>
      <c r="B2889" s="8" t="s">
        <v>1762</v>
      </c>
    </row>
    <row r="2890" spans="1:2">
      <c r="A2890" s="8" t="s">
        <v>6552</v>
      </c>
      <c r="B2890" s="8" t="s">
        <v>1762</v>
      </c>
    </row>
    <row r="2891" spans="1:2">
      <c r="A2891" s="8" t="s">
        <v>6553</v>
      </c>
      <c r="B2891" s="8" t="s">
        <v>1762</v>
      </c>
    </row>
    <row r="2892" spans="1:2">
      <c r="A2892" s="8" t="s">
        <v>1763</v>
      </c>
      <c r="B2892" s="8" t="s">
        <v>1763</v>
      </c>
    </row>
    <row r="2893" spans="1:2">
      <c r="A2893" s="8" t="s">
        <v>6375</v>
      </c>
      <c r="B2893" s="8" t="s">
        <v>1763</v>
      </c>
    </row>
    <row r="2894" spans="1:2">
      <c r="A2894" s="8" t="s">
        <v>6554</v>
      </c>
      <c r="B2894" s="8" t="s">
        <v>1763</v>
      </c>
    </row>
    <row r="2895" spans="1:2">
      <c r="A2895" s="8" t="s">
        <v>6555</v>
      </c>
      <c r="B2895" s="8" t="s">
        <v>1763</v>
      </c>
    </row>
    <row r="2896" spans="1:2">
      <c r="A2896" s="8" t="s">
        <v>6556</v>
      </c>
      <c r="B2896" s="8" t="s">
        <v>1763</v>
      </c>
    </row>
    <row r="2897" spans="1:2">
      <c r="A2897" s="8" t="s">
        <v>6557</v>
      </c>
      <c r="B2897" s="8" t="s">
        <v>1763</v>
      </c>
    </row>
    <row r="2898" spans="1:2">
      <c r="A2898" s="8" t="s">
        <v>6558</v>
      </c>
      <c r="B2898" s="8" t="s">
        <v>1763</v>
      </c>
    </row>
    <row r="2899" spans="1:2">
      <c r="A2899" s="8" t="s">
        <v>6559</v>
      </c>
      <c r="B2899" s="8" t="s">
        <v>1763</v>
      </c>
    </row>
    <row r="2900" spans="1:2">
      <c r="A2900" s="8" t="s">
        <v>6560</v>
      </c>
      <c r="B2900" s="8" t="s">
        <v>1763</v>
      </c>
    </row>
    <row r="2901" spans="1:2">
      <c r="A2901" s="8" t="s">
        <v>1764</v>
      </c>
      <c r="B2901" s="8" t="s">
        <v>1764</v>
      </c>
    </row>
    <row r="2902" spans="1:2">
      <c r="A2902" s="8" t="s">
        <v>1765</v>
      </c>
      <c r="B2902" s="8" t="s">
        <v>1765</v>
      </c>
    </row>
    <row r="2903" spans="1:2">
      <c r="A2903" s="8" t="s">
        <v>6561</v>
      </c>
      <c r="B2903" s="8" t="s">
        <v>1765</v>
      </c>
    </row>
    <row r="2904" spans="1:2">
      <c r="A2904" s="8" t="s">
        <v>6562</v>
      </c>
      <c r="B2904" s="8" t="s">
        <v>1765</v>
      </c>
    </row>
    <row r="2905" spans="1:2">
      <c r="A2905" s="8" t="s">
        <v>1766</v>
      </c>
      <c r="B2905" s="8" t="s">
        <v>1766</v>
      </c>
    </row>
    <row r="2906" spans="1:2">
      <c r="A2906" s="8" t="s">
        <v>6563</v>
      </c>
      <c r="B2906" s="8" t="s">
        <v>1766</v>
      </c>
    </row>
    <row r="2907" spans="1:2">
      <c r="A2907" s="8" t="s">
        <v>6564</v>
      </c>
      <c r="B2907" s="8" t="s">
        <v>1766</v>
      </c>
    </row>
    <row r="2908" spans="1:2">
      <c r="A2908" s="8" t="s">
        <v>6565</v>
      </c>
      <c r="B2908" s="8" t="s">
        <v>1766</v>
      </c>
    </row>
    <row r="2909" spans="1:2">
      <c r="A2909" s="8" t="s">
        <v>6566</v>
      </c>
      <c r="B2909" s="8" t="s">
        <v>1766</v>
      </c>
    </row>
    <row r="2910" spans="1:2">
      <c r="A2910" s="8" t="s">
        <v>6567</v>
      </c>
      <c r="B2910" s="8" t="s">
        <v>1766</v>
      </c>
    </row>
    <row r="2911" spans="1:2">
      <c r="A2911" s="8" t="s">
        <v>1767</v>
      </c>
      <c r="B2911" s="8" t="s">
        <v>1767</v>
      </c>
    </row>
    <row r="2912" spans="1:2">
      <c r="A2912" s="8" t="s">
        <v>6568</v>
      </c>
      <c r="B2912" s="8" t="s">
        <v>1767</v>
      </c>
    </row>
    <row r="2913" spans="1:2">
      <c r="A2913" s="8" t="s">
        <v>6569</v>
      </c>
      <c r="B2913" s="8" t="s">
        <v>1767</v>
      </c>
    </row>
    <row r="2914" spans="1:2">
      <c r="A2914" s="8" t="s">
        <v>6570</v>
      </c>
      <c r="B2914" s="8" t="s">
        <v>1767</v>
      </c>
    </row>
    <row r="2915" spans="1:2">
      <c r="A2915" s="8" t="s">
        <v>6571</v>
      </c>
      <c r="B2915" s="8" t="s">
        <v>1767</v>
      </c>
    </row>
    <row r="2916" spans="1:2">
      <c r="A2916" s="8" t="s">
        <v>6572</v>
      </c>
      <c r="B2916" s="8" t="s">
        <v>1767</v>
      </c>
    </row>
    <row r="2917" spans="1:2">
      <c r="A2917" s="8" t="s">
        <v>6573</v>
      </c>
      <c r="B2917" s="8" t="s">
        <v>1767</v>
      </c>
    </row>
    <row r="2918" spans="1:2">
      <c r="A2918" s="8" t="s">
        <v>6574</v>
      </c>
      <c r="B2918" s="8" t="s">
        <v>1767</v>
      </c>
    </row>
    <row r="2919" spans="1:2">
      <c r="A2919" s="8" t="s">
        <v>1768</v>
      </c>
      <c r="B2919" s="8" t="s">
        <v>1768</v>
      </c>
    </row>
    <row r="2920" spans="1:2">
      <c r="A2920" s="8" t="s">
        <v>6575</v>
      </c>
      <c r="B2920" s="8" t="s">
        <v>1768</v>
      </c>
    </row>
    <row r="2921" spans="1:2">
      <c r="A2921" s="8" t="s">
        <v>6576</v>
      </c>
      <c r="B2921" s="8" t="s">
        <v>1768</v>
      </c>
    </row>
    <row r="2922" spans="1:2">
      <c r="A2922" s="8" t="s">
        <v>6577</v>
      </c>
      <c r="B2922" s="8" t="s">
        <v>1768</v>
      </c>
    </row>
    <row r="2923" spans="1:2">
      <c r="A2923" s="8" t="s">
        <v>6578</v>
      </c>
      <c r="B2923" s="8" t="s">
        <v>1768</v>
      </c>
    </row>
    <row r="2924" spans="1:2">
      <c r="A2924" s="8" t="s">
        <v>1769</v>
      </c>
      <c r="B2924" s="8" t="s">
        <v>1769</v>
      </c>
    </row>
    <row r="2925" spans="1:2">
      <c r="A2925" s="8" t="s">
        <v>6579</v>
      </c>
      <c r="B2925" s="8" t="s">
        <v>1769</v>
      </c>
    </row>
    <row r="2926" spans="1:2">
      <c r="A2926" s="8" t="s">
        <v>6580</v>
      </c>
      <c r="B2926" s="8" t="s">
        <v>1769</v>
      </c>
    </row>
    <row r="2927" spans="1:2">
      <c r="A2927" s="8" t="s">
        <v>6581</v>
      </c>
      <c r="B2927" s="8" t="s">
        <v>1769</v>
      </c>
    </row>
    <row r="2928" spans="1:2">
      <c r="A2928" s="8" t="s">
        <v>6582</v>
      </c>
      <c r="B2928" s="8" t="s">
        <v>1769</v>
      </c>
    </row>
    <row r="2929" spans="1:2">
      <c r="A2929" s="8" t="s">
        <v>6583</v>
      </c>
      <c r="B2929" s="8" t="s">
        <v>1769</v>
      </c>
    </row>
    <row r="2930" spans="1:2">
      <c r="A2930" s="8" t="s">
        <v>6584</v>
      </c>
      <c r="B2930" s="8" t="s">
        <v>1769</v>
      </c>
    </row>
    <row r="2931" spans="1:2">
      <c r="A2931" s="8" t="s">
        <v>1770</v>
      </c>
      <c r="B2931" s="8" t="s">
        <v>1770</v>
      </c>
    </row>
    <row r="2932" spans="1:2">
      <c r="A2932" s="8" t="s">
        <v>6585</v>
      </c>
      <c r="B2932" s="8" t="s">
        <v>1770</v>
      </c>
    </row>
    <row r="2933" spans="1:2">
      <c r="A2933" s="8" t="s">
        <v>6586</v>
      </c>
      <c r="B2933" s="8" t="s">
        <v>1770</v>
      </c>
    </row>
    <row r="2934" spans="1:2">
      <c r="A2934" s="8" t="s">
        <v>6587</v>
      </c>
      <c r="B2934" s="8" t="s">
        <v>1770</v>
      </c>
    </row>
    <row r="2935" spans="1:2">
      <c r="A2935" s="8" t="s">
        <v>6588</v>
      </c>
      <c r="B2935" s="8" t="s">
        <v>1770</v>
      </c>
    </row>
    <row r="2936" spans="1:2">
      <c r="A2936" s="8" t="s">
        <v>6589</v>
      </c>
      <c r="B2936" s="8" t="s">
        <v>1770</v>
      </c>
    </row>
    <row r="2937" spans="1:2">
      <c r="A2937" s="8" t="s">
        <v>6590</v>
      </c>
      <c r="B2937" s="8" t="s">
        <v>1770</v>
      </c>
    </row>
    <row r="2938" spans="1:2">
      <c r="A2938" s="8" t="s">
        <v>6591</v>
      </c>
      <c r="B2938" s="8" t="s">
        <v>1770</v>
      </c>
    </row>
    <row r="2939" spans="1:2">
      <c r="A2939" s="8" t="s">
        <v>1771</v>
      </c>
      <c r="B2939" s="8" t="s">
        <v>1771</v>
      </c>
    </row>
    <row r="2940" spans="1:2">
      <c r="A2940" s="8" t="s">
        <v>6592</v>
      </c>
      <c r="B2940" s="8" t="s">
        <v>1771</v>
      </c>
    </row>
    <row r="2941" spans="1:2">
      <c r="A2941" s="8" t="s">
        <v>6593</v>
      </c>
      <c r="B2941" s="8" t="s">
        <v>1771</v>
      </c>
    </row>
    <row r="2942" spans="1:2">
      <c r="A2942" s="8" t="s">
        <v>6594</v>
      </c>
      <c r="B2942" s="8" t="s">
        <v>1771</v>
      </c>
    </row>
    <row r="2943" spans="1:2">
      <c r="A2943" s="8" t="s">
        <v>6595</v>
      </c>
      <c r="B2943" s="8" t="s">
        <v>1771</v>
      </c>
    </row>
    <row r="2944" spans="1:2">
      <c r="A2944" s="8" t="s">
        <v>6596</v>
      </c>
      <c r="B2944" s="8" t="s">
        <v>1771</v>
      </c>
    </row>
    <row r="2945" spans="1:2">
      <c r="A2945" s="8" t="s">
        <v>6597</v>
      </c>
      <c r="B2945" s="8" t="s">
        <v>1771</v>
      </c>
    </row>
    <row r="2946" spans="1:2">
      <c r="A2946" s="8" t="s">
        <v>6598</v>
      </c>
      <c r="B2946" s="8" t="s">
        <v>1771</v>
      </c>
    </row>
    <row r="2947" spans="1:2">
      <c r="A2947" s="8" t="s">
        <v>1772</v>
      </c>
      <c r="B2947" s="8" t="s">
        <v>1772</v>
      </c>
    </row>
    <row r="2948" spans="1:2">
      <c r="A2948" s="8" t="s">
        <v>6599</v>
      </c>
      <c r="B2948" s="8" t="s">
        <v>1772</v>
      </c>
    </row>
    <row r="2949" spans="1:2">
      <c r="A2949" s="8" t="s">
        <v>6600</v>
      </c>
      <c r="B2949" s="8" t="s">
        <v>1772</v>
      </c>
    </row>
    <row r="2950" spans="1:2">
      <c r="A2950" s="8" t="s">
        <v>6601</v>
      </c>
      <c r="B2950" s="8" t="s">
        <v>1772</v>
      </c>
    </row>
    <row r="2951" spans="1:2">
      <c r="A2951" s="8" t="s">
        <v>6602</v>
      </c>
      <c r="B2951" s="8" t="s">
        <v>1772</v>
      </c>
    </row>
    <row r="2952" spans="1:2">
      <c r="A2952" s="8" t="s">
        <v>6603</v>
      </c>
      <c r="B2952" s="8" t="s">
        <v>1772</v>
      </c>
    </row>
    <row r="2953" spans="1:2">
      <c r="A2953" s="8" t="s">
        <v>6604</v>
      </c>
      <c r="B2953" s="8" t="s">
        <v>1772</v>
      </c>
    </row>
    <row r="2954" spans="1:2">
      <c r="A2954" s="8" t="s">
        <v>6605</v>
      </c>
      <c r="B2954" s="8" t="s">
        <v>1772</v>
      </c>
    </row>
    <row r="2955" spans="1:2">
      <c r="A2955" s="8" t="s">
        <v>6606</v>
      </c>
      <c r="B2955" s="8" t="s">
        <v>1772</v>
      </c>
    </row>
    <row r="2956" spans="1:2">
      <c r="A2956" s="8" t="s">
        <v>1773</v>
      </c>
      <c r="B2956" s="8" t="s">
        <v>1773</v>
      </c>
    </row>
    <row r="2957" spans="1:2">
      <c r="A2957" s="8" t="s">
        <v>6607</v>
      </c>
      <c r="B2957" s="8" t="s">
        <v>1773</v>
      </c>
    </row>
    <row r="2958" spans="1:2">
      <c r="A2958" s="8" t="s">
        <v>6608</v>
      </c>
      <c r="B2958" s="8" t="s">
        <v>1773</v>
      </c>
    </row>
    <row r="2959" spans="1:2">
      <c r="A2959" s="8" t="s">
        <v>6609</v>
      </c>
      <c r="B2959" s="8" t="s">
        <v>1773</v>
      </c>
    </row>
    <row r="2960" spans="1:2">
      <c r="A2960" s="8" t="s">
        <v>6610</v>
      </c>
      <c r="B2960" s="8" t="s">
        <v>1773</v>
      </c>
    </row>
    <row r="2961" spans="1:2">
      <c r="A2961" s="8" t="s">
        <v>6611</v>
      </c>
      <c r="B2961" s="8" t="s">
        <v>1773</v>
      </c>
    </row>
    <row r="2962" spans="1:2">
      <c r="A2962" s="8" t="s">
        <v>6612</v>
      </c>
      <c r="B2962" s="8" t="s">
        <v>1773</v>
      </c>
    </row>
    <row r="2963" spans="1:2">
      <c r="A2963" s="8" t="s">
        <v>6613</v>
      </c>
      <c r="B2963" s="8" t="s">
        <v>1773</v>
      </c>
    </row>
    <row r="2964" spans="1:2">
      <c r="A2964" s="8" t="s">
        <v>1774</v>
      </c>
      <c r="B2964" s="8" t="s">
        <v>1774</v>
      </c>
    </row>
    <row r="2965" spans="1:2">
      <c r="A2965" s="8" t="s">
        <v>6614</v>
      </c>
      <c r="B2965" s="8" t="s">
        <v>1774</v>
      </c>
    </row>
    <row r="2966" spans="1:2">
      <c r="A2966" s="8" t="s">
        <v>6615</v>
      </c>
      <c r="B2966" s="8" t="s">
        <v>1774</v>
      </c>
    </row>
    <row r="2967" spans="1:2">
      <c r="A2967" s="8" t="s">
        <v>6616</v>
      </c>
      <c r="B2967" s="8" t="s">
        <v>1774</v>
      </c>
    </row>
    <row r="2968" spans="1:2">
      <c r="A2968" s="8" t="s">
        <v>6617</v>
      </c>
      <c r="B2968" s="8" t="s">
        <v>1774</v>
      </c>
    </row>
    <row r="2969" spans="1:2">
      <c r="A2969" s="8" t="s">
        <v>6618</v>
      </c>
      <c r="B2969" s="8" t="s">
        <v>1774</v>
      </c>
    </row>
    <row r="2970" spans="1:2">
      <c r="A2970" s="8" t="s">
        <v>6619</v>
      </c>
      <c r="B2970" s="8" t="s">
        <v>1774</v>
      </c>
    </row>
    <row r="2971" spans="1:2">
      <c r="A2971" s="8" t="s">
        <v>6620</v>
      </c>
      <c r="B2971" s="8" t="s">
        <v>1774</v>
      </c>
    </row>
    <row r="2972" spans="1:2">
      <c r="A2972" s="8" t="s">
        <v>6621</v>
      </c>
      <c r="B2972" s="8" t="s">
        <v>1774</v>
      </c>
    </row>
    <row r="2973" spans="1:2">
      <c r="A2973" s="8" t="s">
        <v>6622</v>
      </c>
      <c r="B2973" s="8" t="s">
        <v>1774</v>
      </c>
    </row>
    <row r="2974" spans="1:2">
      <c r="A2974" s="8" t="s">
        <v>3504</v>
      </c>
      <c r="B2974" s="8" t="s">
        <v>3504</v>
      </c>
    </row>
    <row r="2975" spans="1:2">
      <c r="A2975" s="8" t="s">
        <v>6623</v>
      </c>
      <c r="B2975" s="8" t="s">
        <v>3504</v>
      </c>
    </row>
    <row r="2976" spans="1:2">
      <c r="A2976" s="8" t="s">
        <v>6624</v>
      </c>
      <c r="B2976" s="8" t="s">
        <v>3504</v>
      </c>
    </row>
    <row r="2977" spans="1:2">
      <c r="A2977" s="8" t="s">
        <v>6625</v>
      </c>
      <c r="B2977" s="8" t="s">
        <v>3504</v>
      </c>
    </row>
    <row r="2978" spans="1:2">
      <c r="A2978" s="8" t="s">
        <v>6626</v>
      </c>
      <c r="B2978" s="8" t="s">
        <v>3504</v>
      </c>
    </row>
    <row r="2979" spans="1:2">
      <c r="A2979" s="8" t="s">
        <v>6627</v>
      </c>
      <c r="B2979" s="8" t="s">
        <v>3504</v>
      </c>
    </row>
    <row r="2980" spans="1:2">
      <c r="A2980" s="8" t="s">
        <v>6628</v>
      </c>
      <c r="B2980" s="8" t="s">
        <v>3504</v>
      </c>
    </row>
    <row r="2981" spans="1:2">
      <c r="A2981" s="8" t="s">
        <v>6629</v>
      </c>
      <c r="B2981" s="8" t="s">
        <v>3504</v>
      </c>
    </row>
    <row r="2982" spans="1:2">
      <c r="A2982" s="8" t="s">
        <v>6630</v>
      </c>
      <c r="B2982" s="8" t="s">
        <v>3504</v>
      </c>
    </row>
    <row r="2983" spans="1:2">
      <c r="A2983" s="8" t="s">
        <v>3505</v>
      </c>
      <c r="B2983" s="8" t="s">
        <v>3505</v>
      </c>
    </row>
    <row r="2984" spans="1:2">
      <c r="A2984" s="8" t="s">
        <v>6631</v>
      </c>
      <c r="B2984" s="8" t="s">
        <v>3505</v>
      </c>
    </row>
    <row r="2985" spans="1:2">
      <c r="A2985" s="8" t="s">
        <v>6632</v>
      </c>
      <c r="B2985" s="8" t="s">
        <v>3505</v>
      </c>
    </row>
    <row r="2986" spans="1:2">
      <c r="A2986" s="8" t="s">
        <v>6633</v>
      </c>
      <c r="B2986" s="8" t="s">
        <v>3505</v>
      </c>
    </row>
    <row r="2987" spans="1:2">
      <c r="A2987" s="8" t="s">
        <v>6634</v>
      </c>
      <c r="B2987" s="8" t="s">
        <v>3505</v>
      </c>
    </row>
    <row r="2988" spans="1:2">
      <c r="A2988" s="8" t="s">
        <v>6635</v>
      </c>
      <c r="B2988" s="8" t="s">
        <v>3505</v>
      </c>
    </row>
    <row r="2989" spans="1:2">
      <c r="A2989" s="8" t="s">
        <v>6636</v>
      </c>
      <c r="B2989" s="8" t="s">
        <v>3505</v>
      </c>
    </row>
    <row r="2990" spans="1:2">
      <c r="A2990" s="8" t="s">
        <v>6637</v>
      </c>
      <c r="B2990" s="8" t="s">
        <v>3505</v>
      </c>
    </row>
    <row r="2991" spans="1:2">
      <c r="A2991" s="8" t="s">
        <v>6638</v>
      </c>
      <c r="B2991" s="8" t="s">
        <v>3505</v>
      </c>
    </row>
    <row r="2992" spans="1:2">
      <c r="A2992" s="8" t="s">
        <v>1777</v>
      </c>
      <c r="B2992" s="8" t="s">
        <v>1777</v>
      </c>
    </row>
    <row r="2993" spans="1:2">
      <c r="A2993" s="8" t="s">
        <v>6639</v>
      </c>
      <c r="B2993" s="8" t="s">
        <v>1777</v>
      </c>
    </row>
    <row r="2994" spans="1:2">
      <c r="A2994" s="8" t="s">
        <v>5816</v>
      </c>
      <c r="B2994" s="8" t="s">
        <v>1777</v>
      </c>
    </row>
    <row r="2995" spans="1:2">
      <c r="A2995" s="8" t="s">
        <v>6640</v>
      </c>
      <c r="B2995" s="8" t="s">
        <v>1777</v>
      </c>
    </row>
    <row r="2996" spans="1:2">
      <c r="A2996" s="8" t="s">
        <v>6641</v>
      </c>
      <c r="B2996" s="8" t="s">
        <v>1777</v>
      </c>
    </row>
    <row r="2997" spans="1:2">
      <c r="A2997" s="8" t="s">
        <v>6642</v>
      </c>
      <c r="B2997" s="8" t="s">
        <v>1777</v>
      </c>
    </row>
    <row r="2998" spans="1:2">
      <c r="A2998" s="8" t="s">
        <v>6643</v>
      </c>
      <c r="B2998" s="8" t="s">
        <v>1777</v>
      </c>
    </row>
    <row r="2999" spans="1:2">
      <c r="A2999" s="8" t="s">
        <v>6644</v>
      </c>
      <c r="B2999" s="8" t="s">
        <v>1777</v>
      </c>
    </row>
    <row r="3000" spans="1:2">
      <c r="A3000" s="8" t="s">
        <v>3506</v>
      </c>
      <c r="B3000" s="8" t="s">
        <v>3506</v>
      </c>
    </row>
    <row r="3001" spans="1:2">
      <c r="A3001" s="8" t="s">
        <v>6645</v>
      </c>
      <c r="B3001" s="8" t="s">
        <v>3506</v>
      </c>
    </row>
    <row r="3002" spans="1:2">
      <c r="A3002" s="8" t="s">
        <v>6646</v>
      </c>
      <c r="B3002" s="8" t="s">
        <v>3506</v>
      </c>
    </row>
    <row r="3003" spans="1:2">
      <c r="A3003" s="8" t="s">
        <v>6647</v>
      </c>
      <c r="B3003" s="8" t="s">
        <v>3506</v>
      </c>
    </row>
    <row r="3004" spans="1:2">
      <c r="A3004" s="8" t="s">
        <v>6648</v>
      </c>
      <c r="B3004" s="8" t="s">
        <v>3506</v>
      </c>
    </row>
    <row r="3005" spans="1:2">
      <c r="A3005" s="8" t="s">
        <v>6649</v>
      </c>
      <c r="B3005" s="8" t="s">
        <v>3506</v>
      </c>
    </row>
    <row r="3006" spans="1:2">
      <c r="A3006" s="8" t="s">
        <v>6650</v>
      </c>
      <c r="B3006" s="8" t="s">
        <v>3506</v>
      </c>
    </row>
    <row r="3007" spans="1:2">
      <c r="A3007" s="8" t="s">
        <v>3507</v>
      </c>
      <c r="B3007" s="8" t="s">
        <v>3507</v>
      </c>
    </row>
    <row r="3008" spans="1:2">
      <c r="A3008" s="8" t="s">
        <v>6651</v>
      </c>
      <c r="B3008" s="8" t="s">
        <v>3507</v>
      </c>
    </row>
    <row r="3009" spans="1:2">
      <c r="A3009" s="8" t="s">
        <v>6652</v>
      </c>
      <c r="B3009" s="8" t="s">
        <v>3507</v>
      </c>
    </row>
    <row r="3010" spans="1:2">
      <c r="A3010" s="8" t="s">
        <v>6653</v>
      </c>
      <c r="B3010" s="8" t="s">
        <v>3507</v>
      </c>
    </row>
    <row r="3011" spans="1:2">
      <c r="A3011" s="8" t="s">
        <v>6654</v>
      </c>
      <c r="B3011" s="8" t="s">
        <v>3507</v>
      </c>
    </row>
    <row r="3012" spans="1:2">
      <c r="A3012" s="8" t="s">
        <v>3508</v>
      </c>
      <c r="B3012" s="8" t="s">
        <v>3508</v>
      </c>
    </row>
    <row r="3013" spans="1:2">
      <c r="A3013" s="8" t="s">
        <v>6655</v>
      </c>
      <c r="B3013" s="8" t="s">
        <v>3508</v>
      </c>
    </row>
    <row r="3014" spans="1:2">
      <c r="A3014" s="8" t="s">
        <v>6656</v>
      </c>
      <c r="B3014" s="8" t="s">
        <v>3508</v>
      </c>
    </row>
    <row r="3015" spans="1:2">
      <c r="A3015" s="8" t="s">
        <v>6657</v>
      </c>
      <c r="B3015" s="8" t="s">
        <v>3508</v>
      </c>
    </row>
    <row r="3016" spans="1:2">
      <c r="A3016" s="8" t="s">
        <v>6658</v>
      </c>
      <c r="B3016" s="8" t="s">
        <v>3508</v>
      </c>
    </row>
    <row r="3017" spans="1:2">
      <c r="A3017" s="8" t="s">
        <v>3509</v>
      </c>
      <c r="B3017" s="8" t="s">
        <v>3509</v>
      </c>
    </row>
    <row r="3018" spans="1:2">
      <c r="A3018" s="8" t="s">
        <v>6659</v>
      </c>
      <c r="B3018" s="8" t="s">
        <v>3509</v>
      </c>
    </row>
    <row r="3019" spans="1:2">
      <c r="A3019" s="8" t="s">
        <v>6660</v>
      </c>
      <c r="B3019" s="8" t="s">
        <v>3509</v>
      </c>
    </row>
    <row r="3020" spans="1:2">
      <c r="A3020" s="8" t="s">
        <v>6661</v>
      </c>
      <c r="B3020" s="8" t="s">
        <v>3509</v>
      </c>
    </row>
    <row r="3021" spans="1:2">
      <c r="A3021" s="8" t="s">
        <v>6662</v>
      </c>
      <c r="B3021" s="8" t="s">
        <v>3509</v>
      </c>
    </row>
    <row r="3022" spans="1:2">
      <c r="A3022" s="8" t="s">
        <v>6663</v>
      </c>
      <c r="B3022" s="8" t="s">
        <v>3509</v>
      </c>
    </row>
    <row r="3023" spans="1:2">
      <c r="A3023" s="8" t="s">
        <v>3510</v>
      </c>
      <c r="B3023" s="8" t="s">
        <v>3510</v>
      </c>
    </row>
    <row r="3024" spans="1:2">
      <c r="A3024" s="8" t="s">
        <v>6664</v>
      </c>
      <c r="B3024" s="8" t="s">
        <v>3510</v>
      </c>
    </row>
    <row r="3025" spans="1:2">
      <c r="A3025" s="8" t="s">
        <v>6665</v>
      </c>
      <c r="B3025" s="8" t="s">
        <v>3510</v>
      </c>
    </row>
    <row r="3026" spans="1:2">
      <c r="A3026" s="8" t="s">
        <v>6666</v>
      </c>
      <c r="B3026" s="8" t="s">
        <v>3510</v>
      </c>
    </row>
    <row r="3027" spans="1:2">
      <c r="A3027" s="8" t="s">
        <v>6667</v>
      </c>
      <c r="B3027" s="8" t="s">
        <v>3510</v>
      </c>
    </row>
    <row r="3028" spans="1:2">
      <c r="A3028" s="8" t="s">
        <v>6668</v>
      </c>
      <c r="B3028" s="8" t="s">
        <v>3510</v>
      </c>
    </row>
    <row r="3029" spans="1:2">
      <c r="A3029" s="8" t="s">
        <v>6669</v>
      </c>
      <c r="B3029" s="8" t="s">
        <v>3510</v>
      </c>
    </row>
    <row r="3030" spans="1:2">
      <c r="A3030" s="8" t="s">
        <v>3511</v>
      </c>
      <c r="B3030" s="8" t="s">
        <v>3511</v>
      </c>
    </row>
    <row r="3031" spans="1:2">
      <c r="A3031" s="8" t="s">
        <v>6670</v>
      </c>
      <c r="B3031" s="8" t="s">
        <v>3511</v>
      </c>
    </row>
    <row r="3032" spans="1:2">
      <c r="A3032" s="8" t="s">
        <v>6671</v>
      </c>
      <c r="B3032" s="8" t="s">
        <v>3511</v>
      </c>
    </row>
    <row r="3033" spans="1:2">
      <c r="A3033" s="8" t="s">
        <v>6672</v>
      </c>
      <c r="B3033" s="8" t="s">
        <v>3511</v>
      </c>
    </row>
    <row r="3034" spans="1:2">
      <c r="A3034" s="8" t="s">
        <v>6673</v>
      </c>
      <c r="B3034" s="8" t="s">
        <v>3511</v>
      </c>
    </row>
    <row r="3035" spans="1:2">
      <c r="A3035" s="8" t="s">
        <v>6674</v>
      </c>
      <c r="B3035" s="8" t="s">
        <v>3511</v>
      </c>
    </row>
    <row r="3036" spans="1:2">
      <c r="A3036" s="8" t="s">
        <v>6675</v>
      </c>
      <c r="B3036" s="8" t="s">
        <v>3511</v>
      </c>
    </row>
    <row r="3037" spans="1:2">
      <c r="A3037" s="8" t="s">
        <v>3512</v>
      </c>
      <c r="B3037" s="8" t="s">
        <v>3512</v>
      </c>
    </row>
    <row r="3038" spans="1:2">
      <c r="A3038" s="8" t="s">
        <v>6676</v>
      </c>
      <c r="B3038" s="8" t="s">
        <v>3512</v>
      </c>
    </row>
    <row r="3039" spans="1:2">
      <c r="A3039" s="8" t="s">
        <v>6677</v>
      </c>
      <c r="B3039" s="8" t="s">
        <v>3512</v>
      </c>
    </row>
    <row r="3040" spans="1:2">
      <c r="A3040" s="8" t="s">
        <v>6678</v>
      </c>
      <c r="B3040" s="8" t="s">
        <v>3512</v>
      </c>
    </row>
    <row r="3041" spans="1:2">
      <c r="A3041" s="8" t="s">
        <v>6679</v>
      </c>
      <c r="B3041" s="8" t="s">
        <v>3512</v>
      </c>
    </row>
    <row r="3042" spans="1:2">
      <c r="A3042" s="8" t="s">
        <v>6680</v>
      </c>
      <c r="B3042" s="8" t="s">
        <v>3512</v>
      </c>
    </row>
    <row r="3043" spans="1:2">
      <c r="A3043" s="8" t="s">
        <v>1784</v>
      </c>
      <c r="B3043" s="8" t="s">
        <v>1784</v>
      </c>
    </row>
    <row r="3044" spans="1:2">
      <c r="A3044" s="8" t="s">
        <v>6681</v>
      </c>
      <c r="B3044" s="8" t="s">
        <v>1784</v>
      </c>
    </row>
    <row r="3045" spans="1:2">
      <c r="A3045" s="8" t="s">
        <v>6682</v>
      </c>
      <c r="B3045" s="8" t="s">
        <v>1784</v>
      </c>
    </row>
    <row r="3046" spans="1:2">
      <c r="A3046" s="8" t="s">
        <v>6683</v>
      </c>
      <c r="B3046" s="8" t="s">
        <v>1784</v>
      </c>
    </row>
    <row r="3047" spans="1:2">
      <c r="A3047" s="8" t="s">
        <v>6684</v>
      </c>
      <c r="B3047" s="8" t="s">
        <v>1784</v>
      </c>
    </row>
    <row r="3048" spans="1:2">
      <c r="A3048" s="8" t="s">
        <v>6685</v>
      </c>
      <c r="B3048" s="8" t="s">
        <v>1784</v>
      </c>
    </row>
    <row r="3049" spans="1:2">
      <c r="A3049" s="8" t="s">
        <v>6686</v>
      </c>
      <c r="B3049" s="8" t="s">
        <v>1784</v>
      </c>
    </row>
    <row r="3050" spans="1:2">
      <c r="A3050" s="8" t="s">
        <v>1785</v>
      </c>
      <c r="B3050" s="8" t="s">
        <v>1785</v>
      </c>
    </row>
    <row r="3051" spans="1:2">
      <c r="A3051" s="8" t="s">
        <v>6687</v>
      </c>
      <c r="B3051" s="8" t="s">
        <v>1785</v>
      </c>
    </row>
    <row r="3052" spans="1:2">
      <c r="A3052" s="8" t="s">
        <v>6688</v>
      </c>
      <c r="B3052" s="8" t="s">
        <v>1785</v>
      </c>
    </row>
    <row r="3053" spans="1:2">
      <c r="A3053" s="8" t="s">
        <v>6689</v>
      </c>
      <c r="B3053" s="8" t="s">
        <v>1785</v>
      </c>
    </row>
    <row r="3054" spans="1:2">
      <c r="A3054" s="8" t="s">
        <v>1786</v>
      </c>
      <c r="B3054" s="8" t="s">
        <v>1786</v>
      </c>
    </row>
    <row r="3055" spans="1:2">
      <c r="A3055" s="8" t="s">
        <v>6690</v>
      </c>
      <c r="B3055" s="8" t="s">
        <v>1786</v>
      </c>
    </row>
    <row r="3056" spans="1:2">
      <c r="A3056" s="8" t="s">
        <v>6691</v>
      </c>
      <c r="B3056" s="8" t="s">
        <v>1786</v>
      </c>
    </row>
    <row r="3057" spans="1:2">
      <c r="A3057" s="8" t="s">
        <v>6692</v>
      </c>
      <c r="B3057" s="8" t="s">
        <v>1786</v>
      </c>
    </row>
    <row r="3058" spans="1:2">
      <c r="A3058" s="8" t="s">
        <v>6693</v>
      </c>
      <c r="B3058" s="8" t="s">
        <v>1786</v>
      </c>
    </row>
    <row r="3059" spans="1:2">
      <c r="A3059" s="8" t="s">
        <v>6694</v>
      </c>
      <c r="B3059" s="8" t="s">
        <v>1786</v>
      </c>
    </row>
    <row r="3060" spans="1:2">
      <c r="A3060" s="8" t="s">
        <v>1787</v>
      </c>
      <c r="B3060" s="8" t="s">
        <v>1787</v>
      </c>
    </row>
    <row r="3061" spans="1:2">
      <c r="A3061" s="8" t="s">
        <v>6695</v>
      </c>
      <c r="B3061" s="8" t="s">
        <v>1787</v>
      </c>
    </row>
    <row r="3062" spans="1:2">
      <c r="A3062" s="8" t="s">
        <v>6696</v>
      </c>
      <c r="B3062" s="8" t="s">
        <v>1787</v>
      </c>
    </row>
    <row r="3063" spans="1:2">
      <c r="A3063" s="8" t="s">
        <v>6697</v>
      </c>
      <c r="B3063" s="8" t="s">
        <v>1787</v>
      </c>
    </row>
    <row r="3064" spans="1:2">
      <c r="A3064" s="8" t="s">
        <v>6698</v>
      </c>
      <c r="B3064" s="8" t="s">
        <v>1787</v>
      </c>
    </row>
    <row r="3065" spans="1:2">
      <c r="A3065" s="8" t="s">
        <v>6699</v>
      </c>
      <c r="B3065" s="8" t="s">
        <v>1787</v>
      </c>
    </row>
    <row r="3066" spans="1:2">
      <c r="A3066" s="8" t="s">
        <v>1788</v>
      </c>
      <c r="B3066" s="8" t="s">
        <v>1788</v>
      </c>
    </row>
    <row r="3067" spans="1:2">
      <c r="A3067" s="8" t="s">
        <v>6700</v>
      </c>
      <c r="B3067" s="8" t="s">
        <v>1788</v>
      </c>
    </row>
    <row r="3068" spans="1:2">
      <c r="A3068" s="8" t="s">
        <v>6701</v>
      </c>
      <c r="B3068" s="8" t="s">
        <v>1788</v>
      </c>
    </row>
    <row r="3069" spans="1:2">
      <c r="A3069" s="8" t="s">
        <v>6702</v>
      </c>
      <c r="B3069" s="8" t="s">
        <v>1788</v>
      </c>
    </row>
    <row r="3070" spans="1:2">
      <c r="A3070" s="8" t="s">
        <v>1789</v>
      </c>
      <c r="B3070" s="8" t="s">
        <v>1789</v>
      </c>
    </row>
    <row r="3071" spans="1:2">
      <c r="A3071" s="8" t="s">
        <v>6703</v>
      </c>
      <c r="B3071" s="8" t="s">
        <v>1789</v>
      </c>
    </row>
    <row r="3072" spans="1:2">
      <c r="A3072" s="8" t="s">
        <v>6704</v>
      </c>
      <c r="B3072" s="8" t="s">
        <v>1789</v>
      </c>
    </row>
    <row r="3073" spans="1:2">
      <c r="A3073" s="8" t="s">
        <v>6705</v>
      </c>
      <c r="B3073" s="8" t="s">
        <v>1789</v>
      </c>
    </row>
    <row r="3074" spans="1:2">
      <c r="A3074" s="8" t="s">
        <v>6706</v>
      </c>
      <c r="B3074" s="8" t="s">
        <v>1789</v>
      </c>
    </row>
    <row r="3075" spans="1:2">
      <c r="A3075" s="8" t="s">
        <v>6707</v>
      </c>
      <c r="B3075" s="8" t="s">
        <v>1789</v>
      </c>
    </row>
    <row r="3076" spans="1:2">
      <c r="A3076" s="8" t="s">
        <v>6708</v>
      </c>
      <c r="B3076" s="8" t="s">
        <v>1789</v>
      </c>
    </row>
    <row r="3077" spans="1:2">
      <c r="A3077" s="8" t="s">
        <v>6709</v>
      </c>
      <c r="B3077" s="8" t="s">
        <v>1789</v>
      </c>
    </row>
    <row r="3078" spans="1:2">
      <c r="A3078" s="8" t="s">
        <v>6710</v>
      </c>
      <c r="B3078" s="8" t="s">
        <v>1789</v>
      </c>
    </row>
    <row r="3079" spans="1:2">
      <c r="A3079" s="8" t="s">
        <v>1790</v>
      </c>
      <c r="B3079" s="8" t="s">
        <v>1790</v>
      </c>
    </row>
    <row r="3080" spans="1:2">
      <c r="A3080" s="8" t="s">
        <v>6711</v>
      </c>
      <c r="B3080" s="8" t="s">
        <v>1790</v>
      </c>
    </row>
    <row r="3081" spans="1:2">
      <c r="A3081" s="8" t="s">
        <v>6712</v>
      </c>
      <c r="B3081" s="8" t="s">
        <v>1790</v>
      </c>
    </row>
    <row r="3082" spans="1:2">
      <c r="A3082" s="8" t="s">
        <v>6713</v>
      </c>
      <c r="B3082" s="8" t="s">
        <v>1790</v>
      </c>
    </row>
    <row r="3083" spans="1:2">
      <c r="A3083" s="8" t="s">
        <v>6714</v>
      </c>
      <c r="B3083" s="8" t="s">
        <v>1790</v>
      </c>
    </row>
    <row r="3084" spans="1:2">
      <c r="A3084" s="8" t="s">
        <v>3513</v>
      </c>
      <c r="B3084" s="8" t="s">
        <v>3513</v>
      </c>
    </row>
    <row r="3085" spans="1:2">
      <c r="A3085" s="8" t="s">
        <v>6715</v>
      </c>
      <c r="B3085" s="8" t="s">
        <v>3513</v>
      </c>
    </row>
    <row r="3086" spans="1:2">
      <c r="A3086" s="8" t="s">
        <v>6716</v>
      </c>
      <c r="B3086" s="8" t="s">
        <v>3513</v>
      </c>
    </row>
    <row r="3087" spans="1:2">
      <c r="A3087" s="8" t="s">
        <v>6717</v>
      </c>
      <c r="B3087" s="8" t="s">
        <v>3513</v>
      </c>
    </row>
    <row r="3088" spans="1:2">
      <c r="A3088" s="8" t="s">
        <v>1792</v>
      </c>
      <c r="B3088" s="8" t="s">
        <v>1792</v>
      </c>
    </row>
    <row r="3089" spans="1:2">
      <c r="A3089" s="8" t="s">
        <v>6718</v>
      </c>
      <c r="B3089" s="8" t="s">
        <v>1792</v>
      </c>
    </row>
    <row r="3090" spans="1:2">
      <c r="A3090" s="8" t="s">
        <v>6719</v>
      </c>
      <c r="B3090" s="8" t="s">
        <v>1792</v>
      </c>
    </row>
    <row r="3091" spans="1:2">
      <c r="A3091" s="8" t="s">
        <v>6720</v>
      </c>
      <c r="B3091" s="8" t="s">
        <v>1792</v>
      </c>
    </row>
    <row r="3092" spans="1:2">
      <c r="A3092" s="8" t="s">
        <v>1793</v>
      </c>
      <c r="B3092" s="8" t="s">
        <v>1793</v>
      </c>
    </row>
    <row r="3093" spans="1:2">
      <c r="A3093" s="8" t="s">
        <v>6721</v>
      </c>
      <c r="B3093" s="8" t="s">
        <v>1793</v>
      </c>
    </row>
    <row r="3094" spans="1:2">
      <c r="A3094" s="8" t="s">
        <v>6722</v>
      </c>
      <c r="B3094" s="8" t="s">
        <v>1793</v>
      </c>
    </row>
    <row r="3095" spans="1:2">
      <c r="A3095" s="8" t="s">
        <v>6723</v>
      </c>
      <c r="B3095" s="8" t="s">
        <v>1793</v>
      </c>
    </row>
    <row r="3096" spans="1:2">
      <c r="A3096" s="8" t="s">
        <v>6724</v>
      </c>
      <c r="B3096" s="8" t="s">
        <v>1793</v>
      </c>
    </row>
    <row r="3097" spans="1:2">
      <c r="A3097" s="8" t="s">
        <v>6725</v>
      </c>
      <c r="B3097" s="8" t="s">
        <v>1793</v>
      </c>
    </row>
    <row r="3098" spans="1:2">
      <c r="A3098" s="8" t="s">
        <v>6726</v>
      </c>
      <c r="B3098" s="8" t="s">
        <v>1793</v>
      </c>
    </row>
    <row r="3099" spans="1:2">
      <c r="A3099" s="8" t="s">
        <v>6727</v>
      </c>
      <c r="B3099" s="8" t="s">
        <v>1793</v>
      </c>
    </row>
    <row r="3100" spans="1:2">
      <c r="A3100" s="8" t="s">
        <v>1794</v>
      </c>
      <c r="B3100" s="8" t="s">
        <v>1794</v>
      </c>
    </row>
    <row r="3101" spans="1:2">
      <c r="A3101" s="8" t="s">
        <v>6728</v>
      </c>
      <c r="B3101" s="8" t="s">
        <v>1794</v>
      </c>
    </row>
    <row r="3102" spans="1:2">
      <c r="A3102" s="8" t="s">
        <v>6729</v>
      </c>
      <c r="B3102" s="8" t="s">
        <v>1794</v>
      </c>
    </row>
    <row r="3103" spans="1:2">
      <c r="A3103" s="8" t="s">
        <v>6730</v>
      </c>
      <c r="B3103" s="8" t="s">
        <v>1794</v>
      </c>
    </row>
    <row r="3104" spans="1:2">
      <c r="A3104" s="8" t="s">
        <v>6731</v>
      </c>
      <c r="B3104" s="8" t="s">
        <v>1794</v>
      </c>
    </row>
    <row r="3105" spans="1:2">
      <c r="A3105" s="8" t="s">
        <v>1795</v>
      </c>
      <c r="B3105" s="8" t="s">
        <v>1795</v>
      </c>
    </row>
    <row r="3106" spans="1:2">
      <c r="A3106" s="8" t="s">
        <v>6732</v>
      </c>
      <c r="B3106" s="8" t="s">
        <v>1795</v>
      </c>
    </row>
    <row r="3107" spans="1:2">
      <c r="A3107" s="8" t="s">
        <v>6733</v>
      </c>
      <c r="B3107" s="8" t="s">
        <v>1795</v>
      </c>
    </row>
    <row r="3108" spans="1:2">
      <c r="A3108" s="8" t="s">
        <v>6734</v>
      </c>
      <c r="B3108" s="8" t="s">
        <v>1795</v>
      </c>
    </row>
    <row r="3109" spans="1:2">
      <c r="A3109" s="8" t="s">
        <v>6735</v>
      </c>
      <c r="B3109" s="8" t="s">
        <v>1795</v>
      </c>
    </row>
    <row r="3110" spans="1:2">
      <c r="A3110" s="8" t="s">
        <v>6736</v>
      </c>
      <c r="B3110" s="8" t="s">
        <v>1795</v>
      </c>
    </row>
    <row r="3111" spans="1:2">
      <c r="A3111" s="8" t="s">
        <v>6737</v>
      </c>
      <c r="B3111" s="8" t="s">
        <v>1795</v>
      </c>
    </row>
    <row r="3112" spans="1:2">
      <c r="A3112" s="8" t="s">
        <v>6738</v>
      </c>
      <c r="B3112" s="8" t="s">
        <v>1795</v>
      </c>
    </row>
    <row r="3113" spans="1:2">
      <c r="A3113" s="8" t="s">
        <v>6739</v>
      </c>
      <c r="B3113" s="8" t="s">
        <v>1795</v>
      </c>
    </row>
    <row r="3114" spans="1:2">
      <c r="A3114" s="8" t="s">
        <v>6740</v>
      </c>
      <c r="B3114" s="8" t="s">
        <v>1795</v>
      </c>
    </row>
    <row r="3115" spans="1:2">
      <c r="A3115" s="8" t="s">
        <v>1796</v>
      </c>
      <c r="B3115" s="8" t="s">
        <v>1796</v>
      </c>
    </row>
    <row r="3116" spans="1:2">
      <c r="A3116" s="8" t="s">
        <v>6741</v>
      </c>
      <c r="B3116" s="8" t="s">
        <v>1796</v>
      </c>
    </row>
    <row r="3117" spans="1:2">
      <c r="A3117" s="8" t="s">
        <v>6742</v>
      </c>
      <c r="B3117" s="8" t="s">
        <v>1796</v>
      </c>
    </row>
    <row r="3118" spans="1:2">
      <c r="A3118" s="8" t="s">
        <v>6743</v>
      </c>
      <c r="B3118" s="8" t="s">
        <v>1796</v>
      </c>
    </row>
    <row r="3119" spans="1:2">
      <c r="A3119" s="8" t="s">
        <v>6744</v>
      </c>
      <c r="B3119" s="8" t="s">
        <v>1796</v>
      </c>
    </row>
    <row r="3120" spans="1:2">
      <c r="A3120" s="8" t="s">
        <v>6745</v>
      </c>
      <c r="B3120" s="8" t="s">
        <v>1796</v>
      </c>
    </row>
    <row r="3121" spans="1:2">
      <c r="A3121" s="8" t="s">
        <v>6746</v>
      </c>
      <c r="B3121" s="8" t="s">
        <v>1796</v>
      </c>
    </row>
    <row r="3122" spans="1:2">
      <c r="A3122" s="8" t="s">
        <v>6747</v>
      </c>
      <c r="B3122" s="8" t="s">
        <v>1796</v>
      </c>
    </row>
    <row r="3123" spans="1:2">
      <c r="A3123" s="8" t="s">
        <v>6748</v>
      </c>
      <c r="B3123" s="8" t="s">
        <v>1796</v>
      </c>
    </row>
    <row r="3124" spans="1:2">
      <c r="A3124" s="8" t="s">
        <v>6749</v>
      </c>
      <c r="B3124" s="8" t="s">
        <v>1796</v>
      </c>
    </row>
    <row r="3125" spans="1:2">
      <c r="A3125" s="8" t="s">
        <v>1797</v>
      </c>
      <c r="B3125" s="8" t="s">
        <v>1797</v>
      </c>
    </row>
    <row r="3126" spans="1:2">
      <c r="A3126" s="8" t="s">
        <v>6750</v>
      </c>
      <c r="B3126" s="8" t="s">
        <v>1797</v>
      </c>
    </row>
    <row r="3127" spans="1:2">
      <c r="A3127" s="8" t="s">
        <v>6751</v>
      </c>
      <c r="B3127" s="8" t="s">
        <v>1797</v>
      </c>
    </row>
    <row r="3128" spans="1:2">
      <c r="A3128" s="8" t="s">
        <v>6752</v>
      </c>
      <c r="B3128" s="8" t="s">
        <v>1797</v>
      </c>
    </row>
    <row r="3129" spans="1:2">
      <c r="A3129" s="8" t="s">
        <v>6753</v>
      </c>
      <c r="B3129" s="8" t="s">
        <v>1797</v>
      </c>
    </row>
    <row r="3130" spans="1:2">
      <c r="A3130" s="8" t="s">
        <v>1798</v>
      </c>
      <c r="B3130" s="8" t="s">
        <v>1798</v>
      </c>
    </row>
    <row r="3131" spans="1:2">
      <c r="A3131" s="8" t="s">
        <v>6754</v>
      </c>
      <c r="B3131" s="8" t="s">
        <v>1798</v>
      </c>
    </row>
    <row r="3132" spans="1:2">
      <c r="A3132" s="8" t="s">
        <v>6755</v>
      </c>
      <c r="B3132" s="8" t="s">
        <v>1798</v>
      </c>
    </row>
    <row r="3133" spans="1:2">
      <c r="A3133" s="8" t="s">
        <v>6756</v>
      </c>
      <c r="B3133" s="8" t="s">
        <v>1798</v>
      </c>
    </row>
    <row r="3134" spans="1:2">
      <c r="A3134" s="8" t="s">
        <v>6757</v>
      </c>
      <c r="B3134" s="8" t="s">
        <v>1798</v>
      </c>
    </row>
    <row r="3135" spans="1:2">
      <c r="A3135" s="8" t="s">
        <v>6758</v>
      </c>
      <c r="B3135" s="8" t="s">
        <v>1798</v>
      </c>
    </row>
    <row r="3136" spans="1:2">
      <c r="A3136" s="8" t="s">
        <v>6759</v>
      </c>
      <c r="B3136" s="8" t="s">
        <v>1798</v>
      </c>
    </row>
    <row r="3137" spans="1:2">
      <c r="A3137" s="8" t="s">
        <v>6760</v>
      </c>
      <c r="B3137" s="8" t="s">
        <v>1798</v>
      </c>
    </row>
    <row r="3138" spans="1:2">
      <c r="A3138" s="8" t="s">
        <v>6761</v>
      </c>
      <c r="B3138" s="8" t="s">
        <v>1798</v>
      </c>
    </row>
    <row r="3139" spans="1:2">
      <c r="A3139" s="8" t="s">
        <v>6762</v>
      </c>
      <c r="B3139" s="8" t="s">
        <v>1798</v>
      </c>
    </row>
    <row r="3140" spans="1:2">
      <c r="A3140" s="8" t="s">
        <v>6763</v>
      </c>
      <c r="B3140" s="8" t="s">
        <v>1798</v>
      </c>
    </row>
    <row r="3141" spans="1:2">
      <c r="A3141" s="8" t="s">
        <v>6764</v>
      </c>
      <c r="B3141" s="8" t="s">
        <v>1798</v>
      </c>
    </row>
    <row r="3142" spans="1:2">
      <c r="A3142" s="8" t="s">
        <v>6765</v>
      </c>
      <c r="B3142" s="8" t="s">
        <v>1798</v>
      </c>
    </row>
    <row r="3143" spans="1:2">
      <c r="A3143" s="8" t="s">
        <v>1799</v>
      </c>
      <c r="B3143" s="8" t="s">
        <v>1799</v>
      </c>
    </row>
    <row r="3144" spans="1:2">
      <c r="A3144" s="8" t="s">
        <v>6766</v>
      </c>
      <c r="B3144" s="8" t="s">
        <v>1799</v>
      </c>
    </row>
    <row r="3145" spans="1:2">
      <c r="A3145" s="8" t="s">
        <v>6767</v>
      </c>
      <c r="B3145" s="8" t="s">
        <v>1799</v>
      </c>
    </row>
    <row r="3146" spans="1:2">
      <c r="A3146" s="8" t="s">
        <v>6768</v>
      </c>
      <c r="B3146" s="8" t="s">
        <v>1799</v>
      </c>
    </row>
    <row r="3147" spans="1:2">
      <c r="A3147" s="8" t="s">
        <v>6769</v>
      </c>
      <c r="B3147" s="8" t="s">
        <v>1799</v>
      </c>
    </row>
    <row r="3148" spans="1:2">
      <c r="A3148" s="8" t="s">
        <v>6770</v>
      </c>
      <c r="B3148" s="8" t="s">
        <v>1799</v>
      </c>
    </row>
    <row r="3149" spans="1:2">
      <c r="A3149" s="8" t="s">
        <v>6771</v>
      </c>
      <c r="B3149" s="8" t="s">
        <v>1799</v>
      </c>
    </row>
    <row r="3150" spans="1:2">
      <c r="A3150" s="8" t="s">
        <v>6772</v>
      </c>
      <c r="B3150" s="8" t="s">
        <v>1799</v>
      </c>
    </row>
    <row r="3151" spans="1:2">
      <c r="A3151" s="8" t="s">
        <v>6773</v>
      </c>
      <c r="B3151" s="8" t="s">
        <v>1799</v>
      </c>
    </row>
    <row r="3152" spans="1:2">
      <c r="A3152" s="8" t="s">
        <v>1800</v>
      </c>
      <c r="B3152" s="8" t="s">
        <v>1800</v>
      </c>
    </row>
    <row r="3153" spans="1:2">
      <c r="A3153" s="8" t="s">
        <v>6774</v>
      </c>
      <c r="B3153" s="8" t="s">
        <v>1800</v>
      </c>
    </row>
    <row r="3154" spans="1:2">
      <c r="A3154" s="8" t="s">
        <v>6775</v>
      </c>
      <c r="B3154" s="8" t="s">
        <v>1800</v>
      </c>
    </row>
    <row r="3155" spans="1:2">
      <c r="A3155" s="8" t="s">
        <v>6776</v>
      </c>
      <c r="B3155" s="8" t="s">
        <v>1800</v>
      </c>
    </row>
    <row r="3156" spans="1:2">
      <c r="A3156" s="8" t="s">
        <v>6777</v>
      </c>
      <c r="B3156" s="8" t="s">
        <v>1800</v>
      </c>
    </row>
    <row r="3157" spans="1:2">
      <c r="A3157" s="8" t="s">
        <v>6778</v>
      </c>
      <c r="B3157" s="8" t="s">
        <v>1800</v>
      </c>
    </row>
    <row r="3158" spans="1:2">
      <c r="A3158" s="8" t="s">
        <v>6779</v>
      </c>
      <c r="B3158" s="8" t="s">
        <v>1800</v>
      </c>
    </row>
    <row r="3159" spans="1:2">
      <c r="A3159" s="8" t="s">
        <v>6780</v>
      </c>
      <c r="B3159" s="8" t="s">
        <v>1800</v>
      </c>
    </row>
    <row r="3160" spans="1:2">
      <c r="A3160" s="8" t="s">
        <v>6781</v>
      </c>
      <c r="B3160" s="8" t="s">
        <v>1800</v>
      </c>
    </row>
    <row r="3161" spans="1:2">
      <c r="A3161" s="8" t="s">
        <v>6782</v>
      </c>
      <c r="B3161" s="8" t="s">
        <v>1800</v>
      </c>
    </row>
    <row r="3162" spans="1:2">
      <c r="A3162" s="8" t="s">
        <v>6783</v>
      </c>
      <c r="B3162" s="8" t="s">
        <v>1800</v>
      </c>
    </row>
    <row r="3163" spans="1:2">
      <c r="A3163" s="8" t="s">
        <v>6784</v>
      </c>
      <c r="B3163" s="8" t="s">
        <v>1800</v>
      </c>
    </row>
    <row r="3164" spans="1:2">
      <c r="A3164" s="8" t="s">
        <v>1801</v>
      </c>
      <c r="B3164" s="8" t="s">
        <v>1801</v>
      </c>
    </row>
    <row r="3165" spans="1:2">
      <c r="A3165" s="8" t="s">
        <v>6785</v>
      </c>
      <c r="B3165" s="8" t="s">
        <v>1801</v>
      </c>
    </row>
    <row r="3166" spans="1:2">
      <c r="A3166" s="8" t="s">
        <v>6786</v>
      </c>
      <c r="B3166" s="8" t="s">
        <v>1801</v>
      </c>
    </row>
    <row r="3167" spans="1:2">
      <c r="A3167" s="8" t="s">
        <v>6787</v>
      </c>
      <c r="B3167" s="8" t="s">
        <v>1801</v>
      </c>
    </row>
    <row r="3168" spans="1:2">
      <c r="A3168" s="8" t="s">
        <v>6788</v>
      </c>
      <c r="B3168" s="8" t="s">
        <v>1801</v>
      </c>
    </row>
    <row r="3169" spans="1:2">
      <c r="A3169" s="8" t="s">
        <v>6789</v>
      </c>
      <c r="B3169" s="8" t="s">
        <v>1801</v>
      </c>
    </row>
    <row r="3170" spans="1:2">
      <c r="A3170" s="8" t="s">
        <v>6790</v>
      </c>
      <c r="B3170" s="8" t="s">
        <v>1801</v>
      </c>
    </row>
    <row r="3171" spans="1:2">
      <c r="A3171" s="8" t="s">
        <v>6791</v>
      </c>
      <c r="B3171" s="8" t="s">
        <v>1801</v>
      </c>
    </row>
    <row r="3172" spans="1:2">
      <c r="A3172" s="8" t="s">
        <v>1802</v>
      </c>
      <c r="B3172" s="8" t="s">
        <v>1802</v>
      </c>
    </row>
    <row r="3173" spans="1:2">
      <c r="A3173" s="8" t="s">
        <v>6792</v>
      </c>
      <c r="B3173" s="8" t="s">
        <v>1802</v>
      </c>
    </row>
    <row r="3174" spans="1:2">
      <c r="A3174" s="8" t="s">
        <v>6793</v>
      </c>
      <c r="B3174" s="8" t="s">
        <v>1802</v>
      </c>
    </row>
    <row r="3175" spans="1:2">
      <c r="A3175" s="8" t="s">
        <v>6794</v>
      </c>
      <c r="B3175" s="8" t="s">
        <v>1802</v>
      </c>
    </row>
    <row r="3176" spans="1:2">
      <c r="A3176" s="8" t="s">
        <v>6795</v>
      </c>
      <c r="B3176" s="8" t="s">
        <v>1802</v>
      </c>
    </row>
    <row r="3177" spans="1:2">
      <c r="A3177" s="8" t="s">
        <v>6796</v>
      </c>
      <c r="B3177" s="8" t="s">
        <v>1802</v>
      </c>
    </row>
    <row r="3178" spans="1:2">
      <c r="A3178" s="8" t="s">
        <v>6797</v>
      </c>
      <c r="B3178" s="8" t="s">
        <v>1802</v>
      </c>
    </row>
    <row r="3179" spans="1:2">
      <c r="A3179" s="8" t="s">
        <v>6798</v>
      </c>
      <c r="B3179" s="8" t="s">
        <v>1802</v>
      </c>
    </row>
    <row r="3180" spans="1:2">
      <c r="A3180" s="8" t="s">
        <v>6799</v>
      </c>
      <c r="B3180" s="8" t="s">
        <v>3514</v>
      </c>
    </row>
    <row r="3181" spans="1:2">
      <c r="A3181" s="8" t="s">
        <v>6800</v>
      </c>
      <c r="B3181" s="8" t="s">
        <v>3514</v>
      </c>
    </row>
    <row r="3182" spans="1:2">
      <c r="A3182" s="8" t="s">
        <v>6801</v>
      </c>
      <c r="B3182" s="8" t="s">
        <v>3514</v>
      </c>
    </row>
    <row r="3183" spans="1:2">
      <c r="A3183" s="8" t="s">
        <v>6802</v>
      </c>
      <c r="B3183" s="8" t="s">
        <v>3514</v>
      </c>
    </row>
    <row r="3184" spans="1:2">
      <c r="A3184" s="8" t="s">
        <v>1465</v>
      </c>
      <c r="B3184" s="8" t="s">
        <v>1465</v>
      </c>
    </row>
    <row r="3185" spans="1:2">
      <c r="A3185" s="8" t="s">
        <v>1466</v>
      </c>
      <c r="B3185" s="8" t="s">
        <v>1466</v>
      </c>
    </row>
    <row r="3186" spans="1:2">
      <c r="A3186" s="8" t="s">
        <v>3515</v>
      </c>
      <c r="B3186" s="8" t="s">
        <v>3515</v>
      </c>
    </row>
  </sheetData>
  <phoneticPr fontId="20"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dimension ref="A1:I12"/>
  <sheetViews>
    <sheetView tabSelected="1" topLeftCell="A6" workbookViewId="0">
      <selection activeCell="Q30" sqref="Q30"/>
    </sheetView>
  </sheetViews>
  <sheetFormatPr defaultColWidth="9" defaultRowHeight="13.5"/>
  <cols>
    <col min="1" max="1" width="9.375" style="221" customWidth="1"/>
    <col min="2" max="2" width="14" style="222" customWidth="1"/>
    <col min="3" max="3" width="9.375" style="222" customWidth="1"/>
    <col min="4" max="7" width="9" style="222"/>
    <col min="8" max="8" width="11.25" style="222" customWidth="1"/>
    <col min="9" max="16384" width="9" style="222"/>
  </cols>
  <sheetData>
    <row r="1" spans="1:9" ht="16.5">
      <c r="A1" s="223" t="s">
        <v>6803</v>
      </c>
      <c r="B1" s="224" t="s">
        <v>6804</v>
      </c>
      <c r="C1" s="224" t="s">
        <v>6805</v>
      </c>
      <c r="D1" s="224" t="s">
        <v>6806</v>
      </c>
      <c r="E1" s="224" t="s">
        <v>3063</v>
      </c>
      <c r="F1" s="224" t="s">
        <v>3059</v>
      </c>
      <c r="G1" s="224" t="s">
        <v>6807</v>
      </c>
      <c r="H1" s="224" t="s">
        <v>6808</v>
      </c>
      <c r="I1" s="216" t="s">
        <v>206</v>
      </c>
    </row>
    <row r="2" spans="1:9" ht="16.5">
      <c r="A2" s="225" t="s">
        <v>6809</v>
      </c>
      <c r="B2" s="226" t="s">
        <v>6810</v>
      </c>
      <c r="C2" s="226" t="s">
        <v>6805</v>
      </c>
      <c r="D2" s="226" t="s">
        <v>6811</v>
      </c>
      <c r="E2" s="226" t="s">
        <v>3063</v>
      </c>
      <c r="F2" s="226" t="s">
        <v>3059</v>
      </c>
      <c r="G2" s="226" t="s">
        <v>6807</v>
      </c>
      <c r="H2" s="226" t="s">
        <v>6808</v>
      </c>
      <c r="I2" s="232" t="s">
        <v>224</v>
      </c>
    </row>
    <row r="3" spans="1:9" ht="16.5">
      <c r="A3" s="227">
        <v>1</v>
      </c>
      <c r="B3" s="228" t="s">
        <v>6812</v>
      </c>
      <c r="C3" s="228" t="s">
        <v>1051</v>
      </c>
      <c r="D3" s="229">
        <v>0.1913</v>
      </c>
      <c r="E3" s="229">
        <v>0.75660000000000005</v>
      </c>
      <c r="F3" s="229">
        <v>0.6431</v>
      </c>
      <c r="G3" s="229">
        <v>0.63739999999999997</v>
      </c>
      <c r="H3" s="230">
        <v>0.55000000000000004</v>
      </c>
      <c r="I3" s="62" t="s">
        <v>238</v>
      </c>
    </row>
    <row r="4" spans="1:9" ht="16.5">
      <c r="A4" s="227">
        <v>2</v>
      </c>
      <c r="B4" s="228" t="s">
        <v>6813</v>
      </c>
      <c r="C4" s="228" t="s">
        <v>1072</v>
      </c>
      <c r="D4" s="229">
        <v>0.23799999999999999</v>
      </c>
      <c r="E4" s="229">
        <v>0.54179999999999995</v>
      </c>
      <c r="F4" s="229">
        <v>0.45379999999999998</v>
      </c>
      <c r="G4" s="228" t="s">
        <v>6814</v>
      </c>
      <c r="H4" s="230">
        <v>0.55000000000000004</v>
      </c>
      <c r="I4" s="62" t="s">
        <v>238</v>
      </c>
    </row>
    <row r="5" spans="1:9" ht="16.5">
      <c r="A5" s="227">
        <v>3</v>
      </c>
      <c r="B5" s="228" t="s">
        <v>6815</v>
      </c>
      <c r="C5" s="228" t="s">
        <v>1034</v>
      </c>
      <c r="D5" s="229">
        <v>6.7000000000000004E-2</v>
      </c>
      <c r="E5" s="229">
        <v>0.28160000000000002</v>
      </c>
      <c r="F5" s="228" t="s">
        <v>6814</v>
      </c>
      <c r="G5" s="229">
        <v>0.1037</v>
      </c>
      <c r="H5" s="228" t="s">
        <v>6814</v>
      </c>
      <c r="I5" s="62" t="s">
        <v>238</v>
      </c>
    </row>
    <row r="6" spans="1:9" ht="16.5">
      <c r="A6" s="227">
        <v>4</v>
      </c>
      <c r="B6" s="228" t="s">
        <v>6816</v>
      </c>
      <c r="C6" s="228" t="s">
        <v>1083</v>
      </c>
      <c r="D6" s="230">
        <v>0.19600000000000001</v>
      </c>
      <c r="E6" s="230">
        <v>0.71699999999999997</v>
      </c>
      <c r="F6" s="230">
        <v>0.71150000000000002</v>
      </c>
      <c r="G6" s="230" t="s">
        <v>6814</v>
      </c>
      <c r="H6" s="230" t="s">
        <v>6814</v>
      </c>
      <c r="I6" s="215" t="s">
        <v>238</v>
      </c>
    </row>
    <row r="7" spans="1:9" ht="16.5">
      <c r="A7" s="227">
        <v>5</v>
      </c>
      <c r="B7" s="228" t="s">
        <v>6817</v>
      </c>
      <c r="C7" s="228" t="s">
        <v>1065</v>
      </c>
      <c r="D7" s="229">
        <v>3.2199999999999999E-2</v>
      </c>
      <c r="E7" s="229">
        <v>7.9299999999999995E-2</v>
      </c>
      <c r="F7" s="229">
        <v>6.5000000000000002E-2</v>
      </c>
      <c r="G7" s="229">
        <v>5.6300000000000003E-2</v>
      </c>
      <c r="H7" s="229">
        <v>3.7100000000000001E-2</v>
      </c>
      <c r="I7" s="215" t="s">
        <v>238</v>
      </c>
    </row>
    <row r="8" spans="1:9" ht="16.5">
      <c r="A8" s="227">
        <v>6</v>
      </c>
      <c r="B8" s="228" t="s">
        <v>6818</v>
      </c>
      <c r="C8" s="228" t="s">
        <v>2001</v>
      </c>
      <c r="D8" s="230">
        <v>0.43</v>
      </c>
      <c r="E8" s="228" t="s">
        <v>6814</v>
      </c>
      <c r="F8" s="228" t="s">
        <v>6814</v>
      </c>
      <c r="G8" s="228" t="s">
        <v>6814</v>
      </c>
      <c r="H8" s="228" t="s">
        <v>6814</v>
      </c>
      <c r="I8" s="215" t="s">
        <v>238</v>
      </c>
    </row>
    <row r="9" spans="1:9" ht="16.5">
      <c r="A9" s="227">
        <v>7</v>
      </c>
      <c r="B9" s="228" t="s">
        <v>6819</v>
      </c>
      <c r="C9" s="228" t="s">
        <v>1998</v>
      </c>
      <c r="D9" s="230">
        <v>0.24</v>
      </c>
      <c r="E9" s="228" t="s">
        <v>6814</v>
      </c>
      <c r="F9" s="228" t="s">
        <v>6814</v>
      </c>
      <c r="G9" s="228" t="s">
        <v>6814</v>
      </c>
      <c r="H9" s="228" t="s">
        <v>6814</v>
      </c>
      <c r="I9" s="215" t="s">
        <v>238</v>
      </c>
    </row>
    <row r="10" spans="1:9" ht="16.5">
      <c r="A10" s="227">
        <v>8</v>
      </c>
      <c r="B10" s="228" t="s">
        <v>6820</v>
      </c>
      <c r="C10" s="228" t="s">
        <v>1101</v>
      </c>
      <c r="D10" s="229" t="s">
        <v>6814</v>
      </c>
      <c r="E10" s="229">
        <v>1.2200000000000001E-2</v>
      </c>
      <c r="F10" s="229">
        <v>0.15</v>
      </c>
      <c r="G10" s="228" t="s">
        <v>6814</v>
      </c>
      <c r="H10" s="228" t="s">
        <v>6814</v>
      </c>
      <c r="I10" s="215" t="s">
        <v>238</v>
      </c>
    </row>
    <row r="11" spans="1:9" ht="16.5">
      <c r="A11" s="227">
        <v>9</v>
      </c>
      <c r="B11" s="228" t="s">
        <v>6821</v>
      </c>
      <c r="C11" s="231" t="s">
        <v>1970</v>
      </c>
      <c r="D11" s="229">
        <v>1.2E-2</v>
      </c>
      <c r="E11" s="228" t="s">
        <v>6814</v>
      </c>
      <c r="F11" s="228" t="s">
        <v>6814</v>
      </c>
      <c r="G11" s="228" t="s">
        <v>6814</v>
      </c>
      <c r="H11" s="228" t="s">
        <v>6814</v>
      </c>
      <c r="I11" s="215" t="s">
        <v>238</v>
      </c>
    </row>
    <row r="12" spans="1:9" ht="16.5">
      <c r="A12" s="227">
        <v>10</v>
      </c>
      <c r="B12" s="228" t="s">
        <v>6822</v>
      </c>
      <c r="C12" s="231" t="s">
        <v>1972</v>
      </c>
      <c r="D12" s="229">
        <v>8.2500000000000004E-2</v>
      </c>
      <c r="E12" s="228" t="s">
        <v>6814</v>
      </c>
      <c r="F12" s="228" t="s">
        <v>6814</v>
      </c>
      <c r="G12" s="228" t="s">
        <v>6814</v>
      </c>
      <c r="H12" s="228" t="s">
        <v>6814</v>
      </c>
      <c r="I12" s="215" t="s">
        <v>238</v>
      </c>
    </row>
  </sheetData>
  <phoneticPr fontId="20"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I15"/>
  <sheetViews>
    <sheetView workbookViewId="0">
      <selection activeCell="E21" sqref="E21:E22"/>
    </sheetView>
  </sheetViews>
  <sheetFormatPr defaultColWidth="9" defaultRowHeight="13.5"/>
  <cols>
    <col min="1" max="1" width="13.75" customWidth="1"/>
    <col min="2" max="3" width="20" customWidth="1"/>
    <col min="4" max="4" width="13.75" customWidth="1"/>
    <col min="5" max="5" width="29.125" customWidth="1"/>
    <col min="6" max="6" width="19.375" customWidth="1"/>
    <col min="7" max="7" width="14.375" customWidth="1"/>
  </cols>
  <sheetData>
    <row r="1" spans="1:9" ht="16.5">
      <c r="A1" s="216" t="s">
        <v>209</v>
      </c>
      <c r="B1" s="216" t="s">
        <v>6823</v>
      </c>
      <c r="C1" s="216" t="s">
        <v>6824</v>
      </c>
      <c r="D1" s="216" t="s">
        <v>6825</v>
      </c>
      <c r="E1" s="216" t="s">
        <v>6826</v>
      </c>
      <c r="F1" s="216" t="s">
        <v>6827</v>
      </c>
      <c r="G1" s="216" t="s">
        <v>6828</v>
      </c>
      <c r="H1" s="216" t="s">
        <v>2947</v>
      </c>
      <c r="I1" s="216" t="s">
        <v>206</v>
      </c>
    </row>
    <row r="2" spans="1:9" ht="15">
      <c r="A2" s="217" t="s">
        <v>6829</v>
      </c>
      <c r="B2" s="217" t="s">
        <v>6830</v>
      </c>
      <c r="C2" s="217" t="s">
        <v>6831</v>
      </c>
      <c r="D2" s="217" t="s">
        <v>6832</v>
      </c>
      <c r="E2" s="217" t="s">
        <v>6833</v>
      </c>
      <c r="F2" s="217" t="s">
        <v>6834</v>
      </c>
      <c r="G2" s="217" t="s">
        <v>6835</v>
      </c>
      <c r="H2" s="218" t="s">
        <v>6836</v>
      </c>
      <c r="I2" s="218" t="s">
        <v>11492</v>
      </c>
    </row>
    <row r="3" spans="1:9" ht="16.5">
      <c r="A3" s="219" t="s">
        <v>255</v>
      </c>
      <c r="B3" s="219" t="s">
        <v>6837</v>
      </c>
      <c r="C3" s="219" t="s">
        <v>6838</v>
      </c>
      <c r="D3" s="66"/>
      <c r="E3" s="219" t="s">
        <v>6839</v>
      </c>
      <c r="F3" s="220"/>
      <c r="G3" s="220"/>
      <c r="H3" s="220"/>
      <c r="I3" s="220" t="s">
        <v>238</v>
      </c>
    </row>
    <row r="4" spans="1:9" ht="16.5">
      <c r="A4" s="219" t="s">
        <v>6840</v>
      </c>
      <c r="B4" s="219" t="s">
        <v>253</v>
      </c>
      <c r="C4" s="219" t="s">
        <v>6838</v>
      </c>
      <c r="D4" s="66"/>
      <c r="E4" s="219" t="s">
        <v>6839</v>
      </c>
      <c r="F4" s="220"/>
      <c r="G4" s="220"/>
      <c r="H4" s="220"/>
      <c r="I4" s="220" t="s">
        <v>238</v>
      </c>
    </row>
    <row r="5" spans="1:9" ht="16.5">
      <c r="A5" s="219" t="s">
        <v>6841</v>
      </c>
      <c r="B5" s="219" t="s">
        <v>6842</v>
      </c>
      <c r="C5" s="219" t="s">
        <v>6843</v>
      </c>
      <c r="D5" s="112"/>
      <c r="E5" s="219" t="s">
        <v>6839</v>
      </c>
      <c r="F5" s="220"/>
      <c r="G5" s="220"/>
      <c r="H5" s="220"/>
      <c r="I5" s="220" t="s">
        <v>238</v>
      </c>
    </row>
    <row r="6" spans="1:9" ht="16.5">
      <c r="A6" s="219" t="s">
        <v>6844</v>
      </c>
      <c r="B6" s="219" t="s">
        <v>6845</v>
      </c>
      <c r="C6" s="219" t="s">
        <v>6843</v>
      </c>
      <c r="D6" s="66"/>
      <c r="E6" s="219" t="s">
        <v>6839</v>
      </c>
      <c r="F6" s="220"/>
      <c r="G6" s="220"/>
      <c r="H6" s="220"/>
      <c r="I6" s="220" t="s">
        <v>238</v>
      </c>
    </row>
    <row r="7" spans="1:9" ht="16.5">
      <c r="A7" s="219" t="s">
        <v>6846</v>
      </c>
      <c r="B7" s="219" t="s">
        <v>932</v>
      </c>
      <c r="C7" s="219" t="s">
        <v>6847</v>
      </c>
      <c r="D7" s="66"/>
      <c r="E7" s="219" t="s">
        <v>6848</v>
      </c>
      <c r="F7" s="220"/>
      <c r="G7" s="220"/>
      <c r="H7" s="220"/>
      <c r="I7" s="220" t="s">
        <v>238</v>
      </c>
    </row>
    <row r="8" spans="1:9" ht="16.5">
      <c r="A8" s="219" t="s">
        <v>6849</v>
      </c>
      <c r="B8" s="219" t="s">
        <v>934</v>
      </c>
      <c r="C8" s="219" t="s">
        <v>6847</v>
      </c>
      <c r="D8" s="66"/>
      <c r="E8" s="219" t="s">
        <v>6848</v>
      </c>
      <c r="F8" s="220"/>
      <c r="G8" s="220"/>
      <c r="H8" s="220"/>
      <c r="I8" s="220" t="s">
        <v>238</v>
      </c>
    </row>
    <row r="9" spans="1:9" ht="16.5">
      <c r="A9" s="219" t="s">
        <v>6850</v>
      </c>
      <c r="B9" s="219" t="s">
        <v>937</v>
      </c>
      <c r="C9" s="219" t="s">
        <v>6847</v>
      </c>
      <c r="D9" s="66"/>
      <c r="E9" s="219" t="s">
        <v>6848</v>
      </c>
      <c r="F9" s="220"/>
      <c r="G9" s="220"/>
      <c r="H9" s="220"/>
      <c r="I9" s="220" t="s">
        <v>238</v>
      </c>
    </row>
    <row r="10" spans="1:9" ht="16.5">
      <c r="A10" s="219" t="s">
        <v>6851</v>
      </c>
      <c r="B10" s="219" t="s">
        <v>275</v>
      </c>
      <c r="C10" s="219" t="s">
        <v>6847</v>
      </c>
      <c r="D10" s="66"/>
      <c r="E10" s="219" t="s">
        <v>6848</v>
      </c>
      <c r="F10" s="220"/>
      <c r="G10" s="220"/>
      <c r="H10" s="220"/>
      <c r="I10" s="220" t="s">
        <v>238</v>
      </c>
    </row>
    <row r="11" spans="1:9" ht="16.5">
      <c r="A11" s="219" t="s">
        <v>6852</v>
      </c>
      <c r="B11" s="219" t="s">
        <v>942</v>
      </c>
      <c r="C11" s="219" t="s">
        <v>6847</v>
      </c>
      <c r="D11" s="66"/>
      <c r="E11" s="219" t="s">
        <v>6848</v>
      </c>
      <c r="F11" s="220"/>
      <c r="G11" s="220"/>
      <c r="H11" s="220"/>
      <c r="I11" s="220" t="s">
        <v>238</v>
      </c>
    </row>
    <row r="12" spans="1:9" ht="16.5">
      <c r="A12" s="219" t="s">
        <v>6853</v>
      </c>
      <c r="B12" s="219" t="s">
        <v>6854</v>
      </c>
      <c r="C12" s="219" t="s">
        <v>6847</v>
      </c>
      <c r="D12" s="66"/>
      <c r="E12" s="219" t="s">
        <v>6848</v>
      </c>
      <c r="F12" s="220"/>
      <c r="G12" s="220"/>
      <c r="H12" s="220"/>
      <c r="I12" s="220" t="s">
        <v>238</v>
      </c>
    </row>
    <row r="13" spans="1:9" ht="18" customHeight="1">
      <c r="A13" s="219" t="s">
        <v>6855</v>
      </c>
      <c r="B13" s="219" t="s">
        <v>285</v>
      </c>
      <c r="C13" s="219" t="s">
        <v>6856</v>
      </c>
      <c r="D13" s="66"/>
      <c r="E13" s="219" t="s">
        <v>6857</v>
      </c>
      <c r="F13" s="220"/>
      <c r="G13" s="220"/>
      <c r="H13" s="220"/>
      <c r="I13" s="220" t="s">
        <v>238</v>
      </c>
    </row>
    <row r="14" spans="1:9" ht="16.5">
      <c r="A14" s="219" t="s">
        <v>6858</v>
      </c>
      <c r="B14" s="219" t="s">
        <v>6859</v>
      </c>
      <c r="C14" s="219" t="s">
        <v>6856</v>
      </c>
      <c r="D14" s="66"/>
      <c r="E14" s="219" t="s">
        <v>6860</v>
      </c>
      <c r="F14" s="220"/>
      <c r="G14" s="220"/>
      <c r="H14" s="220"/>
      <c r="I14" s="220" t="s">
        <v>238</v>
      </c>
    </row>
    <row r="15" spans="1:9" ht="18" customHeight="1">
      <c r="A15" s="219" t="s">
        <v>6861</v>
      </c>
      <c r="B15" s="219" t="s">
        <v>958</v>
      </c>
      <c r="C15" s="219" t="s">
        <v>6862</v>
      </c>
      <c r="D15" s="66"/>
      <c r="E15" s="219" t="s">
        <v>6863</v>
      </c>
      <c r="F15" s="220"/>
      <c r="G15" s="220"/>
      <c r="H15" s="220"/>
      <c r="I15" s="220" t="s">
        <v>238</v>
      </c>
    </row>
  </sheetData>
  <phoneticPr fontId="19" type="noConversion"/>
  <pageMargins left="0.75" right="0.75" top="1" bottom="1" header="0.51180555555555596" footer="0.51180555555555596"/>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dimension ref="A1:J24"/>
  <sheetViews>
    <sheetView zoomScale="90" zoomScaleNormal="90" workbookViewId="0">
      <selection activeCell="B18" sqref="B18"/>
    </sheetView>
  </sheetViews>
  <sheetFormatPr defaultColWidth="9" defaultRowHeight="16.5"/>
  <cols>
    <col min="1" max="1" width="29.875" style="62" customWidth="1"/>
    <col min="2" max="2" width="20.375" style="62" customWidth="1"/>
    <col min="3" max="3" width="7" style="62" customWidth="1"/>
    <col min="4" max="4" width="9.625" style="62" customWidth="1"/>
    <col min="5" max="5" width="11.625" style="62" customWidth="1"/>
    <col min="6" max="6" width="10.625" style="62" customWidth="1"/>
    <col min="7" max="7" width="9.875" style="62" customWidth="1"/>
    <col min="8" max="8" width="12.875" style="62" customWidth="1"/>
    <col min="9" max="9" width="9" style="62"/>
    <col min="10" max="10" width="10.375" style="62" customWidth="1"/>
    <col min="11" max="16384" width="9" style="62"/>
  </cols>
  <sheetData>
    <row r="1" spans="1:10">
      <c r="A1" s="205" t="s">
        <v>6864</v>
      </c>
      <c r="B1" s="205" t="s">
        <v>6865</v>
      </c>
      <c r="C1" s="205" t="s">
        <v>6803</v>
      </c>
      <c r="D1" s="205" t="s">
        <v>6866</v>
      </c>
      <c r="E1" s="205" t="s">
        <v>6803</v>
      </c>
      <c r="F1" s="205" t="s">
        <v>6866</v>
      </c>
      <c r="G1" s="205" t="s">
        <v>6803</v>
      </c>
      <c r="H1" s="205" t="s">
        <v>6866</v>
      </c>
      <c r="I1" s="205" t="s">
        <v>6803</v>
      </c>
      <c r="J1" s="205" t="s">
        <v>6866</v>
      </c>
    </row>
    <row r="2" spans="1:10">
      <c r="A2" s="61" t="s">
        <v>349</v>
      </c>
      <c r="B2" s="209" t="s">
        <v>350</v>
      </c>
      <c r="C2" s="209" t="s">
        <v>6867</v>
      </c>
      <c r="D2" s="209" t="s">
        <v>3520</v>
      </c>
      <c r="E2" s="209" t="s">
        <v>6868</v>
      </c>
      <c r="F2" s="209" t="s">
        <v>3521</v>
      </c>
      <c r="G2" s="209" t="s">
        <v>6869</v>
      </c>
      <c r="H2" s="209" t="s">
        <v>3522</v>
      </c>
      <c r="I2" s="209"/>
      <c r="J2" s="209"/>
    </row>
    <row r="3" spans="1:10">
      <c r="A3" s="61" t="s">
        <v>352</v>
      </c>
      <c r="B3" s="209" t="s">
        <v>353</v>
      </c>
      <c r="C3" s="209" t="s">
        <v>6870</v>
      </c>
      <c r="D3" s="209" t="s">
        <v>3523</v>
      </c>
      <c r="E3" s="209" t="s">
        <v>6871</v>
      </c>
      <c r="F3" s="209" t="s">
        <v>3524</v>
      </c>
      <c r="G3" s="209" t="s">
        <v>6872</v>
      </c>
      <c r="H3" s="209" t="s">
        <v>3525</v>
      </c>
      <c r="I3" s="209"/>
      <c r="J3" s="209"/>
    </row>
    <row r="4" spans="1:10">
      <c r="A4" s="61" t="s">
        <v>355</v>
      </c>
      <c r="B4" s="209" t="s">
        <v>356</v>
      </c>
      <c r="C4" s="209" t="s">
        <v>6873</v>
      </c>
      <c r="D4" s="209" t="s">
        <v>3526</v>
      </c>
      <c r="E4" s="209" t="s">
        <v>6874</v>
      </c>
      <c r="F4" s="209" t="s">
        <v>3527</v>
      </c>
      <c r="G4" s="209" t="s">
        <v>6875</v>
      </c>
      <c r="H4" s="209" t="s">
        <v>3528</v>
      </c>
      <c r="I4" s="209"/>
      <c r="J4" s="209"/>
    </row>
    <row r="5" spans="1:10">
      <c r="A5" s="61" t="s">
        <v>358</v>
      </c>
      <c r="B5" s="209" t="s">
        <v>359</v>
      </c>
      <c r="C5" s="209" t="s">
        <v>6867</v>
      </c>
      <c r="D5" s="209" t="s">
        <v>3520</v>
      </c>
      <c r="E5" s="209" t="s">
        <v>6868</v>
      </c>
      <c r="F5" s="209" t="s">
        <v>3521</v>
      </c>
      <c r="G5" s="209" t="s">
        <v>6869</v>
      </c>
      <c r="H5" s="209" t="s">
        <v>3522</v>
      </c>
      <c r="I5" s="209"/>
      <c r="J5" s="209"/>
    </row>
    <row r="6" spans="1:10" s="215" customFormat="1">
      <c r="A6" s="61" t="s">
        <v>361</v>
      </c>
      <c r="B6" s="208" t="s">
        <v>362</v>
      </c>
      <c r="C6" s="208" t="s">
        <v>6873</v>
      </c>
      <c r="D6" s="208" t="s">
        <v>3526</v>
      </c>
      <c r="E6" s="208" t="s">
        <v>6874</v>
      </c>
      <c r="F6" s="208" t="s">
        <v>3527</v>
      </c>
      <c r="G6" s="208" t="s">
        <v>6875</v>
      </c>
      <c r="H6" s="208" t="s">
        <v>3528</v>
      </c>
      <c r="I6" s="208"/>
      <c r="J6" s="208"/>
    </row>
    <row r="7" spans="1:10">
      <c r="A7" s="61" t="s">
        <v>364</v>
      </c>
      <c r="B7" s="209" t="s">
        <v>365</v>
      </c>
      <c r="C7" s="209" t="s">
        <v>6867</v>
      </c>
      <c r="D7" s="209" t="s">
        <v>3520</v>
      </c>
      <c r="E7" s="209" t="s">
        <v>6876</v>
      </c>
      <c r="F7" s="209" t="s">
        <v>3529</v>
      </c>
      <c r="G7" s="209" t="s">
        <v>6877</v>
      </c>
      <c r="H7" s="209" t="s">
        <v>3530</v>
      </c>
      <c r="I7" s="209"/>
      <c r="J7" s="209"/>
    </row>
    <row r="8" spans="1:10">
      <c r="A8" s="61" t="s">
        <v>367</v>
      </c>
      <c r="B8" s="209" t="s">
        <v>368</v>
      </c>
      <c r="C8" s="209" t="s">
        <v>6873</v>
      </c>
      <c r="D8" s="209" t="s">
        <v>3526</v>
      </c>
      <c r="E8" s="209" t="s">
        <v>6874</v>
      </c>
      <c r="F8" s="209" t="s">
        <v>3527</v>
      </c>
      <c r="G8" s="209" t="s">
        <v>6875</v>
      </c>
      <c r="H8" s="209" t="s">
        <v>3528</v>
      </c>
      <c r="I8" s="209"/>
      <c r="J8" s="209"/>
    </row>
    <row r="9" spans="1:10">
      <c r="A9" s="61" t="s">
        <v>370</v>
      </c>
      <c r="B9" s="209" t="s">
        <v>371</v>
      </c>
      <c r="C9" s="209" t="s">
        <v>6867</v>
      </c>
      <c r="D9" s="209" t="s">
        <v>3520</v>
      </c>
      <c r="E9" s="209" t="s">
        <v>6868</v>
      </c>
      <c r="F9" s="209" t="s">
        <v>3521</v>
      </c>
      <c r="G9" s="209" t="s">
        <v>6869</v>
      </c>
      <c r="H9" s="209" t="s">
        <v>3522</v>
      </c>
      <c r="I9" s="209"/>
      <c r="J9" s="209"/>
    </row>
    <row r="10" spans="1:10">
      <c r="A10" s="61" t="s">
        <v>373</v>
      </c>
      <c r="B10" s="209" t="s">
        <v>374</v>
      </c>
      <c r="C10" s="209" t="s">
        <v>6873</v>
      </c>
      <c r="D10" s="209" t="s">
        <v>3526</v>
      </c>
      <c r="E10" s="209" t="s">
        <v>6878</v>
      </c>
      <c r="F10" s="209" t="s">
        <v>3531</v>
      </c>
      <c r="G10" s="209" t="s">
        <v>6869</v>
      </c>
      <c r="H10" s="209" t="s">
        <v>3522</v>
      </c>
      <c r="I10" s="209"/>
      <c r="J10" s="209"/>
    </row>
    <row r="11" spans="1:10">
      <c r="A11" s="61" t="s">
        <v>376</v>
      </c>
      <c r="B11" s="209" t="s">
        <v>377</v>
      </c>
      <c r="C11" s="209" t="s">
        <v>6879</v>
      </c>
      <c r="D11" s="209" t="s">
        <v>3532</v>
      </c>
      <c r="E11" s="209" t="s">
        <v>6880</v>
      </c>
      <c r="F11" s="209" t="s">
        <v>3533</v>
      </c>
      <c r="G11" s="209" t="s">
        <v>6881</v>
      </c>
      <c r="H11" s="209" t="s">
        <v>3534</v>
      </c>
      <c r="I11" s="209"/>
      <c r="J11" s="209"/>
    </row>
    <row r="12" spans="1:10">
      <c r="A12" s="61" t="s">
        <v>379</v>
      </c>
      <c r="B12" s="209" t="s">
        <v>380</v>
      </c>
      <c r="C12" s="209" t="s">
        <v>6882</v>
      </c>
      <c r="D12" s="209" t="s">
        <v>3535</v>
      </c>
      <c r="E12" s="209" t="s">
        <v>6883</v>
      </c>
      <c r="F12" s="209" t="s">
        <v>3536</v>
      </c>
      <c r="G12" s="209" t="s">
        <v>6877</v>
      </c>
      <c r="H12" s="209" t="s">
        <v>3530</v>
      </c>
      <c r="I12" s="209"/>
      <c r="J12" s="209"/>
    </row>
    <row r="13" spans="1:10">
      <c r="A13" s="61" t="s">
        <v>382</v>
      </c>
      <c r="B13" s="209" t="s">
        <v>383</v>
      </c>
      <c r="C13" s="209" t="s">
        <v>6873</v>
      </c>
      <c r="D13" s="209" t="s">
        <v>3526</v>
      </c>
      <c r="E13" s="209" t="s">
        <v>6874</v>
      </c>
      <c r="F13" s="209" t="s">
        <v>3527</v>
      </c>
      <c r="G13" s="209" t="s">
        <v>6875</v>
      </c>
      <c r="H13" s="209" t="s">
        <v>3528</v>
      </c>
      <c r="I13" s="209"/>
      <c r="J13" s="209"/>
    </row>
    <row r="14" spans="1:10">
      <c r="A14" s="61" t="s">
        <v>385</v>
      </c>
      <c r="B14" s="209" t="s">
        <v>386</v>
      </c>
      <c r="C14" s="209" t="s">
        <v>6882</v>
      </c>
      <c r="D14" s="209" t="s">
        <v>3535</v>
      </c>
      <c r="E14" s="209" t="s">
        <v>6884</v>
      </c>
      <c r="F14" s="209" t="s">
        <v>3537</v>
      </c>
      <c r="G14" s="209" t="s">
        <v>6885</v>
      </c>
      <c r="H14" s="209" t="s">
        <v>3538</v>
      </c>
      <c r="I14" s="209"/>
      <c r="J14" s="209"/>
    </row>
    <row r="15" spans="1:10">
      <c r="A15" s="61" t="s">
        <v>388</v>
      </c>
      <c r="B15" s="209" t="s">
        <v>389</v>
      </c>
      <c r="C15" s="209" t="s">
        <v>6882</v>
      </c>
      <c r="D15" s="209" t="s">
        <v>3535</v>
      </c>
      <c r="E15" s="209" t="s">
        <v>6886</v>
      </c>
      <c r="F15" s="209" t="s">
        <v>3539</v>
      </c>
      <c r="G15" s="209" t="s">
        <v>6887</v>
      </c>
      <c r="H15" s="209" t="s">
        <v>3540</v>
      </c>
      <c r="I15" s="209"/>
      <c r="J15" s="209"/>
    </row>
    <row r="16" spans="1:10">
      <c r="A16" s="61" t="s">
        <v>391</v>
      </c>
      <c r="B16" s="209" t="s">
        <v>392</v>
      </c>
      <c r="C16" s="209" t="s">
        <v>6873</v>
      </c>
      <c r="D16" s="209" t="s">
        <v>3526</v>
      </c>
      <c r="E16" s="209" t="s">
        <v>6878</v>
      </c>
      <c r="F16" s="209" t="s">
        <v>3531</v>
      </c>
      <c r="G16" s="209" t="s">
        <v>6869</v>
      </c>
      <c r="H16" s="209" t="s">
        <v>3522</v>
      </c>
      <c r="I16" s="209"/>
      <c r="J16" s="209"/>
    </row>
    <row r="17" spans="1:10">
      <c r="A17" s="61" t="s">
        <v>394</v>
      </c>
      <c r="B17" s="209" t="s">
        <v>395</v>
      </c>
      <c r="C17" s="209" t="s">
        <v>6867</v>
      </c>
      <c r="D17" s="209" t="s">
        <v>3520</v>
      </c>
      <c r="E17" s="209" t="s">
        <v>6868</v>
      </c>
      <c r="F17" s="209" t="s">
        <v>3521</v>
      </c>
      <c r="G17" s="209" t="s">
        <v>6869</v>
      </c>
      <c r="H17" s="209" t="s">
        <v>3522</v>
      </c>
      <c r="I17" s="209"/>
      <c r="J17" s="209"/>
    </row>
    <row r="18" spans="1:10">
      <c r="A18" s="61" t="s">
        <v>397</v>
      </c>
      <c r="B18" s="209" t="s">
        <v>398</v>
      </c>
      <c r="C18" s="209" t="s">
        <v>6867</v>
      </c>
      <c r="D18" s="209" t="s">
        <v>3520</v>
      </c>
      <c r="E18" s="209" t="s">
        <v>6888</v>
      </c>
      <c r="F18" s="209" t="s">
        <v>3541</v>
      </c>
      <c r="G18" s="209" t="s">
        <v>6889</v>
      </c>
      <c r="H18" s="209" t="s">
        <v>3542</v>
      </c>
      <c r="I18" s="209"/>
      <c r="J18" s="209"/>
    </row>
    <row r="19" spans="1:10">
      <c r="A19" s="61" t="s">
        <v>400</v>
      </c>
      <c r="B19" s="209" t="s">
        <v>401</v>
      </c>
      <c r="C19" s="209" t="s">
        <v>6873</v>
      </c>
      <c r="D19" s="209" t="s">
        <v>3526</v>
      </c>
      <c r="E19" s="209" t="s">
        <v>6878</v>
      </c>
      <c r="F19" s="209" t="s">
        <v>3531</v>
      </c>
      <c r="G19" s="209" t="s">
        <v>6869</v>
      </c>
      <c r="H19" s="209" t="s">
        <v>3522</v>
      </c>
      <c r="I19" s="209"/>
      <c r="J19" s="209"/>
    </row>
    <row r="20" spans="1:10">
      <c r="A20" s="61" t="s">
        <v>403</v>
      </c>
      <c r="B20" s="209" t="s">
        <v>404</v>
      </c>
      <c r="C20" s="209" t="s">
        <v>6867</v>
      </c>
      <c r="D20" s="209" t="s">
        <v>3520</v>
      </c>
      <c r="E20" s="209" t="s">
        <v>6868</v>
      </c>
      <c r="F20" s="209" t="s">
        <v>3521</v>
      </c>
      <c r="G20" s="209" t="s">
        <v>6869</v>
      </c>
      <c r="H20" s="209" t="s">
        <v>3522</v>
      </c>
      <c r="I20" s="209"/>
      <c r="J20" s="209"/>
    </row>
    <row r="21" spans="1:10">
      <c r="A21" s="209" t="s">
        <v>413</v>
      </c>
      <c r="B21" s="209" t="s">
        <v>414</v>
      </c>
      <c r="C21" s="67">
        <v>0</v>
      </c>
      <c r="D21" s="209" t="s">
        <v>1852</v>
      </c>
      <c r="E21" s="209" t="s">
        <v>6890</v>
      </c>
      <c r="F21" s="209" t="s">
        <v>3543</v>
      </c>
      <c r="G21" s="209" t="s">
        <v>6874</v>
      </c>
      <c r="H21" s="209" t="s">
        <v>3527</v>
      </c>
      <c r="I21" s="209" t="s">
        <v>6875</v>
      </c>
      <c r="J21" s="209" t="s">
        <v>3528</v>
      </c>
    </row>
    <row r="22" spans="1:10">
      <c r="A22" s="66" t="s">
        <v>886</v>
      </c>
      <c r="B22" s="66" t="s">
        <v>887</v>
      </c>
      <c r="C22" s="66" t="s">
        <v>6873</v>
      </c>
      <c r="D22" s="66" t="s">
        <v>2753</v>
      </c>
      <c r="E22" s="66" t="s">
        <v>6891</v>
      </c>
      <c r="F22" s="66" t="s">
        <v>2752</v>
      </c>
      <c r="G22" s="66" t="s">
        <v>6892</v>
      </c>
      <c r="H22" s="66" t="s">
        <v>2751</v>
      </c>
      <c r="I22" s="66"/>
      <c r="J22" s="66"/>
    </row>
    <row r="23" spans="1:10">
      <c r="A23" s="66" t="s">
        <v>889</v>
      </c>
      <c r="B23" s="66" t="s">
        <v>890</v>
      </c>
      <c r="C23" s="66" t="s">
        <v>6873</v>
      </c>
      <c r="D23" s="66" t="s">
        <v>2753</v>
      </c>
      <c r="E23" s="66" t="s">
        <v>6891</v>
      </c>
      <c r="F23" s="66" t="s">
        <v>2752</v>
      </c>
      <c r="G23" s="66" t="s">
        <v>6892</v>
      </c>
      <c r="H23" s="66" t="s">
        <v>2751</v>
      </c>
      <c r="I23" s="66"/>
      <c r="J23" s="66"/>
    </row>
    <row r="24" spans="1:10">
      <c r="A24" s="66" t="s">
        <v>892</v>
      </c>
      <c r="B24" s="66" t="s">
        <v>893</v>
      </c>
      <c r="C24" s="66" t="s">
        <v>6873</v>
      </c>
      <c r="D24" s="66" t="s">
        <v>2753</v>
      </c>
      <c r="E24" s="66" t="s">
        <v>6891</v>
      </c>
      <c r="F24" s="66" t="s">
        <v>2752</v>
      </c>
      <c r="G24" s="66" t="s">
        <v>6892</v>
      </c>
      <c r="H24" s="66" t="s">
        <v>2751</v>
      </c>
      <c r="I24" s="66"/>
      <c r="J24" s="66"/>
    </row>
  </sheetData>
  <phoneticPr fontId="20"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N26"/>
  <sheetViews>
    <sheetView topLeftCell="A10" zoomScale="90" zoomScaleNormal="90" workbookViewId="0">
      <selection activeCell="D26" sqref="D26"/>
    </sheetView>
  </sheetViews>
  <sheetFormatPr defaultColWidth="9" defaultRowHeight="16.5"/>
  <cols>
    <col min="1" max="1" width="25.875" style="109" customWidth="1"/>
    <col min="2" max="2" width="22.125" style="62" customWidth="1"/>
    <col min="3" max="3" width="12.875" style="62" customWidth="1"/>
    <col min="4" max="4" width="9.625" style="62" customWidth="1"/>
    <col min="5" max="5" width="17.75" style="62" customWidth="1"/>
    <col min="6" max="6" width="10.625" style="62" customWidth="1"/>
    <col min="7" max="7" width="17.75" style="62" customWidth="1"/>
    <col min="8" max="8" width="12.875" style="62" customWidth="1"/>
    <col min="9" max="9" width="17.75" style="62" customWidth="1"/>
    <col min="10" max="10" width="12.875" style="62" customWidth="1"/>
    <col min="11" max="11" width="17.875" style="62" customWidth="1"/>
    <col min="12" max="12" width="12.875" style="62" customWidth="1"/>
    <col min="13" max="13" width="14.875" style="62" customWidth="1"/>
    <col min="14" max="14" width="12.875" style="62" customWidth="1"/>
    <col min="15" max="16384" width="9" style="62"/>
  </cols>
  <sheetData>
    <row r="1" spans="1:14">
      <c r="A1" s="204" t="s">
        <v>6864</v>
      </c>
      <c r="B1" s="205" t="s">
        <v>6865</v>
      </c>
      <c r="C1" s="205" t="s">
        <v>6803</v>
      </c>
      <c r="D1" s="205" t="s">
        <v>6866</v>
      </c>
      <c r="E1" s="205" t="s">
        <v>6803</v>
      </c>
      <c r="F1" s="205" t="s">
        <v>6866</v>
      </c>
      <c r="G1" s="205" t="s">
        <v>6803</v>
      </c>
      <c r="H1" s="205" t="s">
        <v>6866</v>
      </c>
      <c r="I1" s="205" t="s">
        <v>6803</v>
      </c>
      <c r="J1" s="205" t="s">
        <v>6866</v>
      </c>
      <c r="K1" s="205" t="s">
        <v>6803</v>
      </c>
      <c r="L1" s="205" t="s">
        <v>6866</v>
      </c>
      <c r="M1" s="205" t="s">
        <v>6803</v>
      </c>
      <c r="N1" s="205" t="s">
        <v>6866</v>
      </c>
    </row>
    <row r="2" spans="1:14">
      <c r="A2" s="112" t="s">
        <v>430</v>
      </c>
      <c r="B2" s="209" t="s">
        <v>431</v>
      </c>
      <c r="C2" s="209" t="s">
        <v>6893</v>
      </c>
      <c r="D2" s="209" t="s">
        <v>3558</v>
      </c>
      <c r="E2" s="209" t="s">
        <v>6894</v>
      </c>
      <c r="F2" s="209" t="s">
        <v>3559</v>
      </c>
      <c r="G2" s="209" t="s">
        <v>6895</v>
      </c>
      <c r="H2" s="209" t="s">
        <v>3560</v>
      </c>
      <c r="I2" s="213"/>
      <c r="J2" s="209"/>
      <c r="K2" s="209"/>
      <c r="L2" s="209"/>
      <c r="M2" s="209"/>
      <c r="N2" s="209"/>
    </row>
    <row r="3" spans="1:14">
      <c r="A3" s="112" t="s">
        <v>433</v>
      </c>
      <c r="B3" s="209" t="s">
        <v>434</v>
      </c>
      <c r="C3" s="209" t="s">
        <v>6896</v>
      </c>
      <c r="D3" s="209" t="s">
        <v>3561</v>
      </c>
      <c r="E3" s="209" t="s">
        <v>6897</v>
      </c>
      <c r="F3" s="209" t="s">
        <v>3562</v>
      </c>
      <c r="G3" s="209" t="s">
        <v>6898</v>
      </c>
      <c r="H3" s="209" t="s">
        <v>3563</v>
      </c>
      <c r="I3" s="213"/>
      <c r="J3" s="209"/>
      <c r="K3" s="209"/>
      <c r="L3" s="209"/>
      <c r="M3" s="209"/>
      <c r="N3" s="209"/>
    </row>
    <row r="4" spans="1:14">
      <c r="A4" s="112" t="s">
        <v>436</v>
      </c>
      <c r="B4" s="209" t="s">
        <v>437</v>
      </c>
      <c r="C4" s="209" t="s">
        <v>6899</v>
      </c>
      <c r="D4" s="209" t="s">
        <v>3564</v>
      </c>
      <c r="E4" s="209" t="s">
        <v>6900</v>
      </c>
      <c r="F4" s="209" t="s">
        <v>3565</v>
      </c>
      <c r="G4" s="209" t="s">
        <v>6901</v>
      </c>
      <c r="H4" s="209" t="s">
        <v>3548</v>
      </c>
      <c r="I4" s="213"/>
      <c r="J4" s="209"/>
      <c r="K4" s="209"/>
      <c r="L4" s="209"/>
      <c r="M4" s="209"/>
      <c r="N4" s="209"/>
    </row>
    <row r="5" spans="1:14">
      <c r="A5" s="112" t="s">
        <v>439</v>
      </c>
      <c r="B5" s="209" t="s">
        <v>440</v>
      </c>
      <c r="C5" s="209" t="s">
        <v>6902</v>
      </c>
      <c r="D5" s="209" t="s">
        <v>3566</v>
      </c>
      <c r="E5" s="209" t="s">
        <v>6903</v>
      </c>
      <c r="F5" s="209" t="s">
        <v>3567</v>
      </c>
      <c r="G5" s="209" t="s">
        <v>6895</v>
      </c>
      <c r="H5" s="209" t="s">
        <v>3560</v>
      </c>
      <c r="I5" s="213"/>
      <c r="J5" s="209"/>
      <c r="K5" s="209"/>
      <c r="L5" s="209"/>
      <c r="M5" s="209"/>
      <c r="N5" s="209"/>
    </row>
    <row r="6" spans="1:14">
      <c r="A6" s="112" t="s">
        <v>442</v>
      </c>
      <c r="B6" s="208" t="s">
        <v>443</v>
      </c>
      <c r="C6" s="209" t="s">
        <v>6899</v>
      </c>
      <c r="D6" s="208" t="s">
        <v>3564</v>
      </c>
      <c r="E6" s="208" t="s">
        <v>6904</v>
      </c>
      <c r="F6" s="208" t="s">
        <v>3568</v>
      </c>
      <c r="G6" s="208" t="s">
        <v>6905</v>
      </c>
      <c r="H6" s="208" t="s">
        <v>3569</v>
      </c>
      <c r="I6" s="213"/>
      <c r="J6" s="209"/>
      <c r="K6" s="209"/>
      <c r="L6" s="209"/>
      <c r="M6" s="209"/>
      <c r="N6" s="209"/>
    </row>
    <row r="7" spans="1:14">
      <c r="A7" s="112" t="s">
        <v>445</v>
      </c>
      <c r="B7" s="209" t="s">
        <v>446</v>
      </c>
      <c r="C7" s="209" t="s">
        <v>6893</v>
      </c>
      <c r="D7" s="209" t="s">
        <v>3558</v>
      </c>
      <c r="E7" s="209" t="s">
        <v>6894</v>
      </c>
      <c r="F7" s="209" t="s">
        <v>3559</v>
      </c>
      <c r="G7" s="209" t="s">
        <v>6895</v>
      </c>
      <c r="H7" s="209" t="s">
        <v>3560</v>
      </c>
      <c r="I7" s="213"/>
      <c r="J7" s="209"/>
      <c r="K7" s="209"/>
      <c r="L7" s="209"/>
      <c r="M7" s="209"/>
      <c r="N7" s="209"/>
    </row>
    <row r="8" spans="1:14">
      <c r="A8" s="112" t="s">
        <v>448</v>
      </c>
      <c r="B8" s="209" t="s">
        <v>449</v>
      </c>
      <c r="C8" s="209" t="s">
        <v>6899</v>
      </c>
      <c r="D8" s="209" t="s">
        <v>3564</v>
      </c>
      <c r="E8" s="209" t="s">
        <v>6906</v>
      </c>
      <c r="F8" s="209" t="s">
        <v>3570</v>
      </c>
      <c r="G8" s="209" t="s">
        <v>6907</v>
      </c>
      <c r="H8" s="209" t="s">
        <v>3571</v>
      </c>
      <c r="I8" s="213"/>
      <c r="J8" s="209"/>
      <c r="K8" s="209"/>
      <c r="L8" s="209"/>
      <c r="M8" s="209"/>
      <c r="N8" s="209"/>
    </row>
    <row r="9" spans="1:14">
      <c r="A9" s="112" t="s">
        <v>451</v>
      </c>
      <c r="B9" s="209" t="s">
        <v>452</v>
      </c>
      <c r="C9" s="209" t="s">
        <v>6899</v>
      </c>
      <c r="D9" s="209" t="s">
        <v>3564</v>
      </c>
      <c r="E9" s="209" t="s">
        <v>6904</v>
      </c>
      <c r="F9" s="209" t="s">
        <v>3568</v>
      </c>
      <c r="G9" s="209" t="s">
        <v>6905</v>
      </c>
      <c r="H9" s="209" t="s">
        <v>3569</v>
      </c>
      <c r="I9" s="213"/>
      <c r="J9" s="209"/>
      <c r="K9" s="209"/>
      <c r="L9" s="209"/>
      <c r="M9" s="209"/>
      <c r="N9" s="209"/>
    </row>
    <row r="10" spans="1:14">
      <c r="A10" s="112" t="s">
        <v>454</v>
      </c>
      <c r="B10" s="209" t="s">
        <v>455</v>
      </c>
      <c r="C10" s="209" t="s">
        <v>6902</v>
      </c>
      <c r="D10" s="209" t="s">
        <v>3566</v>
      </c>
      <c r="E10" s="209" t="s">
        <v>6903</v>
      </c>
      <c r="F10" s="209" t="s">
        <v>3567</v>
      </c>
      <c r="G10" s="209" t="s">
        <v>6895</v>
      </c>
      <c r="H10" s="209" t="s">
        <v>3560</v>
      </c>
      <c r="I10" s="213"/>
      <c r="J10" s="209"/>
      <c r="K10" s="209"/>
      <c r="L10" s="209"/>
      <c r="M10" s="209"/>
      <c r="N10" s="209"/>
    </row>
    <row r="11" spans="1:14">
      <c r="A11" s="112" t="s">
        <v>457</v>
      </c>
      <c r="B11" s="209" t="s">
        <v>458</v>
      </c>
      <c r="C11" s="209" t="s">
        <v>6908</v>
      </c>
      <c r="D11" s="209" t="s">
        <v>3572</v>
      </c>
      <c r="E11" s="209" t="s">
        <v>6909</v>
      </c>
      <c r="F11" s="209" t="s">
        <v>3573</v>
      </c>
      <c r="G11" s="209" t="s">
        <v>6905</v>
      </c>
      <c r="H11" s="209" t="s">
        <v>3569</v>
      </c>
      <c r="I11" s="213"/>
      <c r="J11" s="209"/>
      <c r="K11" s="209"/>
      <c r="L11" s="209"/>
      <c r="M11" s="209"/>
      <c r="N11" s="209"/>
    </row>
    <row r="12" spans="1:14">
      <c r="A12" s="112" t="s">
        <v>460</v>
      </c>
      <c r="B12" s="209" t="s">
        <v>461</v>
      </c>
      <c r="C12" s="209" t="s">
        <v>6910</v>
      </c>
      <c r="D12" s="209" t="s">
        <v>3574</v>
      </c>
      <c r="E12" s="209" t="s">
        <v>6911</v>
      </c>
      <c r="F12" s="209" t="s">
        <v>3575</v>
      </c>
      <c r="G12" s="209" t="s">
        <v>6912</v>
      </c>
      <c r="H12" s="209" t="s">
        <v>3576</v>
      </c>
      <c r="I12" s="213"/>
      <c r="J12" s="209"/>
      <c r="K12" s="209"/>
      <c r="L12" s="209"/>
      <c r="M12" s="209"/>
      <c r="N12" s="209"/>
    </row>
    <row r="13" spans="1:14">
      <c r="A13" s="112" t="s">
        <v>463</v>
      </c>
      <c r="B13" s="209" t="s">
        <v>464</v>
      </c>
      <c r="C13" s="209" t="s">
        <v>6910</v>
      </c>
      <c r="D13" s="209" t="s">
        <v>3574</v>
      </c>
      <c r="E13" s="209" t="s">
        <v>6913</v>
      </c>
      <c r="F13" s="209" t="s">
        <v>3577</v>
      </c>
      <c r="G13" s="209" t="s">
        <v>6898</v>
      </c>
      <c r="H13" s="209" t="s">
        <v>3563</v>
      </c>
      <c r="I13" s="213"/>
      <c r="J13" s="209"/>
      <c r="K13" s="209"/>
      <c r="L13" s="209"/>
      <c r="M13" s="209"/>
      <c r="N13" s="209"/>
    </row>
    <row r="14" spans="1:14">
      <c r="A14" s="112" t="s">
        <v>466</v>
      </c>
      <c r="B14" s="209" t="s">
        <v>467</v>
      </c>
      <c r="C14" s="209" t="s">
        <v>6914</v>
      </c>
      <c r="D14" s="209" t="s">
        <v>3578</v>
      </c>
      <c r="E14" s="209" t="s">
        <v>6915</v>
      </c>
      <c r="F14" s="209" t="s">
        <v>3579</v>
      </c>
      <c r="G14" s="209" t="s">
        <v>6905</v>
      </c>
      <c r="H14" s="209" t="s">
        <v>3569</v>
      </c>
      <c r="I14" s="213"/>
      <c r="J14" s="209"/>
      <c r="K14" s="209"/>
      <c r="L14" s="209"/>
      <c r="M14" s="209"/>
      <c r="N14" s="209"/>
    </row>
    <row r="15" spans="1:14">
      <c r="A15" s="112" t="s">
        <v>469</v>
      </c>
      <c r="B15" s="209" t="s">
        <v>470</v>
      </c>
      <c r="C15" s="209" t="s">
        <v>6916</v>
      </c>
      <c r="D15" s="209" t="s">
        <v>3544</v>
      </c>
      <c r="E15" s="209" t="s">
        <v>6917</v>
      </c>
      <c r="F15" s="209" t="s">
        <v>3545</v>
      </c>
      <c r="G15" s="209" t="s">
        <v>6918</v>
      </c>
      <c r="H15" s="209" t="s">
        <v>3546</v>
      </c>
      <c r="I15" s="209" t="s">
        <v>6919</v>
      </c>
      <c r="J15" s="209" t="s">
        <v>3547</v>
      </c>
      <c r="K15" s="209" t="s">
        <v>6901</v>
      </c>
      <c r="L15" s="209" t="s">
        <v>3548</v>
      </c>
      <c r="M15" s="213"/>
      <c r="N15" s="209"/>
    </row>
    <row r="16" spans="1:14">
      <c r="A16" s="112" t="s">
        <v>472</v>
      </c>
      <c r="B16" s="209" t="s">
        <v>473</v>
      </c>
      <c r="C16" s="209" t="s">
        <v>6896</v>
      </c>
      <c r="D16" s="209" t="s">
        <v>3561</v>
      </c>
      <c r="E16" s="209" t="s">
        <v>6897</v>
      </c>
      <c r="F16" s="209" t="s">
        <v>3562</v>
      </c>
      <c r="G16" s="209" t="s">
        <v>6898</v>
      </c>
      <c r="H16" s="209" t="s">
        <v>3563</v>
      </c>
      <c r="I16" s="213"/>
      <c r="J16" s="209"/>
      <c r="K16" s="209"/>
      <c r="L16" s="209"/>
      <c r="M16" s="209"/>
      <c r="N16" s="209"/>
    </row>
    <row r="17" spans="1:14">
      <c r="A17" s="112" t="s">
        <v>475</v>
      </c>
      <c r="B17" s="209" t="s">
        <v>476</v>
      </c>
      <c r="C17" s="209" t="s">
        <v>6896</v>
      </c>
      <c r="D17" s="209" t="s">
        <v>3561</v>
      </c>
      <c r="E17" s="209" t="s">
        <v>6920</v>
      </c>
      <c r="F17" s="209" t="s">
        <v>3580</v>
      </c>
      <c r="G17" s="209" t="s">
        <v>6895</v>
      </c>
      <c r="H17" s="209" t="s">
        <v>3560</v>
      </c>
      <c r="I17" s="213"/>
      <c r="J17" s="209"/>
      <c r="K17" s="209"/>
      <c r="L17" s="209"/>
      <c r="M17" s="209"/>
      <c r="N17" s="209"/>
    </row>
    <row r="18" spans="1:14">
      <c r="A18" s="112" t="s">
        <v>478</v>
      </c>
      <c r="B18" s="209" t="s">
        <v>479</v>
      </c>
      <c r="C18" s="209" t="s">
        <v>6899</v>
      </c>
      <c r="D18" s="209" t="s">
        <v>3564</v>
      </c>
      <c r="E18" s="209" t="s">
        <v>6906</v>
      </c>
      <c r="F18" s="209" t="s">
        <v>3570</v>
      </c>
      <c r="G18" s="209" t="s">
        <v>6907</v>
      </c>
      <c r="H18" s="209" t="s">
        <v>3571</v>
      </c>
      <c r="I18" s="213"/>
      <c r="J18" s="209"/>
      <c r="K18" s="209"/>
      <c r="L18" s="209"/>
      <c r="M18" s="209"/>
      <c r="N18" s="209"/>
    </row>
    <row r="19" spans="1:14">
      <c r="A19" s="112" t="s">
        <v>481</v>
      </c>
      <c r="B19" s="209" t="s">
        <v>482</v>
      </c>
      <c r="C19" s="209" t="s">
        <v>6896</v>
      </c>
      <c r="D19" s="209" t="s">
        <v>3561</v>
      </c>
      <c r="E19" s="209" t="s">
        <v>6897</v>
      </c>
      <c r="F19" s="209" t="s">
        <v>3562</v>
      </c>
      <c r="G19" s="209" t="s">
        <v>6898</v>
      </c>
      <c r="H19" s="209" t="s">
        <v>3563</v>
      </c>
      <c r="I19" s="213"/>
      <c r="J19" s="209"/>
      <c r="K19" s="209"/>
      <c r="L19" s="209"/>
      <c r="M19" s="209"/>
      <c r="N19" s="209"/>
    </row>
    <row r="20" spans="1:14">
      <c r="A20" s="112" t="s">
        <v>484</v>
      </c>
      <c r="B20" s="209" t="s">
        <v>485</v>
      </c>
      <c r="C20" s="209" t="s">
        <v>6902</v>
      </c>
      <c r="D20" s="209" t="s">
        <v>3566</v>
      </c>
      <c r="E20" s="209" t="s">
        <v>6903</v>
      </c>
      <c r="F20" s="209" t="s">
        <v>3567</v>
      </c>
      <c r="G20" s="209" t="s">
        <v>6895</v>
      </c>
      <c r="H20" s="209" t="s">
        <v>3560</v>
      </c>
      <c r="I20" s="213"/>
      <c r="J20" s="209"/>
      <c r="K20" s="209"/>
      <c r="L20" s="209"/>
      <c r="M20" s="209"/>
      <c r="N20" s="209"/>
    </row>
    <row r="21" spans="1:14">
      <c r="A21" s="209" t="s">
        <v>416</v>
      </c>
      <c r="B21" s="209" t="s">
        <v>417</v>
      </c>
      <c r="C21" s="210">
        <v>0</v>
      </c>
      <c r="D21" s="209" t="s">
        <v>1852</v>
      </c>
      <c r="E21" s="209" t="s">
        <v>6921</v>
      </c>
      <c r="F21" s="209" t="s">
        <v>3544</v>
      </c>
      <c r="G21" s="209" t="s">
        <v>6917</v>
      </c>
      <c r="H21" s="209" t="s">
        <v>3545</v>
      </c>
      <c r="I21" s="209" t="s">
        <v>6918</v>
      </c>
      <c r="J21" s="209" t="s">
        <v>3546</v>
      </c>
      <c r="K21" s="209" t="s">
        <v>6922</v>
      </c>
      <c r="L21" s="209" t="s">
        <v>3547</v>
      </c>
      <c r="M21" s="209" t="s">
        <v>6901</v>
      </c>
      <c r="N21" s="209" t="s">
        <v>3548</v>
      </c>
    </row>
    <row r="22" spans="1:14">
      <c r="A22" s="112" t="s">
        <v>419</v>
      </c>
      <c r="B22" s="66" t="s">
        <v>420</v>
      </c>
      <c r="C22" s="210">
        <v>0</v>
      </c>
      <c r="D22" s="66" t="s">
        <v>1852</v>
      </c>
      <c r="E22" s="209" t="s">
        <v>6923</v>
      </c>
      <c r="F22" s="66" t="s">
        <v>3549</v>
      </c>
      <c r="G22" s="66" t="s">
        <v>6924</v>
      </c>
      <c r="H22" s="66" t="s">
        <v>3550</v>
      </c>
      <c r="I22" s="66" t="s">
        <v>6925</v>
      </c>
      <c r="J22" s="66" t="s">
        <v>3551</v>
      </c>
      <c r="K22" s="66"/>
      <c r="L22" s="66"/>
      <c r="M22" s="66"/>
      <c r="N22" s="66"/>
    </row>
    <row r="23" spans="1:14">
      <c r="A23" s="66" t="s">
        <v>594</v>
      </c>
      <c r="B23" s="131" t="s">
        <v>595</v>
      </c>
      <c r="C23" s="66" t="s">
        <v>6926</v>
      </c>
      <c r="D23" s="211" t="s">
        <v>3584</v>
      </c>
      <c r="E23" s="66" t="s">
        <v>6927</v>
      </c>
      <c r="F23" s="211" t="s">
        <v>3585</v>
      </c>
      <c r="G23" s="66" t="s">
        <v>6928</v>
      </c>
      <c r="H23" s="211" t="s">
        <v>3586</v>
      </c>
      <c r="I23" s="214"/>
      <c r="J23" s="66"/>
      <c r="K23" s="66"/>
      <c r="L23" s="66"/>
    </row>
    <row r="24" spans="1:14">
      <c r="A24" s="66" t="s">
        <v>604</v>
      </c>
      <c r="B24" s="131" t="s">
        <v>605</v>
      </c>
      <c r="C24" s="66" t="s">
        <v>6916</v>
      </c>
      <c r="D24" s="212" t="s">
        <v>3544</v>
      </c>
      <c r="E24" s="66" t="s">
        <v>6917</v>
      </c>
      <c r="F24" s="212" t="s">
        <v>3545</v>
      </c>
      <c r="G24" s="66" t="s">
        <v>6918</v>
      </c>
      <c r="H24" s="212" t="s">
        <v>3546</v>
      </c>
      <c r="I24" s="66" t="s">
        <v>6919</v>
      </c>
      <c r="J24" s="212" t="s">
        <v>3547</v>
      </c>
      <c r="K24" s="66" t="s">
        <v>6901</v>
      </c>
      <c r="L24" s="212" t="s">
        <v>3548</v>
      </c>
    </row>
    <row r="25" spans="1:14">
      <c r="A25" s="112" t="s">
        <v>612</v>
      </c>
      <c r="B25" s="66" t="s">
        <v>613</v>
      </c>
      <c r="C25" s="66" t="s">
        <v>6929</v>
      </c>
      <c r="D25" s="211" t="s">
        <v>3589</v>
      </c>
      <c r="E25" s="66" t="s">
        <v>6930</v>
      </c>
      <c r="F25" s="211" t="s">
        <v>3590</v>
      </c>
      <c r="G25" s="66" t="s">
        <v>6931</v>
      </c>
      <c r="H25" s="211" t="s">
        <v>2957</v>
      </c>
      <c r="I25"/>
      <c r="J25"/>
    </row>
    <row r="26" spans="1:14">
      <c r="A26" s="112" t="s">
        <v>6932</v>
      </c>
      <c r="B26" s="66" t="s">
        <v>624</v>
      </c>
      <c r="C26" s="66" t="s">
        <v>6899</v>
      </c>
      <c r="D26" s="211" t="s">
        <v>3564</v>
      </c>
      <c r="E26" s="66" t="s">
        <v>6904</v>
      </c>
      <c r="F26" s="211" t="s">
        <v>3568</v>
      </c>
      <c r="G26" s="66" t="s">
        <v>6905</v>
      </c>
      <c r="H26" s="211" t="s">
        <v>3569</v>
      </c>
      <c r="I26"/>
      <c r="J26"/>
    </row>
  </sheetData>
  <phoneticPr fontId="20"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dimension ref="A1:J15"/>
  <sheetViews>
    <sheetView workbookViewId="0">
      <selection activeCell="E18" sqref="E18"/>
    </sheetView>
  </sheetViews>
  <sheetFormatPr defaultColWidth="9" defaultRowHeight="16.5"/>
  <cols>
    <col min="1" max="1" width="44.875" style="62" customWidth="1"/>
    <col min="2" max="2" width="26" style="62" customWidth="1"/>
    <col min="3" max="4" width="9" style="62"/>
    <col min="5" max="5" width="11.375" style="62" customWidth="1"/>
    <col min="6" max="6" width="10.875" style="62" customWidth="1"/>
    <col min="7" max="8" width="11.375" style="62" customWidth="1"/>
    <col min="9" max="9" width="9" style="62"/>
    <col min="10" max="10" width="11.375" style="62" customWidth="1"/>
    <col min="11" max="16384" width="9" style="62"/>
  </cols>
  <sheetData>
    <row r="1" spans="1:10">
      <c r="A1" s="204" t="s">
        <v>6864</v>
      </c>
      <c r="B1" s="205" t="s">
        <v>6865</v>
      </c>
      <c r="C1" s="205" t="s">
        <v>6803</v>
      </c>
      <c r="D1" s="205" t="s">
        <v>6866</v>
      </c>
      <c r="E1" s="205" t="s">
        <v>6803</v>
      </c>
      <c r="F1" s="205" t="s">
        <v>6866</v>
      </c>
      <c r="G1" s="205" t="s">
        <v>6803</v>
      </c>
      <c r="H1" s="205" t="s">
        <v>6866</v>
      </c>
      <c r="I1" s="205" t="s">
        <v>6803</v>
      </c>
      <c r="J1" s="205" t="s">
        <v>6866</v>
      </c>
    </row>
    <row r="2" spans="1:10">
      <c r="A2" s="206" t="s">
        <v>422</v>
      </c>
      <c r="B2" s="131" t="s">
        <v>423</v>
      </c>
      <c r="C2" s="207">
        <v>0</v>
      </c>
      <c r="D2" s="208" t="s">
        <v>1852</v>
      </c>
      <c r="E2" s="209" t="s">
        <v>6933</v>
      </c>
      <c r="F2" s="208" t="s">
        <v>3552</v>
      </c>
      <c r="G2" s="209" t="s">
        <v>6934</v>
      </c>
      <c r="H2" s="208" t="s">
        <v>3553</v>
      </c>
      <c r="I2" s="209" t="s">
        <v>6935</v>
      </c>
      <c r="J2" s="208" t="s">
        <v>3554</v>
      </c>
    </row>
    <row r="3" spans="1:10">
      <c r="A3" s="206" t="s">
        <v>425</v>
      </c>
      <c r="B3" s="131" t="s">
        <v>426</v>
      </c>
      <c r="C3" s="207">
        <v>0</v>
      </c>
      <c r="D3" s="208" t="s">
        <v>1852</v>
      </c>
      <c r="E3" s="209" t="s">
        <v>6936</v>
      </c>
      <c r="F3" s="208" t="s">
        <v>3555</v>
      </c>
      <c r="G3" s="209" t="s">
        <v>6937</v>
      </c>
      <c r="H3" s="208" t="s">
        <v>3556</v>
      </c>
      <c r="I3" s="209" t="s">
        <v>6938</v>
      </c>
      <c r="J3" s="208" t="s">
        <v>3557</v>
      </c>
    </row>
    <row r="4" spans="1:10">
      <c r="A4" s="99" t="s">
        <v>550</v>
      </c>
      <c r="B4" s="131" t="s">
        <v>551</v>
      </c>
      <c r="C4" s="66" t="s">
        <v>6939</v>
      </c>
      <c r="D4" s="27" t="s">
        <v>3581</v>
      </c>
      <c r="E4" s="66" t="s">
        <v>6940</v>
      </c>
      <c r="F4" s="27" t="s">
        <v>3582</v>
      </c>
      <c r="G4" s="66" t="s">
        <v>6941</v>
      </c>
      <c r="H4" s="27" t="s">
        <v>3583</v>
      </c>
      <c r="I4" s="66"/>
      <c r="J4" s="66"/>
    </row>
    <row r="5" spans="1:10">
      <c r="A5" s="99" t="s">
        <v>553</v>
      </c>
      <c r="B5" s="131" t="s">
        <v>554</v>
      </c>
      <c r="C5" s="66" t="s">
        <v>6939</v>
      </c>
      <c r="D5" s="27" t="s">
        <v>3581</v>
      </c>
      <c r="E5" s="66" t="s">
        <v>6940</v>
      </c>
      <c r="F5" s="27" t="s">
        <v>3582</v>
      </c>
      <c r="G5" s="66" t="s">
        <v>6941</v>
      </c>
      <c r="H5" s="27" t="s">
        <v>3583</v>
      </c>
      <c r="I5" s="66"/>
      <c r="J5" s="66"/>
    </row>
    <row r="6" spans="1:10">
      <c r="A6" s="99" t="s">
        <v>556</v>
      </c>
      <c r="B6" s="131" t="s">
        <v>557</v>
      </c>
      <c r="C6" s="66" t="s">
        <v>6939</v>
      </c>
      <c r="D6" s="27" t="s">
        <v>3581</v>
      </c>
      <c r="E6" s="66" t="s">
        <v>6940</v>
      </c>
      <c r="F6" s="27" t="s">
        <v>3582</v>
      </c>
      <c r="G6" s="66" t="s">
        <v>6941</v>
      </c>
      <c r="H6" s="27" t="s">
        <v>3583</v>
      </c>
      <c r="I6" s="66"/>
      <c r="J6" s="66"/>
    </row>
    <row r="7" spans="1:10">
      <c r="A7" s="99" t="s">
        <v>559</v>
      </c>
      <c r="B7" s="131" t="s">
        <v>560</v>
      </c>
      <c r="C7" s="66" t="s">
        <v>6939</v>
      </c>
      <c r="D7" s="27" t="s">
        <v>3581</v>
      </c>
      <c r="E7" s="66" t="s">
        <v>6940</v>
      </c>
      <c r="F7" s="27" t="s">
        <v>3582</v>
      </c>
      <c r="G7" s="66" t="s">
        <v>6941</v>
      </c>
      <c r="H7" s="27" t="s">
        <v>3583</v>
      </c>
      <c r="I7" s="66"/>
      <c r="J7" s="66"/>
    </row>
    <row r="8" spans="1:10">
      <c r="A8" s="99" t="s">
        <v>562</v>
      </c>
      <c r="B8" s="131" t="s">
        <v>563</v>
      </c>
      <c r="C8" s="66" t="s">
        <v>6939</v>
      </c>
      <c r="D8" s="27" t="s">
        <v>3581</v>
      </c>
      <c r="E8" s="66" t="s">
        <v>6940</v>
      </c>
      <c r="F8" s="27" t="s">
        <v>3582</v>
      </c>
      <c r="G8" s="66" t="s">
        <v>6941</v>
      </c>
      <c r="H8" s="27" t="s">
        <v>3583</v>
      </c>
      <c r="I8" s="66"/>
      <c r="J8" s="66"/>
    </row>
    <row r="9" spans="1:10">
      <c r="A9" s="99" t="s">
        <v>565</v>
      </c>
      <c r="B9" s="131" t="s">
        <v>566</v>
      </c>
      <c r="C9" s="66" t="s">
        <v>6939</v>
      </c>
      <c r="D9" s="27" t="s">
        <v>3581</v>
      </c>
      <c r="E9" s="66" t="s">
        <v>6940</v>
      </c>
      <c r="F9" s="27" t="s">
        <v>3582</v>
      </c>
      <c r="G9" s="66" t="s">
        <v>6941</v>
      </c>
      <c r="H9" s="27" t="s">
        <v>3583</v>
      </c>
      <c r="I9" s="66"/>
      <c r="J9" s="66"/>
    </row>
    <row r="10" spans="1:10">
      <c r="A10" s="99" t="s">
        <v>568</v>
      </c>
      <c r="B10" s="131" t="s">
        <v>569</v>
      </c>
      <c r="C10" s="66" t="s">
        <v>6939</v>
      </c>
      <c r="D10" s="27" t="s">
        <v>3581</v>
      </c>
      <c r="E10" s="66" t="s">
        <v>6940</v>
      </c>
      <c r="F10" s="27" t="s">
        <v>3582</v>
      </c>
      <c r="G10" s="66" t="s">
        <v>6941</v>
      </c>
      <c r="H10" s="27" t="s">
        <v>3583</v>
      </c>
      <c r="I10" s="66"/>
      <c r="J10" s="66"/>
    </row>
    <row r="11" spans="1:10">
      <c r="A11" s="99" t="s">
        <v>571</v>
      </c>
      <c r="B11" s="131" t="s">
        <v>572</v>
      </c>
      <c r="C11" s="66" t="s">
        <v>6939</v>
      </c>
      <c r="D11" s="27" t="s">
        <v>3581</v>
      </c>
      <c r="E11" s="66" t="s">
        <v>6940</v>
      </c>
      <c r="F11" s="27" t="s">
        <v>3582</v>
      </c>
      <c r="G11" s="66" t="s">
        <v>6941</v>
      </c>
      <c r="H11" s="27" t="s">
        <v>3583</v>
      </c>
      <c r="I11" s="66"/>
      <c r="J11" s="66"/>
    </row>
    <row r="12" spans="1:10">
      <c r="A12" s="99" t="s">
        <v>574</v>
      </c>
      <c r="B12" s="131" t="s">
        <v>575</v>
      </c>
      <c r="C12" s="66" t="s">
        <v>6939</v>
      </c>
      <c r="D12" s="27" t="s">
        <v>3581</v>
      </c>
      <c r="E12" s="66" t="s">
        <v>6940</v>
      </c>
      <c r="F12" s="27" t="s">
        <v>3582</v>
      </c>
      <c r="G12" s="66" t="s">
        <v>6941</v>
      </c>
      <c r="H12" s="27" t="s">
        <v>3583</v>
      </c>
      <c r="I12" s="66"/>
      <c r="J12" s="66"/>
    </row>
    <row r="13" spans="1:10">
      <c r="A13" s="99" t="s">
        <v>577</v>
      </c>
      <c r="B13" s="131" t="s">
        <v>578</v>
      </c>
      <c r="C13" s="66" t="s">
        <v>6939</v>
      </c>
      <c r="D13" s="27" t="s">
        <v>3581</v>
      </c>
      <c r="E13" s="66" t="s">
        <v>6940</v>
      </c>
      <c r="F13" s="27" t="s">
        <v>3582</v>
      </c>
      <c r="G13" s="66" t="s">
        <v>6941</v>
      </c>
      <c r="H13" s="27" t="s">
        <v>3583</v>
      </c>
      <c r="I13" s="66"/>
      <c r="J13" s="66"/>
    </row>
    <row r="14" spans="1:10">
      <c r="A14" s="99" t="s">
        <v>580</v>
      </c>
      <c r="B14" s="131" t="s">
        <v>581</v>
      </c>
      <c r="C14" s="66" t="s">
        <v>6939</v>
      </c>
      <c r="D14" s="27" t="s">
        <v>3581</v>
      </c>
      <c r="E14" s="66" t="s">
        <v>6940</v>
      </c>
      <c r="F14" s="27" t="s">
        <v>3582</v>
      </c>
      <c r="G14" s="66" t="s">
        <v>6941</v>
      </c>
      <c r="H14" s="27" t="s">
        <v>3583</v>
      </c>
      <c r="I14" s="66"/>
      <c r="J14" s="66"/>
    </row>
    <row r="15" spans="1:10">
      <c r="A15" s="99" t="s">
        <v>583</v>
      </c>
      <c r="B15" s="131" t="s">
        <v>584</v>
      </c>
      <c r="C15" s="66" t="s">
        <v>6939</v>
      </c>
      <c r="D15" s="27" t="s">
        <v>3581</v>
      </c>
      <c r="E15" s="66" t="s">
        <v>6940</v>
      </c>
      <c r="F15" s="27" t="s">
        <v>3582</v>
      </c>
      <c r="G15" s="66" t="s">
        <v>6941</v>
      </c>
      <c r="H15" s="27" t="s">
        <v>3583</v>
      </c>
      <c r="I15" s="66"/>
      <c r="J15" s="66"/>
    </row>
  </sheetData>
  <phoneticPr fontId="20"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dimension ref="A1:L4416"/>
  <sheetViews>
    <sheetView topLeftCell="A3973" zoomScale="80" zoomScaleNormal="80" workbookViewId="0">
      <selection activeCell="L3990" sqref="L3990"/>
    </sheetView>
  </sheetViews>
  <sheetFormatPr defaultColWidth="9" defaultRowHeight="16.5"/>
  <cols>
    <col min="1" max="1" width="26.25" style="58" customWidth="1"/>
    <col min="2" max="2" width="50.75" style="58" customWidth="1"/>
    <col min="3" max="3" width="8.375" style="161" customWidth="1"/>
    <col min="4" max="4" width="11.875" style="162" customWidth="1"/>
    <col min="5" max="5" width="9.25" style="163" customWidth="1"/>
    <col min="6" max="6" width="8.125" style="164" customWidth="1"/>
    <col min="7" max="7" width="13.375" style="164" customWidth="1"/>
    <col min="8" max="8" width="12.75" style="164" customWidth="1"/>
    <col min="9" max="9" width="8.25" style="164" customWidth="1"/>
    <col min="10" max="10" width="7.125" style="165" customWidth="1"/>
    <col min="11" max="11" width="26.875" style="58" customWidth="1"/>
    <col min="12" max="12" width="23.25" style="8" customWidth="1"/>
    <col min="13" max="16384" width="9" style="8"/>
  </cols>
  <sheetData>
    <row r="1" spans="1:11" s="1" customFormat="1" ht="30">
      <c r="A1" s="11" t="s">
        <v>3975</v>
      </c>
      <c r="B1" s="11" t="s">
        <v>3976</v>
      </c>
      <c r="C1" s="149" t="s">
        <v>3977</v>
      </c>
      <c r="D1" s="149" t="s">
        <v>3978</v>
      </c>
      <c r="E1" s="11" t="s">
        <v>3979</v>
      </c>
      <c r="F1" s="13" t="s">
        <v>3980</v>
      </c>
      <c r="G1" s="14" t="s">
        <v>3981</v>
      </c>
      <c r="H1" s="14" t="s">
        <v>3982</v>
      </c>
      <c r="I1" s="14" t="s">
        <v>3983</v>
      </c>
      <c r="J1" s="14" t="s">
        <v>3984</v>
      </c>
      <c r="K1" s="11" t="s">
        <v>3985</v>
      </c>
    </row>
    <row r="2" spans="1:11">
      <c r="A2" s="166" t="s">
        <v>228</v>
      </c>
      <c r="B2" s="166" t="s">
        <v>228</v>
      </c>
      <c r="C2" s="150">
        <v>1</v>
      </c>
      <c r="D2" s="150">
        <v>0</v>
      </c>
      <c r="E2" s="167" t="s">
        <v>3417</v>
      </c>
      <c r="F2" s="167" t="s">
        <v>3986</v>
      </c>
      <c r="G2" s="167" t="s">
        <v>3417</v>
      </c>
      <c r="H2" s="167"/>
      <c r="I2" s="167"/>
      <c r="J2" s="178"/>
      <c r="K2" s="166" t="str">
        <f t="shared" ref="K2:K22" si="0">D2&amp;E2&amp;F2&amp;G2&amp;H2&amp;I2&amp;J2</f>
        <v>000100001</v>
      </c>
    </row>
    <row r="3" spans="1:11">
      <c r="A3" s="59" t="s">
        <v>230</v>
      </c>
      <c r="B3" s="59" t="s">
        <v>6942</v>
      </c>
      <c r="C3" s="151">
        <v>2</v>
      </c>
      <c r="D3" s="151">
        <v>0</v>
      </c>
      <c r="E3" s="168" t="s">
        <v>3417</v>
      </c>
      <c r="F3" s="168" t="s">
        <v>3986</v>
      </c>
      <c r="G3" s="168" t="s">
        <v>3417</v>
      </c>
      <c r="H3" s="168" t="s">
        <v>3417</v>
      </c>
      <c r="I3" s="168"/>
      <c r="J3" s="179"/>
      <c r="K3" s="59" t="str">
        <f t="shared" si="0"/>
        <v>000100001001</v>
      </c>
    </row>
    <row r="4" spans="1:11">
      <c r="A4" s="60" t="s">
        <v>232</v>
      </c>
      <c r="B4" s="60" t="s">
        <v>6943</v>
      </c>
      <c r="C4" s="152">
        <v>3</v>
      </c>
      <c r="D4" s="152">
        <v>0</v>
      </c>
      <c r="E4" s="169" t="s">
        <v>3417</v>
      </c>
      <c r="F4" s="169" t="s">
        <v>3986</v>
      </c>
      <c r="G4" s="169" t="s">
        <v>3417</v>
      </c>
      <c r="H4" s="169" t="s">
        <v>3417</v>
      </c>
      <c r="I4" s="169" t="s">
        <v>3417</v>
      </c>
      <c r="J4" s="180"/>
      <c r="K4" s="60" t="str">
        <f t="shared" si="0"/>
        <v>000100001001001</v>
      </c>
    </row>
    <row r="5" spans="1:11" s="72" customFormat="1">
      <c r="A5" s="170" t="s">
        <v>6944</v>
      </c>
      <c r="B5" s="170" t="s">
        <v>6945</v>
      </c>
      <c r="C5" s="171">
        <v>4</v>
      </c>
      <c r="D5" s="171">
        <v>0</v>
      </c>
      <c r="E5" s="172" t="s">
        <v>3417</v>
      </c>
      <c r="F5" s="172" t="s">
        <v>3986</v>
      </c>
      <c r="G5" s="172" t="s">
        <v>3417</v>
      </c>
      <c r="H5" s="172" t="s">
        <v>3417</v>
      </c>
      <c r="I5" s="172" t="s">
        <v>3417</v>
      </c>
      <c r="J5" s="181" t="s">
        <v>6946</v>
      </c>
      <c r="K5" s="170" t="str">
        <f t="shared" si="0"/>
        <v>000100001001001018</v>
      </c>
    </row>
    <row r="6" spans="1:11" s="72" customFormat="1">
      <c r="A6" s="170" t="s">
        <v>6947</v>
      </c>
      <c r="B6" s="170" t="s">
        <v>6948</v>
      </c>
      <c r="C6" s="171">
        <v>4</v>
      </c>
      <c r="D6" s="171">
        <v>0</v>
      </c>
      <c r="E6" s="172" t="s">
        <v>3417</v>
      </c>
      <c r="F6" s="172" t="s">
        <v>3986</v>
      </c>
      <c r="G6" s="172" t="s">
        <v>3417</v>
      </c>
      <c r="H6" s="172" t="s">
        <v>3417</v>
      </c>
      <c r="I6" s="172" t="s">
        <v>3417</v>
      </c>
      <c r="J6" s="181" t="s">
        <v>6949</v>
      </c>
      <c r="K6" s="170" t="str">
        <f t="shared" si="0"/>
        <v>000100001001001019</v>
      </c>
    </row>
    <row r="7" spans="1:11" s="72" customFormat="1">
      <c r="A7" s="170" t="s">
        <v>6950</v>
      </c>
      <c r="B7" s="170" t="s">
        <v>6951</v>
      </c>
      <c r="C7" s="171">
        <v>4</v>
      </c>
      <c r="D7" s="171">
        <v>0</v>
      </c>
      <c r="E7" s="172" t="s">
        <v>3417</v>
      </c>
      <c r="F7" s="172" t="s">
        <v>3986</v>
      </c>
      <c r="G7" s="172" t="s">
        <v>3417</v>
      </c>
      <c r="H7" s="172" t="s">
        <v>3417</v>
      </c>
      <c r="I7" s="172" t="s">
        <v>3417</v>
      </c>
      <c r="J7" s="181" t="s">
        <v>6952</v>
      </c>
      <c r="K7" s="170" t="str">
        <f t="shared" si="0"/>
        <v>000100001001001020</v>
      </c>
    </row>
    <row r="8" spans="1:11" s="72" customFormat="1">
      <c r="A8" s="170" t="s">
        <v>6953</v>
      </c>
      <c r="B8" s="170" t="s">
        <v>6954</v>
      </c>
      <c r="C8" s="171">
        <v>4</v>
      </c>
      <c r="D8" s="171">
        <v>0</v>
      </c>
      <c r="E8" s="172" t="s">
        <v>3417</v>
      </c>
      <c r="F8" s="172" t="s">
        <v>3986</v>
      </c>
      <c r="G8" s="172" t="s">
        <v>3417</v>
      </c>
      <c r="H8" s="172" t="s">
        <v>3417</v>
      </c>
      <c r="I8" s="172" t="s">
        <v>3417</v>
      </c>
      <c r="J8" s="181" t="s">
        <v>6955</v>
      </c>
      <c r="K8" s="170" t="str">
        <f t="shared" si="0"/>
        <v>000100001001001021</v>
      </c>
    </row>
    <row r="9" spans="1:11" s="72" customFormat="1">
      <c r="A9" s="170" t="s">
        <v>6956</v>
      </c>
      <c r="B9" s="170" t="s">
        <v>6957</v>
      </c>
      <c r="C9" s="171">
        <v>4</v>
      </c>
      <c r="D9" s="171">
        <v>0</v>
      </c>
      <c r="E9" s="172" t="s">
        <v>3417</v>
      </c>
      <c r="F9" s="172" t="s">
        <v>3986</v>
      </c>
      <c r="G9" s="172" t="s">
        <v>3417</v>
      </c>
      <c r="H9" s="172" t="s">
        <v>3417</v>
      </c>
      <c r="I9" s="172" t="s">
        <v>3417</v>
      </c>
      <c r="J9" s="181" t="s">
        <v>6958</v>
      </c>
      <c r="K9" s="170" t="str">
        <f t="shared" si="0"/>
        <v>000100001001001022</v>
      </c>
    </row>
    <row r="10" spans="1:11" s="2" customFormat="1">
      <c r="A10" s="170" t="s">
        <v>6959</v>
      </c>
      <c r="B10" s="173" t="s">
        <v>6960</v>
      </c>
      <c r="C10" s="174">
        <v>4</v>
      </c>
      <c r="D10" s="174">
        <v>0</v>
      </c>
      <c r="E10" s="175" t="s">
        <v>3417</v>
      </c>
      <c r="F10" s="175" t="s">
        <v>3986</v>
      </c>
      <c r="G10" s="175" t="s">
        <v>3417</v>
      </c>
      <c r="H10" s="175" t="s">
        <v>3417</v>
      </c>
      <c r="I10" s="175" t="s">
        <v>3417</v>
      </c>
      <c r="J10" s="182" t="s">
        <v>3420</v>
      </c>
      <c r="K10" s="173" t="str">
        <f t="shared" si="0"/>
        <v>000100001001001002</v>
      </c>
    </row>
    <row r="11" spans="1:11" s="2" customFormat="1">
      <c r="A11" s="170" t="s">
        <v>6961</v>
      </c>
      <c r="B11" s="173" t="s">
        <v>6962</v>
      </c>
      <c r="C11" s="174">
        <v>4</v>
      </c>
      <c r="D11" s="174">
        <v>0</v>
      </c>
      <c r="E11" s="175" t="s">
        <v>3417</v>
      </c>
      <c r="F11" s="175" t="s">
        <v>3986</v>
      </c>
      <c r="G11" s="175" t="s">
        <v>3417</v>
      </c>
      <c r="H11" s="175" t="s">
        <v>3417</v>
      </c>
      <c r="I11" s="175" t="s">
        <v>3417</v>
      </c>
      <c r="J11" s="182" t="s">
        <v>3423</v>
      </c>
      <c r="K11" s="173" t="str">
        <f t="shared" si="0"/>
        <v>000100001001001003</v>
      </c>
    </row>
    <row r="12" spans="1:11" s="2" customFormat="1">
      <c r="A12" s="173" t="s">
        <v>6963</v>
      </c>
      <c r="B12" s="173" t="s">
        <v>6964</v>
      </c>
      <c r="C12" s="174">
        <v>4</v>
      </c>
      <c r="D12" s="174">
        <v>0</v>
      </c>
      <c r="E12" s="175" t="s">
        <v>3417</v>
      </c>
      <c r="F12" s="175" t="s">
        <v>3986</v>
      </c>
      <c r="G12" s="175" t="s">
        <v>3417</v>
      </c>
      <c r="H12" s="175" t="s">
        <v>3417</v>
      </c>
      <c r="I12" s="175" t="s">
        <v>3417</v>
      </c>
      <c r="J12" s="182" t="s">
        <v>3987</v>
      </c>
      <c r="K12" s="173" t="str">
        <f t="shared" si="0"/>
        <v>000100001001001008</v>
      </c>
    </row>
    <row r="13" spans="1:11" s="2" customFormat="1">
      <c r="A13" s="173" t="s">
        <v>6965</v>
      </c>
      <c r="B13" s="173" t="s">
        <v>6966</v>
      </c>
      <c r="C13" s="174">
        <v>4</v>
      </c>
      <c r="D13" s="174">
        <v>0</v>
      </c>
      <c r="E13" s="175" t="s">
        <v>3417</v>
      </c>
      <c r="F13" s="175" t="s">
        <v>3986</v>
      </c>
      <c r="G13" s="175" t="s">
        <v>3417</v>
      </c>
      <c r="H13" s="175" t="s">
        <v>3417</v>
      </c>
      <c r="I13" s="175" t="s">
        <v>3417</v>
      </c>
      <c r="J13" s="182" t="s">
        <v>6967</v>
      </c>
      <c r="K13" s="173" t="str">
        <f t="shared" si="0"/>
        <v>000100001001001009</v>
      </c>
    </row>
    <row r="14" spans="1:11" s="2" customFormat="1">
      <c r="A14" s="173" t="s">
        <v>1062</v>
      </c>
      <c r="B14" s="173" t="s">
        <v>6968</v>
      </c>
      <c r="C14" s="174">
        <v>4</v>
      </c>
      <c r="D14" s="174">
        <v>0</v>
      </c>
      <c r="E14" s="175" t="s">
        <v>3417</v>
      </c>
      <c r="F14" s="175" t="s">
        <v>3986</v>
      </c>
      <c r="G14" s="175" t="s">
        <v>3417</v>
      </c>
      <c r="H14" s="175" t="s">
        <v>3417</v>
      </c>
      <c r="I14" s="175" t="s">
        <v>3417</v>
      </c>
      <c r="J14" s="182" t="s">
        <v>3401</v>
      </c>
      <c r="K14" s="173" t="str">
        <f t="shared" si="0"/>
        <v>000100001001001010</v>
      </c>
    </row>
    <row r="15" spans="1:11" s="2" customFormat="1">
      <c r="A15" s="173" t="s">
        <v>6969</v>
      </c>
      <c r="B15" s="173" t="s">
        <v>6970</v>
      </c>
      <c r="C15" s="174">
        <v>4</v>
      </c>
      <c r="D15" s="174">
        <v>0</v>
      </c>
      <c r="E15" s="175" t="s">
        <v>3417</v>
      </c>
      <c r="F15" s="175" t="s">
        <v>3986</v>
      </c>
      <c r="G15" s="175" t="s">
        <v>3417</v>
      </c>
      <c r="H15" s="175" t="s">
        <v>3417</v>
      </c>
      <c r="I15" s="175" t="s">
        <v>3417</v>
      </c>
      <c r="J15" s="182" t="s">
        <v>3404</v>
      </c>
      <c r="K15" s="173" t="str">
        <f t="shared" si="0"/>
        <v>000100001001001011</v>
      </c>
    </row>
    <row r="16" spans="1:11" s="2" customFormat="1">
      <c r="A16" s="173" t="s">
        <v>6971</v>
      </c>
      <c r="B16" s="173" t="s">
        <v>6972</v>
      </c>
      <c r="C16" s="174">
        <v>4</v>
      </c>
      <c r="D16" s="174">
        <v>0</v>
      </c>
      <c r="E16" s="175" t="s">
        <v>3417</v>
      </c>
      <c r="F16" s="175" t="s">
        <v>3986</v>
      </c>
      <c r="G16" s="175" t="s">
        <v>3417</v>
      </c>
      <c r="H16" s="175" t="s">
        <v>3417</v>
      </c>
      <c r="I16" s="175" t="s">
        <v>3417</v>
      </c>
      <c r="J16" s="182" t="s">
        <v>6973</v>
      </c>
      <c r="K16" s="173" t="str">
        <f t="shared" si="0"/>
        <v>000100001001001012</v>
      </c>
    </row>
    <row r="17" spans="1:11" s="2" customFormat="1">
      <c r="A17" s="173" t="s">
        <v>6974</v>
      </c>
      <c r="B17" s="173" t="s">
        <v>6975</v>
      </c>
      <c r="C17" s="174">
        <v>4</v>
      </c>
      <c r="D17" s="174">
        <v>0</v>
      </c>
      <c r="E17" s="175" t="s">
        <v>3417</v>
      </c>
      <c r="F17" s="175" t="s">
        <v>3986</v>
      </c>
      <c r="G17" s="175" t="s">
        <v>3417</v>
      </c>
      <c r="H17" s="175" t="s">
        <v>3417</v>
      </c>
      <c r="I17" s="175" t="s">
        <v>3417</v>
      </c>
      <c r="J17" s="182" t="s">
        <v>6976</v>
      </c>
      <c r="K17" s="173" t="str">
        <f t="shared" si="0"/>
        <v>000100001001001013</v>
      </c>
    </row>
    <row r="18" spans="1:11" s="2" customFormat="1">
      <c r="A18" s="173" t="s">
        <v>6977</v>
      </c>
      <c r="B18" s="173" t="s">
        <v>6978</v>
      </c>
      <c r="C18" s="174">
        <v>4</v>
      </c>
      <c r="D18" s="174">
        <v>0</v>
      </c>
      <c r="E18" s="175" t="s">
        <v>3417</v>
      </c>
      <c r="F18" s="175" t="s">
        <v>3986</v>
      </c>
      <c r="G18" s="175" t="s">
        <v>3417</v>
      </c>
      <c r="H18" s="175" t="s">
        <v>3417</v>
      </c>
      <c r="I18" s="175" t="s">
        <v>3417</v>
      </c>
      <c r="J18" s="182" t="s">
        <v>6979</v>
      </c>
      <c r="K18" s="173" t="str">
        <f t="shared" si="0"/>
        <v>000100001001001014</v>
      </c>
    </row>
    <row r="19" spans="1:11" s="2" customFormat="1">
      <c r="A19" s="173" t="s">
        <v>6980</v>
      </c>
      <c r="B19" s="173" t="s">
        <v>6981</v>
      </c>
      <c r="C19" s="174">
        <v>4</v>
      </c>
      <c r="D19" s="174">
        <v>0</v>
      </c>
      <c r="E19" s="175" t="s">
        <v>3417</v>
      </c>
      <c r="F19" s="175" t="s">
        <v>3986</v>
      </c>
      <c r="G19" s="175" t="s">
        <v>3417</v>
      </c>
      <c r="H19" s="175" t="s">
        <v>3417</v>
      </c>
      <c r="I19" s="175" t="s">
        <v>3417</v>
      </c>
      <c r="J19" s="182" t="s">
        <v>6982</v>
      </c>
      <c r="K19" s="173" t="str">
        <f t="shared" si="0"/>
        <v>000100001001001015</v>
      </c>
    </row>
    <row r="20" spans="1:11" s="2" customFormat="1">
      <c r="A20" s="173" t="s">
        <v>6983</v>
      </c>
      <c r="B20" s="173" t="s">
        <v>6984</v>
      </c>
      <c r="C20" s="174">
        <v>4</v>
      </c>
      <c r="D20" s="174">
        <v>0</v>
      </c>
      <c r="E20" s="175" t="s">
        <v>3417</v>
      </c>
      <c r="F20" s="175" t="s">
        <v>3986</v>
      </c>
      <c r="G20" s="175" t="s">
        <v>3417</v>
      </c>
      <c r="H20" s="175" t="s">
        <v>3417</v>
      </c>
      <c r="I20" s="175" t="s">
        <v>3417</v>
      </c>
      <c r="J20" s="182" t="s">
        <v>6985</v>
      </c>
      <c r="K20" s="173" t="str">
        <f t="shared" si="0"/>
        <v>000100001001001016</v>
      </c>
    </row>
    <row r="21" spans="1:11" s="2" customFormat="1">
      <c r="A21" s="173" t="s">
        <v>6986</v>
      </c>
      <c r="B21" s="173" t="s">
        <v>6987</v>
      </c>
      <c r="C21" s="174">
        <v>4</v>
      </c>
      <c r="D21" s="174">
        <v>0</v>
      </c>
      <c r="E21" s="175" t="s">
        <v>3417</v>
      </c>
      <c r="F21" s="175" t="s">
        <v>3986</v>
      </c>
      <c r="G21" s="175" t="s">
        <v>3417</v>
      </c>
      <c r="H21" s="175" t="s">
        <v>3417</v>
      </c>
      <c r="I21" s="175" t="s">
        <v>3417</v>
      </c>
      <c r="J21" s="182" t="s">
        <v>6988</v>
      </c>
      <c r="K21" s="173" t="str">
        <f t="shared" si="0"/>
        <v>000100001001001017</v>
      </c>
    </row>
    <row r="22" spans="1:11" s="72" customFormat="1">
      <c r="A22" s="170" t="s">
        <v>1064</v>
      </c>
      <c r="B22" s="170" t="s">
        <v>6989</v>
      </c>
      <c r="C22" s="171">
        <v>4</v>
      </c>
      <c r="D22" s="171">
        <v>0</v>
      </c>
      <c r="E22" s="172" t="s">
        <v>3417</v>
      </c>
      <c r="F22" s="172" t="s">
        <v>3986</v>
      </c>
      <c r="G22" s="172" t="s">
        <v>3417</v>
      </c>
      <c r="H22" s="172" t="s">
        <v>3417</v>
      </c>
      <c r="I22" s="172" t="s">
        <v>3417</v>
      </c>
      <c r="J22" s="181" t="s">
        <v>3417</v>
      </c>
      <c r="K22" s="170" t="str">
        <f t="shared" si="0"/>
        <v>000100001001001001</v>
      </c>
    </row>
    <row r="23" spans="1:11" s="72" customFormat="1">
      <c r="A23" s="170" t="s">
        <v>6990</v>
      </c>
      <c r="B23" s="170" t="s">
        <v>6991</v>
      </c>
      <c r="C23" s="171">
        <v>4</v>
      </c>
      <c r="D23" s="171">
        <v>0</v>
      </c>
      <c r="E23" s="172" t="s">
        <v>3417</v>
      </c>
      <c r="F23" s="172" t="s">
        <v>3986</v>
      </c>
      <c r="G23" s="172" t="s">
        <v>3417</v>
      </c>
      <c r="H23" s="172" t="s">
        <v>3417</v>
      </c>
      <c r="I23" s="172" t="s">
        <v>3417</v>
      </c>
      <c r="J23" s="181" t="s">
        <v>3426</v>
      </c>
      <c r="K23" s="170" t="str">
        <f t="shared" ref="K23:K30" si="1">D23&amp;E23&amp;F23&amp;G23&amp;H23&amp;I23&amp;J23</f>
        <v>000100001001001004</v>
      </c>
    </row>
    <row r="24" spans="1:11" s="72" customFormat="1">
      <c r="A24" s="170" t="s">
        <v>1049</v>
      </c>
      <c r="B24" s="170" t="s">
        <v>6992</v>
      </c>
      <c r="C24" s="171">
        <v>4</v>
      </c>
      <c r="D24" s="171">
        <v>0</v>
      </c>
      <c r="E24" s="172" t="s">
        <v>3417</v>
      </c>
      <c r="F24" s="172" t="s">
        <v>3986</v>
      </c>
      <c r="G24" s="172" t="s">
        <v>3417</v>
      </c>
      <c r="H24" s="172" t="s">
        <v>3417</v>
      </c>
      <c r="I24" s="172" t="s">
        <v>3417</v>
      </c>
      <c r="J24" s="181" t="s">
        <v>6993</v>
      </c>
      <c r="K24" s="170" t="str">
        <f t="shared" si="1"/>
        <v>000100001001001005</v>
      </c>
    </row>
    <row r="25" spans="1:11" s="72" customFormat="1">
      <c r="A25" s="176" t="s">
        <v>1039</v>
      </c>
      <c r="B25" s="176" t="s">
        <v>6994</v>
      </c>
      <c r="C25" s="153">
        <v>4</v>
      </c>
      <c r="D25" s="153">
        <v>0</v>
      </c>
      <c r="E25" s="177" t="s">
        <v>3417</v>
      </c>
      <c r="F25" s="177" t="s">
        <v>3986</v>
      </c>
      <c r="G25" s="177" t="s">
        <v>3417</v>
      </c>
      <c r="H25" s="177" t="s">
        <v>3417</v>
      </c>
      <c r="I25" s="177" t="s">
        <v>3417</v>
      </c>
      <c r="J25" s="183" t="s">
        <v>6995</v>
      </c>
      <c r="K25" s="184" t="str">
        <f t="shared" si="1"/>
        <v>000100001001001023</v>
      </c>
    </row>
    <row r="26" spans="1:11" s="72" customFormat="1">
      <c r="A26" s="176" t="s">
        <v>1044</v>
      </c>
      <c r="B26" s="176" t="s">
        <v>6996</v>
      </c>
      <c r="C26" s="153">
        <v>4</v>
      </c>
      <c r="D26" s="153">
        <v>0</v>
      </c>
      <c r="E26" s="177" t="s">
        <v>3417</v>
      </c>
      <c r="F26" s="177" t="s">
        <v>3986</v>
      </c>
      <c r="G26" s="177" t="s">
        <v>3417</v>
      </c>
      <c r="H26" s="177" t="s">
        <v>3417</v>
      </c>
      <c r="I26" s="177" t="s">
        <v>3417</v>
      </c>
      <c r="J26" s="183" t="s">
        <v>6997</v>
      </c>
      <c r="K26" s="184" t="str">
        <f t="shared" si="1"/>
        <v>000100001001001024</v>
      </c>
    </row>
    <row r="27" spans="1:11" s="72" customFormat="1">
      <c r="A27" s="176" t="s">
        <v>1047</v>
      </c>
      <c r="B27" s="176" t="s">
        <v>6998</v>
      </c>
      <c r="C27" s="153">
        <v>4</v>
      </c>
      <c r="D27" s="153">
        <v>0</v>
      </c>
      <c r="E27" s="177" t="s">
        <v>3417</v>
      </c>
      <c r="F27" s="177" t="s">
        <v>3986</v>
      </c>
      <c r="G27" s="177" t="s">
        <v>3417</v>
      </c>
      <c r="H27" s="177" t="s">
        <v>3417</v>
      </c>
      <c r="I27" s="177" t="s">
        <v>3417</v>
      </c>
      <c r="J27" s="183" t="s">
        <v>6999</v>
      </c>
      <c r="K27" s="184" t="str">
        <f t="shared" si="1"/>
        <v>000100001001001025</v>
      </c>
    </row>
    <row r="28" spans="1:11" s="72" customFormat="1">
      <c r="A28" s="176" t="s">
        <v>1050</v>
      </c>
      <c r="B28" s="176" t="s">
        <v>7000</v>
      </c>
      <c r="C28" s="153">
        <v>4</v>
      </c>
      <c r="D28" s="153">
        <v>0</v>
      </c>
      <c r="E28" s="177" t="s">
        <v>3417</v>
      </c>
      <c r="F28" s="177" t="s">
        <v>3986</v>
      </c>
      <c r="G28" s="177" t="s">
        <v>3417</v>
      </c>
      <c r="H28" s="177" t="s">
        <v>3417</v>
      </c>
      <c r="I28" s="177" t="s">
        <v>3417</v>
      </c>
      <c r="J28" s="183" t="s">
        <v>7001</v>
      </c>
      <c r="K28" s="184" t="str">
        <f t="shared" si="1"/>
        <v>000100001001001026</v>
      </c>
    </row>
    <row r="29" spans="1:11">
      <c r="A29" s="60" t="s">
        <v>239</v>
      </c>
      <c r="B29" s="60" t="s">
        <v>7002</v>
      </c>
      <c r="C29" s="152">
        <v>3</v>
      </c>
      <c r="D29" s="152">
        <v>0</v>
      </c>
      <c r="E29" s="169" t="s">
        <v>3417</v>
      </c>
      <c r="F29" s="169" t="s">
        <v>3986</v>
      </c>
      <c r="G29" s="169" t="s">
        <v>3417</v>
      </c>
      <c r="H29" s="169" t="s">
        <v>3417</v>
      </c>
      <c r="I29" s="169" t="s">
        <v>3420</v>
      </c>
      <c r="J29" s="180"/>
      <c r="K29" s="60" t="str">
        <f t="shared" si="1"/>
        <v>000100001001002</v>
      </c>
    </row>
    <row r="30" spans="1:11" s="3" customFormat="1">
      <c r="A30" s="176" t="s">
        <v>1468</v>
      </c>
      <c r="B30" s="28" t="str">
        <f>"基本属性/基本信息/手机号归属地/"&amp;A30</f>
        <v>基本属性/基本信息/手机号归属地/北京市</v>
      </c>
      <c r="C30" s="153">
        <v>4</v>
      </c>
      <c r="D30" s="153">
        <v>0</v>
      </c>
      <c r="E30" s="177" t="s">
        <v>3417</v>
      </c>
      <c r="F30" s="177" t="s">
        <v>3986</v>
      </c>
      <c r="G30" s="177" t="s">
        <v>3417</v>
      </c>
      <c r="H30" s="177" t="s">
        <v>3417</v>
      </c>
      <c r="I30" s="177" t="s">
        <v>3420</v>
      </c>
      <c r="J30" s="183" t="s">
        <v>7003</v>
      </c>
      <c r="K30" s="176" t="str">
        <f t="shared" si="1"/>
        <v>000100001001002349</v>
      </c>
    </row>
    <row r="31" spans="1:11" s="3" customFormat="1">
      <c r="A31" s="176" t="s">
        <v>1469</v>
      </c>
      <c r="B31" s="28" t="str">
        <f t="shared" ref="B31:B94" si="2">"基本属性/基本信息/手机号归属地/"&amp;A31</f>
        <v>基本属性/基本信息/手机号归属地/天津市</v>
      </c>
      <c r="C31" s="153">
        <v>4</v>
      </c>
      <c r="D31" s="153">
        <v>0</v>
      </c>
      <c r="E31" s="177" t="s">
        <v>3417</v>
      </c>
      <c r="F31" s="177" t="s">
        <v>3986</v>
      </c>
      <c r="G31" s="177" t="s">
        <v>3417</v>
      </c>
      <c r="H31" s="177" t="s">
        <v>3417</v>
      </c>
      <c r="I31" s="177" t="s">
        <v>3420</v>
      </c>
      <c r="J31" s="183" t="s">
        <v>7004</v>
      </c>
      <c r="K31" s="176" t="str">
        <f t="shared" ref="K31:K94" si="3">D31&amp;E31&amp;F31&amp;G31&amp;H31&amp;I31&amp;J31</f>
        <v>000100001001002350</v>
      </c>
    </row>
    <row r="32" spans="1:11" s="3" customFormat="1">
      <c r="A32" s="176" t="s">
        <v>1470</v>
      </c>
      <c r="B32" s="28" t="str">
        <f t="shared" si="2"/>
        <v>基本属性/基本信息/手机号归属地/石家庄市</v>
      </c>
      <c r="C32" s="153">
        <v>4</v>
      </c>
      <c r="D32" s="153">
        <v>0</v>
      </c>
      <c r="E32" s="177" t="s">
        <v>3417</v>
      </c>
      <c r="F32" s="177" t="s">
        <v>3986</v>
      </c>
      <c r="G32" s="177" t="s">
        <v>3417</v>
      </c>
      <c r="H32" s="177" t="s">
        <v>3417</v>
      </c>
      <c r="I32" s="177" t="s">
        <v>3420</v>
      </c>
      <c r="J32" s="183" t="s">
        <v>7005</v>
      </c>
      <c r="K32" s="176" t="str">
        <f t="shared" si="3"/>
        <v>000100001001002351</v>
      </c>
    </row>
    <row r="33" spans="1:11" s="3" customFormat="1">
      <c r="A33" s="176" t="s">
        <v>1471</v>
      </c>
      <c r="B33" s="28" t="str">
        <f t="shared" si="2"/>
        <v>基本属性/基本信息/手机号归属地/唐山市</v>
      </c>
      <c r="C33" s="153">
        <v>4</v>
      </c>
      <c r="D33" s="153">
        <v>0</v>
      </c>
      <c r="E33" s="177" t="s">
        <v>3417</v>
      </c>
      <c r="F33" s="177" t="s">
        <v>3986</v>
      </c>
      <c r="G33" s="177" t="s">
        <v>3417</v>
      </c>
      <c r="H33" s="177" t="s">
        <v>3417</v>
      </c>
      <c r="I33" s="177" t="s">
        <v>3420</v>
      </c>
      <c r="J33" s="183" t="s">
        <v>7006</v>
      </c>
      <c r="K33" s="176" t="str">
        <f t="shared" si="3"/>
        <v>000100001001002352</v>
      </c>
    </row>
    <row r="34" spans="1:11" s="3" customFormat="1">
      <c r="A34" s="176" t="s">
        <v>1472</v>
      </c>
      <c r="B34" s="28" t="str">
        <f t="shared" si="2"/>
        <v>基本属性/基本信息/手机号归属地/秦皇岛市</v>
      </c>
      <c r="C34" s="153">
        <v>4</v>
      </c>
      <c r="D34" s="153">
        <v>0</v>
      </c>
      <c r="E34" s="177" t="s">
        <v>3417</v>
      </c>
      <c r="F34" s="177" t="s">
        <v>3986</v>
      </c>
      <c r="G34" s="177" t="s">
        <v>3417</v>
      </c>
      <c r="H34" s="177" t="s">
        <v>3417</v>
      </c>
      <c r="I34" s="177" t="s">
        <v>3420</v>
      </c>
      <c r="J34" s="183" t="s">
        <v>7007</v>
      </c>
      <c r="K34" s="176" t="str">
        <f t="shared" si="3"/>
        <v>000100001001002353</v>
      </c>
    </row>
    <row r="35" spans="1:11" s="3" customFormat="1">
      <c r="A35" s="176" t="s">
        <v>1473</v>
      </c>
      <c r="B35" s="28" t="str">
        <f t="shared" si="2"/>
        <v>基本属性/基本信息/手机号归属地/邯郸市</v>
      </c>
      <c r="C35" s="153">
        <v>4</v>
      </c>
      <c r="D35" s="153">
        <v>0</v>
      </c>
      <c r="E35" s="177" t="s">
        <v>3417</v>
      </c>
      <c r="F35" s="177" t="s">
        <v>3986</v>
      </c>
      <c r="G35" s="177" t="s">
        <v>3417</v>
      </c>
      <c r="H35" s="177" t="s">
        <v>3417</v>
      </c>
      <c r="I35" s="177" t="s">
        <v>3420</v>
      </c>
      <c r="J35" s="183" t="s">
        <v>7008</v>
      </c>
      <c r="K35" s="176" t="str">
        <f t="shared" si="3"/>
        <v>000100001001002354</v>
      </c>
    </row>
    <row r="36" spans="1:11" s="3" customFormat="1">
      <c r="A36" s="176" t="s">
        <v>1474</v>
      </c>
      <c r="B36" s="28" t="str">
        <f t="shared" si="2"/>
        <v>基本属性/基本信息/手机号归属地/邢台市</v>
      </c>
      <c r="C36" s="153">
        <v>4</v>
      </c>
      <c r="D36" s="153">
        <v>0</v>
      </c>
      <c r="E36" s="177" t="s">
        <v>3417</v>
      </c>
      <c r="F36" s="177" t="s">
        <v>3986</v>
      </c>
      <c r="G36" s="177" t="s">
        <v>3417</v>
      </c>
      <c r="H36" s="177" t="s">
        <v>3417</v>
      </c>
      <c r="I36" s="177" t="s">
        <v>3420</v>
      </c>
      <c r="J36" s="183" t="s">
        <v>7009</v>
      </c>
      <c r="K36" s="176" t="str">
        <f t="shared" si="3"/>
        <v>000100001001002355</v>
      </c>
    </row>
    <row r="37" spans="1:11" s="3" customFormat="1">
      <c r="A37" s="176" t="s">
        <v>1475</v>
      </c>
      <c r="B37" s="28" t="str">
        <f t="shared" si="2"/>
        <v>基本属性/基本信息/手机号归属地/保定市</v>
      </c>
      <c r="C37" s="153">
        <v>4</v>
      </c>
      <c r="D37" s="153">
        <v>0</v>
      </c>
      <c r="E37" s="177" t="s">
        <v>3417</v>
      </c>
      <c r="F37" s="177" t="s">
        <v>3986</v>
      </c>
      <c r="G37" s="177" t="s">
        <v>3417</v>
      </c>
      <c r="H37" s="177" t="s">
        <v>3417</v>
      </c>
      <c r="I37" s="177" t="s">
        <v>3420</v>
      </c>
      <c r="J37" s="183" t="s">
        <v>7010</v>
      </c>
      <c r="K37" s="176" t="str">
        <f t="shared" si="3"/>
        <v>000100001001002356</v>
      </c>
    </row>
    <row r="38" spans="1:11" s="3" customFormat="1">
      <c r="A38" s="176" t="s">
        <v>1476</v>
      </c>
      <c r="B38" s="28" t="str">
        <f t="shared" si="2"/>
        <v>基本属性/基本信息/手机号归属地/张家口市</v>
      </c>
      <c r="C38" s="153">
        <v>4</v>
      </c>
      <c r="D38" s="153">
        <v>0</v>
      </c>
      <c r="E38" s="177" t="s">
        <v>3417</v>
      </c>
      <c r="F38" s="177" t="s">
        <v>3986</v>
      </c>
      <c r="G38" s="177" t="s">
        <v>3417</v>
      </c>
      <c r="H38" s="177" t="s">
        <v>3417</v>
      </c>
      <c r="I38" s="177" t="s">
        <v>3420</v>
      </c>
      <c r="J38" s="183" t="s">
        <v>7011</v>
      </c>
      <c r="K38" s="176" t="str">
        <f t="shared" si="3"/>
        <v>000100001001002357</v>
      </c>
    </row>
    <row r="39" spans="1:11" s="3" customFormat="1">
      <c r="A39" s="176" t="s">
        <v>1477</v>
      </c>
      <c r="B39" s="28" t="str">
        <f t="shared" si="2"/>
        <v>基本属性/基本信息/手机号归属地/承德市</v>
      </c>
      <c r="C39" s="153">
        <v>4</v>
      </c>
      <c r="D39" s="153">
        <v>0</v>
      </c>
      <c r="E39" s="177" t="s">
        <v>3417</v>
      </c>
      <c r="F39" s="177" t="s">
        <v>3986</v>
      </c>
      <c r="G39" s="177" t="s">
        <v>3417</v>
      </c>
      <c r="H39" s="177" t="s">
        <v>3417</v>
      </c>
      <c r="I39" s="177" t="s">
        <v>3420</v>
      </c>
      <c r="J39" s="183" t="s">
        <v>7012</v>
      </c>
      <c r="K39" s="176" t="str">
        <f t="shared" si="3"/>
        <v>000100001001002358</v>
      </c>
    </row>
    <row r="40" spans="1:11" s="3" customFormat="1">
      <c r="A40" s="176" t="s">
        <v>1478</v>
      </c>
      <c r="B40" s="28" t="str">
        <f t="shared" si="2"/>
        <v>基本属性/基本信息/手机号归属地/沧州市</v>
      </c>
      <c r="C40" s="153">
        <v>4</v>
      </c>
      <c r="D40" s="153">
        <v>0</v>
      </c>
      <c r="E40" s="177" t="s">
        <v>3417</v>
      </c>
      <c r="F40" s="177" t="s">
        <v>3986</v>
      </c>
      <c r="G40" s="177" t="s">
        <v>3417</v>
      </c>
      <c r="H40" s="177" t="s">
        <v>3417</v>
      </c>
      <c r="I40" s="177" t="s">
        <v>3420</v>
      </c>
      <c r="J40" s="183" t="s">
        <v>7013</v>
      </c>
      <c r="K40" s="176" t="str">
        <f t="shared" si="3"/>
        <v>000100001001002359</v>
      </c>
    </row>
    <row r="41" spans="1:11" s="3" customFormat="1">
      <c r="A41" s="176" t="s">
        <v>1479</v>
      </c>
      <c r="B41" s="28" t="str">
        <f t="shared" si="2"/>
        <v>基本属性/基本信息/手机号归属地/廊坊市</v>
      </c>
      <c r="C41" s="153">
        <v>4</v>
      </c>
      <c r="D41" s="153">
        <v>0</v>
      </c>
      <c r="E41" s="177" t="s">
        <v>3417</v>
      </c>
      <c r="F41" s="177" t="s">
        <v>3986</v>
      </c>
      <c r="G41" s="177" t="s">
        <v>3417</v>
      </c>
      <c r="H41" s="177" t="s">
        <v>3417</v>
      </c>
      <c r="I41" s="177" t="s">
        <v>3420</v>
      </c>
      <c r="J41" s="183" t="s">
        <v>1970</v>
      </c>
      <c r="K41" s="176" t="str">
        <f t="shared" si="3"/>
        <v>000100001001002360</v>
      </c>
    </row>
    <row r="42" spans="1:11" s="3" customFormat="1">
      <c r="A42" s="176" t="s">
        <v>1480</v>
      </c>
      <c r="B42" s="28" t="str">
        <f t="shared" si="2"/>
        <v>基本属性/基本信息/手机号归属地/衡水市</v>
      </c>
      <c r="C42" s="153">
        <v>4</v>
      </c>
      <c r="D42" s="153">
        <v>0</v>
      </c>
      <c r="E42" s="177" t="s">
        <v>3417</v>
      </c>
      <c r="F42" s="177" t="s">
        <v>3986</v>
      </c>
      <c r="G42" s="177" t="s">
        <v>3417</v>
      </c>
      <c r="H42" s="177" t="s">
        <v>3417</v>
      </c>
      <c r="I42" s="177" t="s">
        <v>3420</v>
      </c>
      <c r="J42" s="183" t="s">
        <v>7014</v>
      </c>
      <c r="K42" s="176" t="str">
        <f t="shared" si="3"/>
        <v>000100001001002361</v>
      </c>
    </row>
    <row r="43" spans="1:11" s="3" customFormat="1">
      <c r="A43" s="176" t="s">
        <v>3477</v>
      </c>
      <c r="B43" s="28" t="str">
        <f t="shared" si="2"/>
        <v>基本属性/基本信息/手机号归属地/河北省直辖县级行政区划</v>
      </c>
      <c r="C43" s="153">
        <v>4</v>
      </c>
      <c r="D43" s="153">
        <v>0</v>
      </c>
      <c r="E43" s="177" t="s">
        <v>3417</v>
      </c>
      <c r="F43" s="177" t="s">
        <v>3986</v>
      </c>
      <c r="G43" s="177" t="s">
        <v>3417</v>
      </c>
      <c r="H43" s="177" t="s">
        <v>3417</v>
      </c>
      <c r="I43" s="177" t="s">
        <v>3420</v>
      </c>
      <c r="J43" s="183" t="s">
        <v>7015</v>
      </c>
      <c r="K43" s="176" t="str">
        <f t="shared" si="3"/>
        <v>000100001001002362</v>
      </c>
    </row>
    <row r="44" spans="1:11" s="3" customFormat="1">
      <c r="A44" s="176" t="s">
        <v>1481</v>
      </c>
      <c r="B44" s="28" t="str">
        <f t="shared" si="2"/>
        <v>基本属性/基本信息/手机号归属地/太原市</v>
      </c>
      <c r="C44" s="153">
        <v>4</v>
      </c>
      <c r="D44" s="153">
        <v>0</v>
      </c>
      <c r="E44" s="177" t="s">
        <v>3417</v>
      </c>
      <c r="F44" s="177" t="s">
        <v>3986</v>
      </c>
      <c r="G44" s="177" t="s">
        <v>3417</v>
      </c>
      <c r="H44" s="177" t="s">
        <v>3417</v>
      </c>
      <c r="I44" s="177" t="s">
        <v>3420</v>
      </c>
      <c r="J44" s="183" t="s">
        <v>7016</v>
      </c>
      <c r="K44" s="176" t="str">
        <f t="shared" si="3"/>
        <v>000100001001002363</v>
      </c>
    </row>
    <row r="45" spans="1:11" s="3" customFormat="1">
      <c r="A45" s="176" t="s">
        <v>1482</v>
      </c>
      <c r="B45" s="28" t="str">
        <f t="shared" si="2"/>
        <v>基本属性/基本信息/手机号归属地/大同市</v>
      </c>
      <c r="C45" s="153">
        <v>4</v>
      </c>
      <c r="D45" s="153">
        <v>0</v>
      </c>
      <c r="E45" s="177" t="s">
        <v>3417</v>
      </c>
      <c r="F45" s="177" t="s">
        <v>3986</v>
      </c>
      <c r="G45" s="177" t="s">
        <v>3417</v>
      </c>
      <c r="H45" s="177" t="s">
        <v>3417</v>
      </c>
      <c r="I45" s="177" t="s">
        <v>3420</v>
      </c>
      <c r="J45" s="183" t="s">
        <v>7017</v>
      </c>
      <c r="K45" s="176" t="str">
        <f t="shared" si="3"/>
        <v>000100001001002364</v>
      </c>
    </row>
    <row r="46" spans="1:11" s="3" customFormat="1">
      <c r="A46" s="176" t="s">
        <v>1483</v>
      </c>
      <c r="B46" s="28" t="str">
        <f t="shared" si="2"/>
        <v>基本属性/基本信息/手机号归属地/阳泉市</v>
      </c>
      <c r="C46" s="153">
        <v>4</v>
      </c>
      <c r="D46" s="153">
        <v>0</v>
      </c>
      <c r="E46" s="177" t="s">
        <v>3417</v>
      </c>
      <c r="F46" s="177" t="s">
        <v>3986</v>
      </c>
      <c r="G46" s="177" t="s">
        <v>3417</v>
      </c>
      <c r="H46" s="177" t="s">
        <v>3417</v>
      </c>
      <c r="I46" s="177" t="s">
        <v>3420</v>
      </c>
      <c r="J46" s="183" t="s">
        <v>7018</v>
      </c>
      <c r="K46" s="176" t="str">
        <f t="shared" si="3"/>
        <v>000100001001002365</v>
      </c>
    </row>
    <row r="47" spans="1:11" s="3" customFormat="1">
      <c r="A47" s="176" t="s">
        <v>1484</v>
      </c>
      <c r="B47" s="28" t="str">
        <f t="shared" si="2"/>
        <v>基本属性/基本信息/手机号归属地/长治市</v>
      </c>
      <c r="C47" s="153">
        <v>4</v>
      </c>
      <c r="D47" s="153">
        <v>0</v>
      </c>
      <c r="E47" s="177" t="s">
        <v>3417</v>
      </c>
      <c r="F47" s="177" t="s">
        <v>3986</v>
      </c>
      <c r="G47" s="177" t="s">
        <v>3417</v>
      </c>
      <c r="H47" s="177" t="s">
        <v>3417</v>
      </c>
      <c r="I47" s="177" t="s">
        <v>3420</v>
      </c>
      <c r="J47" s="183" t="s">
        <v>7019</v>
      </c>
      <c r="K47" s="176" t="str">
        <f t="shared" si="3"/>
        <v>000100001001002366</v>
      </c>
    </row>
    <row r="48" spans="1:11" s="3" customFormat="1">
      <c r="A48" s="176" t="s">
        <v>1485</v>
      </c>
      <c r="B48" s="28" t="str">
        <f t="shared" si="2"/>
        <v>基本属性/基本信息/手机号归属地/晋城市</v>
      </c>
      <c r="C48" s="153">
        <v>4</v>
      </c>
      <c r="D48" s="153">
        <v>0</v>
      </c>
      <c r="E48" s="177" t="s">
        <v>3417</v>
      </c>
      <c r="F48" s="177" t="s">
        <v>3986</v>
      </c>
      <c r="G48" s="177" t="s">
        <v>3417</v>
      </c>
      <c r="H48" s="177" t="s">
        <v>3417</v>
      </c>
      <c r="I48" s="177" t="s">
        <v>3420</v>
      </c>
      <c r="J48" s="183" t="s">
        <v>7020</v>
      </c>
      <c r="K48" s="176" t="str">
        <f t="shared" si="3"/>
        <v>000100001001002367</v>
      </c>
    </row>
    <row r="49" spans="1:11" s="3" customFormat="1">
      <c r="A49" s="176" t="s">
        <v>1486</v>
      </c>
      <c r="B49" s="28" t="str">
        <f t="shared" si="2"/>
        <v>基本属性/基本信息/手机号归属地/朔州市</v>
      </c>
      <c r="C49" s="153">
        <v>4</v>
      </c>
      <c r="D49" s="153">
        <v>0</v>
      </c>
      <c r="E49" s="177" t="s">
        <v>3417</v>
      </c>
      <c r="F49" s="177" t="s">
        <v>3986</v>
      </c>
      <c r="G49" s="177" t="s">
        <v>3417</v>
      </c>
      <c r="H49" s="177" t="s">
        <v>3417</v>
      </c>
      <c r="I49" s="177" t="s">
        <v>3420</v>
      </c>
      <c r="J49" s="183" t="s">
        <v>7021</v>
      </c>
      <c r="K49" s="176" t="str">
        <f t="shared" si="3"/>
        <v>000100001001002368</v>
      </c>
    </row>
    <row r="50" spans="1:11" s="3" customFormat="1">
      <c r="A50" s="176" t="s">
        <v>1487</v>
      </c>
      <c r="B50" s="28" t="str">
        <f t="shared" si="2"/>
        <v>基本属性/基本信息/手机号归属地/晋中市</v>
      </c>
      <c r="C50" s="153">
        <v>4</v>
      </c>
      <c r="D50" s="153">
        <v>0</v>
      </c>
      <c r="E50" s="177" t="s">
        <v>3417</v>
      </c>
      <c r="F50" s="177" t="s">
        <v>3986</v>
      </c>
      <c r="G50" s="177" t="s">
        <v>3417</v>
      </c>
      <c r="H50" s="177" t="s">
        <v>3417</v>
      </c>
      <c r="I50" s="177" t="s">
        <v>3420</v>
      </c>
      <c r="J50" s="183" t="s">
        <v>7022</v>
      </c>
      <c r="K50" s="176" t="str">
        <f t="shared" si="3"/>
        <v>000100001001002369</v>
      </c>
    </row>
    <row r="51" spans="1:11" s="3" customFormat="1">
      <c r="A51" s="176" t="s">
        <v>1488</v>
      </c>
      <c r="B51" s="28" t="str">
        <f t="shared" si="2"/>
        <v>基本属性/基本信息/手机号归属地/运城市</v>
      </c>
      <c r="C51" s="153">
        <v>4</v>
      </c>
      <c r="D51" s="153">
        <v>0</v>
      </c>
      <c r="E51" s="177" t="s">
        <v>3417</v>
      </c>
      <c r="F51" s="177" t="s">
        <v>3986</v>
      </c>
      <c r="G51" s="177" t="s">
        <v>3417</v>
      </c>
      <c r="H51" s="177" t="s">
        <v>3417</v>
      </c>
      <c r="I51" s="177" t="s">
        <v>3420</v>
      </c>
      <c r="J51" s="183" t="s">
        <v>7023</v>
      </c>
      <c r="K51" s="176" t="str">
        <f t="shared" si="3"/>
        <v>000100001001002370</v>
      </c>
    </row>
    <row r="52" spans="1:11" s="3" customFormat="1">
      <c r="A52" s="176" t="s">
        <v>1489</v>
      </c>
      <c r="B52" s="28" t="str">
        <f t="shared" si="2"/>
        <v>基本属性/基本信息/手机号归属地/忻州市</v>
      </c>
      <c r="C52" s="153">
        <v>4</v>
      </c>
      <c r="D52" s="153">
        <v>0</v>
      </c>
      <c r="E52" s="177" t="s">
        <v>3417</v>
      </c>
      <c r="F52" s="177" t="s">
        <v>3986</v>
      </c>
      <c r="G52" s="177" t="s">
        <v>3417</v>
      </c>
      <c r="H52" s="177" t="s">
        <v>3417</v>
      </c>
      <c r="I52" s="177" t="s">
        <v>3420</v>
      </c>
      <c r="J52" s="183" t="s">
        <v>7024</v>
      </c>
      <c r="K52" s="176" t="str">
        <f t="shared" si="3"/>
        <v>000100001001002371</v>
      </c>
    </row>
    <row r="53" spans="1:11" s="3" customFormat="1">
      <c r="A53" s="176" t="s">
        <v>1490</v>
      </c>
      <c r="B53" s="28" t="str">
        <f t="shared" si="2"/>
        <v>基本属性/基本信息/手机号归属地/临汾市</v>
      </c>
      <c r="C53" s="153">
        <v>4</v>
      </c>
      <c r="D53" s="153">
        <v>0</v>
      </c>
      <c r="E53" s="177" t="s">
        <v>3417</v>
      </c>
      <c r="F53" s="177" t="s">
        <v>3986</v>
      </c>
      <c r="G53" s="177" t="s">
        <v>3417</v>
      </c>
      <c r="H53" s="177" t="s">
        <v>3417</v>
      </c>
      <c r="I53" s="177" t="s">
        <v>3420</v>
      </c>
      <c r="J53" s="183" t="s">
        <v>7025</v>
      </c>
      <c r="K53" s="176" t="str">
        <f t="shared" si="3"/>
        <v>000100001001002372</v>
      </c>
    </row>
    <row r="54" spans="1:11" s="3" customFormat="1">
      <c r="A54" s="176" t="s">
        <v>1491</v>
      </c>
      <c r="B54" s="28" t="str">
        <f t="shared" si="2"/>
        <v>基本属性/基本信息/手机号归属地/吕梁市</v>
      </c>
      <c r="C54" s="153">
        <v>4</v>
      </c>
      <c r="D54" s="153">
        <v>0</v>
      </c>
      <c r="E54" s="177" t="s">
        <v>3417</v>
      </c>
      <c r="F54" s="177" t="s">
        <v>3986</v>
      </c>
      <c r="G54" s="177" t="s">
        <v>3417</v>
      </c>
      <c r="H54" s="177" t="s">
        <v>3417</v>
      </c>
      <c r="I54" s="177" t="s">
        <v>3420</v>
      </c>
      <c r="J54" s="183" t="s">
        <v>7026</v>
      </c>
      <c r="K54" s="176" t="str">
        <f t="shared" si="3"/>
        <v>000100001001002373</v>
      </c>
    </row>
    <row r="55" spans="1:11" s="3" customFormat="1">
      <c r="A55" s="176" t="s">
        <v>1492</v>
      </c>
      <c r="B55" s="28" t="str">
        <f t="shared" si="2"/>
        <v>基本属性/基本信息/手机号归属地/呼和浩特市</v>
      </c>
      <c r="C55" s="153">
        <v>4</v>
      </c>
      <c r="D55" s="153">
        <v>0</v>
      </c>
      <c r="E55" s="177" t="s">
        <v>3417</v>
      </c>
      <c r="F55" s="177" t="s">
        <v>3986</v>
      </c>
      <c r="G55" s="177" t="s">
        <v>3417</v>
      </c>
      <c r="H55" s="177" t="s">
        <v>3417</v>
      </c>
      <c r="I55" s="177" t="s">
        <v>3420</v>
      </c>
      <c r="J55" s="183" t="s">
        <v>7027</v>
      </c>
      <c r="K55" s="176" t="str">
        <f t="shared" si="3"/>
        <v>000100001001002374</v>
      </c>
    </row>
    <row r="56" spans="1:11" s="3" customFormat="1">
      <c r="A56" s="176" t="s">
        <v>1493</v>
      </c>
      <c r="B56" s="28" t="str">
        <f t="shared" si="2"/>
        <v>基本属性/基本信息/手机号归属地/包头市</v>
      </c>
      <c r="C56" s="153">
        <v>4</v>
      </c>
      <c r="D56" s="153">
        <v>0</v>
      </c>
      <c r="E56" s="177" t="s">
        <v>3417</v>
      </c>
      <c r="F56" s="177" t="s">
        <v>3986</v>
      </c>
      <c r="G56" s="177" t="s">
        <v>3417</v>
      </c>
      <c r="H56" s="177" t="s">
        <v>3417</v>
      </c>
      <c r="I56" s="177" t="s">
        <v>3420</v>
      </c>
      <c r="J56" s="183" t="s">
        <v>7028</v>
      </c>
      <c r="K56" s="176" t="str">
        <f t="shared" si="3"/>
        <v>000100001001002375</v>
      </c>
    </row>
    <row r="57" spans="1:11" s="3" customFormat="1">
      <c r="A57" s="176" t="s">
        <v>1494</v>
      </c>
      <c r="B57" s="28" t="str">
        <f t="shared" si="2"/>
        <v>基本属性/基本信息/手机号归属地/乌海市</v>
      </c>
      <c r="C57" s="153">
        <v>4</v>
      </c>
      <c r="D57" s="153">
        <v>0</v>
      </c>
      <c r="E57" s="177" t="s">
        <v>3417</v>
      </c>
      <c r="F57" s="177" t="s">
        <v>3986</v>
      </c>
      <c r="G57" s="177" t="s">
        <v>3417</v>
      </c>
      <c r="H57" s="177" t="s">
        <v>3417</v>
      </c>
      <c r="I57" s="177" t="s">
        <v>3420</v>
      </c>
      <c r="J57" s="183" t="s">
        <v>7029</v>
      </c>
      <c r="K57" s="176" t="str">
        <f t="shared" si="3"/>
        <v>000100001001002376</v>
      </c>
    </row>
    <row r="58" spans="1:11" s="3" customFormat="1">
      <c r="A58" s="176" t="s">
        <v>1495</v>
      </c>
      <c r="B58" s="28" t="str">
        <f t="shared" si="2"/>
        <v>基本属性/基本信息/手机号归属地/赤峰市</v>
      </c>
      <c r="C58" s="153">
        <v>4</v>
      </c>
      <c r="D58" s="153">
        <v>0</v>
      </c>
      <c r="E58" s="177" t="s">
        <v>3417</v>
      </c>
      <c r="F58" s="177" t="s">
        <v>3986</v>
      </c>
      <c r="G58" s="177" t="s">
        <v>3417</v>
      </c>
      <c r="H58" s="177" t="s">
        <v>3417</v>
      </c>
      <c r="I58" s="177" t="s">
        <v>3420</v>
      </c>
      <c r="J58" s="183" t="s">
        <v>7030</v>
      </c>
      <c r="K58" s="176" t="str">
        <f t="shared" si="3"/>
        <v>000100001001002377</v>
      </c>
    </row>
    <row r="59" spans="1:11" s="3" customFormat="1">
      <c r="A59" s="176" t="s">
        <v>1496</v>
      </c>
      <c r="B59" s="28" t="str">
        <f t="shared" si="2"/>
        <v>基本属性/基本信息/手机号归属地/通辽市</v>
      </c>
      <c r="C59" s="153">
        <v>4</v>
      </c>
      <c r="D59" s="153">
        <v>0</v>
      </c>
      <c r="E59" s="177" t="s">
        <v>3417</v>
      </c>
      <c r="F59" s="177" t="s">
        <v>3986</v>
      </c>
      <c r="G59" s="177" t="s">
        <v>3417</v>
      </c>
      <c r="H59" s="177" t="s">
        <v>3417</v>
      </c>
      <c r="I59" s="177" t="s">
        <v>3420</v>
      </c>
      <c r="J59" s="183" t="s">
        <v>7031</v>
      </c>
      <c r="K59" s="176" t="str">
        <f t="shared" si="3"/>
        <v>000100001001002378</v>
      </c>
    </row>
    <row r="60" spans="1:11" s="3" customFormat="1">
      <c r="A60" s="176" t="s">
        <v>1497</v>
      </c>
      <c r="B60" s="28" t="str">
        <f t="shared" si="2"/>
        <v>基本属性/基本信息/手机号归属地/鄂尔多斯市</v>
      </c>
      <c r="C60" s="153">
        <v>4</v>
      </c>
      <c r="D60" s="153">
        <v>0</v>
      </c>
      <c r="E60" s="177" t="s">
        <v>3417</v>
      </c>
      <c r="F60" s="177" t="s">
        <v>3986</v>
      </c>
      <c r="G60" s="177" t="s">
        <v>3417</v>
      </c>
      <c r="H60" s="177" t="s">
        <v>3417</v>
      </c>
      <c r="I60" s="177" t="s">
        <v>3420</v>
      </c>
      <c r="J60" s="183" t="s">
        <v>7032</v>
      </c>
      <c r="K60" s="176" t="str">
        <f t="shared" si="3"/>
        <v>000100001001002379</v>
      </c>
    </row>
    <row r="61" spans="1:11" s="3" customFormat="1">
      <c r="A61" s="176" t="s">
        <v>1498</v>
      </c>
      <c r="B61" s="28" t="str">
        <f t="shared" si="2"/>
        <v>基本属性/基本信息/手机号归属地/呼伦贝尔市</v>
      </c>
      <c r="C61" s="153">
        <v>4</v>
      </c>
      <c r="D61" s="153">
        <v>0</v>
      </c>
      <c r="E61" s="177" t="s">
        <v>3417</v>
      </c>
      <c r="F61" s="177" t="s">
        <v>3986</v>
      </c>
      <c r="G61" s="177" t="s">
        <v>3417</v>
      </c>
      <c r="H61" s="177" t="s">
        <v>3417</v>
      </c>
      <c r="I61" s="177" t="s">
        <v>3420</v>
      </c>
      <c r="J61" s="183" t="s">
        <v>7033</v>
      </c>
      <c r="K61" s="176" t="str">
        <f t="shared" si="3"/>
        <v>000100001001002380</v>
      </c>
    </row>
    <row r="62" spans="1:11" s="3" customFormat="1">
      <c r="A62" s="176" t="s">
        <v>1499</v>
      </c>
      <c r="B62" s="28" t="str">
        <f t="shared" si="2"/>
        <v>基本属性/基本信息/手机号归属地/巴彦淖尔市</v>
      </c>
      <c r="C62" s="153">
        <v>4</v>
      </c>
      <c r="D62" s="153">
        <v>0</v>
      </c>
      <c r="E62" s="177" t="s">
        <v>3417</v>
      </c>
      <c r="F62" s="177" t="s">
        <v>3986</v>
      </c>
      <c r="G62" s="177" t="s">
        <v>3417</v>
      </c>
      <c r="H62" s="177" t="s">
        <v>3417</v>
      </c>
      <c r="I62" s="177" t="s">
        <v>3420</v>
      </c>
      <c r="J62" s="183" t="s">
        <v>7034</v>
      </c>
      <c r="K62" s="176" t="str">
        <f t="shared" si="3"/>
        <v>000100001001002381</v>
      </c>
    </row>
    <row r="63" spans="1:11" s="3" customFormat="1">
      <c r="A63" s="176" t="s">
        <v>1500</v>
      </c>
      <c r="B63" s="28" t="str">
        <f t="shared" si="2"/>
        <v>基本属性/基本信息/手机号归属地/乌兰察布市</v>
      </c>
      <c r="C63" s="153">
        <v>4</v>
      </c>
      <c r="D63" s="153">
        <v>0</v>
      </c>
      <c r="E63" s="177" t="s">
        <v>3417</v>
      </c>
      <c r="F63" s="177" t="s">
        <v>3986</v>
      </c>
      <c r="G63" s="177" t="s">
        <v>3417</v>
      </c>
      <c r="H63" s="177" t="s">
        <v>3417</v>
      </c>
      <c r="I63" s="177" t="s">
        <v>3420</v>
      </c>
      <c r="J63" s="183" t="s">
        <v>7035</v>
      </c>
      <c r="K63" s="176" t="str">
        <f t="shared" si="3"/>
        <v>000100001001002382</v>
      </c>
    </row>
    <row r="64" spans="1:11" s="3" customFormat="1">
      <c r="A64" s="176" t="s">
        <v>1164</v>
      </c>
      <c r="B64" s="28" t="str">
        <f t="shared" si="2"/>
        <v>基本属性/基本信息/手机号归属地/兴安盟</v>
      </c>
      <c r="C64" s="153">
        <v>4</v>
      </c>
      <c r="D64" s="153">
        <v>0</v>
      </c>
      <c r="E64" s="177" t="s">
        <v>3417</v>
      </c>
      <c r="F64" s="177" t="s">
        <v>3986</v>
      </c>
      <c r="G64" s="177" t="s">
        <v>3417</v>
      </c>
      <c r="H64" s="177" t="s">
        <v>3417</v>
      </c>
      <c r="I64" s="177" t="s">
        <v>3420</v>
      </c>
      <c r="J64" s="183" t="s">
        <v>7036</v>
      </c>
      <c r="K64" s="176" t="str">
        <f t="shared" si="3"/>
        <v>000100001001002383</v>
      </c>
    </row>
    <row r="65" spans="1:11" s="3" customFormat="1">
      <c r="A65" s="176" t="s">
        <v>1501</v>
      </c>
      <c r="B65" s="28" t="str">
        <f t="shared" si="2"/>
        <v>基本属性/基本信息/手机号归属地/锡林郭勒盟</v>
      </c>
      <c r="C65" s="153">
        <v>4</v>
      </c>
      <c r="D65" s="153">
        <v>0</v>
      </c>
      <c r="E65" s="177" t="s">
        <v>3417</v>
      </c>
      <c r="F65" s="177" t="s">
        <v>3986</v>
      </c>
      <c r="G65" s="177" t="s">
        <v>3417</v>
      </c>
      <c r="H65" s="177" t="s">
        <v>3417</v>
      </c>
      <c r="I65" s="177" t="s">
        <v>3420</v>
      </c>
      <c r="J65" s="183" t="s">
        <v>7037</v>
      </c>
      <c r="K65" s="176" t="str">
        <f t="shared" si="3"/>
        <v>000100001001002384</v>
      </c>
    </row>
    <row r="66" spans="1:11" s="3" customFormat="1">
      <c r="A66" s="176" t="s">
        <v>1502</v>
      </c>
      <c r="B66" s="28" t="str">
        <f t="shared" si="2"/>
        <v>基本属性/基本信息/手机号归属地/阿拉善盟</v>
      </c>
      <c r="C66" s="153">
        <v>4</v>
      </c>
      <c r="D66" s="153">
        <v>0</v>
      </c>
      <c r="E66" s="177" t="s">
        <v>3417</v>
      </c>
      <c r="F66" s="177" t="s">
        <v>3986</v>
      </c>
      <c r="G66" s="177" t="s">
        <v>3417</v>
      </c>
      <c r="H66" s="177" t="s">
        <v>3417</v>
      </c>
      <c r="I66" s="177" t="s">
        <v>3420</v>
      </c>
      <c r="J66" s="183" t="s">
        <v>7038</v>
      </c>
      <c r="K66" s="176" t="str">
        <f t="shared" si="3"/>
        <v>000100001001002385</v>
      </c>
    </row>
    <row r="67" spans="1:11" s="3" customFormat="1">
      <c r="A67" s="176" t="s">
        <v>1503</v>
      </c>
      <c r="B67" s="28" t="str">
        <f t="shared" si="2"/>
        <v>基本属性/基本信息/手机号归属地/沈阳市</v>
      </c>
      <c r="C67" s="153">
        <v>4</v>
      </c>
      <c r="D67" s="153">
        <v>0</v>
      </c>
      <c r="E67" s="177" t="s">
        <v>3417</v>
      </c>
      <c r="F67" s="177" t="s">
        <v>3986</v>
      </c>
      <c r="G67" s="177" t="s">
        <v>3417</v>
      </c>
      <c r="H67" s="177" t="s">
        <v>3417</v>
      </c>
      <c r="I67" s="177" t="s">
        <v>3420</v>
      </c>
      <c r="J67" s="183" t="s">
        <v>7039</v>
      </c>
      <c r="K67" s="176" t="str">
        <f t="shared" si="3"/>
        <v>000100001001002386</v>
      </c>
    </row>
    <row r="68" spans="1:11" s="3" customFormat="1">
      <c r="A68" s="176" t="s">
        <v>1504</v>
      </c>
      <c r="B68" s="28" t="str">
        <f t="shared" si="2"/>
        <v>基本属性/基本信息/手机号归属地/大连市</v>
      </c>
      <c r="C68" s="153">
        <v>4</v>
      </c>
      <c r="D68" s="153">
        <v>0</v>
      </c>
      <c r="E68" s="177" t="s">
        <v>3417</v>
      </c>
      <c r="F68" s="177" t="s">
        <v>3986</v>
      </c>
      <c r="G68" s="177" t="s">
        <v>3417</v>
      </c>
      <c r="H68" s="177" t="s">
        <v>3417</v>
      </c>
      <c r="I68" s="177" t="s">
        <v>3420</v>
      </c>
      <c r="J68" s="183" t="s">
        <v>7040</v>
      </c>
      <c r="K68" s="176" t="str">
        <f t="shared" si="3"/>
        <v>000100001001002387</v>
      </c>
    </row>
    <row r="69" spans="1:11" s="3" customFormat="1">
      <c r="A69" s="176" t="s">
        <v>1505</v>
      </c>
      <c r="B69" s="28" t="str">
        <f t="shared" si="2"/>
        <v>基本属性/基本信息/手机号归属地/鞍山市</v>
      </c>
      <c r="C69" s="153">
        <v>4</v>
      </c>
      <c r="D69" s="153">
        <v>0</v>
      </c>
      <c r="E69" s="177" t="s">
        <v>3417</v>
      </c>
      <c r="F69" s="177" t="s">
        <v>3986</v>
      </c>
      <c r="G69" s="177" t="s">
        <v>3417</v>
      </c>
      <c r="H69" s="177" t="s">
        <v>3417</v>
      </c>
      <c r="I69" s="177" t="s">
        <v>3420</v>
      </c>
      <c r="J69" s="183" t="s">
        <v>7041</v>
      </c>
      <c r="K69" s="176" t="str">
        <f t="shared" si="3"/>
        <v>000100001001002388</v>
      </c>
    </row>
    <row r="70" spans="1:11" s="3" customFormat="1">
      <c r="A70" s="176" t="s">
        <v>1506</v>
      </c>
      <c r="B70" s="28" t="str">
        <f t="shared" si="2"/>
        <v>基本属性/基本信息/手机号归属地/抚顺市</v>
      </c>
      <c r="C70" s="153">
        <v>4</v>
      </c>
      <c r="D70" s="153">
        <v>0</v>
      </c>
      <c r="E70" s="177" t="s">
        <v>3417</v>
      </c>
      <c r="F70" s="177" t="s">
        <v>3986</v>
      </c>
      <c r="G70" s="177" t="s">
        <v>3417</v>
      </c>
      <c r="H70" s="177" t="s">
        <v>3417</v>
      </c>
      <c r="I70" s="177" t="s">
        <v>3420</v>
      </c>
      <c r="J70" s="183" t="s">
        <v>7042</v>
      </c>
      <c r="K70" s="176" t="str">
        <f t="shared" si="3"/>
        <v>000100001001002389</v>
      </c>
    </row>
    <row r="71" spans="1:11" s="3" customFormat="1">
      <c r="A71" s="176" t="s">
        <v>1507</v>
      </c>
      <c r="B71" s="28" t="str">
        <f t="shared" si="2"/>
        <v>基本属性/基本信息/手机号归属地/本溪市</v>
      </c>
      <c r="C71" s="153">
        <v>4</v>
      </c>
      <c r="D71" s="153">
        <v>0</v>
      </c>
      <c r="E71" s="177" t="s">
        <v>3417</v>
      </c>
      <c r="F71" s="177" t="s">
        <v>3986</v>
      </c>
      <c r="G71" s="177" t="s">
        <v>3417</v>
      </c>
      <c r="H71" s="177" t="s">
        <v>3417</v>
      </c>
      <c r="I71" s="177" t="s">
        <v>3420</v>
      </c>
      <c r="J71" s="183" t="s">
        <v>7043</v>
      </c>
      <c r="K71" s="176" t="str">
        <f t="shared" si="3"/>
        <v>000100001001002390</v>
      </c>
    </row>
    <row r="72" spans="1:11" s="3" customFormat="1">
      <c r="A72" s="176" t="s">
        <v>1508</v>
      </c>
      <c r="B72" s="28" t="str">
        <f t="shared" si="2"/>
        <v>基本属性/基本信息/手机号归属地/丹东市</v>
      </c>
      <c r="C72" s="153">
        <v>4</v>
      </c>
      <c r="D72" s="153">
        <v>0</v>
      </c>
      <c r="E72" s="177" t="s">
        <v>3417</v>
      </c>
      <c r="F72" s="177" t="s">
        <v>3986</v>
      </c>
      <c r="G72" s="177" t="s">
        <v>3417</v>
      </c>
      <c r="H72" s="177" t="s">
        <v>3417</v>
      </c>
      <c r="I72" s="177" t="s">
        <v>3420</v>
      </c>
      <c r="J72" s="183" t="s">
        <v>7044</v>
      </c>
      <c r="K72" s="176" t="str">
        <f t="shared" si="3"/>
        <v>000100001001002391</v>
      </c>
    </row>
    <row r="73" spans="1:11" s="3" customFormat="1">
      <c r="A73" s="176" t="s">
        <v>1509</v>
      </c>
      <c r="B73" s="28" t="str">
        <f t="shared" si="2"/>
        <v>基本属性/基本信息/手机号归属地/锦州市</v>
      </c>
      <c r="C73" s="153">
        <v>4</v>
      </c>
      <c r="D73" s="153">
        <v>0</v>
      </c>
      <c r="E73" s="177" t="s">
        <v>3417</v>
      </c>
      <c r="F73" s="177" t="s">
        <v>3986</v>
      </c>
      <c r="G73" s="177" t="s">
        <v>3417</v>
      </c>
      <c r="H73" s="177" t="s">
        <v>3417</v>
      </c>
      <c r="I73" s="177" t="s">
        <v>3420</v>
      </c>
      <c r="J73" s="183" t="s">
        <v>7045</v>
      </c>
      <c r="K73" s="176" t="str">
        <f t="shared" si="3"/>
        <v>000100001001002392</v>
      </c>
    </row>
    <row r="74" spans="1:11" s="3" customFormat="1">
      <c r="A74" s="176" t="s">
        <v>1510</v>
      </c>
      <c r="B74" s="28" t="str">
        <f t="shared" si="2"/>
        <v>基本属性/基本信息/手机号归属地/营口市</v>
      </c>
      <c r="C74" s="153">
        <v>4</v>
      </c>
      <c r="D74" s="153">
        <v>0</v>
      </c>
      <c r="E74" s="177" t="s">
        <v>3417</v>
      </c>
      <c r="F74" s="177" t="s">
        <v>3986</v>
      </c>
      <c r="G74" s="177" t="s">
        <v>3417</v>
      </c>
      <c r="H74" s="177" t="s">
        <v>3417</v>
      </c>
      <c r="I74" s="177" t="s">
        <v>3420</v>
      </c>
      <c r="J74" s="183" t="s">
        <v>7046</v>
      </c>
      <c r="K74" s="176" t="str">
        <f t="shared" si="3"/>
        <v>000100001001002393</v>
      </c>
    </row>
    <row r="75" spans="1:11" s="3" customFormat="1">
      <c r="A75" s="176" t="s">
        <v>1511</v>
      </c>
      <c r="B75" s="28" t="str">
        <f t="shared" si="2"/>
        <v>基本属性/基本信息/手机号归属地/阜新市</v>
      </c>
      <c r="C75" s="153">
        <v>4</v>
      </c>
      <c r="D75" s="153">
        <v>0</v>
      </c>
      <c r="E75" s="177" t="s">
        <v>3417</v>
      </c>
      <c r="F75" s="177" t="s">
        <v>3986</v>
      </c>
      <c r="G75" s="177" t="s">
        <v>3417</v>
      </c>
      <c r="H75" s="177" t="s">
        <v>3417</v>
      </c>
      <c r="I75" s="177" t="s">
        <v>3420</v>
      </c>
      <c r="J75" s="183" t="s">
        <v>7047</v>
      </c>
      <c r="K75" s="176" t="str">
        <f t="shared" si="3"/>
        <v>000100001001002394</v>
      </c>
    </row>
    <row r="76" spans="1:11" s="3" customFormat="1">
      <c r="A76" s="176" t="s">
        <v>1512</v>
      </c>
      <c r="B76" s="28" t="str">
        <f t="shared" si="2"/>
        <v>基本属性/基本信息/手机号归属地/辽阳市</v>
      </c>
      <c r="C76" s="153">
        <v>4</v>
      </c>
      <c r="D76" s="153">
        <v>0</v>
      </c>
      <c r="E76" s="177" t="s">
        <v>3417</v>
      </c>
      <c r="F76" s="177" t="s">
        <v>3986</v>
      </c>
      <c r="G76" s="177" t="s">
        <v>3417</v>
      </c>
      <c r="H76" s="177" t="s">
        <v>3417</v>
      </c>
      <c r="I76" s="177" t="s">
        <v>3420</v>
      </c>
      <c r="J76" s="183" t="s">
        <v>7048</v>
      </c>
      <c r="K76" s="176" t="str">
        <f t="shared" si="3"/>
        <v>000100001001002395</v>
      </c>
    </row>
    <row r="77" spans="1:11" s="3" customFormat="1">
      <c r="A77" s="176" t="s">
        <v>1513</v>
      </c>
      <c r="B77" s="28" t="str">
        <f t="shared" si="2"/>
        <v>基本属性/基本信息/手机号归属地/盘锦市</v>
      </c>
      <c r="C77" s="153">
        <v>4</v>
      </c>
      <c r="D77" s="153">
        <v>0</v>
      </c>
      <c r="E77" s="177" t="s">
        <v>3417</v>
      </c>
      <c r="F77" s="177" t="s">
        <v>3986</v>
      </c>
      <c r="G77" s="177" t="s">
        <v>3417</v>
      </c>
      <c r="H77" s="177" t="s">
        <v>3417</v>
      </c>
      <c r="I77" s="177" t="s">
        <v>3420</v>
      </c>
      <c r="J77" s="183" t="s">
        <v>7049</v>
      </c>
      <c r="K77" s="176" t="str">
        <f t="shared" si="3"/>
        <v>000100001001002396</v>
      </c>
    </row>
    <row r="78" spans="1:11" s="3" customFormat="1">
      <c r="A78" s="176" t="s">
        <v>1514</v>
      </c>
      <c r="B78" s="28" t="str">
        <f t="shared" si="2"/>
        <v>基本属性/基本信息/手机号归属地/铁岭市</v>
      </c>
      <c r="C78" s="153">
        <v>4</v>
      </c>
      <c r="D78" s="153">
        <v>0</v>
      </c>
      <c r="E78" s="177" t="s">
        <v>3417</v>
      </c>
      <c r="F78" s="177" t="s">
        <v>3986</v>
      </c>
      <c r="G78" s="177" t="s">
        <v>3417</v>
      </c>
      <c r="H78" s="177" t="s">
        <v>3417</v>
      </c>
      <c r="I78" s="177" t="s">
        <v>3420</v>
      </c>
      <c r="J78" s="183" t="s">
        <v>7050</v>
      </c>
      <c r="K78" s="176" t="str">
        <f t="shared" si="3"/>
        <v>000100001001002397</v>
      </c>
    </row>
    <row r="79" spans="1:11" s="3" customFormat="1">
      <c r="A79" s="176" t="s">
        <v>1515</v>
      </c>
      <c r="B79" s="28" t="str">
        <f t="shared" si="2"/>
        <v>基本属性/基本信息/手机号归属地/朝阳市</v>
      </c>
      <c r="C79" s="153">
        <v>4</v>
      </c>
      <c r="D79" s="153">
        <v>0</v>
      </c>
      <c r="E79" s="177" t="s">
        <v>3417</v>
      </c>
      <c r="F79" s="177" t="s">
        <v>3986</v>
      </c>
      <c r="G79" s="177" t="s">
        <v>3417</v>
      </c>
      <c r="H79" s="177" t="s">
        <v>3417</v>
      </c>
      <c r="I79" s="177" t="s">
        <v>3420</v>
      </c>
      <c r="J79" s="183" t="s">
        <v>7051</v>
      </c>
      <c r="K79" s="176" t="str">
        <f t="shared" si="3"/>
        <v>000100001001002398</v>
      </c>
    </row>
    <row r="80" spans="1:11" s="3" customFormat="1">
      <c r="A80" s="176" t="s">
        <v>1516</v>
      </c>
      <c r="B80" s="28" t="str">
        <f t="shared" si="2"/>
        <v>基本属性/基本信息/手机号归属地/葫芦岛市</v>
      </c>
      <c r="C80" s="153">
        <v>4</v>
      </c>
      <c r="D80" s="153">
        <v>0</v>
      </c>
      <c r="E80" s="177" t="s">
        <v>3417</v>
      </c>
      <c r="F80" s="177" t="s">
        <v>3986</v>
      </c>
      <c r="G80" s="177" t="s">
        <v>3417</v>
      </c>
      <c r="H80" s="177" t="s">
        <v>3417</v>
      </c>
      <c r="I80" s="177" t="s">
        <v>3420</v>
      </c>
      <c r="J80" s="183" t="s">
        <v>7052</v>
      </c>
      <c r="K80" s="176" t="str">
        <f t="shared" si="3"/>
        <v>000100001001002399</v>
      </c>
    </row>
    <row r="81" spans="1:11" s="3" customFormat="1">
      <c r="A81" s="176" t="s">
        <v>1517</v>
      </c>
      <c r="B81" s="28" t="str">
        <f t="shared" si="2"/>
        <v>基本属性/基本信息/手机号归属地/长春市</v>
      </c>
      <c r="C81" s="153">
        <v>4</v>
      </c>
      <c r="D81" s="153">
        <v>0</v>
      </c>
      <c r="E81" s="177" t="s">
        <v>3417</v>
      </c>
      <c r="F81" s="177" t="s">
        <v>3986</v>
      </c>
      <c r="G81" s="177" t="s">
        <v>3417</v>
      </c>
      <c r="H81" s="177" t="s">
        <v>3417</v>
      </c>
      <c r="I81" s="177" t="s">
        <v>3420</v>
      </c>
      <c r="J81" s="183" t="s">
        <v>7053</v>
      </c>
      <c r="K81" s="176" t="str">
        <f t="shared" si="3"/>
        <v>000100001001002400</v>
      </c>
    </row>
    <row r="82" spans="1:11" s="3" customFormat="1">
      <c r="A82" s="176" t="s">
        <v>1518</v>
      </c>
      <c r="B82" s="28" t="str">
        <f t="shared" si="2"/>
        <v>基本属性/基本信息/手机号归属地/吉林市</v>
      </c>
      <c r="C82" s="153">
        <v>4</v>
      </c>
      <c r="D82" s="153">
        <v>0</v>
      </c>
      <c r="E82" s="177" t="s">
        <v>3417</v>
      </c>
      <c r="F82" s="177" t="s">
        <v>3986</v>
      </c>
      <c r="G82" s="177" t="s">
        <v>3417</v>
      </c>
      <c r="H82" s="177" t="s">
        <v>3417</v>
      </c>
      <c r="I82" s="177" t="s">
        <v>3420</v>
      </c>
      <c r="J82" s="183" t="s">
        <v>7054</v>
      </c>
      <c r="K82" s="176" t="str">
        <f t="shared" si="3"/>
        <v>000100001001002401</v>
      </c>
    </row>
    <row r="83" spans="1:11" s="3" customFormat="1">
      <c r="A83" s="176" t="s">
        <v>1519</v>
      </c>
      <c r="B83" s="28" t="str">
        <f t="shared" si="2"/>
        <v>基本属性/基本信息/手机号归属地/四平市</v>
      </c>
      <c r="C83" s="153">
        <v>4</v>
      </c>
      <c r="D83" s="153">
        <v>0</v>
      </c>
      <c r="E83" s="177" t="s">
        <v>3417</v>
      </c>
      <c r="F83" s="177" t="s">
        <v>3986</v>
      </c>
      <c r="G83" s="177" t="s">
        <v>3417</v>
      </c>
      <c r="H83" s="177" t="s">
        <v>3417</v>
      </c>
      <c r="I83" s="177" t="s">
        <v>3420</v>
      </c>
      <c r="J83" s="183" t="s">
        <v>7055</v>
      </c>
      <c r="K83" s="176" t="str">
        <f t="shared" si="3"/>
        <v>000100001001002402</v>
      </c>
    </row>
    <row r="84" spans="1:11" s="3" customFormat="1">
      <c r="A84" s="176" t="s">
        <v>1520</v>
      </c>
      <c r="B84" s="28" t="str">
        <f t="shared" si="2"/>
        <v>基本属性/基本信息/手机号归属地/辽源市</v>
      </c>
      <c r="C84" s="153">
        <v>4</v>
      </c>
      <c r="D84" s="153">
        <v>0</v>
      </c>
      <c r="E84" s="177" t="s">
        <v>3417</v>
      </c>
      <c r="F84" s="177" t="s">
        <v>3986</v>
      </c>
      <c r="G84" s="177" t="s">
        <v>3417</v>
      </c>
      <c r="H84" s="177" t="s">
        <v>3417</v>
      </c>
      <c r="I84" s="177" t="s">
        <v>3420</v>
      </c>
      <c r="J84" s="183" t="s">
        <v>7056</v>
      </c>
      <c r="K84" s="176" t="str">
        <f t="shared" si="3"/>
        <v>000100001001002403</v>
      </c>
    </row>
    <row r="85" spans="1:11" s="3" customFormat="1">
      <c r="A85" s="176" t="s">
        <v>1521</v>
      </c>
      <c r="B85" s="28" t="str">
        <f t="shared" si="2"/>
        <v>基本属性/基本信息/手机号归属地/通化市</v>
      </c>
      <c r="C85" s="153">
        <v>4</v>
      </c>
      <c r="D85" s="153">
        <v>0</v>
      </c>
      <c r="E85" s="177" t="s">
        <v>3417</v>
      </c>
      <c r="F85" s="177" t="s">
        <v>3986</v>
      </c>
      <c r="G85" s="177" t="s">
        <v>3417</v>
      </c>
      <c r="H85" s="177" t="s">
        <v>3417</v>
      </c>
      <c r="I85" s="177" t="s">
        <v>3420</v>
      </c>
      <c r="J85" s="183" t="s">
        <v>7057</v>
      </c>
      <c r="K85" s="176" t="str">
        <f t="shared" si="3"/>
        <v>000100001001002404</v>
      </c>
    </row>
    <row r="86" spans="1:11" s="3" customFormat="1">
      <c r="A86" s="176" t="s">
        <v>1522</v>
      </c>
      <c r="B86" s="28" t="str">
        <f t="shared" si="2"/>
        <v>基本属性/基本信息/手机号归属地/白山市</v>
      </c>
      <c r="C86" s="153">
        <v>4</v>
      </c>
      <c r="D86" s="153">
        <v>0</v>
      </c>
      <c r="E86" s="177" t="s">
        <v>3417</v>
      </c>
      <c r="F86" s="177" t="s">
        <v>3986</v>
      </c>
      <c r="G86" s="177" t="s">
        <v>3417</v>
      </c>
      <c r="H86" s="177" t="s">
        <v>3417</v>
      </c>
      <c r="I86" s="177" t="s">
        <v>3420</v>
      </c>
      <c r="J86" s="183" t="s">
        <v>7058</v>
      </c>
      <c r="K86" s="176" t="str">
        <f t="shared" si="3"/>
        <v>000100001001002405</v>
      </c>
    </row>
    <row r="87" spans="1:11" s="3" customFormat="1">
      <c r="A87" s="176" t="s">
        <v>1523</v>
      </c>
      <c r="B87" s="28" t="str">
        <f t="shared" si="2"/>
        <v>基本属性/基本信息/手机号归属地/松原市</v>
      </c>
      <c r="C87" s="153">
        <v>4</v>
      </c>
      <c r="D87" s="153">
        <v>0</v>
      </c>
      <c r="E87" s="177" t="s">
        <v>3417</v>
      </c>
      <c r="F87" s="177" t="s">
        <v>3986</v>
      </c>
      <c r="G87" s="177" t="s">
        <v>3417</v>
      </c>
      <c r="H87" s="177" t="s">
        <v>3417</v>
      </c>
      <c r="I87" s="177" t="s">
        <v>3420</v>
      </c>
      <c r="J87" s="183" t="s">
        <v>7059</v>
      </c>
      <c r="K87" s="176" t="str">
        <f t="shared" si="3"/>
        <v>000100001001002406</v>
      </c>
    </row>
    <row r="88" spans="1:11" s="3" customFormat="1">
      <c r="A88" s="176" t="s">
        <v>1524</v>
      </c>
      <c r="B88" s="28" t="str">
        <f t="shared" si="2"/>
        <v>基本属性/基本信息/手机号归属地/白城市</v>
      </c>
      <c r="C88" s="153">
        <v>4</v>
      </c>
      <c r="D88" s="153">
        <v>0</v>
      </c>
      <c r="E88" s="177" t="s">
        <v>3417</v>
      </c>
      <c r="F88" s="177" t="s">
        <v>3986</v>
      </c>
      <c r="G88" s="177" t="s">
        <v>3417</v>
      </c>
      <c r="H88" s="177" t="s">
        <v>3417</v>
      </c>
      <c r="I88" s="177" t="s">
        <v>3420</v>
      </c>
      <c r="J88" s="183" t="s">
        <v>7060</v>
      </c>
      <c r="K88" s="176" t="str">
        <f t="shared" si="3"/>
        <v>000100001001002407</v>
      </c>
    </row>
    <row r="89" spans="1:11" s="3" customFormat="1">
      <c r="A89" s="176" t="s">
        <v>3478</v>
      </c>
      <c r="B89" s="28" t="str">
        <f t="shared" si="2"/>
        <v>基本属性/基本信息/手机号归属地/延边朝鲜族自治州</v>
      </c>
      <c r="C89" s="153">
        <v>4</v>
      </c>
      <c r="D89" s="153">
        <v>0</v>
      </c>
      <c r="E89" s="177" t="s">
        <v>3417</v>
      </c>
      <c r="F89" s="177" t="s">
        <v>3986</v>
      </c>
      <c r="G89" s="177" t="s">
        <v>3417</v>
      </c>
      <c r="H89" s="177" t="s">
        <v>3417</v>
      </c>
      <c r="I89" s="177" t="s">
        <v>3420</v>
      </c>
      <c r="J89" s="183" t="s">
        <v>7061</v>
      </c>
      <c r="K89" s="176" t="str">
        <f t="shared" si="3"/>
        <v>000100001001002408</v>
      </c>
    </row>
    <row r="90" spans="1:11" s="3" customFormat="1">
      <c r="A90" s="176" t="s">
        <v>1526</v>
      </c>
      <c r="B90" s="28" t="str">
        <f t="shared" si="2"/>
        <v>基本属性/基本信息/手机号归属地/哈尔滨市</v>
      </c>
      <c r="C90" s="153">
        <v>4</v>
      </c>
      <c r="D90" s="153">
        <v>0</v>
      </c>
      <c r="E90" s="177" t="s">
        <v>3417</v>
      </c>
      <c r="F90" s="177" t="s">
        <v>3986</v>
      </c>
      <c r="G90" s="177" t="s">
        <v>3417</v>
      </c>
      <c r="H90" s="177" t="s">
        <v>3417</v>
      </c>
      <c r="I90" s="177" t="s">
        <v>3420</v>
      </c>
      <c r="J90" s="183" t="s">
        <v>7062</v>
      </c>
      <c r="K90" s="176" t="str">
        <f t="shared" si="3"/>
        <v>000100001001002409</v>
      </c>
    </row>
    <row r="91" spans="1:11" s="3" customFormat="1">
      <c r="A91" s="176" t="s">
        <v>1527</v>
      </c>
      <c r="B91" s="28" t="str">
        <f t="shared" si="2"/>
        <v>基本属性/基本信息/手机号归属地/齐齐哈尔市</v>
      </c>
      <c r="C91" s="153">
        <v>4</v>
      </c>
      <c r="D91" s="153">
        <v>0</v>
      </c>
      <c r="E91" s="177" t="s">
        <v>3417</v>
      </c>
      <c r="F91" s="177" t="s">
        <v>3986</v>
      </c>
      <c r="G91" s="177" t="s">
        <v>3417</v>
      </c>
      <c r="H91" s="177" t="s">
        <v>3417</v>
      </c>
      <c r="I91" s="177" t="s">
        <v>3420</v>
      </c>
      <c r="J91" s="183" t="s">
        <v>7063</v>
      </c>
      <c r="K91" s="176" t="str">
        <f t="shared" si="3"/>
        <v>000100001001002410</v>
      </c>
    </row>
    <row r="92" spans="1:11" s="3" customFormat="1">
      <c r="A92" s="176" t="s">
        <v>1528</v>
      </c>
      <c r="B92" s="28" t="str">
        <f t="shared" si="2"/>
        <v>基本属性/基本信息/手机号归属地/鸡西市</v>
      </c>
      <c r="C92" s="153">
        <v>4</v>
      </c>
      <c r="D92" s="153">
        <v>0</v>
      </c>
      <c r="E92" s="177" t="s">
        <v>3417</v>
      </c>
      <c r="F92" s="177" t="s">
        <v>3986</v>
      </c>
      <c r="G92" s="177" t="s">
        <v>3417</v>
      </c>
      <c r="H92" s="177" t="s">
        <v>3417</v>
      </c>
      <c r="I92" s="177" t="s">
        <v>3420</v>
      </c>
      <c r="J92" s="183" t="s">
        <v>7064</v>
      </c>
      <c r="K92" s="176" t="str">
        <f t="shared" si="3"/>
        <v>000100001001002411</v>
      </c>
    </row>
    <row r="93" spans="1:11" s="3" customFormat="1">
      <c r="A93" s="176" t="s">
        <v>1529</v>
      </c>
      <c r="B93" s="28" t="str">
        <f t="shared" si="2"/>
        <v>基本属性/基本信息/手机号归属地/鹤岗市</v>
      </c>
      <c r="C93" s="153">
        <v>4</v>
      </c>
      <c r="D93" s="153">
        <v>0</v>
      </c>
      <c r="E93" s="177" t="s">
        <v>3417</v>
      </c>
      <c r="F93" s="177" t="s">
        <v>3986</v>
      </c>
      <c r="G93" s="177" t="s">
        <v>3417</v>
      </c>
      <c r="H93" s="177" t="s">
        <v>3417</v>
      </c>
      <c r="I93" s="177" t="s">
        <v>3420</v>
      </c>
      <c r="J93" s="183" t="s">
        <v>7065</v>
      </c>
      <c r="K93" s="176" t="str">
        <f t="shared" si="3"/>
        <v>000100001001002412</v>
      </c>
    </row>
    <row r="94" spans="1:11" s="3" customFormat="1">
      <c r="A94" s="176" t="s">
        <v>1530</v>
      </c>
      <c r="B94" s="28" t="str">
        <f t="shared" si="2"/>
        <v>基本属性/基本信息/手机号归属地/双鸭山市</v>
      </c>
      <c r="C94" s="153">
        <v>4</v>
      </c>
      <c r="D94" s="153">
        <v>0</v>
      </c>
      <c r="E94" s="177" t="s">
        <v>3417</v>
      </c>
      <c r="F94" s="177" t="s">
        <v>3986</v>
      </c>
      <c r="G94" s="177" t="s">
        <v>3417</v>
      </c>
      <c r="H94" s="177" t="s">
        <v>3417</v>
      </c>
      <c r="I94" s="177" t="s">
        <v>3420</v>
      </c>
      <c r="J94" s="183" t="s">
        <v>7066</v>
      </c>
      <c r="K94" s="176" t="str">
        <f t="shared" si="3"/>
        <v>000100001001002413</v>
      </c>
    </row>
    <row r="95" spans="1:11" s="3" customFormat="1">
      <c r="A95" s="176" t="s">
        <v>1531</v>
      </c>
      <c r="B95" s="28" t="str">
        <f t="shared" ref="B95:B158" si="4">"基本属性/基本信息/手机号归属地/"&amp;A95</f>
        <v>基本属性/基本信息/手机号归属地/大庆市</v>
      </c>
      <c r="C95" s="153">
        <v>4</v>
      </c>
      <c r="D95" s="153">
        <v>0</v>
      </c>
      <c r="E95" s="177" t="s">
        <v>3417</v>
      </c>
      <c r="F95" s="177" t="s">
        <v>3986</v>
      </c>
      <c r="G95" s="177" t="s">
        <v>3417</v>
      </c>
      <c r="H95" s="177" t="s">
        <v>3417</v>
      </c>
      <c r="I95" s="177" t="s">
        <v>3420</v>
      </c>
      <c r="J95" s="183" t="s">
        <v>7067</v>
      </c>
      <c r="K95" s="176" t="str">
        <f t="shared" ref="K95:K158" si="5">D95&amp;E95&amp;F95&amp;G95&amp;H95&amp;I95&amp;J95</f>
        <v>000100001001002414</v>
      </c>
    </row>
    <row r="96" spans="1:11" s="3" customFormat="1">
      <c r="A96" s="176" t="s">
        <v>1532</v>
      </c>
      <c r="B96" s="28" t="str">
        <f t="shared" si="4"/>
        <v>基本属性/基本信息/手机号归属地/伊春市</v>
      </c>
      <c r="C96" s="153">
        <v>4</v>
      </c>
      <c r="D96" s="153">
        <v>0</v>
      </c>
      <c r="E96" s="177" t="s">
        <v>3417</v>
      </c>
      <c r="F96" s="177" t="s">
        <v>3986</v>
      </c>
      <c r="G96" s="177" t="s">
        <v>3417</v>
      </c>
      <c r="H96" s="177" t="s">
        <v>3417</v>
      </c>
      <c r="I96" s="177" t="s">
        <v>3420</v>
      </c>
      <c r="J96" s="183" t="s">
        <v>7068</v>
      </c>
      <c r="K96" s="176" t="str">
        <f t="shared" si="5"/>
        <v>000100001001002415</v>
      </c>
    </row>
    <row r="97" spans="1:11" s="3" customFormat="1">
      <c r="A97" s="176" t="s">
        <v>1533</v>
      </c>
      <c r="B97" s="28" t="str">
        <f t="shared" si="4"/>
        <v>基本属性/基本信息/手机号归属地/佳木斯市</v>
      </c>
      <c r="C97" s="153">
        <v>4</v>
      </c>
      <c r="D97" s="153">
        <v>0</v>
      </c>
      <c r="E97" s="177" t="s">
        <v>3417</v>
      </c>
      <c r="F97" s="177" t="s">
        <v>3986</v>
      </c>
      <c r="G97" s="177" t="s">
        <v>3417</v>
      </c>
      <c r="H97" s="177" t="s">
        <v>3417</v>
      </c>
      <c r="I97" s="177" t="s">
        <v>3420</v>
      </c>
      <c r="J97" s="183" t="s">
        <v>7069</v>
      </c>
      <c r="K97" s="176" t="str">
        <f t="shared" si="5"/>
        <v>000100001001002416</v>
      </c>
    </row>
    <row r="98" spans="1:11" s="3" customFormat="1">
      <c r="A98" s="176" t="s">
        <v>1534</v>
      </c>
      <c r="B98" s="28" t="str">
        <f t="shared" si="4"/>
        <v>基本属性/基本信息/手机号归属地/七台河市</v>
      </c>
      <c r="C98" s="153">
        <v>4</v>
      </c>
      <c r="D98" s="153">
        <v>0</v>
      </c>
      <c r="E98" s="177" t="s">
        <v>3417</v>
      </c>
      <c r="F98" s="177" t="s">
        <v>3986</v>
      </c>
      <c r="G98" s="177" t="s">
        <v>3417</v>
      </c>
      <c r="H98" s="177" t="s">
        <v>3417</v>
      </c>
      <c r="I98" s="177" t="s">
        <v>3420</v>
      </c>
      <c r="J98" s="183" t="s">
        <v>7070</v>
      </c>
      <c r="K98" s="176" t="str">
        <f t="shared" si="5"/>
        <v>000100001001002417</v>
      </c>
    </row>
    <row r="99" spans="1:11" s="3" customFormat="1">
      <c r="A99" s="176" t="s">
        <v>1535</v>
      </c>
      <c r="B99" s="28" t="str">
        <f t="shared" si="4"/>
        <v>基本属性/基本信息/手机号归属地/牡丹江市</v>
      </c>
      <c r="C99" s="153">
        <v>4</v>
      </c>
      <c r="D99" s="153">
        <v>0</v>
      </c>
      <c r="E99" s="177" t="s">
        <v>3417</v>
      </c>
      <c r="F99" s="177" t="s">
        <v>3986</v>
      </c>
      <c r="G99" s="177" t="s">
        <v>3417</v>
      </c>
      <c r="H99" s="177" t="s">
        <v>3417</v>
      </c>
      <c r="I99" s="177" t="s">
        <v>3420</v>
      </c>
      <c r="J99" s="183" t="s">
        <v>7071</v>
      </c>
      <c r="K99" s="176" t="str">
        <f t="shared" si="5"/>
        <v>000100001001002418</v>
      </c>
    </row>
    <row r="100" spans="1:11" s="3" customFormat="1">
      <c r="A100" s="176" t="s">
        <v>1536</v>
      </c>
      <c r="B100" s="28" t="str">
        <f t="shared" si="4"/>
        <v>基本属性/基本信息/手机号归属地/黑河市</v>
      </c>
      <c r="C100" s="153">
        <v>4</v>
      </c>
      <c r="D100" s="153">
        <v>0</v>
      </c>
      <c r="E100" s="177" t="s">
        <v>3417</v>
      </c>
      <c r="F100" s="177" t="s">
        <v>3986</v>
      </c>
      <c r="G100" s="177" t="s">
        <v>3417</v>
      </c>
      <c r="H100" s="177" t="s">
        <v>3417</v>
      </c>
      <c r="I100" s="177" t="s">
        <v>3420</v>
      </c>
      <c r="J100" s="183" t="s">
        <v>7072</v>
      </c>
      <c r="K100" s="176" t="str">
        <f t="shared" si="5"/>
        <v>000100001001002419</v>
      </c>
    </row>
    <row r="101" spans="1:11" s="3" customFormat="1">
      <c r="A101" s="176" t="s">
        <v>1537</v>
      </c>
      <c r="B101" s="28" t="str">
        <f t="shared" si="4"/>
        <v>基本属性/基本信息/手机号归属地/绥化市</v>
      </c>
      <c r="C101" s="153">
        <v>4</v>
      </c>
      <c r="D101" s="153">
        <v>0</v>
      </c>
      <c r="E101" s="177" t="s">
        <v>3417</v>
      </c>
      <c r="F101" s="177" t="s">
        <v>3986</v>
      </c>
      <c r="G101" s="177" t="s">
        <v>3417</v>
      </c>
      <c r="H101" s="177" t="s">
        <v>3417</v>
      </c>
      <c r="I101" s="177" t="s">
        <v>3420</v>
      </c>
      <c r="J101" s="183" t="s">
        <v>7073</v>
      </c>
      <c r="K101" s="176" t="str">
        <f t="shared" si="5"/>
        <v>000100001001002420</v>
      </c>
    </row>
    <row r="102" spans="1:11" s="3" customFormat="1">
      <c r="A102" s="176" t="s">
        <v>1538</v>
      </c>
      <c r="B102" s="28" t="str">
        <f t="shared" si="4"/>
        <v>基本属性/基本信息/手机号归属地/大兴安岭地区</v>
      </c>
      <c r="C102" s="153">
        <v>4</v>
      </c>
      <c r="D102" s="153">
        <v>0</v>
      </c>
      <c r="E102" s="177" t="s">
        <v>3417</v>
      </c>
      <c r="F102" s="177" t="s">
        <v>3986</v>
      </c>
      <c r="G102" s="177" t="s">
        <v>3417</v>
      </c>
      <c r="H102" s="177" t="s">
        <v>3417</v>
      </c>
      <c r="I102" s="177" t="s">
        <v>3420</v>
      </c>
      <c r="J102" s="183" t="s">
        <v>7074</v>
      </c>
      <c r="K102" s="176" t="str">
        <f t="shared" si="5"/>
        <v>000100001001002421</v>
      </c>
    </row>
    <row r="103" spans="1:11" s="3" customFormat="1">
      <c r="A103" s="176" t="s">
        <v>1539</v>
      </c>
      <c r="B103" s="28" t="str">
        <f t="shared" si="4"/>
        <v>基本属性/基本信息/手机号归属地/上海市</v>
      </c>
      <c r="C103" s="153">
        <v>4</v>
      </c>
      <c r="D103" s="153">
        <v>0</v>
      </c>
      <c r="E103" s="177" t="s">
        <v>3417</v>
      </c>
      <c r="F103" s="177" t="s">
        <v>3986</v>
      </c>
      <c r="G103" s="177" t="s">
        <v>3417</v>
      </c>
      <c r="H103" s="177" t="s">
        <v>3417</v>
      </c>
      <c r="I103" s="177" t="s">
        <v>3420</v>
      </c>
      <c r="J103" s="183" t="s">
        <v>7075</v>
      </c>
      <c r="K103" s="176" t="str">
        <f t="shared" si="5"/>
        <v>000100001001002422</v>
      </c>
    </row>
    <row r="104" spans="1:11" s="3" customFormat="1">
      <c r="A104" s="176" t="s">
        <v>1540</v>
      </c>
      <c r="B104" s="28" t="str">
        <f t="shared" si="4"/>
        <v>基本属性/基本信息/手机号归属地/南京市</v>
      </c>
      <c r="C104" s="153">
        <v>4</v>
      </c>
      <c r="D104" s="153">
        <v>0</v>
      </c>
      <c r="E104" s="177" t="s">
        <v>3417</v>
      </c>
      <c r="F104" s="177" t="s">
        <v>3986</v>
      </c>
      <c r="G104" s="177" t="s">
        <v>3417</v>
      </c>
      <c r="H104" s="177" t="s">
        <v>3417</v>
      </c>
      <c r="I104" s="177" t="s">
        <v>3420</v>
      </c>
      <c r="J104" s="183" t="s">
        <v>7076</v>
      </c>
      <c r="K104" s="176" t="str">
        <f t="shared" si="5"/>
        <v>000100001001002423</v>
      </c>
    </row>
    <row r="105" spans="1:11" s="3" customFormat="1">
      <c r="A105" s="176" t="s">
        <v>1541</v>
      </c>
      <c r="B105" s="28" t="str">
        <f t="shared" si="4"/>
        <v>基本属性/基本信息/手机号归属地/无锡市</v>
      </c>
      <c r="C105" s="153">
        <v>4</v>
      </c>
      <c r="D105" s="153">
        <v>0</v>
      </c>
      <c r="E105" s="177" t="s">
        <v>3417</v>
      </c>
      <c r="F105" s="177" t="s">
        <v>3986</v>
      </c>
      <c r="G105" s="177" t="s">
        <v>3417</v>
      </c>
      <c r="H105" s="177" t="s">
        <v>3417</v>
      </c>
      <c r="I105" s="177" t="s">
        <v>3420</v>
      </c>
      <c r="J105" s="183" t="s">
        <v>7077</v>
      </c>
      <c r="K105" s="176" t="str">
        <f t="shared" si="5"/>
        <v>000100001001002424</v>
      </c>
    </row>
    <row r="106" spans="1:11" s="3" customFormat="1">
      <c r="A106" s="176" t="s">
        <v>1542</v>
      </c>
      <c r="B106" s="28" t="str">
        <f t="shared" si="4"/>
        <v>基本属性/基本信息/手机号归属地/徐州市</v>
      </c>
      <c r="C106" s="153">
        <v>4</v>
      </c>
      <c r="D106" s="153">
        <v>0</v>
      </c>
      <c r="E106" s="177" t="s">
        <v>3417</v>
      </c>
      <c r="F106" s="177" t="s">
        <v>3986</v>
      </c>
      <c r="G106" s="177" t="s">
        <v>3417</v>
      </c>
      <c r="H106" s="177" t="s">
        <v>3417</v>
      </c>
      <c r="I106" s="177" t="s">
        <v>3420</v>
      </c>
      <c r="J106" s="183" t="s">
        <v>7078</v>
      </c>
      <c r="K106" s="176" t="str">
        <f t="shared" si="5"/>
        <v>000100001001002425</v>
      </c>
    </row>
    <row r="107" spans="1:11" s="3" customFormat="1">
      <c r="A107" s="176" t="s">
        <v>1543</v>
      </c>
      <c r="B107" s="28" t="str">
        <f t="shared" si="4"/>
        <v>基本属性/基本信息/手机号归属地/常州市</v>
      </c>
      <c r="C107" s="153">
        <v>4</v>
      </c>
      <c r="D107" s="153">
        <v>0</v>
      </c>
      <c r="E107" s="177" t="s">
        <v>3417</v>
      </c>
      <c r="F107" s="177" t="s">
        <v>3986</v>
      </c>
      <c r="G107" s="177" t="s">
        <v>3417</v>
      </c>
      <c r="H107" s="177" t="s">
        <v>3417</v>
      </c>
      <c r="I107" s="177" t="s">
        <v>3420</v>
      </c>
      <c r="J107" s="183" t="s">
        <v>7079</v>
      </c>
      <c r="K107" s="176" t="str">
        <f t="shared" si="5"/>
        <v>000100001001002426</v>
      </c>
    </row>
    <row r="108" spans="1:11" s="3" customFormat="1">
      <c r="A108" s="176" t="s">
        <v>1544</v>
      </c>
      <c r="B108" s="28" t="str">
        <f t="shared" si="4"/>
        <v>基本属性/基本信息/手机号归属地/苏州市</v>
      </c>
      <c r="C108" s="153">
        <v>4</v>
      </c>
      <c r="D108" s="153">
        <v>0</v>
      </c>
      <c r="E108" s="177" t="s">
        <v>3417</v>
      </c>
      <c r="F108" s="177" t="s">
        <v>3986</v>
      </c>
      <c r="G108" s="177" t="s">
        <v>3417</v>
      </c>
      <c r="H108" s="177" t="s">
        <v>3417</v>
      </c>
      <c r="I108" s="177" t="s">
        <v>3420</v>
      </c>
      <c r="J108" s="183" t="s">
        <v>7080</v>
      </c>
      <c r="K108" s="176" t="str">
        <f t="shared" si="5"/>
        <v>000100001001002427</v>
      </c>
    </row>
    <row r="109" spans="1:11" s="3" customFormat="1">
      <c r="A109" s="176" t="s">
        <v>1545</v>
      </c>
      <c r="B109" s="28" t="str">
        <f t="shared" si="4"/>
        <v>基本属性/基本信息/手机号归属地/南通市</v>
      </c>
      <c r="C109" s="153">
        <v>4</v>
      </c>
      <c r="D109" s="153">
        <v>0</v>
      </c>
      <c r="E109" s="177" t="s">
        <v>3417</v>
      </c>
      <c r="F109" s="177" t="s">
        <v>3986</v>
      </c>
      <c r="G109" s="177" t="s">
        <v>3417</v>
      </c>
      <c r="H109" s="177" t="s">
        <v>3417</v>
      </c>
      <c r="I109" s="177" t="s">
        <v>3420</v>
      </c>
      <c r="J109" s="183" t="s">
        <v>7081</v>
      </c>
      <c r="K109" s="176" t="str">
        <f t="shared" si="5"/>
        <v>000100001001002428</v>
      </c>
    </row>
    <row r="110" spans="1:11" s="3" customFormat="1">
      <c r="A110" s="176" t="s">
        <v>1546</v>
      </c>
      <c r="B110" s="28" t="str">
        <f t="shared" si="4"/>
        <v>基本属性/基本信息/手机号归属地/连云港市</v>
      </c>
      <c r="C110" s="153">
        <v>4</v>
      </c>
      <c r="D110" s="153">
        <v>0</v>
      </c>
      <c r="E110" s="177" t="s">
        <v>3417</v>
      </c>
      <c r="F110" s="177" t="s">
        <v>3986</v>
      </c>
      <c r="G110" s="177" t="s">
        <v>3417</v>
      </c>
      <c r="H110" s="177" t="s">
        <v>3417</v>
      </c>
      <c r="I110" s="177" t="s">
        <v>3420</v>
      </c>
      <c r="J110" s="183" t="s">
        <v>7082</v>
      </c>
      <c r="K110" s="176" t="str">
        <f t="shared" si="5"/>
        <v>000100001001002429</v>
      </c>
    </row>
    <row r="111" spans="1:11" s="3" customFormat="1">
      <c r="A111" s="176" t="s">
        <v>1547</v>
      </c>
      <c r="B111" s="28" t="str">
        <f t="shared" si="4"/>
        <v>基本属性/基本信息/手机号归属地/淮安市</v>
      </c>
      <c r="C111" s="153">
        <v>4</v>
      </c>
      <c r="D111" s="153">
        <v>0</v>
      </c>
      <c r="E111" s="177" t="s">
        <v>3417</v>
      </c>
      <c r="F111" s="177" t="s">
        <v>3986</v>
      </c>
      <c r="G111" s="177" t="s">
        <v>3417</v>
      </c>
      <c r="H111" s="177" t="s">
        <v>3417</v>
      </c>
      <c r="I111" s="177" t="s">
        <v>3420</v>
      </c>
      <c r="J111" s="183" t="s">
        <v>7083</v>
      </c>
      <c r="K111" s="176" t="str">
        <f t="shared" si="5"/>
        <v>000100001001002430</v>
      </c>
    </row>
    <row r="112" spans="1:11" s="3" customFormat="1">
      <c r="A112" s="176" t="s">
        <v>1548</v>
      </c>
      <c r="B112" s="28" t="str">
        <f t="shared" si="4"/>
        <v>基本属性/基本信息/手机号归属地/盐城市</v>
      </c>
      <c r="C112" s="153">
        <v>4</v>
      </c>
      <c r="D112" s="153">
        <v>0</v>
      </c>
      <c r="E112" s="177" t="s">
        <v>3417</v>
      </c>
      <c r="F112" s="177" t="s">
        <v>3986</v>
      </c>
      <c r="G112" s="177" t="s">
        <v>3417</v>
      </c>
      <c r="H112" s="177" t="s">
        <v>3417</v>
      </c>
      <c r="I112" s="177" t="s">
        <v>3420</v>
      </c>
      <c r="J112" s="183" t="s">
        <v>7084</v>
      </c>
      <c r="K112" s="176" t="str">
        <f t="shared" si="5"/>
        <v>000100001001002431</v>
      </c>
    </row>
    <row r="113" spans="1:11" s="3" customFormat="1">
      <c r="A113" s="176" t="s">
        <v>1549</v>
      </c>
      <c r="B113" s="28" t="str">
        <f t="shared" si="4"/>
        <v>基本属性/基本信息/手机号归属地/扬州市</v>
      </c>
      <c r="C113" s="153">
        <v>4</v>
      </c>
      <c r="D113" s="153">
        <v>0</v>
      </c>
      <c r="E113" s="177" t="s">
        <v>3417</v>
      </c>
      <c r="F113" s="177" t="s">
        <v>3986</v>
      </c>
      <c r="G113" s="177" t="s">
        <v>3417</v>
      </c>
      <c r="H113" s="177" t="s">
        <v>3417</v>
      </c>
      <c r="I113" s="177" t="s">
        <v>3420</v>
      </c>
      <c r="J113" s="183" t="s">
        <v>7085</v>
      </c>
      <c r="K113" s="176" t="str">
        <f t="shared" si="5"/>
        <v>000100001001002432</v>
      </c>
    </row>
    <row r="114" spans="1:11" s="3" customFormat="1">
      <c r="A114" s="176" t="s">
        <v>1550</v>
      </c>
      <c r="B114" s="28" t="str">
        <f t="shared" si="4"/>
        <v>基本属性/基本信息/手机号归属地/镇江市</v>
      </c>
      <c r="C114" s="153">
        <v>4</v>
      </c>
      <c r="D114" s="153">
        <v>0</v>
      </c>
      <c r="E114" s="177" t="s">
        <v>3417</v>
      </c>
      <c r="F114" s="177" t="s">
        <v>3986</v>
      </c>
      <c r="G114" s="177" t="s">
        <v>3417</v>
      </c>
      <c r="H114" s="177" t="s">
        <v>3417</v>
      </c>
      <c r="I114" s="177" t="s">
        <v>3420</v>
      </c>
      <c r="J114" s="183" t="s">
        <v>7086</v>
      </c>
      <c r="K114" s="176" t="str">
        <f t="shared" si="5"/>
        <v>000100001001002433</v>
      </c>
    </row>
    <row r="115" spans="1:11" s="3" customFormat="1">
      <c r="A115" s="176" t="s">
        <v>1551</v>
      </c>
      <c r="B115" s="28" t="str">
        <f t="shared" si="4"/>
        <v>基本属性/基本信息/手机号归属地/泰州市</v>
      </c>
      <c r="C115" s="153">
        <v>4</v>
      </c>
      <c r="D115" s="153">
        <v>0</v>
      </c>
      <c r="E115" s="177" t="s">
        <v>3417</v>
      </c>
      <c r="F115" s="177" t="s">
        <v>3986</v>
      </c>
      <c r="G115" s="177" t="s">
        <v>3417</v>
      </c>
      <c r="H115" s="177" t="s">
        <v>3417</v>
      </c>
      <c r="I115" s="177" t="s">
        <v>3420</v>
      </c>
      <c r="J115" s="183" t="s">
        <v>7087</v>
      </c>
      <c r="K115" s="176" t="str">
        <f t="shared" si="5"/>
        <v>000100001001002434</v>
      </c>
    </row>
    <row r="116" spans="1:11" s="3" customFormat="1">
      <c r="A116" s="176" t="s">
        <v>1552</v>
      </c>
      <c r="B116" s="28" t="str">
        <f t="shared" si="4"/>
        <v>基本属性/基本信息/手机号归属地/宿迁市</v>
      </c>
      <c r="C116" s="153">
        <v>4</v>
      </c>
      <c r="D116" s="153">
        <v>0</v>
      </c>
      <c r="E116" s="177" t="s">
        <v>3417</v>
      </c>
      <c r="F116" s="177" t="s">
        <v>3986</v>
      </c>
      <c r="G116" s="177" t="s">
        <v>3417</v>
      </c>
      <c r="H116" s="177" t="s">
        <v>3417</v>
      </c>
      <c r="I116" s="177" t="s">
        <v>3420</v>
      </c>
      <c r="J116" s="183" t="s">
        <v>7088</v>
      </c>
      <c r="K116" s="176" t="str">
        <f t="shared" si="5"/>
        <v>000100001001002435</v>
      </c>
    </row>
    <row r="117" spans="1:11" s="3" customFormat="1">
      <c r="A117" s="176" t="s">
        <v>1553</v>
      </c>
      <c r="B117" s="28" t="str">
        <f t="shared" si="4"/>
        <v>基本属性/基本信息/手机号归属地/杭州市</v>
      </c>
      <c r="C117" s="153">
        <v>4</v>
      </c>
      <c r="D117" s="153">
        <v>0</v>
      </c>
      <c r="E117" s="177" t="s">
        <v>3417</v>
      </c>
      <c r="F117" s="177" t="s">
        <v>3986</v>
      </c>
      <c r="G117" s="177" t="s">
        <v>3417</v>
      </c>
      <c r="H117" s="177" t="s">
        <v>3417</v>
      </c>
      <c r="I117" s="177" t="s">
        <v>3420</v>
      </c>
      <c r="J117" s="183" t="s">
        <v>7089</v>
      </c>
      <c r="K117" s="176" t="str">
        <f t="shared" si="5"/>
        <v>000100001001002436</v>
      </c>
    </row>
    <row r="118" spans="1:11" s="3" customFormat="1">
      <c r="A118" s="176" t="s">
        <v>1554</v>
      </c>
      <c r="B118" s="28" t="str">
        <f t="shared" si="4"/>
        <v>基本属性/基本信息/手机号归属地/宁波市</v>
      </c>
      <c r="C118" s="153">
        <v>4</v>
      </c>
      <c r="D118" s="153">
        <v>0</v>
      </c>
      <c r="E118" s="177" t="s">
        <v>3417</v>
      </c>
      <c r="F118" s="177" t="s">
        <v>3986</v>
      </c>
      <c r="G118" s="177" t="s">
        <v>3417</v>
      </c>
      <c r="H118" s="177" t="s">
        <v>3417</v>
      </c>
      <c r="I118" s="177" t="s">
        <v>3420</v>
      </c>
      <c r="J118" s="183" t="s">
        <v>7090</v>
      </c>
      <c r="K118" s="176" t="str">
        <f t="shared" si="5"/>
        <v>000100001001002437</v>
      </c>
    </row>
    <row r="119" spans="1:11" s="3" customFormat="1">
      <c r="A119" s="176" t="s">
        <v>1555</v>
      </c>
      <c r="B119" s="28" t="str">
        <f t="shared" si="4"/>
        <v>基本属性/基本信息/手机号归属地/温州市</v>
      </c>
      <c r="C119" s="153">
        <v>4</v>
      </c>
      <c r="D119" s="153">
        <v>0</v>
      </c>
      <c r="E119" s="177" t="s">
        <v>3417</v>
      </c>
      <c r="F119" s="177" t="s">
        <v>3986</v>
      </c>
      <c r="G119" s="177" t="s">
        <v>3417</v>
      </c>
      <c r="H119" s="177" t="s">
        <v>3417</v>
      </c>
      <c r="I119" s="177" t="s">
        <v>3420</v>
      </c>
      <c r="J119" s="183" t="s">
        <v>7091</v>
      </c>
      <c r="K119" s="176" t="str">
        <f t="shared" si="5"/>
        <v>000100001001002438</v>
      </c>
    </row>
    <row r="120" spans="1:11" s="3" customFormat="1">
      <c r="A120" s="176" t="s">
        <v>1556</v>
      </c>
      <c r="B120" s="28" t="str">
        <f t="shared" si="4"/>
        <v>基本属性/基本信息/手机号归属地/嘉兴市</v>
      </c>
      <c r="C120" s="153">
        <v>4</v>
      </c>
      <c r="D120" s="153">
        <v>0</v>
      </c>
      <c r="E120" s="177" t="s">
        <v>3417</v>
      </c>
      <c r="F120" s="177" t="s">
        <v>3986</v>
      </c>
      <c r="G120" s="177" t="s">
        <v>3417</v>
      </c>
      <c r="H120" s="177" t="s">
        <v>3417</v>
      </c>
      <c r="I120" s="177" t="s">
        <v>3420</v>
      </c>
      <c r="J120" s="183" t="s">
        <v>7092</v>
      </c>
      <c r="K120" s="176" t="str">
        <f t="shared" si="5"/>
        <v>000100001001002439</v>
      </c>
    </row>
    <row r="121" spans="1:11" s="3" customFormat="1">
      <c r="A121" s="176" t="s">
        <v>1557</v>
      </c>
      <c r="B121" s="28" t="str">
        <f t="shared" si="4"/>
        <v>基本属性/基本信息/手机号归属地/湖州市</v>
      </c>
      <c r="C121" s="153">
        <v>4</v>
      </c>
      <c r="D121" s="153">
        <v>0</v>
      </c>
      <c r="E121" s="177" t="s">
        <v>3417</v>
      </c>
      <c r="F121" s="177" t="s">
        <v>3986</v>
      </c>
      <c r="G121" s="177" t="s">
        <v>3417</v>
      </c>
      <c r="H121" s="177" t="s">
        <v>3417</v>
      </c>
      <c r="I121" s="177" t="s">
        <v>3420</v>
      </c>
      <c r="J121" s="183" t="s">
        <v>7093</v>
      </c>
      <c r="K121" s="176" t="str">
        <f t="shared" si="5"/>
        <v>000100001001002440</v>
      </c>
    </row>
    <row r="122" spans="1:11" s="3" customFormat="1">
      <c r="A122" s="176" t="s">
        <v>1558</v>
      </c>
      <c r="B122" s="28" t="str">
        <f t="shared" si="4"/>
        <v>基本属性/基本信息/手机号归属地/绍兴市</v>
      </c>
      <c r="C122" s="153">
        <v>4</v>
      </c>
      <c r="D122" s="153">
        <v>0</v>
      </c>
      <c r="E122" s="177" t="s">
        <v>3417</v>
      </c>
      <c r="F122" s="177" t="s">
        <v>3986</v>
      </c>
      <c r="G122" s="177" t="s">
        <v>3417</v>
      </c>
      <c r="H122" s="177" t="s">
        <v>3417</v>
      </c>
      <c r="I122" s="177" t="s">
        <v>3420</v>
      </c>
      <c r="J122" s="183" t="s">
        <v>7094</v>
      </c>
      <c r="K122" s="176" t="str">
        <f t="shared" si="5"/>
        <v>000100001001002441</v>
      </c>
    </row>
    <row r="123" spans="1:11" s="3" customFormat="1">
      <c r="A123" s="176" t="s">
        <v>1559</v>
      </c>
      <c r="B123" s="28" t="str">
        <f t="shared" si="4"/>
        <v>基本属性/基本信息/手机号归属地/金华市</v>
      </c>
      <c r="C123" s="153">
        <v>4</v>
      </c>
      <c r="D123" s="153">
        <v>0</v>
      </c>
      <c r="E123" s="177" t="s">
        <v>3417</v>
      </c>
      <c r="F123" s="177" t="s">
        <v>3986</v>
      </c>
      <c r="G123" s="177" t="s">
        <v>3417</v>
      </c>
      <c r="H123" s="177" t="s">
        <v>3417</v>
      </c>
      <c r="I123" s="177" t="s">
        <v>3420</v>
      </c>
      <c r="J123" s="183" t="s">
        <v>7095</v>
      </c>
      <c r="K123" s="176" t="str">
        <f t="shared" si="5"/>
        <v>000100001001002442</v>
      </c>
    </row>
    <row r="124" spans="1:11" s="3" customFormat="1">
      <c r="A124" s="176" t="s">
        <v>1560</v>
      </c>
      <c r="B124" s="28" t="str">
        <f t="shared" si="4"/>
        <v>基本属性/基本信息/手机号归属地/衢州市</v>
      </c>
      <c r="C124" s="153">
        <v>4</v>
      </c>
      <c r="D124" s="153">
        <v>0</v>
      </c>
      <c r="E124" s="177" t="s">
        <v>3417</v>
      </c>
      <c r="F124" s="177" t="s">
        <v>3986</v>
      </c>
      <c r="G124" s="177" t="s">
        <v>3417</v>
      </c>
      <c r="H124" s="177" t="s">
        <v>3417</v>
      </c>
      <c r="I124" s="177" t="s">
        <v>3420</v>
      </c>
      <c r="J124" s="183" t="s">
        <v>7096</v>
      </c>
      <c r="K124" s="176" t="str">
        <f t="shared" si="5"/>
        <v>000100001001002443</v>
      </c>
    </row>
    <row r="125" spans="1:11" s="3" customFormat="1">
      <c r="A125" s="176" t="s">
        <v>1561</v>
      </c>
      <c r="B125" s="28" t="str">
        <f t="shared" si="4"/>
        <v>基本属性/基本信息/手机号归属地/舟山市</v>
      </c>
      <c r="C125" s="153">
        <v>4</v>
      </c>
      <c r="D125" s="153">
        <v>0</v>
      </c>
      <c r="E125" s="177" t="s">
        <v>3417</v>
      </c>
      <c r="F125" s="177" t="s">
        <v>3986</v>
      </c>
      <c r="G125" s="177" t="s">
        <v>3417</v>
      </c>
      <c r="H125" s="177" t="s">
        <v>3417</v>
      </c>
      <c r="I125" s="177" t="s">
        <v>3420</v>
      </c>
      <c r="J125" s="183" t="s">
        <v>7097</v>
      </c>
      <c r="K125" s="176" t="str">
        <f t="shared" si="5"/>
        <v>000100001001002444</v>
      </c>
    </row>
    <row r="126" spans="1:11" s="3" customFormat="1">
      <c r="A126" s="176" t="s">
        <v>1562</v>
      </c>
      <c r="B126" s="28" t="str">
        <f t="shared" si="4"/>
        <v>基本属性/基本信息/手机号归属地/台州市</v>
      </c>
      <c r="C126" s="153">
        <v>4</v>
      </c>
      <c r="D126" s="153">
        <v>0</v>
      </c>
      <c r="E126" s="177" t="s">
        <v>3417</v>
      </c>
      <c r="F126" s="177" t="s">
        <v>3986</v>
      </c>
      <c r="G126" s="177" t="s">
        <v>3417</v>
      </c>
      <c r="H126" s="177" t="s">
        <v>3417</v>
      </c>
      <c r="I126" s="177" t="s">
        <v>3420</v>
      </c>
      <c r="J126" s="183" t="s">
        <v>7098</v>
      </c>
      <c r="K126" s="176" t="str">
        <f t="shared" si="5"/>
        <v>000100001001002445</v>
      </c>
    </row>
    <row r="127" spans="1:11" s="3" customFormat="1">
      <c r="A127" s="176" t="s">
        <v>1563</v>
      </c>
      <c r="B127" s="28" t="str">
        <f t="shared" si="4"/>
        <v>基本属性/基本信息/手机号归属地/丽水市</v>
      </c>
      <c r="C127" s="153">
        <v>4</v>
      </c>
      <c r="D127" s="153">
        <v>0</v>
      </c>
      <c r="E127" s="177" t="s">
        <v>3417</v>
      </c>
      <c r="F127" s="177" t="s">
        <v>3986</v>
      </c>
      <c r="G127" s="177" t="s">
        <v>3417</v>
      </c>
      <c r="H127" s="177" t="s">
        <v>3417</v>
      </c>
      <c r="I127" s="177" t="s">
        <v>3420</v>
      </c>
      <c r="J127" s="183" t="s">
        <v>7099</v>
      </c>
      <c r="K127" s="176" t="str">
        <f t="shared" si="5"/>
        <v>000100001001002446</v>
      </c>
    </row>
    <row r="128" spans="1:11" s="3" customFormat="1">
      <c r="A128" s="176" t="s">
        <v>1564</v>
      </c>
      <c r="B128" s="28" t="str">
        <f t="shared" si="4"/>
        <v>基本属性/基本信息/手机号归属地/合肥市</v>
      </c>
      <c r="C128" s="153">
        <v>4</v>
      </c>
      <c r="D128" s="153">
        <v>0</v>
      </c>
      <c r="E128" s="177" t="s">
        <v>3417</v>
      </c>
      <c r="F128" s="177" t="s">
        <v>3986</v>
      </c>
      <c r="G128" s="177" t="s">
        <v>3417</v>
      </c>
      <c r="H128" s="177" t="s">
        <v>3417</v>
      </c>
      <c r="I128" s="177" t="s">
        <v>3420</v>
      </c>
      <c r="J128" s="183" t="s">
        <v>7100</v>
      </c>
      <c r="K128" s="176" t="str">
        <f t="shared" si="5"/>
        <v>000100001001002447</v>
      </c>
    </row>
    <row r="129" spans="1:11" s="3" customFormat="1">
      <c r="A129" s="176" t="s">
        <v>1565</v>
      </c>
      <c r="B129" s="28" t="str">
        <f t="shared" si="4"/>
        <v>基本属性/基本信息/手机号归属地/芜湖市</v>
      </c>
      <c r="C129" s="153">
        <v>4</v>
      </c>
      <c r="D129" s="153">
        <v>0</v>
      </c>
      <c r="E129" s="177" t="s">
        <v>3417</v>
      </c>
      <c r="F129" s="177" t="s">
        <v>3986</v>
      </c>
      <c r="G129" s="177" t="s">
        <v>3417</v>
      </c>
      <c r="H129" s="177" t="s">
        <v>3417</v>
      </c>
      <c r="I129" s="177" t="s">
        <v>3420</v>
      </c>
      <c r="J129" s="183" t="s">
        <v>7101</v>
      </c>
      <c r="K129" s="176" t="str">
        <f t="shared" si="5"/>
        <v>000100001001002448</v>
      </c>
    </row>
    <row r="130" spans="1:11" s="3" customFormat="1">
      <c r="A130" s="176" t="s">
        <v>1566</v>
      </c>
      <c r="B130" s="28" t="str">
        <f t="shared" si="4"/>
        <v>基本属性/基本信息/手机号归属地/蚌埠市</v>
      </c>
      <c r="C130" s="153">
        <v>4</v>
      </c>
      <c r="D130" s="153">
        <v>0</v>
      </c>
      <c r="E130" s="177" t="s">
        <v>3417</v>
      </c>
      <c r="F130" s="177" t="s">
        <v>3986</v>
      </c>
      <c r="G130" s="177" t="s">
        <v>3417</v>
      </c>
      <c r="H130" s="177" t="s">
        <v>3417</v>
      </c>
      <c r="I130" s="177" t="s">
        <v>3420</v>
      </c>
      <c r="J130" s="183" t="s">
        <v>7102</v>
      </c>
      <c r="K130" s="176" t="str">
        <f t="shared" si="5"/>
        <v>000100001001002449</v>
      </c>
    </row>
    <row r="131" spans="1:11" s="3" customFormat="1">
      <c r="A131" s="176" t="s">
        <v>1567</v>
      </c>
      <c r="B131" s="28" t="str">
        <f t="shared" si="4"/>
        <v>基本属性/基本信息/手机号归属地/淮南市</v>
      </c>
      <c r="C131" s="153">
        <v>4</v>
      </c>
      <c r="D131" s="153">
        <v>0</v>
      </c>
      <c r="E131" s="177" t="s">
        <v>3417</v>
      </c>
      <c r="F131" s="177" t="s">
        <v>3986</v>
      </c>
      <c r="G131" s="177" t="s">
        <v>3417</v>
      </c>
      <c r="H131" s="177" t="s">
        <v>3417</v>
      </c>
      <c r="I131" s="177" t="s">
        <v>3420</v>
      </c>
      <c r="J131" s="183" t="s">
        <v>7103</v>
      </c>
      <c r="K131" s="176" t="str">
        <f t="shared" si="5"/>
        <v>000100001001002450</v>
      </c>
    </row>
    <row r="132" spans="1:11" s="3" customFormat="1">
      <c r="A132" s="176" t="s">
        <v>1568</v>
      </c>
      <c r="B132" s="28" t="str">
        <f t="shared" si="4"/>
        <v>基本属性/基本信息/手机号归属地/马鞍山市</v>
      </c>
      <c r="C132" s="153">
        <v>4</v>
      </c>
      <c r="D132" s="153">
        <v>0</v>
      </c>
      <c r="E132" s="177" t="s">
        <v>3417</v>
      </c>
      <c r="F132" s="177" t="s">
        <v>3986</v>
      </c>
      <c r="G132" s="177" t="s">
        <v>3417</v>
      </c>
      <c r="H132" s="177" t="s">
        <v>3417</v>
      </c>
      <c r="I132" s="177" t="s">
        <v>3420</v>
      </c>
      <c r="J132" s="183" t="s">
        <v>7104</v>
      </c>
      <c r="K132" s="176" t="str">
        <f t="shared" si="5"/>
        <v>000100001001002451</v>
      </c>
    </row>
    <row r="133" spans="1:11" s="3" customFormat="1">
      <c r="A133" s="176" t="s">
        <v>1569</v>
      </c>
      <c r="B133" s="28" t="str">
        <f t="shared" si="4"/>
        <v>基本属性/基本信息/手机号归属地/淮北市</v>
      </c>
      <c r="C133" s="153">
        <v>4</v>
      </c>
      <c r="D133" s="153">
        <v>0</v>
      </c>
      <c r="E133" s="177" t="s">
        <v>3417</v>
      </c>
      <c r="F133" s="177" t="s">
        <v>3986</v>
      </c>
      <c r="G133" s="177" t="s">
        <v>3417</v>
      </c>
      <c r="H133" s="177" t="s">
        <v>3417</v>
      </c>
      <c r="I133" s="177" t="s">
        <v>3420</v>
      </c>
      <c r="J133" s="183" t="s">
        <v>7105</v>
      </c>
      <c r="K133" s="176" t="str">
        <f t="shared" si="5"/>
        <v>000100001001002452</v>
      </c>
    </row>
    <row r="134" spans="1:11" s="3" customFormat="1">
      <c r="A134" s="176" t="s">
        <v>1570</v>
      </c>
      <c r="B134" s="28" t="str">
        <f t="shared" si="4"/>
        <v>基本属性/基本信息/手机号归属地/铜陵市</v>
      </c>
      <c r="C134" s="153">
        <v>4</v>
      </c>
      <c r="D134" s="153">
        <v>0</v>
      </c>
      <c r="E134" s="177" t="s">
        <v>3417</v>
      </c>
      <c r="F134" s="177" t="s">
        <v>3986</v>
      </c>
      <c r="G134" s="177" t="s">
        <v>3417</v>
      </c>
      <c r="H134" s="177" t="s">
        <v>3417</v>
      </c>
      <c r="I134" s="177" t="s">
        <v>3420</v>
      </c>
      <c r="J134" s="183" t="s">
        <v>7106</v>
      </c>
      <c r="K134" s="176" t="str">
        <f t="shared" si="5"/>
        <v>000100001001002453</v>
      </c>
    </row>
    <row r="135" spans="1:11" s="3" customFormat="1">
      <c r="A135" s="176" t="s">
        <v>1571</v>
      </c>
      <c r="B135" s="28" t="str">
        <f t="shared" si="4"/>
        <v>基本属性/基本信息/手机号归属地/安庆市</v>
      </c>
      <c r="C135" s="153">
        <v>4</v>
      </c>
      <c r="D135" s="153">
        <v>0</v>
      </c>
      <c r="E135" s="177" t="s">
        <v>3417</v>
      </c>
      <c r="F135" s="177" t="s">
        <v>3986</v>
      </c>
      <c r="G135" s="177" t="s">
        <v>3417</v>
      </c>
      <c r="H135" s="177" t="s">
        <v>3417</v>
      </c>
      <c r="I135" s="177" t="s">
        <v>3420</v>
      </c>
      <c r="J135" s="183" t="s">
        <v>7107</v>
      </c>
      <c r="K135" s="176" t="str">
        <f t="shared" si="5"/>
        <v>000100001001002454</v>
      </c>
    </row>
    <row r="136" spans="1:11" s="3" customFormat="1">
      <c r="A136" s="176" t="s">
        <v>1572</v>
      </c>
      <c r="B136" s="28" t="str">
        <f t="shared" si="4"/>
        <v>基本属性/基本信息/手机号归属地/黄山市</v>
      </c>
      <c r="C136" s="153">
        <v>4</v>
      </c>
      <c r="D136" s="153">
        <v>0</v>
      </c>
      <c r="E136" s="177" t="s">
        <v>3417</v>
      </c>
      <c r="F136" s="177" t="s">
        <v>3986</v>
      </c>
      <c r="G136" s="177" t="s">
        <v>3417</v>
      </c>
      <c r="H136" s="177" t="s">
        <v>3417</v>
      </c>
      <c r="I136" s="177" t="s">
        <v>3420</v>
      </c>
      <c r="J136" s="183" t="s">
        <v>7108</v>
      </c>
      <c r="K136" s="176" t="str">
        <f t="shared" si="5"/>
        <v>000100001001002455</v>
      </c>
    </row>
    <row r="137" spans="1:11" s="3" customFormat="1">
      <c r="A137" s="176" t="s">
        <v>1573</v>
      </c>
      <c r="B137" s="28" t="str">
        <f t="shared" si="4"/>
        <v>基本属性/基本信息/手机号归属地/滁州市</v>
      </c>
      <c r="C137" s="153">
        <v>4</v>
      </c>
      <c r="D137" s="153">
        <v>0</v>
      </c>
      <c r="E137" s="177" t="s">
        <v>3417</v>
      </c>
      <c r="F137" s="177" t="s">
        <v>3986</v>
      </c>
      <c r="G137" s="177" t="s">
        <v>3417</v>
      </c>
      <c r="H137" s="177" t="s">
        <v>3417</v>
      </c>
      <c r="I137" s="177" t="s">
        <v>3420</v>
      </c>
      <c r="J137" s="183" t="s">
        <v>7109</v>
      </c>
      <c r="K137" s="176" t="str">
        <f t="shared" si="5"/>
        <v>000100001001002456</v>
      </c>
    </row>
    <row r="138" spans="1:11" s="3" customFormat="1">
      <c r="A138" s="176" t="s">
        <v>1574</v>
      </c>
      <c r="B138" s="28" t="str">
        <f t="shared" si="4"/>
        <v>基本属性/基本信息/手机号归属地/阜阳市</v>
      </c>
      <c r="C138" s="153">
        <v>4</v>
      </c>
      <c r="D138" s="153">
        <v>0</v>
      </c>
      <c r="E138" s="177" t="s">
        <v>3417</v>
      </c>
      <c r="F138" s="177" t="s">
        <v>3986</v>
      </c>
      <c r="G138" s="177" t="s">
        <v>3417</v>
      </c>
      <c r="H138" s="177" t="s">
        <v>3417</v>
      </c>
      <c r="I138" s="177" t="s">
        <v>3420</v>
      </c>
      <c r="J138" s="183" t="s">
        <v>7110</v>
      </c>
      <c r="K138" s="176" t="str">
        <f t="shared" si="5"/>
        <v>000100001001002457</v>
      </c>
    </row>
    <row r="139" spans="1:11" s="3" customFormat="1">
      <c r="A139" s="176" t="s">
        <v>1575</v>
      </c>
      <c r="B139" s="28" t="str">
        <f t="shared" si="4"/>
        <v>基本属性/基本信息/手机号归属地/宿州市</v>
      </c>
      <c r="C139" s="153">
        <v>4</v>
      </c>
      <c r="D139" s="153">
        <v>0</v>
      </c>
      <c r="E139" s="177" t="s">
        <v>3417</v>
      </c>
      <c r="F139" s="177" t="s">
        <v>3986</v>
      </c>
      <c r="G139" s="177" t="s">
        <v>3417</v>
      </c>
      <c r="H139" s="177" t="s">
        <v>3417</v>
      </c>
      <c r="I139" s="177" t="s">
        <v>3420</v>
      </c>
      <c r="J139" s="183" t="s">
        <v>7111</v>
      </c>
      <c r="K139" s="176" t="str">
        <f t="shared" si="5"/>
        <v>000100001001002458</v>
      </c>
    </row>
    <row r="140" spans="1:11" s="3" customFormat="1">
      <c r="A140" s="176" t="s">
        <v>1577</v>
      </c>
      <c r="B140" s="28" t="str">
        <f t="shared" si="4"/>
        <v>基本属性/基本信息/手机号归属地/六安市</v>
      </c>
      <c r="C140" s="153">
        <v>4</v>
      </c>
      <c r="D140" s="153">
        <v>0</v>
      </c>
      <c r="E140" s="177" t="s">
        <v>3417</v>
      </c>
      <c r="F140" s="177" t="s">
        <v>3986</v>
      </c>
      <c r="G140" s="177" t="s">
        <v>3417</v>
      </c>
      <c r="H140" s="177" t="s">
        <v>3417</v>
      </c>
      <c r="I140" s="177" t="s">
        <v>3420</v>
      </c>
      <c r="J140" s="183" t="s">
        <v>7112</v>
      </c>
      <c r="K140" s="176" t="str">
        <f t="shared" si="5"/>
        <v>000100001001002459</v>
      </c>
    </row>
    <row r="141" spans="1:11" s="3" customFormat="1">
      <c r="A141" s="176" t="s">
        <v>1578</v>
      </c>
      <c r="B141" s="28" t="str">
        <f t="shared" si="4"/>
        <v>基本属性/基本信息/手机号归属地/亳州市</v>
      </c>
      <c r="C141" s="153">
        <v>4</v>
      </c>
      <c r="D141" s="153">
        <v>0</v>
      </c>
      <c r="E141" s="177" t="s">
        <v>3417</v>
      </c>
      <c r="F141" s="177" t="s">
        <v>3986</v>
      </c>
      <c r="G141" s="177" t="s">
        <v>3417</v>
      </c>
      <c r="H141" s="177" t="s">
        <v>3417</v>
      </c>
      <c r="I141" s="177" t="s">
        <v>3420</v>
      </c>
      <c r="J141" s="183" t="s">
        <v>7113</v>
      </c>
      <c r="K141" s="176" t="str">
        <f t="shared" si="5"/>
        <v>000100001001002460</v>
      </c>
    </row>
    <row r="142" spans="1:11" s="3" customFormat="1">
      <c r="A142" s="176" t="s">
        <v>1579</v>
      </c>
      <c r="B142" s="28" t="str">
        <f t="shared" si="4"/>
        <v>基本属性/基本信息/手机号归属地/池州市</v>
      </c>
      <c r="C142" s="153">
        <v>4</v>
      </c>
      <c r="D142" s="153">
        <v>0</v>
      </c>
      <c r="E142" s="177" t="s">
        <v>3417</v>
      </c>
      <c r="F142" s="177" t="s">
        <v>3986</v>
      </c>
      <c r="G142" s="177" t="s">
        <v>3417</v>
      </c>
      <c r="H142" s="177" t="s">
        <v>3417</v>
      </c>
      <c r="I142" s="177" t="s">
        <v>3420</v>
      </c>
      <c r="J142" s="183" t="s">
        <v>7114</v>
      </c>
      <c r="K142" s="176" t="str">
        <f t="shared" si="5"/>
        <v>000100001001002461</v>
      </c>
    </row>
    <row r="143" spans="1:11" s="3" customFormat="1">
      <c r="A143" s="176" t="s">
        <v>1580</v>
      </c>
      <c r="B143" s="28" t="str">
        <f t="shared" si="4"/>
        <v>基本属性/基本信息/手机号归属地/宣城市</v>
      </c>
      <c r="C143" s="153">
        <v>4</v>
      </c>
      <c r="D143" s="153">
        <v>0</v>
      </c>
      <c r="E143" s="177" t="s">
        <v>3417</v>
      </c>
      <c r="F143" s="177" t="s">
        <v>3986</v>
      </c>
      <c r="G143" s="177" t="s">
        <v>3417</v>
      </c>
      <c r="H143" s="177" t="s">
        <v>3417</v>
      </c>
      <c r="I143" s="177" t="s">
        <v>3420</v>
      </c>
      <c r="J143" s="183" t="s">
        <v>7115</v>
      </c>
      <c r="K143" s="176" t="str">
        <f t="shared" si="5"/>
        <v>000100001001002462</v>
      </c>
    </row>
    <row r="144" spans="1:11" s="3" customFormat="1">
      <c r="A144" s="176" t="s">
        <v>1581</v>
      </c>
      <c r="B144" s="28" t="str">
        <f t="shared" si="4"/>
        <v>基本属性/基本信息/手机号归属地/福州市</v>
      </c>
      <c r="C144" s="153">
        <v>4</v>
      </c>
      <c r="D144" s="153">
        <v>0</v>
      </c>
      <c r="E144" s="177" t="s">
        <v>3417</v>
      </c>
      <c r="F144" s="177" t="s">
        <v>3986</v>
      </c>
      <c r="G144" s="177" t="s">
        <v>3417</v>
      </c>
      <c r="H144" s="177" t="s">
        <v>3417</v>
      </c>
      <c r="I144" s="177" t="s">
        <v>3420</v>
      </c>
      <c r="J144" s="183" t="s">
        <v>7116</v>
      </c>
      <c r="K144" s="176" t="str">
        <f t="shared" si="5"/>
        <v>000100001001002463</v>
      </c>
    </row>
    <row r="145" spans="1:11" s="3" customFormat="1">
      <c r="A145" s="176" t="s">
        <v>1582</v>
      </c>
      <c r="B145" s="28" t="str">
        <f t="shared" si="4"/>
        <v>基本属性/基本信息/手机号归属地/厦门市</v>
      </c>
      <c r="C145" s="153">
        <v>4</v>
      </c>
      <c r="D145" s="153">
        <v>0</v>
      </c>
      <c r="E145" s="177" t="s">
        <v>3417</v>
      </c>
      <c r="F145" s="177" t="s">
        <v>3986</v>
      </c>
      <c r="G145" s="177" t="s">
        <v>3417</v>
      </c>
      <c r="H145" s="177" t="s">
        <v>3417</v>
      </c>
      <c r="I145" s="177" t="s">
        <v>3420</v>
      </c>
      <c r="J145" s="183" t="s">
        <v>7117</v>
      </c>
      <c r="K145" s="176" t="str">
        <f t="shared" si="5"/>
        <v>000100001001002464</v>
      </c>
    </row>
    <row r="146" spans="1:11" s="3" customFormat="1">
      <c r="A146" s="176" t="s">
        <v>1583</v>
      </c>
      <c r="B146" s="28" t="str">
        <f t="shared" si="4"/>
        <v>基本属性/基本信息/手机号归属地/莆田市</v>
      </c>
      <c r="C146" s="153">
        <v>4</v>
      </c>
      <c r="D146" s="153">
        <v>0</v>
      </c>
      <c r="E146" s="177" t="s">
        <v>3417</v>
      </c>
      <c r="F146" s="177" t="s">
        <v>3986</v>
      </c>
      <c r="G146" s="177" t="s">
        <v>3417</v>
      </c>
      <c r="H146" s="177" t="s">
        <v>3417</v>
      </c>
      <c r="I146" s="177" t="s">
        <v>3420</v>
      </c>
      <c r="J146" s="183" t="s">
        <v>7118</v>
      </c>
      <c r="K146" s="176" t="str">
        <f t="shared" si="5"/>
        <v>000100001001002465</v>
      </c>
    </row>
    <row r="147" spans="1:11" s="3" customFormat="1">
      <c r="A147" s="176" t="s">
        <v>1584</v>
      </c>
      <c r="B147" s="28" t="str">
        <f t="shared" si="4"/>
        <v>基本属性/基本信息/手机号归属地/三明市</v>
      </c>
      <c r="C147" s="153">
        <v>4</v>
      </c>
      <c r="D147" s="153">
        <v>0</v>
      </c>
      <c r="E147" s="177" t="s">
        <v>3417</v>
      </c>
      <c r="F147" s="177" t="s">
        <v>3986</v>
      </c>
      <c r="G147" s="177" t="s">
        <v>3417</v>
      </c>
      <c r="H147" s="177" t="s">
        <v>3417</v>
      </c>
      <c r="I147" s="177" t="s">
        <v>3420</v>
      </c>
      <c r="J147" s="183" t="s">
        <v>7119</v>
      </c>
      <c r="K147" s="176" t="str">
        <f t="shared" si="5"/>
        <v>000100001001002466</v>
      </c>
    </row>
    <row r="148" spans="1:11" s="3" customFormat="1">
      <c r="A148" s="176" t="s">
        <v>1585</v>
      </c>
      <c r="B148" s="28" t="str">
        <f t="shared" si="4"/>
        <v>基本属性/基本信息/手机号归属地/泉州市</v>
      </c>
      <c r="C148" s="153">
        <v>4</v>
      </c>
      <c r="D148" s="153">
        <v>0</v>
      </c>
      <c r="E148" s="177" t="s">
        <v>3417</v>
      </c>
      <c r="F148" s="177" t="s">
        <v>3986</v>
      </c>
      <c r="G148" s="177" t="s">
        <v>3417</v>
      </c>
      <c r="H148" s="177" t="s">
        <v>3417</v>
      </c>
      <c r="I148" s="177" t="s">
        <v>3420</v>
      </c>
      <c r="J148" s="183" t="s">
        <v>7120</v>
      </c>
      <c r="K148" s="176" t="str">
        <f t="shared" si="5"/>
        <v>000100001001002467</v>
      </c>
    </row>
    <row r="149" spans="1:11" s="3" customFormat="1">
      <c r="A149" s="176" t="s">
        <v>1586</v>
      </c>
      <c r="B149" s="28" t="str">
        <f t="shared" si="4"/>
        <v>基本属性/基本信息/手机号归属地/漳州市</v>
      </c>
      <c r="C149" s="153">
        <v>4</v>
      </c>
      <c r="D149" s="153">
        <v>0</v>
      </c>
      <c r="E149" s="177" t="s">
        <v>3417</v>
      </c>
      <c r="F149" s="177" t="s">
        <v>3986</v>
      </c>
      <c r="G149" s="177" t="s">
        <v>3417</v>
      </c>
      <c r="H149" s="177" t="s">
        <v>3417</v>
      </c>
      <c r="I149" s="177" t="s">
        <v>3420</v>
      </c>
      <c r="J149" s="183" t="s">
        <v>7121</v>
      </c>
      <c r="K149" s="176" t="str">
        <f t="shared" si="5"/>
        <v>000100001001002468</v>
      </c>
    </row>
    <row r="150" spans="1:11" s="3" customFormat="1">
      <c r="A150" s="176" t="s">
        <v>1587</v>
      </c>
      <c r="B150" s="28" t="str">
        <f t="shared" si="4"/>
        <v>基本属性/基本信息/手机号归属地/南平市</v>
      </c>
      <c r="C150" s="153">
        <v>4</v>
      </c>
      <c r="D150" s="153">
        <v>0</v>
      </c>
      <c r="E150" s="177" t="s">
        <v>3417</v>
      </c>
      <c r="F150" s="177" t="s">
        <v>3986</v>
      </c>
      <c r="G150" s="177" t="s">
        <v>3417</v>
      </c>
      <c r="H150" s="177" t="s">
        <v>3417</v>
      </c>
      <c r="I150" s="177" t="s">
        <v>3420</v>
      </c>
      <c r="J150" s="183" t="s">
        <v>7122</v>
      </c>
      <c r="K150" s="176" t="str">
        <f t="shared" si="5"/>
        <v>000100001001002469</v>
      </c>
    </row>
    <row r="151" spans="1:11" s="3" customFormat="1">
      <c r="A151" s="176" t="s">
        <v>1588</v>
      </c>
      <c r="B151" s="28" t="str">
        <f t="shared" si="4"/>
        <v>基本属性/基本信息/手机号归属地/龙岩市</v>
      </c>
      <c r="C151" s="153">
        <v>4</v>
      </c>
      <c r="D151" s="153">
        <v>0</v>
      </c>
      <c r="E151" s="177" t="s">
        <v>3417</v>
      </c>
      <c r="F151" s="177" t="s">
        <v>3986</v>
      </c>
      <c r="G151" s="177" t="s">
        <v>3417</v>
      </c>
      <c r="H151" s="177" t="s">
        <v>3417</v>
      </c>
      <c r="I151" s="177" t="s">
        <v>3420</v>
      </c>
      <c r="J151" s="183" t="s">
        <v>7123</v>
      </c>
      <c r="K151" s="176" t="str">
        <f t="shared" si="5"/>
        <v>000100001001002470</v>
      </c>
    </row>
    <row r="152" spans="1:11" s="3" customFormat="1">
      <c r="A152" s="176" t="s">
        <v>1589</v>
      </c>
      <c r="B152" s="28" t="str">
        <f t="shared" si="4"/>
        <v>基本属性/基本信息/手机号归属地/宁德市</v>
      </c>
      <c r="C152" s="153">
        <v>4</v>
      </c>
      <c r="D152" s="153">
        <v>0</v>
      </c>
      <c r="E152" s="177" t="s">
        <v>3417</v>
      </c>
      <c r="F152" s="177" t="s">
        <v>3986</v>
      </c>
      <c r="G152" s="177" t="s">
        <v>3417</v>
      </c>
      <c r="H152" s="177" t="s">
        <v>3417</v>
      </c>
      <c r="I152" s="177" t="s">
        <v>3420</v>
      </c>
      <c r="J152" s="183" t="s">
        <v>7124</v>
      </c>
      <c r="K152" s="176" t="str">
        <f t="shared" si="5"/>
        <v>000100001001002471</v>
      </c>
    </row>
    <row r="153" spans="1:11" s="3" customFormat="1">
      <c r="A153" s="176" t="s">
        <v>1590</v>
      </c>
      <c r="B153" s="28" t="str">
        <f t="shared" si="4"/>
        <v>基本属性/基本信息/手机号归属地/南昌市</v>
      </c>
      <c r="C153" s="153">
        <v>4</v>
      </c>
      <c r="D153" s="153">
        <v>0</v>
      </c>
      <c r="E153" s="177" t="s">
        <v>3417</v>
      </c>
      <c r="F153" s="177" t="s">
        <v>3986</v>
      </c>
      <c r="G153" s="177" t="s">
        <v>3417</v>
      </c>
      <c r="H153" s="177" t="s">
        <v>3417</v>
      </c>
      <c r="I153" s="177" t="s">
        <v>3420</v>
      </c>
      <c r="J153" s="183" t="s">
        <v>7125</v>
      </c>
      <c r="K153" s="176" t="str">
        <f t="shared" si="5"/>
        <v>000100001001002472</v>
      </c>
    </row>
    <row r="154" spans="1:11" s="3" customFormat="1">
      <c r="A154" s="176" t="s">
        <v>1591</v>
      </c>
      <c r="B154" s="28" t="str">
        <f t="shared" si="4"/>
        <v>基本属性/基本信息/手机号归属地/景德镇市</v>
      </c>
      <c r="C154" s="153">
        <v>4</v>
      </c>
      <c r="D154" s="153">
        <v>0</v>
      </c>
      <c r="E154" s="177" t="s">
        <v>3417</v>
      </c>
      <c r="F154" s="177" t="s">
        <v>3986</v>
      </c>
      <c r="G154" s="177" t="s">
        <v>3417</v>
      </c>
      <c r="H154" s="177" t="s">
        <v>3417</v>
      </c>
      <c r="I154" s="177" t="s">
        <v>3420</v>
      </c>
      <c r="J154" s="183" t="s">
        <v>7126</v>
      </c>
      <c r="K154" s="176" t="str">
        <f t="shared" si="5"/>
        <v>000100001001002473</v>
      </c>
    </row>
    <row r="155" spans="1:11" s="3" customFormat="1">
      <c r="A155" s="176" t="s">
        <v>1592</v>
      </c>
      <c r="B155" s="28" t="str">
        <f t="shared" si="4"/>
        <v>基本属性/基本信息/手机号归属地/萍乡市</v>
      </c>
      <c r="C155" s="153">
        <v>4</v>
      </c>
      <c r="D155" s="153">
        <v>0</v>
      </c>
      <c r="E155" s="177" t="s">
        <v>3417</v>
      </c>
      <c r="F155" s="177" t="s">
        <v>3986</v>
      </c>
      <c r="G155" s="177" t="s">
        <v>3417</v>
      </c>
      <c r="H155" s="177" t="s">
        <v>3417</v>
      </c>
      <c r="I155" s="177" t="s">
        <v>3420</v>
      </c>
      <c r="J155" s="183" t="s">
        <v>7127</v>
      </c>
      <c r="K155" s="176" t="str">
        <f t="shared" si="5"/>
        <v>000100001001002474</v>
      </c>
    </row>
    <row r="156" spans="1:11" s="3" customFormat="1">
      <c r="A156" s="176" t="s">
        <v>1593</v>
      </c>
      <c r="B156" s="28" t="str">
        <f t="shared" si="4"/>
        <v>基本属性/基本信息/手机号归属地/九江市</v>
      </c>
      <c r="C156" s="153">
        <v>4</v>
      </c>
      <c r="D156" s="153">
        <v>0</v>
      </c>
      <c r="E156" s="177" t="s">
        <v>3417</v>
      </c>
      <c r="F156" s="177" t="s">
        <v>3986</v>
      </c>
      <c r="G156" s="177" t="s">
        <v>3417</v>
      </c>
      <c r="H156" s="177" t="s">
        <v>3417</v>
      </c>
      <c r="I156" s="177" t="s">
        <v>3420</v>
      </c>
      <c r="J156" s="183" t="s">
        <v>7128</v>
      </c>
      <c r="K156" s="176" t="str">
        <f t="shared" si="5"/>
        <v>000100001001002475</v>
      </c>
    </row>
    <row r="157" spans="1:11" s="3" customFormat="1">
      <c r="A157" s="176" t="s">
        <v>1594</v>
      </c>
      <c r="B157" s="28" t="str">
        <f t="shared" si="4"/>
        <v>基本属性/基本信息/手机号归属地/新余市</v>
      </c>
      <c r="C157" s="153">
        <v>4</v>
      </c>
      <c r="D157" s="153">
        <v>0</v>
      </c>
      <c r="E157" s="177" t="s">
        <v>3417</v>
      </c>
      <c r="F157" s="177" t="s">
        <v>3986</v>
      </c>
      <c r="G157" s="177" t="s">
        <v>3417</v>
      </c>
      <c r="H157" s="177" t="s">
        <v>3417</v>
      </c>
      <c r="I157" s="177" t="s">
        <v>3420</v>
      </c>
      <c r="J157" s="183" t="s">
        <v>7129</v>
      </c>
      <c r="K157" s="176" t="str">
        <f t="shared" si="5"/>
        <v>000100001001002476</v>
      </c>
    </row>
    <row r="158" spans="1:11" s="3" customFormat="1">
      <c r="A158" s="176" t="s">
        <v>1595</v>
      </c>
      <c r="B158" s="28" t="str">
        <f t="shared" si="4"/>
        <v>基本属性/基本信息/手机号归属地/鹰潭市</v>
      </c>
      <c r="C158" s="153">
        <v>4</v>
      </c>
      <c r="D158" s="153">
        <v>0</v>
      </c>
      <c r="E158" s="177" t="s">
        <v>3417</v>
      </c>
      <c r="F158" s="177" t="s">
        <v>3986</v>
      </c>
      <c r="G158" s="177" t="s">
        <v>3417</v>
      </c>
      <c r="H158" s="177" t="s">
        <v>3417</v>
      </c>
      <c r="I158" s="177" t="s">
        <v>3420</v>
      </c>
      <c r="J158" s="183" t="s">
        <v>7130</v>
      </c>
      <c r="K158" s="176" t="str">
        <f t="shared" si="5"/>
        <v>000100001001002477</v>
      </c>
    </row>
    <row r="159" spans="1:11" s="3" customFormat="1">
      <c r="A159" s="176" t="s">
        <v>1596</v>
      </c>
      <c r="B159" s="28" t="str">
        <f t="shared" ref="B159:B222" si="6">"基本属性/基本信息/手机号归属地/"&amp;A159</f>
        <v>基本属性/基本信息/手机号归属地/赣州市</v>
      </c>
      <c r="C159" s="153">
        <v>4</v>
      </c>
      <c r="D159" s="153">
        <v>0</v>
      </c>
      <c r="E159" s="177" t="s">
        <v>3417</v>
      </c>
      <c r="F159" s="177" t="s">
        <v>3986</v>
      </c>
      <c r="G159" s="177" t="s">
        <v>3417</v>
      </c>
      <c r="H159" s="177" t="s">
        <v>3417</v>
      </c>
      <c r="I159" s="177" t="s">
        <v>3420</v>
      </c>
      <c r="J159" s="183" t="s">
        <v>7131</v>
      </c>
      <c r="K159" s="176" t="str">
        <f t="shared" ref="K159:K222" si="7">D159&amp;E159&amp;F159&amp;G159&amp;H159&amp;I159&amp;J159</f>
        <v>000100001001002478</v>
      </c>
    </row>
    <row r="160" spans="1:11" s="3" customFormat="1">
      <c r="A160" s="176" t="s">
        <v>1597</v>
      </c>
      <c r="B160" s="28" t="str">
        <f t="shared" si="6"/>
        <v>基本属性/基本信息/手机号归属地/吉安市</v>
      </c>
      <c r="C160" s="153">
        <v>4</v>
      </c>
      <c r="D160" s="153">
        <v>0</v>
      </c>
      <c r="E160" s="177" t="s">
        <v>3417</v>
      </c>
      <c r="F160" s="177" t="s">
        <v>3986</v>
      </c>
      <c r="G160" s="177" t="s">
        <v>3417</v>
      </c>
      <c r="H160" s="177" t="s">
        <v>3417</v>
      </c>
      <c r="I160" s="177" t="s">
        <v>3420</v>
      </c>
      <c r="J160" s="183" t="s">
        <v>7132</v>
      </c>
      <c r="K160" s="176" t="str">
        <f t="shared" si="7"/>
        <v>000100001001002479</v>
      </c>
    </row>
    <row r="161" spans="1:11" s="3" customFormat="1">
      <c r="A161" s="176" t="s">
        <v>1598</v>
      </c>
      <c r="B161" s="28" t="str">
        <f t="shared" si="6"/>
        <v>基本属性/基本信息/手机号归属地/宜春市</v>
      </c>
      <c r="C161" s="153">
        <v>4</v>
      </c>
      <c r="D161" s="153">
        <v>0</v>
      </c>
      <c r="E161" s="177" t="s">
        <v>3417</v>
      </c>
      <c r="F161" s="177" t="s">
        <v>3986</v>
      </c>
      <c r="G161" s="177" t="s">
        <v>3417</v>
      </c>
      <c r="H161" s="177" t="s">
        <v>3417</v>
      </c>
      <c r="I161" s="177" t="s">
        <v>3420</v>
      </c>
      <c r="J161" s="183" t="s">
        <v>7133</v>
      </c>
      <c r="K161" s="176" t="str">
        <f t="shared" si="7"/>
        <v>000100001001002480</v>
      </c>
    </row>
    <row r="162" spans="1:11" s="3" customFormat="1">
      <c r="A162" s="176" t="s">
        <v>1599</v>
      </c>
      <c r="B162" s="28" t="str">
        <f t="shared" si="6"/>
        <v>基本属性/基本信息/手机号归属地/抚州市</v>
      </c>
      <c r="C162" s="153">
        <v>4</v>
      </c>
      <c r="D162" s="153">
        <v>0</v>
      </c>
      <c r="E162" s="177" t="s">
        <v>3417</v>
      </c>
      <c r="F162" s="177" t="s">
        <v>3986</v>
      </c>
      <c r="G162" s="177" t="s">
        <v>3417</v>
      </c>
      <c r="H162" s="177" t="s">
        <v>3417</v>
      </c>
      <c r="I162" s="177" t="s">
        <v>3420</v>
      </c>
      <c r="J162" s="183" t="s">
        <v>7134</v>
      </c>
      <c r="K162" s="176" t="str">
        <f t="shared" si="7"/>
        <v>000100001001002481</v>
      </c>
    </row>
    <row r="163" spans="1:11" s="3" customFormat="1">
      <c r="A163" s="176" t="s">
        <v>1600</v>
      </c>
      <c r="B163" s="28" t="str">
        <f t="shared" si="6"/>
        <v>基本属性/基本信息/手机号归属地/上饶市</v>
      </c>
      <c r="C163" s="153">
        <v>4</v>
      </c>
      <c r="D163" s="153">
        <v>0</v>
      </c>
      <c r="E163" s="177" t="s">
        <v>3417</v>
      </c>
      <c r="F163" s="177" t="s">
        <v>3986</v>
      </c>
      <c r="G163" s="177" t="s">
        <v>3417</v>
      </c>
      <c r="H163" s="177" t="s">
        <v>3417</v>
      </c>
      <c r="I163" s="177" t="s">
        <v>3420</v>
      </c>
      <c r="J163" s="183" t="s">
        <v>7135</v>
      </c>
      <c r="K163" s="176" t="str">
        <f t="shared" si="7"/>
        <v>000100001001002482</v>
      </c>
    </row>
    <row r="164" spans="1:11" s="3" customFormat="1">
      <c r="A164" s="176" t="s">
        <v>1601</v>
      </c>
      <c r="B164" s="28" t="str">
        <f t="shared" si="6"/>
        <v>基本属性/基本信息/手机号归属地/济南市</v>
      </c>
      <c r="C164" s="153">
        <v>4</v>
      </c>
      <c r="D164" s="153">
        <v>0</v>
      </c>
      <c r="E164" s="177" t="s">
        <v>3417</v>
      </c>
      <c r="F164" s="177" t="s">
        <v>3986</v>
      </c>
      <c r="G164" s="177" t="s">
        <v>3417</v>
      </c>
      <c r="H164" s="177" t="s">
        <v>3417</v>
      </c>
      <c r="I164" s="177" t="s">
        <v>3420</v>
      </c>
      <c r="J164" s="183" t="s">
        <v>7136</v>
      </c>
      <c r="K164" s="176" t="str">
        <f t="shared" si="7"/>
        <v>000100001001002483</v>
      </c>
    </row>
    <row r="165" spans="1:11" s="3" customFormat="1">
      <c r="A165" s="176" t="s">
        <v>1602</v>
      </c>
      <c r="B165" s="28" t="str">
        <f t="shared" si="6"/>
        <v>基本属性/基本信息/手机号归属地/青岛市</v>
      </c>
      <c r="C165" s="153">
        <v>4</v>
      </c>
      <c r="D165" s="153">
        <v>0</v>
      </c>
      <c r="E165" s="177" t="s">
        <v>3417</v>
      </c>
      <c r="F165" s="177" t="s">
        <v>3986</v>
      </c>
      <c r="G165" s="177" t="s">
        <v>3417</v>
      </c>
      <c r="H165" s="177" t="s">
        <v>3417</v>
      </c>
      <c r="I165" s="177" t="s">
        <v>3420</v>
      </c>
      <c r="J165" s="183" t="s">
        <v>7137</v>
      </c>
      <c r="K165" s="176" t="str">
        <f t="shared" si="7"/>
        <v>000100001001002484</v>
      </c>
    </row>
    <row r="166" spans="1:11" s="3" customFormat="1">
      <c r="A166" s="176" t="s">
        <v>1603</v>
      </c>
      <c r="B166" s="28" t="str">
        <f t="shared" si="6"/>
        <v>基本属性/基本信息/手机号归属地/淄博市</v>
      </c>
      <c r="C166" s="153">
        <v>4</v>
      </c>
      <c r="D166" s="153">
        <v>0</v>
      </c>
      <c r="E166" s="177" t="s">
        <v>3417</v>
      </c>
      <c r="F166" s="177" t="s">
        <v>3986</v>
      </c>
      <c r="G166" s="177" t="s">
        <v>3417</v>
      </c>
      <c r="H166" s="177" t="s">
        <v>3417</v>
      </c>
      <c r="I166" s="177" t="s">
        <v>3420</v>
      </c>
      <c r="J166" s="183" t="s">
        <v>7138</v>
      </c>
      <c r="K166" s="176" t="str">
        <f t="shared" si="7"/>
        <v>000100001001002485</v>
      </c>
    </row>
    <row r="167" spans="1:11" s="3" customFormat="1">
      <c r="A167" s="176" t="s">
        <v>1604</v>
      </c>
      <c r="B167" s="28" t="str">
        <f t="shared" si="6"/>
        <v>基本属性/基本信息/手机号归属地/枣庄市</v>
      </c>
      <c r="C167" s="153">
        <v>4</v>
      </c>
      <c r="D167" s="153">
        <v>0</v>
      </c>
      <c r="E167" s="177" t="s">
        <v>3417</v>
      </c>
      <c r="F167" s="177" t="s">
        <v>3986</v>
      </c>
      <c r="G167" s="177" t="s">
        <v>3417</v>
      </c>
      <c r="H167" s="177" t="s">
        <v>3417</v>
      </c>
      <c r="I167" s="177" t="s">
        <v>3420</v>
      </c>
      <c r="J167" s="183" t="s">
        <v>7139</v>
      </c>
      <c r="K167" s="176" t="str">
        <f t="shared" si="7"/>
        <v>000100001001002486</v>
      </c>
    </row>
    <row r="168" spans="1:11" s="3" customFormat="1">
      <c r="A168" s="176" t="s">
        <v>1605</v>
      </c>
      <c r="B168" s="28" t="str">
        <f t="shared" si="6"/>
        <v>基本属性/基本信息/手机号归属地/东营市</v>
      </c>
      <c r="C168" s="153">
        <v>4</v>
      </c>
      <c r="D168" s="153">
        <v>0</v>
      </c>
      <c r="E168" s="177" t="s">
        <v>3417</v>
      </c>
      <c r="F168" s="177" t="s">
        <v>3986</v>
      </c>
      <c r="G168" s="177" t="s">
        <v>3417</v>
      </c>
      <c r="H168" s="177" t="s">
        <v>3417</v>
      </c>
      <c r="I168" s="177" t="s">
        <v>3420</v>
      </c>
      <c r="J168" s="183" t="s">
        <v>7140</v>
      </c>
      <c r="K168" s="176" t="str">
        <f t="shared" si="7"/>
        <v>000100001001002487</v>
      </c>
    </row>
    <row r="169" spans="1:11" s="3" customFormat="1">
      <c r="A169" s="176" t="s">
        <v>1606</v>
      </c>
      <c r="B169" s="28" t="str">
        <f t="shared" si="6"/>
        <v>基本属性/基本信息/手机号归属地/烟台市</v>
      </c>
      <c r="C169" s="153">
        <v>4</v>
      </c>
      <c r="D169" s="153">
        <v>0</v>
      </c>
      <c r="E169" s="177" t="s">
        <v>3417</v>
      </c>
      <c r="F169" s="177" t="s">
        <v>3986</v>
      </c>
      <c r="G169" s="177" t="s">
        <v>3417</v>
      </c>
      <c r="H169" s="177" t="s">
        <v>3417</v>
      </c>
      <c r="I169" s="177" t="s">
        <v>3420</v>
      </c>
      <c r="J169" s="183" t="s">
        <v>7141</v>
      </c>
      <c r="K169" s="176" t="str">
        <f t="shared" si="7"/>
        <v>000100001001002488</v>
      </c>
    </row>
    <row r="170" spans="1:11" s="3" customFormat="1">
      <c r="A170" s="176" t="s">
        <v>1607</v>
      </c>
      <c r="B170" s="28" t="str">
        <f t="shared" si="6"/>
        <v>基本属性/基本信息/手机号归属地/潍坊市</v>
      </c>
      <c r="C170" s="153">
        <v>4</v>
      </c>
      <c r="D170" s="153">
        <v>0</v>
      </c>
      <c r="E170" s="177" t="s">
        <v>3417</v>
      </c>
      <c r="F170" s="177" t="s">
        <v>3986</v>
      </c>
      <c r="G170" s="177" t="s">
        <v>3417</v>
      </c>
      <c r="H170" s="177" t="s">
        <v>3417</v>
      </c>
      <c r="I170" s="177" t="s">
        <v>3420</v>
      </c>
      <c r="J170" s="183" t="s">
        <v>7142</v>
      </c>
      <c r="K170" s="176" t="str">
        <f t="shared" si="7"/>
        <v>000100001001002489</v>
      </c>
    </row>
    <row r="171" spans="1:11" s="3" customFormat="1">
      <c r="A171" s="176" t="s">
        <v>1608</v>
      </c>
      <c r="B171" s="28" t="str">
        <f t="shared" si="6"/>
        <v>基本属性/基本信息/手机号归属地/济宁市</v>
      </c>
      <c r="C171" s="153">
        <v>4</v>
      </c>
      <c r="D171" s="153">
        <v>0</v>
      </c>
      <c r="E171" s="177" t="s">
        <v>3417</v>
      </c>
      <c r="F171" s="177" t="s">
        <v>3986</v>
      </c>
      <c r="G171" s="177" t="s">
        <v>3417</v>
      </c>
      <c r="H171" s="177" t="s">
        <v>3417</v>
      </c>
      <c r="I171" s="177" t="s">
        <v>3420</v>
      </c>
      <c r="J171" s="183" t="s">
        <v>7143</v>
      </c>
      <c r="K171" s="176" t="str">
        <f t="shared" si="7"/>
        <v>000100001001002490</v>
      </c>
    </row>
    <row r="172" spans="1:11" s="3" customFormat="1">
      <c r="A172" s="176" t="s">
        <v>1609</v>
      </c>
      <c r="B172" s="28" t="str">
        <f t="shared" si="6"/>
        <v>基本属性/基本信息/手机号归属地/泰安市</v>
      </c>
      <c r="C172" s="153">
        <v>4</v>
      </c>
      <c r="D172" s="153">
        <v>0</v>
      </c>
      <c r="E172" s="177" t="s">
        <v>3417</v>
      </c>
      <c r="F172" s="177" t="s">
        <v>3986</v>
      </c>
      <c r="G172" s="177" t="s">
        <v>3417</v>
      </c>
      <c r="H172" s="177" t="s">
        <v>3417</v>
      </c>
      <c r="I172" s="177" t="s">
        <v>3420</v>
      </c>
      <c r="J172" s="183" t="s">
        <v>7144</v>
      </c>
      <c r="K172" s="176" t="str">
        <f t="shared" si="7"/>
        <v>000100001001002491</v>
      </c>
    </row>
    <row r="173" spans="1:11" s="3" customFormat="1">
      <c r="A173" s="176" t="s">
        <v>1610</v>
      </c>
      <c r="B173" s="28" t="str">
        <f t="shared" si="6"/>
        <v>基本属性/基本信息/手机号归属地/威海市</v>
      </c>
      <c r="C173" s="153">
        <v>4</v>
      </c>
      <c r="D173" s="153">
        <v>0</v>
      </c>
      <c r="E173" s="177" t="s">
        <v>3417</v>
      </c>
      <c r="F173" s="177" t="s">
        <v>3986</v>
      </c>
      <c r="G173" s="177" t="s">
        <v>3417</v>
      </c>
      <c r="H173" s="177" t="s">
        <v>3417</v>
      </c>
      <c r="I173" s="177" t="s">
        <v>3420</v>
      </c>
      <c r="J173" s="183" t="s">
        <v>7145</v>
      </c>
      <c r="K173" s="176" t="str">
        <f t="shared" si="7"/>
        <v>000100001001002492</v>
      </c>
    </row>
    <row r="174" spans="1:11" s="3" customFormat="1">
      <c r="A174" s="176" t="s">
        <v>1611</v>
      </c>
      <c r="B174" s="28" t="str">
        <f t="shared" si="6"/>
        <v>基本属性/基本信息/手机号归属地/日照市</v>
      </c>
      <c r="C174" s="153">
        <v>4</v>
      </c>
      <c r="D174" s="153">
        <v>0</v>
      </c>
      <c r="E174" s="177" t="s">
        <v>3417</v>
      </c>
      <c r="F174" s="177" t="s">
        <v>3986</v>
      </c>
      <c r="G174" s="177" t="s">
        <v>3417</v>
      </c>
      <c r="H174" s="177" t="s">
        <v>3417</v>
      </c>
      <c r="I174" s="177" t="s">
        <v>3420</v>
      </c>
      <c r="J174" s="183" t="s">
        <v>7146</v>
      </c>
      <c r="K174" s="176" t="str">
        <f t="shared" si="7"/>
        <v>000100001001002493</v>
      </c>
    </row>
    <row r="175" spans="1:11" s="3" customFormat="1">
      <c r="A175" s="176" t="s">
        <v>1612</v>
      </c>
      <c r="B175" s="28" t="str">
        <f t="shared" si="6"/>
        <v>基本属性/基本信息/手机号归属地/莱芜市</v>
      </c>
      <c r="C175" s="153">
        <v>4</v>
      </c>
      <c r="D175" s="153">
        <v>0</v>
      </c>
      <c r="E175" s="177" t="s">
        <v>3417</v>
      </c>
      <c r="F175" s="177" t="s">
        <v>3986</v>
      </c>
      <c r="G175" s="177" t="s">
        <v>3417</v>
      </c>
      <c r="H175" s="177" t="s">
        <v>3417</v>
      </c>
      <c r="I175" s="177" t="s">
        <v>3420</v>
      </c>
      <c r="J175" s="183" t="s">
        <v>7147</v>
      </c>
      <c r="K175" s="176" t="str">
        <f t="shared" si="7"/>
        <v>000100001001002494</v>
      </c>
    </row>
    <row r="176" spans="1:11" s="3" customFormat="1">
      <c r="A176" s="176" t="s">
        <v>1613</v>
      </c>
      <c r="B176" s="28" t="str">
        <f t="shared" si="6"/>
        <v>基本属性/基本信息/手机号归属地/临沂市</v>
      </c>
      <c r="C176" s="153">
        <v>4</v>
      </c>
      <c r="D176" s="153">
        <v>0</v>
      </c>
      <c r="E176" s="177" t="s">
        <v>3417</v>
      </c>
      <c r="F176" s="177" t="s">
        <v>3986</v>
      </c>
      <c r="G176" s="177" t="s">
        <v>3417</v>
      </c>
      <c r="H176" s="177" t="s">
        <v>3417</v>
      </c>
      <c r="I176" s="177" t="s">
        <v>3420</v>
      </c>
      <c r="J176" s="183" t="s">
        <v>7148</v>
      </c>
      <c r="K176" s="176" t="str">
        <f t="shared" si="7"/>
        <v>000100001001002495</v>
      </c>
    </row>
    <row r="177" spans="1:11" s="3" customFormat="1">
      <c r="A177" s="176" t="s">
        <v>1614</v>
      </c>
      <c r="B177" s="28" t="str">
        <f t="shared" si="6"/>
        <v>基本属性/基本信息/手机号归属地/德州市</v>
      </c>
      <c r="C177" s="153">
        <v>4</v>
      </c>
      <c r="D177" s="153">
        <v>0</v>
      </c>
      <c r="E177" s="177" t="s">
        <v>3417</v>
      </c>
      <c r="F177" s="177" t="s">
        <v>3986</v>
      </c>
      <c r="G177" s="177" t="s">
        <v>3417</v>
      </c>
      <c r="H177" s="177" t="s">
        <v>3417</v>
      </c>
      <c r="I177" s="177" t="s">
        <v>3420</v>
      </c>
      <c r="J177" s="183" t="s">
        <v>7149</v>
      </c>
      <c r="K177" s="176" t="str">
        <f t="shared" si="7"/>
        <v>000100001001002496</v>
      </c>
    </row>
    <row r="178" spans="1:11" s="3" customFormat="1">
      <c r="A178" s="176" t="s">
        <v>1615</v>
      </c>
      <c r="B178" s="28" t="str">
        <f t="shared" si="6"/>
        <v>基本属性/基本信息/手机号归属地/聊城市</v>
      </c>
      <c r="C178" s="153">
        <v>4</v>
      </c>
      <c r="D178" s="153">
        <v>0</v>
      </c>
      <c r="E178" s="177" t="s">
        <v>3417</v>
      </c>
      <c r="F178" s="177" t="s">
        <v>3986</v>
      </c>
      <c r="G178" s="177" t="s">
        <v>3417</v>
      </c>
      <c r="H178" s="177" t="s">
        <v>3417</v>
      </c>
      <c r="I178" s="177" t="s">
        <v>3420</v>
      </c>
      <c r="J178" s="183" t="s">
        <v>7150</v>
      </c>
      <c r="K178" s="176" t="str">
        <f t="shared" si="7"/>
        <v>000100001001002497</v>
      </c>
    </row>
    <row r="179" spans="1:11" s="3" customFormat="1">
      <c r="A179" s="176" t="s">
        <v>1616</v>
      </c>
      <c r="B179" s="28" t="str">
        <f t="shared" si="6"/>
        <v>基本属性/基本信息/手机号归属地/滨州市</v>
      </c>
      <c r="C179" s="153">
        <v>4</v>
      </c>
      <c r="D179" s="153">
        <v>0</v>
      </c>
      <c r="E179" s="177" t="s">
        <v>3417</v>
      </c>
      <c r="F179" s="177" t="s">
        <v>3986</v>
      </c>
      <c r="G179" s="177" t="s">
        <v>3417</v>
      </c>
      <c r="H179" s="177" t="s">
        <v>3417</v>
      </c>
      <c r="I179" s="177" t="s">
        <v>3420</v>
      </c>
      <c r="J179" s="183" t="s">
        <v>7151</v>
      </c>
      <c r="K179" s="176" t="str">
        <f t="shared" si="7"/>
        <v>000100001001002498</v>
      </c>
    </row>
    <row r="180" spans="1:11" s="3" customFormat="1">
      <c r="A180" s="176" t="s">
        <v>1617</v>
      </c>
      <c r="B180" s="28" t="str">
        <f t="shared" si="6"/>
        <v>基本属性/基本信息/手机号归属地/菏泽市</v>
      </c>
      <c r="C180" s="153">
        <v>4</v>
      </c>
      <c r="D180" s="153">
        <v>0</v>
      </c>
      <c r="E180" s="177" t="s">
        <v>3417</v>
      </c>
      <c r="F180" s="177" t="s">
        <v>3986</v>
      </c>
      <c r="G180" s="177" t="s">
        <v>3417</v>
      </c>
      <c r="H180" s="177" t="s">
        <v>3417</v>
      </c>
      <c r="I180" s="177" t="s">
        <v>3420</v>
      </c>
      <c r="J180" s="183" t="s">
        <v>7152</v>
      </c>
      <c r="K180" s="176" t="str">
        <f t="shared" si="7"/>
        <v>000100001001002499</v>
      </c>
    </row>
    <row r="181" spans="1:11" s="3" customFormat="1">
      <c r="A181" s="176" t="s">
        <v>1618</v>
      </c>
      <c r="B181" s="28" t="str">
        <f t="shared" si="6"/>
        <v>基本属性/基本信息/手机号归属地/郑州市</v>
      </c>
      <c r="C181" s="153">
        <v>4</v>
      </c>
      <c r="D181" s="153">
        <v>0</v>
      </c>
      <c r="E181" s="177" t="s">
        <v>3417</v>
      </c>
      <c r="F181" s="177" t="s">
        <v>3986</v>
      </c>
      <c r="G181" s="177" t="s">
        <v>3417</v>
      </c>
      <c r="H181" s="177" t="s">
        <v>3417</v>
      </c>
      <c r="I181" s="177" t="s">
        <v>3420</v>
      </c>
      <c r="J181" s="183" t="s">
        <v>7153</v>
      </c>
      <c r="K181" s="176" t="str">
        <f t="shared" si="7"/>
        <v>000100001001002500</v>
      </c>
    </row>
    <row r="182" spans="1:11" s="3" customFormat="1">
      <c r="A182" s="176" t="s">
        <v>1619</v>
      </c>
      <c r="B182" s="28" t="str">
        <f t="shared" si="6"/>
        <v>基本属性/基本信息/手机号归属地/开封市</v>
      </c>
      <c r="C182" s="153">
        <v>4</v>
      </c>
      <c r="D182" s="153">
        <v>0</v>
      </c>
      <c r="E182" s="177" t="s">
        <v>3417</v>
      </c>
      <c r="F182" s="177" t="s">
        <v>3986</v>
      </c>
      <c r="G182" s="177" t="s">
        <v>3417</v>
      </c>
      <c r="H182" s="177" t="s">
        <v>3417</v>
      </c>
      <c r="I182" s="177" t="s">
        <v>3420</v>
      </c>
      <c r="J182" s="183" t="s">
        <v>7154</v>
      </c>
      <c r="K182" s="176" t="str">
        <f t="shared" si="7"/>
        <v>000100001001002501</v>
      </c>
    </row>
    <row r="183" spans="1:11" s="3" customFormat="1">
      <c r="A183" s="176" t="s">
        <v>1620</v>
      </c>
      <c r="B183" s="28" t="str">
        <f t="shared" si="6"/>
        <v>基本属性/基本信息/手机号归属地/洛阳市</v>
      </c>
      <c r="C183" s="153">
        <v>4</v>
      </c>
      <c r="D183" s="153">
        <v>0</v>
      </c>
      <c r="E183" s="177" t="s">
        <v>3417</v>
      </c>
      <c r="F183" s="177" t="s">
        <v>3986</v>
      </c>
      <c r="G183" s="177" t="s">
        <v>3417</v>
      </c>
      <c r="H183" s="177" t="s">
        <v>3417</v>
      </c>
      <c r="I183" s="177" t="s">
        <v>3420</v>
      </c>
      <c r="J183" s="183" t="s">
        <v>7155</v>
      </c>
      <c r="K183" s="176" t="str">
        <f t="shared" si="7"/>
        <v>000100001001002502</v>
      </c>
    </row>
    <row r="184" spans="1:11" s="3" customFormat="1">
      <c r="A184" s="176" t="s">
        <v>1621</v>
      </c>
      <c r="B184" s="28" t="str">
        <f t="shared" si="6"/>
        <v>基本属性/基本信息/手机号归属地/平顶山市</v>
      </c>
      <c r="C184" s="153">
        <v>4</v>
      </c>
      <c r="D184" s="153">
        <v>0</v>
      </c>
      <c r="E184" s="177" t="s">
        <v>3417</v>
      </c>
      <c r="F184" s="177" t="s">
        <v>3986</v>
      </c>
      <c r="G184" s="177" t="s">
        <v>3417</v>
      </c>
      <c r="H184" s="177" t="s">
        <v>3417</v>
      </c>
      <c r="I184" s="177" t="s">
        <v>3420</v>
      </c>
      <c r="J184" s="183" t="s">
        <v>7156</v>
      </c>
      <c r="K184" s="176" t="str">
        <f t="shared" si="7"/>
        <v>000100001001002503</v>
      </c>
    </row>
    <row r="185" spans="1:11" s="3" customFormat="1">
      <c r="A185" s="176" t="s">
        <v>1622</v>
      </c>
      <c r="B185" s="28" t="str">
        <f t="shared" si="6"/>
        <v>基本属性/基本信息/手机号归属地/安阳市</v>
      </c>
      <c r="C185" s="153">
        <v>4</v>
      </c>
      <c r="D185" s="153">
        <v>0</v>
      </c>
      <c r="E185" s="177" t="s">
        <v>3417</v>
      </c>
      <c r="F185" s="177" t="s">
        <v>3986</v>
      </c>
      <c r="G185" s="177" t="s">
        <v>3417</v>
      </c>
      <c r="H185" s="177" t="s">
        <v>3417</v>
      </c>
      <c r="I185" s="177" t="s">
        <v>3420</v>
      </c>
      <c r="J185" s="183" t="s">
        <v>7157</v>
      </c>
      <c r="K185" s="176" t="str">
        <f t="shared" si="7"/>
        <v>000100001001002504</v>
      </c>
    </row>
    <row r="186" spans="1:11" s="3" customFormat="1">
      <c r="A186" s="176" t="s">
        <v>1623</v>
      </c>
      <c r="B186" s="28" t="str">
        <f t="shared" si="6"/>
        <v>基本属性/基本信息/手机号归属地/鹤壁市</v>
      </c>
      <c r="C186" s="153">
        <v>4</v>
      </c>
      <c r="D186" s="153">
        <v>0</v>
      </c>
      <c r="E186" s="177" t="s">
        <v>3417</v>
      </c>
      <c r="F186" s="177" t="s">
        <v>3986</v>
      </c>
      <c r="G186" s="177" t="s">
        <v>3417</v>
      </c>
      <c r="H186" s="177" t="s">
        <v>3417</v>
      </c>
      <c r="I186" s="177" t="s">
        <v>3420</v>
      </c>
      <c r="J186" s="183" t="s">
        <v>7158</v>
      </c>
      <c r="K186" s="176" t="str">
        <f t="shared" si="7"/>
        <v>000100001001002505</v>
      </c>
    </row>
    <row r="187" spans="1:11" s="3" customFormat="1">
      <c r="A187" s="176" t="s">
        <v>1624</v>
      </c>
      <c r="B187" s="28" t="str">
        <f t="shared" si="6"/>
        <v>基本属性/基本信息/手机号归属地/新乡市</v>
      </c>
      <c r="C187" s="153">
        <v>4</v>
      </c>
      <c r="D187" s="153">
        <v>0</v>
      </c>
      <c r="E187" s="177" t="s">
        <v>3417</v>
      </c>
      <c r="F187" s="177" t="s">
        <v>3986</v>
      </c>
      <c r="G187" s="177" t="s">
        <v>3417</v>
      </c>
      <c r="H187" s="177" t="s">
        <v>3417</v>
      </c>
      <c r="I187" s="177" t="s">
        <v>3420</v>
      </c>
      <c r="J187" s="183" t="s">
        <v>7159</v>
      </c>
      <c r="K187" s="176" t="str">
        <f t="shared" si="7"/>
        <v>000100001001002506</v>
      </c>
    </row>
    <row r="188" spans="1:11" s="3" customFormat="1">
      <c r="A188" s="176" t="s">
        <v>1625</v>
      </c>
      <c r="B188" s="28" t="str">
        <f t="shared" si="6"/>
        <v>基本属性/基本信息/手机号归属地/焦作市</v>
      </c>
      <c r="C188" s="153">
        <v>4</v>
      </c>
      <c r="D188" s="153">
        <v>0</v>
      </c>
      <c r="E188" s="177" t="s">
        <v>3417</v>
      </c>
      <c r="F188" s="177" t="s">
        <v>3986</v>
      </c>
      <c r="G188" s="177" t="s">
        <v>3417</v>
      </c>
      <c r="H188" s="177" t="s">
        <v>3417</v>
      </c>
      <c r="I188" s="177" t="s">
        <v>3420</v>
      </c>
      <c r="J188" s="183" t="s">
        <v>7160</v>
      </c>
      <c r="K188" s="176" t="str">
        <f t="shared" si="7"/>
        <v>000100001001002507</v>
      </c>
    </row>
    <row r="189" spans="1:11" s="3" customFormat="1">
      <c r="A189" s="176" t="s">
        <v>1626</v>
      </c>
      <c r="B189" s="28" t="str">
        <f t="shared" si="6"/>
        <v>基本属性/基本信息/手机号归属地/濮阳市</v>
      </c>
      <c r="C189" s="153">
        <v>4</v>
      </c>
      <c r="D189" s="153">
        <v>0</v>
      </c>
      <c r="E189" s="177" t="s">
        <v>3417</v>
      </c>
      <c r="F189" s="177" t="s">
        <v>3986</v>
      </c>
      <c r="G189" s="177" t="s">
        <v>3417</v>
      </c>
      <c r="H189" s="177" t="s">
        <v>3417</v>
      </c>
      <c r="I189" s="177" t="s">
        <v>3420</v>
      </c>
      <c r="J189" s="183" t="s">
        <v>7161</v>
      </c>
      <c r="K189" s="176" t="str">
        <f t="shared" si="7"/>
        <v>000100001001002508</v>
      </c>
    </row>
    <row r="190" spans="1:11" s="3" customFormat="1">
      <c r="A190" s="176" t="s">
        <v>1627</v>
      </c>
      <c r="B190" s="28" t="str">
        <f t="shared" si="6"/>
        <v>基本属性/基本信息/手机号归属地/许昌市</v>
      </c>
      <c r="C190" s="153">
        <v>4</v>
      </c>
      <c r="D190" s="153">
        <v>0</v>
      </c>
      <c r="E190" s="177" t="s">
        <v>3417</v>
      </c>
      <c r="F190" s="177" t="s">
        <v>3986</v>
      </c>
      <c r="G190" s="177" t="s">
        <v>3417</v>
      </c>
      <c r="H190" s="177" t="s">
        <v>3417</v>
      </c>
      <c r="I190" s="177" t="s">
        <v>3420</v>
      </c>
      <c r="J190" s="183" t="s">
        <v>7162</v>
      </c>
      <c r="K190" s="176" t="str">
        <f t="shared" si="7"/>
        <v>000100001001002509</v>
      </c>
    </row>
    <row r="191" spans="1:11" s="3" customFormat="1">
      <c r="A191" s="176" t="s">
        <v>1628</v>
      </c>
      <c r="B191" s="28" t="str">
        <f t="shared" si="6"/>
        <v>基本属性/基本信息/手机号归属地/漯河市</v>
      </c>
      <c r="C191" s="153">
        <v>4</v>
      </c>
      <c r="D191" s="153">
        <v>0</v>
      </c>
      <c r="E191" s="177" t="s">
        <v>3417</v>
      </c>
      <c r="F191" s="177" t="s">
        <v>3986</v>
      </c>
      <c r="G191" s="177" t="s">
        <v>3417</v>
      </c>
      <c r="H191" s="177" t="s">
        <v>3417</v>
      </c>
      <c r="I191" s="177" t="s">
        <v>3420</v>
      </c>
      <c r="J191" s="183" t="s">
        <v>7163</v>
      </c>
      <c r="K191" s="176" t="str">
        <f t="shared" si="7"/>
        <v>000100001001002510</v>
      </c>
    </row>
    <row r="192" spans="1:11" s="3" customFormat="1">
      <c r="A192" s="176" t="s">
        <v>1629</v>
      </c>
      <c r="B192" s="28" t="str">
        <f t="shared" si="6"/>
        <v>基本属性/基本信息/手机号归属地/三门峡市</v>
      </c>
      <c r="C192" s="153">
        <v>4</v>
      </c>
      <c r="D192" s="153">
        <v>0</v>
      </c>
      <c r="E192" s="177" t="s">
        <v>3417</v>
      </c>
      <c r="F192" s="177" t="s">
        <v>3986</v>
      </c>
      <c r="G192" s="177" t="s">
        <v>3417</v>
      </c>
      <c r="H192" s="177" t="s">
        <v>3417</v>
      </c>
      <c r="I192" s="177" t="s">
        <v>3420</v>
      </c>
      <c r="J192" s="183" t="s">
        <v>7164</v>
      </c>
      <c r="K192" s="176" t="str">
        <f t="shared" si="7"/>
        <v>000100001001002511</v>
      </c>
    </row>
    <row r="193" spans="1:11" s="3" customFormat="1">
      <c r="A193" s="176" t="s">
        <v>1630</v>
      </c>
      <c r="B193" s="28" t="str">
        <f t="shared" si="6"/>
        <v>基本属性/基本信息/手机号归属地/南阳市</v>
      </c>
      <c r="C193" s="153">
        <v>4</v>
      </c>
      <c r="D193" s="153">
        <v>0</v>
      </c>
      <c r="E193" s="177" t="s">
        <v>3417</v>
      </c>
      <c r="F193" s="177" t="s">
        <v>3986</v>
      </c>
      <c r="G193" s="177" t="s">
        <v>3417</v>
      </c>
      <c r="H193" s="177" t="s">
        <v>3417</v>
      </c>
      <c r="I193" s="177" t="s">
        <v>3420</v>
      </c>
      <c r="J193" s="183" t="s">
        <v>7165</v>
      </c>
      <c r="K193" s="176" t="str">
        <f t="shared" si="7"/>
        <v>000100001001002512</v>
      </c>
    </row>
    <row r="194" spans="1:11" s="3" customFormat="1">
      <c r="A194" s="176" t="s">
        <v>1631</v>
      </c>
      <c r="B194" s="28" t="str">
        <f t="shared" si="6"/>
        <v>基本属性/基本信息/手机号归属地/商丘市</v>
      </c>
      <c r="C194" s="153">
        <v>4</v>
      </c>
      <c r="D194" s="153">
        <v>0</v>
      </c>
      <c r="E194" s="177" t="s">
        <v>3417</v>
      </c>
      <c r="F194" s="177" t="s">
        <v>3986</v>
      </c>
      <c r="G194" s="177" t="s">
        <v>3417</v>
      </c>
      <c r="H194" s="177" t="s">
        <v>3417</v>
      </c>
      <c r="I194" s="177" t="s">
        <v>3420</v>
      </c>
      <c r="J194" s="183" t="s">
        <v>7166</v>
      </c>
      <c r="K194" s="176" t="str">
        <f t="shared" si="7"/>
        <v>000100001001002513</v>
      </c>
    </row>
    <row r="195" spans="1:11" s="3" customFormat="1">
      <c r="A195" s="176" t="s">
        <v>1632</v>
      </c>
      <c r="B195" s="28" t="str">
        <f t="shared" si="6"/>
        <v>基本属性/基本信息/手机号归属地/信阳市</v>
      </c>
      <c r="C195" s="153">
        <v>4</v>
      </c>
      <c r="D195" s="153">
        <v>0</v>
      </c>
      <c r="E195" s="177" t="s">
        <v>3417</v>
      </c>
      <c r="F195" s="177" t="s">
        <v>3986</v>
      </c>
      <c r="G195" s="177" t="s">
        <v>3417</v>
      </c>
      <c r="H195" s="177" t="s">
        <v>3417</v>
      </c>
      <c r="I195" s="177" t="s">
        <v>3420</v>
      </c>
      <c r="J195" s="183" t="s">
        <v>7167</v>
      </c>
      <c r="K195" s="176" t="str">
        <f t="shared" si="7"/>
        <v>000100001001002514</v>
      </c>
    </row>
    <row r="196" spans="1:11" s="3" customFormat="1">
      <c r="A196" s="176" t="s">
        <v>1633</v>
      </c>
      <c r="B196" s="28" t="str">
        <f t="shared" si="6"/>
        <v>基本属性/基本信息/手机号归属地/周口市</v>
      </c>
      <c r="C196" s="153">
        <v>4</v>
      </c>
      <c r="D196" s="153">
        <v>0</v>
      </c>
      <c r="E196" s="177" t="s">
        <v>3417</v>
      </c>
      <c r="F196" s="177" t="s">
        <v>3986</v>
      </c>
      <c r="G196" s="177" t="s">
        <v>3417</v>
      </c>
      <c r="H196" s="177" t="s">
        <v>3417</v>
      </c>
      <c r="I196" s="177" t="s">
        <v>3420</v>
      </c>
      <c r="J196" s="183" t="s">
        <v>7168</v>
      </c>
      <c r="K196" s="176" t="str">
        <f t="shared" si="7"/>
        <v>000100001001002515</v>
      </c>
    </row>
    <row r="197" spans="1:11" s="3" customFormat="1">
      <c r="A197" s="176" t="s">
        <v>1634</v>
      </c>
      <c r="B197" s="28" t="str">
        <f t="shared" si="6"/>
        <v>基本属性/基本信息/手机号归属地/驻马店市</v>
      </c>
      <c r="C197" s="153">
        <v>4</v>
      </c>
      <c r="D197" s="153">
        <v>0</v>
      </c>
      <c r="E197" s="177" t="s">
        <v>3417</v>
      </c>
      <c r="F197" s="177" t="s">
        <v>3986</v>
      </c>
      <c r="G197" s="177" t="s">
        <v>3417</v>
      </c>
      <c r="H197" s="177" t="s">
        <v>3417</v>
      </c>
      <c r="I197" s="177" t="s">
        <v>3420</v>
      </c>
      <c r="J197" s="183" t="s">
        <v>7169</v>
      </c>
      <c r="K197" s="176" t="str">
        <f t="shared" si="7"/>
        <v>000100001001002516</v>
      </c>
    </row>
    <row r="198" spans="1:11" s="3" customFormat="1">
      <c r="A198" s="176" t="s">
        <v>3479</v>
      </c>
      <c r="B198" s="28" t="str">
        <f t="shared" si="6"/>
        <v>基本属性/基本信息/手机号归属地/河南省直辖县级行政区划</v>
      </c>
      <c r="C198" s="153">
        <v>4</v>
      </c>
      <c r="D198" s="153">
        <v>0</v>
      </c>
      <c r="E198" s="177" t="s">
        <v>3417</v>
      </c>
      <c r="F198" s="177" t="s">
        <v>3986</v>
      </c>
      <c r="G198" s="177" t="s">
        <v>3417</v>
      </c>
      <c r="H198" s="177" t="s">
        <v>3417</v>
      </c>
      <c r="I198" s="177" t="s">
        <v>3420</v>
      </c>
      <c r="J198" s="183" t="s">
        <v>7170</v>
      </c>
      <c r="K198" s="176" t="str">
        <f t="shared" si="7"/>
        <v>000100001001002517</v>
      </c>
    </row>
    <row r="199" spans="1:11" s="3" customFormat="1">
      <c r="A199" s="176" t="s">
        <v>1635</v>
      </c>
      <c r="B199" s="28" t="str">
        <f t="shared" si="6"/>
        <v>基本属性/基本信息/手机号归属地/武汉市</v>
      </c>
      <c r="C199" s="153">
        <v>4</v>
      </c>
      <c r="D199" s="153">
        <v>0</v>
      </c>
      <c r="E199" s="177" t="s">
        <v>3417</v>
      </c>
      <c r="F199" s="177" t="s">
        <v>3986</v>
      </c>
      <c r="G199" s="177" t="s">
        <v>3417</v>
      </c>
      <c r="H199" s="177" t="s">
        <v>3417</v>
      </c>
      <c r="I199" s="177" t="s">
        <v>3420</v>
      </c>
      <c r="J199" s="183" t="s">
        <v>7171</v>
      </c>
      <c r="K199" s="176" t="str">
        <f t="shared" si="7"/>
        <v>000100001001002518</v>
      </c>
    </row>
    <row r="200" spans="1:11" s="3" customFormat="1">
      <c r="A200" s="176" t="s">
        <v>1636</v>
      </c>
      <c r="B200" s="28" t="str">
        <f t="shared" si="6"/>
        <v>基本属性/基本信息/手机号归属地/黄石市</v>
      </c>
      <c r="C200" s="153">
        <v>4</v>
      </c>
      <c r="D200" s="153">
        <v>0</v>
      </c>
      <c r="E200" s="177" t="s">
        <v>3417</v>
      </c>
      <c r="F200" s="177" t="s">
        <v>3986</v>
      </c>
      <c r="G200" s="177" t="s">
        <v>3417</v>
      </c>
      <c r="H200" s="177" t="s">
        <v>3417</v>
      </c>
      <c r="I200" s="177" t="s">
        <v>3420</v>
      </c>
      <c r="J200" s="183" t="s">
        <v>7172</v>
      </c>
      <c r="K200" s="176" t="str">
        <f t="shared" si="7"/>
        <v>000100001001002519</v>
      </c>
    </row>
    <row r="201" spans="1:11" s="3" customFormat="1">
      <c r="A201" s="176" t="s">
        <v>1637</v>
      </c>
      <c r="B201" s="28" t="str">
        <f t="shared" si="6"/>
        <v>基本属性/基本信息/手机号归属地/十堰市</v>
      </c>
      <c r="C201" s="153">
        <v>4</v>
      </c>
      <c r="D201" s="153">
        <v>0</v>
      </c>
      <c r="E201" s="177" t="s">
        <v>3417</v>
      </c>
      <c r="F201" s="177" t="s">
        <v>3986</v>
      </c>
      <c r="G201" s="177" t="s">
        <v>3417</v>
      </c>
      <c r="H201" s="177" t="s">
        <v>3417</v>
      </c>
      <c r="I201" s="177" t="s">
        <v>3420</v>
      </c>
      <c r="J201" s="183" t="s">
        <v>7173</v>
      </c>
      <c r="K201" s="176" t="str">
        <f t="shared" si="7"/>
        <v>000100001001002520</v>
      </c>
    </row>
    <row r="202" spans="1:11" s="3" customFormat="1">
      <c r="A202" s="176" t="s">
        <v>1638</v>
      </c>
      <c r="B202" s="28" t="str">
        <f t="shared" si="6"/>
        <v>基本属性/基本信息/手机号归属地/宜昌市</v>
      </c>
      <c r="C202" s="153">
        <v>4</v>
      </c>
      <c r="D202" s="153">
        <v>0</v>
      </c>
      <c r="E202" s="177" t="s">
        <v>3417</v>
      </c>
      <c r="F202" s="177" t="s">
        <v>3986</v>
      </c>
      <c r="G202" s="177" t="s">
        <v>3417</v>
      </c>
      <c r="H202" s="177" t="s">
        <v>3417</v>
      </c>
      <c r="I202" s="177" t="s">
        <v>3420</v>
      </c>
      <c r="J202" s="183" t="s">
        <v>7174</v>
      </c>
      <c r="K202" s="176" t="str">
        <f t="shared" si="7"/>
        <v>000100001001002521</v>
      </c>
    </row>
    <row r="203" spans="1:11" s="3" customFormat="1">
      <c r="A203" s="176" t="s">
        <v>3480</v>
      </c>
      <c r="B203" s="28" t="str">
        <f t="shared" si="6"/>
        <v>基本属性/基本信息/手机号归属地/襄阳市</v>
      </c>
      <c r="C203" s="153">
        <v>4</v>
      </c>
      <c r="D203" s="153">
        <v>0</v>
      </c>
      <c r="E203" s="177" t="s">
        <v>3417</v>
      </c>
      <c r="F203" s="177" t="s">
        <v>3986</v>
      </c>
      <c r="G203" s="177" t="s">
        <v>3417</v>
      </c>
      <c r="H203" s="177" t="s">
        <v>3417</v>
      </c>
      <c r="I203" s="177" t="s">
        <v>3420</v>
      </c>
      <c r="J203" s="183" t="s">
        <v>7175</v>
      </c>
      <c r="K203" s="176" t="str">
        <f t="shared" si="7"/>
        <v>000100001001002522</v>
      </c>
    </row>
    <row r="204" spans="1:11" s="3" customFormat="1">
      <c r="A204" s="176" t="s">
        <v>1640</v>
      </c>
      <c r="B204" s="28" t="str">
        <f t="shared" si="6"/>
        <v>基本属性/基本信息/手机号归属地/鄂州市</v>
      </c>
      <c r="C204" s="153">
        <v>4</v>
      </c>
      <c r="D204" s="153">
        <v>0</v>
      </c>
      <c r="E204" s="177" t="s">
        <v>3417</v>
      </c>
      <c r="F204" s="177" t="s">
        <v>3986</v>
      </c>
      <c r="G204" s="177" t="s">
        <v>3417</v>
      </c>
      <c r="H204" s="177" t="s">
        <v>3417</v>
      </c>
      <c r="I204" s="177" t="s">
        <v>3420</v>
      </c>
      <c r="J204" s="183" t="s">
        <v>7176</v>
      </c>
      <c r="K204" s="176" t="str">
        <f t="shared" si="7"/>
        <v>000100001001002523</v>
      </c>
    </row>
    <row r="205" spans="1:11" s="3" customFormat="1">
      <c r="A205" s="176" t="s">
        <v>1641</v>
      </c>
      <c r="B205" s="28" t="str">
        <f t="shared" si="6"/>
        <v>基本属性/基本信息/手机号归属地/荆门市</v>
      </c>
      <c r="C205" s="153">
        <v>4</v>
      </c>
      <c r="D205" s="153">
        <v>0</v>
      </c>
      <c r="E205" s="177" t="s">
        <v>3417</v>
      </c>
      <c r="F205" s="177" t="s">
        <v>3986</v>
      </c>
      <c r="G205" s="177" t="s">
        <v>3417</v>
      </c>
      <c r="H205" s="177" t="s">
        <v>3417</v>
      </c>
      <c r="I205" s="177" t="s">
        <v>3420</v>
      </c>
      <c r="J205" s="183" t="s">
        <v>7177</v>
      </c>
      <c r="K205" s="176" t="str">
        <f t="shared" si="7"/>
        <v>000100001001002524</v>
      </c>
    </row>
    <row r="206" spans="1:11" s="3" customFormat="1">
      <c r="A206" s="176" t="s">
        <v>1642</v>
      </c>
      <c r="B206" s="28" t="str">
        <f t="shared" si="6"/>
        <v>基本属性/基本信息/手机号归属地/孝感市</v>
      </c>
      <c r="C206" s="153">
        <v>4</v>
      </c>
      <c r="D206" s="153">
        <v>0</v>
      </c>
      <c r="E206" s="177" t="s">
        <v>3417</v>
      </c>
      <c r="F206" s="177" t="s">
        <v>3986</v>
      </c>
      <c r="G206" s="177" t="s">
        <v>3417</v>
      </c>
      <c r="H206" s="177" t="s">
        <v>3417</v>
      </c>
      <c r="I206" s="177" t="s">
        <v>3420</v>
      </c>
      <c r="J206" s="183" t="s">
        <v>7178</v>
      </c>
      <c r="K206" s="176" t="str">
        <f t="shared" si="7"/>
        <v>000100001001002525</v>
      </c>
    </row>
    <row r="207" spans="1:11" s="3" customFormat="1">
      <c r="A207" s="176" t="s">
        <v>1643</v>
      </c>
      <c r="B207" s="28" t="str">
        <f t="shared" si="6"/>
        <v>基本属性/基本信息/手机号归属地/荆州市</v>
      </c>
      <c r="C207" s="153">
        <v>4</v>
      </c>
      <c r="D207" s="153">
        <v>0</v>
      </c>
      <c r="E207" s="177" t="s">
        <v>3417</v>
      </c>
      <c r="F207" s="177" t="s">
        <v>3986</v>
      </c>
      <c r="G207" s="177" t="s">
        <v>3417</v>
      </c>
      <c r="H207" s="177" t="s">
        <v>3417</v>
      </c>
      <c r="I207" s="177" t="s">
        <v>3420</v>
      </c>
      <c r="J207" s="183" t="s">
        <v>7179</v>
      </c>
      <c r="K207" s="176" t="str">
        <f t="shared" si="7"/>
        <v>000100001001002526</v>
      </c>
    </row>
    <row r="208" spans="1:11" s="3" customFormat="1">
      <c r="A208" s="176" t="s">
        <v>1644</v>
      </c>
      <c r="B208" s="28" t="str">
        <f t="shared" si="6"/>
        <v>基本属性/基本信息/手机号归属地/黄冈市</v>
      </c>
      <c r="C208" s="153">
        <v>4</v>
      </c>
      <c r="D208" s="153">
        <v>0</v>
      </c>
      <c r="E208" s="177" t="s">
        <v>3417</v>
      </c>
      <c r="F208" s="177" t="s">
        <v>3986</v>
      </c>
      <c r="G208" s="177" t="s">
        <v>3417</v>
      </c>
      <c r="H208" s="177" t="s">
        <v>3417</v>
      </c>
      <c r="I208" s="177" t="s">
        <v>3420</v>
      </c>
      <c r="J208" s="183" t="s">
        <v>7180</v>
      </c>
      <c r="K208" s="176" t="str">
        <f t="shared" si="7"/>
        <v>000100001001002527</v>
      </c>
    </row>
    <row r="209" spans="1:11" s="3" customFormat="1">
      <c r="A209" s="176" t="s">
        <v>1645</v>
      </c>
      <c r="B209" s="28" t="str">
        <f t="shared" si="6"/>
        <v>基本属性/基本信息/手机号归属地/咸宁市</v>
      </c>
      <c r="C209" s="153">
        <v>4</v>
      </c>
      <c r="D209" s="153">
        <v>0</v>
      </c>
      <c r="E209" s="177" t="s">
        <v>3417</v>
      </c>
      <c r="F209" s="177" t="s">
        <v>3986</v>
      </c>
      <c r="G209" s="177" t="s">
        <v>3417</v>
      </c>
      <c r="H209" s="177" t="s">
        <v>3417</v>
      </c>
      <c r="I209" s="177" t="s">
        <v>3420</v>
      </c>
      <c r="J209" s="183" t="s">
        <v>7181</v>
      </c>
      <c r="K209" s="176" t="str">
        <f t="shared" si="7"/>
        <v>000100001001002528</v>
      </c>
    </row>
    <row r="210" spans="1:11" s="3" customFormat="1">
      <c r="A210" s="176" t="s">
        <v>1646</v>
      </c>
      <c r="B210" s="28" t="str">
        <f t="shared" si="6"/>
        <v>基本属性/基本信息/手机号归属地/随州市</v>
      </c>
      <c r="C210" s="153">
        <v>4</v>
      </c>
      <c r="D210" s="153">
        <v>0</v>
      </c>
      <c r="E210" s="177" t="s">
        <v>3417</v>
      </c>
      <c r="F210" s="177" t="s">
        <v>3986</v>
      </c>
      <c r="G210" s="177" t="s">
        <v>3417</v>
      </c>
      <c r="H210" s="177" t="s">
        <v>3417</v>
      </c>
      <c r="I210" s="177" t="s">
        <v>3420</v>
      </c>
      <c r="J210" s="183" t="s">
        <v>7182</v>
      </c>
      <c r="K210" s="176" t="str">
        <f t="shared" si="7"/>
        <v>000100001001002529</v>
      </c>
    </row>
    <row r="211" spans="1:11" s="3" customFormat="1">
      <c r="A211" s="176" t="s">
        <v>3481</v>
      </c>
      <c r="B211" s="28" t="str">
        <f t="shared" si="6"/>
        <v>基本属性/基本信息/手机号归属地/恩施土家族苗族自治州</v>
      </c>
      <c r="C211" s="153">
        <v>4</v>
      </c>
      <c r="D211" s="153">
        <v>0</v>
      </c>
      <c r="E211" s="177" t="s">
        <v>3417</v>
      </c>
      <c r="F211" s="177" t="s">
        <v>3986</v>
      </c>
      <c r="G211" s="177" t="s">
        <v>3417</v>
      </c>
      <c r="H211" s="177" t="s">
        <v>3417</v>
      </c>
      <c r="I211" s="177" t="s">
        <v>3420</v>
      </c>
      <c r="J211" s="183" t="s">
        <v>7183</v>
      </c>
      <c r="K211" s="176" t="str">
        <f t="shared" si="7"/>
        <v>000100001001002530</v>
      </c>
    </row>
    <row r="212" spans="1:11" s="3" customFormat="1">
      <c r="A212" s="176" t="s">
        <v>3482</v>
      </c>
      <c r="B212" s="28" t="str">
        <f t="shared" si="6"/>
        <v>基本属性/基本信息/手机号归属地/湖北省直辖县级行政区划</v>
      </c>
      <c r="C212" s="153">
        <v>4</v>
      </c>
      <c r="D212" s="153">
        <v>0</v>
      </c>
      <c r="E212" s="177" t="s">
        <v>3417</v>
      </c>
      <c r="F212" s="177" t="s">
        <v>3986</v>
      </c>
      <c r="G212" s="177" t="s">
        <v>3417</v>
      </c>
      <c r="H212" s="177" t="s">
        <v>3417</v>
      </c>
      <c r="I212" s="177" t="s">
        <v>3420</v>
      </c>
      <c r="J212" s="183" t="s">
        <v>7184</v>
      </c>
      <c r="K212" s="176" t="str">
        <f t="shared" si="7"/>
        <v>000100001001002531</v>
      </c>
    </row>
    <row r="213" spans="1:11" s="3" customFormat="1">
      <c r="A213" s="176" t="s">
        <v>1648</v>
      </c>
      <c r="B213" s="28" t="str">
        <f t="shared" si="6"/>
        <v>基本属性/基本信息/手机号归属地/长沙市</v>
      </c>
      <c r="C213" s="153">
        <v>4</v>
      </c>
      <c r="D213" s="153">
        <v>0</v>
      </c>
      <c r="E213" s="177" t="s">
        <v>3417</v>
      </c>
      <c r="F213" s="177" t="s">
        <v>3986</v>
      </c>
      <c r="G213" s="177" t="s">
        <v>3417</v>
      </c>
      <c r="H213" s="177" t="s">
        <v>3417</v>
      </c>
      <c r="I213" s="177" t="s">
        <v>3420</v>
      </c>
      <c r="J213" s="183" t="s">
        <v>7185</v>
      </c>
      <c r="K213" s="176" t="str">
        <f t="shared" si="7"/>
        <v>000100001001002532</v>
      </c>
    </row>
    <row r="214" spans="1:11" s="3" customFormat="1">
      <c r="A214" s="176" t="s">
        <v>1649</v>
      </c>
      <c r="B214" s="28" t="str">
        <f t="shared" si="6"/>
        <v>基本属性/基本信息/手机号归属地/株洲市</v>
      </c>
      <c r="C214" s="153">
        <v>4</v>
      </c>
      <c r="D214" s="153">
        <v>0</v>
      </c>
      <c r="E214" s="177" t="s">
        <v>3417</v>
      </c>
      <c r="F214" s="177" t="s">
        <v>3986</v>
      </c>
      <c r="G214" s="177" t="s">
        <v>3417</v>
      </c>
      <c r="H214" s="177" t="s">
        <v>3417</v>
      </c>
      <c r="I214" s="177" t="s">
        <v>3420</v>
      </c>
      <c r="J214" s="183" t="s">
        <v>7186</v>
      </c>
      <c r="K214" s="176" t="str">
        <f t="shared" si="7"/>
        <v>000100001001002533</v>
      </c>
    </row>
    <row r="215" spans="1:11" s="3" customFormat="1">
      <c r="A215" s="176" t="s">
        <v>1650</v>
      </c>
      <c r="B215" s="28" t="str">
        <f t="shared" si="6"/>
        <v>基本属性/基本信息/手机号归属地/湘潭市</v>
      </c>
      <c r="C215" s="153">
        <v>4</v>
      </c>
      <c r="D215" s="153">
        <v>0</v>
      </c>
      <c r="E215" s="177" t="s">
        <v>3417</v>
      </c>
      <c r="F215" s="177" t="s">
        <v>3986</v>
      </c>
      <c r="G215" s="177" t="s">
        <v>3417</v>
      </c>
      <c r="H215" s="177" t="s">
        <v>3417</v>
      </c>
      <c r="I215" s="177" t="s">
        <v>3420</v>
      </c>
      <c r="J215" s="183" t="s">
        <v>7187</v>
      </c>
      <c r="K215" s="176" t="str">
        <f t="shared" si="7"/>
        <v>000100001001002534</v>
      </c>
    </row>
    <row r="216" spans="1:11" s="3" customFormat="1">
      <c r="A216" s="176" t="s">
        <v>1651</v>
      </c>
      <c r="B216" s="28" t="str">
        <f t="shared" si="6"/>
        <v>基本属性/基本信息/手机号归属地/衡阳市</v>
      </c>
      <c r="C216" s="153">
        <v>4</v>
      </c>
      <c r="D216" s="153">
        <v>0</v>
      </c>
      <c r="E216" s="177" t="s">
        <v>3417</v>
      </c>
      <c r="F216" s="177" t="s">
        <v>3986</v>
      </c>
      <c r="G216" s="177" t="s">
        <v>3417</v>
      </c>
      <c r="H216" s="177" t="s">
        <v>3417</v>
      </c>
      <c r="I216" s="177" t="s">
        <v>3420</v>
      </c>
      <c r="J216" s="183" t="s">
        <v>7188</v>
      </c>
      <c r="K216" s="176" t="str">
        <f t="shared" si="7"/>
        <v>000100001001002535</v>
      </c>
    </row>
    <row r="217" spans="1:11" s="3" customFormat="1">
      <c r="A217" s="176" t="s">
        <v>1652</v>
      </c>
      <c r="B217" s="28" t="str">
        <f t="shared" si="6"/>
        <v>基本属性/基本信息/手机号归属地/邵阳市</v>
      </c>
      <c r="C217" s="153">
        <v>4</v>
      </c>
      <c r="D217" s="153">
        <v>0</v>
      </c>
      <c r="E217" s="177" t="s">
        <v>3417</v>
      </c>
      <c r="F217" s="177" t="s">
        <v>3986</v>
      </c>
      <c r="G217" s="177" t="s">
        <v>3417</v>
      </c>
      <c r="H217" s="177" t="s">
        <v>3417</v>
      </c>
      <c r="I217" s="177" t="s">
        <v>3420</v>
      </c>
      <c r="J217" s="183" t="s">
        <v>7189</v>
      </c>
      <c r="K217" s="176" t="str">
        <f t="shared" si="7"/>
        <v>000100001001002536</v>
      </c>
    </row>
    <row r="218" spans="1:11" s="3" customFormat="1">
      <c r="A218" s="176" t="s">
        <v>1653</v>
      </c>
      <c r="B218" s="28" t="str">
        <f t="shared" si="6"/>
        <v>基本属性/基本信息/手机号归属地/岳阳市</v>
      </c>
      <c r="C218" s="153">
        <v>4</v>
      </c>
      <c r="D218" s="153">
        <v>0</v>
      </c>
      <c r="E218" s="177" t="s">
        <v>3417</v>
      </c>
      <c r="F218" s="177" t="s">
        <v>3986</v>
      </c>
      <c r="G218" s="177" t="s">
        <v>3417</v>
      </c>
      <c r="H218" s="177" t="s">
        <v>3417</v>
      </c>
      <c r="I218" s="177" t="s">
        <v>3420</v>
      </c>
      <c r="J218" s="183" t="s">
        <v>7190</v>
      </c>
      <c r="K218" s="176" t="str">
        <f t="shared" si="7"/>
        <v>000100001001002537</v>
      </c>
    </row>
    <row r="219" spans="1:11" s="3" customFormat="1">
      <c r="A219" s="176" t="s">
        <v>1654</v>
      </c>
      <c r="B219" s="28" t="str">
        <f t="shared" si="6"/>
        <v>基本属性/基本信息/手机号归属地/常德市</v>
      </c>
      <c r="C219" s="153">
        <v>4</v>
      </c>
      <c r="D219" s="153">
        <v>0</v>
      </c>
      <c r="E219" s="177" t="s">
        <v>3417</v>
      </c>
      <c r="F219" s="177" t="s">
        <v>3986</v>
      </c>
      <c r="G219" s="177" t="s">
        <v>3417</v>
      </c>
      <c r="H219" s="177" t="s">
        <v>3417</v>
      </c>
      <c r="I219" s="177" t="s">
        <v>3420</v>
      </c>
      <c r="J219" s="183" t="s">
        <v>7191</v>
      </c>
      <c r="K219" s="176" t="str">
        <f t="shared" si="7"/>
        <v>000100001001002538</v>
      </c>
    </row>
    <row r="220" spans="1:11" s="3" customFormat="1">
      <c r="A220" s="176" t="s">
        <v>1655</v>
      </c>
      <c r="B220" s="28" t="str">
        <f t="shared" si="6"/>
        <v>基本属性/基本信息/手机号归属地/张家界市</v>
      </c>
      <c r="C220" s="153">
        <v>4</v>
      </c>
      <c r="D220" s="153">
        <v>0</v>
      </c>
      <c r="E220" s="177" t="s">
        <v>3417</v>
      </c>
      <c r="F220" s="177" t="s">
        <v>3986</v>
      </c>
      <c r="G220" s="177" t="s">
        <v>3417</v>
      </c>
      <c r="H220" s="177" t="s">
        <v>3417</v>
      </c>
      <c r="I220" s="177" t="s">
        <v>3420</v>
      </c>
      <c r="J220" s="183" t="s">
        <v>7192</v>
      </c>
      <c r="K220" s="176" t="str">
        <f t="shared" si="7"/>
        <v>000100001001002539</v>
      </c>
    </row>
    <row r="221" spans="1:11" s="3" customFormat="1">
      <c r="A221" s="176" t="s">
        <v>1656</v>
      </c>
      <c r="B221" s="28" t="str">
        <f t="shared" si="6"/>
        <v>基本属性/基本信息/手机号归属地/益阳市</v>
      </c>
      <c r="C221" s="153">
        <v>4</v>
      </c>
      <c r="D221" s="153">
        <v>0</v>
      </c>
      <c r="E221" s="177" t="s">
        <v>3417</v>
      </c>
      <c r="F221" s="177" t="s">
        <v>3986</v>
      </c>
      <c r="G221" s="177" t="s">
        <v>3417</v>
      </c>
      <c r="H221" s="177" t="s">
        <v>3417</v>
      </c>
      <c r="I221" s="177" t="s">
        <v>3420</v>
      </c>
      <c r="J221" s="183" t="s">
        <v>7193</v>
      </c>
      <c r="K221" s="176" t="str">
        <f t="shared" si="7"/>
        <v>000100001001002540</v>
      </c>
    </row>
    <row r="222" spans="1:11" s="3" customFormat="1">
      <c r="A222" s="176" t="s">
        <v>1657</v>
      </c>
      <c r="B222" s="28" t="str">
        <f t="shared" si="6"/>
        <v>基本属性/基本信息/手机号归属地/郴州市</v>
      </c>
      <c r="C222" s="153">
        <v>4</v>
      </c>
      <c r="D222" s="153">
        <v>0</v>
      </c>
      <c r="E222" s="177" t="s">
        <v>3417</v>
      </c>
      <c r="F222" s="177" t="s">
        <v>3986</v>
      </c>
      <c r="G222" s="177" t="s">
        <v>3417</v>
      </c>
      <c r="H222" s="177" t="s">
        <v>3417</v>
      </c>
      <c r="I222" s="177" t="s">
        <v>3420</v>
      </c>
      <c r="J222" s="183" t="s">
        <v>7194</v>
      </c>
      <c r="K222" s="176" t="str">
        <f t="shared" si="7"/>
        <v>000100001001002541</v>
      </c>
    </row>
    <row r="223" spans="1:11" s="3" customFormat="1">
      <c r="A223" s="176" t="s">
        <v>1658</v>
      </c>
      <c r="B223" s="28" t="str">
        <f t="shared" ref="B223:B286" si="8">"基本属性/基本信息/手机号归属地/"&amp;A223</f>
        <v>基本属性/基本信息/手机号归属地/永州市</v>
      </c>
      <c r="C223" s="153">
        <v>4</v>
      </c>
      <c r="D223" s="153">
        <v>0</v>
      </c>
      <c r="E223" s="177" t="s">
        <v>3417</v>
      </c>
      <c r="F223" s="177" t="s">
        <v>3986</v>
      </c>
      <c r="G223" s="177" t="s">
        <v>3417</v>
      </c>
      <c r="H223" s="177" t="s">
        <v>3417</v>
      </c>
      <c r="I223" s="177" t="s">
        <v>3420</v>
      </c>
      <c r="J223" s="183" t="s">
        <v>7195</v>
      </c>
      <c r="K223" s="176" t="str">
        <f t="shared" ref="K223:K286" si="9">D223&amp;E223&amp;F223&amp;G223&amp;H223&amp;I223&amp;J223</f>
        <v>000100001001002542</v>
      </c>
    </row>
    <row r="224" spans="1:11" s="3" customFormat="1">
      <c r="A224" s="176" t="s">
        <v>1659</v>
      </c>
      <c r="B224" s="28" t="str">
        <f t="shared" si="8"/>
        <v>基本属性/基本信息/手机号归属地/怀化市</v>
      </c>
      <c r="C224" s="153">
        <v>4</v>
      </c>
      <c r="D224" s="153">
        <v>0</v>
      </c>
      <c r="E224" s="177" t="s">
        <v>3417</v>
      </c>
      <c r="F224" s="177" t="s">
        <v>3986</v>
      </c>
      <c r="G224" s="177" t="s">
        <v>3417</v>
      </c>
      <c r="H224" s="177" t="s">
        <v>3417</v>
      </c>
      <c r="I224" s="177" t="s">
        <v>3420</v>
      </c>
      <c r="J224" s="183" t="s">
        <v>7196</v>
      </c>
      <c r="K224" s="176" t="str">
        <f t="shared" si="9"/>
        <v>000100001001002543</v>
      </c>
    </row>
    <row r="225" spans="1:11" s="3" customFormat="1">
      <c r="A225" s="176" t="s">
        <v>1660</v>
      </c>
      <c r="B225" s="28" t="str">
        <f t="shared" si="8"/>
        <v>基本属性/基本信息/手机号归属地/娄底市</v>
      </c>
      <c r="C225" s="153">
        <v>4</v>
      </c>
      <c r="D225" s="153">
        <v>0</v>
      </c>
      <c r="E225" s="177" t="s">
        <v>3417</v>
      </c>
      <c r="F225" s="177" t="s">
        <v>3986</v>
      </c>
      <c r="G225" s="177" t="s">
        <v>3417</v>
      </c>
      <c r="H225" s="177" t="s">
        <v>3417</v>
      </c>
      <c r="I225" s="177" t="s">
        <v>3420</v>
      </c>
      <c r="J225" s="183" t="s">
        <v>7197</v>
      </c>
      <c r="K225" s="176" t="str">
        <f t="shared" si="9"/>
        <v>000100001001002544</v>
      </c>
    </row>
    <row r="226" spans="1:11" s="3" customFormat="1">
      <c r="A226" s="176" t="s">
        <v>3483</v>
      </c>
      <c r="B226" s="28" t="str">
        <f t="shared" si="8"/>
        <v>基本属性/基本信息/手机号归属地/湘西土家族苗族自治州</v>
      </c>
      <c r="C226" s="153">
        <v>4</v>
      </c>
      <c r="D226" s="153">
        <v>0</v>
      </c>
      <c r="E226" s="177" t="s">
        <v>3417</v>
      </c>
      <c r="F226" s="177" t="s">
        <v>3986</v>
      </c>
      <c r="G226" s="177" t="s">
        <v>3417</v>
      </c>
      <c r="H226" s="177" t="s">
        <v>3417</v>
      </c>
      <c r="I226" s="177" t="s">
        <v>3420</v>
      </c>
      <c r="J226" s="183" t="s">
        <v>7198</v>
      </c>
      <c r="K226" s="176" t="str">
        <f t="shared" si="9"/>
        <v>000100001001002545</v>
      </c>
    </row>
    <row r="227" spans="1:11" s="3" customFormat="1">
      <c r="A227" s="176" t="s">
        <v>1662</v>
      </c>
      <c r="B227" s="28" t="str">
        <f t="shared" si="8"/>
        <v>基本属性/基本信息/手机号归属地/广州市</v>
      </c>
      <c r="C227" s="153">
        <v>4</v>
      </c>
      <c r="D227" s="153">
        <v>0</v>
      </c>
      <c r="E227" s="177" t="s">
        <v>3417</v>
      </c>
      <c r="F227" s="177" t="s">
        <v>3986</v>
      </c>
      <c r="G227" s="177" t="s">
        <v>3417</v>
      </c>
      <c r="H227" s="177" t="s">
        <v>3417</v>
      </c>
      <c r="I227" s="177" t="s">
        <v>3420</v>
      </c>
      <c r="J227" s="183" t="s">
        <v>7199</v>
      </c>
      <c r="K227" s="176" t="str">
        <f t="shared" si="9"/>
        <v>000100001001002546</v>
      </c>
    </row>
    <row r="228" spans="1:11" s="3" customFormat="1">
      <c r="A228" s="176" t="s">
        <v>1663</v>
      </c>
      <c r="B228" s="28" t="str">
        <f t="shared" si="8"/>
        <v>基本属性/基本信息/手机号归属地/韶关市</v>
      </c>
      <c r="C228" s="153">
        <v>4</v>
      </c>
      <c r="D228" s="153">
        <v>0</v>
      </c>
      <c r="E228" s="177" t="s">
        <v>3417</v>
      </c>
      <c r="F228" s="177" t="s">
        <v>3986</v>
      </c>
      <c r="G228" s="177" t="s">
        <v>3417</v>
      </c>
      <c r="H228" s="177" t="s">
        <v>3417</v>
      </c>
      <c r="I228" s="177" t="s">
        <v>3420</v>
      </c>
      <c r="J228" s="183" t="s">
        <v>7200</v>
      </c>
      <c r="K228" s="176" t="str">
        <f t="shared" si="9"/>
        <v>000100001001002547</v>
      </c>
    </row>
    <row r="229" spans="1:11" s="3" customFormat="1">
      <c r="A229" s="176" t="s">
        <v>1664</v>
      </c>
      <c r="B229" s="28" t="str">
        <f t="shared" si="8"/>
        <v>基本属性/基本信息/手机号归属地/深圳市</v>
      </c>
      <c r="C229" s="153">
        <v>4</v>
      </c>
      <c r="D229" s="153">
        <v>0</v>
      </c>
      <c r="E229" s="177" t="s">
        <v>3417</v>
      </c>
      <c r="F229" s="177" t="s">
        <v>3986</v>
      </c>
      <c r="G229" s="177" t="s">
        <v>3417</v>
      </c>
      <c r="H229" s="177" t="s">
        <v>3417</v>
      </c>
      <c r="I229" s="177" t="s">
        <v>3420</v>
      </c>
      <c r="J229" s="183" t="s">
        <v>7201</v>
      </c>
      <c r="K229" s="176" t="str">
        <f t="shared" si="9"/>
        <v>000100001001002548</v>
      </c>
    </row>
    <row r="230" spans="1:11" s="3" customFormat="1">
      <c r="A230" s="176" t="s">
        <v>1665</v>
      </c>
      <c r="B230" s="28" t="str">
        <f t="shared" si="8"/>
        <v>基本属性/基本信息/手机号归属地/珠海市</v>
      </c>
      <c r="C230" s="153">
        <v>4</v>
      </c>
      <c r="D230" s="153">
        <v>0</v>
      </c>
      <c r="E230" s="177" t="s">
        <v>3417</v>
      </c>
      <c r="F230" s="177" t="s">
        <v>3986</v>
      </c>
      <c r="G230" s="177" t="s">
        <v>3417</v>
      </c>
      <c r="H230" s="177" t="s">
        <v>3417</v>
      </c>
      <c r="I230" s="177" t="s">
        <v>3420</v>
      </c>
      <c r="J230" s="183" t="s">
        <v>7202</v>
      </c>
      <c r="K230" s="176" t="str">
        <f t="shared" si="9"/>
        <v>000100001001002549</v>
      </c>
    </row>
    <row r="231" spans="1:11" s="3" customFormat="1">
      <c r="A231" s="176" t="s">
        <v>1666</v>
      </c>
      <c r="B231" s="28" t="str">
        <f t="shared" si="8"/>
        <v>基本属性/基本信息/手机号归属地/汕头市</v>
      </c>
      <c r="C231" s="153">
        <v>4</v>
      </c>
      <c r="D231" s="153">
        <v>0</v>
      </c>
      <c r="E231" s="177" t="s">
        <v>3417</v>
      </c>
      <c r="F231" s="177" t="s">
        <v>3986</v>
      </c>
      <c r="G231" s="177" t="s">
        <v>3417</v>
      </c>
      <c r="H231" s="177" t="s">
        <v>3417</v>
      </c>
      <c r="I231" s="177" t="s">
        <v>3420</v>
      </c>
      <c r="J231" s="183" t="s">
        <v>7203</v>
      </c>
      <c r="K231" s="176" t="str">
        <f t="shared" si="9"/>
        <v>000100001001002550</v>
      </c>
    </row>
    <row r="232" spans="1:11" s="3" customFormat="1">
      <c r="A232" s="176" t="s">
        <v>1667</v>
      </c>
      <c r="B232" s="28" t="str">
        <f t="shared" si="8"/>
        <v>基本属性/基本信息/手机号归属地/佛山市</v>
      </c>
      <c r="C232" s="153">
        <v>4</v>
      </c>
      <c r="D232" s="153">
        <v>0</v>
      </c>
      <c r="E232" s="177" t="s">
        <v>3417</v>
      </c>
      <c r="F232" s="177" t="s">
        <v>3986</v>
      </c>
      <c r="G232" s="177" t="s">
        <v>3417</v>
      </c>
      <c r="H232" s="177" t="s">
        <v>3417</v>
      </c>
      <c r="I232" s="177" t="s">
        <v>3420</v>
      </c>
      <c r="J232" s="183" t="s">
        <v>7204</v>
      </c>
      <c r="K232" s="176" t="str">
        <f t="shared" si="9"/>
        <v>000100001001002551</v>
      </c>
    </row>
    <row r="233" spans="1:11" s="3" customFormat="1">
      <c r="A233" s="176" t="s">
        <v>1668</v>
      </c>
      <c r="B233" s="28" t="str">
        <f t="shared" si="8"/>
        <v>基本属性/基本信息/手机号归属地/江门市</v>
      </c>
      <c r="C233" s="153">
        <v>4</v>
      </c>
      <c r="D233" s="153">
        <v>0</v>
      </c>
      <c r="E233" s="177" t="s">
        <v>3417</v>
      </c>
      <c r="F233" s="177" t="s">
        <v>3986</v>
      </c>
      <c r="G233" s="177" t="s">
        <v>3417</v>
      </c>
      <c r="H233" s="177" t="s">
        <v>3417</v>
      </c>
      <c r="I233" s="177" t="s">
        <v>3420</v>
      </c>
      <c r="J233" s="183" t="s">
        <v>7205</v>
      </c>
      <c r="K233" s="176" t="str">
        <f t="shared" si="9"/>
        <v>000100001001002552</v>
      </c>
    </row>
    <row r="234" spans="1:11" s="3" customFormat="1">
      <c r="A234" s="176" t="s">
        <v>1669</v>
      </c>
      <c r="B234" s="28" t="str">
        <f t="shared" si="8"/>
        <v>基本属性/基本信息/手机号归属地/湛江市</v>
      </c>
      <c r="C234" s="153">
        <v>4</v>
      </c>
      <c r="D234" s="153">
        <v>0</v>
      </c>
      <c r="E234" s="177" t="s">
        <v>3417</v>
      </c>
      <c r="F234" s="177" t="s">
        <v>3986</v>
      </c>
      <c r="G234" s="177" t="s">
        <v>3417</v>
      </c>
      <c r="H234" s="177" t="s">
        <v>3417</v>
      </c>
      <c r="I234" s="177" t="s">
        <v>3420</v>
      </c>
      <c r="J234" s="183" t="s">
        <v>7206</v>
      </c>
      <c r="K234" s="176" t="str">
        <f t="shared" si="9"/>
        <v>000100001001002553</v>
      </c>
    </row>
    <row r="235" spans="1:11" s="3" customFormat="1">
      <c r="A235" s="176" t="s">
        <v>1670</v>
      </c>
      <c r="B235" s="28" t="str">
        <f t="shared" si="8"/>
        <v>基本属性/基本信息/手机号归属地/茂名市</v>
      </c>
      <c r="C235" s="153">
        <v>4</v>
      </c>
      <c r="D235" s="153">
        <v>0</v>
      </c>
      <c r="E235" s="177" t="s">
        <v>3417</v>
      </c>
      <c r="F235" s="177" t="s">
        <v>3986</v>
      </c>
      <c r="G235" s="177" t="s">
        <v>3417</v>
      </c>
      <c r="H235" s="177" t="s">
        <v>3417</v>
      </c>
      <c r="I235" s="177" t="s">
        <v>3420</v>
      </c>
      <c r="J235" s="183" t="s">
        <v>7207</v>
      </c>
      <c r="K235" s="176" t="str">
        <f t="shared" si="9"/>
        <v>000100001001002554</v>
      </c>
    </row>
    <row r="236" spans="1:11" s="3" customFormat="1">
      <c r="A236" s="176" t="s">
        <v>1671</v>
      </c>
      <c r="B236" s="28" t="str">
        <f t="shared" si="8"/>
        <v>基本属性/基本信息/手机号归属地/肇庆市</v>
      </c>
      <c r="C236" s="153">
        <v>4</v>
      </c>
      <c r="D236" s="153">
        <v>0</v>
      </c>
      <c r="E236" s="177" t="s">
        <v>3417</v>
      </c>
      <c r="F236" s="177" t="s">
        <v>3986</v>
      </c>
      <c r="G236" s="177" t="s">
        <v>3417</v>
      </c>
      <c r="H236" s="177" t="s">
        <v>3417</v>
      </c>
      <c r="I236" s="177" t="s">
        <v>3420</v>
      </c>
      <c r="J236" s="183" t="s">
        <v>7208</v>
      </c>
      <c r="K236" s="176" t="str">
        <f t="shared" si="9"/>
        <v>000100001001002555</v>
      </c>
    </row>
    <row r="237" spans="1:11" s="3" customFormat="1">
      <c r="A237" s="176" t="s">
        <v>1672</v>
      </c>
      <c r="B237" s="28" t="str">
        <f t="shared" si="8"/>
        <v>基本属性/基本信息/手机号归属地/惠州市</v>
      </c>
      <c r="C237" s="153">
        <v>4</v>
      </c>
      <c r="D237" s="153">
        <v>0</v>
      </c>
      <c r="E237" s="177" t="s">
        <v>3417</v>
      </c>
      <c r="F237" s="177" t="s">
        <v>3986</v>
      </c>
      <c r="G237" s="177" t="s">
        <v>3417</v>
      </c>
      <c r="H237" s="177" t="s">
        <v>3417</v>
      </c>
      <c r="I237" s="177" t="s">
        <v>3420</v>
      </c>
      <c r="J237" s="183" t="s">
        <v>7209</v>
      </c>
      <c r="K237" s="176" t="str">
        <f t="shared" si="9"/>
        <v>000100001001002556</v>
      </c>
    </row>
    <row r="238" spans="1:11" s="3" customFormat="1">
      <c r="A238" s="176" t="s">
        <v>1673</v>
      </c>
      <c r="B238" s="28" t="str">
        <f t="shared" si="8"/>
        <v>基本属性/基本信息/手机号归属地/梅州市</v>
      </c>
      <c r="C238" s="153">
        <v>4</v>
      </c>
      <c r="D238" s="153">
        <v>0</v>
      </c>
      <c r="E238" s="177" t="s">
        <v>3417</v>
      </c>
      <c r="F238" s="177" t="s">
        <v>3986</v>
      </c>
      <c r="G238" s="177" t="s">
        <v>3417</v>
      </c>
      <c r="H238" s="177" t="s">
        <v>3417</v>
      </c>
      <c r="I238" s="177" t="s">
        <v>3420</v>
      </c>
      <c r="J238" s="183" t="s">
        <v>7210</v>
      </c>
      <c r="K238" s="176" t="str">
        <f t="shared" si="9"/>
        <v>000100001001002557</v>
      </c>
    </row>
    <row r="239" spans="1:11" s="3" customFormat="1">
      <c r="A239" s="176" t="s">
        <v>1674</v>
      </c>
      <c r="B239" s="28" t="str">
        <f t="shared" si="8"/>
        <v>基本属性/基本信息/手机号归属地/汕尾市</v>
      </c>
      <c r="C239" s="153">
        <v>4</v>
      </c>
      <c r="D239" s="153">
        <v>0</v>
      </c>
      <c r="E239" s="177" t="s">
        <v>3417</v>
      </c>
      <c r="F239" s="177" t="s">
        <v>3986</v>
      </c>
      <c r="G239" s="177" t="s">
        <v>3417</v>
      </c>
      <c r="H239" s="177" t="s">
        <v>3417</v>
      </c>
      <c r="I239" s="177" t="s">
        <v>3420</v>
      </c>
      <c r="J239" s="183" t="s">
        <v>7211</v>
      </c>
      <c r="K239" s="176" t="str">
        <f t="shared" si="9"/>
        <v>000100001001002558</v>
      </c>
    </row>
    <row r="240" spans="1:11" s="3" customFormat="1">
      <c r="A240" s="176" t="s">
        <v>1675</v>
      </c>
      <c r="B240" s="28" t="str">
        <f t="shared" si="8"/>
        <v>基本属性/基本信息/手机号归属地/河源市</v>
      </c>
      <c r="C240" s="153">
        <v>4</v>
      </c>
      <c r="D240" s="153">
        <v>0</v>
      </c>
      <c r="E240" s="177" t="s">
        <v>3417</v>
      </c>
      <c r="F240" s="177" t="s">
        <v>3986</v>
      </c>
      <c r="G240" s="177" t="s">
        <v>3417</v>
      </c>
      <c r="H240" s="177" t="s">
        <v>3417</v>
      </c>
      <c r="I240" s="177" t="s">
        <v>3420</v>
      </c>
      <c r="J240" s="183" t="s">
        <v>7212</v>
      </c>
      <c r="K240" s="176" t="str">
        <f t="shared" si="9"/>
        <v>000100001001002559</v>
      </c>
    </row>
    <row r="241" spans="1:11" s="3" customFormat="1">
      <c r="A241" s="176" t="s">
        <v>1676</v>
      </c>
      <c r="B241" s="28" t="str">
        <f t="shared" si="8"/>
        <v>基本属性/基本信息/手机号归属地/阳江市</v>
      </c>
      <c r="C241" s="153">
        <v>4</v>
      </c>
      <c r="D241" s="153">
        <v>0</v>
      </c>
      <c r="E241" s="177" t="s">
        <v>3417</v>
      </c>
      <c r="F241" s="177" t="s">
        <v>3986</v>
      </c>
      <c r="G241" s="177" t="s">
        <v>3417</v>
      </c>
      <c r="H241" s="177" t="s">
        <v>3417</v>
      </c>
      <c r="I241" s="177" t="s">
        <v>3420</v>
      </c>
      <c r="J241" s="183" t="s">
        <v>7213</v>
      </c>
      <c r="K241" s="176" t="str">
        <f t="shared" si="9"/>
        <v>000100001001002560</v>
      </c>
    </row>
    <row r="242" spans="1:11" s="3" customFormat="1">
      <c r="A242" s="176" t="s">
        <v>1677</v>
      </c>
      <c r="B242" s="28" t="str">
        <f t="shared" si="8"/>
        <v>基本属性/基本信息/手机号归属地/清远市</v>
      </c>
      <c r="C242" s="153">
        <v>4</v>
      </c>
      <c r="D242" s="153">
        <v>0</v>
      </c>
      <c r="E242" s="177" t="s">
        <v>3417</v>
      </c>
      <c r="F242" s="177" t="s">
        <v>3986</v>
      </c>
      <c r="G242" s="177" t="s">
        <v>3417</v>
      </c>
      <c r="H242" s="177" t="s">
        <v>3417</v>
      </c>
      <c r="I242" s="177" t="s">
        <v>3420</v>
      </c>
      <c r="J242" s="183" t="s">
        <v>7214</v>
      </c>
      <c r="K242" s="176" t="str">
        <f t="shared" si="9"/>
        <v>000100001001002561</v>
      </c>
    </row>
    <row r="243" spans="1:11" s="3" customFormat="1">
      <c r="A243" s="176" t="s">
        <v>1678</v>
      </c>
      <c r="B243" s="28" t="str">
        <f t="shared" si="8"/>
        <v>基本属性/基本信息/手机号归属地/东莞市</v>
      </c>
      <c r="C243" s="153">
        <v>4</v>
      </c>
      <c r="D243" s="153">
        <v>0</v>
      </c>
      <c r="E243" s="177" t="s">
        <v>3417</v>
      </c>
      <c r="F243" s="177" t="s">
        <v>3986</v>
      </c>
      <c r="G243" s="177" t="s">
        <v>3417</v>
      </c>
      <c r="H243" s="177" t="s">
        <v>3417</v>
      </c>
      <c r="I243" s="177" t="s">
        <v>3420</v>
      </c>
      <c r="J243" s="183" t="s">
        <v>7215</v>
      </c>
      <c r="K243" s="176" t="str">
        <f t="shared" si="9"/>
        <v>000100001001002562</v>
      </c>
    </row>
    <row r="244" spans="1:11" s="3" customFormat="1">
      <c r="A244" s="176" t="s">
        <v>1679</v>
      </c>
      <c r="B244" s="28" t="str">
        <f t="shared" si="8"/>
        <v>基本属性/基本信息/手机号归属地/中山市</v>
      </c>
      <c r="C244" s="153">
        <v>4</v>
      </c>
      <c r="D244" s="153">
        <v>0</v>
      </c>
      <c r="E244" s="177" t="s">
        <v>3417</v>
      </c>
      <c r="F244" s="177" t="s">
        <v>3986</v>
      </c>
      <c r="G244" s="177" t="s">
        <v>3417</v>
      </c>
      <c r="H244" s="177" t="s">
        <v>3417</v>
      </c>
      <c r="I244" s="177" t="s">
        <v>3420</v>
      </c>
      <c r="J244" s="183" t="s">
        <v>7216</v>
      </c>
      <c r="K244" s="176" t="str">
        <f t="shared" si="9"/>
        <v>000100001001002563</v>
      </c>
    </row>
    <row r="245" spans="1:11" s="3" customFormat="1">
      <c r="A245" s="176" t="s">
        <v>1680</v>
      </c>
      <c r="B245" s="28" t="str">
        <f t="shared" si="8"/>
        <v>基本属性/基本信息/手机号归属地/潮州市</v>
      </c>
      <c r="C245" s="153">
        <v>4</v>
      </c>
      <c r="D245" s="153">
        <v>0</v>
      </c>
      <c r="E245" s="177" t="s">
        <v>3417</v>
      </c>
      <c r="F245" s="177" t="s">
        <v>3986</v>
      </c>
      <c r="G245" s="177" t="s">
        <v>3417</v>
      </c>
      <c r="H245" s="177" t="s">
        <v>3417</v>
      </c>
      <c r="I245" s="177" t="s">
        <v>3420</v>
      </c>
      <c r="J245" s="183" t="s">
        <v>7217</v>
      </c>
      <c r="K245" s="176" t="str">
        <f t="shared" si="9"/>
        <v>000100001001002564</v>
      </c>
    </row>
    <row r="246" spans="1:11" s="3" customFormat="1">
      <c r="A246" s="176" t="s">
        <v>1681</v>
      </c>
      <c r="B246" s="28" t="str">
        <f t="shared" si="8"/>
        <v>基本属性/基本信息/手机号归属地/揭阳市</v>
      </c>
      <c r="C246" s="153">
        <v>4</v>
      </c>
      <c r="D246" s="153">
        <v>0</v>
      </c>
      <c r="E246" s="177" t="s">
        <v>3417</v>
      </c>
      <c r="F246" s="177" t="s">
        <v>3986</v>
      </c>
      <c r="G246" s="177" t="s">
        <v>3417</v>
      </c>
      <c r="H246" s="177" t="s">
        <v>3417</v>
      </c>
      <c r="I246" s="177" t="s">
        <v>3420</v>
      </c>
      <c r="J246" s="183" t="s">
        <v>7218</v>
      </c>
      <c r="K246" s="176" t="str">
        <f t="shared" si="9"/>
        <v>000100001001002565</v>
      </c>
    </row>
    <row r="247" spans="1:11" s="3" customFormat="1">
      <c r="A247" s="176" t="s">
        <v>1682</v>
      </c>
      <c r="B247" s="28" t="str">
        <f t="shared" si="8"/>
        <v>基本属性/基本信息/手机号归属地/云浮市</v>
      </c>
      <c r="C247" s="153">
        <v>4</v>
      </c>
      <c r="D247" s="153">
        <v>0</v>
      </c>
      <c r="E247" s="177" t="s">
        <v>3417</v>
      </c>
      <c r="F247" s="177" t="s">
        <v>3986</v>
      </c>
      <c r="G247" s="177" t="s">
        <v>3417</v>
      </c>
      <c r="H247" s="177" t="s">
        <v>3417</v>
      </c>
      <c r="I247" s="177" t="s">
        <v>3420</v>
      </c>
      <c r="J247" s="183" t="s">
        <v>7219</v>
      </c>
      <c r="K247" s="176" t="str">
        <f t="shared" si="9"/>
        <v>000100001001002566</v>
      </c>
    </row>
    <row r="248" spans="1:11" s="3" customFormat="1">
      <c r="A248" s="176" t="s">
        <v>1683</v>
      </c>
      <c r="B248" s="28" t="str">
        <f t="shared" si="8"/>
        <v>基本属性/基本信息/手机号归属地/南宁市</v>
      </c>
      <c r="C248" s="153">
        <v>4</v>
      </c>
      <c r="D248" s="153">
        <v>0</v>
      </c>
      <c r="E248" s="177" t="s">
        <v>3417</v>
      </c>
      <c r="F248" s="177" t="s">
        <v>3986</v>
      </c>
      <c r="G248" s="177" t="s">
        <v>3417</v>
      </c>
      <c r="H248" s="177" t="s">
        <v>3417</v>
      </c>
      <c r="I248" s="177" t="s">
        <v>3420</v>
      </c>
      <c r="J248" s="183" t="s">
        <v>7220</v>
      </c>
      <c r="K248" s="176" t="str">
        <f t="shared" si="9"/>
        <v>000100001001002567</v>
      </c>
    </row>
    <row r="249" spans="1:11" s="3" customFormat="1">
      <c r="A249" s="176" t="s">
        <v>1684</v>
      </c>
      <c r="B249" s="28" t="str">
        <f t="shared" si="8"/>
        <v>基本属性/基本信息/手机号归属地/柳州市</v>
      </c>
      <c r="C249" s="153">
        <v>4</v>
      </c>
      <c r="D249" s="153">
        <v>0</v>
      </c>
      <c r="E249" s="177" t="s">
        <v>3417</v>
      </c>
      <c r="F249" s="177" t="s">
        <v>3986</v>
      </c>
      <c r="G249" s="177" t="s">
        <v>3417</v>
      </c>
      <c r="H249" s="177" t="s">
        <v>3417</v>
      </c>
      <c r="I249" s="177" t="s">
        <v>3420</v>
      </c>
      <c r="J249" s="183" t="s">
        <v>7221</v>
      </c>
      <c r="K249" s="176" t="str">
        <f t="shared" si="9"/>
        <v>000100001001002568</v>
      </c>
    </row>
    <row r="250" spans="1:11" s="3" customFormat="1">
      <c r="A250" s="176" t="s">
        <v>1685</v>
      </c>
      <c r="B250" s="28" t="str">
        <f t="shared" si="8"/>
        <v>基本属性/基本信息/手机号归属地/桂林市</v>
      </c>
      <c r="C250" s="153">
        <v>4</v>
      </c>
      <c r="D250" s="153">
        <v>0</v>
      </c>
      <c r="E250" s="177" t="s">
        <v>3417</v>
      </c>
      <c r="F250" s="177" t="s">
        <v>3986</v>
      </c>
      <c r="G250" s="177" t="s">
        <v>3417</v>
      </c>
      <c r="H250" s="177" t="s">
        <v>3417</v>
      </c>
      <c r="I250" s="177" t="s">
        <v>3420</v>
      </c>
      <c r="J250" s="183" t="s">
        <v>7222</v>
      </c>
      <c r="K250" s="176" t="str">
        <f t="shared" si="9"/>
        <v>000100001001002569</v>
      </c>
    </row>
    <row r="251" spans="1:11" s="3" customFormat="1">
      <c r="A251" s="176" t="s">
        <v>1686</v>
      </c>
      <c r="B251" s="28" t="str">
        <f t="shared" si="8"/>
        <v>基本属性/基本信息/手机号归属地/梧州市</v>
      </c>
      <c r="C251" s="153">
        <v>4</v>
      </c>
      <c r="D251" s="153">
        <v>0</v>
      </c>
      <c r="E251" s="177" t="s">
        <v>3417</v>
      </c>
      <c r="F251" s="177" t="s">
        <v>3986</v>
      </c>
      <c r="G251" s="177" t="s">
        <v>3417</v>
      </c>
      <c r="H251" s="177" t="s">
        <v>3417</v>
      </c>
      <c r="I251" s="177" t="s">
        <v>3420</v>
      </c>
      <c r="J251" s="183" t="s">
        <v>7223</v>
      </c>
      <c r="K251" s="176" t="str">
        <f t="shared" si="9"/>
        <v>000100001001002570</v>
      </c>
    </row>
    <row r="252" spans="1:11" s="3" customFormat="1">
      <c r="A252" s="176" t="s">
        <v>1687</v>
      </c>
      <c r="B252" s="28" t="str">
        <f t="shared" si="8"/>
        <v>基本属性/基本信息/手机号归属地/北海市</v>
      </c>
      <c r="C252" s="153">
        <v>4</v>
      </c>
      <c r="D252" s="153">
        <v>0</v>
      </c>
      <c r="E252" s="177" t="s">
        <v>3417</v>
      </c>
      <c r="F252" s="177" t="s">
        <v>3986</v>
      </c>
      <c r="G252" s="177" t="s">
        <v>3417</v>
      </c>
      <c r="H252" s="177" t="s">
        <v>3417</v>
      </c>
      <c r="I252" s="177" t="s">
        <v>3420</v>
      </c>
      <c r="J252" s="183" t="s">
        <v>7224</v>
      </c>
      <c r="K252" s="176" t="str">
        <f t="shared" si="9"/>
        <v>000100001001002571</v>
      </c>
    </row>
    <row r="253" spans="1:11" s="3" customFormat="1">
      <c r="A253" s="176" t="s">
        <v>1688</v>
      </c>
      <c r="B253" s="28" t="str">
        <f t="shared" si="8"/>
        <v>基本属性/基本信息/手机号归属地/防城港市</v>
      </c>
      <c r="C253" s="153">
        <v>4</v>
      </c>
      <c r="D253" s="153">
        <v>0</v>
      </c>
      <c r="E253" s="177" t="s">
        <v>3417</v>
      </c>
      <c r="F253" s="177" t="s">
        <v>3986</v>
      </c>
      <c r="G253" s="177" t="s">
        <v>3417</v>
      </c>
      <c r="H253" s="177" t="s">
        <v>3417</v>
      </c>
      <c r="I253" s="177" t="s">
        <v>3420</v>
      </c>
      <c r="J253" s="183" t="s">
        <v>7225</v>
      </c>
      <c r="K253" s="176" t="str">
        <f t="shared" si="9"/>
        <v>000100001001002572</v>
      </c>
    </row>
    <row r="254" spans="1:11" s="3" customFormat="1">
      <c r="A254" s="176" t="s">
        <v>1689</v>
      </c>
      <c r="B254" s="28" t="str">
        <f t="shared" si="8"/>
        <v>基本属性/基本信息/手机号归属地/钦州市</v>
      </c>
      <c r="C254" s="153">
        <v>4</v>
      </c>
      <c r="D254" s="153">
        <v>0</v>
      </c>
      <c r="E254" s="177" t="s">
        <v>3417</v>
      </c>
      <c r="F254" s="177" t="s">
        <v>3986</v>
      </c>
      <c r="G254" s="177" t="s">
        <v>3417</v>
      </c>
      <c r="H254" s="177" t="s">
        <v>3417</v>
      </c>
      <c r="I254" s="177" t="s">
        <v>3420</v>
      </c>
      <c r="J254" s="183" t="s">
        <v>7226</v>
      </c>
      <c r="K254" s="176" t="str">
        <f t="shared" si="9"/>
        <v>000100001001002573</v>
      </c>
    </row>
    <row r="255" spans="1:11" s="3" customFormat="1">
      <c r="A255" s="176" t="s">
        <v>1690</v>
      </c>
      <c r="B255" s="28" t="str">
        <f t="shared" si="8"/>
        <v>基本属性/基本信息/手机号归属地/贵港市</v>
      </c>
      <c r="C255" s="153">
        <v>4</v>
      </c>
      <c r="D255" s="153">
        <v>0</v>
      </c>
      <c r="E255" s="177" t="s">
        <v>3417</v>
      </c>
      <c r="F255" s="177" t="s">
        <v>3986</v>
      </c>
      <c r="G255" s="177" t="s">
        <v>3417</v>
      </c>
      <c r="H255" s="177" t="s">
        <v>3417</v>
      </c>
      <c r="I255" s="177" t="s">
        <v>3420</v>
      </c>
      <c r="J255" s="183" t="s">
        <v>7227</v>
      </c>
      <c r="K255" s="176" t="str">
        <f t="shared" si="9"/>
        <v>000100001001002574</v>
      </c>
    </row>
    <row r="256" spans="1:11" s="3" customFormat="1">
      <c r="A256" s="176" t="s">
        <v>1691</v>
      </c>
      <c r="B256" s="28" t="str">
        <f t="shared" si="8"/>
        <v>基本属性/基本信息/手机号归属地/玉林市</v>
      </c>
      <c r="C256" s="153">
        <v>4</v>
      </c>
      <c r="D256" s="153">
        <v>0</v>
      </c>
      <c r="E256" s="177" t="s">
        <v>3417</v>
      </c>
      <c r="F256" s="177" t="s">
        <v>3986</v>
      </c>
      <c r="G256" s="177" t="s">
        <v>3417</v>
      </c>
      <c r="H256" s="177" t="s">
        <v>3417</v>
      </c>
      <c r="I256" s="177" t="s">
        <v>3420</v>
      </c>
      <c r="J256" s="183" t="s">
        <v>7228</v>
      </c>
      <c r="K256" s="176" t="str">
        <f t="shared" si="9"/>
        <v>000100001001002575</v>
      </c>
    </row>
    <row r="257" spans="1:11" s="3" customFormat="1">
      <c r="A257" s="176" t="s">
        <v>1692</v>
      </c>
      <c r="B257" s="28" t="str">
        <f t="shared" si="8"/>
        <v>基本属性/基本信息/手机号归属地/百色市</v>
      </c>
      <c r="C257" s="153">
        <v>4</v>
      </c>
      <c r="D257" s="153">
        <v>0</v>
      </c>
      <c r="E257" s="177" t="s">
        <v>3417</v>
      </c>
      <c r="F257" s="177" t="s">
        <v>3986</v>
      </c>
      <c r="G257" s="177" t="s">
        <v>3417</v>
      </c>
      <c r="H257" s="177" t="s">
        <v>3417</v>
      </c>
      <c r="I257" s="177" t="s">
        <v>3420</v>
      </c>
      <c r="J257" s="183" t="s">
        <v>7229</v>
      </c>
      <c r="K257" s="176" t="str">
        <f t="shared" si="9"/>
        <v>000100001001002576</v>
      </c>
    </row>
    <row r="258" spans="1:11" s="3" customFormat="1">
      <c r="A258" s="176" t="s">
        <v>1693</v>
      </c>
      <c r="B258" s="28" t="str">
        <f t="shared" si="8"/>
        <v>基本属性/基本信息/手机号归属地/贺州市</v>
      </c>
      <c r="C258" s="153">
        <v>4</v>
      </c>
      <c r="D258" s="153">
        <v>0</v>
      </c>
      <c r="E258" s="177" t="s">
        <v>3417</v>
      </c>
      <c r="F258" s="177" t="s">
        <v>3986</v>
      </c>
      <c r="G258" s="177" t="s">
        <v>3417</v>
      </c>
      <c r="H258" s="177" t="s">
        <v>3417</v>
      </c>
      <c r="I258" s="177" t="s">
        <v>3420</v>
      </c>
      <c r="J258" s="183" t="s">
        <v>7230</v>
      </c>
      <c r="K258" s="176" t="str">
        <f t="shared" si="9"/>
        <v>000100001001002577</v>
      </c>
    </row>
    <row r="259" spans="1:11" s="3" customFormat="1">
      <c r="A259" s="176" t="s">
        <v>1694</v>
      </c>
      <c r="B259" s="28" t="str">
        <f t="shared" si="8"/>
        <v>基本属性/基本信息/手机号归属地/河池市</v>
      </c>
      <c r="C259" s="153">
        <v>4</v>
      </c>
      <c r="D259" s="153">
        <v>0</v>
      </c>
      <c r="E259" s="177" t="s">
        <v>3417</v>
      </c>
      <c r="F259" s="177" t="s">
        <v>3986</v>
      </c>
      <c r="G259" s="177" t="s">
        <v>3417</v>
      </c>
      <c r="H259" s="177" t="s">
        <v>3417</v>
      </c>
      <c r="I259" s="177" t="s">
        <v>3420</v>
      </c>
      <c r="J259" s="183" t="s">
        <v>7231</v>
      </c>
      <c r="K259" s="176" t="str">
        <f t="shared" si="9"/>
        <v>000100001001002578</v>
      </c>
    </row>
    <row r="260" spans="1:11" s="3" customFormat="1">
      <c r="A260" s="176" t="s">
        <v>1695</v>
      </c>
      <c r="B260" s="28" t="str">
        <f t="shared" si="8"/>
        <v>基本属性/基本信息/手机号归属地/来宾市</v>
      </c>
      <c r="C260" s="153">
        <v>4</v>
      </c>
      <c r="D260" s="153">
        <v>0</v>
      </c>
      <c r="E260" s="177" t="s">
        <v>3417</v>
      </c>
      <c r="F260" s="177" t="s">
        <v>3986</v>
      </c>
      <c r="G260" s="177" t="s">
        <v>3417</v>
      </c>
      <c r="H260" s="177" t="s">
        <v>3417</v>
      </c>
      <c r="I260" s="177" t="s">
        <v>3420</v>
      </c>
      <c r="J260" s="183" t="s">
        <v>7232</v>
      </c>
      <c r="K260" s="176" t="str">
        <f t="shared" si="9"/>
        <v>000100001001002579</v>
      </c>
    </row>
    <row r="261" spans="1:11" s="3" customFormat="1">
      <c r="A261" s="176" t="s">
        <v>1696</v>
      </c>
      <c r="B261" s="28" t="str">
        <f t="shared" si="8"/>
        <v>基本属性/基本信息/手机号归属地/崇左市</v>
      </c>
      <c r="C261" s="153">
        <v>4</v>
      </c>
      <c r="D261" s="153">
        <v>0</v>
      </c>
      <c r="E261" s="177" t="s">
        <v>3417</v>
      </c>
      <c r="F261" s="177" t="s">
        <v>3986</v>
      </c>
      <c r="G261" s="177" t="s">
        <v>3417</v>
      </c>
      <c r="H261" s="177" t="s">
        <v>3417</v>
      </c>
      <c r="I261" s="177" t="s">
        <v>3420</v>
      </c>
      <c r="J261" s="183" t="s">
        <v>7233</v>
      </c>
      <c r="K261" s="176" t="str">
        <f t="shared" si="9"/>
        <v>000100001001002580</v>
      </c>
    </row>
    <row r="262" spans="1:11" s="3" customFormat="1">
      <c r="A262" s="176" t="s">
        <v>1697</v>
      </c>
      <c r="B262" s="28" t="str">
        <f t="shared" si="8"/>
        <v>基本属性/基本信息/手机号归属地/海口市</v>
      </c>
      <c r="C262" s="153">
        <v>4</v>
      </c>
      <c r="D262" s="153">
        <v>0</v>
      </c>
      <c r="E262" s="177" t="s">
        <v>3417</v>
      </c>
      <c r="F262" s="177" t="s">
        <v>3986</v>
      </c>
      <c r="G262" s="177" t="s">
        <v>3417</v>
      </c>
      <c r="H262" s="177" t="s">
        <v>3417</v>
      </c>
      <c r="I262" s="177" t="s">
        <v>3420</v>
      </c>
      <c r="J262" s="183" t="s">
        <v>7234</v>
      </c>
      <c r="K262" s="176" t="str">
        <f t="shared" si="9"/>
        <v>000100001001002581</v>
      </c>
    </row>
    <row r="263" spans="1:11" s="3" customFormat="1">
      <c r="A263" s="176" t="s">
        <v>1698</v>
      </c>
      <c r="B263" s="28" t="str">
        <f t="shared" si="8"/>
        <v>基本属性/基本信息/手机号归属地/三亚市</v>
      </c>
      <c r="C263" s="153">
        <v>4</v>
      </c>
      <c r="D263" s="153">
        <v>0</v>
      </c>
      <c r="E263" s="177" t="s">
        <v>3417</v>
      </c>
      <c r="F263" s="177" t="s">
        <v>3986</v>
      </c>
      <c r="G263" s="177" t="s">
        <v>3417</v>
      </c>
      <c r="H263" s="177" t="s">
        <v>3417</v>
      </c>
      <c r="I263" s="177" t="s">
        <v>3420</v>
      </c>
      <c r="J263" s="183" t="s">
        <v>7235</v>
      </c>
      <c r="K263" s="176" t="str">
        <f t="shared" si="9"/>
        <v>000100001001002582</v>
      </c>
    </row>
    <row r="264" spans="1:11" s="3" customFormat="1">
      <c r="A264" s="176" t="s">
        <v>3484</v>
      </c>
      <c r="B264" s="28" t="str">
        <f t="shared" si="8"/>
        <v>基本属性/基本信息/手机号归属地/三沙市</v>
      </c>
      <c r="C264" s="153">
        <v>4</v>
      </c>
      <c r="D264" s="153">
        <v>0</v>
      </c>
      <c r="E264" s="177" t="s">
        <v>3417</v>
      </c>
      <c r="F264" s="177" t="s">
        <v>3986</v>
      </c>
      <c r="G264" s="177" t="s">
        <v>3417</v>
      </c>
      <c r="H264" s="177" t="s">
        <v>3417</v>
      </c>
      <c r="I264" s="177" t="s">
        <v>3420</v>
      </c>
      <c r="J264" s="183" t="s">
        <v>7236</v>
      </c>
      <c r="K264" s="176" t="str">
        <f t="shared" si="9"/>
        <v>000100001001002583</v>
      </c>
    </row>
    <row r="265" spans="1:11" s="3" customFormat="1">
      <c r="A265" s="176" t="s">
        <v>3485</v>
      </c>
      <c r="B265" s="28" t="str">
        <f t="shared" si="8"/>
        <v>基本属性/基本信息/手机号归属地/海南省直辖县级行政区划</v>
      </c>
      <c r="C265" s="153">
        <v>4</v>
      </c>
      <c r="D265" s="153">
        <v>0</v>
      </c>
      <c r="E265" s="177" t="s">
        <v>3417</v>
      </c>
      <c r="F265" s="177" t="s">
        <v>3986</v>
      </c>
      <c r="G265" s="177" t="s">
        <v>3417</v>
      </c>
      <c r="H265" s="177" t="s">
        <v>3417</v>
      </c>
      <c r="I265" s="177" t="s">
        <v>3420</v>
      </c>
      <c r="J265" s="183" t="s">
        <v>7237</v>
      </c>
      <c r="K265" s="176" t="str">
        <f t="shared" si="9"/>
        <v>000100001001002584</v>
      </c>
    </row>
    <row r="266" spans="1:11" s="3" customFormat="1">
      <c r="A266" s="176" t="s">
        <v>1699</v>
      </c>
      <c r="B266" s="28" t="str">
        <f t="shared" si="8"/>
        <v>基本属性/基本信息/手机号归属地/重庆市</v>
      </c>
      <c r="C266" s="153">
        <v>4</v>
      </c>
      <c r="D266" s="153">
        <v>0</v>
      </c>
      <c r="E266" s="177" t="s">
        <v>3417</v>
      </c>
      <c r="F266" s="177" t="s">
        <v>3986</v>
      </c>
      <c r="G266" s="177" t="s">
        <v>3417</v>
      </c>
      <c r="H266" s="177" t="s">
        <v>3417</v>
      </c>
      <c r="I266" s="177" t="s">
        <v>3420</v>
      </c>
      <c r="J266" s="183" t="s">
        <v>7238</v>
      </c>
      <c r="K266" s="176" t="str">
        <f t="shared" si="9"/>
        <v>000100001001002585</v>
      </c>
    </row>
    <row r="267" spans="1:11" s="3" customFormat="1">
      <c r="A267" s="176" t="s">
        <v>1700</v>
      </c>
      <c r="B267" s="28" t="str">
        <f t="shared" si="8"/>
        <v>基本属性/基本信息/手机号归属地/成都市</v>
      </c>
      <c r="C267" s="153">
        <v>4</v>
      </c>
      <c r="D267" s="153">
        <v>0</v>
      </c>
      <c r="E267" s="177" t="s">
        <v>3417</v>
      </c>
      <c r="F267" s="177" t="s">
        <v>3986</v>
      </c>
      <c r="G267" s="177" t="s">
        <v>3417</v>
      </c>
      <c r="H267" s="177" t="s">
        <v>3417</v>
      </c>
      <c r="I267" s="177" t="s">
        <v>3420</v>
      </c>
      <c r="J267" s="183" t="s">
        <v>7239</v>
      </c>
      <c r="K267" s="176" t="str">
        <f t="shared" si="9"/>
        <v>000100001001002586</v>
      </c>
    </row>
    <row r="268" spans="1:11" s="3" customFormat="1">
      <c r="A268" s="176" t="s">
        <v>1701</v>
      </c>
      <c r="B268" s="28" t="str">
        <f t="shared" si="8"/>
        <v>基本属性/基本信息/手机号归属地/自贡市</v>
      </c>
      <c r="C268" s="153">
        <v>4</v>
      </c>
      <c r="D268" s="153">
        <v>0</v>
      </c>
      <c r="E268" s="177" t="s">
        <v>3417</v>
      </c>
      <c r="F268" s="177" t="s">
        <v>3986</v>
      </c>
      <c r="G268" s="177" t="s">
        <v>3417</v>
      </c>
      <c r="H268" s="177" t="s">
        <v>3417</v>
      </c>
      <c r="I268" s="177" t="s">
        <v>3420</v>
      </c>
      <c r="J268" s="183" t="s">
        <v>7240</v>
      </c>
      <c r="K268" s="176" t="str">
        <f t="shared" si="9"/>
        <v>000100001001002587</v>
      </c>
    </row>
    <row r="269" spans="1:11" s="3" customFormat="1">
      <c r="A269" s="176" t="s">
        <v>1702</v>
      </c>
      <c r="B269" s="28" t="str">
        <f t="shared" si="8"/>
        <v>基本属性/基本信息/手机号归属地/攀枝花市</v>
      </c>
      <c r="C269" s="153">
        <v>4</v>
      </c>
      <c r="D269" s="153">
        <v>0</v>
      </c>
      <c r="E269" s="177" t="s">
        <v>3417</v>
      </c>
      <c r="F269" s="177" t="s">
        <v>3986</v>
      </c>
      <c r="G269" s="177" t="s">
        <v>3417</v>
      </c>
      <c r="H269" s="177" t="s">
        <v>3417</v>
      </c>
      <c r="I269" s="177" t="s">
        <v>3420</v>
      </c>
      <c r="J269" s="183" t="s">
        <v>7241</v>
      </c>
      <c r="K269" s="176" t="str">
        <f t="shared" si="9"/>
        <v>000100001001002588</v>
      </c>
    </row>
    <row r="270" spans="1:11" s="3" customFormat="1">
      <c r="A270" s="176" t="s">
        <v>1703</v>
      </c>
      <c r="B270" s="28" t="str">
        <f t="shared" si="8"/>
        <v>基本属性/基本信息/手机号归属地/泸州市</v>
      </c>
      <c r="C270" s="153">
        <v>4</v>
      </c>
      <c r="D270" s="153">
        <v>0</v>
      </c>
      <c r="E270" s="177" t="s">
        <v>3417</v>
      </c>
      <c r="F270" s="177" t="s">
        <v>3986</v>
      </c>
      <c r="G270" s="177" t="s">
        <v>3417</v>
      </c>
      <c r="H270" s="177" t="s">
        <v>3417</v>
      </c>
      <c r="I270" s="177" t="s">
        <v>3420</v>
      </c>
      <c r="J270" s="183" t="s">
        <v>7242</v>
      </c>
      <c r="K270" s="176" t="str">
        <f t="shared" si="9"/>
        <v>000100001001002589</v>
      </c>
    </row>
    <row r="271" spans="1:11" s="3" customFormat="1">
      <c r="A271" s="176" t="s">
        <v>1704</v>
      </c>
      <c r="B271" s="28" t="str">
        <f t="shared" si="8"/>
        <v>基本属性/基本信息/手机号归属地/德阳市</v>
      </c>
      <c r="C271" s="153">
        <v>4</v>
      </c>
      <c r="D271" s="153">
        <v>0</v>
      </c>
      <c r="E271" s="177" t="s">
        <v>3417</v>
      </c>
      <c r="F271" s="177" t="s">
        <v>3986</v>
      </c>
      <c r="G271" s="177" t="s">
        <v>3417</v>
      </c>
      <c r="H271" s="177" t="s">
        <v>3417</v>
      </c>
      <c r="I271" s="177" t="s">
        <v>3420</v>
      </c>
      <c r="J271" s="183" t="s">
        <v>7243</v>
      </c>
      <c r="K271" s="176" t="str">
        <f t="shared" si="9"/>
        <v>000100001001002590</v>
      </c>
    </row>
    <row r="272" spans="1:11" s="3" customFormat="1">
      <c r="A272" s="176" t="s">
        <v>1705</v>
      </c>
      <c r="B272" s="28" t="str">
        <f t="shared" si="8"/>
        <v>基本属性/基本信息/手机号归属地/绵阳市</v>
      </c>
      <c r="C272" s="153">
        <v>4</v>
      </c>
      <c r="D272" s="153">
        <v>0</v>
      </c>
      <c r="E272" s="177" t="s">
        <v>3417</v>
      </c>
      <c r="F272" s="177" t="s">
        <v>3986</v>
      </c>
      <c r="G272" s="177" t="s">
        <v>3417</v>
      </c>
      <c r="H272" s="177" t="s">
        <v>3417</v>
      </c>
      <c r="I272" s="177" t="s">
        <v>3420</v>
      </c>
      <c r="J272" s="183" t="s">
        <v>7244</v>
      </c>
      <c r="K272" s="176" t="str">
        <f t="shared" si="9"/>
        <v>000100001001002591</v>
      </c>
    </row>
    <row r="273" spans="1:11" s="3" customFormat="1">
      <c r="A273" s="176" t="s">
        <v>1706</v>
      </c>
      <c r="B273" s="28" t="str">
        <f t="shared" si="8"/>
        <v>基本属性/基本信息/手机号归属地/广元市</v>
      </c>
      <c r="C273" s="153">
        <v>4</v>
      </c>
      <c r="D273" s="153">
        <v>0</v>
      </c>
      <c r="E273" s="177" t="s">
        <v>3417</v>
      </c>
      <c r="F273" s="177" t="s">
        <v>3986</v>
      </c>
      <c r="G273" s="177" t="s">
        <v>3417</v>
      </c>
      <c r="H273" s="177" t="s">
        <v>3417</v>
      </c>
      <c r="I273" s="177" t="s">
        <v>3420</v>
      </c>
      <c r="J273" s="183" t="s">
        <v>7245</v>
      </c>
      <c r="K273" s="176" t="str">
        <f t="shared" si="9"/>
        <v>000100001001002592</v>
      </c>
    </row>
    <row r="274" spans="1:11" s="3" customFormat="1">
      <c r="A274" s="176" t="s">
        <v>1707</v>
      </c>
      <c r="B274" s="28" t="str">
        <f t="shared" si="8"/>
        <v>基本属性/基本信息/手机号归属地/遂宁市</v>
      </c>
      <c r="C274" s="153">
        <v>4</v>
      </c>
      <c r="D274" s="153">
        <v>0</v>
      </c>
      <c r="E274" s="177" t="s">
        <v>3417</v>
      </c>
      <c r="F274" s="177" t="s">
        <v>3986</v>
      </c>
      <c r="G274" s="177" t="s">
        <v>3417</v>
      </c>
      <c r="H274" s="177" t="s">
        <v>3417</v>
      </c>
      <c r="I274" s="177" t="s">
        <v>3420</v>
      </c>
      <c r="J274" s="183" t="s">
        <v>7246</v>
      </c>
      <c r="K274" s="176" t="str">
        <f t="shared" si="9"/>
        <v>000100001001002593</v>
      </c>
    </row>
    <row r="275" spans="1:11" s="3" customFormat="1">
      <c r="A275" s="176" t="s">
        <v>1708</v>
      </c>
      <c r="B275" s="28" t="str">
        <f t="shared" si="8"/>
        <v>基本属性/基本信息/手机号归属地/内江市</v>
      </c>
      <c r="C275" s="153">
        <v>4</v>
      </c>
      <c r="D275" s="153">
        <v>0</v>
      </c>
      <c r="E275" s="177" t="s">
        <v>3417</v>
      </c>
      <c r="F275" s="177" t="s">
        <v>3986</v>
      </c>
      <c r="G275" s="177" t="s">
        <v>3417</v>
      </c>
      <c r="H275" s="177" t="s">
        <v>3417</v>
      </c>
      <c r="I275" s="177" t="s">
        <v>3420</v>
      </c>
      <c r="J275" s="183" t="s">
        <v>7247</v>
      </c>
      <c r="K275" s="176" t="str">
        <f t="shared" si="9"/>
        <v>000100001001002594</v>
      </c>
    </row>
    <row r="276" spans="1:11" s="3" customFormat="1">
      <c r="A276" s="176" t="s">
        <v>1709</v>
      </c>
      <c r="B276" s="28" t="str">
        <f t="shared" si="8"/>
        <v>基本属性/基本信息/手机号归属地/乐山市</v>
      </c>
      <c r="C276" s="153">
        <v>4</v>
      </c>
      <c r="D276" s="153">
        <v>0</v>
      </c>
      <c r="E276" s="177" t="s">
        <v>3417</v>
      </c>
      <c r="F276" s="177" t="s">
        <v>3986</v>
      </c>
      <c r="G276" s="177" t="s">
        <v>3417</v>
      </c>
      <c r="H276" s="177" t="s">
        <v>3417</v>
      </c>
      <c r="I276" s="177" t="s">
        <v>3420</v>
      </c>
      <c r="J276" s="183" t="s">
        <v>7248</v>
      </c>
      <c r="K276" s="176" t="str">
        <f t="shared" si="9"/>
        <v>000100001001002595</v>
      </c>
    </row>
    <row r="277" spans="1:11" s="3" customFormat="1">
      <c r="A277" s="176" t="s">
        <v>1710</v>
      </c>
      <c r="B277" s="28" t="str">
        <f t="shared" si="8"/>
        <v>基本属性/基本信息/手机号归属地/南充市</v>
      </c>
      <c r="C277" s="153">
        <v>4</v>
      </c>
      <c r="D277" s="153">
        <v>0</v>
      </c>
      <c r="E277" s="177" t="s">
        <v>3417</v>
      </c>
      <c r="F277" s="177" t="s">
        <v>3986</v>
      </c>
      <c r="G277" s="177" t="s">
        <v>3417</v>
      </c>
      <c r="H277" s="177" t="s">
        <v>3417</v>
      </c>
      <c r="I277" s="177" t="s">
        <v>3420</v>
      </c>
      <c r="J277" s="183" t="s">
        <v>7249</v>
      </c>
      <c r="K277" s="176" t="str">
        <f t="shared" si="9"/>
        <v>000100001001002596</v>
      </c>
    </row>
    <row r="278" spans="1:11" s="3" customFormat="1">
      <c r="A278" s="176" t="s">
        <v>1711</v>
      </c>
      <c r="B278" s="28" t="str">
        <f t="shared" si="8"/>
        <v>基本属性/基本信息/手机号归属地/眉山市</v>
      </c>
      <c r="C278" s="153">
        <v>4</v>
      </c>
      <c r="D278" s="153">
        <v>0</v>
      </c>
      <c r="E278" s="177" t="s">
        <v>3417</v>
      </c>
      <c r="F278" s="177" t="s">
        <v>3986</v>
      </c>
      <c r="G278" s="177" t="s">
        <v>3417</v>
      </c>
      <c r="H278" s="177" t="s">
        <v>3417</v>
      </c>
      <c r="I278" s="177" t="s">
        <v>3420</v>
      </c>
      <c r="J278" s="183" t="s">
        <v>7250</v>
      </c>
      <c r="K278" s="176" t="str">
        <f t="shared" si="9"/>
        <v>000100001001002597</v>
      </c>
    </row>
    <row r="279" spans="1:11" s="3" customFormat="1">
      <c r="A279" s="176" t="s">
        <v>1712</v>
      </c>
      <c r="B279" s="28" t="str">
        <f t="shared" si="8"/>
        <v>基本属性/基本信息/手机号归属地/宜宾市</v>
      </c>
      <c r="C279" s="153">
        <v>4</v>
      </c>
      <c r="D279" s="153">
        <v>0</v>
      </c>
      <c r="E279" s="177" t="s">
        <v>3417</v>
      </c>
      <c r="F279" s="177" t="s">
        <v>3986</v>
      </c>
      <c r="G279" s="177" t="s">
        <v>3417</v>
      </c>
      <c r="H279" s="177" t="s">
        <v>3417</v>
      </c>
      <c r="I279" s="177" t="s">
        <v>3420</v>
      </c>
      <c r="J279" s="183" t="s">
        <v>7251</v>
      </c>
      <c r="K279" s="176" t="str">
        <f t="shared" si="9"/>
        <v>000100001001002598</v>
      </c>
    </row>
    <row r="280" spans="1:11" s="3" customFormat="1">
      <c r="A280" s="176" t="s">
        <v>1713</v>
      </c>
      <c r="B280" s="28" t="str">
        <f t="shared" si="8"/>
        <v>基本属性/基本信息/手机号归属地/广安市</v>
      </c>
      <c r="C280" s="153">
        <v>4</v>
      </c>
      <c r="D280" s="153">
        <v>0</v>
      </c>
      <c r="E280" s="177" t="s">
        <v>3417</v>
      </c>
      <c r="F280" s="177" t="s">
        <v>3986</v>
      </c>
      <c r="G280" s="177" t="s">
        <v>3417</v>
      </c>
      <c r="H280" s="177" t="s">
        <v>3417</v>
      </c>
      <c r="I280" s="177" t="s">
        <v>3420</v>
      </c>
      <c r="J280" s="183" t="s">
        <v>7252</v>
      </c>
      <c r="K280" s="176" t="str">
        <f t="shared" si="9"/>
        <v>000100001001002599</v>
      </c>
    </row>
    <row r="281" spans="1:11" s="3" customFormat="1">
      <c r="A281" s="176" t="s">
        <v>1714</v>
      </c>
      <c r="B281" s="28" t="str">
        <f t="shared" si="8"/>
        <v>基本属性/基本信息/手机号归属地/达州市</v>
      </c>
      <c r="C281" s="153">
        <v>4</v>
      </c>
      <c r="D281" s="153">
        <v>0</v>
      </c>
      <c r="E281" s="177" t="s">
        <v>3417</v>
      </c>
      <c r="F281" s="177" t="s">
        <v>3986</v>
      </c>
      <c r="G281" s="177" t="s">
        <v>3417</v>
      </c>
      <c r="H281" s="177" t="s">
        <v>3417</v>
      </c>
      <c r="I281" s="177" t="s">
        <v>3420</v>
      </c>
      <c r="J281" s="183" t="s">
        <v>7253</v>
      </c>
      <c r="K281" s="176" t="str">
        <f t="shared" si="9"/>
        <v>000100001001002600</v>
      </c>
    </row>
    <row r="282" spans="1:11" s="3" customFormat="1">
      <c r="A282" s="176" t="s">
        <v>1715</v>
      </c>
      <c r="B282" s="28" t="str">
        <f t="shared" si="8"/>
        <v>基本属性/基本信息/手机号归属地/雅安市</v>
      </c>
      <c r="C282" s="153">
        <v>4</v>
      </c>
      <c r="D282" s="153">
        <v>0</v>
      </c>
      <c r="E282" s="177" t="s">
        <v>3417</v>
      </c>
      <c r="F282" s="177" t="s">
        <v>3986</v>
      </c>
      <c r="G282" s="177" t="s">
        <v>3417</v>
      </c>
      <c r="H282" s="177" t="s">
        <v>3417</v>
      </c>
      <c r="I282" s="177" t="s">
        <v>3420</v>
      </c>
      <c r="J282" s="183" t="s">
        <v>7254</v>
      </c>
      <c r="K282" s="176" t="str">
        <f t="shared" si="9"/>
        <v>000100001001002601</v>
      </c>
    </row>
    <row r="283" spans="1:11" s="3" customFormat="1">
      <c r="A283" s="176" t="s">
        <v>1716</v>
      </c>
      <c r="B283" s="28" t="str">
        <f t="shared" si="8"/>
        <v>基本属性/基本信息/手机号归属地/巴中市</v>
      </c>
      <c r="C283" s="153">
        <v>4</v>
      </c>
      <c r="D283" s="153">
        <v>0</v>
      </c>
      <c r="E283" s="177" t="s">
        <v>3417</v>
      </c>
      <c r="F283" s="177" t="s">
        <v>3986</v>
      </c>
      <c r="G283" s="177" t="s">
        <v>3417</v>
      </c>
      <c r="H283" s="177" t="s">
        <v>3417</v>
      </c>
      <c r="I283" s="177" t="s">
        <v>3420</v>
      </c>
      <c r="J283" s="183" t="s">
        <v>7255</v>
      </c>
      <c r="K283" s="176" t="str">
        <f t="shared" si="9"/>
        <v>000100001001002602</v>
      </c>
    </row>
    <row r="284" spans="1:11" s="3" customFormat="1">
      <c r="A284" s="176" t="s">
        <v>1717</v>
      </c>
      <c r="B284" s="28" t="str">
        <f t="shared" si="8"/>
        <v>基本属性/基本信息/手机号归属地/资阳市</v>
      </c>
      <c r="C284" s="153">
        <v>4</v>
      </c>
      <c r="D284" s="153">
        <v>0</v>
      </c>
      <c r="E284" s="177" t="s">
        <v>3417</v>
      </c>
      <c r="F284" s="177" t="s">
        <v>3986</v>
      </c>
      <c r="G284" s="177" t="s">
        <v>3417</v>
      </c>
      <c r="H284" s="177" t="s">
        <v>3417</v>
      </c>
      <c r="I284" s="177" t="s">
        <v>3420</v>
      </c>
      <c r="J284" s="183" t="s">
        <v>7256</v>
      </c>
      <c r="K284" s="176" t="str">
        <f t="shared" si="9"/>
        <v>000100001001002603</v>
      </c>
    </row>
    <row r="285" spans="1:11" s="3" customFormat="1">
      <c r="A285" s="176" t="s">
        <v>3486</v>
      </c>
      <c r="B285" s="28" t="str">
        <f t="shared" si="8"/>
        <v>基本属性/基本信息/手机号归属地/阿坝藏族羌族自治州</v>
      </c>
      <c r="C285" s="153">
        <v>4</v>
      </c>
      <c r="D285" s="153">
        <v>0</v>
      </c>
      <c r="E285" s="177" t="s">
        <v>3417</v>
      </c>
      <c r="F285" s="177" t="s">
        <v>3986</v>
      </c>
      <c r="G285" s="177" t="s">
        <v>3417</v>
      </c>
      <c r="H285" s="177" t="s">
        <v>3417</v>
      </c>
      <c r="I285" s="177" t="s">
        <v>3420</v>
      </c>
      <c r="J285" s="183" t="s">
        <v>7257</v>
      </c>
      <c r="K285" s="176" t="str">
        <f t="shared" si="9"/>
        <v>000100001001002604</v>
      </c>
    </row>
    <row r="286" spans="1:11" s="3" customFormat="1">
      <c r="A286" s="176" t="s">
        <v>3487</v>
      </c>
      <c r="B286" s="28" t="str">
        <f t="shared" si="8"/>
        <v>基本属性/基本信息/手机号归属地/甘孜藏族自治州</v>
      </c>
      <c r="C286" s="153">
        <v>4</v>
      </c>
      <c r="D286" s="153">
        <v>0</v>
      </c>
      <c r="E286" s="177" t="s">
        <v>3417</v>
      </c>
      <c r="F286" s="177" t="s">
        <v>3986</v>
      </c>
      <c r="G286" s="177" t="s">
        <v>3417</v>
      </c>
      <c r="H286" s="177" t="s">
        <v>3417</v>
      </c>
      <c r="I286" s="177" t="s">
        <v>3420</v>
      </c>
      <c r="J286" s="183" t="s">
        <v>7258</v>
      </c>
      <c r="K286" s="176" t="str">
        <f t="shared" si="9"/>
        <v>000100001001002605</v>
      </c>
    </row>
    <row r="287" spans="1:11" s="3" customFormat="1">
      <c r="A287" s="176" t="s">
        <v>3488</v>
      </c>
      <c r="B287" s="28" t="str">
        <f t="shared" ref="B287:B350" si="10">"基本属性/基本信息/手机号归属地/"&amp;A287</f>
        <v>基本属性/基本信息/手机号归属地/凉山彝族自治州</v>
      </c>
      <c r="C287" s="153">
        <v>4</v>
      </c>
      <c r="D287" s="153">
        <v>0</v>
      </c>
      <c r="E287" s="177" t="s">
        <v>3417</v>
      </c>
      <c r="F287" s="177" t="s">
        <v>3986</v>
      </c>
      <c r="G287" s="177" t="s">
        <v>3417</v>
      </c>
      <c r="H287" s="177" t="s">
        <v>3417</v>
      </c>
      <c r="I287" s="177" t="s">
        <v>3420</v>
      </c>
      <c r="J287" s="183" t="s">
        <v>7259</v>
      </c>
      <c r="K287" s="176" t="str">
        <f t="shared" ref="K287:K350" si="11">D287&amp;E287&amp;F287&amp;G287&amp;H287&amp;I287&amp;J287</f>
        <v>000100001001002606</v>
      </c>
    </row>
    <row r="288" spans="1:11" s="3" customFormat="1">
      <c r="A288" s="176" t="s">
        <v>1721</v>
      </c>
      <c r="B288" s="28" t="str">
        <f t="shared" si="10"/>
        <v>基本属性/基本信息/手机号归属地/贵阳市</v>
      </c>
      <c r="C288" s="153">
        <v>4</v>
      </c>
      <c r="D288" s="153">
        <v>0</v>
      </c>
      <c r="E288" s="177" t="s">
        <v>3417</v>
      </c>
      <c r="F288" s="177" t="s">
        <v>3986</v>
      </c>
      <c r="G288" s="177" t="s">
        <v>3417</v>
      </c>
      <c r="H288" s="177" t="s">
        <v>3417</v>
      </c>
      <c r="I288" s="177" t="s">
        <v>3420</v>
      </c>
      <c r="J288" s="183" t="s">
        <v>7260</v>
      </c>
      <c r="K288" s="176" t="str">
        <f t="shared" si="11"/>
        <v>000100001001002607</v>
      </c>
    </row>
    <row r="289" spans="1:11" s="3" customFormat="1">
      <c r="A289" s="176" t="s">
        <v>1722</v>
      </c>
      <c r="B289" s="28" t="str">
        <f t="shared" si="10"/>
        <v>基本属性/基本信息/手机号归属地/六盘水市</v>
      </c>
      <c r="C289" s="153">
        <v>4</v>
      </c>
      <c r="D289" s="153">
        <v>0</v>
      </c>
      <c r="E289" s="177" t="s">
        <v>3417</v>
      </c>
      <c r="F289" s="177" t="s">
        <v>3986</v>
      </c>
      <c r="G289" s="177" t="s">
        <v>3417</v>
      </c>
      <c r="H289" s="177" t="s">
        <v>3417</v>
      </c>
      <c r="I289" s="177" t="s">
        <v>3420</v>
      </c>
      <c r="J289" s="183" t="s">
        <v>7261</v>
      </c>
      <c r="K289" s="176" t="str">
        <f t="shared" si="11"/>
        <v>000100001001002608</v>
      </c>
    </row>
    <row r="290" spans="1:11" s="3" customFormat="1">
      <c r="A290" s="176" t="s">
        <v>1723</v>
      </c>
      <c r="B290" s="28" t="str">
        <f t="shared" si="10"/>
        <v>基本属性/基本信息/手机号归属地/遵义市</v>
      </c>
      <c r="C290" s="153">
        <v>4</v>
      </c>
      <c r="D290" s="153">
        <v>0</v>
      </c>
      <c r="E290" s="177" t="s">
        <v>3417</v>
      </c>
      <c r="F290" s="177" t="s">
        <v>3986</v>
      </c>
      <c r="G290" s="177" t="s">
        <v>3417</v>
      </c>
      <c r="H290" s="177" t="s">
        <v>3417</v>
      </c>
      <c r="I290" s="177" t="s">
        <v>3420</v>
      </c>
      <c r="J290" s="183" t="s">
        <v>7262</v>
      </c>
      <c r="K290" s="176" t="str">
        <f t="shared" si="11"/>
        <v>000100001001002609</v>
      </c>
    </row>
    <row r="291" spans="1:11" s="3" customFormat="1">
      <c r="A291" s="176" t="s">
        <v>1724</v>
      </c>
      <c r="B291" s="28" t="str">
        <f t="shared" si="10"/>
        <v>基本属性/基本信息/手机号归属地/安顺市</v>
      </c>
      <c r="C291" s="153">
        <v>4</v>
      </c>
      <c r="D291" s="153">
        <v>0</v>
      </c>
      <c r="E291" s="177" t="s">
        <v>3417</v>
      </c>
      <c r="F291" s="177" t="s">
        <v>3986</v>
      </c>
      <c r="G291" s="177" t="s">
        <v>3417</v>
      </c>
      <c r="H291" s="177" t="s">
        <v>3417</v>
      </c>
      <c r="I291" s="177" t="s">
        <v>3420</v>
      </c>
      <c r="J291" s="183" t="s">
        <v>7263</v>
      </c>
      <c r="K291" s="176" t="str">
        <f t="shared" si="11"/>
        <v>000100001001002610</v>
      </c>
    </row>
    <row r="292" spans="1:11" s="3" customFormat="1">
      <c r="A292" s="176" t="s">
        <v>1727</v>
      </c>
      <c r="B292" s="28" t="str">
        <f t="shared" si="10"/>
        <v>基本属性/基本信息/手机号归属地/毕节市</v>
      </c>
      <c r="C292" s="153">
        <v>4</v>
      </c>
      <c r="D292" s="153">
        <v>0</v>
      </c>
      <c r="E292" s="177" t="s">
        <v>3417</v>
      </c>
      <c r="F292" s="177" t="s">
        <v>3986</v>
      </c>
      <c r="G292" s="177" t="s">
        <v>3417</v>
      </c>
      <c r="H292" s="177" t="s">
        <v>3417</v>
      </c>
      <c r="I292" s="177" t="s">
        <v>3420</v>
      </c>
      <c r="J292" s="183" t="s">
        <v>7264</v>
      </c>
      <c r="K292" s="176" t="str">
        <f t="shared" si="11"/>
        <v>000100001001002611</v>
      </c>
    </row>
    <row r="293" spans="1:11" s="3" customFormat="1">
      <c r="A293" s="176" t="s">
        <v>3489</v>
      </c>
      <c r="B293" s="28" t="str">
        <f t="shared" si="10"/>
        <v>基本属性/基本信息/手机号归属地/铜仁市</v>
      </c>
      <c r="C293" s="153">
        <v>4</v>
      </c>
      <c r="D293" s="153">
        <v>0</v>
      </c>
      <c r="E293" s="177" t="s">
        <v>3417</v>
      </c>
      <c r="F293" s="177" t="s">
        <v>3986</v>
      </c>
      <c r="G293" s="177" t="s">
        <v>3417</v>
      </c>
      <c r="H293" s="177" t="s">
        <v>3417</v>
      </c>
      <c r="I293" s="177" t="s">
        <v>3420</v>
      </c>
      <c r="J293" s="183" t="s">
        <v>7265</v>
      </c>
      <c r="K293" s="176" t="str">
        <f t="shared" si="11"/>
        <v>000100001001002612</v>
      </c>
    </row>
    <row r="294" spans="1:11" s="3" customFormat="1">
      <c r="A294" s="176" t="s">
        <v>3490</v>
      </c>
      <c r="B294" s="28" t="str">
        <f t="shared" si="10"/>
        <v>基本属性/基本信息/手机号归属地/黔西南布依族苗族自治州</v>
      </c>
      <c r="C294" s="153">
        <v>4</v>
      </c>
      <c r="D294" s="153">
        <v>0</v>
      </c>
      <c r="E294" s="177" t="s">
        <v>3417</v>
      </c>
      <c r="F294" s="177" t="s">
        <v>3986</v>
      </c>
      <c r="G294" s="177" t="s">
        <v>3417</v>
      </c>
      <c r="H294" s="177" t="s">
        <v>3417</v>
      </c>
      <c r="I294" s="177" t="s">
        <v>3420</v>
      </c>
      <c r="J294" s="183" t="s">
        <v>7266</v>
      </c>
      <c r="K294" s="176" t="str">
        <f t="shared" si="11"/>
        <v>000100001001002613</v>
      </c>
    </row>
    <row r="295" spans="1:11" s="3" customFormat="1">
      <c r="A295" s="176" t="s">
        <v>3491</v>
      </c>
      <c r="B295" s="28" t="str">
        <f t="shared" si="10"/>
        <v>基本属性/基本信息/手机号归属地/黔东南苗族侗族自治州</v>
      </c>
      <c r="C295" s="153">
        <v>4</v>
      </c>
      <c r="D295" s="153">
        <v>0</v>
      </c>
      <c r="E295" s="177" t="s">
        <v>3417</v>
      </c>
      <c r="F295" s="177" t="s">
        <v>3986</v>
      </c>
      <c r="G295" s="177" t="s">
        <v>3417</v>
      </c>
      <c r="H295" s="177" t="s">
        <v>3417</v>
      </c>
      <c r="I295" s="177" t="s">
        <v>3420</v>
      </c>
      <c r="J295" s="183" t="s">
        <v>7267</v>
      </c>
      <c r="K295" s="176" t="str">
        <f t="shared" si="11"/>
        <v>000100001001002614</v>
      </c>
    </row>
    <row r="296" spans="1:11" s="3" customFormat="1">
      <c r="A296" s="176" t="s">
        <v>3492</v>
      </c>
      <c r="B296" s="28" t="str">
        <f t="shared" si="10"/>
        <v>基本属性/基本信息/手机号归属地/黔南布依族苗族自治州</v>
      </c>
      <c r="C296" s="153">
        <v>4</v>
      </c>
      <c r="D296" s="153">
        <v>0</v>
      </c>
      <c r="E296" s="177" t="s">
        <v>3417</v>
      </c>
      <c r="F296" s="177" t="s">
        <v>3986</v>
      </c>
      <c r="G296" s="177" t="s">
        <v>3417</v>
      </c>
      <c r="H296" s="177" t="s">
        <v>3417</v>
      </c>
      <c r="I296" s="177" t="s">
        <v>3420</v>
      </c>
      <c r="J296" s="183" t="s">
        <v>7268</v>
      </c>
      <c r="K296" s="176" t="str">
        <f t="shared" si="11"/>
        <v>000100001001002615</v>
      </c>
    </row>
    <row r="297" spans="1:11" s="3" customFormat="1">
      <c r="A297" s="176" t="s">
        <v>1730</v>
      </c>
      <c r="B297" s="28" t="str">
        <f t="shared" si="10"/>
        <v>基本属性/基本信息/手机号归属地/昆明市</v>
      </c>
      <c r="C297" s="153">
        <v>4</v>
      </c>
      <c r="D297" s="153">
        <v>0</v>
      </c>
      <c r="E297" s="177" t="s">
        <v>3417</v>
      </c>
      <c r="F297" s="177" t="s">
        <v>3986</v>
      </c>
      <c r="G297" s="177" t="s">
        <v>3417</v>
      </c>
      <c r="H297" s="177" t="s">
        <v>3417</v>
      </c>
      <c r="I297" s="177" t="s">
        <v>3420</v>
      </c>
      <c r="J297" s="183" t="s">
        <v>7269</v>
      </c>
      <c r="K297" s="176" t="str">
        <f t="shared" si="11"/>
        <v>000100001001002616</v>
      </c>
    </row>
    <row r="298" spans="1:11" s="3" customFormat="1">
      <c r="A298" s="176" t="s">
        <v>1731</v>
      </c>
      <c r="B298" s="28" t="str">
        <f t="shared" si="10"/>
        <v>基本属性/基本信息/手机号归属地/曲靖市</v>
      </c>
      <c r="C298" s="153">
        <v>4</v>
      </c>
      <c r="D298" s="153">
        <v>0</v>
      </c>
      <c r="E298" s="177" t="s">
        <v>3417</v>
      </c>
      <c r="F298" s="177" t="s">
        <v>3986</v>
      </c>
      <c r="G298" s="177" t="s">
        <v>3417</v>
      </c>
      <c r="H298" s="177" t="s">
        <v>3417</v>
      </c>
      <c r="I298" s="177" t="s">
        <v>3420</v>
      </c>
      <c r="J298" s="183" t="s">
        <v>7270</v>
      </c>
      <c r="K298" s="176" t="str">
        <f t="shared" si="11"/>
        <v>000100001001002617</v>
      </c>
    </row>
    <row r="299" spans="1:11" s="3" customFormat="1">
      <c r="A299" s="176" t="s">
        <v>1732</v>
      </c>
      <c r="B299" s="28" t="str">
        <f t="shared" si="10"/>
        <v>基本属性/基本信息/手机号归属地/玉溪市</v>
      </c>
      <c r="C299" s="153">
        <v>4</v>
      </c>
      <c r="D299" s="153">
        <v>0</v>
      </c>
      <c r="E299" s="177" t="s">
        <v>3417</v>
      </c>
      <c r="F299" s="177" t="s">
        <v>3986</v>
      </c>
      <c r="G299" s="177" t="s">
        <v>3417</v>
      </c>
      <c r="H299" s="177" t="s">
        <v>3417</v>
      </c>
      <c r="I299" s="177" t="s">
        <v>3420</v>
      </c>
      <c r="J299" s="183" t="s">
        <v>7271</v>
      </c>
      <c r="K299" s="176" t="str">
        <f t="shared" si="11"/>
        <v>000100001001002618</v>
      </c>
    </row>
    <row r="300" spans="1:11" s="3" customFormat="1">
      <c r="A300" s="176" t="s">
        <v>1733</v>
      </c>
      <c r="B300" s="28" t="str">
        <f t="shared" si="10"/>
        <v>基本属性/基本信息/手机号归属地/保山市</v>
      </c>
      <c r="C300" s="153">
        <v>4</v>
      </c>
      <c r="D300" s="153">
        <v>0</v>
      </c>
      <c r="E300" s="177" t="s">
        <v>3417</v>
      </c>
      <c r="F300" s="177" t="s">
        <v>3986</v>
      </c>
      <c r="G300" s="177" t="s">
        <v>3417</v>
      </c>
      <c r="H300" s="177" t="s">
        <v>3417</v>
      </c>
      <c r="I300" s="177" t="s">
        <v>3420</v>
      </c>
      <c r="J300" s="183" t="s">
        <v>7272</v>
      </c>
      <c r="K300" s="176" t="str">
        <f t="shared" si="11"/>
        <v>000100001001002619</v>
      </c>
    </row>
    <row r="301" spans="1:11" s="3" customFormat="1">
      <c r="A301" s="176" t="s">
        <v>1734</v>
      </c>
      <c r="B301" s="28" t="str">
        <f t="shared" si="10"/>
        <v>基本属性/基本信息/手机号归属地/昭通市</v>
      </c>
      <c r="C301" s="153">
        <v>4</v>
      </c>
      <c r="D301" s="153">
        <v>0</v>
      </c>
      <c r="E301" s="177" t="s">
        <v>3417</v>
      </c>
      <c r="F301" s="177" t="s">
        <v>3986</v>
      </c>
      <c r="G301" s="177" t="s">
        <v>3417</v>
      </c>
      <c r="H301" s="177" t="s">
        <v>3417</v>
      </c>
      <c r="I301" s="177" t="s">
        <v>3420</v>
      </c>
      <c r="J301" s="183" t="s">
        <v>7273</v>
      </c>
      <c r="K301" s="176" t="str">
        <f t="shared" si="11"/>
        <v>000100001001002620</v>
      </c>
    </row>
    <row r="302" spans="1:11" s="3" customFormat="1">
      <c r="A302" s="176" t="s">
        <v>1735</v>
      </c>
      <c r="B302" s="28" t="str">
        <f t="shared" si="10"/>
        <v>基本属性/基本信息/手机号归属地/丽江市</v>
      </c>
      <c r="C302" s="153">
        <v>4</v>
      </c>
      <c r="D302" s="153">
        <v>0</v>
      </c>
      <c r="E302" s="177" t="s">
        <v>3417</v>
      </c>
      <c r="F302" s="177" t="s">
        <v>3986</v>
      </c>
      <c r="G302" s="177" t="s">
        <v>3417</v>
      </c>
      <c r="H302" s="177" t="s">
        <v>3417</v>
      </c>
      <c r="I302" s="177" t="s">
        <v>3420</v>
      </c>
      <c r="J302" s="183" t="s">
        <v>7274</v>
      </c>
      <c r="K302" s="176" t="str">
        <f t="shared" si="11"/>
        <v>000100001001002621</v>
      </c>
    </row>
    <row r="303" spans="1:11" s="3" customFormat="1">
      <c r="A303" s="176" t="s">
        <v>1736</v>
      </c>
      <c r="B303" s="28" t="str">
        <f t="shared" si="10"/>
        <v>基本属性/基本信息/手机号归属地/普洱市</v>
      </c>
      <c r="C303" s="153">
        <v>4</v>
      </c>
      <c r="D303" s="153">
        <v>0</v>
      </c>
      <c r="E303" s="177" t="s">
        <v>3417</v>
      </c>
      <c r="F303" s="177" t="s">
        <v>3986</v>
      </c>
      <c r="G303" s="177" t="s">
        <v>3417</v>
      </c>
      <c r="H303" s="177" t="s">
        <v>3417</v>
      </c>
      <c r="I303" s="177" t="s">
        <v>3420</v>
      </c>
      <c r="J303" s="183" t="s">
        <v>7275</v>
      </c>
      <c r="K303" s="176" t="str">
        <f t="shared" si="11"/>
        <v>000100001001002622</v>
      </c>
    </row>
    <row r="304" spans="1:11" s="3" customFormat="1">
      <c r="A304" s="176" t="s">
        <v>1737</v>
      </c>
      <c r="B304" s="28" t="str">
        <f t="shared" si="10"/>
        <v>基本属性/基本信息/手机号归属地/临沧市</v>
      </c>
      <c r="C304" s="153">
        <v>4</v>
      </c>
      <c r="D304" s="153">
        <v>0</v>
      </c>
      <c r="E304" s="177" t="s">
        <v>3417</v>
      </c>
      <c r="F304" s="177" t="s">
        <v>3986</v>
      </c>
      <c r="G304" s="177" t="s">
        <v>3417</v>
      </c>
      <c r="H304" s="177" t="s">
        <v>3417</v>
      </c>
      <c r="I304" s="177" t="s">
        <v>3420</v>
      </c>
      <c r="J304" s="183" t="s">
        <v>7276</v>
      </c>
      <c r="K304" s="176" t="str">
        <f t="shared" si="11"/>
        <v>000100001001002623</v>
      </c>
    </row>
    <row r="305" spans="1:11" s="3" customFormat="1">
      <c r="A305" s="176" t="s">
        <v>3493</v>
      </c>
      <c r="B305" s="28" t="str">
        <f t="shared" si="10"/>
        <v>基本属性/基本信息/手机号归属地/楚雄彝族自治州</v>
      </c>
      <c r="C305" s="153">
        <v>4</v>
      </c>
      <c r="D305" s="153">
        <v>0</v>
      </c>
      <c r="E305" s="177" t="s">
        <v>3417</v>
      </c>
      <c r="F305" s="177" t="s">
        <v>3986</v>
      </c>
      <c r="G305" s="177" t="s">
        <v>3417</v>
      </c>
      <c r="H305" s="177" t="s">
        <v>3417</v>
      </c>
      <c r="I305" s="177" t="s">
        <v>3420</v>
      </c>
      <c r="J305" s="183" t="s">
        <v>7277</v>
      </c>
      <c r="K305" s="176" t="str">
        <f t="shared" si="11"/>
        <v>000100001001002624</v>
      </c>
    </row>
    <row r="306" spans="1:11" s="3" customFormat="1">
      <c r="A306" s="176" t="s">
        <v>3494</v>
      </c>
      <c r="B306" s="28" t="str">
        <f t="shared" si="10"/>
        <v>基本属性/基本信息/手机号归属地/红河哈尼族彝族自治州</v>
      </c>
      <c r="C306" s="153">
        <v>4</v>
      </c>
      <c r="D306" s="153">
        <v>0</v>
      </c>
      <c r="E306" s="177" t="s">
        <v>3417</v>
      </c>
      <c r="F306" s="177" t="s">
        <v>3986</v>
      </c>
      <c r="G306" s="177" t="s">
        <v>3417</v>
      </c>
      <c r="H306" s="177" t="s">
        <v>3417</v>
      </c>
      <c r="I306" s="177" t="s">
        <v>3420</v>
      </c>
      <c r="J306" s="183" t="s">
        <v>7278</v>
      </c>
      <c r="K306" s="176" t="str">
        <f t="shared" si="11"/>
        <v>000100001001002625</v>
      </c>
    </row>
    <row r="307" spans="1:11" s="3" customFormat="1">
      <c r="A307" s="176" t="s">
        <v>3495</v>
      </c>
      <c r="B307" s="28" t="str">
        <f t="shared" si="10"/>
        <v>基本属性/基本信息/手机号归属地/文山壮族苗族自治州</v>
      </c>
      <c r="C307" s="153">
        <v>4</v>
      </c>
      <c r="D307" s="153">
        <v>0</v>
      </c>
      <c r="E307" s="177" t="s">
        <v>3417</v>
      </c>
      <c r="F307" s="177" t="s">
        <v>3986</v>
      </c>
      <c r="G307" s="177" t="s">
        <v>3417</v>
      </c>
      <c r="H307" s="177" t="s">
        <v>3417</v>
      </c>
      <c r="I307" s="177" t="s">
        <v>3420</v>
      </c>
      <c r="J307" s="183" t="s">
        <v>7279</v>
      </c>
      <c r="K307" s="176" t="str">
        <f t="shared" si="11"/>
        <v>000100001001002626</v>
      </c>
    </row>
    <row r="308" spans="1:11" s="3" customFormat="1">
      <c r="A308" s="176" t="s">
        <v>3496</v>
      </c>
      <c r="B308" s="28" t="str">
        <f t="shared" si="10"/>
        <v>基本属性/基本信息/手机号归属地/西双版纳傣族自治州</v>
      </c>
      <c r="C308" s="153">
        <v>4</v>
      </c>
      <c r="D308" s="153">
        <v>0</v>
      </c>
      <c r="E308" s="177" t="s">
        <v>3417</v>
      </c>
      <c r="F308" s="177" t="s">
        <v>3986</v>
      </c>
      <c r="G308" s="177" t="s">
        <v>3417</v>
      </c>
      <c r="H308" s="177" t="s">
        <v>3417</v>
      </c>
      <c r="I308" s="177" t="s">
        <v>3420</v>
      </c>
      <c r="J308" s="183" t="s">
        <v>7280</v>
      </c>
      <c r="K308" s="176" t="str">
        <f t="shared" si="11"/>
        <v>000100001001002627</v>
      </c>
    </row>
    <row r="309" spans="1:11" s="3" customFormat="1">
      <c r="A309" s="176" t="s">
        <v>3497</v>
      </c>
      <c r="B309" s="28" t="str">
        <f t="shared" si="10"/>
        <v>基本属性/基本信息/手机号归属地/大理白族自治州</v>
      </c>
      <c r="C309" s="153">
        <v>4</v>
      </c>
      <c r="D309" s="153">
        <v>0</v>
      </c>
      <c r="E309" s="177" t="s">
        <v>3417</v>
      </c>
      <c r="F309" s="177" t="s">
        <v>3986</v>
      </c>
      <c r="G309" s="177" t="s">
        <v>3417</v>
      </c>
      <c r="H309" s="177" t="s">
        <v>3417</v>
      </c>
      <c r="I309" s="177" t="s">
        <v>3420</v>
      </c>
      <c r="J309" s="183" t="s">
        <v>7281</v>
      </c>
      <c r="K309" s="176" t="str">
        <f t="shared" si="11"/>
        <v>000100001001002628</v>
      </c>
    </row>
    <row r="310" spans="1:11" s="3" customFormat="1">
      <c r="A310" s="176" t="s">
        <v>3498</v>
      </c>
      <c r="B310" s="28" t="str">
        <f t="shared" si="10"/>
        <v>基本属性/基本信息/手机号归属地/德宏傣族景颇族自治州</v>
      </c>
      <c r="C310" s="153">
        <v>4</v>
      </c>
      <c r="D310" s="153">
        <v>0</v>
      </c>
      <c r="E310" s="177" t="s">
        <v>3417</v>
      </c>
      <c r="F310" s="177" t="s">
        <v>3986</v>
      </c>
      <c r="G310" s="177" t="s">
        <v>3417</v>
      </c>
      <c r="H310" s="177" t="s">
        <v>3417</v>
      </c>
      <c r="I310" s="177" t="s">
        <v>3420</v>
      </c>
      <c r="J310" s="183" t="s">
        <v>7282</v>
      </c>
      <c r="K310" s="176" t="str">
        <f t="shared" si="11"/>
        <v>000100001001002629</v>
      </c>
    </row>
    <row r="311" spans="1:11" s="3" customFormat="1">
      <c r="A311" s="176" t="s">
        <v>3499</v>
      </c>
      <c r="B311" s="28" t="str">
        <f t="shared" si="10"/>
        <v>基本属性/基本信息/手机号归属地/怒江傈僳族自治州</v>
      </c>
      <c r="C311" s="153">
        <v>4</v>
      </c>
      <c r="D311" s="153">
        <v>0</v>
      </c>
      <c r="E311" s="177" t="s">
        <v>3417</v>
      </c>
      <c r="F311" s="177" t="s">
        <v>3986</v>
      </c>
      <c r="G311" s="177" t="s">
        <v>3417</v>
      </c>
      <c r="H311" s="177" t="s">
        <v>3417</v>
      </c>
      <c r="I311" s="177" t="s">
        <v>3420</v>
      </c>
      <c r="J311" s="183" t="s">
        <v>7283</v>
      </c>
      <c r="K311" s="176" t="str">
        <f t="shared" si="11"/>
        <v>000100001001002630</v>
      </c>
    </row>
    <row r="312" spans="1:11" s="3" customFormat="1">
      <c r="A312" s="176" t="s">
        <v>3500</v>
      </c>
      <c r="B312" s="28" t="str">
        <f t="shared" si="10"/>
        <v>基本属性/基本信息/手机号归属地/迪庆藏族自治州</v>
      </c>
      <c r="C312" s="153">
        <v>4</v>
      </c>
      <c r="D312" s="153">
        <v>0</v>
      </c>
      <c r="E312" s="177" t="s">
        <v>3417</v>
      </c>
      <c r="F312" s="177" t="s">
        <v>3986</v>
      </c>
      <c r="G312" s="177" t="s">
        <v>3417</v>
      </c>
      <c r="H312" s="177" t="s">
        <v>3417</v>
      </c>
      <c r="I312" s="177" t="s">
        <v>3420</v>
      </c>
      <c r="J312" s="183" t="s">
        <v>7284</v>
      </c>
      <c r="K312" s="176" t="str">
        <f t="shared" si="11"/>
        <v>000100001001002631</v>
      </c>
    </row>
    <row r="313" spans="1:11" s="3" customFormat="1">
      <c r="A313" s="176" t="s">
        <v>1746</v>
      </c>
      <c r="B313" s="28" t="str">
        <f t="shared" si="10"/>
        <v>基本属性/基本信息/手机号归属地/拉萨市</v>
      </c>
      <c r="C313" s="153">
        <v>4</v>
      </c>
      <c r="D313" s="153">
        <v>0</v>
      </c>
      <c r="E313" s="177" t="s">
        <v>3417</v>
      </c>
      <c r="F313" s="177" t="s">
        <v>3986</v>
      </c>
      <c r="G313" s="177" t="s">
        <v>3417</v>
      </c>
      <c r="H313" s="177" t="s">
        <v>3417</v>
      </c>
      <c r="I313" s="177" t="s">
        <v>3420</v>
      </c>
      <c r="J313" s="183" t="s">
        <v>7285</v>
      </c>
      <c r="K313" s="176" t="str">
        <f t="shared" si="11"/>
        <v>000100001001002632</v>
      </c>
    </row>
    <row r="314" spans="1:11" s="3" customFormat="1">
      <c r="A314" s="176" t="s">
        <v>3501</v>
      </c>
      <c r="B314" s="28" t="str">
        <f t="shared" si="10"/>
        <v>基本属性/基本信息/手机号归属地/日喀则市</v>
      </c>
      <c r="C314" s="153">
        <v>4</v>
      </c>
      <c r="D314" s="153">
        <v>0</v>
      </c>
      <c r="E314" s="177" t="s">
        <v>3417</v>
      </c>
      <c r="F314" s="177" t="s">
        <v>3986</v>
      </c>
      <c r="G314" s="177" t="s">
        <v>3417</v>
      </c>
      <c r="H314" s="177" t="s">
        <v>3417</v>
      </c>
      <c r="I314" s="177" t="s">
        <v>3420</v>
      </c>
      <c r="J314" s="183" t="s">
        <v>7286</v>
      </c>
      <c r="K314" s="176" t="str">
        <f t="shared" si="11"/>
        <v>000100001001002633</v>
      </c>
    </row>
    <row r="315" spans="1:11" s="3" customFormat="1">
      <c r="A315" s="176" t="s">
        <v>3502</v>
      </c>
      <c r="B315" s="28" t="str">
        <f t="shared" si="10"/>
        <v>基本属性/基本信息/手机号归属地/昌都市</v>
      </c>
      <c r="C315" s="153">
        <v>4</v>
      </c>
      <c r="D315" s="153">
        <v>0</v>
      </c>
      <c r="E315" s="177" t="s">
        <v>3417</v>
      </c>
      <c r="F315" s="177" t="s">
        <v>3986</v>
      </c>
      <c r="G315" s="177" t="s">
        <v>3417</v>
      </c>
      <c r="H315" s="177" t="s">
        <v>3417</v>
      </c>
      <c r="I315" s="177" t="s">
        <v>3420</v>
      </c>
      <c r="J315" s="183" t="s">
        <v>7287</v>
      </c>
      <c r="K315" s="176" t="str">
        <f t="shared" si="11"/>
        <v>000100001001002634</v>
      </c>
    </row>
    <row r="316" spans="1:11" s="3" customFormat="1">
      <c r="A316" s="176" t="s">
        <v>3503</v>
      </c>
      <c r="B316" s="28" t="str">
        <f t="shared" si="10"/>
        <v>基本属性/基本信息/手机号归属地/林芝市</v>
      </c>
      <c r="C316" s="153">
        <v>4</v>
      </c>
      <c r="D316" s="153">
        <v>0</v>
      </c>
      <c r="E316" s="177" t="s">
        <v>3417</v>
      </c>
      <c r="F316" s="177" t="s">
        <v>3986</v>
      </c>
      <c r="G316" s="177" t="s">
        <v>3417</v>
      </c>
      <c r="H316" s="177" t="s">
        <v>3417</v>
      </c>
      <c r="I316" s="177" t="s">
        <v>3420</v>
      </c>
      <c r="J316" s="183" t="s">
        <v>7288</v>
      </c>
      <c r="K316" s="176" t="str">
        <f t="shared" si="11"/>
        <v>000100001001002635</v>
      </c>
    </row>
    <row r="317" spans="1:11" s="3" customFormat="1">
      <c r="A317" s="176" t="s">
        <v>1748</v>
      </c>
      <c r="B317" s="28" t="str">
        <f t="shared" si="10"/>
        <v>基本属性/基本信息/手机号归属地/山南地区</v>
      </c>
      <c r="C317" s="153">
        <v>4</v>
      </c>
      <c r="D317" s="153">
        <v>0</v>
      </c>
      <c r="E317" s="177" t="s">
        <v>3417</v>
      </c>
      <c r="F317" s="177" t="s">
        <v>3986</v>
      </c>
      <c r="G317" s="177" t="s">
        <v>3417</v>
      </c>
      <c r="H317" s="177" t="s">
        <v>3417</v>
      </c>
      <c r="I317" s="177" t="s">
        <v>3420</v>
      </c>
      <c r="J317" s="183" t="s">
        <v>7289</v>
      </c>
      <c r="K317" s="176" t="str">
        <f t="shared" si="11"/>
        <v>000100001001002636</v>
      </c>
    </row>
    <row r="318" spans="1:11" s="3" customFormat="1">
      <c r="A318" s="176" t="s">
        <v>1750</v>
      </c>
      <c r="B318" s="28" t="str">
        <f t="shared" si="10"/>
        <v>基本属性/基本信息/手机号归属地/那曲地区</v>
      </c>
      <c r="C318" s="153">
        <v>4</v>
      </c>
      <c r="D318" s="153">
        <v>0</v>
      </c>
      <c r="E318" s="177" t="s">
        <v>3417</v>
      </c>
      <c r="F318" s="177" t="s">
        <v>3986</v>
      </c>
      <c r="G318" s="177" t="s">
        <v>3417</v>
      </c>
      <c r="H318" s="177" t="s">
        <v>3417</v>
      </c>
      <c r="I318" s="177" t="s">
        <v>3420</v>
      </c>
      <c r="J318" s="183" t="s">
        <v>7290</v>
      </c>
      <c r="K318" s="176" t="str">
        <f t="shared" si="11"/>
        <v>000100001001002637</v>
      </c>
    </row>
    <row r="319" spans="1:11" s="3" customFormat="1">
      <c r="A319" s="176" t="s">
        <v>1751</v>
      </c>
      <c r="B319" s="28" t="str">
        <f t="shared" si="10"/>
        <v>基本属性/基本信息/手机号归属地/阿里地区</v>
      </c>
      <c r="C319" s="153">
        <v>4</v>
      </c>
      <c r="D319" s="153">
        <v>0</v>
      </c>
      <c r="E319" s="177" t="s">
        <v>3417</v>
      </c>
      <c r="F319" s="177" t="s">
        <v>3986</v>
      </c>
      <c r="G319" s="177" t="s">
        <v>3417</v>
      </c>
      <c r="H319" s="177" t="s">
        <v>3417</v>
      </c>
      <c r="I319" s="177" t="s">
        <v>3420</v>
      </c>
      <c r="J319" s="183" t="s">
        <v>7291</v>
      </c>
      <c r="K319" s="176" t="str">
        <f t="shared" si="11"/>
        <v>000100001001002638</v>
      </c>
    </row>
    <row r="320" spans="1:11" s="3" customFormat="1">
      <c r="A320" s="176" t="s">
        <v>1753</v>
      </c>
      <c r="B320" s="28" t="str">
        <f t="shared" si="10"/>
        <v>基本属性/基本信息/手机号归属地/西安市</v>
      </c>
      <c r="C320" s="153">
        <v>4</v>
      </c>
      <c r="D320" s="153">
        <v>0</v>
      </c>
      <c r="E320" s="177" t="s">
        <v>3417</v>
      </c>
      <c r="F320" s="177" t="s">
        <v>3986</v>
      </c>
      <c r="G320" s="177" t="s">
        <v>3417</v>
      </c>
      <c r="H320" s="177" t="s">
        <v>3417</v>
      </c>
      <c r="I320" s="177" t="s">
        <v>3420</v>
      </c>
      <c r="J320" s="183" t="s">
        <v>7292</v>
      </c>
      <c r="K320" s="176" t="str">
        <f t="shared" si="11"/>
        <v>000100001001002639</v>
      </c>
    </row>
    <row r="321" spans="1:11" s="3" customFormat="1">
      <c r="A321" s="176" t="s">
        <v>1754</v>
      </c>
      <c r="B321" s="28" t="str">
        <f t="shared" si="10"/>
        <v>基本属性/基本信息/手机号归属地/铜川市</v>
      </c>
      <c r="C321" s="153">
        <v>4</v>
      </c>
      <c r="D321" s="153">
        <v>0</v>
      </c>
      <c r="E321" s="177" t="s">
        <v>3417</v>
      </c>
      <c r="F321" s="177" t="s">
        <v>3986</v>
      </c>
      <c r="G321" s="177" t="s">
        <v>3417</v>
      </c>
      <c r="H321" s="177" t="s">
        <v>3417</v>
      </c>
      <c r="I321" s="177" t="s">
        <v>3420</v>
      </c>
      <c r="J321" s="183" t="s">
        <v>7293</v>
      </c>
      <c r="K321" s="176" t="str">
        <f t="shared" si="11"/>
        <v>000100001001002640</v>
      </c>
    </row>
    <row r="322" spans="1:11" s="3" customFormat="1">
      <c r="A322" s="176" t="s">
        <v>1755</v>
      </c>
      <c r="B322" s="28" t="str">
        <f t="shared" si="10"/>
        <v>基本属性/基本信息/手机号归属地/宝鸡市</v>
      </c>
      <c r="C322" s="153">
        <v>4</v>
      </c>
      <c r="D322" s="153">
        <v>0</v>
      </c>
      <c r="E322" s="177" t="s">
        <v>3417</v>
      </c>
      <c r="F322" s="177" t="s">
        <v>3986</v>
      </c>
      <c r="G322" s="177" t="s">
        <v>3417</v>
      </c>
      <c r="H322" s="177" t="s">
        <v>3417</v>
      </c>
      <c r="I322" s="177" t="s">
        <v>3420</v>
      </c>
      <c r="J322" s="183" t="s">
        <v>7294</v>
      </c>
      <c r="K322" s="176" t="str">
        <f t="shared" si="11"/>
        <v>000100001001002641</v>
      </c>
    </row>
    <row r="323" spans="1:11" s="3" customFormat="1">
      <c r="A323" s="176" t="s">
        <v>1756</v>
      </c>
      <c r="B323" s="28" t="str">
        <f t="shared" si="10"/>
        <v>基本属性/基本信息/手机号归属地/咸阳市</v>
      </c>
      <c r="C323" s="153">
        <v>4</v>
      </c>
      <c r="D323" s="153">
        <v>0</v>
      </c>
      <c r="E323" s="177" t="s">
        <v>3417</v>
      </c>
      <c r="F323" s="177" t="s">
        <v>3986</v>
      </c>
      <c r="G323" s="177" t="s">
        <v>3417</v>
      </c>
      <c r="H323" s="177" t="s">
        <v>3417</v>
      </c>
      <c r="I323" s="177" t="s">
        <v>3420</v>
      </c>
      <c r="J323" s="183" t="s">
        <v>7295</v>
      </c>
      <c r="K323" s="176" t="str">
        <f t="shared" si="11"/>
        <v>000100001001002642</v>
      </c>
    </row>
    <row r="324" spans="1:11" s="3" customFormat="1">
      <c r="A324" s="176" t="s">
        <v>1757</v>
      </c>
      <c r="B324" s="28" t="str">
        <f t="shared" si="10"/>
        <v>基本属性/基本信息/手机号归属地/渭南市</v>
      </c>
      <c r="C324" s="153">
        <v>4</v>
      </c>
      <c r="D324" s="153">
        <v>0</v>
      </c>
      <c r="E324" s="177" t="s">
        <v>3417</v>
      </c>
      <c r="F324" s="177" t="s">
        <v>3986</v>
      </c>
      <c r="G324" s="177" t="s">
        <v>3417</v>
      </c>
      <c r="H324" s="177" t="s">
        <v>3417</v>
      </c>
      <c r="I324" s="177" t="s">
        <v>3420</v>
      </c>
      <c r="J324" s="183" t="s">
        <v>7296</v>
      </c>
      <c r="K324" s="176" t="str">
        <f t="shared" si="11"/>
        <v>000100001001002643</v>
      </c>
    </row>
    <row r="325" spans="1:11" s="3" customFormat="1">
      <c r="A325" s="176" t="s">
        <v>1758</v>
      </c>
      <c r="B325" s="28" t="str">
        <f t="shared" si="10"/>
        <v>基本属性/基本信息/手机号归属地/延安市</v>
      </c>
      <c r="C325" s="153">
        <v>4</v>
      </c>
      <c r="D325" s="153">
        <v>0</v>
      </c>
      <c r="E325" s="177" t="s">
        <v>3417</v>
      </c>
      <c r="F325" s="177" t="s">
        <v>3986</v>
      </c>
      <c r="G325" s="177" t="s">
        <v>3417</v>
      </c>
      <c r="H325" s="177" t="s">
        <v>3417</v>
      </c>
      <c r="I325" s="177" t="s">
        <v>3420</v>
      </c>
      <c r="J325" s="183" t="s">
        <v>7297</v>
      </c>
      <c r="K325" s="176" t="str">
        <f t="shared" si="11"/>
        <v>000100001001002644</v>
      </c>
    </row>
    <row r="326" spans="1:11" s="3" customFormat="1">
      <c r="A326" s="176" t="s">
        <v>1759</v>
      </c>
      <c r="B326" s="28" t="str">
        <f t="shared" si="10"/>
        <v>基本属性/基本信息/手机号归属地/汉中市</v>
      </c>
      <c r="C326" s="153">
        <v>4</v>
      </c>
      <c r="D326" s="153">
        <v>0</v>
      </c>
      <c r="E326" s="177" t="s">
        <v>3417</v>
      </c>
      <c r="F326" s="177" t="s">
        <v>3986</v>
      </c>
      <c r="G326" s="177" t="s">
        <v>3417</v>
      </c>
      <c r="H326" s="177" t="s">
        <v>3417</v>
      </c>
      <c r="I326" s="177" t="s">
        <v>3420</v>
      </c>
      <c r="J326" s="183" t="s">
        <v>7298</v>
      </c>
      <c r="K326" s="176" t="str">
        <f t="shared" si="11"/>
        <v>000100001001002645</v>
      </c>
    </row>
    <row r="327" spans="1:11" s="3" customFormat="1">
      <c r="A327" s="176" t="s">
        <v>1760</v>
      </c>
      <c r="B327" s="28" t="str">
        <f t="shared" si="10"/>
        <v>基本属性/基本信息/手机号归属地/榆林市</v>
      </c>
      <c r="C327" s="153">
        <v>4</v>
      </c>
      <c r="D327" s="153">
        <v>0</v>
      </c>
      <c r="E327" s="177" t="s">
        <v>3417</v>
      </c>
      <c r="F327" s="177" t="s">
        <v>3986</v>
      </c>
      <c r="G327" s="177" t="s">
        <v>3417</v>
      </c>
      <c r="H327" s="177" t="s">
        <v>3417</v>
      </c>
      <c r="I327" s="177" t="s">
        <v>3420</v>
      </c>
      <c r="J327" s="183" t="s">
        <v>7299</v>
      </c>
      <c r="K327" s="176" t="str">
        <f t="shared" si="11"/>
        <v>000100001001002646</v>
      </c>
    </row>
    <row r="328" spans="1:11" s="3" customFormat="1">
      <c r="A328" s="176" t="s">
        <v>1761</v>
      </c>
      <c r="B328" s="28" t="str">
        <f t="shared" si="10"/>
        <v>基本属性/基本信息/手机号归属地/安康市</v>
      </c>
      <c r="C328" s="153">
        <v>4</v>
      </c>
      <c r="D328" s="153">
        <v>0</v>
      </c>
      <c r="E328" s="177" t="s">
        <v>3417</v>
      </c>
      <c r="F328" s="177" t="s">
        <v>3986</v>
      </c>
      <c r="G328" s="177" t="s">
        <v>3417</v>
      </c>
      <c r="H328" s="177" t="s">
        <v>3417</v>
      </c>
      <c r="I328" s="177" t="s">
        <v>3420</v>
      </c>
      <c r="J328" s="183" t="s">
        <v>7300</v>
      </c>
      <c r="K328" s="176" t="str">
        <f t="shared" si="11"/>
        <v>000100001001002647</v>
      </c>
    </row>
    <row r="329" spans="1:11" s="3" customFormat="1">
      <c r="A329" s="176" t="s">
        <v>1762</v>
      </c>
      <c r="B329" s="28" t="str">
        <f t="shared" si="10"/>
        <v>基本属性/基本信息/手机号归属地/商洛市</v>
      </c>
      <c r="C329" s="153">
        <v>4</v>
      </c>
      <c r="D329" s="153">
        <v>0</v>
      </c>
      <c r="E329" s="177" t="s">
        <v>3417</v>
      </c>
      <c r="F329" s="177" t="s">
        <v>3986</v>
      </c>
      <c r="G329" s="177" t="s">
        <v>3417</v>
      </c>
      <c r="H329" s="177" t="s">
        <v>3417</v>
      </c>
      <c r="I329" s="177" t="s">
        <v>3420</v>
      </c>
      <c r="J329" s="183" t="s">
        <v>7301</v>
      </c>
      <c r="K329" s="176" t="str">
        <f t="shared" si="11"/>
        <v>000100001001002648</v>
      </c>
    </row>
    <row r="330" spans="1:11" s="3" customFormat="1">
      <c r="A330" s="176" t="s">
        <v>1763</v>
      </c>
      <c r="B330" s="28" t="str">
        <f t="shared" si="10"/>
        <v>基本属性/基本信息/手机号归属地/兰州市</v>
      </c>
      <c r="C330" s="153">
        <v>4</v>
      </c>
      <c r="D330" s="153">
        <v>0</v>
      </c>
      <c r="E330" s="177" t="s">
        <v>3417</v>
      </c>
      <c r="F330" s="177" t="s">
        <v>3986</v>
      </c>
      <c r="G330" s="177" t="s">
        <v>3417</v>
      </c>
      <c r="H330" s="177" t="s">
        <v>3417</v>
      </c>
      <c r="I330" s="177" t="s">
        <v>3420</v>
      </c>
      <c r="J330" s="183" t="s">
        <v>7302</v>
      </c>
      <c r="K330" s="176" t="str">
        <f t="shared" si="11"/>
        <v>000100001001002649</v>
      </c>
    </row>
    <row r="331" spans="1:11" s="3" customFormat="1">
      <c r="A331" s="176" t="s">
        <v>1764</v>
      </c>
      <c r="B331" s="28" t="str">
        <f t="shared" si="10"/>
        <v>基本属性/基本信息/手机号归属地/嘉峪关市</v>
      </c>
      <c r="C331" s="153">
        <v>4</v>
      </c>
      <c r="D331" s="153">
        <v>0</v>
      </c>
      <c r="E331" s="177" t="s">
        <v>3417</v>
      </c>
      <c r="F331" s="177" t="s">
        <v>3986</v>
      </c>
      <c r="G331" s="177" t="s">
        <v>3417</v>
      </c>
      <c r="H331" s="177" t="s">
        <v>3417</v>
      </c>
      <c r="I331" s="177" t="s">
        <v>3420</v>
      </c>
      <c r="J331" s="183" t="s">
        <v>7303</v>
      </c>
      <c r="K331" s="176" t="str">
        <f t="shared" si="11"/>
        <v>000100001001002650</v>
      </c>
    </row>
    <row r="332" spans="1:11" s="3" customFormat="1">
      <c r="A332" s="176" t="s">
        <v>1765</v>
      </c>
      <c r="B332" s="28" t="str">
        <f t="shared" si="10"/>
        <v>基本属性/基本信息/手机号归属地/金昌市</v>
      </c>
      <c r="C332" s="153">
        <v>4</v>
      </c>
      <c r="D332" s="153">
        <v>0</v>
      </c>
      <c r="E332" s="177" t="s">
        <v>3417</v>
      </c>
      <c r="F332" s="177" t="s">
        <v>3986</v>
      </c>
      <c r="G332" s="177" t="s">
        <v>3417</v>
      </c>
      <c r="H332" s="177" t="s">
        <v>3417</v>
      </c>
      <c r="I332" s="177" t="s">
        <v>3420</v>
      </c>
      <c r="J332" s="183" t="s">
        <v>7304</v>
      </c>
      <c r="K332" s="176" t="str">
        <f t="shared" si="11"/>
        <v>000100001001002651</v>
      </c>
    </row>
    <row r="333" spans="1:11" s="3" customFormat="1">
      <c r="A333" s="176" t="s">
        <v>1766</v>
      </c>
      <c r="B333" s="28" t="str">
        <f t="shared" si="10"/>
        <v>基本属性/基本信息/手机号归属地/白银市</v>
      </c>
      <c r="C333" s="153">
        <v>4</v>
      </c>
      <c r="D333" s="153">
        <v>0</v>
      </c>
      <c r="E333" s="177" t="s">
        <v>3417</v>
      </c>
      <c r="F333" s="177" t="s">
        <v>3986</v>
      </c>
      <c r="G333" s="177" t="s">
        <v>3417</v>
      </c>
      <c r="H333" s="177" t="s">
        <v>3417</v>
      </c>
      <c r="I333" s="177" t="s">
        <v>3420</v>
      </c>
      <c r="J333" s="183" t="s">
        <v>7305</v>
      </c>
      <c r="K333" s="176" t="str">
        <f t="shared" si="11"/>
        <v>000100001001002652</v>
      </c>
    </row>
    <row r="334" spans="1:11" s="3" customFormat="1">
      <c r="A334" s="176" t="s">
        <v>1767</v>
      </c>
      <c r="B334" s="28" t="str">
        <f t="shared" si="10"/>
        <v>基本属性/基本信息/手机号归属地/天水市</v>
      </c>
      <c r="C334" s="153">
        <v>4</v>
      </c>
      <c r="D334" s="153">
        <v>0</v>
      </c>
      <c r="E334" s="177" t="s">
        <v>3417</v>
      </c>
      <c r="F334" s="177" t="s">
        <v>3986</v>
      </c>
      <c r="G334" s="177" t="s">
        <v>3417</v>
      </c>
      <c r="H334" s="177" t="s">
        <v>3417</v>
      </c>
      <c r="I334" s="177" t="s">
        <v>3420</v>
      </c>
      <c r="J334" s="183" t="s">
        <v>7306</v>
      </c>
      <c r="K334" s="176" t="str">
        <f t="shared" si="11"/>
        <v>000100001001002653</v>
      </c>
    </row>
    <row r="335" spans="1:11" s="3" customFormat="1">
      <c r="A335" s="176" t="s">
        <v>1768</v>
      </c>
      <c r="B335" s="28" t="str">
        <f t="shared" si="10"/>
        <v>基本属性/基本信息/手机号归属地/武威市</v>
      </c>
      <c r="C335" s="153">
        <v>4</v>
      </c>
      <c r="D335" s="153">
        <v>0</v>
      </c>
      <c r="E335" s="177" t="s">
        <v>3417</v>
      </c>
      <c r="F335" s="177" t="s">
        <v>3986</v>
      </c>
      <c r="G335" s="177" t="s">
        <v>3417</v>
      </c>
      <c r="H335" s="177" t="s">
        <v>3417</v>
      </c>
      <c r="I335" s="177" t="s">
        <v>3420</v>
      </c>
      <c r="J335" s="183" t="s">
        <v>7307</v>
      </c>
      <c r="K335" s="176" t="str">
        <f t="shared" si="11"/>
        <v>000100001001002654</v>
      </c>
    </row>
    <row r="336" spans="1:11" s="3" customFormat="1">
      <c r="A336" s="176" t="s">
        <v>1769</v>
      </c>
      <c r="B336" s="28" t="str">
        <f t="shared" si="10"/>
        <v>基本属性/基本信息/手机号归属地/张掖市</v>
      </c>
      <c r="C336" s="153">
        <v>4</v>
      </c>
      <c r="D336" s="153">
        <v>0</v>
      </c>
      <c r="E336" s="177" t="s">
        <v>3417</v>
      </c>
      <c r="F336" s="177" t="s">
        <v>3986</v>
      </c>
      <c r="G336" s="177" t="s">
        <v>3417</v>
      </c>
      <c r="H336" s="177" t="s">
        <v>3417</v>
      </c>
      <c r="I336" s="177" t="s">
        <v>3420</v>
      </c>
      <c r="J336" s="183" t="s">
        <v>7308</v>
      </c>
      <c r="K336" s="176" t="str">
        <f t="shared" si="11"/>
        <v>000100001001002655</v>
      </c>
    </row>
    <row r="337" spans="1:11" s="3" customFormat="1">
      <c r="A337" s="176" t="s">
        <v>1770</v>
      </c>
      <c r="B337" s="28" t="str">
        <f t="shared" si="10"/>
        <v>基本属性/基本信息/手机号归属地/平凉市</v>
      </c>
      <c r="C337" s="153">
        <v>4</v>
      </c>
      <c r="D337" s="153">
        <v>0</v>
      </c>
      <c r="E337" s="177" t="s">
        <v>3417</v>
      </c>
      <c r="F337" s="177" t="s">
        <v>3986</v>
      </c>
      <c r="G337" s="177" t="s">
        <v>3417</v>
      </c>
      <c r="H337" s="177" t="s">
        <v>3417</v>
      </c>
      <c r="I337" s="177" t="s">
        <v>3420</v>
      </c>
      <c r="J337" s="183" t="s">
        <v>7309</v>
      </c>
      <c r="K337" s="176" t="str">
        <f t="shared" si="11"/>
        <v>000100001001002656</v>
      </c>
    </row>
    <row r="338" spans="1:11" s="3" customFormat="1">
      <c r="A338" s="176" t="s">
        <v>1771</v>
      </c>
      <c r="B338" s="28" t="str">
        <f t="shared" si="10"/>
        <v>基本属性/基本信息/手机号归属地/酒泉市</v>
      </c>
      <c r="C338" s="153">
        <v>4</v>
      </c>
      <c r="D338" s="153">
        <v>0</v>
      </c>
      <c r="E338" s="177" t="s">
        <v>3417</v>
      </c>
      <c r="F338" s="177" t="s">
        <v>3986</v>
      </c>
      <c r="G338" s="177" t="s">
        <v>3417</v>
      </c>
      <c r="H338" s="177" t="s">
        <v>3417</v>
      </c>
      <c r="I338" s="177" t="s">
        <v>3420</v>
      </c>
      <c r="J338" s="183" t="s">
        <v>7310</v>
      </c>
      <c r="K338" s="176" t="str">
        <f t="shared" si="11"/>
        <v>000100001001002657</v>
      </c>
    </row>
    <row r="339" spans="1:11" s="3" customFormat="1">
      <c r="A339" s="176" t="s">
        <v>1772</v>
      </c>
      <c r="B339" s="28" t="str">
        <f t="shared" si="10"/>
        <v>基本属性/基本信息/手机号归属地/庆阳市</v>
      </c>
      <c r="C339" s="153">
        <v>4</v>
      </c>
      <c r="D339" s="153">
        <v>0</v>
      </c>
      <c r="E339" s="177" t="s">
        <v>3417</v>
      </c>
      <c r="F339" s="177" t="s">
        <v>3986</v>
      </c>
      <c r="G339" s="177" t="s">
        <v>3417</v>
      </c>
      <c r="H339" s="177" t="s">
        <v>3417</v>
      </c>
      <c r="I339" s="177" t="s">
        <v>3420</v>
      </c>
      <c r="J339" s="183" t="s">
        <v>7311</v>
      </c>
      <c r="K339" s="176" t="str">
        <f t="shared" si="11"/>
        <v>000100001001002658</v>
      </c>
    </row>
    <row r="340" spans="1:11" s="3" customFormat="1">
      <c r="A340" s="176" t="s">
        <v>1773</v>
      </c>
      <c r="B340" s="28" t="str">
        <f t="shared" si="10"/>
        <v>基本属性/基本信息/手机号归属地/定西市</v>
      </c>
      <c r="C340" s="153">
        <v>4</v>
      </c>
      <c r="D340" s="153">
        <v>0</v>
      </c>
      <c r="E340" s="177" t="s">
        <v>3417</v>
      </c>
      <c r="F340" s="177" t="s">
        <v>3986</v>
      </c>
      <c r="G340" s="177" t="s">
        <v>3417</v>
      </c>
      <c r="H340" s="177" t="s">
        <v>3417</v>
      </c>
      <c r="I340" s="177" t="s">
        <v>3420</v>
      </c>
      <c r="J340" s="183" t="s">
        <v>7312</v>
      </c>
      <c r="K340" s="176" t="str">
        <f t="shared" si="11"/>
        <v>000100001001002659</v>
      </c>
    </row>
    <row r="341" spans="1:11" s="3" customFormat="1">
      <c r="A341" s="176" t="s">
        <v>1774</v>
      </c>
      <c r="B341" s="28" t="str">
        <f t="shared" si="10"/>
        <v>基本属性/基本信息/手机号归属地/陇南市</v>
      </c>
      <c r="C341" s="153">
        <v>4</v>
      </c>
      <c r="D341" s="153">
        <v>0</v>
      </c>
      <c r="E341" s="177" t="s">
        <v>3417</v>
      </c>
      <c r="F341" s="177" t="s">
        <v>3986</v>
      </c>
      <c r="G341" s="177" t="s">
        <v>3417</v>
      </c>
      <c r="H341" s="177" t="s">
        <v>3417</v>
      </c>
      <c r="I341" s="177" t="s">
        <v>3420</v>
      </c>
      <c r="J341" s="183" t="s">
        <v>7313</v>
      </c>
      <c r="K341" s="176" t="str">
        <f t="shared" si="11"/>
        <v>000100001001002660</v>
      </c>
    </row>
    <row r="342" spans="1:11" s="3" customFormat="1">
      <c r="A342" s="176" t="s">
        <v>3504</v>
      </c>
      <c r="B342" s="28" t="str">
        <f t="shared" si="10"/>
        <v>基本属性/基本信息/手机号归属地/临夏回族自治州</v>
      </c>
      <c r="C342" s="153">
        <v>4</v>
      </c>
      <c r="D342" s="153">
        <v>0</v>
      </c>
      <c r="E342" s="177" t="s">
        <v>3417</v>
      </c>
      <c r="F342" s="177" t="s">
        <v>3986</v>
      </c>
      <c r="G342" s="177" t="s">
        <v>3417</v>
      </c>
      <c r="H342" s="177" t="s">
        <v>3417</v>
      </c>
      <c r="I342" s="177" t="s">
        <v>3420</v>
      </c>
      <c r="J342" s="183" t="s">
        <v>7314</v>
      </c>
      <c r="K342" s="176" t="str">
        <f t="shared" si="11"/>
        <v>000100001001002661</v>
      </c>
    </row>
    <row r="343" spans="1:11" s="3" customFormat="1">
      <c r="A343" s="176" t="s">
        <v>3505</v>
      </c>
      <c r="B343" s="28" t="str">
        <f t="shared" si="10"/>
        <v>基本属性/基本信息/手机号归属地/甘南藏族自治州</v>
      </c>
      <c r="C343" s="153">
        <v>4</v>
      </c>
      <c r="D343" s="153">
        <v>0</v>
      </c>
      <c r="E343" s="177" t="s">
        <v>3417</v>
      </c>
      <c r="F343" s="177" t="s">
        <v>3986</v>
      </c>
      <c r="G343" s="177" t="s">
        <v>3417</v>
      </c>
      <c r="H343" s="177" t="s">
        <v>3417</v>
      </c>
      <c r="I343" s="177" t="s">
        <v>3420</v>
      </c>
      <c r="J343" s="183" t="s">
        <v>7315</v>
      </c>
      <c r="K343" s="176" t="str">
        <f t="shared" si="11"/>
        <v>000100001001002662</v>
      </c>
    </row>
    <row r="344" spans="1:11" s="3" customFormat="1">
      <c r="A344" s="176" t="s">
        <v>1777</v>
      </c>
      <c r="B344" s="28" t="str">
        <f t="shared" si="10"/>
        <v>基本属性/基本信息/手机号归属地/西宁市</v>
      </c>
      <c r="C344" s="153">
        <v>4</v>
      </c>
      <c r="D344" s="153">
        <v>0</v>
      </c>
      <c r="E344" s="177" t="s">
        <v>3417</v>
      </c>
      <c r="F344" s="177" t="s">
        <v>3986</v>
      </c>
      <c r="G344" s="177" t="s">
        <v>3417</v>
      </c>
      <c r="H344" s="177" t="s">
        <v>3417</v>
      </c>
      <c r="I344" s="177" t="s">
        <v>3420</v>
      </c>
      <c r="J344" s="183" t="s">
        <v>7316</v>
      </c>
      <c r="K344" s="176" t="str">
        <f t="shared" si="11"/>
        <v>000100001001002663</v>
      </c>
    </row>
    <row r="345" spans="1:11" s="3" customFormat="1">
      <c r="A345" s="176" t="s">
        <v>3506</v>
      </c>
      <c r="B345" s="28" t="str">
        <f t="shared" si="10"/>
        <v>基本属性/基本信息/手机号归属地/海东市</v>
      </c>
      <c r="C345" s="153">
        <v>4</v>
      </c>
      <c r="D345" s="153">
        <v>0</v>
      </c>
      <c r="E345" s="177" t="s">
        <v>3417</v>
      </c>
      <c r="F345" s="177" t="s">
        <v>3986</v>
      </c>
      <c r="G345" s="177" t="s">
        <v>3417</v>
      </c>
      <c r="H345" s="177" t="s">
        <v>3417</v>
      </c>
      <c r="I345" s="177" t="s">
        <v>3420</v>
      </c>
      <c r="J345" s="183" t="s">
        <v>7317</v>
      </c>
      <c r="K345" s="176" t="str">
        <f t="shared" si="11"/>
        <v>000100001001002664</v>
      </c>
    </row>
    <row r="346" spans="1:11" s="3" customFormat="1">
      <c r="A346" s="176" t="s">
        <v>3507</v>
      </c>
      <c r="B346" s="28" t="str">
        <f t="shared" si="10"/>
        <v>基本属性/基本信息/手机号归属地/海北藏族自治州</v>
      </c>
      <c r="C346" s="153">
        <v>4</v>
      </c>
      <c r="D346" s="153">
        <v>0</v>
      </c>
      <c r="E346" s="177" t="s">
        <v>3417</v>
      </c>
      <c r="F346" s="177" t="s">
        <v>3986</v>
      </c>
      <c r="G346" s="177" t="s">
        <v>3417</v>
      </c>
      <c r="H346" s="177" t="s">
        <v>3417</v>
      </c>
      <c r="I346" s="177" t="s">
        <v>3420</v>
      </c>
      <c r="J346" s="183" t="s">
        <v>7318</v>
      </c>
      <c r="K346" s="176" t="str">
        <f t="shared" si="11"/>
        <v>000100001001002665</v>
      </c>
    </row>
    <row r="347" spans="1:11" s="3" customFormat="1">
      <c r="A347" s="176" t="s">
        <v>3508</v>
      </c>
      <c r="B347" s="28" t="str">
        <f t="shared" si="10"/>
        <v>基本属性/基本信息/手机号归属地/黄南藏族自治州</v>
      </c>
      <c r="C347" s="153">
        <v>4</v>
      </c>
      <c r="D347" s="153">
        <v>0</v>
      </c>
      <c r="E347" s="177" t="s">
        <v>3417</v>
      </c>
      <c r="F347" s="177" t="s">
        <v>3986</v>
      </c>
      <c r="G347" s="177" t="s">
        <v>3417</v>
      </c>
      <c r="H347" s="177" t="s">
        <v>3417</v>
      </c>
      <c r="I347" s="177" t="s">
        <v>3420</v>
      </c>
      <c r="J347" s="183" t="s">
        <v>7319</v>
      </c>
      <c r="K347" s="176" t="str">
        <f t="shared" si="11"/>
        <v>000100001001002666</v>
      </c>
    </row>
    <row r="348" spans="1:11" s="3" customFormat="1">
      <c r="A348" s="176" t="s">
        <v>3509</v>
      </c>
      <c r="B348" s="28" t="str">
        <f t="shared" si="10"/>
        <v>基本属性/基本信息/手机号归属地/海南藏族自治州</v>
      </c>
      <c r="C348" s="153">
        <v>4</v>
      </c>
      <c r="D348" s="153">
        <v>0</v>
      </c>
      <c r="E348" s="177" t="s">
        <v>3417</v>
      </c>
      <c r="F348" s="177" t="s">
        <v>3986</v>
      </c>
      <c r="G348" s="177" t="s">
        <v>3417</v>
      </c>
      <c r="H348" s="177" t="s">
        <v>3417</v>
      </c>
      <c r="I348" s="177" t="s">
        <v>3420</v>
      </c>
      <c r="J348" s="183" t="s">
        <v>7320</v>
      </c>
      <c r="K348" s="176" t="str">
        <f t="shared" si="11"/>
        <v>000100001001002667</v>
      </c>
    </row>
    <row r="349" spans="1:11" s="3" customFormat="1">
      <c r="A349" s="176" t="s">
        <v>3510</v>
      </c>
      <c r="B349" s="28" t="str">
        <f t="shared" si="10"/>
        <v>基本属性/基本信息/手机号归属地/果洛藏族自治州</v>
      </c>
      <c r="C349" s="153">
        <v>4</v>
      </c>
      <c r="D349" s="153">
        <v>0</v>
      </c>
      <c r="E349" s="177" t="s">
        <v>3417</v>
      </c>
      <c r="F349" s="177" t="s">
        <v>3986</v>
      </c>
      <c r="G349" s="177" t="s">
        <v>3417</v>
      </c>
      <c r="H349" s="177" t="s">
        <v>3417</v>
      </c>
      <c r="I349" s="177" t="s">
        <v>3420</v>
      </c>
      <c r="J349" s="183" t="s">
        <v>7321</v>
      </c>
      <c r="K349" s="176" t="str">
        <f t="shared" si="11"/>
        <v>000100001001002668</v>
      </c>
    </row>
    <row r="350" spans="1:11" s="3" customFormat="1">
      <c r="A350" s="176" t="s">
        <v>3511</v>
      </c>
      <c r="B350" s="28" t="str">
        <f t="shared" si="10"/>
        <v>基本属性/基本信息/手机号归属地/玉树藏族自治州</v>
      </c>
      <c r="C350" s="153">
        <v>4</v>
      </c>
      <c r="D350" s="153">
        <v>0</v>
      </c>
      <c r="E350" s="177" t="s">
        <v>3417</v>
      </c>
      <c r="F350" s="177" t="s">
        <v>3986</v>
      </c>
      <c r="G350" s="177" t="s">
        <v>3417</v>
      </c>
      <c r="H350" s="177" t="s">
        <v>3417</v>
      </c>
      <c r="I350" s="177" t="s">
        <v>3420</v>
      </c>
      <c r="J350" s="183" t="s">
        <v>7322</v>
      </c>
      <c r="K350" s="176" t="str">
        <f t="shared" si="11"/>
        <v>000100001001002669</v>
      </c>
    </row>
    <row r="351" spans="1:11" s="3" customFormat="1">
      <c r="A351" s="176" t="s">
        <v>3512</v>
      </c>
      <c r="B351" s="28" t="str">
        <f t="shared" ref="B351:B374" si="12">"基本属性/基本信息/手机号归属地/"&amp;A351</f>
        <v>基本属性/基本信息/手机号归属地/海西蒙古族藏族自治州</v>
      </c>
      <c r="C351" s="153">
        <v>4</v>
      </c>
      <c r="D351" s="153">
        <v>0</v>
      </c>
      <c r="E351" s="177" t="s">
        <v>3417</v>
      </c>
      <c r="F351" s="177" t="s">
        <v>3986</v>
      </c>
      <c r="G351" s="177" t="s">
        <v>3417</v>
      </c>
      <c r="H351" s="177" t="s">
        <v>3417</v>
      </c>
      <c r="I351" s="177" t="s">
        <v>3420</v>
      </c>
      <c r="J351" s="183" t="s">
        <v>7323</v>
      </c>
      <c r="K351" s="176" t="str">
        <f t="shared" ref="K351:K379" si="13">D351&amp;E351&amp;F351&amp;G351&amp;H351&amp;I351&amp;J351</f>
        <v>000100001001002670</v>
      </c>
    </row>
    <row r="352" spans="1:11" s="3" customFormat="1">
      <c r="A352" s="176" t="s">
        <v>1784</v>
      </c>
      <c r="B352" s="28" t="str">
        <f t="shared" si="12"/>
        <v>基本属性/基本信息/手机号归属地/银川市</v>
      </c>
      <c r="C352" s="153">
        <v>4</v>
      </c>
      <c r="D352" s="153">
        <v>0</v>
      </c>
      <c r="E352" s="177" t="s">
        <v>3417</v>
      </c>
      <c r="F352" s="177" t="s">
        <v>3986</v>
      </c>
      <c r="G352" s="177" t="s">
        <v>3417</v>
      </c>
      <c r="H352" s="177" t="s">
        <v>3417</v>
      </c>
      <c r="I352" s="177" t="s">
        <v>3420</v>
      </c>
      <c r="J352" s="183" t="s">
        <v>7324</v>
      </c>
      <c r="K352" s="176" t="str">
        <f t="shared" si="13"/>
        <v>000100001001002671</v>
      </c>
    </row>
    <row r="353" spans="1:11" s="3" customFormat="1">
      <c r="A353" s="176" t="s">
        <v>1785</v>
      </c>
      <c r="B353" s="28" t="str">
        <f t="shared" si="12"/>
        <v>基本属性/基本信息/手机号归属地/石嘴山市</v>
      </c>
      <c r="C353" s="153">
        <v>4</v>
      </c>
      <c r="D353" s="153">
        <v>0</v>
      </c>
      <c r="E353" s="177" t="s">
        <v>3417</v>
      </c>
      <c r="F353" s="177" t="s">
        <v>3986</v>
      </c>
      <c r="G353" s="177" t="s">
        <v>3417</v>
      </c>
      <c r="H353" s="177" t="s">
        <v>3417</v>
      </c>
      <c r="I353" s="177" t="s">
        <v>3420</v>
      </c>
      <c r="J353" s="183" t="s">
        <v>7325</v>
      </c>
      <c r="K353" s="176" t="str">
        <f t="shared" si="13"/>
        <v>000100001001002672</v>
      </c>
    </row>
    <row r="354" spans="1:11" s="3" customFormat="1">
      <c r="A354" s="176" t="s">
        <v>1786</v>
      </c>
      <c r="B354" s="28" t="str">
        <f t="shared" si="12"/>
        <v>基本属性/基本信息/手机号归属地/吴忠市</v>
      </c>
      <c r="C354" s="153">
        <v>4</v>
      </c>
      <c r="D354" s="153">
        <v>0</v>
      </c>
      <c r="E354" s="177" t="s">
        <v>3417</v>
      </c>
      <c r="F354" s="177" t="s">
        <v>3986</v>
      </c>
      <c r="G354" s="177" t="s">
        <v>3417</v>
      </c>
      <c r="H354" s="177" t="s">
        <v>3417</v>
      </c>
      <c r="I354" s="177" t="s">
        <v>3420</v>
      </c>
      <c r="J354" s="183" t="s">
        <v>7326</v>
      </c>
      <c r="K354" s="176" t="str">
        <f t="shared" si="13"/>
        <v>000100001001002673</v>
      </c>
    </row>
    <row r="355" spans="1:11" s="3" customFormat="1">
      <c r="A355" s="176" t="s">
        <v>1787</v>
      </c>
      <c r="B355" s="28" t="str">
        <f t="shared" si="12"/>
        <v>基本属性/基本信息/手机号归属地/固原市</v>
      </c>
      <c r="C355" s="153">
        <v>4</v>
      </c>
      <c r="D355" s="153">
        <v>0</v>
      </c>
      <c r="E355" s="177" t="s">
        <v>3417</v>
      </c>
      <c r="F355" s="177" t="s">
        <v>3986</v>
      </c>
      <c r="G355" s="177" t="s">
        <v>3417</v>
      </c>
      <c r="H355" s="177" t="s">
        <v>3417</v>
      </c>
      <c r="I355" s="177" t="s">
        <v>3420</v>
      </c>
      <c r="J355" s="183" t="s">
        <v>7327</v>
      </c>
      <c r="K355" s="176" t="str">
        <f t="shared" si="13"/>
        <v>000100001001002674</v>
      </c>
    </row>
    <row r="356" spans="1:11" s="3" customFormat="1">
      <c r="A356" s="176" t="s">
        <v>1788</v>
      </c>
      <c r="B356" s="28" t="str">
        <f t="shared" si="12"/>
        <v>基本属性/基本信息/手机号归属地/中卫市</v>
      </c>
      <c r="C356" s="153">
        <v>4</v>
      </c>
      <c r="D356" s="153">
        <v>0</v>
      </c>
      <c r="E356" s="177" t="s">
        <v>3417</v>
      </c>
      <c r="F356" s="177" t="s">
        <v>3986</v>
      </c>
      <c r="G356" s="177" t="s">
        <v>3417</v>
      </c>
      <c r="H356" s="177" t="s">
        <v>3417</v>
      </c>
      <c r="I356" s="177" t="s">
        <v>3420</v>
      </c>
      <c r="J356" s="183" t="s">
        <v>7328</v>
      </c>
      <c r="K356" s="176" t="str">
        <f t="shared" si="13"/>
        <v>000100001001002675</v>
      </c>
    </row>
    <row r="357" spans="1:11" s="3" customFormat="1">
      <c r="A357" s="176" t="s">
        <v>1789</v>
      </c>
      <c r="B357" s="28" t="str">
        <f t="shared" si="12"/>
        <v>基本属性/基本信息/手机号归属地/乌鲁木齐市</v>
      </c>
      <c r="C357" s="153">
        <v>4</v>
      </c>
      <c r="D357" s="153">
        <v>0</v>
      </c>
      <c r="E357" s="177" t="s">
        <v>3417</v>
      </c>
      <c r="F357" s="177" t="s">
        <v>3986</v>
      </c>
      <c r="G357" s="177" t="s">
        <v>3417</v>
      </c>
      <c r="H357" s="177" t="s">
        <v>3417</v>
      </c>
      <c r="I357" s="177" t="s">
        <v>3420</v>
      </c>
      <c r="J357" s="183" t="s">
        <v>7329</v>
      </c>
      <c r="K357" s="176" t="str">
        <f t="shared" si="13"/>
        <v>000100001001002676</v>
      </c>
    </row>
    <row r="358" spans="1:11" s="3" customFormat="1">
      <c r="A358" s="176" t="s">
        <v>1790</v>
      </c>
      <c r="B358" s="28" t="str">
        <f t="shared" si="12"/>
        <v>基本属性/基本信息/手机号归属地/克拉玛依市</v>
      </c>
      <c r="C358" s="153">
        <v>4</v>
      </c>
      <c r="D358" s="153">
        <v>0</v>
      </c>
      <c r="E358" s="177" t="s">
        <v>3417</v>
      </c>
      <c r="F358" s="177" t="s">
        <v>3986</v>
      </c>
      <c r="G358" s="177" t="s">
        <v>3417</v>
      </c>
      <c r="H358" s="177" t="s">
        <v>3417</v>
      </c>
      <c r="I358" s="177" t="s">
        <v>3420</v>
      </c>
      <c r="J358" s="183" t="s">
        <v>7330</v>
      </c>
      <c r="K358" s="176" t="str">
        <f t="shared" si="13"/>
        <v>000100001001002677</v>
      </c>
    </row>
    <row r="359" spans="1:11" s="3" customFormat="1">
      <c r="A359" s="176" t="s">
        <v>3513</v>
      </c>
      <c r="B359" s="28" t="str">
        <f t="shared" si="12"/>
        <v>基本属性/基本信息/手机号归属地/吐鲁番市</v>
      </c>
      <c r="C359" s="153">
        <v>4</v>
      </c>
      <c r="D359" s="153">
        <v>0</v>
      </c>
      <c r="E359" s="177" t="s">
        <v>3417</v>
      </c>
      <c r="F359" s="177" t="s">
        <v>3986</v>
      </c>
      <c r="G359" s="177" t="s">
        <v>3417</v>
      </c>
      <c r="H359" s="177" t="s">
        <v>3417</v>
      </c>
      <c r="I359" s="177" t="s">
        <v>3420</v>
      </c>
      <c r="J359" s="183" t="s">
        <v>7331</v>
      </c>
      <c r="K359" s="176" t="str">
        <f t="shared" si="13"/>
        <v>000100001001002678</v>
      </c>
    </row>
    <row r="360" spans="1:11" s="3" customFormat="1">
      <c r="A360" s="176" t="s">
        <v>1792</v>
      </c>
      <c r="B360" s="28" t="str">
        <f t="shared" si="12"/>
        <v>基本属性/基本信息/手机号归属地/哈密地区</v>
      </c>
      <c r="C360" s="153">
        <v>4</v>
      </c>
      <c r="D360" s="153">
        <v>0</v>
      </c>
      <c r="E360" s="177" t="s">
        <v>3417</v>
      </c>
      <c r="F360" s="177" t="s">
        <v>3986</v>
      </c>
      <c r="G360" s="177" t="s">
        <v>3417</v>
      </c>
      <c r="H360" s="177" t="s">
        <v>3417</v>
      </c>
      <c r="I360" s="177" t="s">
        <v>3420</v>
      </c>
      <c r="J360" s="183" t="s">
        <v>7332</v>
      </c>
      <c r="K360" s="176" t="str">
        <f t="shared" si="13"/>
        <v>000100001001002679</v>
      </c>
    </row>
    <row r="361" spans="1:11" s="3" customFormat="1">
      <c r="A361" s="176" t="s">
        <v>1793</v>
      </c>
      <c r="B361" s="28" t="str">
        <f t="shared" si="12"/>
        <v>基本属性/基本信息/手机号归属地/昌吉回族自治州</v>
      </c>
      <c r="C361" s="153">
        <v>4</v>
      </c>
      <c r="D361" s="153">
        <v>0</v>
      </c>
      <c r="E361" s="177" t="s">
        <v>3417</v>
      </c>
      <c r="F361" s="177" t="s">
        <v>3986</v>
      </c>
      <c r="G361" s="177" t="s">
        <v>3417</v>
      </c>
      <c r="H361" s="177" t="s">
        <v>3417</v>
      </c>
      <c r="I361" s="177" t="s">
        <v>3420</v>
      </c>
      <c r="J361" s="183" t="s">
        <v>7333</v>
      </c>
      <c r="K361" s="176" t="str">
        <f t="shared" si="13"/>
        <v>000100001001002680</v>
      </c>
    </row>
    <row r="362" spans="1:11" s="3" customFormat="1">
      <c r="A362" s="176" t="s">
        <v>1794</v>
      </c>
      <c r="B362" s="28" t="str">
        <f t="shared" si="12"/>
        <v>基本属性/基本信息/手机号归属地/博尔塔拉蒙古自治州</v>
      </c>
      <c r="C362" s="153">
        <v>4</v>
      </c>
      <c r="D362" s="153">
        <v>0</v>
      </c>
      <c r="E362" s="177" t="s">
        <v>3417</v>
      </c>
      <c r="F362" s="177" t="s">
        <v>3986</v>
      </c>
      <c r="G362" s="177" t="s">
        <v>3417</v>
      </c>
      <c r="H362" s="177" t="s">
        <v>3417</v>
      </c>
      <c r="I362" s="177" t="s">
        <v>3420</v>
      </c>
      <c r="J362" s="183" t="s">
        <v>7334</v>
      </c>
      <c r="K362" s="176" t="str">
        <f t="shared" si="13"/>
        <v>000100001001002681</v>
      </c>
    </row>
    <row r="363" spans="1:11" s="3" customFormat="1">
      <c r="A363" s="176" t="s">
        <v>1795</v>
      </c>
      <c r="B363" s="28" t="str">
        <f t="shared" si="12"/>
        <v>基本属性/基本信息/手机号归属地/巴音郭楞蒙古自治州</v>
      </c>
      <c r="C363" s="153">
        <v>4</v>
      </c>
      <c r="D363" s="153">
        <v>0</v>
      </c>
      <c r="E363" s="177" t="s">
        <v>3417</v>
      </c>
      <c r="F363" s="177" t="s">
        <v>3986</v>
      </c>
      <c r="G363" s="177" t="s">
        <v>3417</v>
      </c>
      <c r="H363" s="177" t="s">
        <v>3417</v>
      </c>
      <c r="I363" s="177" t="s">
        <v>3420</v>
      </c>
      <c r="J363" s="183" t="s">
        <v>7335</v>
      </c>
      <c r="K363" s="176" t="str">
        <f t="shared" si="13"/>
        <v>000100001001002682</v>
      </c>
    </row>
    <row r="364" spans="1:11" s="3" customFormat="1">
      <c r="A364" s="176" t="s">
        <v>1796</v>
      </c>
      <c r="B364" s="28" t="str">
        <f t="shared" si="12"/>
        <v>基本属性/基本信息/手机号归属地/阿克苏地区</v>
      </c>
      <c r="C364" s="153">
        <v>4</v>
      </c>
      <c r="D364" s="153">
        <v>0</v>
      </c>
      <c r="E364" s="177" t="s">
        <v>3417</v>
      </c>
      <c r="F364" s="177" t="s">
        <v>3986</v>
      </c>
      <c r="G364" s="177" t="s">
        <v>3417</v>
      </c>
      <c r="H364" s="177" t="s">
        <v>3417</v>
      </c>
      <c r="I364" s="177" t="s">
        <v>3420</v>
      </c>
      <c r="J364" s="183" t="s">
        <v>7336</v>
      </c>
      <c r="K364" s="176" t="str">
        <f t="shared" si="13"/>
        <v>000100001001002683</v>
      </c>
    </row>
    <row r="365" spans="1:11" s="3" customFormat="1">
      <c r="A365" s="176" t="s">
        <v>1797</v>
      </c>
      <c r="B365" s="28" t="str">
        <f t="shared" si="12"/>
        <v>基本属性/基本信息/手机号归属地/克孜勒苏柯尔克孜自治州</v>
      </c>
      <c r="C365" s="153">
        <v>4</v>
      </c>
      <c r="D365" s="153">
        <v>0</v>
      </c>
      <c r="E365" s="177" t="s">
        <v>3417</v>
      </c>
      <c r="F365" s="177" t="s">
        <v>3986</v>
      </c>
      <c r="G365" s="177" t="s">
        <v>3417</v>
      </c>
      <c r="H365" s="177" t="s">
        <v>3417</v>
      </c>
      <c r="I365" s="177" t="s">
        <v>3420</v>
      </c>
      <c r="J365" s="183" t="s">
        <v>7337</v>
      </c>
      <c r="K365" s="176" t="str">
        <f t="shared" si="13"/>
        <v>000100001001002684</v>
      </c>
    </row>
    <row r="366" spans="1:11" s="3" customFormat="1">
      <c r="A366" s="176" t="s">
        <v>1798</v>
      </c>
      <c r="B366" s="28" t="str">
        <f t="shared" si="12"/>
        <v>基本属性/基本信息/手机号归属地/喀什地区</v>
      </c>
      <c r="C366" s="153">
        <v>4</v>
      </c>
      <c r="D366" s="153">
        <v>0</v>
      </c>
      <c r="E366" s="177" t="s">
        <v>3417</v>
      </c>
      <c r="F366" s="177" t="s">
        <v>3986</v>
      </c>
      <c r="G366" s="177" t="s">
        <v>3417</v>
      </c>
      <c r="H366" s="177" t="s">
        <v>3417</v>
      </c>
      <c r="I366" s="177" t="s">
        <v>3420</v>
      </c>
      <c r="J366" s="183" t="s">
        <v>7338</v>
      </c>
      <c r="K366" s="176" t="str">
        <f t="shared" si="13"/>
        <v>000100001001002685</v>
      </c>
    </row>
    <row r="367" spans="1:11" s="3" customFormat="1">
      <c r="A367" s="176" t="s">
        <v>1799</v>
      </c>
      <c r="B367" s="28" t="str">
        <f t="shared" si="12"/>
        <v>基本属性/基本信息/手机号归属地/和田地区</v>
      </c>
      <c r="C367" s="153">
        <v>4</v>
      </c>
      <c r="D367" s="153">
        <v>0</v>
      </c>
      <c r="E367" s="177" t="s">
        <v>3417</v>
      </c>
      <c r="F367" s="177" t="s">
        <v>3986</v>
      </c>
      <c r="G367" s="177" t="s">
        <v>3417</v>
      </c>
      <c r="H367" s="177" t="s">
        <v>3417</v>
      </c>
      <c r="I367" s="177" t="s">
        <v>3420</v>
      </c>
      <c r="J367" s="183" t="s">
        <v>7339</v>
      </c>
      <c r="K367" s="176" t="str">
        <f t="shared" si="13"/>
        <v>000100001001002686</v>
      </c>
    </row>
    <row r="368" spans="1:11" s="3" customFormat="1">
      <c r="A368" s="176" t="s">
        <v>1800</v>
      </c>
      <c r="B368" s="28" t="str">
        <f t="shared" si="12"/>
        <v>基本属性/基本信息/手机号归属地/伊犁哈萨克自治州</v>
      </c>
      <c r="C368" s="153">
        <v>4</v>
      </c>
      <c r="D368" s="153">
        <v>0</v>
      </c>
      <c r="E368" s="177" t="s">
        <v>3417</v>
      </c>
      <c r="F368" s="177" t="s">
        <v>3986</v>
      </c>
      <c r="G368" s="177" t="s">
        <v>3417</v>
      </c>
      <c r="H368" s="177" t="s">
        <v>3417</v>
      </c>
      <c r="I368" s="177" t="s">
        <v>3420</v>
      </c>
      <c r="J368" s="183" t="s">
        <v>7340</v>
      </c>
      <c r="K368" s="176" t="str">
        <f t="shared" si="13"/>
        <v>000100001001002687</v>
      </c>
    </row>
    <row r="369" spans="1:11" s="3" customFormat="1">
      <c r="A369" s="176" t="s">
        <v>1801</v>
      </c>
      <c r="B369" s="28" t="str">
        <f t="shared" si="12"/>
        <v>基本属性/基本信息/手机号归属地/塔城地区</v>
      </c>
      <c r="C369" s="153">
        <v>4</v>
      </c>
      <c r="D369" s="153">
        <v>0</v>
      </c>
      <c r="E369" s="177" t="s">
        <v>3417</v>
      </c>
      <c r="F369" s="177" t="s">
        <v>3986</v>
      </c>
      <c r="G369" s="177" t="s">
        <v>3417</v>
      </c>
      <c r="H369" s="177" t="s">
        <v>3417</v>
      </c>
      <c r="I369" s="177" t="s">
        <v>3420</v>
      </c>
      <c r="J369" s="183" t="s">
        <v>7341</v>
      </c>
      <c r="K369" s="176" t="str">
        <f t="shared" si="13"/>
        <v>000100001001002688</v>
      </c>
    </row>
    <row r="370" spans="1:11" s="3" customFormat="1">
      <c r="A370" s="176" t="s">
        <v>1802</v>
      </c>
      <c r="B370" s="28" t="str">
        <f t="shared" si="12"/>
        <v>基本属性/基本信息/手机号归属地/阿勒泰地区</v>
      </c>
      <c r="C370" s="153">
        <v>4</v>
      </c>
      <c r="D370" s="153">
        <v>0</v>
      </c>
      <c r="E370" s="177" t="s">
        <v>3417</v>
      </c>
      <c r="F370" s="177" t="s">
        <v>3986</v>
      </c>
      <c r="G370" s="177" t="s">
        <v>3417</v>
      </c>
      <c r="H370" s="177" t="s">
        <v>3417</v>
      </c>
      <c r="I370" s="177" t="s">
        <v>3420</v>
      </c>
      <c r="J370" s="183" t="s">
        <v>7342</v>
      </c>
      <c r="K370" s="176" t="str">
        <f t="shared" si="13"/>
        <v>000100001001002689</v>
      </c>
    </row>
    <row r="371" spans="1:11" s="3" customFormat="1">
      <c r="A371" s="176" t="s">
        <v>3514</v>
      </c>
      <c r="B371" s="28" t="str">
        <f t="shared" si="12"/>
        <v>基本属性/基本信息/手机号归属地/新疆维吾尔自治区直辖县级行政区划</v>
      </c>
      <c r="C371" s="153">
        <v>4</v>
      </c>
      <c r="D371" s="153">
        <v>0</v>
      </c>
      <c r="E371" s="177" t="s">
        <v>3417</v>
      </c>
      <c r="F371" s="177" t="s">
        <v>3986</v>
      </c>
      <c r="G371" s="177" t="s">
        <v>3417</v>
      </c>
      <c r="H371" s="177" t="s">
        <v>3417</v>
      </c>
      <c r="I371" s="177" t="s">
        <v>3420</v>
      </c>
      <c r="J371" s="183" t="s">
        <v>7343</v>
      </c>
      <c r="K371" s="176" t="str">
        <f t="shared" si="13"/>
        <v>000100001001002690</v>
      </c>
    </row>
    <row r="372" spans="1:11" s="3" customFormat="1">
      <c r="A372" s="176" t="s">
        <v>1465</v>
      </c>
      <c r="B372" s="28" t="str">
        <f t="shared" si="12"/>
        <v>基本属性/基本信息/手机号归属地/台湾省</v>
      </c>
      <c r="C372" s="153">
        <v>4</v>
      </c>
      <c r="D372" s="153">
        <v>0</v>
      </c>
      <c r="E372" s="177" t="s">
        <v>3417</v>
      </c>
      <c r="F372" s="177" t="s">
        <v>3986</v>
      </c>
      <c r="G372" s="177" t="s">
        <v>3417</v>
      </c>
      <c r="H372" s="177" t="s">
        <v>3417</v>
      </c>
      <c r="I372" s="177" t="s">
        <v>3420</v>
      </c>
      <c r="J372" s="183" t="s">
        <v>7344</v>
      </c>
      <c r="K372" s="176" t="str">
        <f t="shared" si="13"/>
        <v>000100001001002691</v>
      </c>
    </row>
    <row r="373" spans="1:11" s="3" customFormat="1">
      <c r="A373" s="176" t="s">
        <v>1466</v>
      </c>
      <c r="B373" s="28" t="str">
        <f t="shared" si="12"/>
        <v>基本属性/基本信息/手机号归属地/香港特别行政区</v>
      </c>
      <c r="C373" s="153">
        <v>4</v>
      </c>
      <c r="D373" s="153">
        <v>0</v>
      </c>
      <c r="E373" s="177" t="s">
        <v>3417</v>
      </c>
      <c r="F373" s="177" t="s">
        <v>3986</v>
      </c>
      <c r="G373" s="177" t="s">
        <v>3417</v>
      </c>
      <c r="H373" s="177" t="s">
        <v>3417</v>
      </c>
      <c r="I373" s="177" t="s">
        <v>3420</v>
      </c>
      <c r="J373" s="183" t="s">
        <v>7345</v>
      </c>
      <c r="K373" s="176" t="str">
        <f t="shared" si="13"/>
        <v>000100001001002692</v>
      </c>
    </row>
    <row r="374" spans="1:11" s="3" customFormat="1">
      <c r="A374" s="176" t="s">
        <v>3515</v>
      </c>
      <c r="B374" s="28" t="str">
        <f t="shared" si="12"/>
        <v>基本属性/基本信息/手机号归属地/澳门特别行政区</v>
      </c>
      <c r="C374" s="153">
        <v>4</v>
      </c>
      <c r="D374" s="153">
        <v>0</v>
      </c>
      <c r="E374" s="177" t="s">
        <v>3417</v>
      </c>
      <c r="F374" s="177" t="s">
        <v>3986</v>
      </c>
      <c r="G374" s="177" t="s">
        <v>3417</v>
      </c>
      <c r="H374" s="177" t="s">
        <v>3417</v>
      </c>
      <c r="I374" s="177" t="s">
        <v>3420</v>
      </c>
      <c r="J374" s="183" t="s">
        <v>7346</v>
      </c>
      <c r="K374" s="176" t="str">
        <f t="shared" si="13"/>
        <v>000100001001002693</v>
      </c>
    </row>
    <row r="375" spans="1:11">
      <c r="A375" s="60" t="s">
        <v>242</v>
      </c>
      <c r="B375" s="60" t="s">
        <v>7347</v>
      </c>
      <c r="C375" s="152">
        <v>3</v>
      </c>
      <c r="D375" s="152">
        <v>0</v>
      </c>
      <c r="E375" s="169" t="s">
        <v>3417</v>
      </c>
      <c r="F375" s="169" t="s">
        <v>3986</v>
      </c>
      <c r="G375" s="169" t="s">
        <v>3417</v>
      </c>
      <c r="H375" s="169" t="s">
        <v>3417</v>
      </c>
      <c r="I375" s="169" t="s">
        <v>3423</v>
      </c>
      <c r="J375" s="180"/>
      <c r="K375" s="60" t="str">
        <f t="shared" si="13"/>
        <v>000100001001003</v>
      </c>
    </row>
    <row r="376" spans="1:11">
      <c r="A376" s="61" t="s">
        <v>1113</v>
      </c>
      <c r="B376" s="61" t="s">
        <v>7348</v>
      </c>
      <c r="C376" s="185">
        <v>4</v>
      </c>
      <c r="D376" s="185">
        <v>0</v>
      </c>
      <c r="E376" s="186" t="s">
        <v>3417</v>
      </c>
      <c r="F376" s="186" t="s">
        <v>3986</v>
      </c>
      <c r="G376" s="186" t="s">
        <v>3417</v>
      </c>
      <c r="H376" s="186" t="s">
        <v>3417</v>
      </c>
      <c r="I376" s="186" t="s">
        <v>3423</v>
      </c>
      <c r="J376" s="187" t="s">
        <v>3417</v>
      </c>
      <c r="K376" s="61" t="str">
        <f t="shared" si="13"/>
        <v>000100001001003001</v>
      </c>
    </row>
    <row r="377" spans="1:11">
      <c r="A377" s="61" t="s">
        <v>1114</v>
      </c>
      <c r="B377" s="61" t="s">
        <v>7349</v>
      </c>
      <c r="C377" s="185">
        <v>4</v>
      </c>
      <c r="D377" s="185">
        <v>0</v>
      </c>
      <c r="E377" s="186" t="s">
        <v>3417</v>
      </c>
      <c r="F377" s="186" t="s">
        <v>3986</v>
      </c>
      <c r="G377" s="186" t="s">
        <v>3417</v>
      </c>
      <c r="H377" s="186" t="s">
        <v>3417</v>
      </c>
      <c r="I377" s="186" t="s">
        <v>3423</v>
      </c>
      <c r="J377" s="187" t="s">
        <v>3420</v>
      </c>
      <c r="K377" s="61" t="str">
        <f t="shared" si="13"/>
        <v>000100001001003002</v>
      </c>
    </row>
    <row r="378" spans="1:11">
      <c r="A378" s="60" t="s">
        <v>245</v>
      </c>
      <c r="B378" s="60" t="s">
        <v>7350</v>
      </c>
      <c r="C378" s="152">
        <v>3</v>
      </c>
      <c r="D378" s="152">
        <v>0</v>
      </c>
      <c r="E378" s="169" t="s">
        <v>3417</v>
      </c>
      <c r="F378" s="169" t="s">
        <v>3986</v>
      </c>
      <c r="G378" s="169" t="s">
        <v>3417</v>
      </c>
      <c r="H378" s="169" t="s">
        <v>3417</v>
      </c>
      <c r="I378" s="169" t="s">
        <v>3426</v>
      </c>
      <c r="J378" s="180"/>
      <c r="K378" s="60" t="str">
        <f t="shared" si="13"/>
        <v>000100001001004</v>
      </c>
    </row>
    <row r="379" spans="1:11" s="3" customFormat="1">
      <c r="A379" s="177" t="s">
        <v>1468</v>
      </c>
      <c r="B379" s="28" t="str">
        <f>"基本属性/基本信息/常住城市/"&amp;A379</f>
        <v>基本属性/基本信息/常住城市/北京市</v>
      </c>
      <c r="C379" s="153">
        <v>4</v>
      </c>
      <c r="D379" s="153">
        <v>0</v>
      </c>
      <c r="E379" s="177" t="s">
        <v>3417</v>
      </c>
      <c r="F379" s="177" t="s">
        <v>3986</v>
      </c>
      <c r="G379" s="177" t="s">
        <v>3417</v>
      </c>
      <c r="H379" s="177" t="s">
        <v>3417</v>
      </c>
      <c r="I379" s="177" t="s">
        <v>3426</v>
      </c>
      <c r="J379" s="183" t="s">
        <v>7031</v>
      </c>
      <c r="K379" s="176" t="str">
        <f t="shared" si="13"/>
        <v>000100001001004378</v>
      </c>
    </row>
    <row r="380" spans="1:11" s="3" customFormat="1">
      <c r="A380" s="177" t="s">
        <v>1469</v>
      </c>
      <c r="B380" s="28" t="str">
        <f t="shared" ref="B380:B443" si="14">"基本属性/基本信息/常住城市/"&amp;A380</f>
        <v>基本属性/基本信息/常住城市/天津市</v>
      </c>
      <c r="C380" s="153">
        <v>4</v>
      </c>
      <c r="D380" s="153">
        <v>0</v>
      </c>
      <c r="E380" s="177" t="s">
        <v>3417</v>
      </c>
      <c r="F380" s="177" t="s">
        <v>3986</v>
      </c>
      <c r="G380" s="177" t="s">
        <v>3417</v>
      </c>
      <c r="H380" s="177" t="s">
        <v>3417</v>
      </c>
      <c r="I380" s="177" t="s">
        <v>3426</v>
      </c>
      <c r="J380" s="183" t="s">
        <v>7032</v>
      </c>
      <c r="K380" s="176" t="str">
        <f t="shared" ref="K380:K443" si="15">D380&amp;E380&amp;F380&amp;G380&amp;H380&amp;I380&amp;J380</f>
        <v>000100001001004379</v>
      </c>
    </row>
    <row r="381" spans="1:11" s="3" customFormat="1">
      <c r="A381" s="177" t="s">
        <v>1470</v>
      </c>
      <c r="B381" s="28" t="str">
        <f t="shared" si="14"/>
        <v>基本属性/基本信息/常住城市/石家庄市</v>
      </c>
      <c r="C381" s="153">
        <v>4</v>
      </c>
      <c r="D381" s="153">
        <v>0</v>
      </c>
      <c r="E381" s="177" t="s">
        <v>3417</v>
      </c>
      <c r="F381" s="177" t="s">
        <v>3986</v>
      </c>
      <c r="G381" s="177" t="s">
        <v>3417</v>
      </c>
      <c r="H381" s="177" t="s">
        <v>3417</v>
      </c>
      <c r="I381" s="177" t="s">
        <v>3426</v>
      </c>
      <c r="J381" s="183" t="s">
        <v>7033</v>
      </c>
      <c r="K381" s="176" t="str">
        <f t="shared" si="15"/>
        <v>000100001001004380</v>
      </c>
    </row>
    <row r="382" spans="1:11" s="3" customFormat="1">
      <c r="A382" s="177" t="s">
        <v>1471</v>
      </c>
      <c r="B382" s="28" t="str">
        <f t="shared" si="14"/>
        <v>基本属性/基本信息/常住城市/唐山市</v>
      </c>
      <c r="C382" s="153">
        <v>4</v>
      </c>
      <c r="D382" s="153">
        <v>0</v>
      </c>
      <c r="E382" s="177" t="s">
        <v>3417</v>
      </c>
      <c r="F382" s="177" t="s">
        <v>3986</v>
      </c>
      <c r="G382" s="177" t="s">
        <v>3417</v>
      </c>
      <c r="H382" s="177" t="s">
        <v>3417</v>
      </c>
      <c r="I382" s="177" t="s">
        <v>3426</v>
      </c>
      <c r="J382" s="183" t="s">
        <v>7034</v>
      </c>
      <c r="K382" s="176" t="str">
        <f t="shared" si="15"/>
        <v>000100001001004381</v>
      </c>
    </row>
    <row r="383" spans="1:11" s="3" customFormat="1">
      <c r="A383" s="177" t="s">
        <v>1472</v>
      </c>
      <c r="B383" s="28" t="str">
        <f t="shared" si="14"/>
        <v>基本属性/基本信息/常住城市/秦皇岛市</v>
      </c>
      <c r="C383" s="153">
        <v>4</v>
      </c>
      <c r="D383" s="153">
        <v>0</v>
      </c>
      <c r="E383" s="177" t="s">
        <v>3417</v>
      </c>
      <c r="F383" s="177" t="s">
        <v>3986</v>
      </c>
      <c r="G383" s="177" t="s">
        <v>3417</v>
      </c>
      <c r="H383" s="177" t="s">
        <v>3417</v>
      </c>
      <c r="I383" s="177" t="s">
        <v>3426</v>
      </c>
      <c r="J383" s="183" t="s">
        <v>7035</v>
      </c>
      <c r="K383" s="176" t="str">
        <f t="shared" si="15"/>
        <v>000100001001004382</v>
      </c>
    </row>
    <row r="384" spans="1:11" s="3" customFormat="1">
      <c r="A384" s="177" t="s">
        <v>1473</v>
      </c>
      <c r="B384" s="28" t="str">
        <f t="shared" si="14"/>
        <v>基本属性/基本信息/常住城市/邯郸市</v>
      </c>
      <c r="C384" s="153">
        <v>4</v>
      </c>
      <c r="D384" s="153">
        <v>0</v>
      </c>
      <c r="E384" s="177" t="s">
        <v>3417</v>
      </c>
      <c r="F384" s="177" t="s">
        <v>3986</v>
      </c>
      <c r="G384" s="177" t="s">
        <v>3417</v>
      </c>
      <c r="H384" s="177" t="s">
        <v>3417</v>
      </c>
      <c r="I384" s="177" t="s">
        <v>3426</v>
      </c>
      <c r="J384" s="183" t="s">
        <v>7036</v>
      </c>
      <c r="K384" s="176" t="str">
        <f t="shared" si="15"/>
        <v>000100001001004383</v>
      </c>
    </row>
    <row r="385" spans="1:11" s="3" customFormat="1">
      <c r="A385" s="177" t="s">
        <v>1474</v>
      </c>
      <c r="B385" s="28" t="str">
        <f t="shared" si="14"/>
        <v>基本属性/基本信息/常住城市/邢台市</v>
      </c>
      <c r="C385" s="153">
        <v>4</v>
      </c>
      <c r="D385" s="153">
        <v>0</v>
      </c>
      <c r="E385" s="177" t="s">
        <v>3417</v>
      </c>
      <c r="F385" s="177" t="s">
        <v>3986</v>
      </c>
      <c r="G385" s="177" t="s">
        <v>3417</v>
      </c>
      <c r="H385" s="177" t="s">
        <v>3417</v>
      </c>
      <c r="I385" s="177" t="s">
        <v>3426</v>
      </c>
      <c r="J385" s="183" t="s">
        <v>7037</v>
      </c>
      <c r="K385" s="176" t="str">
        <f t="shared" si="15"/>
        <v>000100001001004384</v>
      </c>
    </row>
    <row r="386" spans="1:11" s="3" customFormat="1">
      <c r="A386" s="177" t="s">
        <v>1475</v>
      </c>
      <c r="B386" s="28" t="str">
        <f t="shared" si="14"/>
        <v>基本属性/基本信息/常住城市/保定市</v>
      </c>
      <c r="C386" s="153">
        <v>4</v>
      </c>
      <c r="D386" s="153">
        <v>0</v>
      </c>
      <c r="E386" s="177" t="s">
        <v>3417</v>
      </c>
      <c r="F386" s="177" t="s">
        <v>3986</v>
      </c>
      <c r="G386" s="177" t="s">
        <v>3417</v>
      </c>
      <c r="H386" s="177" t="s">
        <v>3417</v>
      </c>
      <c r="I386" s="177" t="s">
        <v>3426</v>
      </c>
      <c r="J386" s="183" t="s">
        <v>7038</v>
      </c>
      <c r="K386" s="176" t="str">
        <f t="shared" si="15"/>
        <v>000100001001004385</v>
      </c>
    </row>
    <row r="387" spans="1:11" s="3" customFormat="1">
      <c r="A387" s="177" t="s">
        <v>1476</v>
      </c>
      <c r="B387" s="28" t="str">
        <f t="shared" si="14"/>
        <v>基本属性/基本信息/常住城市/张家口市</v>
      </c>
      <c r="C387" s="153">
        <v>4</v>
      </c>
      <c r="D387" s="153">
        <v>0</v>
      </c>
      <c r="E387" s="177" t="s">
        <v>3417</v>
      </c>
      <c r="F387" s="177" t="s">
        <v>3986</v>
      </c>
      <c r="G387" s="177" t="s">
        <v>3417</v>
      </c>
      <c r="H387" s="177" t="s">
        <v>3417</v>
      </c>
      <c r="I387" s="177" t="s">
        <v>3426</v>
      </c>
      <c r="J387" s="183" t="s">
        <v>7039</v>
      </c>
      <c r="K387" s="176" t="str">
        <f t="shared" si="15"/>
        <v>000100001001004386</v>
      </c>
    </row>
    <row r="388" spans="1:11" s="3" customFormat="1">
      <c r="A388" s="177" t="s">
        <v>1477</v>
      </c>
      <c r="B388" s="28" t="str">
        <f t="shared" si="14"/>
        <v>基本属性/基本信息/常住城市/承德市</v>
      </c>
      <c r="C388" s="153">
        <v>4</v>
      </c>
      <c r="D388" s="153">
        <v>0</v>
      </c>
      <c r="E388" s="177" t="s">
        <v>3417</v>
      </c>
      <c r="F388" s="177" t="s">
        <v>3986</v>
      </c>
      <c r="G388" s="177" t="s">
        <v>3417</v>
      </c>
      <c r="H388" s="177" t="s">
        <v>3417</v>
      </c>
      <c r="I388" s="177" t="s">
        <v>3426</v>
      </c>
      <c r="J388" s="183" t="s">
        <v>7040</v>
      </c>
      <c r="K388" s="176" t="str">
        <f t="shared" si="15"/>
        <v>000100001001004387</v>
      </c>
    </row>
    <row r="389" spans="1:11" s="3" customFormat="1">
      <c r="A389" s="177" t="s">
        <v>1478</v>
      </c>
      <c r="B389" s="28" t="str">
        <f t="shared" si="14"/>
        <v>基本属性/基本信息/常住城市/沧州市</v>
      </c>
      <c r="C389" s="153">
        <v>4</v>
      </c>
      <c r="D389" s="153">
        <v>0</v>
      </c>
      <c r="E389" s="177" t="s">
        <v>3417</v>
      </c>
      <c r="F389" s="177" t="s">
        <v>3986</v>
      </c>
      <c r="G389" s="177" t="s">
        <v>3417</v>
      </c>
      <c r="H389" s="177" t="s">
        <v>3417</v>
      </c>
      <c r="I389" s="177" t="s">
        <v>3426</v>
      </c>
      <c r="J389" s="183" t="s">
        <v>7041</v>
      </c>
      <c r="K389" s="176" t="str">
        <f t="shared" si="15"/>
        <v>000100001001004388</v>
      </c>
    </row>
    <row r="390" spans="1:11" s="3" customFormat="1">
      <c r="A390" s="177" t="s">
        <v>1479</v>
      </c>
      <c r="B390" s="28" t="str">
        <f t="shared" si="14"/>
        <v>基本属性/基本信息/常住城市/廊坊市</v>
      </c>
      <c r="C390" s="153">
        <v>4</v>
      </c>
      <c r="D390" s="153">
        <v>0</v>
      </c>
      <c r="E390" s="177" t="s">
        <v>3417</v>
      </c>
      <c r="F390" s="177" t="s">
        <v>3986</v>
      </c>
      <c r="G390" s="177" t="s">
        <v>3417</v>
      </c>
      <c r="H390" s="177" t="s">
        <v>3417</v>
      </c>
      <c r="I390" s="177" t="s">
        <v>3426</v>
      </c>
      <c r="J390" s="183" t="s">
        <v>7042</v>
      </c>
      <c r="K390" s="176" t="str">
        <f t="shared" si="15"/>
        <v>000100001001004389</v>
      </c>
    </row>
    <row r="391" spans="1:11" s="3" customFormat="1">
      <c r="A391" s="177" t="s">
        <v>1480</v>
      </c>
      <c r="B391" s="28" t="str">
        <f t="shared" si="14"/>
        <v>基本属性/基本信息/常住城市/衡水市</v>
      </c>
      <c r="C391" s="153">
        <v>4</v>
      </c>
      <c r="D391" s="153">
        <v>0</v>
      </c>
      <c r="E391" s="177" t="s">
        <v>3417</v>
      </c>
      <c r="F391" s="177" t="s">
        <v>3986</v>
      </c>
      <c r="G391" s="177" t="s">
        <v>3417</v>
      </c>
      <c r="H391" s="177" t="s">
        <v>3417</v>
      </c>
      <c r="I391" s="177" t="s">
        <v>3426</v>
      </c>
      <c r="J391" s="183" t="s">
        <v>7043</v>
      </c>
      <c r="K391" s="176" t="str">
        <f t="shared" si="15"/>
        <v>000100001001004390</v>
      </c>
    </row>
    <row r="392" spans="1:11" s="3" customFormat="1">
      <c r="A392" s="177" t="s">
        <v>3477</v>
      </c>
      <c r="B392" s="28" t="str">
        <f t="shared" si="14"/>
        <v>基本属性/基本信息/常住城市/河北省直辖县级行政区划</v>
      </c>
      <c r="C392" s="153">
        <v>4</v>
      </c>
      <c r="D392" s="153">
        <v>0</v>
      </c>
      <c r="E392" s="177" t="s">
        <v>3417</v>
      </c>
      <c r="F392" s="177" t="s">
        <v>3986</v>
      </c>
      <c r="G392" s="177" t="s">
        <v>3417</v>
      </c>
      <c r="H392" s="177" t="s">
        <v>3417</v>
      </c>
      <c r="I392" s="177" t="s">
        <v>3426</v>
      </c>
      <c r="J392" s="183" t="s">
        <v>7044</v>
      </c>
      <c r="K392" s="176" t="str">
        <f t="shared" si="15"/>
        <v>000100001001004391</v>
      </c>
    </row>
    <row r="393" spans="1:11" s="3" customFormat="1">
      <c r="A393" s="177" t="s">
        <v>1481</v>
      </c>
      <c r="B393" s="28" t="str">
        <f t="shared" si="14"/>
        <v>基本属性/基本信息/常住城市/太原市</v>
      </c>
      <c r="C393" s="153">
        <v>4</v>
      </c>
      <c r="D393" s="153">
        <v>0</v>
      </c>
      <c r="E393" s="177" t="s">
        <v>3417</v>
      </c>
      <c r="F393" s="177" t="s">
        <v>3986</v>
      </c>
      <c r="G393" s="177" t="s">
        <v>3417</v>
      </c>
      <c r="H393" s="177" t="s">
        <v>3417</v>
      </c>
      <c r="I393" s="177" t="s">
        <v>3426</v>
      </c>
      <c r="J393" s="183" t="s">
        <v>7045</v>
      </c>
      <c r="K393" s="176" t="str">
        <f t="shared" si="15"/>
        <v>000100001001004392</v>
      </c>
    </row>
    <row r="394" spans="1:11" s="3" customFormat="1">
      <c r="A394" s="177" t="s">
        <v>1482</v>
      </c>
      <c r="B394" s="28" t="str">
        <f t="shared" si="14"/>
        <v>基本属性/基本信息/常住城市/大同市</v>
      </c>
      <c r="C394" s="153">
        <v>4</v>
      </c>
      <c r="D394" s="153">
        <v>0</v>
      </c>
      <c r="E394" s="177" t="s">
        <v>3417</v>
      </c>
      <c r="F394" s="177" t="s">
        <v>3986</v>
      </c>
      <c r="G394" s="177" t="s">
        <v>3417</v>
      </c>
      <c r="H394" s="177" t="s">
        <v>3417</v>
      </c>
      <c r="I394" s="177" t="s">
        <v>3426</v>
      </c>
      <c r="J394" s="183" t="s">
        <v>7046</v>
      </c>
      <c r="K394" s="176" t="str">
        <f t="shared" si="15"/>
        <v>000100001001004393</v>
      </c>
    </row>
    <row r="395" spans="1:11" s="3" customFormat="1">
      <c r="A395" s="177" t="s">
        <v>1483</v>
      </c>
      <c r="B395" s="28" t="str">
        <f t="shared" si="14"/>
        <v>基本属性/基本信息/常住城市/阳泉市</v>
      </c>
      <c r="C395" s="153">
        <v>4</v>
      </c>
      <c r="D395" s="153">
        <v>0</v>
      </c>
      <c r="E395" s="177" t="s">
        <v>3417</v>
      </c>
      <c r="F395" s="177" t="s">
        <v>3986</v>
      </c>
      <c r="G395" s="177" t="s">
        <v>3417</v>
      </c>
      <c r="H395" s="177" t="s">
        <v>3417</v>
      </c>
      <c r="I395" s="177" t="s">
        <v>3426</v>
      </c>
      <c r="J395" s="183" t="s">
        <v>7047</v>
      </c>
      <c r="K395" s="176" t="str">
        <f t="shared" si="15"/>
        <v>000100001001004394</v>
      </c>
    </row>
    <row r="396" spans="1:11" s="3" customFormat="1">
      <c r="A396" s="177" t="s">
        <v>1484</v>
      </c>
      <c r="B396" s="28" t="str">
        <f t="shared" si="14"/>
        <v>基本属性/基本信息/常住城市/长治市</v>
      </c>
      <c r="C396" s="153">
        <v>4</v>
      </c>
      <c r="D396" s="153">
        <v>0</v>
      </c>
      <c r="E396" s="177" t="s">
        <v>3417</v>
      </c>
      <c r="F396" s="177" t="s">
        <v>3986</v>
      </c>
      <c r="G396" s="177" t="s">
        <v>3417</v>
      </c>
      <c r="H396" s="177" t="s">
        <v>3417</v>
      </c>
      <c r="I396" s="177" t="s">
        <v>3426</v>
      </c>
      <c r="J396" s="183" t="s">
        <v>7048</v>
      </c>
      <c r="K396" s="176" t="str">
        <f t="shared" si="15"/>
        <v>000100001001004395</v>
      </c>
    </row>
    <row r="397" spans="1:11" s="3" customFormat="1">
      <c r="A397" s="177" t="s">
        <v>1485</v>
      </c>
      <c r="B397" s="28" t="str">
        <f t="shared" si="14"/>
        <v>基本属性/基本信息/常住城市/晋城市</v>
      </c>
      <c r="C397" s="153">
        <v>4</v>
      </c>
      <c r="D397" s="153">
        <v>0</v>
      </c>
      <c r="E397" s="177" t="s">
        <v>3417</v>
      </c>
      <c r="F397" s="177" t="s">
        <v>3986</v>
      </c>
      <c r="G397" s="177" t="s">
        <v>3417</v>
      </c>
      <c r="H397" s="177" t="s">
        <v>3417</v>
      </c>
      <c r="I397" s="177" t="s">
        <v>3426</v>
      </c>
      <c r="J397" s="183" t="s">
        <v>7049</v>
      </c>
      <c r="K397" s="176" t="str">
        <f t="shared" si="15"/>
        <v>000100001001004396</v>
      </c>
    </row>
    <row r="398" spans="1:11" s="3" customFormat="1">
      <c r="A398" s="177" t="s">
        <v>1486</v>
      </c>
      <c r="B398" s="28" t="str">
        <f t="shared" si="14"/>
        <v>基本属性/基本信息/常住城市/朔州市</v>
      </c>
      <c r="C398" s="153">
        <v>4</v>
      </c>
      <c r="D398" s="153">
        <v>0</v>
      </c>
      <c r="E398" s="177" t="s">
        <v>3417</v>
      </c>
      <c r="F398" s="177" t="s">
        <v>3986</v>
      </c>
      <c r="G398" s="177" t="s">
        <v>3417</v>
      </c>
      <c r="H398" s="177" t="s">
        <v>3417</v>
      </c>
      <c r="I398" s="177" t="s">
        <v>3426</v>
      </c>
      <c r="J398" s="183" t="s">
        <v>7050</v>
      </c>
      <c r="K398" s="176" t="str">
        <f t="shared" si="15"/>
        <v>000100001001004397</v>
      </c>
    </row>
    <row r="399" spans="1:11" s="3" customFormat="1">
      <c r="A399" s="177" t="s">
        <v>1487</v>
      </c>
      <c r="B399" s="28" t="str">
        <f t="shared" si="14"/>
        <v>基本属性/基本信息/常住城市/晋中市</v>
      </c>
      <c r="C399" s="153">
        <v>4</v>
      </c>
      <c r="D399" s="153">
        <v>0</v>
      </c>
      <c r="E399" s="177" t="s">
        <v>3417</v>
      </c>
      <c r="F399" s="177" t="s">
        <v>3986</v>
      </c>
      <c r="G399" s="177" t="s">
        <v>3417</v>
      </c>
      <c r="H399" s="177" t="s">
        <v>3417</v>
      </c>
      <c r="I399" s="177" t="s">
        <v>3426</v>
      </c>
      <c r="J399" s="183" t="s">
        <v>7051</v>
      </c>
      <c r="K399" s="176" t="str">
        <f t="shared" si="15"/>
        <v>000100001001004398</v>
      </c>
    </row>
    <row r="400" spans="1:11" s="3" customFormat="1">
      <c r="A400" s="177" t="s">
        <v>1488</v>
      </c>
      <c r="B400" s="28" t="str">
        <f t="shared" si="14"/>
        <v>基本属性/基本信息/常住城市/运城市</v>
      </c>
      <c r="C400" s="153">
        <v>4</v>
      </c>
      <c r="D400" s="153">
        <v>0</v>
      </c>
      <c r="E400" s="177" t="s">
        <v>3417</v>
      </c>
      <c r="F400" s="177" t="s">
        <v>3986</v>
      </c>
      <c r="G400" s="177" t="s">
        <v>3417</v>
      </c>
      <c r="H400" s="177" t="s">
        <v>3417</v>
      </c>
      <c r="I400" s="177" t="s">
        <v>3426</v>
      </c>
      <c r="J400" s="183" t="s">
        <v>7052</v>
      </c>
      <c r="K400" s="176" t="str">
        <f t="shared" si="15"/>
        <v>000100001001004399</v>
      </c>
    </row>
    <row r="401" spans="1:11" s="3" customFormat="1">
      <c r="A401" s="177" t="s">
        <v>1489</v>
      </c>
      <c r="B401" s="28" t="str">
        <f t="shared" si="14"/>
        <v>基本属性/基本信息/常住城市/忻州市</v>
      </c>
      <c r="C401" s="153">
        <v>4</v>
      </c>
      <c r="D401" s="153">
        <v>0</v>
      </c>
      <c r="E401" s="177" t="s">
        <v>3417</v>
      </c>
      <c r="F401" s="177" t="s">
        <v>3986</v>
      </c>
      <c r="G401" s="177" t="s">
        <v>3417</v>
      </c>
      <c r="H401" s="177" t="s">
        <v>3417</v>
      </c>
      <c r="I401" s="177" t="s">
        <v>3426</v>
      </c>
      <c r="J401" s="183" t="s">
        <v>7053</v>
      </c>
      <c r="K401" s="176" t="str">
        <f t="shared" si="15"/>
        <v>000100001001004400</v>
      </c>
    </row>
    <row r="402" spans="1:11" s="3" customFormat="1">
      <c r="A402" s="177" t="s">
        <v>1490</v>
      </c>
      <c r="B402" s="28" t="str">
        <f t="shared" si="14"/>
        <v>基本属性/基本信息/常住城市/临汾市</v>
      </c>
      <c r="C402" s="153">
        <v>4</v>
      </c>
      <c r="D402" s="153">
        <v>0</v>
      </c>
      <c r="E402" s="177" t="s">
        <v>3417</v>
      </c>
      <c r="F402" s="177" t="s">
        <v>3986</v>
      </c>
      <c r="G402" s="177" t="s">
        <v>3417</v>
      </c>
      <c r="H402" s="177" t="s">
        <v>3417</v>
      </c>
      <c r="I402" s="177" t="s">
        <v>3426</v>
      </c>
      <c r="J402" s="183" t="s">
        <v>7054</v>
      </c>
      <c r="K402" s="176" t="str">
        <f t="shared" si="15"/>
        <v>000100001001004401</v>
      </c>
    </row>
    <row r="403" spans="1:11" s="3" customFormat="1">
      <c r="A403" s="177" t="s">
        <v>1491</v>
      </c>
      <c r="B403" s="28" t="str">
        <f t="shared" si="14"/>
        <v>基本属性/基本信息/常住城市/吕梁市</v>
      </c>
      <c r="C403" s="153">
        <v>4</v>
      </c>
      <c r="D403" s="153">
        <v>0</v>
      </c>
      <c r="E403" s="177" t="s">
        <v>3417</v>
      </c>
      <c r="F403" s="177" t="s">
        <v>3986</v>
      </c>
      <c r="G403" s="177" t="s">
        <v>3417</v>
      </c>
      <c r="H403" s="177" t="s">
        <v>3417</v>
      </c>
      <c r="I403" s="177" t="s">
        <v>3426</v>
      </c>
      <c r="J403" s="183" t="s">
        <v>7055</v>
      </c>
      <c r="K403" s="176" t="str">
        <f t="shared" si="15"/>
        <v>000100001001004402</v>
      </c>
    </row>
    <row r="404" spans="1:11" s="3" customFormat="1">
      <c r="A404" s="177" t="s">
        <v>1492</v>
      </c>
      <c r="B404" s="28" t="str">
        <f t="shared" si="14"/>
        <v>基本属性/基本信息/常住城市/呼和浩特市</v>
      </c>
      <c r="C404" s="153">
        <v>4</v>
      </c>
      <c r="D404" s="153">
        <v>0</v>
      </c>
      <c r="E404" s="177" t="s">
        <v>3417</v>
      </c>
      <c r="F404" s="177" t="s">
        <v>3986</v>
      </c>
      <c r="G404" s="177" t="s">
        <v>3417</v>
      </c>
      <c r="H404" s="177" t="s">
        <v>3417</v>
      </c>
      <c r="I404" s="177" t="s">
        <v>3426</v>
      </c>
      <c r="J404" s="183" t="s">
        <v>7056</v>
      </c>
      <c r="K404" s="176" t="str">
        <f t="shared" si="15"/>
        <v>000100001001004403</v>
      </c>
    </row>
    <row r="405" spans="1:11" s="3" customFormat="1">
      <c r="A405" s="177" t="s">
        <v>1493</v>
      </c>
      <c r="B405" s="28" t="str">
        <f t="shared" si="14"/>
        <v>基本属性/基本信息/常住城市/包头市</v>
      </c>
      <c r="C405" s="153">
        <v>4</v>
      </c>
      <c r="D405" s="153">
        <v>0</v>
      </c>
      <c r="E405" s="177" t="s">
        <v>3417</v>
      </c>
      <c r="F405" s="177" t="s">
        <v>3986</v>
      </c>
      <c r="G405" s="177" t="s">
        <v>3417</v>
      </c>
      <c r="H405" s="177" t="s">
        <v>3417</v>
      </c>
      <c r="I405" s="177" t="s">
        <v>3426</v>
      </c>
      <c r="J405" s="183" t="s">
        <v>7057</v>
      </c>
      <c r="K405" s="176" t="str">
        <f t="shared" si="15"/>
        <v>000100001001004404</v>
      </c>
    </row>
    <row r="406" spans="1:11" s="3" customFormat="1">
      <c r="A406" s="177" t="s">
        <v>1494</v>
      </c>
      <c r="B406" s="28" t="str">
        <f t="shared" si="14"/>
        <v>基本属性/基本信息/常住城市/乌海市</v>
      </c>
      <c r="C406" s="153">
        <v>4</v>
      </c>
      <c r="D406" s="153">
        <v>0</v>
      </c>
      <c r="E406" s="177" t="s">
        <v>3417</v>
      </c>
      <c r="F406" s="177" t="s">
        <v>3986</v>
      </c>
      <c r="G406" s="177" t="s">
        <v>3417</v>
      </c>
      <c r="H406" s="177" t="s">
        <v>3417</v>
      </c>
      <c r="I406" s="177" t="s">
        <v>3426</v>
      </c>
      <c r="J406" s="183" t="s">
        <v>7058</v>
      </c>
      <c r="K406" s="176" t="str">
        <f t="shared" si="15"/>
        <v>000100001001004405</v>
      </c>
    </row>
    <row r="407" spans="1:11" s="3" customFormat="1">
      <c r="A407" s="177" t="s">
        <v>1495</v>
      </c>
      <c r="B407" s="28" t="str">
        <f t="shared" si="14"/>
        <v>基本属性/基本信息/常住城市/赤峰市</v>
      </c>
      <c r="C407" s="153">
        <v>4</v>
      </c>
      <c r="D407" s="153">
        <v>0</v>
      </c>
      <c r="E407" s="177" t="s">
        <v>3417</v>
      </c>
      <c r="F407" s="177" t="s">
        <v>3986</v>
      </c>
      <c r="G407" s="177" t="s">
        <v>3417</v>
      </c>
      <c r="H407" s="177" t="s">
        <v>3417</v>
      </c>
      <c r="I407" s="177" t="s">
        <v>3426</v>
      </c>
      <c r="J407" s="183" t="s">
        <v>7059</v>
      </c>
      <c r="K407" s="176" t="str">
        <f t="shared" si="15"/>
        <v>000100001001004406</v>
      </c>
    </row>
    <row r="408" spans="1:11" s="3" customFormat="1">
      <c r="A408" s="177" t="s">
        <v>1496</v>
      </c>
      <c r="B408" s="28" t="str">
        <f t="shared" si="14"/>
        <v>基本属性/基本信息/常住城市/通辽市</v>
      </c>
      <c r="C408" s="153">
        <v>4</v>
      </c>
      <c r="D408" s="153">
        <v>0</v>
      </c>
      <c r="E408" s="177" t="s">
        <v>3417</v>
      </c>
      <c r="F408" s="177" t="s">
        <v>3986</v>
      </c>
      <c r="G408" s="177" t="s">
        <v>3417</v>
      </c>
      <c r="H408" s="177" t="s">
        <v>3417</v>
      </c>
      <c r="I408" s="177" t="s">
        <v>3426</v>
      </c>
      <c r="J408" s="183" t="s">
        <v>7060</v>
      </c>
      <c r="K408" s="176" t="str">
        <f t="shared" si="15"/>
        <v>000100001001004407</v>
      </c>
    </row>
    <row r="409" spans="1:11" s="3" customFormat="1">
      <c r="A409" s="177" t="s">
        <v>1497</v>
      </c>
      <c r="B409" s="28" t="str">
        <f t="shared" si="14"/>
        <v>基本属性/基本信息/常住城市/鄂尔多斯市</v>
      </c>
      <c r="C409" s="153">
        <v>4</v>
      </c>
      <c r="D409" s="153">
        <v>0</v>
      </c>
      <c r="E409" s="177" t="s">
        <v>3417</v>
      </c>
      <c r="F409" s="177" t="s">
        <v>3986</v>
      </c>
      <c r="G409" s="177" t="s">
        <v>3417</v>
      </c>
      <c r="H409" s="177" t="s">
        <v>3417</v>
      </c>
      <c r="I409" s="177" t="s">
        <v>3426</v>
      </c>
      <c r="J409" s="183" t="s">
        <v>7061</v>
      </c>
      <c r="K409" s="176" t="str">
        <f t="shared" si="15"/>
        <v>000100001001004408</v>
      </c>
    </row>
    <row r="410" spans="1:11" s="3" customFormat="1">
      <c r="A410" s="177" t="s">
        <v>1498</v>
      </c>
      <c r="B410" s="28" t="str">
        <f t="shared" si="14"/>
        <v>基本属性/基本信息/常住城市/呼伦贝尔市</v>
      </c>
      <c r="C410" s="153">
        <v>4</v>
      </c>
      <c r="D410" s="153">
        <v>0</v>
      </c>
      <c r="E410" s="177" t="s">
        <v>3417</v>
      </c>
      <c r="F410" s="177" t="s">
        <v>3986</v>
      </c>
      <c r="G410" s="177" t="s">
        <v>3417</v>
      </c>
      <c r="H410" s="177" t="s">
        <v>3417</v>
      </c>
      <c r="I410" s="177" t="s">
        <v>3426</v>
      </c>
      <c r="J410" s="183" t="s">
        <v>7062</v>
      </c>
      <c r="K410" s="176" t="str">
        <f t="shared" si="15"/>
        <v>000100001001004409</v>
      </c>
    </row>
    <row r="411" spans="1:11" s="3" customFormat="1">
      <c r="A411" s="177" t="s">
        <v>1499</v>
      </c>
      <c r="B411" s="28" t="str">
        <f t="shared" si="14"/>
        <v>基本属性/基本信息/常住城市/巴彦淖尔市</v>
      </c>
      <c r="C411" s="153">
        <v>4</v>
      </c>
      <c r="D411" s="153">
        <v>0</v>
      </c>
      <c r="E411" s="177" t="s">
        <v>3417</v>
      </c>
      <c r="F411" s="177" t="s">
        <v>3986</v>
      </c>
      <c r="G411" s="177" t="s">
        <v>3417</v>
      </c>
      <c r="H411" s="177" t="s">
        <v>3417</v>
      </c>
      <c r="I411" s="177" t="s">
        <v>3426</v>
      </c>
      <c r="J411" s="183" t="s">
        <v>7063</v>
      </c>
      <c r="K411" s="176" t="str">
        <f t="shared" si="15"/>
        <v>000100001001004410</v>
      </c>
    </row>
    <row r="412" spans="1:11" s="3" customFormat="1">
      <c r="A412" s="177" t="s">
        <v>1500</v>
      </c>
      <c r="B412" s="28" t="str">
        <f t="shared" si="14"/>
        <v>基本属性/基本信息/常住城市/乌兰察布市</v>
      </c>
      <c r="C412" s="153">
        <v>4</v>
      </c>
      <c r="D412" s="153">
        <v>0</v>
      </c>
      <c r="E412" s="177" t="s">
        <v>3417</v>
      </c>
      <c r="F412" s="177" t="s">
        <v>3986</v>
      </c>
      <c r="G412" s="177" t="s">
        <v>3417</v>
      </c>
      <c r="H412" s="177" t="s">
        <v>3417</v>
      </c>
      <c r="I412" s="177" t="s">
        <v>3426</v>
      </c>
      <c r="J412" s="183" t="s">
        <v>7064</v>
      </c>
      <c r="K412" s="176" t="str">
        <f t="shared" si="15"/>
        <v>000100001001004411</v>
      </c>
    </row>
    <row r="413" spans="1:11" s="3" customFormat="1">
      <c r="A413" s="177" t="s">
        <v>1164</v>
      </c>
      <c r="B413" s="28" t="str">
        <f t="shared" si="14"/>
        <v>基本属性/基本信息/常住城市/兴安盟</v>
      </c>
      <c r="C413" s="153">
        <v>4</v>
      </c>
      <c r="D413" s="153">
        <v>0</v>
      </c>
      <c r="E413" s="177" t="s">
        <v>3417</v>
      </c>
      <c r="F413" s="177" t="s">
        <v>3986</v>
      </c>
      <c r="G413" s="177" t="s">
        <v>3417</v>
      </c>
      <c r="H413" s="177" t="s">
        <v>3417</v>
      </c>
      <c r="I413" s="177" t="s">
        <v>3426</v>
      </c>
      <c r="J413" s="183" t="s">
        <v>7065</v>
      </c>
      <c r="K413" s="176" t="str">
        <f t="shared" si="15"/>
        <v>000100001001004412</v>
      </c>
    </row>
    <row r="414" spans="1:11" s="3" customFormat="1">
      <c r="A414" s="177" t="s">
        <v>1501</v>
      </c>
      <c r="B414" s="28" t="str">
        <f t="shared" si="14"/>
        <v>基本属性/基本信息/常住城市/锡林郭勒盟</v>
      </c>
      <c r="C414" s="153">
        <v>4</v>
      </c>
      <c r="D414" s="153">
        <v>0</v>
      </c>
      <c r="E414" s="177" t="s">
        <v>3417</v>
      </c>
      <c r="F414" s="177" t="s">
        <v>3986</v>
      </c>
      <c r="G414" s="177" t="s">
        <v>3417</v>
      </c>
      <c r="H414" s="177" t="s">
        <v>3417</v>
      </c>
      <c r="I414" s="177" t="s">
        <v>3426</v>
      </c>
      <c r="J414" s="183" t="s">
        <v>7066</v>
      </c>
      <c r="K414" s="176" t="str">
        <f t="shared" si="15"/>
        <v>000100001001004413</v>
      </c>
    </row>
    <row r="415" spans="1:11" s="3" customFormat="1">
      <c r="A415" s="177" t="s">
        <v>1502</v>
      </c>
      <c r="B415" s="28" t="str">
        <f t="shared" si="14"/>
        <v>基本属性/基本信息/常住城市/阿拉善盟</v>
      </c>
      <c r="C415" s="153">
        <v>4</v>
      </c>
      <c r="D415" s="153">
        <v>0</v>
      </c>
      <c r="E415" s="177" t="s">
        <v>3417</v>
      </c>
      <c r="F415" s="177" t="s">
        <v>3986</v>
      </c>
      <c r="G415" s="177" t="s">
        <v>3417</v>
      </c>
      <c r="H415" s="177" t="s">
        <v>3417</v>
      </c>
      <c r="I415" s="177" t="s">
        <v>3426</v>
      </c>
      <c r="J415" s="183" t="s">
        <v>7067</v>
      </c>
      <c r="K415" s="176" t="str">
        <f t="shared" si="15"/>
        <v>000100001001004414</v>
      </c>
    </row>
    <row r="416" spans="1:11" s="3" customFormat="1">
      <c r="A416" s="177" t="s">
        <v>1503</v>
      </c>
      <c r="B416" s="28" t="str">
        <f t="shared" si="14"/>
        <v>基本属性/基本信息/常住城市/沈阳市</v>
      </c>
      <c r="C416" s="153">
        <v>4</v>
      </c>
      <c r="D416" s="153">
        <v>0</v>
      </c>
      <c r="E416" s="177" t="s">
        <v>3417</v>
      </c>
      <c r="F416" s="177" t="s">
        <v>3986</v>
      </c>
      <c r="G416" s="177" t="s">
        <v>3417</v>
      </c>
      <c r="H416" s="177" t="s">
        <v>3417</v>
      </c>
      <c r="I416" s="177" t="s">
        <v>3426</v>
      </c>
      <c r="J416" s="183" t="s">
        <v>7068</v>
      </c>
      <c r="K416" s="176" t="str">
        <f t="shared" si="15"/>
        <v>000100001001004415</v>
      </c>
    </row>
    <row r="417" spans="1:11" s="3" customFormat="1">
      <c r="A417" s="177" t="s">
        <v>1504</v>
      </c>
      <c r="B417" s="28" t="str">
        <f t="shared" si="14"/>
        <v>基本属性/基本信息/常住城市/大连市</v>
      </c>
      <c r="C417" s="153">
        <v>4</v>
      </c>
      <c r="D417" s="153">
        <v>0</v>
      </c>
      <c r="E417" s="177" t="s">
        <v>3417</v>
      </c>
      <c r="F417" s="177" t="s">
        <v>3986</v>
      </c>
      <c r="G417" s="177" t="s">
        <v>3417</v>
      </c>
      <c r="H417" s="177" t="s">
        <v>3417</v>
      </c>
      <c r="I417" s="177" t="s">
        <v>3426</v>
      </c>
      <c r="J417" s="183" t="s">
        <v>7069</v>
      </c>
      <c r="K417" s="176" t="str">
        <f t="shared" si="15"/>
        <v>000100001001004416</v>
      </c>
    </row>
    <row r="418" spans="1:11" s="3" customFormat="1">
      <c r="A418" s="177" t="s">
        <v>1505</v>
      </c>
      <c r="B418" s="28" t="str">
        <f t="shared" si="14"/>
        <v>基本属性/基本信息/常住城市/鞍山市</v>
      </c>
      <c r="C418" s="153">
        <v>4</v>
      </c>
      <c r="D418" s="153">
        <v>0</v>
      </c>
      <c r="E418" s="177" t="s">
        <v>3417</v>
      </c>
      <c r="F418" s="177" t="s">
        <v>3986</v>
      </c>
      <c r="G418" s="177" t="s">
        <v>3417</v>
      </c>
      <c r="H418" s="177" t="s">
        <v>3417</v>
      </c>
      <c r="I418" s="177" t="s">
        <v>3426</v>
      </c>
      <c r="J418" s="183" t="s">
        <v>7070</v>
      </c>
      <c r="K418" s="176" t="str">
        <f t="shared" si="15"/>
        <v>000100001001004417</v>
      </c>
    </row>
    <row r="419" spans="1:11" s="3" customFormat="1">
      <c r="A419" s="177" t="s">
        <v>1506</v>
      </c>
      <c r="B419" s="28" t="str">
        <f t="shared" si="14"/>
        <v>基本属性/基本信息/常住城市/抚顺市</v>
      </c>
      <c r="C419" s="153">
        <v>4</v>
      </c>
      <c r="D419" s="153">
        <v>0</v>
      </c>
      <c r="E419" s="177" t="s">
        <v>3417</v>
      </c>
      <c r="F419" s="177" t="s">
        <v>3986</v>
      </c>
      <c r="G419" s="177" t="s">
        <v>3417</v>
      </c>
      <c r="H419" s="177" t="s">
        <v>3417</v>
      </c>
      <c r="I419" s="177" t="s">
        <v>3426</v>
      </c>
      <c r="J419" s="183" t="s">
        <v>7071</v>
      </c>
      <c r="K419" s="176" t="str">
        <f t="shared" si="15"/>
        <v>000100001001004418</v>
      </c>
    </row>
    <row r="420" spans="1:11" s="3" customFormat="1">
      <c r="A420" s="177" t="s">
        <v>1507</v>
      </c>
      <c r="B420" s="28" t="str">
        <f t="shared" si="14"/>
        <v>基本属性/基本信息/常住城市/本溪市</v>
      </c>
      <c r="C420" s="153">
        <v>4</v>
      </c>
      <c r="D420" s="153">
        <v>0</v>
      </c>
      <c r="E420" s="177" t="s">
        <v>3417</v>
      </c>
      <c r="F420" s="177" t="s">
        <v>3986</v>
      </c>
      <c r="G420" s="177" t="s">
        <v>3417</v>
      </c>
      <c r="H420" s="177" t="s">
        <v>3417</v>
      </c>
      <c r="I420" s="177" t="s">
        <v>3426</v>
      </c>
      <c r="J420" s="183" t="s">
        <v>7072</v>
      </c>
      <c r="K420" s="176" t="str">
        <f t="shared" si="15"/>
        <v>000100001001004419</v>
      </c>
    </row>
    <row r="421" spans="1:11" s="3" customFormat="1">
      <c r="A421" s="177" t="s">
        <v>1508</v>
      </c>
      <c r="B421" s="28" t="str">
        <f t="shared" si="14"/>
        <v>基本属性/基本信息/常住城市/丹东市</v>
      </c>
      <c r="C421" s="153">
        <v>4</v>
      </c>
      <c r="D421" s="153">
        <v>0</v>
      </c>
      <c r="E421" s="177" t="s">
        <v>3417</v>
      </c>
      <c r="F421" s="177" t="s">
        <v>3986</v>
      </c>
      <c r="G421" s="177" t="s">
        <v>3417</v>
      </c>
      <c r="H421" s="177" t="s">
        <v>3417</v>
      </c>
      <c r="I421" s="177" t="s">
        <v>3426</v>
      </c>
      <c r="J421" s="183" t="s">
        <v>7073</v>
      </c>
      <c r="K421" s="176" t="str">
        <f t="shared" si="15"/>
        <v>000100001001004420</v>
      </c>
    </row>
    <row r="422" spans="1:11" s="3" customFormat="1">
      <c r="A422" s="177" t="s">
        <v>1509</v>
      </c>
      <c r="B422" s="28" t="str">
        <f t="shared" si="14"/>
        <v>基本属性/基本信息/常住城市/锦州市</v>
      </c>
      <c r="C422" s="153">
        <v>4</v>
      </c>
      <c r="D422" s="153">
        <v>0</v>
      </c>
      <c r="E422" s="177" t="s">
        <v>3417</v>
      </c>
      <c r="F422" s="177" t="s">
        <v>3986</v>
      </c>
      <c r="G422" s="177" t="s">
        <v>3417</v>
      </c>
      <c r="H422" s="177" t="s">
        <v>3417</v>
      </c>
      <c r="I422" s="177" t="s">
        <v>3426</v>
      </c>
      <c r="J422" s="183" t="s">
        <v>7074</v>
      </c>
      <c r="K422" s="176" t="str">
        <f t="shared" si="15"/>
        <v>000100001001004421</v>
      </c>
    </row>
    <row r="423" spans="1:11" s="3" customFormat="1">
      <c r="A423" s="177" t="s">
        <v>1510</v>
      </c>
      <c r="B423" s="28" t="str">
        <f t="shared" si="14"/>
        <v>基本属性/基本信息/常住城市/营口市</v>
      </c>
      <c r="C423" s="153">
        <v>4</v>
      </c>
      <c r="D423" s="153">
        <v>0</v>
      </c>
      <c r="E423" s="177" t="s">
        <v>3417</v>
      </c>
      <c r="F423" s="177" t="s">
        <v>3986</v>
      </c>
      <c r="G423" s="177" t="s">
        <v>3417</v>
      </c>
      <c r="H423" s="177" t="s">
        <v>3417</v>
      </c>
      <c r="I423" s="177" t="s">
        <v>3426</v>
      </c>
      <c r="J423" s="183" t="s">
        <v>7075</v>
      </c>
      <c r="K423" s="176" t="str">
        <f t="shared" si="15"/>
        <v>000100001001004422</v>
      </c>
    </row>
    <row r="424" spans="1:11" s="3" customFormat="1">
      <c r="A424" s="177" t="s">
        <v>1511</v>
      </c>
      <c r="B424" s="28" t="str">
        <f t="shared" si="14"/>
        <v>基本属性/基本信息/常住城市/阜新市</v>
      </c>
      <c r="C424" s="153">
        <v>4</v>
      </c>
      <c r="D424" s="153">
        <v>0</v>
      </c>
      <c r="E424" s="177" t="s">
        <v>3417</v>
      </c>
      <c r="F424" s="177" t="s">
        <v>3986</v>
      </c>
      <c r="G424" s="177" t="s">
        <v>3417</v>
      </c>
      <c r="H424" s="177" t="s">
        <v>3417</v>
      </c>
      <c r="I424" s="177" t="s">
        <v>3426</v>
      </c>
      <c r="J424" s="183" t="s">
        <v>7076</v>
      </c>
      <c r="K424" s="176" t="str">
        <f t="shared" si="15"/>
        <v>000100001001004423</v>
      </c>
    </row>
    <row r="425" spans="1:11" s="3" customFormat="1">
      <c r="A425" s="177" t="s">
        <v>1512</v>
      </c>
      <c r="B425" s="28" t="str">
        <f t="shared" si="14"/>
        <v>基本属性/基本信息/常住城市/辽阳市</v>
      </c>
      <c r="C425" s="153">
        <v>4</v>
      </c>
      <c r="D425" s="153">
        <v>0</v>
      </c>
      <c r="E425" s="177" t="s">
        <v>3417</v>
      </c>
      <c r="F425" s="177" t="s">
        <v>3986</v>
      </c>
      <c r="G425" s="177" t="s">
        <v>3417</v>
      </c>
      <c r="H425" s="177" t="s">
        <v>3417</v>
      </c>
      <c r="I425" s="177" t="s">
        <v>3426</v>
      </c>
      <c r="J425" s="183" t="s">
        <v>7077</v>
      </c>
      <c r="K425" s="176" t="str">
        <f t="shared" si="15"/>
        <v>000100001001004424</v>
      </c>
    </row>
    <row r="426" spans="1:11" s="3" customFormat="1">
      <c r="A426" s="177" t="s">
        <v>1513</v>
      </c>
      <c r="B426" s="28" t="str">
        <f t="shared" si="14"/>
        <v>基本属性/基本信息/常住城市/盘锦市</v>
      </c>
      <c r="C426" s="153">
        <v>4</v>
      </c>
      <c r="D426" s="153">
        <v>0</v>
      </c>
      <c r="E426" s="177" t="s">
        <v>3417</v>
      </c>
      <c r="F426" s="177" t="s">
        <v>3986</v>
      </c>
      <c r="G426" s="177" t="s">
        <v>3417</v>
      </c>
      <c r="H426" s="177" t="s">
        <v>3417</v>
      </c>
      <c r="I426" s="177" t="s">
        <v>3426</v>
      </c>
      <c r="J426" s="183" t="s">
        <v>7078</v>
      </c>
      <c r="K426" s="176" t="str">
        <f t="shared" si="15"/>
        <v>000100001001004425</v>
      </c>
    </row>
    <row r="427" spans="1:11" s="3" customFormat="1">
      <c r="A427" s="177" t="s">
        <v>1514</v>
      </c>
      <c r="B427" s="28" t="str">
        <f t="shared" si="14"/>
        <v>基本属性/基本信息/常住城市/铁岭市</v>
      </c>
      <c r="C427" s="153">
        <v>4</v>
      </c>
      <c r="D427" s="153">
        <v>0</v>
      </c>
      <c r="E427" s="177" t="s">
        <v>3417</v>
      </c>
      <c r="F427" s="177" t="s">
        <v>3986</v>
      </c>
      <c r="G427" s="177" t="s">
        <v>3417</v>
      </c>
      <c r="H427" s="177" t="s">
        <v>3417</v>
      </c>
      <c r="I427" s="177" t="s">
        <v>3426</v>
      </c>
      <c r="J427" s="183" t="s">
        <v>7079</v>
      </c>
      <c r="K427" s="176" t="str">
        <f t="shared" si="15"/>
        <v>000100001001004426</v>
      </c>
    </row>
    <row r="428" spans="1:11" s="3" customFormat="1">
      <c r="A428" s="177" t="s">
        <v>1515</v>
      </c>
      <c r="B428" s="28" t="str">
        <f t="shared" si="14"/>
        <v>基本属性/基本信息/常住城市/朝阳市</v>
      </c>
      <c r="C428" s="153">
        <v>4</v>
      </c>
      <c r="D428" s="153">
        <v>0</v>
      </c>
      <c r="E428" s="177" t="s">
        <v>3417</v>
      </c>
      <c r="F428" s="177" t="s">
        <v>3986</v>
      </c>
      <c r="G428" s="177" t="s">
        <v>3417</v>
      </c>
      <c r="H428" s="177" t="s">
        <v>3417</v>
      </c>
      <c r="I428" s="177" t="s">
        <v>3426</v>
      </c>
      <c r="J428" s="183" t="s">
        <v>7080</v>
      </c>
      <c r="K428" s="176" t="str">
        <f t="shared" si="15"/>
        <v>000100001001004427</v>
      </c>
    </row>
    <row r="429" spans="1:11" s="3" customFormat="1">
      <c r="A429" s="177" t="s">
        <v>1516</v>
      </c>
      <c r="B429" s="28" t="str">
        <f t="shared" si="14"/>
        <v>基本属性/基本信息/常住城市/葫芦岛市</v>
      </c>
      <c r="C429" s="153">
        <v>4</v>
      </c>
      <c r="D429" s="153">
        <v>0</v>
      </c>
      <c r="E429" s="177" t="s">
        <v>3417</v>
      </c>
      <c r="F429" s="177" t="s">
        <v>3986</v>
      </c>
      <c r="G429" s="177" t="s">
        <v>3417</v>
      </c>
      <c r="H429" s="177" t="s">
        <v>3417</v>
      </c>
      <c r="I429" s="177" t="s">
        <v>3426</v>
      </c>
      <c r="J429" s="183" t="s">
        <v>7081</v>
      </c>
      <c r="K429" s="176" t="str">
        <f t="shared" si="15"/>
        <v>000100001001004428</v>
      </c>
    </row>
    <row r="430" spans="1:11" s="3" customFormat="1">
      <c r="A430" s="177" t="s">
        <v>1517</v>
      </c>
      <c r="B430" s="28" t="str">
        <f t="shared" si="14"/>
        <v>基本属性/基本信息/常住城市/长春市</v>
      </c>
      <c r="C430" s="153">
        <v>4</v>
      </c>
      <c r="D430" s="153">
        <v>0</v>
      </c>
      <c r="E430" s="177" t="s">
        <v>3417</v>
      </c>
      <c r="F430" s="177" t="s">
        <v>3986</v>
      </c>
      <c r="G430" s="177" t="s">
        <v>3417</v>
      </c>
      <c r="H430" s="177" t="s">
        <v>3417</v>
      </c>
      <c r="I430" s="177" t="s">
        <v>3426</v>
      </c>
      <c r="J430" s="183" t="s">
        <v>7082</v>
      </c>
      <c r="K430" s="176" t="str">
        <f t="shared" si="15"/>
        <v>000100001001004429</v>
      </c>
    </row>
    <row r="431" spans="1:11" s="3" customFormat="1">
      <c r="A431" s="177" t="s">
        <v>1518</v>
      </c>
      <c r="B431" s="28" t="str">
        <f t="shared" si="14"/>
        <v>基本属性/基本信息/常住城市/吉林市</v>
      </c>
      <c r="C431" s="153">
        <v>4</v>
      </c>
      <c r="D431" s="153">
        <v>0</v>
      </c>
      <c r="E431" s="177" t="s">
        <v>3417</v>
      </c>
      <c r="F431" s="177" t="s">
        <v>3986</v>
      </c>
      <c r="G431" s="177" t="s">
        <v>3417</v>
      </c>
      <c r="H431" s="177" t="s">
        <v>3417</v>
      </c>
      <c r="I431" s="177" t="s">
        <v>3426</v>
      </c>
      <c r="J431" s="183" t="s">
        <v>7083</v>
      </c>
      <c r="K431" s="176" t="str">
        <f t="shared" si="15"/>
        <v>000100001001004430</v>
      </c>
    </row>
    <row r="432" spans="1:11" s="3" customFormat="1">
      <c r="A432" s="177" t="s">
        <v>1519</v>
      </c>
      <c r="B432" s="28" t="str">
        <f t="shared" si="14"/>
        <v>基本属性/基本信息/常住城市/四平市</v>
      </c>
      <c r="C432" s="153">
        <v>4</v>
      </c>
      <c r="D432" s="153">
        <v>0</v>
      </c>
      <c r="E432" s="177" t="s">
        <v>3417</v>
      </c>
      <c r="F432" s="177" t="s">
        <v>3986</v>
      </c>
      <c r="G432" s="177" t="s">
        <v>3417</v>
      </c>
      <c r="H432" s="177" t="s">
        <v>3417</v>
      </c>
      <c r="I432" s="177" t="s">
        <v>3426</v>
      </c>
      <c r="J432" s="183" t="s">
        <v>7084</v>
      </c>
      <c r="K432" s="176" t="str">
        <f t="shared" si="15"/>
        <v>000100001001004431</v>
      </c>
    </row>
    <row r="433" spans="1:11" s="3" customFormat="1">
      <c r="A433" s="177" t="s">
        <v>1520</v>
      </c>
      <c r="B433" s="28" t="str">
        <f t="shared" si="14"/>
        <v>基本属性/基本信息/常住城市/辽源市</v>
      </c>
      <c r="C433" s="153">
        <v>4</v>
      </c>
      <c r="D433" s="153">
        <v>0</v>
      </c>
      <c r="E433" s="177" t="s">
        <v>3417</v>
      </c>
      <c r="F433" s="177" t="s">
        <v>3986</v>
      </c>
      <c r="G433" s="177" t="s">
        <v>3417</v>
      </c>
      <c r="H433" s="177" t="s">
        <v>3417</v>
      </c>
      <c r="I433" s="177" t="s">
        <v>3426</v>
      </c>
      <c r="J433" s="183" t="s">
        <v>7085</v>
      </c>
      <c r="K433" s="176" t="str">
        <f t="shared" si="15"/>
        <v>000100001001004432</v>
      </c>
    </row>
    <row r="434" spans="1:11" s="3" customFormat="1">
      <c r="A434" s="177" t="s">
        <v>1521</v>
      </c>
      <c r="B434" s="28" t="str">
        <f t="shared" si="14"/>
        <v>基本属性/基本信息/常住城市/通化市</v>
      </c>
      <c r="C434" s="153">
        <v>4</v>
      </c>
      <c r="D434" s="153">
        <v>0</v>
      </c>
      <c r="E434" s="177" t="s">
        <v>3417</v>
      </c>
      <c r="F434" s="177" t="s">
        <v>3986</v>
      </c>
      <c r="G434" s="177" t="s">
        <v>3417</v>
      </c>
      <c r="H434" s="177" t="s">
        <v>3417</v>
      </c>
      <c r="I434" s="177" t="s">
        <v>3426</v>
      </c>
      <c r="J434" s="183" t="s">
        <v>7086</v>
      </c>
      <c r="K434" s="176" t="str">
        <f t="shared" si="15"/>
        <v>000100001001004433</v>
      </c>
    </row>
    <row r="435" spans="1:11" s="3" customFormat="1">
      <c r="A435" s="177" t="s">
        <v>1522</v>
      </c>
      <c r="B435" s="28" t="str">
        <f t="shared" si="14"/>
        <v>基本属性/基本信息/常住城市/白山市</v>
      </c>
      <c r="C435" s="153">
        <v>4</v>
      </c>
      <c r="D435" s="153">
        <v>0</v>
      </c>
      <c r="E435" s="177" t="s">
        <v>3417</v>
      </c>
      <c r="F435" s="177" t="s">
        <v>3986</v>
      </c>
      <c r="G435" s="177" t="s">
        <v>3417</v>
      </c>
      <c r="H435" s="177" t="s">
        <v>3417</v>
      </c>
      <c r="I435" s="177" t="s">
        <v>3426</v>
      </c>
      <c r="J435" s="183" t="s">
        <v>7087</v>
      </c>
      <c r="K435" s="176" t="str">
        <f t="shared" si="15"/>
        <v>000100001001004434</v>
      </c>
    </row>
    <row r="436" spans="1:11" s="3" customFormat="1">
      <c r="A436" s="177" t="s">
        <v>1523</v>
      </c>
      <c r="B436" s="28" t="str">
        <f t="shared" si="14"/>
        <v>基本属性/基本信息/常住城市/松原市</v>
      </c>
      <c r="C436" s="153">
        <v>4</v>
      </c>
      <c r="D436" s="153">
        <v>0</v>
      </c>
      <c r="E436" s="177" t="s">
        <v>3417</v>
      </c>
      <c r="F436" s="177" t="s">
        <v>3986</v>
      </c>
      <c r="G436" s="177" t="s">
        <v>3417</v>
      </c>
      <c r="H436" s="177" t="s">
        <v>3417</v>
      </c>
      <c r="I436" s="177" t="s">
        <v>3426</v>
      </c>
      <c r="J436" s="183" t="s">
        <v>7088</v>
      </c>
      <c r="K436" s="176" t="str">
        <f t="shared" si="15"/>
        <v>000100001001004435</v>
      </c>
    </row>
    <row r="437" spans="1:11" s="3" customFormat="1">
      <c r="A437" s="177" t="s">
        <v>1524</v>
      </c>
      <c r="B437" s="28" t="str">
        <f t="shared" si="14"/>
        <v>基本属性/基本信息/常住城市/白城市</v>
      </c>
      <c r="C437" s="153">
        <v>4</v>
      </c>
      <c r="D437" s="153">
        <v>0</v>
      </c>
      <c r="E437" s="177" t="s">
        <v>3417</v>
      </c>
      <c r="F437" s="177" t="s">
        <v>3986</v>
      </c>
      <c r="G437" s="177" t="s">
        <v>3417</v>
      </c>
      <c r="H437" s="177" t="s">
        <v>3417</v>
      </c>
      <c r="I437" s="177" t="s">
        <v>3426</v>
      </c>
      <c r="J437" s="183" t="s">
        <v>7089</v>
      </c>
      <c r="K437" s="176" t="str">
        <f t="shared" si="15"/>
        <v>000100001001004436</v>
      </c>
    </row>
    <row r="438" spans="1:11" s="3" customFormat="1">
      <c r="A438" s="177" t="s">
        <v>3478</v>
      </c>
      <c r="B438" s="28" t="str">
        <f t="shared" si="14"/>
        <v>基本属性/基本信息/常住城市/延边朝鲜族自治州</v>
      </c>
      <c r="C438" s="153">
        <v>4</v>
      </c>
      <c r="D438" s="153">
        <v>0</v>
      </c>
      <c r="E438" s="177" t="s">
        <v>3417</v>
      </c>
      <c r="F438" s="177" t="s">
        <v>3986</v>
      </c>
      <c r="G438" s="177" t="s">
        <v>3417</v>
      </c>
      <c r="H438" s="177" t="s">
        <v>3417</v>
      </c>
      <c r="I438" s="177" t="s">
        <v>3426</v>
      </c>
      <c r="J438" s="183" t="s">
        <v>7090</v>
      </c>
      <c r="K438" s="176" t="str">
        <f t="shared" si="15"/>
        <v>000100001001004437</v>
      </c>
    </row>
    <row r="439" spans="1:11" s="3" customFormat="1">
      <c r="A439" s="177" t="s">
        <v>1526</v>
      </c>
      <c r="B439" s="28" t="str">
        <f t="shared" si="14"/>
        <v>基本属性/基本信息/常住城市/哈尔滨市</v>
      </c>
      <c r="C439" s="153">
        <v>4</v>
      </c>
      <c r="D439" s="153">
        <v>0</v>
      </c>
      <c r="E439" s="177" t="s">
        <v>3417</v>
      </c>
      <c r="F439" s="177" t="s">
        <v>3986</v>
      </c>
      <c r="G439" s="177" t="s">
        <v>3417</v>
      </c>
      <c r="H439" s="177" t="s">
        <v>3417</v>
      </c>
      <c r="I439" s="177" t="s">
        <v>3426</v>
      </c>
      <c r="J439" s="183" t="s">
        <v>7091</v>
      </c>
      <c r="K439" s="176" t="str">
        <f t="shared" si="15"/>
        <v>000100001001004438</v>
      </c>
    </row>
    <row r="440" spans="1:11" s="3" customFormat="1">
      <c r="A440" s="177" t="s">
        <v>1527</v>
      </c>
      <c r="B440" s="28" t="str">
        <f t="shared" si="14"/>
        <v>基本属性/基本信息/常住城市/齐齐哈尔市</v>
      </c>
      <c r="C440" s="153">
        <v>4</v>
      </c>
      <c r="D440" s="153">
        <v>0</v>
      </c>
      <c r="E440" s="177" t="s">
        <v>3417</v>
      </c>
      <c r="F440" s="177" t="s">
        <v>3986</v>
      </c>
      <c r="G440" s="177" t="s">
        <v>3417</v>
      </c>
      <c r="H440" s="177" t="s">
        <v>3417</v>
      </c>
      <c r="I440" s="177" t="s">
        <v>3426</v>
      </c>
      <c r="J440" s="183" t="s">
        <v>7092</v>
      </c>
      <c r="K440" s="176" t="str">
        <f t="shared" si="15"/>
        <v>000100001001004439</v>
      </c>
    </row>
    <row r="441" spans="1:11" s="3" customFormat="1">
      <c r="A441" s="177" t="s">
        <v>1528</v>
      </c>
      <c r="B441" s="28" t="str">
        <f t="shared" si="14"/>
        <v>基本属性/基本信息/常住城市/鸡西市</v>
      </c>
      <c r="C441" s="153">
        <v>4</v>
      </c>
      <c r="D441" s="153">
        <v>0</v>
      </c>
      <c r="E441" s="177" t="s">
        <v>3417</v>
      </c>
      <c r="F441" s="177" t="s">
        <v>3986</v>
      </c>
      <c r="G441" s="177" t="s">
        <v>3417</v>
      </c>
      <c r="H441" s="177" t="s">
        <v>3417</v>
      </c>
      <c r="I441" s="177" t="s">
        <v>3426</v>
      </c>
      <c r="J441" s="183" t="s">
        <v>7093</v>
      </c>
      <c r="K441" s="176" t="str">
        <f t="shared" si="15"/>
        <v>000100001001004440</v>
      </c>
    </row>
    <row r="442" spans="1:11" s="3" customFormat="1">
      <c r="A442" s="177" t="s">
        <v>1529</v>
      </c>
      <c r="B442" s="28" t="str">
        <f t="shared" si="14"/>
        <v>基本属性/基本信息/常住城市/鹤岗市</v>
      </c>
      <c r="C442" s="153">
        <v>4</v>
      </c>
      <c r="D442" s="153">
        <v>0</v>
      </c>
      <c r="E442" s="177" t="s">
        <v>3417</v>
      </c>
      <c r="F442" s="177" t="s">
        <v>3986</v>
      </c>
      <c r="G442" s="177" t="s">
        <v>3417</v>
      </c>
      <c r="H442" s="177" t="s">
        <v>3417</v>
      </c>
      <c r="I442" s="177" t="s">
        <v>3426</v>
      </c>
      <c r="J442" s="183" t="s">
        <v>7094</v>
      </c>
      <c r="K442" s="176" t="str">
        <f t="shared" si="15"/>
        <v>000100001001004441</v>
      </c>
    </row>
    <row r="443" spans="1:11" s="3" customFormat="1">
      <c r="A443" s="177" t="s">
        <v>1530</v>
      </c>
      <c r="B443" s="28" t="str">
        <f t="shared" si="14"/>
        <v>基本属性/基本信息/常住城市/双鸭山市</v>
      </c>
      <c r="C443" s="153">
        <v>4</v>
      </c>
      <c r="D443" s="153">
        <v>0</v>
      </c>
      <c r="E443" s="177" t="s">
        <v>3417</v>
      </c>
      <c r="F443" s="177" t="s">
        <v>3986</v>
      </c>
      <c r="G443" s="177" t="s">
        <v>3417</v>
      </c>
      <c r="H443" s="177" t="s">
        <v>3417</v>
      </c>
      <c r="I443" s="177" t="s">
        <v>3426</v>
      </c>
      <c r="J443" s="183" t="s">
        <v>7095</v>
      </c>
      <c r="K443" s="176" t="str">
        <f t="shared" si="15"/>
        <v>000100001001004442</v>
      </c>
    </row>
    <row r="444" spans="1:11" s="3" customFormat="1">
      <c r="A444" s="177" t="s">
        <v>1531</v>
      </c>
      <c r="B444" s="28" t="str">
        <f t="shared" ref="B444:B507" si="16">"基本属性/基本信息/常住城市/"&amp;A444</f>
        <v>基本属性/基本信息/常住城市/大庆市</v>
      </c>
      <c r="C444" s="153">
        <v>4</v>
      </c>
      <c r="D444" s="153">
        <v>0</v>
      </c>
      <c r="E444" s="177" t="s">
        <v>3417</v>
      </c>
      <c r="F444" s="177" t="s">
        <v>3986</v>
      </c>
      <c r="G444" s="177" t="s">
        <v>3417</v>
      </c>
      <c r="H444" s="177" t="s">
        <v>3417</v>
      </c>
      <c r="I444" s="177" t="s">
        <v>3426</v>
      </c>
      <c r="J444" s="183" t="s">
        <v>7096</v>
      </c>
      <c r="K444" s="176" t="str">
        <f t="shared" ref="K444:K507" si="17">D444&amp;E444&amp;F444&amp;G444&amp;H444&amp;I444&amp;J444</f>
        <v>000100001001004443</v>
      </c>
    </row>
    <row r="445" spans="1:11" s="3" customFormat="1">
      <c r="A445" s="177" t="s">
        <v>1532</v>
      </c>
      <c r="B445" s="28" t="str">
        <f t="shared" si="16"/>
        <v>基本属性/基本信息/常住城市/伊春市</v>
      </c>
      <c r="C445" s="153">
        <v>4</v>
      </c>
      <c r="D445" s="153">
        <v>0</v>
      </c>
      <c r="E445" s="177" t="s">
        <v>3417</v>
      </c>
      <c r="F445" s="177" t="s">
        <v>3986</v>
      </c>
      <c r="G445" s="177" t="s">
        <v>3417</v>
      </c>
      <c r="H445" s="177" t="s">
        <v>3417</v>
      </c>
      <c r="I445" s="177" t="s">
        <v>3426</v>
      </c>
      <c r="J445" s="183" t="s">
        <v>7097</v>
      </c>
      <c r="K445" s="176" t="str">
        <f t="shared" si="17"/>
        <v>000100001001004444</v>
      </c>
    </row>
    <row r="446" spans="1:11" s="3" customFormat="1">
      <c r="A446" s="177" t="s">
        <v>1533</v>
      </c>
      <c r="B446" s="28" t="str">
        <f t="shared" si="16"/>
        <v>基本属性/基本信息/常住城市/佳木斯市</v>
      </c>
      <c r="C446" s="153">
        <v>4</v>
      </c>
      <c r="D446" s="153">
        <v>0</v>
      </c>
      <c r="E446" s="177" t="s">
        <v>3417</v>
      </c>
      <c r="F446" s="177" t="s">
        <v>3986</v>
      </c>
      <c r="G446" s="177" t="s">
        <v>3417</v>
      </c>
      <c r="H446" s="177" t="s">
        <v>3417</v>
      </c>
      <c r="I446" s="177" t="s">
        <v>3426</v>
      </c>
      <c r="J446" s="183" t="s">
        <v>7098</v>
      </c>
      <c r="K446" s="176" t="str">
        <f t="shared" si="17"/>
        <v>000100001001004445</v>
      </c>
    </row>
    <row r="447" spans="1:11" s="3" customFormat="1">
      <c r="A447" s="177" t="s">
        <v>1534</v>
      </c>
      <c r="B447" s="28" t="str">
        <f t="shared" si="16"/>
        <v>基本属性/基本信息/常住城市/七台河市</v>
      </c>
      <c r="C447" s="153">
        <v>4</v>
      </c>
      <c r="D447" s="153">
        <v>0</v>
      </c>
      <c r="E447" s="177" t="s">
        <v>3417</v>
      </c>
      <c r="F447" s="177" t="s">
        <v>3986</v>
      </c>
      <c r="G447" s="177" t="s">
        <v>3417</v>
      </c>
      <c r="H447" s="177" t="s">
        <v>3417</v>
      </c>
      <c r="I447" s="177" t="s">
        <v>3426</v>
      </c>
      <c r="J447" s="183" t="s">
        <v>7099</v>
      </c>
      <c r="K447" s="176" t="str">
        <f t="shared" si="17"/>
        <v>000100001001004446</v>
      </c>
    </row>
    <row r="448" spans="1:11" s="3" customFormat="1">
      <c r="A448" s="177" t="s">
        <v>1535</v>
      </c>
      <c r="B448" s="28" t="str">
        <f t="shared" si="16"/>
        <v>基本属性/基本信息/常住城市/牡丹江市</v>
      </c>
      <c r="C448" s="153">
        <v>4</v>
      </c>
      <c r="D448" s="153">
        <v>0</v>
      </c>
      <c r="E448" s="177" t="s">
        <v>3417</v>
      </c>
      <c r="F448" s="177" t="s">
        <v>3986</v>
      </c>
      <c r="G448" s="177" t="s">
        <v>3417</v>
      </c>
      <c r="H448" s="177" t="s">
        <v>3417</v>
      </c>
      <c r="I448" s="177" t="s">
        <v>3426</v>
      </c>
      <c r="J448" s="183" t="s">
        <v>7100</v>
      </c>
      <c r="K448" s="176" t="str">
        <f t="shared" si="17"/>
        <v>000100001001004447</v>
      </c>
    </row>
    <row r="449" spans="1:11" s="3" customFormat="1">
      <c r="A449" s="177" t="s">
        <v>1536</v>
      </c>
      <c r="B449" s="28" t="str">
        <f t="shared" si="16"/>
        <v>基本属性/基本信息/常住城市/黑河市</v>
      </c>
      <c r="C449" s="153">
        <v>4</v>
      </c>
      <c r="D449" s="153">
        <v>0</v>
      </c>
      <c r="E449" s="177" t="s">
        <v>3417</v>
      </c>
      <c r="F449" s="177" t="s">
        <v>3986</v>
      </c>
      <c r="G449" s="177" t="s">
        <v>3417</v>
      </c>
      <c r="H449" s="177" t="s">
        <v>3417</v>
      </c>
      <c r="I449" s="177" t="s">
        <v>3426</v>
      </c>
      <c r="J449" s="183" t="s">
        <v>7101</v>
      </c>
      <c r="K449" s="176" t="str">
        <f t="shared" si="17"/>
        <v>000100001001004448</v>
      </c>
    </row>
    <row r="450" spans="1:11" s="3" customFormat="1">
      <c r="A450" s="177" t="s">
        <v>1537</v>
      </c>
      <c r="B450" s="28" t="str">
        <f t="shared" si="16"/>
        <v>基本属性/基本信息/常住城市/绥化市</v>
      </c>
      <c r="C450" s="153">
        <v>4</v>
      </c>
      <c r="D450" s="153">
        <v>0</v>
      </c>
      <c r="E450" s="177" t="s">
        <v>3417</v>
      </c>
      <c r="F450" s="177" t="s">
        <v>3986</v>
      </c>
      <c r="G450" s="177" t="s">
        <v>3417</v>
      </c>
      <c r="H450" s="177" t="s">
        <v>3417</v>
      </c>
      <c r="I450" s="177" t="s">
        <v>3426</v>
      </c>
      <c r="J450" s="183" t="s">
        <v>7102</v>
      </c>
      <c r="K450" s="176" t="str">
        <f t="shared" si="17"/>
        <v>000100001001004449</v>
      </c>
    </row>
    <row r="451" spans="1:11" s="3" customFormat="1">
      <c r="A451" s="177" t="s">
        <v>1538</v>
      </c>
      <c r="B451" s="28" t="str">
        <f t="shared" si="16"/>
        <v>基本属性/基本信息/常住城市/大兴安岭地区</v>
      </c>
      <c r="C451" s="153">
        <v>4</v>
      </c>
      <c r="D451" s="153">
        <v>0</v>
      </c>
      <c r="E451" s="177" t="s">
        <v>3417</v>
      </c>
      <c r="F451" s="177" t="s">
        <v>3986</v>
      </c>
      <c r="G451" s="177" t="s">
        <v>3417</v>
      </c>
      <c r="H451" s="177" t="s">
        <v>3417</v>
      </c>
      <c r="I451" s="177" t="s">
        <v>3426</v>
      </c>
      <c r="J451" s="183" t="s">
        <v>7103</v>
      </c>
      <c r="K451" s="176" t="str">
        <f t="shared" si="17"/>
        <v>000100001001004450</v>
      </c>
    </row>
    <row r="452" spans="1:11" s="3" customFormat="1">
      <c r="A452" s="177" t="s">
        <v>1539</v>
      </c>
      <c r="B452" s="28" t="str">
        <f t="shared" si="16"/>
        <v>基本属性/基本信息/常住城市/上海市</v>
      </c>
      <c r="C452" s="153">
        <v>4</v>
      </c>
      <c r="D452" s="153">
        <v>0</v>
      </c>
      <c r="E452" s="177" t="s">
        <v>3417</v>
      </c>
      <c r="F452" s="177" t="s">
        <v>3986</v>
      </c>
      <c r="G452" s="177" t="s">
        <v>3417</v>
      </c>
      <c r="H452" s="177" t="s">
        <v>3417</v>
      </c>
      <c r="I452" s="177" t="s">
        <v>3426</v>
      </c>
      <c r="J452" s="183" t="s">
        <v>7104</v>
      </c>
      <c r="K452" s="176" t="str">
        <f t="shared" si="17"/>
        <v>000100001001004451</v>
      </c>
    </row>
    <row r="453" spans="1:11" s="3" customFormat="1">
      <c r="A453" s="177" t="s">
        <v>1540</v>
      </c>
      <c r="B453" s="28" t="str">
        <f t="shared" si="16"/>
        <v>基本属性/基本信息/常住城市/南京市</v>
      </c>
      <c r="C453" s="153">
        <v>4</v>
      </c>
      <c r="D453" s="153">
        <v>0</v>
      </c>
      <c r="E453" s="177" t="s">
        <v>3417</v>
      </c>
      <c r="F453" s="177" t="s">
        <v>3986</v>
      </c>
      <c r="G453" s="177" t="s">
        <v>3417</v>
      </c>
      <c r="H453" s="177" t="s">
        <v>3417</v>
      </c>
      <c r="I453" s="177" t="s">
        <v>3426</v>
      </c>
      <c r="J453" s="183" t="s">
        <v>7105</v>
      </c>
      <c r="K453" s="176" t="str">
        <f t="shared" si="17"/>
        <v>000100001001004452</v>
      </c>
    </row>
    <row r="454" spans="1:11" s="3" customFormat="1">
      <c r="A454" s="177" t="s">
        <v>1541</v>
      </c>
      <c r="B454" s="28" t="str">
        <f t="shared" si="16"/>
        <v>基本属性/基本信息/常住城市/无锡市</v>
      </c>
      <c r="C454" s="153">
        <v>4</v>
      </c>
      <c r="D454" s="153">
        <v>0</v>
      </c>
      <c r="E454" s="177" t="s">
        <v>3417</v>
      </c>
      <c r="F454" s="177" t="s">
        <v>3986</v>
      </c>
      <c r="G454" s="177" t="s">
        <v>3417</v>
      </c>
      <c r="H454" s="177" t="s">
        <v>3417</v>
      </c>
      <c r="I454" s="177" t="s">
        <v>3426</v>
      </c>
      <c r="J454" s="183" t="s">
        <v>7106</v>
      </c>
      <c r="K454" s="176" t="str">
        <f t="shared" si="17"/>
        <v>000100001001004453</v>
      </c>
    </row>
    <row r="455" spans="1:11" s="3" customFormat="1">
      <c r="A455" s="177" t="s">
        <v>1542</v>
      </c>
      <c r="B455" s="28" t="str">
        <f t="shared" si="16"/>
        <v>基本属性/基本信息/常住城市/徐州市</v>
      </c>
      <c r="C455" s="153">
        <v>4</v>
      </c>
      <c r="D455" s="153">
        <v>0</v>
      </c>
      <c r="E455" s="177" t="s">
        <v>3417</v>
      </c>
      <c r="F455" s="177" t="s">
        <v>3986</v>
      </c>
      <c r="G455" s="177" t="s">
        <v>3417</v>
      </c>
      <c r="H455" s="177" t="s">
        <v>3417</v>
      </c>
      <c r="I455" s="177" t="s">
        <v>3426</v>
      </c>
      <c r="J455" s="183" t="s">
        <v>7107</v>
      </c>
      <c r="K455" s="176" t="str">
        <f t="shared" si="17"/>
        <v>000100001001004454</v>
      </c>
    </row>
    <row r="456" spans="1:11" s="3" customFormat="1">
      <c r="A456" s="177" t="s">
        <v>1543</v>
      </c>
      <c r="B456" s="28" t="str">
        <f t="shared" si="16"/>
        <v>基本属性/基本信息/常住城市/常州市</v>
      </c>
      <c r="C456" s="153">
        <v>4</v>
      </c>
      <c r="D456" s="153">
        <v>0</v>
      </c>
      <c r="E456" s="177" t="s">
        <v>3417</v>
      </c>
      <c r="F456" s="177" t="s">
        <v>3986</v>
      </c>
      <c r="G456" s="177" t="s">
        <v>3417</v>
      </c>
      <c r="H456" s="177" t="s">
        <v>3417</v>
      </c>
      <c r="I456" s="177" t="s">
        <v>3426</v>
      </c>
      <c r="J456" s="183" t="s">
        <v>7108</v>
      </c>
      <c r="K456" s="176" t="str">
        <f t="shared" si="17"/>
        <v>000100001001004455</v>
      </c>
    </row>
    <row r="457" spans="1:11" s="3" customFormat="1">
      <c r="A457" s="177" t="s">
        <v>1544</v>
      </c>
      <c r="B457" s="28" t="str">
        <f t="shared" si="16"/>
        <v>基本属性/基本信息/常住城市/苏州市</v>
      </c>
      <c r="C457" s="153">
        <v>4</v>
      </c>
      <c r="D457" s="153">
        <v>0</v>
      </c>
      <c r="E457" s="177" t="s">
        <v>3417</v>
      </c>
      <c r="F457" s="177" t="s">
        <v>3986</v>
      </c>
      <c r="G457" s="177" t="s">
        <v>3417</v>
      </c>
      <c r="H457" s="177" t="s">
        <v>3417</v>
      </c>
      <c r="I457" s="177" t="s">
        <v>3426</v>
      </c>
      <c r="J457" s="183" t="s">
        <v>7109</v>
      </c>
      <c r="K457" s="176" t="str">
        <f t="shared" si="17"/>
        <v>000100001001004456</v>
      </c>
    </row>
    <row r="458" spans="1:11" s="3" customFormat="1">
      <c r="A458" s="177" t="s">
        <v>1545</v>
      </c>
      <c r="B458" s="28" t="str">
        <f t="shared" si="16"/>
        <v>基本属性/基本信息/常住城市/南通市</v>
      </c>
      <c r="C458" s="153">
        <v>4</v>
      </c>
      <c r="D458" s="153">
        <v>0</v>
      </c>
      <c r="E458" s="177" t="s">
        <v>3417</v>
      </c>
      <c r="F458" s="177" t="s">
        <v>3986</v>
      </c>
      <c r="G458" s="177" t="s">
        <v>3417</v>
      </c>
      <c r="H458" s="177" t="s">
        <v>3417</v>
      </c>
      <c r="I458" s="177" t="s">
        <v>3426</v>
      </c>
      <c r="J458" s="183" t="s">
        <v>7110</v>
      </c>
      <c r="K458" s="176" t="str">
        <f t="shared" si="17"/>
        <v>000100001001004457</v>
      </c>
    </row>
    <row r="459" spans="1:11" s="3" customFormat="1">
      <c r="A459" s="177" t="s">
        <v>1546</v>
      </c>
      <c r="B459" s="28" t="str">
        <f t="shared" si="16"/>
        <v>基本属性/基本信息/常住城市/连云港市</v>
      </c>
      <c r="C459" s="153">
        <v>4</v>
      </c>
      <c r="D459" s="153">
        <v>0</v>
      </c>
      <c r="E459" s="177" t="s">
        <v>3417</v>
      </c>
      <c r="F459" s="177" t="s">
        <v>3986</v>
      </c>
      <c r="G459" s="177" t="s">
        <v>3417</v>
      </c>
      <c r="H459" s="177" t="s">
        <v>3417</v>
      </c>
      <c r="I459" s="177" t="s">
        <v>3426</v>
      </c>
      <c r="J459" s="183" t="s">
        <v>7111</v>
      </c>
      <c r="K459" s="176" t="str">
        <f t="shared" si="17"/>
        <v>000100001001004458</v>
      </c>
    </row>
    <row r="460" spans="1:11" s="3" customFormat="1">
      <c r="A460" s="177" t="s">
        <v>1547</v>
      </c>
      <c r="B460" s="28" t="str">
        <f t="shared" si="16"/>
        <v>基本属性/基本信息/常住城市/淮安市</v>
      </c>
      <c r="C460" s="153">
        <v>4</v>
      </c>
      <c r="D460" s="153">
        <v>0</v>
      </c>
      <c r="E460" s="177" t="s">
        <v>3417</v>
      </c>
      <c r="F460" s="177" t="s">
        <v>3986</v>
      </c>
      <c r="G460" s="177" t="s">
        <v>3417</v>
      </c>
      <c r="H460" s="177" t="s">
        <v>3417</v>
      </c>
      <c r="I460" s="177" t="s">
        <v>3426</v>
      </c>
      <c r="J460" s="183" t="s">
        <v>7112</v>
      </c>
      <c r="K460" s="176" t="str">
        <f t="shared" si="17"/>
        <v>000100001001004459</v>
      </c>
    </row>
    <row r="461" spans="1:11" s="3" customFormat="1">
      <c r="A461" s="177" t="s">
        <v>1548</v>
      </c>
      <c r="B461" s="28" t="str">
        <f t="shared" si="16"/>
        <v>基本属性/基本信息/常住城市/盐城市</v>
      </c>
      <c r="C461" s="153">
        <v>4</v>
      </c>
      <c r="D461" s="153">
        <v>0</v>
      </c>
      <c r="E461" s="177" t="s">
        <v>3417</v>
      </c>
      <c r="F461" s="177" t="s">
        <v>3986</v>
      </c>
      <c r="G461" s="177" t="s">
        <v>3417</v>
      </c>
      <c r="H461" s="177" t="s">
        <v>3417</v>
      </c>
      <c r="I461" s="177" t="s">
        <v>3426</v>
      </c>
      <c r="J461" s="183" t="s">
        <v>7113</v>
      </c>
      <c r="K461" s="176" t="str">
        <f t="shared" si="17"/>
        <v>000100001001004460</v>
      </c>
    </row>
    <row r="462" spans="1:11" s="3" customFormat="1">
      <c r="A462" s="177" t="s">
        <v>1549</v>
      </c>
      <c r="B462" s="28" t="str">
        <f t="shared" si="16"/>
        <v>基本属性/基本信息/常住城市/扬州市</v>
      </c>
      <c r="C462" s="153">
        <v>4</v>
      </c>
      <c r="D462" s="153">
        <v>0</v>
      </c>
      <c r="E462" s="177" t="s">
        <v>3417</v>
      </c>
      <c r="F462" s="177" t="s">
        <v>3986</v>
      </c>
      <c r="G462" s="177" t="s">
        <v>3417</v>
      </c>
      <c r="H462" s="177" t="s">
        <v>3417</v>
      </c>
      <c r="I462" s="177" t="s">
        <v>3426</v>
      </c>
      <c r="J462" s="183" t="s">
        <v>7114</v>
      </c>
      <c r="K462" s="176" t="str">
        <f t="shared" si="17"/>
        <v>000100001001004461</v>
      </c>
    </row>
    <row r="463" spans="1:11" s="3" customFormat="1">
      <c r="A463" s="177" t="s">
        <v>1550</v>
      </c>
      <c r="B463" s="28" t="str">
        <f t="shared" si="16"/>
        <v>基本属性/基本信息/常住城市/镇江市</v>
      </c>
      <c r="C463" s="153">
        <v>4</v>
      </c>
      <c r="D463" s="153">
        <v>0</v>
      </c>
      <c r="E463" s="177" t="s">
        <v>3417</v>
      </c>
      <c r="F463" s="177" t="s">
        <v>3986</v>
      </c>
      <c r="G463" s="177" t="s">
        <v>3417</v>
      </c>
      <c r="H463" s="177" t="s">
        <v>3417</v>
      </c>
      <c r="I463" s="177" t="s">
        <v>3426</v>
      </c>
      <c r="J463" s="183" t="s">
        <v>7115</v>
      </c>
      <c r="K463" s="176" t="str">
        <f t="shared" si="17"/>
        <v>000100001001004462</v>
      </c>
    </row>
    <row r="464" spans="1:11" s="3" customFormat="1">
      <c r="A464" s="177" t="s">
        <v>1551</v>
      </c>
      <c r="B464" s="28" t="str">
        <f t="shared" si="16"/>
        <v>基本属性/基本信息/常住城市/泰州市</v>
      </c>
      <c r="C464" s="153">
        <v>4</v>
      </c>
      <c r="D464" s="153">
        <v>0</v>
      </c>
      <c r="E464" s="177" t="s">
        <v>3417</v>
      </c>
      <c r="F464" s="177" t="s">
        <v>3986</v>
      </c>
      <c r="G464" s="177" t="s">
        <v>3417</v>
      </c>
      <c r="H464" s="177" t="s">
        <v>3417</v>
      </c>
      <c r="I464" s="177" t="s">
        <v>3426</v>
      </c>
      <c r="J464" s="183" t="s">
        <v>7116</v>
      </c>
      <c r="K464" s="176" t="str">
        <f t="shared" si="17"/>
        <v>000100001001004463</v>
      </c>
    </row>
    <row r="465" spans="1:11" s="3" customFormat="1">
      <c r="A465" s="177" t="s">
        <v>1552</v>
      </c>
      <c r="B465" s="28" t="str">
        <f t="shared" si="16"/>
        <v>基本属性/基本信息/常住城市/宿迁市</v>
      </c>
      <c r="C465" s="153">
        <v>4</v>
      </c>
      <c r="D465" s="153">
        <v>0</v>
      </c>
      <c r="E465" s="177" t="s">
        <v>3417</v>
      </c>
      <c r="F465" s="177" t="s">
        <v>3986</v>
      </c>
      <c r="G465" s="177" t="s">
        <v>3417</v>
      </c>
      <c r="H465" s="177" t="s">
        <v>3417</v>
      </c>
      <c r="I465" s="177" t="s">
        <v>3426</v>
      </c>
      <c r="J465" s="183" t="s">
        <v>7117</v>
      </c>
      <c r="K465" s="176" t="str">
        <f t="shared" si="17"/>
        <v>000100001001004464</v>
      </c>
    </row>
    <row r="466" spans="1:11" s="3" customFormat="1">
      <c r="A466" s="177" t="s">
        <v>1553</v>
      </c>
      <c r="B466" s="28" t="str">
        <f t="shared" si="16"/>
        <v>基本属性/基本信息/常住城市/杭州市</v>
      </c>
      <c r="C466" s="153">
        <v>4</v>
      </c>
      <c r="D466" s="153">
        <v>0</v>
      </c>
      <c r="E466" s="177" t="s">
        <v>3417</v>
      </c>
      <c r="F466" s="177" t="s">
        <v>3986</v>
      </c>
      <c r="G466" s="177" t="s">
        <v>3417</v>
      </c>
      <c r="H466" s="177" t="s">
        <v>3417</v>
      </c>
      <c r="I466" s="177" t="s">
        <v>3426</v>
      </c>
      <c r="J466" s="183" t="s">
        <v>7118</v>
      </c>
      <c r="K466" s="176" t="str">
        <f t="shared" si="17"/>
        <v>000100001001004465</v>
      </c>
    </row>
    <row r="467" spans="1:11" s="3" customFormat="1">
      <c r="A467" s="177" t="s">
        <v>1554</v>
      </c>
      <c r="B467" s="28" t="str">
        <f t="shared" si="16"/>
        <v>基本属性/基本信息/常住城市/宁波市</v>
      </c>
      <c r="C467" s="153">
        <v>4</v>
      </c>
      <c r="D467" s="153">
        <v>0</v>
      </c>
      <c r="E467" s="177" t="s">
        <v>3417</v>
      </c>
      <c r="F467" s="177" t="s">
        <v>3986</v>
      </c>
      <c r="G467" s="177" t="s">
        <v>3417</v>
      </c>
      <c r="H467" s="177" t="s">
        <v>3417</v>
      </c>
      <c r="I467" s="177" t="s">
        <v>3426</v>
      </c>
      <c r="J467" s="183" t="s">
        <v>7119</v>
      </c>
      <c r="K467" s="176" t="str">
        <f t="shared" si="17"/>
        <v>000100001001004466</v>
      </c>
    </row>
    <row r="468" spans="1:11" s="3" customFormat="1">
      <c r="A468" s="177" t="s">
        <v>1555</v>
      </c>
      <c r="B468" s="28" t="str">
        <f t="shared" si="16"/>
        <v>基本属性/基本信息/常住城市/温州市</v>
      </c>
      <c r="C468" s="153">
        <v>4</v>
      </c>
      <c r="D468" s="153">
        <v>0</v>
      </c>
      <c r="E468" s="177" t="s">
        <v>3417</v>
      </c>
      <c r="F468" s="177" t="s">
        <v>3986</v>
      </c>
      <c r="G468" s="177" t="s">
        <v>3417</v>
      </c>
      <c r="H468" s="177" t="s">
        <v>3417</v>
      </c>
      <c r="I468" s="177" t="s">
        <v>3426</v>
      </c>
      <c r="J468" s="183" t="s">
        <v>7120</v>
      </c>
      <c r="K468" s="176" t="str">
        <f t="shared" si="17"/>
        <v>000100001001004467</v>
      </c>
    </row>
    <row r="469" spans="1:11" s="3" customFormat="1">
      <c r="A469" s="177" t="s">
        <v>1556</v>
      </c>
      <c r="B469" s="28" t="str">
        <f t="shared" si="16"/>
        <v>基本属性/基本信息/常住城市/嘉兴市</v>
      </c>
      <c r="C469" s="153">
        <v>4</v>
      </c>
      <c r="D469" s="153">
        <v>0</v>
      </c>
      <c r="E469" s="177" t="s">
        <v>3417</v>
      </c>
      <c r="F469" s="177" t="s">
        <v>3986</v>
      </c>
      <c r="G469" s="177" t="s">
        <v>3417</v>
      </c>
      <c r="H469" s="177" t="s">
        <v>3417</v>
      </c>
      <c r="I469" s="177" t="s">
        <v>3426</v>
      </c>
      <c r="J469" s="183" t="s">
        <v>7121</v>
      </c>
      <c r="K469" s="176" t="str">
        <f t="shared" si="17"/>
        <v>000100001001004468</v>
      </c>
    </row>
    <row r="470" spans="1:11" s="3" customFormat="1">
      <c r="A470" s="177" t="s">
        <v>1557</v>
      </c>
      <c r="B470" s="28" t="str">
        <f t="shared" si="16"/>
        <v>基本属性/基本信息/常住城市/湖州市</v>
      </c>
      <c r="C470" s="153">
        <v>4</v>
      </c>
      <c r="D470" s="153">
        <v>0</v>
      </c>
      <c r="E470" s="177" t="s">
        <v>3417</v>
      </c>
      <c r="F470" s="177" t="s">
        <v>3986</v>
      </c>
      <c r="G470" s="177" t="s">
        <v>3417</v>
      </c>
      <c r="H470" s="177" t="s">
        <v>3417</v>
      </c>
      <c r="I470" s="177" t="s">
        <v>3426</v>
      </c>
      <c r="J470" s="183" t="s">
        <v>7122</v>
      </c>
      <c r="K470" s="176" t="str">
        <f t="shared" si="17"/>
        <v>000100001001004469</v>
      </c>
    </row>
    <row r="471" spans="1:11" s="3" customFormat="1">
      <c r="A471" s="177" t="s">
        <v>1558</v>
      </c>
      <c r="B471" s="28" t="str">
        <f t="shared" si="16"/>
        <v>基本属性/基本信息/常住城市/绍兴市</v>
      </c>
      <c r="C471" s="153">
        <v>4</v>
      </c>
      <c r="D471" s="153">
        <v>0</v>
      </c>
      <c r="E471" s="177" t="s">
        <v>3417</v>
      </c>
      <c r="F471" s="177" t="s">
        <v>3986</v>
      </c>
      <c r="G471" s="177" t="s">
        <v>3417</v>
      </c>
      <c r="H471" s="177" t="s">
        <v>3417</v>
      </c>
      <c r="I471" s="177" t="s">
        <v>3426</v>
      </c>
      <c r="J471" s="183" t="s">
        <v>7123</v>
      </c>
      <c r="K471" s="176" t="str">
        <f t="shared" si="17"/>
        <v>000100001001004470</v>
      </c>
    </row>
    <row r="472" spans="1:11" s="3" customFormat="1">
      <c r="A472" s="177" t="s">
        <v>1559</v>
      </c>
      <c r="B472" s="28" t="str">
        <f t="shared" si="16"/>
        <v>基本属性/基本信息/常住城市/金华市</v>
      </c>
      <c r="C472" s="153">
        <v>4</v>
      </c>
      <c r="D472" s="153">
        <v>0</v>
      </c>
      <c r="E472" s="177" t="s">
        <v>3417</v>
      </c>
      <c r="F472" s="177" t="s">
        <v>3986</v>
      </c>
      <c r="G472" s="177" t="s">
        <v>3417</v>
      </c>
      <c r="H472" s="177" t="s">
        <v>3417</v>
      </c>
      <c r="I472" s="177" t="s">
        <v>3426</v>
      </c>
      <c r="J472" s="183" t="s">
        <v>7124</v>
      </c>
      <c r="K472" s="176" t="str">
        <f t="shared" si="17"/>
        <v>000100001001004471</v>
      </c>
    </row>
    <row r="473" spans="1:11" s="3" customFormat="1">
      <c r="A473" s="177" t="s">
        <v>1560</v>
      </c>
      <c r="B473" s="28" t="str">
        <f t="shared" si="16"/>
        <v>基本属性/基本信息/常住城市/衢州市</v>
      </c>
      <c r="C473" s="153">
        <v>4</v>
      </c>
      <c r="D473" s="153">
        <v>0</v>
      </c>
      <c r="E473" s="177" t="s">
        <v>3417</v>
      </c>
      <c r="F473" s="177" t="s">
        <v>3986</v>
      </c>
      <c r="G473" s="177" t="s">
        <v>3417</v>
      </c>
      <c r="H473" s="177" t="s">
        <v>3417</v>
      </c>
      <c r="I473" s="177" t="s">
        <v>3426</v>
      </c>
      <c r="J473" s="183" t="s">
        <v>7125</v>
      </c>
      <c r="K473" s="176" t="str">
        <f t="shared" si="17"/>
        <v>000100001001004472</v>
      </c>
    </row>
    <row r="474" spans="1:11" s="3" customFormat="1">
      <c r="A474" s="177" t="s">
        <v>1561</v>
      </c>
      <c r="B474" s="28" t="str">
        <f t="shared" si="16"/>
        <v>基本属性/基本信息/常住城市/舟山市</v>
      </c>
      <c r="C474" s="153">
        <v>4</v>
      </c>
      <c r="D474" s="153">
        <v>0</v>
      </c>
      <c r="E474" s="177" t="s">
        <v>3417</v>
      </c>
      <c r="F474" s="177" t="s">
        <v>3986</v>
      </c>
      <c r="G474" s="177" t="s">
        <v>3417</v>
      </c>
      <c r="H474" s="177" t="s">
        <v>3417</v>
      </c>
      <c r="I474" s="177" t="s">
        <v>3426</v>
      </c>
      <c r="J474" s="183" t="s">
        <v>7126</v>
      </c>
      <c r="K474" s="176" t="str">
        <f t="shared" si="17"/>
        <v>000100001001004473</v>
      </c>
    </row>
    <row r="475" spans="1:11" s="3" customFormat="1">
      <c r="A475" s="177" t="s">
        <v>1562</v>
      </c>
      <c r="B475" s="28" t="str">
        <f t="shared" si="16"/>
        <v>基本属性/基本信息/常住城市/台州市</v>
      </c>
      <c r="C475" s="153">
        <v>4</v>
      </c>
      <c r="D475" s="153">
        <v>0</v>
      </c>
      <c r="E475" s="177" t="s">
        <v>3417</v>
      </c>
      <c r="F475" s="177" t="s">
        <v>3986</v>
      </c>
      <c r="G475" s="177" t="s">
        <v>3417</v>
      </c>
      <c r="H475" s="177" t="s">
        <v>3417</v>
      </c>
      <c r="I475" s="177" t="s">
        <v>3426</v>
      </c>
      <c r="J475" s="183" t="s">
        <v>7127</v>
      </c>
      <c r="K475" s="176" t="str">
        <f t="shared" si="17"/>
        <v>000100001001004474</v>
      </c>
    </row>
    <row r="476" spans="1:11" s="3" customFormat="1">
      <c r="A476" s="177" t="s">
        <v>1563</v>
      </c>
      <c r="B476" s="28" t="str">
        <f t="shared" si="16"/>
        <v>基本属性/基本信息/常住城市/丽水市</v>
      </c>
      <c r="C476" s="153">
        <v>4</v>
      </c>
      <c r="D476" s="153">
        <v>0</v>
      </c>
      <c r="E476" s="177" t="s">
        <v>3417</v>
      </c>
      <c r="F476" s="177" t="s">
        <v>3986</v>
      </c>
      <c r="G476" s="177" t="s">
        <v>3417</v>
      </c>
      <c r="H476" s="177" t="s">
        <v>3417</v>
      </c>
      <c r="I476" s="177" t="s">
        <v>3426</v>
      </c>
      <c r="J476" s="183" t="s">
        <v>7128</v>
      </c>
      <c r="K476" s="176" t="str">
        <f t="shared" si="17"/>
        <v>000100001001004475</v>
      </c>
    </row>
    <row r="477" spans="1:11" s="3" customFormat="1">
      <c r="A477" s="177" t="s">
        <v>1564</v>
      </c>
      <c r="B477" s="28" t="str">
        <f t="shared" si="16"/>
        <v>基本属性/基本信息/常住城市/合肥市</v>
      </c>
      <c r="C477" s="153">
        <v>4</v>
      </c>
      <c r="D477" s="153">
        <v>0</v>
      </c>
      <c r="E477" s="177" t="s">
        <v>3417</v>
      </c>
      <c r="F477" s="177" t="s">
        <v>3986</v>
      </c>
      <c r="G477" s="177" t="s">
        <v>3417</v>
      </c>
      <c r="H477" s="177" t="s">
        <v>3417</v>
      </c>
      <c r="I477" s="177" t="s">
        <v>3426</v>
      </c>
      <c r="J477" s="183" t="s">
        <v>7129</v>
      </c>
      <c r="K477" s="176" t="str">
        <f t="shared" si="17"/>
        <v>000100001001004476</v>
      </c>
    </row>
    <row r="478" spans="1:11" s="3" customFormat="1">
      <c r="A478" s="177" t="s">
        <v>1565</v>
      </c>
      <c r="B478" s="28" t="str">
        <f t="shared" si="16"/>
        <v>基本属性/基本信息/常住城市/芜湖市</v>
      </c>
      <c r="C478" s="153">
        <v>4</v>
      </c>
      <c r="D478" s="153">
        <v>0</v>
      </c>
      <c r="E478" s="177" t="s">
        <v>3417</v>
      </c>
      <c r="F478" s="177" t="s">
        <v>3986</v>
      </c>
      <c r="G478" s="177" t="s">
        <v>3417</v>
      </c>
      <c r="H478" s="177" t="s">
        <v>3417</v>
      </c>
      <c r="I478" s="177" t="s">
        <v>3426</v>
      </c>
      <c r="J478" s="183" t="s">
        <v>7130</v>
      </c>
      <c r="K478" s="176" t="str">
        <f t="shared" si="17"/>
        <v>000100001001004477</v>
      </c>
    </row>
    <row r="479" spans="1:11" s="3" customFormat="1">
      <c r="A479" s="177" t="s">
        <v>1566</v>
      </c>
      <c r="B479" s="28" t="str">
        <f t="shared" si="16"/>
        <v>基本属性/基本信息/常住城市/蚌埠市</v>
      </c>
      <c r="C479" s="153">
        <v>4</v>
      </c>
      <c r="D479" s="153">
        <v>0</v>
      </c>
      <c r="E479" s="177" t="s">
        <v>3417</v>
      </c>
      <c r="F479" s="177" t="s">
        <v>3986</v>
      </c>
      <c r="G479" s="177" t="s">
        <v>3417</v>
      </c>
      <c r="H479" s="177" t="s">
        <v>3417</v>
      </c>
      <c r="I479" s="177" t="s">
        <v>3426</v>
      </c>
      <c r="J479" s="183" t="s">
        <v>7131</v>
      </c>
      <c r="K479" s="176" t="str">
        <f t="shared" si="17"/>
        <v>000100001001004478</v>
      </c>
    </row>
    <row r="480" spans="1:11" s="3" customFormat="1">
      <c r="A480" s="177" t="s">
        <v>1567</v>
      </c>
      <c r="B480" s="28" t="str">
        <f t="shared" si="16"/>
        <v>基本属性/基本信息/常住城市/淮南市</v>
      </c>
      <c r="C480" s="153">
        <v>4</v>
      </c>
      <c r="D480" s="153">
        <v>0</v>
      </c>
      <c r="E480" s="177" t="s">
        <v>3417</v>
      </c>
      <c r="F480" s="177" t="s">
        <v>3986</v>
      </c>
      <c r="G480" s="177" t="s">
        <v>3417</v>
      </c>
      <c r="H480" s="177" t="s">
        <v>3417</v>
      </c>
      <c r="I480" s="177" t="s">
        <v>3426</v>
      </c>
      <c r="J480" s="183" t="s">
        <v>7132</v>
      </c>
      <c r="K480" s="176" t="str">
        <f t="shared" si="17"/>
        <v>000100001001004479</v>
      </c>
    </row>
    <row r="481" spans="1:11" s="3" customFormat="1">
      <c r="A481" s="177" t="s">
        <v>1568</v>
      </c>
      <c r="B481" s="28" t="str">
        <f t="shared" si="16"/>
        <v>基本属性/基本信息/常住城市/马鞍山市</v>
      </c>
      <c r="C481" s="153">
        <v>4</v>
      </c>
      <c r="D481" s="153">
        <v>0</v>
      </c>
      <c r="E481" s="177" t="s">
        <v>3417</v>
      </c>
      <c r="F481" s="177" t="s">
        <v>3986</v>
      </c>
      <c r="G481" s="177" t="s">
        <v>3417</v>
      </c>
      <c r="H481" s="177" t="s">
        <v>3417</v>
      </c>
      <c r="I481" s="177" t="s">
        <v>3426</v>
      </c>
      <c r="J481" s="183" t="s">
        <v>7133</v>
      </c>
      <c r="K481" s="176" t="str">
        <f t="shared" si="17"/>
        <v>000100001001004480</v>
      </c>
    </row>
    <row r="482" spans="1:11" s="3" customFormat="1">
      <c r="A482" s="177" t="s">
        <v>1569</v>
      </c>
      <c r="B482" s="28" t="str">
        <f t="shared" si="16"/>
        <v>基本属性/基本信息/常住城市/淮北市</v>
      </c>
      <c r="C482" s="153">
        <v>4</v>
      </c>
      <c r="D482" s="153">
        <v>0</v>
      </c>
      <c r="E482" s="177" t="s">
        <v>3417</v>
      </c>
      <c r="F482" s="177" t="s">
        <v>3986</v>
      </c>
      <c r="G482" s="177" t="s">
        <v>3417</v>
      </c>
      <c r="H482" s="177" t="s">
        <v>3417</v>
      </c>
      <c r="I482" s="177" t="s">
        <v>3426</v>
      </c>
      <c r="J482" s="183" t="s">
        <v>7134</v>
      </c>
      <c r="K482" s="176" t="str">
        <f t="shared" si="17"/>
        <v>000100001001004481</v>
      </c>
    </row>
    <row r="483" spans="1:11" s="3" customFormat="1">
      <c r="A483" s="177" t="s">
        <v>1570</v>
      </c>
      <c r="B483" s="28" t="str">
        <f t="shared" si="16"/>
        <v>基本属性/基本信息/常住城市/铜陵市</v>
      </c>
      <c r="C483" s="153">
        <v>4</v>
      </c>
      <c r="D483" s="153">
        <v>0</v>
      </c>
      <c r="E483" s="177" t="s">
        <v>3417</v>
      </c>
      <c r="F483" s="177" t="s">
        <v>3986</v>
      </c>
      <c r="G483" s="177" t="s">
        <v>3417</v>
      </c>
      <c r="H483" s="177" t="s">
        <v>3417</v>
      </c>
      <c r="I483" s="177" t="s">
        <v>3426</v>
      </c>
      <c r="J483" s="183" t="s">
        <v>7135</v>
      </c>
      <c r="K483" s="176" t="str">
        <f t="shared" si="17"/>
        <v>000100001001004482</v>
      </c>
    </row>
    <row r="484" spans="1:11" s="3" customFormat="1">
      <c r="A484" s="177" t="s">
        <v>1571</v>
      </c>
      <c r="B484" s="28" t="str">
        <f t="shared" si="16"/>
        <v>基本属性/基本信息/常住城市/安庆市</v>
      </c>
      <c r="C484" s="153">
        <v>4</v>
      </c>
      <c r="D484" s="153">
        <v>0</v>
      </c>
      <c r="E484" s="177" t="s">
        <v>3417</v>
      </c>
      <c r="F484" s="177" t="s">
        <v>3986</v>
      </c>
      <c r="G484" s="177" t="s">
        <v>3417</v>
      </c>
      <c r="H484" s="177" t="s">
        <v>3417</v>
      </c>
      <c r="I484" s="177" t="s">
        <v>3426</v>
      </c>
      <c r="J484" s="183" t="s">
        <v>7136</v>
      </c>
      <c r="K484" s="176" t="str">
        <f t="shared" si="17"/>
        <v>000100001001004483</v>
      </c>
    </row>
    <row r="485" spans="1:11" s="3" customFormat="1">
      <c r="A485" s="177" t="s">
        <v>1572</v>
      </c>
      <c r="B485" s="28" t="str">
        <f t="shared" si="16"/>
        <v>基本属性/基本信息/常住城市/黄山市</v>
      </c>
      <c r="C485" s="153">
        <v>4</v>
      </c>
      <c r="D485" s="153">
        <v>0</v>
      </c>
      <c r="E485" s="177" t="s">
        <v>3417</v>
      </c>
      <c r="F485" s="177" t="s">
        <v>3986</v>
      </c>
      <c r="G485" s="177" t="s">
        <v>3417</v>
      </c>
      <c r="H485" s="177" t="s">
        <v>3417</v>
      </c>
      <c r="I485" s="177" t="s">
        <v>3426</v>
      </c>
      <c r="J485" s="183" t="s">
        <v>7137</v>
      </c>
      <c r="K485" s="176" t="str">
        <f t="shared" si="17"/>
        <v>000100001001004484</v>
      </c>
    </row>
    <row r="486" spans="1:11" s="3" customFormat="1">
      <c r="A486" s="177" t="s">
        <v>1573</v>
      </c>
      <c r="B486" s="28" t="str">
        <f t="shared" si="16"/>
        <v>基本属性/基本信息/常住城市/滁州市</v>
      </c>
      <c r="C486" s="153">
        <v>4</v>
      </c>
      <c r="D486" s="153">
        <v>0</v>
      </c>
      <c r="E486" s="177" t="s">
        <v>3417</v>
      </c>
      <c r="F486" s="177" t="s">
        <v>3986</v>
      </c>
      <c r="G486" s="177" t="s">
        <v>3417</v>
      </c>
      <c r="H486" s="177" t="s">
        <v>3417</v>
      </c>
      <c r="I486" s="177" t="s">
        <v>3426</v>
      </c>
      <c r="J486" s="183" t="s">
        <v>7138</v>
      </c>
      <c r="K486" s="176" t="str">
        <f t="shared" si="17"/>
        <v>000100001001004485</v>
      </c>
    </row>
    <row r="487" spans="1:11" s="3" customFormat="1">
      <c r="A487" s="177" t="s">
        <v>1574</v>
      </c>
      <c r="B487" s="28" t="str">
        <f t="shared" si="16"/>
        <v>基本属性/基本信息/常住城市/阜阳市</v>
      </c>
      <c r="C487" s="153">
        <v>4</v>
      </c>
      <c r="D487" s="153">
        <v>0</v>
      </c>
      <c r="E487" s="177" t="s">
        <v>3417</v>
      </c>
      <c r="F487" s="177" t="s">
        <v>3986</v>
      </c>
      <c r="G487" s="177" t="s">
        <v>3417</v>
      </c>
      <c r="H487" s="177" t="s">
        <v>3417</v>
      </c>
      <c r="I487" s="177" t="s">
        <v>3426</v>
      </c>
      <c r="J487" s="183" t="s">
        <v>7139</v>
      </c>
      <c r="K487" s="176" t="str">
        <f t="shared" si="17"/>
        <v>000100001001004486</v>
      </c>
    </row>
    <row r="488" spans="1:11" s="3" customFormat="1">
      <c r="A488" s="177" t="s">
        <v>1575</v>
      </c>
      <c r="B488" s="28" t="str">
        <f t="shared" si="16"/>
        <v>基本属性/基本信息/常住城市/宿州市</v>
      </c>
      <c r="C488" s="153">
        <v>4</v>
      </c>
      <c r="D488" s="153">
        <v>0</v>
      </c>
      <c r="E488" s="177" t="s">
        <v>3417</v>
      </c>
      <c r="F488" s="177" t="s">
        <v>3986</v>
      </c>
      <c r="G488" s="177" t="s">
        <v>3417</v>
      </c>
      <c r="H488" s="177" t="s">
        <v>3417</v>
      </c>
      <c r="I488" s="177" t="s">
        <v>3426</v>
      </c>
      <c r="J488" s="183" t="s">
        <v>7140</v>
      </c>
      <c r="K488" s="176" t="str">
        <f t="shared" si="17"/>
        <v>000100001001004487</v>
      </c>
    </row>
    <row r="489" spans="1:11" s="3" customFormat="1">
      <c r="A489" s="177" t="s">
        <v>1577</v>
      </c>
      <c r="B489" s="28" t="str">
        <f t="shared" si="16"/>
        <v>基本属性/基本信息/常住城市/六安市</v>
      </c>
      <c r="C489" s="153">
        <v>4</v>
      </c>
      <c r="D489" s="153">
        <v>0</v>
      </c>
      <c r="E489" s="177" t="s">
        <v>3417</v>
      </c>
      <c r="F489" s="177" t="s">
        <v>3986</v>
      </c>
      <c r="G489" s="177" t="s">
        <v>3417</v>
      </c>
      <c r="H489" s="177" t="s">
        <v>3417</v>
      </c>
      <c r="I489" s="177" t="s">
        <v>3426</v>
      </c>
      <c r="J489" s="183" t="s">
        <v>7141</v>
      </c>
      <c r="K489" s="176" t="str">
        <f t="shared" si="17"/>
        <v>000100001001004488</v>
      </c>
    </row>
    <row r="490" spans="1:11" s="3" customFormat="1">
      <c r="A490" s="177" t="s">
        <v>1578</v>
      </c>
      <c r="B490" s="28" t="str">
        <f t="shared" si="16"/>
        <v>基本属性/基本信息/常住城市/亳州市</v>
      </c>
      <c r="C490" s="153">
        <v>4</v>
      </c>
      <c r="D490" s="153">
        <v>0</v>
      </c>
      <c r="E490" s="177" t="s">
        <v>3417</v>
      </c>
      <c r="F490" s="177" t="s">
        <v>3986</v>
      </c>
      <c r="G490" s="177" t="s">
        <v>3417</v>
      </c>
      <c r="H490" s="177" t="s">
        <v>3417</v>
      </c>
      <c r="I490" s="177" t="s">
        <v>3426</v>
      </c>
      <c r="J490" s="183" t="s">
        <v>7142</v>
      </c>
      <c r="K490" s="176" t="str">
        <f t="shared" si="17"/>
        <v>000100001001004489</v>
      </c>
    </row>
    <row r="491" spans="1:11" s="3" customFormat="1">
      <c r="A491" s="177" t="s">
        <v>1579</v>
      </c>
      <c r="B491" s="28" t="str">
        <f t="shared" si="16"/>
        <v>基本属性/基本信息/常住城市/池州市</v>
      </c>
      <c r="C491" s="153">
        <v>4</v>
      </c>
      <c r="D491" s="153">
        <v>0</v>
      </c>
      <c r="E491" s="177" t="s">
        <v>3417</v>
      </c>
      <c r="F491" s="177" t="s">
        <v>3986</v>
      </c>
      <c r="G491" s="177" t="s">
        <v>3417</v>
      </c>
      <c r="H491" s="177" t="s">
        <v>3417</v>
      </c>
      <c r="I491" s="177" t="s">
        <v>3426</v>
      </c>
      <c r="J491" s="183" t="s">
        <v>7143</v>
      </c>
      <c r="K491" s="176" t="str">
        <f t="shared" si="17"/>
        <v>000100001001004490</v>
      </c>
    </row>
    <row r="492" spans="1:11" s="3" customFormat="1">
      <c r="A492" s="177" t="s">
        <v>1580</v>
      </c>
      <c r="B492" s="28" t="str">
        <f t="shared" si="16"/>
        <v>基本属性/基本信息/常住城市/宣城市</v>
      </c>
      <c r="C492" s="153">
        <v>4</v>
      </c>
      <c r="D492" s="153">
        <v>0</v>
      </c>
      <c r="E492" s="177" t="s">
        <v>3417</v>
      </c>
      <c r="F492" s="177" t="s">
        <v>3986</v>
      </c>
      <c r="G492" s="177" t="s">
        <v>3417</v>
      </c>
      <c r="H492" s="177" t="s">
        <v>3417</v>
      </c>
      <c r="I492" s="177" t="s">
        <v>3426</v>
      </c>
      <c r="J492" s="183" t="s">
        <v>7144</v>
      </c>
      <c r="K492" s="176" t="str">
        <f t="shared" si="17"/>
        <v>000100001001004491</v>
      </c>
    </row>
    <row r="493" spans="1:11" s="3" customFormat="1">
      <c r="A493" s="177" t="s">
        <v>1581</v>
      </c>
      <c r="B493" s="28" t="str">
        <f t="shared" si="16"/>
        <v>基本属性/基本信息/常住城市/福州市</v>
      </c>
      <c r="C493" s="153">
        <v>4</v>
      </c>
      <c r="D493" s="153">
        <v>0</v>
      </c>
      <c r="E493" s="177" t="s">
        <v>3417</v>
      </c>
      <c r="F493" s="177" t="s">
        <v>3986</v>
      </c>
      <c r="G493" s="177" t="s">
        <v>3417</v>
      </c>
      <c r="H493" s="177" t="s">
        <v>3417</v>
      </c>
      <c r="I493" s="177" t="s">
        <v>3426</v>
      </c>
      <c r="J493" s="183" t="s">
        <v>7145</v>
      </c>
      <c r="K493" s="176" t="str">
        <f t="shared" si="17"/>
        <v>000100001001004492</v>
      </c>
    </row>
    <row r="494" spans="1:11" s="3" customFormat="1">
      <c r="A494" s="177" t="s">
        <v>1582</v>
      </c>
      <c r="B494" s="28" t="str">
        <f t="shared" si="16"/>
        <v>基本属性/基本信息/常住城市/厦门市</v>
      </c>
      <c r="C494" s="153">
        <v>4</v>
      </c>
      <c r="D494" s="153">
        <v>0</v>
      </c>
      <c r="E494" s="177" t="s">
        <v>3417</v>
      </c>
      <c r="F494" s="177" t="s">
        <v>3986</v>
      </c>
      <c r="G494" s="177" t="s">
        <v>3417</v>
      </c>
      <c r="H494" s="177" t="s">
        <v>3417</v>
      </c>
      <c r="I494" s="177" t="s">
        <v>3426</v>
      </c>
      <c r="J494" s="183" t="s">
        <v>7146</v>
      </c>
      <c r="K494" s="176" t="str">
        <f t="shared" si="17"/>
        <v>000100001001004493</v>
      </c>
    </row>
    <row r="495" spans="1:11" s="3" customFormat="1">
      <c r="A495" s="177" t="s">
        <v>1583</v>
      </c>
      <c r="B495" s="28" t="str">
        <f t="shared" si="16"/>
        <v>基本属性/基本信息/常住城市/莆田市</v>
      </c>
      <c r="C495" s="153">
        <v>4</v>
      </c>
      <c r="D495" s="153">
        <v>0</v>
      </c>
      <c r="E495" s="177" t="s">
        <v>3417</v>
      </c>
      <c r="F495" s="177" t="s">
        <v>3986</v>
      </c>
      <c r="G495" s="177" t="s">
        <v>3417</v>
      </c>
      <c r="H495" s="177" t="s">
        <v>3417</v>
      </c>
      <c r="I495" s="177" t="s">
        <v>3426</v>
      </c>
      <c r="J495" s="183" t="s">
        <v>7147</v>
      </c>
      <c r="K495" s="176" t="str">
        <f t="shared" si="17"/>
        <v>000100001001004494</v>
      </c>
    </row>
    <row r="496" spans="1:11" s="3" customFormat="1">
      <c r="A496" s="177" t="s">
        <v>1584</v>
      </c>
      <c r="B496" s="28" t="str">
        <f t="shared" si="16"/>
        <v>基本属性/基本信息/常住城市/三明市</v>
      </c>
      <c r="C496" s="153">
        <v>4</v>
      </c>
      <c r="D496" s="153">
        <v>0</v>
      </c>
      <c r="E496" s="177" t="s">
        <v>3417</v>
      </c>
      <c r="F496" s="177" t="s">
        <v>3986</v>
      </c>
      <c r="G496" s="177" t="s">
        <v>3417</v>
      </c>
      <c r="H496" s="177" t="s">
        <v>3417</v>
      </c>
      <c r="I496" s="177" t="s">
        <v>3426</v>
      </c>
      <c r="J496" s="183" t="s">
        <v>7148</v>
      </c>
      <c r="K496" s="176" t="str">
        <f t="shared" si="17"/>
        <v>000100001001004495</v>
      </c>
    </row>
    <row r="497" spans="1:11" s="3" customFormat="1">
      <c r="A497" s="177" t="s">
        <v>1585</v>
      </c>
      <c r="B497" s="28" t="str">
        <f t="shared" si="16"/>
        <v>基本属性/基本信息/常住城市/泉州市</v>
      </c>
      <c r="C497" s="153">
        <v>4</v>
      </c>
      <c r="D497" s="153">
        <v>0</v>
      </c>
      <c r="E497" s="177" t="s">
        <v>3417</v>
      </c>
      <c r="F497" s="177" t="s">
        <v>3986</v>
      </c>
      <c r="G497" s="177" t="s">
        <v>3417</v>
      </c>
      <c r="H497" s="177" t="s">
        <v>3417</v>
      </c>
      <c r="I497" s="177" t="s">
        <v>3426</v>
      </c>
      <c r="J497" s="183" t="s">
        <v>7149</v>
      </c>
      <c r="K497" s="176" t="str">
        <f t="shared" si="17"/>
        <v>000100001001004496</v>
      </c>
    </row>
    <row r="498" spans="1:11" s="3" customFormat="1">
      <c r="A498" s="177" t="s">
        <v>1586</v>
      </c>
      <c r="B498" s="28" t="str">
        <f t="shared" si="16"/>
        <v>基本属性/基本信息/常住城市/漳州市</v>
      </c>
      <c r="C498" s="153">
        <v>4</v>
      </c>
      <c r="D498" s="153">
        <v>0</v>
      </c>
      <c r="E498" s="177" t="s">
        <v>3417</v>
      </c>
      <c r="F498" s="177" t="s">
        <v>3986</v>
      </c>
      <c r="G498" s="177" t="s">
        <v>3417</v>
      </c>
      <c r="H498" s="177" t="s">
        <v>3417</v>
      </c>
      <c r="I498" s="177" t="s">
        <v>3426</v>
      </c>
      <c r="J498" s="183" t="s">
        <v>7150</v>
      </c>
      <c r="K498" s="176" t="str">
        <f t="shared" si="17"/>
        <v>000100001001004497</v>
      </c>
    </row>
    <row r="499" spans="1:11" s="3" customFormat="1">
      <c r="A499" s="177" t="s">
        <v>1587</v>
      </c>
      <c r="B499" s="28" t="str">
        <f t="shared" si="16"/>
        <v>基本属性/基本信息/常住城市/南平市</v>
      </c>
      <c r="C499" s="153">
        <v>4</v>
      </c>
      <c r="D499" s="153">
        <v>0</v>
      </c>
      <c r="E499" s="177" t="s">
        <v>3417</v>
      </c>
      <c r="F499" s="177" t="s">
        <v>3986</v>
      </c>
      <c r="G499" s="177" t="s">
        <v>3417</v>
      </c>
      <c r="H499" s="177" t="s">
        <v>3417</v>
      </c>
      <c r="I499" s="177" t="s">
        <v>3426</v>
      </c>
      <c r="J499" s="183" t="s">
        <v>7151</v>
      </c>
      <c r="K499" s="176" t="str">
        <f t="shared" si="17"/>
        <v>000100001001004498</v>
      </c>
    </row>
    <row r="500" spans="1:11" s="3" customFormat="1">
      <c r="A500" s="177" t="s">
        <v>1588</v>
      </c>
      <c r="B500" s="28" t="str">
        <f t="shared" si="16"/>
        <v>基本属性/基本信息/常住城市/龙岩市</v>
      </c>
      <c r="C500" s="153">
        <v>4</v>
      </c>
      <c r="D500" s="153">
        <v>0</v>
      </c>
      <c r="E500" s="177" t="s">
        <v>3417</v>
      </c>
      <c r="F500" s="177" t="s">
        <v>3986</v>
      </c>
      <c r="G500" s="177" t="s">
        <v>3417</v>
      </c>
      <c r="H500" s="177" t="s">
        <v>3417</v>
      </c>
      <c r="I500" s="177" t="s">
        <v>3426</v>
      </c>
      <c r="J500" s="183" t="s">
        <v>7152</v>
      </c>
      <c r="K500" s="176" t="str">
        <f t="shared" si="17"/>
        <v>000100001001004499</v>
      </c>
    </row>
    <row r="501" spans="1:11" s="3" customFormat="1">
      <c r="A501" s="177" t="s">
        <v>1589</v>
      </c>
      <c r="B501" s="28" t="str">
        <f t="shared" si="16"/>
        <v>基本属性/基本信息/常住城市/宁德市</v>
      </c>
      <c r="C501" s="153">
        <v>4</v>
      </c>
      <c r="D501" s="153">
        <v>0</v>
      </c>
      <c r="E501" s="177" t="s">
        <v>3417</v>
      </c>
      <c r="F501" s="177" t="s">
        <v>3986</v>
      </c>
      <c r="G501" s="177" t="s">
        <v>3417</v>
      </c>
      <c r="H501" s="177" t="s">
        <v>3417</v>
      </c>
      <c r="I501" s="177" t="s">
        <v>3426</v>
      </c>
      <c r="J501" s="183" t="s">
        <v>7153</v>
      </c>
      <c r="K501" s="176" t="str">
        <f t="shared" si="17"/>
        <v>000100001001004500</v>
      </c>
    </row>
    <row r="502" spans="1:11" s="3" customFormat="1">
      <c r="A502" s="177" t="s">
        <v>1590</v>
      </c>
      <c r="B502" s="28" t="str">
        <f t="shared" si="16"/>
        <v>基本属性/基本信息/常住城市/南昌市</v>
      </c>
      <c r="C502" s="153">
        <v>4</v>
      </c>
      <c r="D502" s="153">
        <v>0</v>
      </c>
      <c r="E502" s="177" t="s">
        <v>3417</v>
      </c>
      <c r="F502" s="177" t="s">
        <v>3986</v>
      </c>
      <c r="G502" s="177" t="s">
        <v>3417</v>
      </c>
      <c r="H502" s="177" t="s">
        <v>3417</v>
      </c>
      <c r="I502" s="177" t="s">
        <v>3426</v>
      </c>
      <c r="J502" s="183" t="s">
        <v>7154</v>
      </c>
      <c r="K502" s="176" t="str">
        <f t="shared" si="17"/>
        <v>000100001001004501</v>
      </c>
    </row>
    <row r="503" spans="1:11" s="3" customFormat="1">
      <c r="A503" s="177" t="s">
        <v>1591</v>
      </c>
      <c r="B503" s="28" t="str">
        <f t="shared" si="16"/>
        <v>基本属性/基本信息/常住城市/景德镇市</v>
      </c>
      <c r="C503" s="153">
        <v>4</v>
      </c>
      <c r="D503" s="153">
        <v>0</v>
      </c>
      <c r="E503" s="177" t="s">
        <v>3417</v>
      </c>
      <c r="F503" s="177" t="s">
        <v>3986</v>
      </c>
      <c r="G503" s="177" t="s">
        <v>3417</v>
      </c>
      <c r="H503" s="177" t="s">
        <v>3417</v>
      </c>
      <c r="I503" s="177" t="s">
        <v>3426</v>
      </c>
      <c r="J503" s="183" t="s">
        <v>7155</v>
      </c>
      <c r="K503" s="176" t="str">
        <f t="shared" si="17"/>
        <v>000100001001004502</v>
      </c>
    </row>
    <row r="504" spans="1:11" s="3" customFormat="1">
      <c r="A504" s="177" t="s">
        <v>1592</v>
      </c>
      <c r="B504" s="28" t="str">
        <f t="shared" si="16"/>
        <v>基本属性/基本信息/常住城市/萍乡市</v>
      </c>
      <c r="C504" s="153">
        <v>4</v>
      </c>
      <c r="D504" s="153">
        <v>0</v>
      </c>
      <c r="E504" s="177" t="s">
        <v>3417</v>
      </c>
      <c r="F504" s="177" t="s">
        <v>3986</v>
      </c>
      <c r="G504" s="177" t="s">
        <v>3417</v>
      </c>
      <c r="H504" s="177" t="s">
        <v>3417</v>
      </c>
      <c r="I504" s="177" t="s">
        <v>3426</v>
      </c>
      <c r="J504" s="183" t="s">
        <v>7156</v>
      </c>
      <c r="K504" s="176" t="str">
        <f t="shared" si="17"/>
        <v>000100001001004503</v>
      </c>
    </row>
    <row r="505" spans="1:11" s="3" customFormat="1">
      <c r="A505" s="177" t="s">
        <v>1593</v>
      </c>
      <c r="B505" s="28" t="str">
        <f t="shared" si="16"/>
        <v>基本属性/基本信息/常住城市/九江市</v>
      </c>
      <c r="C505" s="153">
        <v>4</v>
      </c>
      <c r="D505" s="153">
        <v>0</v>
      </c>
      <c r="E505" s="177" t="s">
        <v>3417</v>
      </c>
      <c r="F505" s="177" t="s">
        <v>3986</v>
      </c>
      <c r="G505" s="177" t="s">
        <v>3417</v>
      </c>
      <c r="H505" s="177" t="s">
        <v>3417</v>
      </c>
      <c r="I505" s="177" t="s">
        <v>3426</v>
      </c>
      <c r="J505" s="183" t="s">
        <v>7157</v>
      </c>
      <c r="K505" s="176" t="str">
        <f t="shared" si="17"/>
        <v>000100001001004504</v>
      </c>
    </row>
    <row r="506" spans="1:11" s="3" customFormat="1">
      <c r="A506" s="177" t="s">
        <v>1594</v>
      </c>
      <c r="B506" s="28" t="str">
        <f t="shared" si="16"/>
        <v>基本属性/基本信息/常住城市/新余市</v>
      </c>
      <c r="C506" s="153">
        <v>4</v>
      </c>
      <c r="D506" s="153">
        <v>0</v>
      </c>
      <c r="E506" s="177" t="s">
        <v>3417</v>
      </c>
      <c r="F506" s="177" t="s">
        <v>3986</v>
      </c>
      <c r="G506" s="177" t="s">
        <v>3417</v>
      </c>
      <c r="H506" s="177" t="s">
        <v>3417</v>
      </c>
      <c r="I506" s="177" t="s">
        <v>3426</v>
      </c>
      <c r="J506" s="183" t="s">
        <v>7158</v>
      </c>
      <c r="K506" s="176" t="str">
        <f t="shared" si="17"/>
        <v>000100001001004505</v>
      </c>
    </row>
    <row r="507" spans="1:11" s="3" customFormat="1">
      <c r="A507" s="177" t="s">
        <v>1595</v>
      </c>
      <c r="B507" s="28" t="str">
        <f t="shared" si="16"/>
        <v>基本属性/基本信息/常住城市/鹰潭市</v>
      </c>
      <c r="C507" s="153">
        <v>4</v>
      </c>
      <c r="D507" s="153">
        <v>0</v>
      </c>
      <c r="E507" s="177" t="s">
        <v>3417</v>
      </c>
      <c r="F507" s="177" t="s">
        <v>3986</v>
      </c>
      <c r="G507" s="177" t="s">
        <v>3417</v>
      </c>
      <c r="H507" s="177" t="s">
        <v>3417</v>
      </c>
      <c r="I507" s="177" t="s">
        <v>3426</v>
      </c>
      <c r="J507" s="183" t="s">
        <v>7159</v>
      </c>
      <c r="K507" s="176" t="str">
        <f t="shared" si="17"/>
        <v>000100001001004506</v>
      </c>
    </row>
    <row r="508" spans="1:11" s="3" customFormat="1">
      <c r="A508" s="177" t="s">
        <v>1596</v>
      </c>
      <c r="B508" s="28" t="str">
        <f t="shared" ref="B508:B571" si="18">"基本属性/基本信息/常住城市/"&amp;A508</f>
        <v>基本属性/基本信息/常住城市/赣州市</v>
      </c>
      <c r="C508" s="153">
        <v>4</v>
      </c>
      <c r="D508" s="153">
        <v>0</v>
      </c>
      <c r="E508" s="177" t="s">
        <v>3417</v>
      </c>
      <c r="F508" s="177" t="s">
        <v>3986</v>
      </c>
      <c r="G508" s="177" t="s">
        <v>3417</v>
      </c>
      <c r="H508" s="177" t="s">
        <v>3417</v>
      </c>
      <c r="I508" s="177" t="s">
        <v>3426</v>
      </c>
      <c r="J508" s="183" t="s">
        <v>7160</v>
      </c>
      <c r="K508" s="176" t="str">
        <f t="shared" ref="K508:K571" si="19">D508&amp;E508&amp;F508&amp;G508&amp;H508&amp;I508&amp;J508</f>
        <v>000100001001004507</v>
      </c>
    </row>
    <row r="509" spans="1:11" s="3" customFormat="1">
      <c r="A509" s="177" t="s">
        <v>1597</v>
      </c>
      <c r="B509" s="28" t="str">
        <f t="shared" si="18"/>
        <v>基本属性/基本信息/常住城市/吉安市</v>
      </c>
      <c r="C509" s="153">
        <v>4</v>
      </c>
      <c r="D509" s="153">
        <v>0</v>
      </c>
      <c r="E509" s="177" t="s">
        <v>3417</v>
      </c>
      <c r="F509" s="177" t="s">
        <v>3986</v>
      </c>
      <c r="G509" s="177" t="s">
        <v>3417</v>
      </c>
      <c r="H509" s="177" t="s">
        <v>3417</v>
      </c>
      <c r="I509" s="177" t="s">
        <v>3426</v>
      </c>
      <c r="J509" s="183" t="s">
        <v>7161</v>
      </c>
      <c r="K509" s="176" t="str">
        <f t="shared" si="19"/>
        <v>000100001001004508</v>
      </c>
    </row>
    <row r="510" spans="1:11" s="3" customFormat="1">
      <c r="A510" s="177" t="s">
        <v>1598</v>
      </c>
      <c r="B510" s="28" t="str">
        <f t="shared" si="18"/>
        <v>基本属性/基本信息/常住城市/宜春市</v>
      </c>
      <c r="C510" s="153">
        <v>4</v>
      </c>
      <c r="D510" s="153">
        <v>0</v>
      </c>
      <c r="E510" s="177" t="s">
        <v>3417</v>
      </c>
      <c r="F510" s="177" t="s">
        <v>3986</v>
      </c>
      <c r="G510" s="177" t="s">
        <v>3417</v>
      </c>
      <c r="H510" s="177" t="s">
        <v>3417</v>
      </c>
      <c r="I510" s="177" t="s">
        <v>3426</v>
      </c>
      <c r="J510" s="183" t="s">
        <v>7162</v>
      </c>
      <c r="K510" s="176" t="str">
        <f t="shared" si="19"/>
        <v>000100001001004509</v>
      </c>
    </row>
    <row r="511" spans="1:11" s="3" customFormat="1">
      <c r="A511" s="177" t="s">
        <v>1599</v>
      </c>
      <c r="B511" s="28" t="str">
        <f t="shared" si="18"/>
        <v>基本属性/基本信息/常住城市/抚州市</v>
      </c>
      <c r="C511" s="153">
        <v>4</v>
      </c>
      <c r="D511" s="153">
        <v>0</v>
      </c>
      <c r="E511" s="177" t="s">
        <v>3417</v>
      </c>
      <c r="F511" s="177" t="s">
        <v>3986</v>
      </c>
      <c r="G511" s="177" t="s">
        <v>3417</v>
      </c>
      <c r="H511" s="177" t="s">
        <v>3417</v>
      </c>
      <c r="I511" s="177" t="s">
        <v>3426</v>
      </c>
      <c r="J511" s="183" t="s">
        <v>7163</v>
      </c>
      <c r="K511" s="176" t="str">
        <f t="shared" si="19"/>
        <v>000100001001004510</v>
      </c>
    </row>
    <row r="512" spans="1:11" s="3" customFormat="1">
      <c r="A512" s="177" t="s">
        <v>1600</v>
      </c>
      <c r="B512" s="28" t="str">
        <f t="shared" si="18"/>
        <v>基本属性/基本信息/常住城市/上饶市</v>
      </c>
      <c r="C512" s="153">
        <v>4</v>
      </c>
      <c r="D512" s="153">
        <v>0</v>
      </c>
      <c r="E512" s="177" t="s">
        <v>3417</v>
      </c>
      <c r="F512" s="177" t="s">
        <v>3986</v>
      </c>
      <c r="G512" s="177" t="s">
        <v>3417</v>
      </c>
      <c r="H512" s="177" t="s">
        <v>3417</v>
      </c>
      <c r="I512" s="177" t="s">
        <v>3426</v>
      </c>
      <c r="J512" s="183" t="s">
        <v>7164</v>
      </c>
      <c r="K512" s="176" t="str">
        <f t="shared" si="19"/>
        <v>000100001001004511</v>
      </c>
    </row>
    <row r="513" spans="1:11" s="3" customFormat="1">
      <c r="A513" s="177" t="s">
        <v>1601</v>
      </c>
      <c r="B513" s="28" t="str">
        <f t="shared" si="18"/>
        <v>基本属性/基本信息/常住城市/济南市</v>
      </c>
      <c r="C513" s="153">
        <v>4</v>
      </c>
      <c r="D513" s="153">
        <v>0</v>
      </c>
      <c r="E513" s="177" t="s">
        <v>3417</v>
      </c>
      <c r="F513" s="177" t="s">
        <v>3986</v>
      </c>
      <c r="G513" s="177" t="s">
        <v>3417</v>
      </c>
      <c r="H513" s="177" t="s">
        <v>3417</v>
      </c>
      <c r="I513" s="177" t="s">
        <v>3426</v>
      </c>
      <c r="J513" s="183" t="s">
        <v>7165</v>
      </c>
      <c r="K513" s="176" t="str">
        <f t="shared" si="19"/>
        <v>000100001001004512</v>
      </c>
    </row>
    <row r="514" spans="1:11" s="3" customFormat="1">
      <c r="A514" s="177" t="s">
        <v>1602</v>
      </c>
      <c r="B514" s="28" t="str">
        <f t="shared" si="18"/>
        <v>基本属性/基本信息/常住城市/青岛市</v>
      </c>
      <c r="C514" s="153">
        <v>4</v>
      </c>
      <c r="D514" s="153">
        <v>0</v>
      </c>
      <c r="E514" s="177" t="s">
        <v>3417</v>
      </c>
      <c r="F514" s="177" t="s">
        <v>3986</v>
      </c>
      <c r="G514" s="177" t="s">
        <v>3417</v>
      </c>
      <c r="H514" s="177" t="s">
        <v>3417</v>
      </c>
      <c r="I514" s="177" t="s">
        <v>3426</v>
      </c>
      <c r="J514" s="183" t="s">
        <v>7166</v>
      </c>
      <c r="K514" s="176" t="str">
        <f t="shared" si="19"/>
        <v>000100001001004513</v>
      </c>
    </row>
    <row r="515" spans="1:11" s="3" customFormat="1">
      <c r="A515" s="177" t="s">
        <v>1603</v>
      </c>
      <c r="B515" s="28" t="str">
        <f t="shared" si="18"/>
        <v>基本属性/基本信息/常住城市/淄博市</v>
      </c>
      <c r="C515" s="153">
        <v>4</v>
      </c>
      <c r="D515" s="153">
        <v>0</v>
      </c>
      <c r="E515" s="177" t="s">
        <v>3417</v>
      </c>
      <c r="F515" s="177" t="s">
        <v>3986</v>
      </c>
      <c r="G515" s="177" t="s">
        <v>3417</v>
      </c>
      <c r="H515" s="177" t="s">
        <v>3417</v>
      </c>
      <c r="I515" s="177" t="s">
        <v>3426</v>
      </c>
      <c r="J515" s="183" t="s">
        <v>7167</v>
      </c>
      <c r="K515" s="176" t="str">
        <f t="shared" si="19"/>
        <v>000100001001004514</v>
      </c>
    </row>
    <row r="516" spans="1:11" s="3" customFormat="1">
      <c r="A516" s="177" t="s">
        <v>1604</v>
      </c>
      <c r="B516" s="28" t="str">
        <f t="shared" si="18"/>
        <v>基本属性/基本信息/常住城市/枣庄市</v>
      </c>
      <c r="C516" s="153">
        <v>4</v>
      </c>
      <c r="D516" s="153">
        <v>0</v>
      </c>
      <c r="E516" s="177" t="s">
        <v>3417</v>
      </c>
      <c r="F516" s="177" t="s">
        <v>3986</v>
      </c>
      <c r="G516" s="177" t="s">
        <v>3417</v>
      </c>
      <c r="H516" s="177" t="s">
        <v>3417</v>
      </c>
      <c r="I516" s="177" t="s">
        <v>3426</v>
      </c>
      <c r="J516" s="183" t="s">
        <v>7168</v>
      </c>
      <c r="K516" s="176" t="str">
        <f t="shared" si="19"/>
        <v>000100001001004515</v>
      </c>
    </row>
    <row r="517" spans="1:11" s="3" customFormat="1">
      <c r="A517" s="177" t="s">
        <v>1605</v>
      </c>
      <c r="B517" s="28" t="str">
        <f t="shared" si="18"/>
        <v>基本属性/基本信息/常住城市/东营市</v>
      </c>
      <c r="C517" s="153">
        <v>4</v>
      </c>
      <c r="D517" s="153">
        <v>0</v>
      </c>
      <c r="E517" s="177" t="s">
        <v>3417</v>
      </c>
      <c r="F517" s="177" t="s">
        <v>3986</v>
      </c>
      <c r="G517" s="177" t="s">
        <v>3417</v>
      </c>
      <c r="H517" s="177" t="s">
        <v>3417</v>
      </c>
      <c r="I517" s="177" t="s">
        <v>3426</v>
      </c>
      <c r="J517" s="183" t="s">
        <v>7169</v>
      </c>
      <c r="K517" s="176" t="str">
        <f t="shared" si="19"/>
        <v>000100001001004516</v>
      </c>
    </row>
    <row r="518" spans="1:11" s="3" customFormat="1">
      <c r="A518" s="177" t="s">
        <v>1606</v>
      </c>
      <c r="B518" s="28" t="str">
        <f t="shared" si="18"/>
        <v>基本属性/基本信息/常住城市/烟台市</v>
      </c>
      <c r="C518" s="153">
        <v>4</v>
      </c>
      <c r="D518" s="153">
        <v>0</v>
      </c>
      <c r="E518" s="177" t="s">
        <v>3417</v>
      </c>
      <c r="F518" s="177" t="s">
        <v>3986</v>
      </c>
      <c r="G518" s="177" t="s">
        <v>3417</v>
      </c>
      <c r="H518" s="177" t="s">
        <v>3417</v>
      </c>
      <c r="I518" s="177" t="s">
        <v>3426</v>
      </c>
      <c r="J518" s="183" t="s">
        <v>7170</v>
      </c>
      <c r="K518" s="176" t="str">
        <f t="shared" si="19"/>
        <v>000100001001004517</v>
      </c>
    </row>
    <row r="519" spans="1:11" s="3" customFormat="1">
      <c r="A519" s="177" t="s">
        <v>1607</v>
      </c>
      <c r="B519" s="28" t="str">
        <f t="shared" si="18"/>
        <v>基本属性/基本信息/常住城市/潍坊市</v>
      </c>
      <c r="C519" s="153">
        <v>4</v>
      </c>
      <c r="D519" s="153">
        <v>0</v>
      </c>
      <c r="E519" s="177" t="s">
        <v>3417</v>
      </c>
      <c r="F519" s="177" t="s">
        <v>3986</v>
      </c>
      <c r="G519" s="177" t="s">
        <v>3417</v>
      </c>
      <c r="H519" s="177" t="s">
        <v>3417</v>
      </c>
      <c r="I519" s="177" t="s">
        <v>3426</v>
      </c>
      <c r="J519" s="183" t="s">
        <v>7171</v>
      </c>
      <c r="K519" s="176" t="str">
        <f t="shared" si="19"/>
        <v>000100001001004518</v>
      </c>
    </row>
    <row r="520" spans="1:11" s="3" customFormat="1">
      <c r="A520" s="177" t="s">
        <v>1608</v>
      </c>
      <c r="B520" s="28" t="str">
        <f t="shared" si="18"/>
        <v>基本属性/基本信息/常住城市/济宁市</v>
      </c>
      <c r="C520" s="153">
        <v>4</v>
      </c>
      <c r="D520" s="153">
        <v>0</v>
      </c>
      <c r="E520" s="177" t="s">
        <v>3417</v>
      </c>
      <c r="F520" s="177" t="s">
        <v>3986</v>
      </c>
      <c r="G520" s="177" t="s">
        <v>3417</v>
      </c>
      <c r="H520" s="177" t="s">
        <v>3417</v>
      </c>
      <c r="I520" s="177" t="s">
        <v>3426</v>
      </c>
      <c r="J520" s="183" t="s">
        <v>7172</v>
      </c>
      <c r="K520" s="176" t="str">
        <f t="shared" si="19"/>
        <v>000100001001004519</v>
      </c>
    </row>
    <row r="521" spans="1:11" s="3" customFormat="1">
      <c r="A521" s="177" t="s">
        <v>1609</v>
      </c>
      <c r="B521" s="28" t="str">
        <f t="shared" si="18"/>
        <v>基本属性/基本信息/常住城市/泰安市</v>
      </c>
      <c r="C521" s="153">
        <v>4</v>
      </c>
      <c r="D521" s="153">
        <v>0</v>
      </c>
      <c r="E521" s="177" t="s">
        <v>3417</v>
      </c>
      <c r="F521" s="177" t="s">
        <v>3986</v>
      </c>
      <c r="G521" s="177" t="s">
        <v>3417</v>
      </c>
      <c r="H521" s="177" t="s">
        <v>3417</v>
      </c>
      <c r="I521" s="177" t="s">
        <v>3426</v>
      </c>
      <c r="J521" s="183" t="s">
        <v>7173</v>
      </c>
      <c r="K521" s="176" t="str">
        <f t="shared" si="19"/>
        <v>000100001001004520</v>
      </c>
    </row>
    <row r="522" spans="1:11" s="3" customFormat="1">
      <c r="A522" s="177" t="s">
        <v>1610</v>
      </c>
      <c r="B522" s="28" t="str">
        <f t="shared" si="18"/>
        <v>基本属性/基本信息/常住城市/威海市</v>
      </c>
      <c r="C522" s="153">
        <v>4</v>
      </c>
      <c r="D522" s="153">
        <v>0</v>
      </c>
      <c r="E522" s="177" t="s">
        <v>3417</v>
      </c>
      <c r="F522" s="177" t="s">
        <v>3986</v>
      </c>
      <c r="G522" s="177" t="s">
        <v>3417</v>
      </c>
      <c r="H522" s="177" t="s">
        <v>3417</v>
      </c>
      <c r="I522" s="177" t="s">
        <v>3426</v>
      </c>
      <c r="J522" s="183" t="s">
        <v>7174</v>
      </c>
      <c r="K522" s="176" t="str">
        <f t="shared" si="19"/>
        <v>000100001001004521</v>
      </c>
    </row>
    <row r="523" spans="1:11" s="3" customFormat="1">
      <c r="A523" s="177" t="s">
        <v>1611</v>
      </c>
      <c r="B523" s="28" t="str">
        <f t="shared" si="18"/>
        <v>基本属性/基本信息/常住城市/日照市</v>
      </c>
      <c r="C523" s="153">
        <v>4</v>
      </c>
      <c r="D523" s="153">
        <v>0</v>
      </c>
      <c r="E523" s="177" t="s">
        <v>3417</v>
      </c>
      <c r="F523" s="177" t="s">
        <v>3986</v>
      </c>
      <c r="G523" s="177" t="s">
        <v>3417</v>
      </c>
      <c r="H523" s="177" t="s">
        <v>3417</v>
      </c>
      <c r="I523" s="177" t="s">
        <v>3426</v>
      </c>
      <c r="J523" s="183" t="s">
        <v>7175</v>
      </c>
      <c r="K523" s="176" t="str">
        <f t="shared" si="19"/>
        <v>000100001001004522</v>
      </c>
    </row>
    <row r="524" spans="1:11" s="3" customFormat="1">
      <c r="A524" s="177" t="s">
        <v>1612</v>
      </c>
      <c r="B524" s="28" t="str">
        <f t="shared" si="18"/>
        <v>基本属性/基本信息/常住城市/莱芜市</v>
      </c>
      <c r="C524" s="153">
        <v>4</v>
      </c>
      <c r="D524" s="153">
        <v>0</v>
      </c>
      <c r="E524" s="177" t="s">
        <v>3417</v>
      </c>
      <c r="F524" s="177" t="s">
        <v>3986</v>
      </c>
      <c r="G524" s="177" t="s">
        <v>3417</v>
      </c>
      <c r="H524" s="177" t="s">
        <v>3417</v>
      </c>
      <c r="I524" s="177" t="s">
        <v>3426</v>
      </c>
      <c r="J524" s="183" t="s">
        <v>7176</v>
      </c>
      <c r="K524" s="176" t="str">
        <f t="shared" si="19"/>
        <v>000100001001004523</v>
      </c>
    </row>
    <row r="525" spans="1:11" s="3" customFormat="1">
      <c r="A525" s="177" t="s">
        <v>1613</v>
      </c>
      <c r="B525" s="28" t="str">
        <f t="shared" si="18"/>
        <v>基本属性/基本信息/常住城市/临沂市</v>
      </c>
      <c r="C525" s="153">
        <v>4</v>
      </c>
      <c r="D525" s="153">
        <v>0</v>
      </c>
      <c r="E525" s="177" t="s">
        <v>3417</v>
      </c>
      <c r="F525" s="177" t="s">
        <v>3986</v>
      </c>
      <c r="G525" s="177" t="s">
        <v>3417</v>
      </c>
      <c r="H525" s="177" t="s">
        <v>3417</v>
      </c>
      <c r="I525" s="177" t="s">
        <v>3426</v>
      </c>
      <c r="J525" s="183" t="s">
        <v>7177</v>
      </c>
      <c r="K525" s="176" t="str">
        <f t="shared" si="19"/>
        <v>000100001001004524</v>
      </c>
    </row>
    <row r="526" spans="1:11" s="3" customFormat="1">
      <c r="A526" s="177" t="s">
        <v>1614</v>
      </c>
      <c r="B526" s="28" t="str">
        <f t="shared" si="18"/>
        <v>基本属性/基本信息/常住城市/德州市</v>
      </c>
      <c r="C526" s="153">
        <v>4</v>
      </c>
      <c r="D526" s="153">
        <v>0</v>
      </c>
      <c r="E526" s="177" t="s">
        <v>3417</v>
      </c>
      <c r="F526" s="177" t="s">
        <v>3986</v>
      </c>
      <c r="G526" s="177" t="s">
        <v>3417</v>
      </c>
      <c r="H526" s="177" t="s">
        <v>3417</v>
      </c>
      <c r="I526" s="177" t="s">
        <v>3426</v>
      </c>
      <c r="J526" s="183" t="s">
        <v>7178</v>
      </c>
      <c r="K526" s="176" t="str">
        <f t="shared" si="19"/>
        <v>000100001001004525</v>
      </c>
    </row>
    <row r="527" spans="1:11" s="3" customFormat="1">
      <c r="A527" s="177" t="s">
        <v>1615</v>
      </c>
      <c r="B527" s="28" t="str">
        <f t="shared" si="18"/>
        <v>基本属性/基本信息/常住城市/聊城市</v>
      </c>
      <c r="C527" s="153">
        <v>4</v>
      </c>
      <c r="D527" s="153">
        <v>0</v>
      </c>
      <c r="E527" s="177" t="s">
        <v>3417</v>
      </c>
      <c r="F527" s="177" t="s">
        <v>3986</v>
      </c>
      <c r="G527" s="177" t="s">
        <v>3417</v>
      </c>
      <c r="H527" s="177" t="s">
        <v>3417</v>
      </c>
      <c r="I527" s="177" t="s">
        <v>3426</v>
      </c>
      <c r="J527" s="183" t="s">
        <v>7179</v>
      </c>
      <c r="K527" s="176" t="str">
        <f t="shared" si="19"/>
        <v>000100001001004526</v>
      </c>
    </row>
    <row r="528" spans="1:11" s="3" customFormat="1">
      <c r="A528" s="177" t="s">
        <v>1616</v>
      </c>
      <c r="B528" s="28" t="str">
        <f t="shared" si="18"/>
        <v>基本属性/基本信息/常住城市/滨州市</v>
      </c>
      <c r="C528" s="153">
        <v>4</v>
      </c>
      <c r="D528" s="153">
        <v>0</v>
      </c>
      <c r="E528" s="177" t="s">
        <v>3417</v>
      </c>
      <c r="F528" s="177" t="s">
        <v>3986</v>
      </c>
      <c r="G528" s="177" t="s">
        <v>3417</v>
      </c>
      <c r="H528" s="177" t="s">
        <v>3417</v>
      </c>
      <c r="I528" s="177" t="s">
        <v>3426</v>
      </c>
      <c r="J528" s="183" t="s">
        <v>7180</v>
      </c>
      <c r="K528" s="176" t="str">
        <f t="shared" si="19"/>
        <v>000100001001004527</v>
      </c>
    </row>
    <row r="529" spans="1:11" s="3" customFormat="1">
      <c r="A529" s="177" t="s">
        <v>1617</v>
      </c>
      <c r="B529" s="28" t="str">
        <f t="shared" si="18"/>
        <v>基本属性/基本信息/常住城市/菏泽市</v>
      </c>
      <c r="C529" s="153">
        <v>4</v>
      </c>
      <c r="D529" s="153">
        <v>0</v>
      </c>
      <c r="E529" s="177" t="s">
        <v>3417</v>
      </c>
      <c r="F529" s="177" t="s">
        <v>3986</v>
      </c>
      <c r="G529" s="177" t="s">
        <v>3417</v>
      </c>
      <c r="H529" s="177" t="s">
        <v>3417</v>
      </c>
      <c r="I529" s="177" t="s">
        <v>3426</v>
      </c>
      <c r="J529" s="183" t="s">
        <v>7181</v>
      </c>
      <c r="K529" s="176" t="str">
        <f t="shared" si="19"/>
        <v>000100001001004528</v>
      </c>
    </row>
    <row r="530" spans="1:11" s="3" customFormat="1">
      <c r="A530" s="177" t="s">
        <v>1618</v>
      </c>
      <c r="B530" s="28" t="str">
        <f t="shared" si="18"/>
        <v>基本属性/基本信息/常住城市/郑州市</v>
      </c>
      <c r="C530" s="153">
        <v>4</v>
      </c>
      <c r="D530" s="153">
        <v>0</v>
      </c>
      <c r="E530" s="177" t="s">
        <v>3417</v>
      </c>
      <c r="F530" s="177" t="s">
        <v>3986</v>
      </c>
      <c r="G530" s="177" t="s">
        <v>3417</v>
      </c>
      <c r="H530" s="177" t="s">
        <v>3417</v>
      </c>
      <c r="I530" s="177" t="s">
        <v>3426</v>
      </c>
      <c r="J530" s="183" t="s">
        <v>7182</v>
      </c>
      <c r="K530" s="176" t="str">
        <f t="shared" si="19"/>
        <v>000100001001004529</v>
      </c>
    </row>
    <row r="531" spans="1:11" s="3" customFormat="1">
      <c r="A531" s="177" t="s">
        <v>1619</v>
      </c>
      <c r="B531" s="28" t="str">
        <f t="shared" si="18"/>
        <v>基本属性/基本信息/常住城市/开封市</v>
      </c>
      <c r="C531" s="153">
        <v>4</v>
      </c>
      <c r="D531" s="153">
        <v>0</v>
      </c>
      <c r="E531" s="177" t="s">
        <v>3417</v>
      </c>
      <c r="F531" s="177" t="s">
        <v>3986</v>
      </c>
      <c r="G531" s="177" t="s">
        <v>3417</v>
      </c>
      <c r="H531" s="177" t="s">
        <v>3417</v>
      </c>
      <c r="I531" s="177" t="s">
        <v>3426</v>
      </c>
      <c r="J531" s="183" t="s">
        <v>7183</v>
      </c>
      <c r="K531" s="176" t="str">
        <f t="shared" si="19"/>
        <v>000100001001004530</v>
      </c>
    </row>
    <row r="532" spans="1:11" s="3" customFormat="1">
      <c r="A532" s="177" t="s">
        <v>1620</v>
      </c>
      <c r="B532" s="28" t="str">
        <f t="shared" si="18"/>
        <v>基本属性/基本信息/常住城市/洛阳市</v>
      </c>
      <c r="C532" s="153">
        <v>4</v>
      </c>
      <c r="D532" s="153">
        <v>0</v>
      </c>
      <c r="E532" s="177" t="s">
        <v>3417</v>
      </c>
      <c r="F532" s="177" t="s">
        <v>3986</v>
      </c>
      <c r="G532" s="177" t="s">
        <v>3417</v>
      </c>
      <c r="H532" s="177" t="s">
        <v>3417</v>
      </c>
      <c r="I532" s="177" t="s">
        <v>3426</v>
      </c>
      <c r="J532" s="183" t="s">
        <v>7184</v>
      </c>
      <c r="K532" s="176" t="str">
        <f t="shared" si="19"/>
        <v>000100001001004531</v>
      </c>
    </row>
    <row r="533" spans="1:11" s="3" customFormat="1">
      <c r="A533" s="177" t="s">
        <v>1621</v>
      </c>
      <c r="B533" s="28" t="str">
        <f t="shared" si="18"/>
        <v>基本属性/基本信息/常住城市/平顶山市</v>
      </c>
      <c r="C533" s="153">
        <v>4</v>
      </c>
      <c r="D533" s="153">
        <v>0</v>
      </c>
      <c r="E533" s="177" t="s">
        <v>3417</v>
      </c>
      <c r="F533" s="177" t="s">
        <v>3986</v>
      </c>
      <c r="G533" s="177" t="s">
        <v>3417</v>
      </c>
      <c r="H533" s="177" t="s">
        <v>3417</v>
      </c>
      <c r="I533" s="177" t="s">
        <v>3426</v>
      </c>
      <c r="J533" s="183" t="s">
        <v>7185</v>
      </c>
      <c r="K533" s="176" t="str">
        <f t="shared" si="19"/>
        <v>000100001001004532</v>
      </c>
    </row>
    <row r="534" spans="1:11" s="3" customFormat="1">
      <c r="A534" s="177" t="s">
        <v>1622</v>
      </c>
      <c r="B534" s="28" t="str">
        <f t="shared" si="18"/>
        <v>基本属性/基本信息/常住城市/安阳市</v>
      </c>
      <c r="C534" s="153">
        <v>4</v>
      </c>
      <c r="D534" s="153">
        <v>0</v>
      </c>
      <c r="E534" s="177" t="s">
        <v>3417</v>
      </c>
      <c r="F534" s="177" t="s">
        <v>3986</v>
      </c>
      <c r="G534" s="177" t="s">
        <v>3417</v>
      </c>
      <c r="H534" s="177" t="s">
        <v>3417</v>
      </c>
      <c r="I534" s="177" t="s">
        <v>3426</v>
      </c>
      <c r="J534" s="183" t="s">
        <v>7186</v>
      </c>
      <c r="K534" s="176" t="str">
        <f t="shared" si="19"/>
        <v>000100001001004533</v>
      </c>
    </row>
    <row r="535" spans="1:11" s="3" customFormat="1">
      <c r="A535" s="177" t="s">
        <v>1623</v>
      </c>
      <c r="B535" s="28" t="str">
        <f t="shared" si="18"/>
        <v>基本属性/基本信息/常住城市/鹤壁市</v>
      </c>
      <c r="C535" s="153">
        <v>4</v>
      </c>
      <c r="D535" s="153">
        <v>0</v>
      </c>
      <c r="E535" s="177" t="s">
        <v>3417</v>
      </c>
      <c r="F535" s="177" t="s">
        <v>3986</v>
      </c>
      <c r="G535" s="177" t="s">
        <v>3417</v>
      </c>
      <c r="H535" s="177" t="s">
        <v>3417</v>
      </c>
      <c r="I535" s="177" t="s">
        <v>3426</v>
      </c>
      <c r="J535" s="183" t="s">
        <v>7187</v>
      </c>
      <c r="K535" s="176" t="str">
        <f t="shared" si="19"/>
        <v>000100001001004534</v>
      </c>
    </row>
    <row r="536" spans="1:11" s="3" customFormat="1">
      <c r="A536" s="177" t="s">
        <v>1624</v>
      </c>
      <c r="B536" s="28" t="str">
        <f t="shared" si="18"/>
        <v>基本属性/基本信息/常住城市/新乡市</v>
      </c>
      <c r="C536" s="153">
        <v>4</v>
      </c>
      <c r="D536" s="153">
        <v>0</v>
      </c>
      <c r="E536" s="177" t="s">
        <v>3417</v>
      </c>
      <c r="F536" s="177" t="s">
        <v>3986</v>
      </c>
      <c r="G536" s="177" t="s">
        <v>3417</v>
      </c>
      <c r="H536" s="177" t="s">
        <v>3417</v>
      </c>
      <c r="I536" s="177" t="s">
        <v>3426</v>
      </c>
      <c r="J536" s="183" t="s">
        <v>7188</v>
      </c>
      <c r="K536" s="176" t="str">
        <f t="shared" si="19"/>
        <v>000100001001004535</v>
      </c>
    </row>
    <row r="537" spans="1:11" s="3" customFormat="1">
      <c r="A537" s="177" t="s">
        <v>1625</v>
      </c>
      <c r="B537" s="28" t="str">
        <f t="shared" si="18"/>
        <v>基本属性/基本信息/常住城市/焦作市</v>
      </c>
      <c r="C537" s="153">
        <v>4</v>
      </c>
      <c r="D537" s="153">
        <v>0</v>
      </c>
      <c r="E537" s="177" t="s">
        <v>3417</v>
      </c>
      <c r="F537" s="177" t="s">
        <v>3986</v>
      </c>
      <c r="G537" s="177" t="s">
        <v>3417</v>
      </c>
      <c r="H537" s="177" t="s">
        <v>3417</v>
      </c>
      <c r="I537" s="177" t="s">
        <v>3426</v>
      </c>
      <c r="J537" s="183" t="s">
        <v>7189</v>
      </c>
      <c r="K537" s="176" t="str">
        <f t="shared" si="19"/>
        <v>000100001001004536</v>
      </c>
    </row>
    <row r="538" spans="1:11" s="3" customFormat="1">
      <c r="A538" s="177" t="s">
        <v>1626</v>
      </c>
      <c r="B538" s="28" t="str">
        <f t="shared" si="18"/>
        <v>基本属性/基本信息/常住城市/濮阳市</v>
      </c>
      <c r="C538" s="153">
        <v>4</v>
      </c>
      <c r="D538" s="153">
        <v>0</v>
      </c>
      <c r="E538" s="177" t="s">
        <v>3417</v>
      </c>
      <c r="F538" s="177" t="s">
        <v>3986</v>
      </c>
      <c r="G538" s="177" t="s">
        <v>3417</v>
      </c>
      <c r="H538" s="177" t="s">
        <v>3417</v>
      </c>
      <c r="I538" s="177" t="s">
        <v>3426</v>
      </c>
      <c r="J538" s="183" t="s">
        <v>7190</v>
      </c>
      <c r="K538" s="176" t="str">
        <f t="shared" si="19"/>
        <v>000100001001004537</v>
      </c>
    </row>
    <row r="539" spans="1:11" s="3" customFormat="1">
      <c r="A539" s="177" t="s">
        <v>1627</v>
      </c>
      <c r="B539" s="28" t="str">
        <f t="shared" si="18"/>
        <v>基本属性/基本信息/常住城市/许昌市</v>
      </c>
      <c r="C539" s="153">
        <v>4</v>
      </c>
      <c r="D539" s="153">
        <v>0</v>
      </c>
      <c r="E539" s="177" t="s">
        <v>3417</v>
      </c>
      <c r="F539" s="177" t="s">
        <v>3986</v>
      </c>
      <c r="G539" s="177" t="s">
        <v>3417</v>
      </c>
      <c r="H539" s="177" t="s">
        <v>3417</v>
      </c>
      <c r="I539" s="177" t="s">
        <v>3426</v>
      </c>
      <c r="J539" s="183" t="s">
        <v>7191</v>
      </c>
      <c r="K539" s="176" t="str">
        <f t="shared" si="19"/>
        <v>000100001001004538</v>
      </c>
    </row>
    <row r="540" spans="1:11" s="3" customFormat="1">
      <c r="A540" s="177" t="s">
        <v>1628</v>
      </c>
      <c r="B540" s="28" t="str">
        <f t="shared" si="18"/>
        <v>基本属性/基本信息/常住城市/漯河市</v>
      </c>
      <c r="C540" s="153">
        <v>4</v>
      </c>
      <c r="D540" s="153">
        <v>0</v>
      </c>
      <c r="E540" s="177" t="s">
        <v>3417</v>
      </c>
      <c r="F540" s="177" t="s">
        <v>3986</v>
      </c>
      <c r="G540" s="177" t="s">
        <v>3417</v>
      </c>
      <c r="H540" s="177" t="s">
        <v>3417</v>
      </c>
      <c r="I540" s="177" t="s">
        <v>3426</v>
      </c>
      <c r="J540" s="183" t="s">
        <v>7192</v>
      </c>
      <c r="K540" s="176" t="str">
        <f t="shared" si="19"/>
        <v>000100001001004539</v>
      </c>
    </row>
    <row r="541" spans="1:11" s="3" customFormat="1">
      <c r="A541" s="177" t="s">
        <v>1629</v>
      </c>
      <c r="B541" s="28" t="str">
        <f t="shared" si="18"/>
        <v>基本属性/基本信息/常住城市/三门峡市</v>
      </c>
      <c r="C541" s="153">
        <v>4</v>
      </c>
      <c r="D541" s="153">
        <v>0</v>
      </c>
      <c r="E541" s="177" t="s">
        <v>3417</v>
      </c>
      <c r="F541" s="177" t="s">
        <v>3986</v>
      </c>
      <c r="G541" s="177" t="s">
        <v>3417</v>
      </c>
      <c r="H541" s="177" t="s">
        <v>3417</v>
      </c>
      <c r="I541" s="177" t="s">
        <v>3426</v>
      </c>
      <c r="J541" s="183" t="s">
        <v>7193</v>
      </c>
      <c r="K541" s="176" t="str">
        <f t="shared" si="19"/>
        <v>000100001001004540</v>
      </c>
    </row>
    <row r="542" spans="1:11" s="3" customFormat="1">
      <c r="A542" s="177" t="s">
        <v>1630</v>
      </c>
      <c r="B542" s="28" t="str">
        <f t="shared" si="18"/>
        <v>基本属性/基本信息/常住城市/南阳市</v>
      </c>
      <c r="C542" s="153">
        <v>4</v>
      </c>
      <c r="D542" s="153">
        <v>0</v>
      </c>
      <c r="E542" s="177" t="s">
        <v>3417</v>
      </c>
      <c r="F542" s="177" t="s">
        <v>3986</v>
      </c>
      <c r="G542" s="177" t="s">
        <v>3417</v>
      </c>
      <c r="H542" s="177" t="s">
        <v>3417</v>
      </c>
      <c r="I542" s="177" t="s">
        <v>3426</v>
      </c>
      <c r="J542" s="183" t="s">
        <v>7194</v>
      </c>
      <c r="K542" s="176" t="str">
        <f t="shared" si="19"/>
        <v>000100001001004541</v>
      </c>
    </row>
    <row r="543" spans="1:11" s="3" customFormat="1">
      <c r="A543" s="177" t="s">
        <v>1631</v>
      </c>
      <c r="B543" s="28" t="str">
        <f t="shared" si="18"/>
        <v>基本属性/基本信息/常住城市/商丘市</v>
      </c>
      <c r="C543" s="153">
        <v>4</v>
      </c>
      <c r="D543" s="153">
        <v>0</v>
      </c>
      <c r="E543" s="177" t="s">
        <v>3417</v>
      </c>
      <c r="F543" s="177" t="s">
        <v>3986</v>
      </c>
      <c r="G543" s="177" t="s">
        <v>3417</v>
      </c>
      <c r="H543" s="177" t="s">
        <v>3417</v>
      </c>
      <c r="I543" s="177" t="s">
        <v>3426</v>
      </c>
      <c r="J543" s="183" t="s">
        <v>7195</v>
      </c>
      <c r="K543" s="176" t="str">
        <f t="shared" si="19"/>
        <v>000100001001004542</v>
      </c>
    </row>
    <row r="544" spans="1:11" s="3" customFormat="1">
      <c r="A544" s="177" t="s">
        <v>1632</v>
      </c>
      <c r="B544" s="28" t="str">
        <f t="shared" si="18"/>
        <v>基本属性/基本信息/常住城市/信阳市</v>
      </c>
      <c r="C544" s="153">
        <v>4</v>
      </c>
      <c r="D544" s="153">
        <v>0</v>
      </c>
      <c r="E544" s="177" t="s">
        <v>3417</v>
      </c>
      <c r="F544" s="177" t="s">
        <v>3986</v>
      </c>
      <c r="G544" s="177" t="s">
        <v>3417</v>
      </c>
      <c r="H544" s="177" t="s">
        <v>3417</v>
      </c>
      <c r="I544" s="177" t="s">
        <v>3426</v>
      </c>
      <c r="J544" s="183" t="s">
        <v>7196</v>
      </c>
      <c r="K544" s="176" t="str">
        <f t="shared" si="19"/>
        <v>000100001001004543</v>
      </c>
    </row>
    <row r="545" spans="1:11" s="3" customFormat="1">
      <c r="A545" s="177" t="s">
        <v>1633</v>
      </c>
      <c r="B545" s="28" t="str">
        <f t="shared" si="18"/>
        <v>基本属性/基本信息/常住城市/周口市</v>
      </c>
      <c r="C545" s="153">
        <v>4</v>
      </c>
      <c r="D545" s="153">
        <v>0</v>
      </c>
      <c r="E545" s="177" t="s">
        <v>3417</v>
      </c>
      <c r="F545" s="177" t="s">
        <v>3986</v>
      </c>
      <c r="G545" s="177" t="s">
        <v>3417</v>
      </c>
      <c r="H545" s="177" t="s">
        <v>3417</v>
      </c>
      <c r="I545" s="177" t="s">
        <v>3426</v>
      </c>
      <c r="J545" s="183" t="s">
        <v>7197</v>
      </c>
      <c r="K545" s="176" t="str">
        <f t="shared" si="19"/>
        <v>000100001001004544</v>
      </c>
    </row>
    <row r="546" spans="1:11" s="3" customFormat="1">
      <c r="A546" s="177" t="s">
        <v>1634</v>
      </c>
      <c r="B546" s="28" t="str">
        <f t="shared" si="18"/>
        <v>基本属性/基本信息/常住城市/驻马店市</v>
      </c>
      <c r="C546" s="153">
        <v>4</v>
      </c>
      <c r="D546" s="153">
        <v>0</v>
      </c>
      <c r="E546" s="177" t="s">
        <v>3417</v>
      </c>
      <c r="F546" s="177" t="s">
        <v>3986</v>
      </c>
      <c r="G546" s="177" t="s">
        <v>3417</v>
      </c>
      <c r="H546" s="177" t="s">
        <v>3417</v>
      </c>
      <c r="I546" s="177" t="s">
        <v>3426</v>
      </c>
      <c r="J546" s="183" t="s">
        <v>7198</v>
      </c>
      <c r="K546" s="176" t="str">
        <f t="shared" si="19"/>
        <v>000100001001004545</v>
      </c>
    </row>
    <row r="547" spans="1:11" s="3" customFormat="1">
      <c r="A547" s="177" t="s">
        <v>3479</v>
      </c>
      <c r="B547" s="28" t="str">
        <f t="shared" si="18"/>
        <v>基本属性/基本信息/常住城市/河南省直辖县级行政区划</v>
      </c>
      <c r="C547" s="153">
        <v>4</v>
      </c>
      <c r="D547" s="153">
        <v>0</v>
      </c>
      <c r="E547" s="177" t="s">
        <v>3417</v>
      </c>
      <c r="F547" s="177" t="s">
        <v>3986</v>
      </c>
      <c r="G547" s="177" t="s">
        <v>3417</v>
      </c>
      <c r="H547" s="177" t="s">
        <v>3417</v>
      </c>
      <c r="I547" s="177" t="s">
        <v>3426</v>
      </c>
      <c r="J547" s="183" t="s">
        <v>7199</v>
      </c>
      <c r="K547" s="176" t="str">
        <f t="shared" si="19"/>
        <v>000100001001004546</v>
      </c>
    </row>
    <row r="548" spans="1:11" s="3" customFormat="1">
      <c r="A548" s="177" t="s">
        <v>1635</v>
      </c>
      <c r="B548" s="28" t="str">
        <f t="shared" si="18"/>
        <v>基本属性/基本信息/常住城市/武汉市</v>
      </c>
      <c r="C548" s="153">
        <v>4</v>
      </c>
      <c r="D548" s="153">
        <v>0</v>
      </c>
      <c r="E548" s="177" t="s">
        <v>3417</v>
      </c>
      <c r="F548" s="177" t="s">
        <v>3986</v>
      </c>
      <c r="G548" s="177" t="s">
        <v>3417</v>
      </c>
      <c r="H548" s="177" t="s">
        <v>3417</v>
      </c>
      <c r="I548" s="177" t="s">
        <v>3426</v>
      </c>
      <c r="J548" s="183" t="s">
        <v>7200</v>
      </c>
      <c r="K548" s="176" t="str">
        <f t="shared" si="19"/>
        <v>000100001001004547</v>
      </c>
    </row>
    <row r="549" spans="1:11" s="3" customFormat="1">
      <c r="A549" s="177" t="s">
        <v>1636</v>
      </c>
      <c r="B549" s="28" t="str">
        <f t="shared" si="18"/>
        <v>基本属性/基本信息/常住城市/黄石市</v>
      </c>
      <c r="C549" s="153">
        <v>4</v>
      </c>
      <c r="D549" s="153">
        <v>0</v>
      </c>
      <c r="E549" s="177" t="s">
        <v>3417</v>
      </c>
      <c r="F549" s="177" t="s">
        <v>3986</v>
      </c>
      <c r="G549" s="177" t="s">
        <v>3417</v>
      </c>
      <c r="H549" s="177" t="s">
        <v>3417</v>
      </c>
      <c r="I549" s="177" t="s">
        <v>3426</v>
      </c>
      <c r="J549" s="183" t="s">
        <v>7201</v>
      </c>
      <c r="K549" s="176" t="str">
        <f t="shared" si="19"/>
        <v>000100001001004548</v>
      </c>
    </row>
    <row r="550" spans="1:11" s="3" customFormat="1">
      <c r="A550" s="177" t="s">
        <v>1637</v>
      </c>
      <c r="B550" s="28" t="str">
        <f t="shared" si="18"/>
        <v>基本属性/基本信息/常住城市/十堰市</v>
      </c>
      <c r="C550" s="153">
        <v>4</v>
      </c>
      <c r="D550" s="153">
        <v>0</v>
      </c>
      <c r="E550" s="177" t="s">
        <v>3417</v>
      </c>
      <c r="F550" s="177" t="s">
        <v>3986</v>
      </c>
      <c r="G550" s="177" t="s">
        <v>3417</v>
      </c>
      <c r="H550" s="177" t="s">
        <v>3417</v>
      </c>
      <c r="I550" s="177" t="s">
        <v>3426</v>
      </c>
      <c r="J550" s="183" t="s">
        <v>7202</v>
      </c>
      <c r="K550" s="176" t="str">
        <f t="shared" si="19"/>
        <v>000100001001004549</v>
      </c>
    </row>
    <row r="551" spans="1:11" s="3" customFormat="1">
      <c r="A551" s="177" t="s">
        <v>1638</v>
      </c>
      <c r="B551" s="28" t="str">
        <f t="shared" si="18"/>
        <v>基本属性/基本信息/常住城市/宜昌市</v>
      </c>
      <c r="C551" s="153">
        <v>4</v>
      </c>
      <c r="D551" s="153">
        <v>0</v>
      </c>
      <c r="E551" s="177" t="s">
        <v>3417</v>
      </c>
      <c r="F551" s="177" t="s">
        <v>3986</v>
      </c>
      <c r="G551" s="177" t="s">
        <v>3417</v>
      </c>
      <c r="H551" s="177" t="s">
        <v>3417</v>
      </c>
      <c r="I551" s="177" t="s">
        <v>3426</v>
      </c>
      <c r="J551" s="183" t="s">
        <v>7203</v>
      </c>
      <c r="K551" s="176" t="str">
        <f t="shared" si="19"/>
        <v>000100001001004550</v>
      </c>
    </row>
    <row r="552" spans="1:11" s="3" customFormat="1">
      <c r="A552" s="177" t="s">
        <v>3480</v>
      </c>
      <c r="B552" s="28" t="str">
        <f t="shared" si="18"/>
        <v>基本属性/基本信息/常住城市/襄阳市</v>
      </c>
      <c r="C552" s="153">
        <v>4</v>
      </c>
      <c r="D552" s="153">
        <v>0</v>
      </c>
      <c r="E552" s="177" t="s">
        <v>3417</v>
      </c>
      <c r="F552" s="177" t="s">
        <v>3986</v>
      </c>
      <c r="G552" s="177" t="s">
        <v>3417</v>
      </c>
      <c r="H552" s="177" t="s">
        <v>3417</v>
      </c>
      <c r="I552" s="177" t="s">
        <v>3426</v>
      </c>
      <c r="J552" s="183" t="s">
        <v>7204</v>
      </c>
      <c r="K552" s="176" t="str">
        <f t="shared" si="19"/>
        <v>000100001001004551</v>
      </c>
    </row>
    <row r="553" spans="1:11" s="3" customFormat="1">
      <c r="A553" s="177" t="s">
        <v>1640</v>
      </c>
      <c r="B553" s="28" t="str">
        <f t="shared" si="18"/>
        <v>基本属性/基本信息/常住城市/鄂州市</v>
      </c>
      <c r="C553" s="153">
        <v>4</v>
      </c>
      <c r="D553" s="153">
        <v>0</v>
      </c>
      <c r="E553" s="177" t="s">
        <v>3417</v>
      </c>
      <c r="F553" s="177" t="s">
        <v>3986</v>
      </c>
      <c r="G553" s="177" t="s">
        <v>3417</v>
      </c>
      <c r="H553" s="177" t="s">
        <v>3417</v>
      </c>
      <c r="I553" s="177" t="s">
        <v>3426</v>
      </c>
      <c r="J553" s="183" t="s">
        <v>7205</v>
      </c>
      <c r="K553" s="176" t="str">
        <f t="shared" si="19"/>
        <v>000100001001004552</v>
      </c>
    </row>
    <row r="554" spans="1:11" s="3" customFormat="1">
      <c r="A554" s="177" t="s">
        <v>1641</v>
      </c>
      <c r="B554" s="28" t="str">
        <f t="shared" si="18"/>
        <v>基本属性/基本信息/常住城市/荆门市</v>
      </c>
      <c r="C554" s="153">
        <v>4</v>
      </c>
      <c r="D554" s="153">
        <v>0</v>
      </c>
      <c r="E554" s="177" t="s">
        <v>3417</v>
      </c>
      <c r="F554" s="177" t="s">
        <v>3986</v>
      </c>
      <c r="G554" s="177" t="s">
        <v>3417</v>
      </c>
      <c r="H554" s="177" t="s">
        <v>3417</v>
      </c>
      <c r="I554" s="177" t="s">
        <v>3426</v>
      </c>
      <c r="J554" s="183" t="s">
        <v>7206</v>
      </c>
      <c r="K554" s="176" t="str">
        <f t="shared" si="19"/>
        <v>000100001001004553</v>
      </c>
    </row>
    <row r="555" spans="1:11" s="3" customFormat="1">
      <c r="A555" s="177" t="s">
        <v>1642</v>
      </c>
      <c r="B555" s="28" t="str">
        <f t="shared" si="18"/>
        <v>基本属性/基本信息/常住城市/孝感市</v>
      </c>
      <c r="C555" s="153">
        <v>4</v>
      </c>
      <c r="D555" s="153">
        <v>0</v>
      </c>
      <c r="E555" s="177" t="s">
        <v>3417</v>
      </c>
      <c r="F555" s="177" t="s">
        <v>3986</v>
      </c>
      <c r="G555" s="177" t="s">
        <v>3417</v>
      </c>
      <c r="H555" s="177" t="s">
        <v>3417</v>
      </c>
      <c r="I555" s="177" t="s">
        <v>3426</v>
      </c>
      <c r="J555" s="183" t="s">
        <v>7207</v>
      </c>
      <c r="K555" s="176" t="str">
        <f t="shared" si="19"/>
        <v>000100001001004554</v>
      </c>
    </row>
    <row r="556" spans="1:11" s="3" customFormat="1">
      <c r="A556" s="177" t="s">
        <v>1643</v>
      </c>
      <c r="B556" s="28" t="str">
        <f t="shared" si="18"/>
        <v>基本属性/基本信息/常住城市/荆州市</v>
      </c>
      <c r="C556" s="153">
        <v>4</v>
      </c>
      <c r="D556" s="153">
        <v>0</v>
      </c>
      <c r="E556" s="177" t="s">
        <v>3417</v>
      </c>
      <c r="F556" s="177" t="s">
        <v>3986</v>
      </c>
      <c r="G556" s="177" t="s">
        <v>3417</v>
      </c>
      <c r="H556" s="177" t="s">
        <v>3417</v>
      </c>
      <c r="I556" s="177" t="s">
        <v>3426</v>
      </c>
      <c r="J556" s="183" t="s">
        <v>7208</v>
      </c>
      <c r="K556" s="176" t="str">
        <f t="shared" si="19"/>
        <v>000100001001004555</v>
      </c>
    </row>
    <row r="557" spans="1:11" s="3" customFormat="1">
      <c r="A557" s="177" t="s">
        <v>1644</v>
      </c>
      <c r="B557" s="28" t="str">
        <f t="shared" si="18"/>
        <v>基本属性/基本信息/常住城市/黄冈市</v>
      </c>
      <c r="C557" s="153">
        <v>4</v>
      </c>
      <c r="D557" s="153">
        <v>0</v>
      </c>
      <c r="E557" s="177" t="s">
        <v>3417</v>
      </c>
      <c r="F557" s="177" t="s">
        <v>3986</v>
      </c>
      <c r="G557" s="177" t="s">
        <v>3417</v>
      </c>
      <c r="H557" s="177" t="s">
        <v>3417</v>
      </c>
      <c r="I557" s="177" t="s">
        <v>3426</v>
      </c>
      <c r="J557" s="183" t="s">
        <v>7209</v>
      </c>
      <c r="K557" s="176" t="str">
        <f t="shared" si="19"/>
        <v>000100001001004556</v>
      </c>
    </row>
    <row r="558" spans="1:11" s="3" customFormat="1">
      <c r="A558" s="177" t="s">
        <v>1645</v>
      </c>
      <c r="B558" s="28" t="str">
        <f t="shared" si="18"/>
        <v>基本属性/基本信息/常住城市/咸宁市</v>
      </c>
      <c r="C558" s="153">
        <v>4</v>
      </c>
      <c r="D558" s="153">
        <v>0</v>
      </c>
      <c r="E558" s="177" t="s">
        <v>3417</v>
      </c>
      <c r="F558" s="177" t="s">
        <v>3986</v>
      </c>
      <c r="G558" s="177" t="s">
        <v>3417</v>
      </c>
      <c r="H558" s="177" t="s">
        <v>3417</v>
      </c>
      <c r="I558" s="177" t="s">
        <v>3426</v>
      </c>
      <c r="J558" s="183" t="s">
        <v>7210</v>
      </c>
      <c r="K558" s="176" t="str">
        <f t="shared" si="19"/>
        <v>000100001001004557</v>
      </c>
    </row>
    <row r="559" spans="1:11" s="3" customFormat="1">
      <c r="A559" s="177" t="s">
        <v>1646</v>
      </c>
      <c r="B559" s="28" t="str">
        <f t="shared" si="18"/>
        <v>基本属性/基本信息/常住城市/随州市</v>
      </c>
      <c r="C559" s="153">
        <v>4</v>
      </c>
      <c r="D559" s="153">
        <v>0</v>
      </c>
      <c r="E559" s="177" t="s">
        <v>3417</v>
      </c>
      <c r="F559" s="177" t="s">
        <v>3986</v>
      </c>
      <c r="G559" s="177" t="s">
        <v>3417</v>
      </c>
      <c r="H559" s="177" t="s">
        <v>3417</v>
      </c>
      <c r="I559" s="177" t="s">
        <v>3426</v>
      </c>
      <c r="J559" s="183" t="s">
        <v>7211</v>
      </c>
      <c r="K559" s="176" t="str">
        <f t="shared" si="19"/>
        <v>000100001001004558</v>
      </c>
    </row>
    <row r="560" spans="1:11" s="3" customFormat="1">
      <c r="A560" s="177" t="s">
        <v>3481</v>
      </c>
      <c r="B560" s="28" t="str">
        <f t="shared" si="18"/>
        <v>基本属性/基本信息/常住城市/恩施土家族苗族自治州</v>
      </c>
      <c r="C560" s="153">
        <v>4</v>
      </c>
      <c r="D560" s="153">
        <v>0</v>
      </c>
      <c r="E560" s="177" t="s">
        <v>3417</v>
      </c>
      <c r="F560" s="177" t="s">
        <v>3986</v>
      </c>
      <c r="G560" s="177" t="s">
        <v>3417</v>
      </c>
      <c r="H560" s="177" t="s">
        <v>3417</v>
      </c>
      <c r="I560" s="177" t="s">
        <v>3426</v>
      </c>
      <c r="J560" s="183" t="s">
        <v>7212</v>
      </c>
      <c r="K560" s="176" t="str">
        <f t="shared" si="19"/>
        <v>000100001001004559</v>
      </c>
    </row>
    <row r="561" spans="1:11" s="3" customFormat="1">
      <c r="A561" s="177" t="s">
        <v>3482</v>
      </c>
      <c r="B561" s="28" t="str">
        <f t="shared" si="18"/>
        <v>基本属性/基本信息/常住城市/湖北省直辖县级行政区划</v>
      </c>
      <c r="C561" s="153">
        <v>4</v>
      </c>
      <c r="D561" s="153">
        <v>0</v>
      </c>
      <c r="E561" s="177" t="s">
        <v>3417</v>
      </c>
      <c r="F561" s="177" t="s">
        <v>3986</v>
      </c>
      <c r="G561" s="177" t="s">
        <v>3417</v>
      </c>
      <c r="H561" s="177" t="s">
        <v>3417</v>
      </c>
      <c r="I561" s="177" t="s">
        <v>3426</v>
      </c>
      <c r="J561" s="183" t="s">
        <v>7213</v>
      </c>
      <c r="K561" s="176" t="str">
        <f t="shared" si="19"/>
        <v>000100001001004560</v>
      </c>
    </row>
    <row r="562" spans="1:11" s="3" customFormat="1">
      <c r="A562" s="177" t="s">
        <v>1648</v>
      </c>
      <c r="B562" s="28" t="str">
        <f t="shared" si="18"/>
        <v>基本属性/基本信息/常住城市/长沙市</v>
      </c>
      <c r="C562" s="153">
        <v>4</v>
      </c>
      <c r="D562" s="153">
        <v>0</v>
      </c>
      <c r="E562" s="177" t="s">
        <v>3417</v>
      </c>
      <c r="F562" s="177" t="s">
        <v>3986</v>
      </c>
      <c r="G562" s="177" t="s">
        <v>3417</v>
      </c>
      <c r="H562" s="177" t="s">
        <v>3417</v>
      </c>
      <c r="I562" s="177" t="s">
        <v>3426</v>
      </c>
      <c r="J562" s="183" t="s">
        <v>7214</v>
      </c>
      <c r="K562" s="176" t="str">
        <f t="shared" si="19"/>
        <v>000100001001004561</v>
      </c>
    </row>
    <row r="563" spans="1:11" s="3" customFormat="1">
      <c r="A563" s="177" t="s">
        <v>1649</v>
      </c>
      <c r="B563" s="28" t="str">
        <f t="shared" si="18"/>
        <v>基本属性/基本信息/常住城市/株洲市</v>
      </c>
      <c r="C563" s="153">
        <v>4</v>
      </c>
      <c r="D563" s="153">
        <v>0</v>
      </c>
      <c r="E563" s="177" t="s">
        <v>3417</v>
      </c>
      <c r="F563" s="177" t="s">
        <v>3986</v>
      </c>
      <c r="G563" s="177" t="s">
        <v>3417</v>
      </c>
      <c r="H563" s="177" t="s">
        <v>3417</v>
      </c>
      <c r="I563" s="177" t="s">
        <v>3426</v>
      </c>
      <c r="J563" s="183" t="s">
        <v>7215</v>
      </c>
      <c r="K563" s="176" t="str">
        <f t="shared" si="19"/>
        <v>000100001001004562</v>
      </c>
    </row>
    <row r="564" spans="1:11" s="3" customFormat="1">
      <c r="A564" s="177" t="s">
        <v>1650</v>
      </c>
      <c r="B564" s="28" t="str">
        <f t="shared" si="18"/>
        <v>基本属性/基本信息/常住城市/湘潭市</v>
      </c>
      <c r="C564" s="153">
        <v>4</v>
      </c>
      <c r="D564" s="153">
        <v>0</v>
      </c>
      <c r="E564" s="177" t="s">
        <v>3417</v>
      </c>
      <c r="F564" s="177" t="s">
        <v>3986</v>
      </c>
      <c r="G564" s="177" t="s">
        <v>3417</v>
      </c>
      <c r="H564" s="177" t="s">
        <v>3417</v>
      </c>
      <c r="I564" s="177" t="s">
        <v>3426</v>
      </c>
      <c r="J564" s="183" t="s">
        <v>7216</v>
      </c>
      <c r="K564" s="176" t="str">
        <f t="shared" si="19"/>
        <v>000100001001004563</v>
      </c>
    </row>
    <row r="565" spans="1:11" s="3" customFormat="1">
      <c r="A565" s="177" t="s">
        <v>1651</v>
      </c>
      <c r="B565" s="28" t="str">
        <f t="shared" si="18"/>
        <v>基本属性/基本信息/常住城市/衡阳市</v>
      </c>
      <c r="C565" s="153">
        <v>4</v>
      </c>
      <c r="D565" s="153">
        <v>0</v>
      </c>
      <c r="E565" s="177" t="s">
        <v>3417</v>
      </c>
      <c r="F565" s="177" t="s">
        <v>3986</v>
      </c>
      <c r="G565" s="177" t="s">
        <v>3417</v>
      </c>
      <c r="H565" s="177" t="s">
        <v>3417</v>
      </c>
      <c r="I565" s="177" t="s">
        <v>3426</v>
      </c>
      <c r="J565" s="183" t="s">
        <v>7217</v>
      </c>
      <c r="K565" s="176" t="str">
        <f t="shared" si="19"/>
        <v>000100001001004564</v>
      </c>
    </row>
    <row r="566" spans="1:11" s="3" customFormat="1">
      <c r="A566" s="177" t="s">
        <v>1652</v>
      </c>
      <c r="B566" s="28" t="str">
        <f t="shared" si="18"/>
        <v>基本属性/基本信息/常住城市/邵阳市</v>
      </c>
      <c r="C566" s="153">
        <v>4</v>
      </c>
      <c r="D566" s="153">
        <v>0</v>
      </c>
      <c r="E566" s="177" t="s">
        <v>3417</v>
      </c>
      <c r="F566" s="177" t="s">
        <v>3986</v>
      </c>
      <c r="G566" s="177" t="s">
        <v>3417</v>
      </c>
      <c r="H566" s="177" t="s">
        <v>3417</v>
      </c>
      <c r="I566" s="177" t="s">
        <v>3426</v>
      </c>
      <c r="J566" s="183" t="s">
        <v>7218</v>
      </c>
      <c r="K566" s="176" t="str">
        <f t="shared" si="19"/>
        <v>000100001001004565</v>
      </c>
    </row>
    <row r="567" spans="1:11" s="3" customFormat="1">
      <c r="A567" s="177" t="s">
        <v>1653</v>
      </c>
      <c r="B567" s="28" t="str">
        <f t="shared" si="18"/>
        <v>基本属性/基本信息/常住城市/岳阳市</v>
      </c>
      <c r="C567" s="153">
        <v>4</v>
      </c>
      <c r="D567" s="153">
        <v>0</v>
      </c>
      <c r="E567" s="177" t="s">
        <v>3417</v>
      </c>
      <c r="F567" s="177" t="s">
        <v>3986</v>
      </c>
      <c r="G567" s="177" t="s">
        <v>3417</v>
      </c>
      <c r="H567" s="177" t="s">
        <v>3417</v>
      </c>
      <c r="I567" s="177" t="s">
        <v>3426</v>
      </c>
      <c r="J567" s="183" t="s">
        <v>7219</v>
      </c>
      <c r="K567" s="176" t="str">
        <f t="shared" si="19"/>
        <v>000100001001004566</v>
      </c>
    </row>
    <row r="568" spans="1:11" s="3" customFormat="1">
      <c r="A568" s="177" t="s">
        <v>1654</v>
      </c>
      <c r="B568" s="28" t="str">
        <f t="shared" si="18"/>
        <v>基本属性/基本信息/常住城市/常德市</v>
      </c>
      <c r="C568" s="153">
        <v>4</v>
      </c>
      <c r="D568" s="153">
        <v>0</v>
      </c>
      <c r="E568" s="177" t="s">
        <v>3417</v>
      </c>
      <c r="F568" s="177" t="s">
        <v>3986</v>
      </c>
      <c r="G568" s="177" t="s">
        <v>3417</v>
      </c>
      <c r="H568" s="177" t="s">
        <v>3417</v>
      </c>
      <c r="I568" s="177" t="s">
        <v>3426</v>
      </c>
      <c r="J568" s="183" t="s">
        <v>7220</v>
      </c>
      <c r="K568" s="176" t="str">
        <f t="shared" si="19"/>
        <v>000100001001004567</v>
      </c>
    </row>
    <row r="569" spans="1:11" s="3" customFormat="1">
      <c r="A569" s="177" t="s">
        <v>1655</v>
      </c>
      <c r="B569" s="28" t="str">
        <f t="shared" si="18"/>
        <v>基本属性/基本信息/常住城市/张家界市</v>
      </c>
      <c r="C569" s="153">
        <v>4</v>
      </c>
      <c r="D569" s="153">
        <v>0</v>
      </c>
      <c r="E569" s="177" t="s">
        <v>3417</v>
      </c>
      <c r="F569" s="177" t="s">
        <v>3986</v>
      </c>
      <c r="G569" s="177" t="s">
        <v>3417</v>
      </c>
      <c r="H569" s="177" t="s">
        <v>3417</v>
      </c>
      <c r="I569" s="177" t="s">
        <v>3426</v>
      </c>
      <c r="J569" s="183" t="s">
        <v>7221</v>
      </c>
      <c r="K569" s="176" t="str">
        <f t="shared" si="19"/>
        <v>000100001001004568</v>
      </c>
    </row>
    <row r="570" spans="1:11" s="3" customFormat="1">
      <c r="A570" s="177" t="s">
        <v>1656</v>
      </c>
      <c r="B570" s="28" t="str">
        <f t="shared" si="18"/>
        <v>基本属性/基本信息/常住城市/益阳市</v>
      </c>
      <c r="C570" s="153">
        <v>4</v>
      </c>
      <c r="D570" s="153">
        <v>0</v>
      </c>
      <c r="E570" s="177" t="s">
        <v>3417</v>
      </c>
      <c r="F570" s="177" t="s">
        <v>3986</v>
      </c>
      <c r="G570" s="177" t="s">
        <v>3417</v>
      </c>
      <c r="H570" s="177" t="s">
        <v>3417</v>
      </c>
      <c r="I570" s="177" t="s">
        <v>3426</v>
      </c>
      <c r="J570" s="183" t="s">
        <v>7222</v>
      </c>
      <c r="K570" s="176" t="str">
        <f t="shared" si="19"/>
        <v>000100001001004569</v>
      </c>
    </row>
    <row r="571" spans="1:11" s="3" customFormat="1">
      <c r="A571" s="177" t="s">
        <v>1657</v>
      </c>
      <c r="B571" s="28" t="str">
        <f t="shared" si="18"/>
        <v>基本属性/基本信息/常住城市/郴州市</v>
      </c>
      <c r="C571" s="153">
        <v>4</v>
      </c>
      <c r="D571" s="153">
        <v>0</v>
      </c>
      <c r="E571" s="177" t="s">
        <v>3417</v>
      </c>
      <c r="F571" s="177" t="s">
        <v>3986</v>
      </c>
      <c r="G571" s="177" t="s">
        <v>3417</v>
      </c>
      <c r="H571" s="177" t="s">
        <v>3417</v>
      </c>
      <c r="I571" s="177" t="s">
        <v>3426</v>
      </c>
      <c r="J571" s="183" t="s">
        <v>7223</v>
      </c>
      <c r="K571" s="176" t="str">
        <f t="shared" si="19"/>
        <v>000100001001004570</v>
      </c>
    </row>
    <row r="572" spans="1:11" s="3" customFormat="1">
      <c r="A572" s="177" t="s">
        <v>1658</v>
      </c>
      <c r="B572" s="28" t="str">
        <f t="shared" ref="B572:B635" si="20">"基本属性/基本信息/常住城市/"&amp;A572</f>
        <v>基本属性/基本信息/常住城市/永州市</v>
      </c>
      <c r="C572" s="153">
        <v>4</v>
      </c>
      <c r="D572" s="153">
        <v>0</v>
      </c>
      <c r="E572" s="177" t="s">
        <v>3417</v>
      </c>
      <c r="F572" s="177" t="s">
        <v>3986</v>
      </c>
      <c r="G572" s="177" t="s">
        <v>3417</v>
      </c>
      <c r="H572" s="177" t="s">
        <v>3417</v>
      </c>
      <c r="I572" s="177" t="s">
        <v>3426</v>
      </c>
      <c r="J572" s="183" t="s">
        <v>7224</v>
      </c>
      <c r="K572" s="176" t="str">
        <f t="shared" ref="K572:K635" si="21">D572&amp;E572&amp;F572&amp;G572&amp;H572&amp;I572&amp;J572</f>
        <v>000100001001004571</v>
      </c>
    </row>
    <row r="573" spans="1:11" s="3" customFormat="1">
      <c r="A573" s="177" t="s">
        <v>1659</v>
      </c>
      <c r="B573" s="28" t="str">
        <f t="shared" si="20"/>
        <v>基本属性/基本信息/常住城市/怀化市</v>
      </c>
      <c r="C573" s="153">
        <v>4</v>
      </c>
      <c r="D573" s="153">
        <v>0</v>
      </c>
      <c r="E573" s="177" t="s">
        <v>3417</v>
      </c>
      <c r="F573" s="177" t="s">
        <v>3986</v>
      </c>
      <c r="G573" s="177" t="s">
        <v>3417</v>
      </c>
      <c r="H573" s="177" t="s">
        <v>3417</v>
      </c>
      <c r="I573" s="177" t="s">
        <v>3426</v>
      </c>
      <c r="J573" s="183" t="s">
        <v>7225</v>
      </c>
      <c r="K573" s="176" t="str">
        <f t="shared" si="21"/>
        <v>000100001001004572</v>
      </c>
    </row>
    <row r="574" spans="1:11" s="3" customFormat="1">
      <c r="A574" s="177" t="s">
        <v>1660</v>
      </c>
      <c r="B574" s="28" t="str">
        <f t="shared" si="20"/>
        <v>基本属性/基本信息/常住城市/娄底市</v>
      </c>
      <c r="C574" s="153">
        <v>4</v>
      </c>
      <c r="D574" s="153">
        <v>0</v>
      </c>
      <c r="E574" s="177" t="s">
        <v>3417</v>
      </c>
      <c r="F574" s="177" t="s">
        <v>3986</v>
      </c>
      <c r="G574" s="177" t="s">
        <v>3417</v>
      </c>
      <c r="H574" s="177" t="s">
        <v>3417</v>
      </c>
      <c r="I574" s="177" t="s">
        <v>3426</v>
      </c>
      <c r="J574" s="183" t="s">
        <v>7226</v>
      </c>
      <c r="K574" s="176" t="str">
        <f t="shared" si="21"/>
        <v>000100001001004573</v>
      </c>
    </row>
    <row r="575" spans="1:11" s="3" customFormat="1">
      <c r="A575" s="177" t="s">
        <v>3483</v>
      </c>
      <c r="B575" s="28" t="str">
        <f t="shared" si="20"/>
        <v>基本属性/基本信息/常住城市/湘西土家族苗族自治州</v>
      </c>
      <c r="C575" s="153">
        <v>4</v>
      </c>
      <c r="D575" s="153">
        <v>0</v>
      </c>
      <c r="E575" s="177" t="s">
        <v>3417</v>
      </c>
      <c r="F575" s="177" t="s">
        <v>3986</v>
      </c>
      <c r="G575" s="177" t="s">
        <v>3417</v>
      </c>
      <c r="H575" s="177" t="s">
        <v>3417</v>
      </c>
      <c r="I575" s="177" t="s">
        <v>3426</v>
      </c>
      <c r="J575" s="183" t="s">
        <v>7227</v>
      </c>
      <c r="K575" s="176" t="str">
        <f t="shared" si="21"/>
        <v>000100001001004574</v>
      </c>
    </row>
    <row r="576" spans="1:11" s="3" customFormat="1">
      <c r="A576" s="177" t="s">
        <v>1662</v>
      </c>
      <c r="B576" s="28" t="str">
        <f t="shared" si="20"/>
        <v>基本属性/基本信息/常住城市/广州市</v>
      </c>
      <c r="C576" s="153">
        <v>4</v>
      </c>
      <c r="D576" s="153">
        <v>0</v>
      </c>
      <c r="E576" s="177" t="s">
        <v>3417</v>
      </c>
      <c r="F576" s="177" t="s">
        <v>3986</v>
      </c>
      <c r="G576" s="177" t="s">
        <v>3417</v>
      </c>
      <c r="H576" s="177" t="s">
        <v>3417</v>
      </c>
      <c r="I576" s="177" t="s">
        <v>3426</v>
      </c>
      <c r="J576" s="183" t="s">
        <v>7228</v>
      </c>
      <c r="K576" s="176" t="str">
        <f t="shared" si="21"/>
        <v>000100001001004575</v>
      </c>
    </row>
    <row r="577" spans="1:11" s="3" customFormat="1">
      <c r="A577" s="177" t="s">
        <v>1663</v>
      </c>
      <c r="B577" s="28" t="str">
        <f t="shared" si="20"/>
        <v>基本属性/基本信息/常住城市/韶关市</v>
      </c>
      <c r="C577" s="153">
        <v>4</v>
      </c>
      <c r="D577" s="153">
        <v>0</v>
      </c>
      <c r="E577" s="177" t="s">
        <v>3417</v>
      </c>
      <c r="F577" s="177" t="s">
        <v>3986</v>
      </c>
      <c r="G577" s="177" t="s">
        <v>3417</v>
      </c>
      <c r="H577" s="177" t="s">
        <v>3417</v>
      </c>
      <c r="I577" s="177" t="s">
        <v>3426</v>
      </c>
      <c r="J577" s="183" t="s">
        <v>7229</v>
      </c>
      <c r="K577" s="176" t="str">
        <f t="shared" si="21"/>
        <v>000100001001004576</v>
      </c>
    </row>
    <row r="578" spans="1:11" s="3" customFormat="1">
      <c r="A578" s="177" t="s">
        <v>1664</v>
      </c>
      <c r="B578" s="28" t="str">
        <f t="shared" si="20"/>
        <v>基本属性/基本信息/常住城市/深圳市</v>
      </c>
      <c r="C578" s="153">
        <v>4</v>
      </c>
      <c r="D578" s="153">
        <v>0</v>
      </c>
      <c r="E578" s="177" t="s">
        <v>3417</v>
      </c>
      <c r="F578" s="177" t="s">
        <v>3986</v>
      </c>
      <c r="G578" s="177" t="s">
        <v>3417</v>
      </c>
      <c r="H578" s="177" t="s">
        <v>3417</v>
      </c>
      <c r="I578" s="177" t="s">
        <v>3426</v>
      </c>
      <c r="J578" s="183" t="s">
        <v>7230</v>
      </c>
      <c r="K578" s="176" t="str">
        <f t="shared" si="21"/>
        <v>000100001001004577</v>
      </c>
    </row>
    <row r="579" spans="1:11" s="3" customFormat="1">
      <c r="A579" s="177" t="s">
        <v>1665</v>
      </c>
      <c r="B579" s="28" t="str">
        <f t="shared" si="20"/>
        <v>基本属性/基本信息/常住城市/珠海市</v>
      </c>
      <c r="C579" s="153">
        <v>4</v>
      </c>
      <c r="D579" s="153">
        <v>0</v>
      </c>
      <c r="E579" s="177" t="s">
        <v>3417</v>
      </c>
      <c r="F579" s="177" t="s">
        <v>3986</v>
      </c>
      <c r="G579" s="177" t="s">
        <v>3417</v>
      </c>
      <c r="H579" s="177" t="s">
        <v>3417</v>
      </c>
      <c r="I579" s="177" t="s">
        <v>3426</v>
      </c>
      <c r="J579" s="183" t="s">
        <v>7231</v>
      </c>
      <c r="K579" s="176" t="str">
        <f t="shared" si="21"/>
        <v>000100001001004578</v>
      </c>
    </row>
    <row r="580" spans="1:11" s="3" customFormat="1">
      <c r="A580" s="177" t="s">
        <v>1666</v>
      </c>
      <c r="B580" s="28" t="str">
        <f t="shared" si="20"/>
        <v>基本属性/基本信息/常住城市/汕头市</v>
      </c>
      <c r="C580" s="153">
        <v>4</v>
      </c>
      <c r="D580" s="153">
        <v>0</v>
      </c>
      <c r="E580" s="177" t="s">
        <v>3417</v>
      </c>
      <c r="F580" s="177" t="s">
        <v>3986</v>
      </c>
      <c r="G580" s="177" t="s">
        <v>3417</v>
      </c>
      <c r="H580" s="177" t="s">
        <v>3417</v>
      </c>
      <c r="I580" s="177" t="s">
        <v>3426</v>
      </c>
      <c r="J580" s="183" t="s">
        <v>7232</v>
      </c>
      <c r="K580" s="176" t="str">
        <f t="shared" si="21"/>
        <v>000100001001004579</v>
      </c>
    </row>
    <row r="581" spans="1:11" s="3" customFormat="1">
      <c r="A581" s="177" t="s">
        <v>1667</v>
      </c>
      <c r="B581" s="28" t="str">
        <f t="shared" si="20"/>
        <v>基本属性/基本信息/常住城市/佛山市</v>
      </c>
      <c r="C581" s="153">
        <v>4</v>
      </c>
      <c r="D581" s="153">
        <v>0</v>
      </c>
      <c r="E581" s="177" t="s">
        <v>3417</v>
      </c>
      <c r="F581" s="177" t="s">
        <v>3986</v>
      </c>
      <c r="G581" s="177" t="s">
        <v>3417</v>
      </c>
      <c r="H581" s="177" t="s">
        <v>3417</v>
      </c>
      <c r="I581" s="177" t="s">
        <v>3426</v>
      </c>
      <c r="J581" s="183" t="s">
        <v>7233</v>
      </c>
      <c r="K581" s="176" t="str">
        <f t="shared" si="21"/>
        <v>000100001001004580</v>
      </c>
    </row>
    <row r="582" spans="1:11" s="3" customFormat="1">
      <c r="A582" s="177" t="s">
        <v>1668</v>
      </c>
      <c r="B582" s="28" t="str">
        <f t="shared" si="20"/>
        <v>基本属性/基本信息/常住城市/江门市</v>
      </c>
      <c r="C582" s="153">
        <v>4</v>
      </c>
      <c r="D582" s="153">
        <v>0</v>
      </c>
      <c r="E582" s="177" t="s">
        <v>3417</v>
      </c>
      <c r="F582" s="177" t="s">
        <v>3986</v>
      </c>
      <c r="G582" s="177" t="s">
        <v>3417</v>
      </c>
      <c r="H582" s="177" t="s">
        <v>3417</v>
      </c>
      <c r="I582" s="177" t="s">
        <v>3426</v>
      </c>
      <c r="J582" s="183" t="s">
        <v>7234</v>
      </c>
      <c r="K582" s="176" t="str">
        <f t="shared" si="21"/>
        <v>000100001001004581</v>
      </c>
    </row>
    <row r="583" spans="1:11" s="3" customFormat="1">
      <c r="A583" s="177" t="s">
        <v>1669</v>
      </c>
      <c r="B583" s="28" t="str">
        <f t="shared" si="20"/>
        <v>基本属性/基本信息/常住城市/湛江市</v>
      </c>
      <c r="C583" s="153">
        <v>4</v>
      </c>
      <c r="D583" s="153">
        <v>0</v>
      </c>
      <c r="E583" s="177" t="s">
        <v>3417</v>
      </c>
      <c r="F583" s="177" t="s">
        <v>3986</v>
      </c>
      <c r="G583" s="177" t="s">
        <v>3417</v>
      </c>
      <c r="H583" s="177" t="s">
        <v>3417</v>
      </c>
      <c r="I583" s="177" t="s">
        <v>3426</v>
      </c>
      <c r="J583" s="183" t="s">
        <v>7235</v>
      </c>
      <c r="K583" s="176" t="str">
        <f t="shared" si="21"/>
        <v>000100001001004582</v>
      </c>
    </row>
    <row r="584" spans="1:11" s="3" customFormat="1">
      <c r="A584" s="177" t="s">
        <v>1670</v>
      </c>
      <c r="B584" s="28" t="str">
        <f t="shared" si="20"/>
        <v>基本属性/基本信息/常住城市/茂名市</v>
      </c>
      <c r="C584" s="153">
        <v>4</v>
      </c>
      <c r="D584" s="153">
        <v>0</v>
      </c>
      <c r="E584" s="177" t="s">
        <v>3417</v>
      </c>
      <c r="F584" s="177" t="s">
        <v>3986</v>
      </c>
      <c r="G584" s="177" t="s">
        <v>3417</v>
      </c>
      <c r="H584" s="177" t="s">
        <v>3417</v>
      </c>
      <c r="I584" s="177" t="s">
        <v>3426</v>
      </c>
      <c r="J584" s="183" t="s">
        <v>7236</v>
      </c>
      <c r="K584" s="176" t="str">
        <f t="shared" si="21"/>
        <v>000100001001004583</v>
      </c>
    </row>
    <row r="585" spans="1:11" s="3" customFormat="1">
      <c r="A585" s="177" t="s">
        <v>1671</v>
      </c>
      <c r="B585" s="28" t="str">
        <f t="shared" si="20"/>
        <v>基本属性/基本信息/常住城市/肇庆市</v>
      </c>
      <c r="C585" s="153">
        <v>4</v>
      </c>
      <c r="D585" s="153">
        <v>0</v>
      </c>
      <c r="E585" s="177" t="s">
        <v>3417</v>
      </c>
      <c r="F585" s="177" t="s">
        <v>3986</v>
      </c>
      <c r="G585" s="177" t="s">
        <v>3417</v>
      </c>
      <c r="H585" s="177" t="s">
        <v>3417</v>
      </c>
      <c r="I585" s="177" t="s">
        <v>3426</v>
      </c>
      <c r="J585" s="183" t="s">
        <v>7237</v>
      </c>
      <c r="K585" s="176" t="str">
        <f t="shared" si="21"/>
        <v>000100001001004584</v>
      </c>
    </row>
    <row r="586" spans="1:11" s="3" customFormat="1">
      <c r="A586" s="177" t="s">
        <v>1672</v>
      </c>
      <c r="B586" s="28" t="str">
        <f t="shared" si="20"/>
        <v>基本属性/基本信息/常住城市/惠州市</v>
      </c>
      <c r="C586" s="153">
        <v>4</v>
      </c>
      <c r="D586" s="153">
        <v>0</v>
      </c>
      <c r="E586" s="177" t="s">
        <v>3417</v>
      </c>
      <c r="F586" s="177" t="s">
        <v>3986</v>
      </c>
      <c r="G586" s="177" t="s">
        <v>3417</v>
      </c>
      <c r="H586" s="177" t="s">
        <v>3417</v>
      </c>
      <c r="I586" s="177" t="s">
        <v>3426</v>
      </c>
      <c r="J586" s="183" t="s">
        <v>7238</v>
      </c>
      <c r="K586" s="176" t="str">
        <f t="shared" si="21"/>
        <v>000100001001004585</v>
      </c>
    </row>
    <row r="587" spans="1:11" s="3" customFormat="1">
      <c r="A587" s="177" t="s">
        <v>1673</v>
      </c>
      <c r="B587" s="28" t="str">
        <f t="shared" si="20"/>
        <v>基本属性/基本信息/常住城市/梅州市</v>
      </c>
      <c r="C587" s="153">
        <v>4</v>
      </c>
      <c r="D587" s="153">
        <v>0</v>
      </c>
      <c r="E587" s="177" t="s">
        <v>3417</v>
      </c>
      <c r="F587" s="177" t="s">
        <v>3986</v>
      </c>
      <c r="G587" s="177" t="s">
        <v>3417</v>
      </c>
      <c r="H587" s="177" t="s">
        <v>3417</v>
      </c>
      <c r="I587" s="177" t="s">
        <v>3426</v>
      </c>
      <c r="J587" s="183" t="s">
        <v>7239</v>
      </c>
      <c r="K587" s="176" t="str">
        <f t="shared" si="21"/>
        <v>000100001001004586</v>
      </c>
    </row>
    <row r="588" spans="1:11" s="3" customFormat="1">
      <c r="A588" s="177" t="s">
        <v>1674</v>
      </c>
      <c r="B588" s="28" t="str">
        <f t="shared" si="20"/>
        <v>基本属性/基本信息/常住城市/汕尾市</v>
      </c>
      <c r="C588" s="153">
        <v>4</v>
      </c>
      <c r="D588" s="153">
        <v>0</v>
      </c>
      <c r="E588" s="177" t="s">
        <v>3417</v>
      </c>
      <c r="F588" s="177" t="s">
        <v>3986</v>
      </c>
      <c r="G588" s="177" t="s">
        <v>3417</v>
      </c>
      <c r="H588" s="177" t="s">
        <v>3417</v>
      </c>
      <c r="I588" s="177" t="s">
        <v>3426</v>
      </c>
      <c r="J588" s="183" t="s">
        <v>7240</v>
      </c>
      <c r="K588" s="176" t="str">
        <f t="shared" si="21"/>
        <v>000100001001004587</v>
      </c>
    </row>
    <row r="589" spans="1:11" s="3" customFormat="1">
      <c r="A589" s="177" t="s">
        <v>1675</v>
      </c>
      <c r="B589" s="28" t="str">
        <f t="shared" si="20"/>
        <v>基本属性/基本信息/常住城市/河源市</v>
      </c>
      <c r="C589" s="153">
        <v>4</v>
      </c>
      <c r="D589" s="153">
        <v>0</v>
      </c>
      <c r="E589" s="177" t="s">
        <v>3417</v>
      </c>
      <c r="F589" s="177" t="s">
        <v>3986</v>
      </c>
      <c r="G589" s="177" t="s">
        <v>3417</v>
      </c>
      <c r="H589" s="177" t="s">
        <v>3417</v>
      </c>
      <c r="I589" s="177" t="s">
        <v>3426</v>
      </c>
      <c r="J589" s="183" t="s">
        <v>7241</v>
      </c>
      <c r="K589" s="176" t="str">
        <f t="shared" si="21"/>
        <v>000100001001004588</v>
      </c>
    </row>
    <row r="590" spans="1:11" s="3" customFormat="1">
      <c r="A590" s="177" t="s">
        <v>1676</v>
      </c>
      <c r="B590" s="28" t="str">
        <f t="shared" si="20"/>
        <v>基本属性/基本信息/常住城市/阳江市</v>
      </c>
      <c r="C590" s="153">
        <v>4</v>
      </c>
      <c r="D590" s="153">
        <v>0</v>
      </c>
      <c r="E590" s="177" t="s">
        <v>3417</v>
      </c>
      <c r="F590" s="177" t="s">
        <v>3986</v>
      </c>
      <c r="G590" s="177" t="s">
        <v>3417</v>
      </c>
      <c r="H590" s="177" t="s">
        <v>3417</v>
      </c>
      <c r="I590" s="177" t="s">
        <v>3426</v>
      </c>
      <c r="J590" s="183" t="s">
        <v>7242</v>
      </c>
      <c r="K590" s="176" t="str">
        <f t="shared" si="21"/>
        <v>000100001001004589</v>
      </c>
    </row>
    <row r="591" spans="1:11" s="3" customFormat="1">
      <c r="A591" s="177" t="s">
        <v>1677</v>
      </c>
      <c r="B591" s="28" t="str">
        <f t="shared" si="20"/>
        <v>基本属性/基本信息/常住城市/清远市</v>
      </c>
      <c r="C591" s="153">
        <v>4</v>
      </c>
      <c r="D591" s="153">
        <v>0</v>
      </c>
      <c r="E591" s="177" t="s">
        <v>3417</v>
      </c>
      <c r="F591" s="177" t="s">
        <v>3986</v>
      </c>
      <c r="G591" s="177" t="s">
        <v>3417</v>
      </c>
      <c r="H591" s="177" t="s">
        <v>3417</v>
      </c>
      <c r="I591" s="177" t="s">
        <v>3426</v>
      </c>
      <c r="J591" s="183" t="s">
        <v>7243</v>
      </c>
      <c r="K591" s="176" t="str">
        <f t="shared" si="21"/>
        <v>000100001001004590</v>
      </c>
    </row>
    <row r="592" spans="1:11" s="3" customFormat="1">
      <c r="A592" s="177" t="s">
        <v>1678</v>
      </c>
      <c r="B592" s="28" t="str">
        <f t="shared" si="20"/>
        <v>基本属性/基本信息/常住城市/东莞市</v>
      </c>
      <c r="C592" s="153">
        <v>4</v>
      </c>
      <c r="D592" s="153">
        <v>0</v>
      </c>
      <c r="E592" s="177" t="s">
        <v>3417</v>
      </c>
      <c r="F592" s="177" t="s">
        <v>3986</v>
      </c>
      <c r="G592" s="177" t="s">
        <v>3417</v>
      </c>
      <c r="H592" s="177" t="s">
        <v>3417</v>
      </c>
      <c r="I592" s="177" t="s">
        <v>3426</v>
      </c>
      <c r="J592" s="183" t="s">
        <v>7244</v>
      </c>
      <c r="K592" s="176" t="str">
        <f t="shared" si="21"/>
        <v>000100001001004591</v>
      </c>
    </row>
    <row r="593" spans="1:11" s="3" customFormat="1">
      <c r="A593" s="177" t="s">
        <v>1679</v>
      </c>
      <c r="B593" s="28" t="str">
        <f t="shared" si="20"/>
        <v>基本属性/基本信息/常住城市/中山市</v>
      </c>
      <c r="C593" s="153">
        <v>4</v>
      </c>
      <c r="D593" s="153">
        <v>0</v>
      </c>
      <c r="E593" s="177" t="s">
        <v>3417</v>
      </c>
      <c r="F593" s="177" t="s">
        <v>3986</v>
      </c>
      <c r="G593" s="177" t="s">
        <v>3417</v>
      </c>
      <c r="H593" s="177" t="s">
        <v>3417</v>
      </c>
      <c r="I593" s="177" t="s">
        <v>3426</v>
      </c>
      <c r="J593" s="183" t="s">
        <v>7245</v>
      </c>
      <c r="K593" s="176" t="str">
        <f t="shared" si="21"/>
        <v>000100001001004592</v>
      </c>
    </row>
    <row r="594" spans="1:11" s="3" customFormat="1">
      <c r="A594" s="177" t="s">
        <v>1680</v>
      </c>
      <c r="B594" s="28" t="str">
        <f t="shared" si="20"/>
        <v>基本属性/基本信息/常住城市/潮州市</v>
      </c>
      <c r="C594" s="153">
        <v>4</v>
      </c>
      <c r="D594" s="153">
        <v>0</v>
      </c>
      <c r="E594" s="177" t="s">
        <v>3417</v>
      </c>
      <c r="F594" s="177" t="s">
        <v>3986</v>
      </c>
      <c r="G594" s="177" t="s">
        <v>3417</v>
      </c>
      <c r="H594" s="177" t="s">
        <v>3417</v>
      </c>
      <c r="I594" s="177" t="s">
        <v>3426</v>
      </c>
      <c r="J594" s="183" t="s">
        <v>7246</v>
      </c>
      <c r="K594" s="176" t="str">
        <f t="shared" si="21"/>
        <v>000100001001004593</v>
      </c>
    </row>
    <row r="595" spans="1:11" s="3" customFormat="1">
      <c r="A595" s="177" t="s">
        <v>1681</v>
      </c>
      <c r="B595" s="28" t="str">
        <f t="shared" si="20"/>
        <v>基本属性/基本信息/常住城市/揭阳市</v>
      </c>
      <c r="C595" s="153">
        <v>4</v>
      </c>
      <c r="D595" s="153">
        <v>0</v>
      </c>
      <c r="E595" s="177" t="s">
        <v>3417</v>
      </c>
      <c r="F595" s="177" t="s">
        <v>3986</v>
      </c>
      <c r="G595" s="177" t="s">
        <v>3417</v>
      </c>
      <c r="H595" s="177" t="s">
        <v>3417</v>
      </c>
      <c r="I595" s="177" t="s">
        <v>3426</v>
      </c>
      <c r="J595" s="183" t="s">
        <v>7247</v>
      </c>
      <c r="K595" s="176" t="str">
        <f t="shared" si="21"/>
        <v>000100001001004594</v>
      </c>
    </row>
    <row r="596" spans="1:11" s="3" customFormat="1">
      <c r="A596" s="177" t="s">
        <v>1682</v>
      </c>
      <c r="B596" s="28" t="str">
        <f t="shared" si="20"/>
        <v>基本属性/基本信息/常住城市/云浮市</v>
      </c>
      <c r="C596" s="153">
        <v>4</v>
      </c>
      <c r="D596" s="153">
        <v>0</v>
      </c>
      <c r="E596" s="177" t="s">
        <v>3417</v>
      </c>
      <c r="F596" s="177" t="s">
        <v>3986</v>
      </c>
      <c r="G596" s="177" t="s">
        <v>3417</v>
      </c>
      <c r="H596" s="177" t="s">
        <v>3417</v>
      </c>
      <c r="I596" s="177" t="s">
        <v>3426</v>
      </c>
      <c r="J596" s="183" t="s">
        <v>7248</v>
      </c>
      <c r="K596" s="176" t="str">
        <f t="shared" si="21"/>
        <v>000100001001004595</v>
      </c>
    </row>
    <row r="597" spans="1:11" s="3" customFormat="1">
      <c r="A597" s="177" t="s">
        <v>1683</v>
      </c>
      <c r="B597" s="28" t="str">
        <f t="shared" si="20"/>
        <v>基本属性/基本信息/常住城市/南宁市</v>
      </c>
      <c r="C597" s="153">
        <v>4</v>
      </c>
      <c r="D597" s="153">
        <v>0</v>
      </c>
      <c r="E597" s="177" t="s">
        <v>3417</v>
      </c>
      <c r="F597" s="177" t="s">
        <v>3986</v>
      </c>
      <c r="G597" s="177" t="s">
        <v>3417</v>
      </c>
      <c r="H597" s="177" t="s">
        <v>3417</v>
      </c>
      <c r="I597" s="177" t="s">
        <v>3426</v>
      </c>
      <c r="J597" s="183" t="s">
        <v>7249</v>
      </c>
      <c r="K597" s="176" t="str">
        <f t="shared" si="21"/>
        <v>000100001001004596</v>
      </c>
    </row>
    <row r="598" spans="1:11" s="3" customFormat="1">
      <c r="A598" s="177" t="s">
        <v>1684</v>
      </c>
      <c r="B598" s="28" t="str">
        <f t="shared" si="20"/>
        <v>基本属性/基本信息/常住城市/柳州市</v>
      </c>
      <c r="C598" s="153">
        <v>4</v>
      </c>
      <c r="D598" s="153">
        <v>0</v>
      </c>
      <c r="E598" s="177" t="s">
        <v>3417</v>
      </c>
      <c r="F598" s="177" t="s">
        <v>3986</v>
      </c>
      <c r="G598" s="177" t="s">
        <v>3417</v>
      </c>
      <c r="H598" s="177" t="s">
        <v>3417</v>
      </c>
      <c r="I598" s="177" t="s">
        <v>3426</v>
      </c>
      <c r="J598" s="183" t="s">
        <v>7250</v>
      </c>
      <c r="K598" s="176" t="str">
        <f t="shared" si="21"/>
        <v>000100001001004597</v>
      </c>
    </row>
    <row r="599" spans="1:11" s="3" customFormat="1">
      <c r="A599" s="177" t="s">
        <v>1685</v>
      </c>
      <c r="B599" s="28" t="str">
        <f t="shared" si="20"/>
        <v>基本属性/基本信息/常住城市/桂林市</v>
      </c>
      <c r="C599" s="153">
        <v>4</v>
      </c>
      <c r="D599" s="153">
        <v>0</v>
      </c>
      <c r="E599" s="177" t="s">
        <v>3417</v>
      </c>
      <c r="F599" s="177" t="s">
        <v>3986</v>
      </c>
      <c r="G599" s="177" t="s">
        <v>3417</v>
      </c>
      <c r="H599" s="177" t="s">
        <v>3417</v>
      </c>
      <c r="I599" s="177" t="s">
        <v>3426</v>
      </c>
      <c r="J599" s="183" t="s">
        <v>7251</v>
      </c>
      <c r="K599" s="176" t="str">
        <f t="shared" si="21"/>
        <v>000100001001004598</v>
      </c>
    </row>
    <row r="600" spans="1:11" s="3" customFormat="1">
      <c r="A600" s="177" t="s">
        <v>1686</v>
      </c>
      <c r="B600" s="28" t="str">
        <f t="shared" si="20"/>
        <v>基本属性/基本信息/常住城市/梧州市</v>
      </c>
      <c r="C600" s="153">
        <v>4</v>
      </c>
      <c r="D600" s="153">
        <v>0</v>
      </c>
      <c r="E600" s="177" t="s">
        <v>3417</v>
      </c>
      <c r="F600" s="177" t="s">
        <v>3986</v>
      </c>
      <c r="G600" s="177" t="s">
        <v>3417</v>
      </c>
      <c r="H600" s="177" t="s">
        <v>3417</v>
      </c>
      <c r="I600" s="177" t="s">
        <v>3426</v>
      </c>
      <c r="J600" s="183" t="s">
        <v>7252</v>
      </c>
      <c r="K600" s="176" t="str">
        <f t="shared" si="21"/>
        <v>000100001001004599</v>
      </c>
    </row>
    <row r="601" spans="1:11" s="3" customFormat="1">
      <c r="A601" s="177" t="s">
        <v>1687</v>
      </c>
      <c r="B601" s="28" t="str">
        <f t="shared" si="20"/>
        <v>基本属性/基本信息/常住城市/北海市</v>
      </c>
      <c r="C601" s="153">
        <v>4</v>
      </c>
      <c r="D601" s="153">
        <v>0</v>
      </c>
      <c r="E601" s="177" t="s">
        <v>3417</v>
      </c>
      <c r="F601" s="177" t="s">
        <v>3986</v>
      </c>
      <c r="G601" s="177" t="s">
        <v>3417</v>
      </c>
      <c r="H601" s="177" t="s">
        <v>3417</v>
      </c>
      <c r="I601" s="177" t="s">
        <v>3426</v>
      </c>
      <c r="J601" s="183" t="s">
        <v>7253</v>
      </c>
      <c r="K601" s="176" t="str">
        <f t="shared" si="21"/>
        <v>000100001001004600</v>
      </c>
    </row>
    <row r="602" spans="1:11" s="3" customFormat="1">
      <c r="A602" s="177" t="s">
        <v>1688</v>
      </c>
      <c r="B602" s="28" t="str">
        <f t="shared" si="20"/>
        <v>基本属性/基本信息/常住城市/防城港市</v>
      </c>
      <c r="C602" s="153">
        <v>4</v>
      </c>
      <c r="D602" s="153">
        <v>0</v>
      </c>
      <c r="E602" s="177" t="s">
        <v>3417</v>
      </c>
      <c r="F602" s="177" t="s">
        <v>3986</v>
      </c>
      <c r="G602" s="177" t="s">
        <v>3417</v>
      </c>
      <c r="H602" s="177" t="s">
        <v>3417</v>
      </c>
      <c r="I602" s="177" t="s">
        <v>3426</v>
      </c>
      <c r="J602" s="183" t="s">
        <v>7254</v>
      </c>
      <c r="K602" s="176" t="str">
        <f t="shared" si="21"/>
        <v>000100001001004601</v>
      </c>
    </row>
    <row r="603" spans="1:11" s="3" customFormat="1">
      <c r="A603" s="177" t="s">
        <v>1689</v>
      </c>
      <c r="B603" s="28" t="str">
        <f t="shared" si="20"/>
        <v>基本属性/基本信息/常住城市/钦州市</v>
      </c>
      <c r="C603" s="153">
        <v>4</v>
      </c>
      <c r="D603" s="153">
        <v>0</v>
      </c>
      <c r="E603" s="177" t="s">
        <v>3417</v>
      </c>
      <c r="F603" s="177" t="s">
        <v>3986</v>
      </c>
      <c r="G603" s="177" t="s">
        <v>3417</v>
      </c>
      <c r="H603" s="177" t="s">
        <v>3417</v>
      </c>
      <c r="I603" s="177" t="s">
        <v>3426</v>
      </c>
      <c r="J603" s="183" t="s">
        <v>7255</v>
      </c>
      <c r="K603" s="176" t="str">
        <f t="shared" si="21"/>
        <v>000100001001004602</v>
      </c>
    </row>
    <row r="604" spans="1:11" s="3" customFormat="1">
      <c r="A604" s="177" t="s">
        <v>1690</v>
      </c>
      <c r="B604" s="28" t="str">
        <f t="shared" si="20"/>
        <v>基本属性/基本信息/常住城市/贵港市</v>
      </c>
      <c r="C604" s="153">
        <v>4</v>
      </c>
      <c r="D604" s="153">
        <v>0</v>
      </c>
      <c r="E604" s="177" t="s">
        <v>3417</v>
      </c>
      <c r="F604" s="177" t="s">
        <v>3986</v>
      </c>
      <c r="G604" s="177" t="s">
        <v>3417</v>
      </c>
      <c r="H604" s="177" t="s">
        <v>3417</v>
      </c>
      <c r="I604" s="177" t="s">
        <v>3426</v>
      </c>
      <c r="J604" s="183" t="s">
        <v>7256</v>
      </c>
      <c r="K604" s="176" t="str">
        <f t="shared" si="21"/>
        <v>000100001001004603</v>
      </c>
    </row>
    <row r="605" spans="1:11" s="3" customFormat="1">
      <c r="A605" s="177" t="s">
        <v>1691</v>
      </c>
      <c r="B605" s="28" t="str">
        <f t="shared" si="20"/>
        <v>基本属性/基本信息/常住城市/玉林市</v>
      </c>
      <c r="C605" s="153">
        <v>4</v>
      </c>
      <c r="D605" s="153">
        <v>0</v>
      </c>
      <c r="E605" s="177" t="s">
        <v>3417</v>
      </c>
      <c r="F605" s="177" t="s">
        <v>3986</v>
      </c>
      <c r="G605" s="177" t="s">
        <v>3417</v>
      </c>
      <c r="H605" s="177" t="s">
        <v>3417</v>
      </c>
      <c r="I605" s="177" t="s">
        <v>3426</v>
      </c>
      <c r="J605" s="183" t="s">
        <v>7257</v>
      </c>
      <c r="K605" s="176" t="str">
        <f t="shared" si="21"/>
        <v>000100001001004604</v>
      </c>
    </row>
    <row r="606" spans="1:11" s="3" customFormat="1">
      <c r="A606" s="177" t="s">
        <v>1692</v>
      </c>
      <c r="B606" s="28" t="str">
        <f t="shared" si="20"/>
        <v>基本属性/基本信息/常住城市/百色市</v>
      </c>
      <c r="C606" s="153">
        <v>4</v>
      </c>
      <c r="D606" s="153">
        <v>0</v>
      </c>
      <c r="E606" s="177" t="s">
        <v>3417</v>
      </c>
      <c r="F606" s="177" t="s">
        <v>3986</v>
      </c>
      <c r="G606" s="177" t="s">
        <v>3417</v>
      </c>
      <c r="H606" s="177" t="s">
        <v>3417</v>
      </c>
      <c r="I606" s="177" t="s">
        <v>3426</v>
      </c>
      <c r="J606" s="183" t="s">
        <v>7258</v>
      </c>
      <c r="K606" s="176" t="str">
        <f t="shared" si="21"/>
        <v>000100001001004605</v>
      </c>
    </row>
    <row r="607" spans="1:11" s="3" customFormat="1">
      <c r="A607" s="177" t="s">
        <v>1693</v>
      </c>
      <c r="B607" s="28" t="str">
        <f t="shared" si="20"/>
        <v>基本属性/基本信息/常住城市/贺州市</v>
      </c>
      <c r="C607" s="153">
        <v>4</v>
      </c>
      <c r="D607" s="153">
        <v>0</v>
      </c>
      <c r="E607" s="177" t="s">
        <v>3417</v>
      </c>
      <c r="F607" s="177" t="s">
        <v>3986</v>
      </c>
      <c r="G607" s="177" t="s">
        <v>3417</v>
      </c>
      <c r="H607" s="177" t="s">
        <v>3417</v>
      </c>
      <c r="I607" s="177" t="s">
        <v>3426</v>
      </c>
      <c r="J607" s="183" t="s">
        <v>7259</v>
      </c>
      <c r="K607" s="176" t="str">
        <f t="shared" si="21"/>
        <v>000100001001004606</v>
      </c>
    </row>
    <row r="608" spans="1:11" s="3" customFormat="1">
      <c r="A608" s="177" t="s">
        <v>1694</v>
      </c>
      <c r="B608" s="28" t="str">
        <f t="shared" si="20"/>
        <v>基本属性/基本信息/常住城市/河池市</v>
      </c>
      <c r="C608" s="153">
        <v>4</v>
      </c>
      <c r="D608" s="153">
        <v>0</v>
      </c>
      <c r="E608" s="177" t="s">
        <v>3417</v>
      </c>
      <c r="F608" s="177" t="s">
        <v>3986</v>
      </c>
      <c r="G608" s="177" t="s">
        <v>3417</v>
      </c>
      <c r="H608" s="177" t="s">
        <v>3417</v>
      </c>
      <c r="I608" s="177" t="s">
        <v>3426</v>
      </c>
      <c r="J608" s="183" t="s">
        <v>7260</v>
      </c>
      <c r="K608" s="176" t="str">
        <f t="shared" si="21"/>
        <v>000100001001004607</v>
      </c>
    </row>
    <row r="609" spans="1:11" s="3" customFormat="1">
      <c r="A609" s="177" t="s">
        <v>1695</v>
      </c>
      <c r="B609" s="28" t="str">
        <f t="shared" si="20"/>
        <v>基本属性/基本信息/常住城市/来宾市</v>
      </c>
      <c r="C609" s="153">
        <v>4</v>
      </c>
      <c r="D609" s="153">
        <v>0</v>
      </c>
      <c r="E609" s="177" t="s">
        <v>3417</v>
      </c>
      <c r="F609" s="177" t="s">
        <v>3986</v>
      </c>
      <c r="G609" s="177" t="s">
        <v>3417</v>
      </c>
      <c r="H609" s="177" t="s">
        <v>3417</v>
      </c>
      <c r="I609" s="177" t="s">
        <v>3426</v>
      </c>
      <c r="J609" s="183" t="s">
        <v>7261</v>
      </c>
      <c r="K609" s="176" t="str">
        <f t="shared" si="21"/>
        <v>000100001001004608</v>
      </c>
    </row>
    <row r="610" spans="1:11" s="3" customFormat="1">
      <c r="A610" s="177" t="s">
        <v>1696</v>
      </c>
      <c r="B610" s="28" t="str">
        <f t="shared" si="20"/>
        <v>基本属性/基本信息/常住城市/崇左市</v>
      </c>
      <c r="C610" s="153">
        <v>4</v>
      </c>
      <c r="D610" s="153">
        <v>0</v>
      </c>
      <c r="E610" s="177" t="s">
        <v>3417</v>
      </c>
      <c r="F610" s="177" t="s">
        <v>3986</v>
      </c>
      <c r="G610" s="177" t="s">
        <v>3417</v>
      </c>
      <c r="H610" s="177" t="s">
        <v>3417</v>
      </c>
      <c r="I610" s="177" t="s">
        <v>3426</v>
      </c>
      <c r="J610" s="183" t="s">
        <v>7262</v>
      </c>
      <c r="K610" s="176" t="str">
        <f t="shared" si="21"/>
        <v>000100001001004609</v>
      </c>
    </row>
    <row r="611" spans="1:11" s="3" customFormat="1">
      <c r="A611" s="177" t="s">
        <v>1697</v>
      </c>
      <c r="B611" s="28" t="str">
        <f t="shared" si="20"/>
        <v>基本属性/基本信息/常住城市/海口市</v>
      </c>
      <c r="C611" s="153">
        <v>4</v>
      </c>
      <c r="D611" s="153">
        <v>0</v>
      </c>
      <c r="E611" s="177" t="s">
        <v>3417</v>
      </c>
      <c r="F611" s="177" t="s">
        <v>3986</v>
      </c>
      <c r="G611" s="177" t="s">
        <v>3417</v>
      </c>
      <c r="H611" s="177" t="s">
        <v>3417</v>
      </c>
      <c r="I611" s="177" t="s">
        <v>3426</v>
      </c>
      <c r="J611" s="183" t="s">
        <v>7263</v>
      </c>
      <c r="K611" s="176" t="str">
        <f t="shared" si="21"/>
        <v>000100001001004610</v>
      </c>
    </row>
    <row r="612" spans="1:11" s="3" customFormat="1">
      <c r="A612" s="177" t="s">
        <v>1698</v>
      </c>
      <c r="B612" s="28" t="str">
        <f t="shared" si="20"/>
        <v>基本属性/基本信息/常住城市/三亚市</v>
      </c>
      <c r="C612" s="153">
        <v>4</v>
      </c>
      <c r="D612" s="153">
        <v>0</v>
      </c>
      <c r="E612" s="177" t="s">
        <v>3417</v>
      </c>
      <c r="F612" s="177" t="s">
        <v>3986</v>
      </c>
      <c r="G612" s="177" t="s">
        <v>3417</v>
      </c>
      <c r="H612" s="177" t="s">
        <v>3417</v>
      </c>
      <c r="I612" s="177" t="s">
        <v>3426</v>
      </c>
      <c r="J612" s="183" t="s">
        <v>7264</v>
      </c>
      <c r="K612" s="176" t="str">
        <f t="shared" si="21"/>
        <v>000100001001004611</v>
      </c>
    </row>
    <row r="613" spans="1:11" s="3" customFormat="1">
      <c r="A613" s="177" t="s">
        <v>3484</v>
      </c>
      <c r="B613" s="28" t="str">
        <f t="shared" si="20"/>
        <v>基本属性/基本信息/常住城市/三沙市</v>
      </c>
      <c r="C613" s="153">
        <v>4</v>
      </c>
      <c r="D613" s="153">
        <v>0</v>
      </c>
      <c r="E613" s="177" t="s">
        <v>3417</v>
      </c>
      <c r="F613" s="177" t="s">
        <v>3986</v>
      </c>
      <c r="G613" s="177" t="s">
        <v>3417</v>
      </c>
      <c r="H613" s="177" t="s">
        <v>3417</v>
      </c>
      <c r="I613" s="177" t="s">
        <v>3426</v>
      </c>
      <c r="J613" s="183" t="s">
        <v>7265</v>
      </c>
      <c r="K613" s="176" t="str">
        <f t="shared" si="21"/>
        <v>000100001001004612</v>
      </c>
    </row>
    <row r="614" spans="1:11" s="3" customFormat="1">
      <c r="A614" s="177" t="s">
        <v>3485</v>
      </c>
      <c r="B614" s="28" t="str">
        <f t="shared" si="20"/>
        <v>基本属性/基本信息/常住城市/海南省直辖县级行政区划</v>
      </c>
      <c r="C614" s="153">
        <v>4</v>
      </c>
      <c r="D614" s="153">
        <v>0</v>
      </c>
      <c r="E614" s="177" t="s">
        <v>3417</v>
      </c>
      <c r="F614" s="177" t="s">
        <v>3986</v>
      </c>
      <c r="G614" s="177" t="s">
        <v>3417</v>
      </c>
      <c r="H614" s="177" t="s">
        <v>3417</v>
      </c>
      <c r="I614" s="177" t="s">
        <v>3426</v>
      </c>
      <c r="J614" s="183" t="s">
        <v>7266</v>
      </c>
      <c r="K614" s="176" t="str">
        <f t="shared" si="21"/>
        <v>000100001001004613</v>
      </c>
    </row>
    <row r="615" spans="1:11" s="3" customFormat="1">
      <c r="A615" s="177" t="s">
        <v>1699</v>
      </c>
      <c r="B615" s="28" t="str">
        <f t="shared" si="20"/>
        <v>基本属性/基本信息/常住城市/重庆市</v>
      </c>
      <c r="C615" s="153">
        <v>4</v>
      </c>
      <c r="D615" s="153">
        <v>0</v>
      </c>
      <c r="E615" s="177" t="s">
        <v>3417</v>
      </c>
      <c r="F615" s="177" t="s">
        <v>3986</v>
      </c>
      <c r="G615" s="177" t="s">
        <v>3417</v>
      </c>
      <c r="H615" s="177" t="s">
        <v>3417</v>
      </c>
      <c r="I615" s="177" t="s">
        <v>3426</v>
      </c>
      <c r="J615" s="183" t="s">
        <v>7267</v>
      </c>
      <c r="K615" s="176" t="str">
        <f t="shared" si="21"/>
        <v>000100001001004614</v>
      </c>
    </row>
    <row r="616" spans="1:11" s="3" customFormat="1">
      <c r="A616" s="177" t="s">
        <v>1700</v>
      </c>
      <c r="B616" s="28" t="str">
        <f t="shared" si="20"/>
        <v>基本属性/基本信息/常住城市/成都市</v>
      </c>
      <c r="C616" s="153">
        <v>4</v>
      </c>
      <c r="D616" s="153">
        <v>0</v>
      </c>
      <c r="E616" s="177" t="s">
        <v>3417</v>
      </c>
      <c r="F616" s="177" t="s">
        <v>3986</v>
      </c>
      <c r="G616" s="177" t="s">
        <v>3417</v>
      </c>
      <c r="H616" s="177" t="s">
        <v>3417</v>
      </c>
      <c r="I616" s="177" t="s">
        <v>3426</v>
      </c>
      <c r="J616" s="183" t="s">
        <v>7268</v>
      </c>
      <c r="K616" s="176" t="str">
        <f t="shared" si="21"/>
        <v>000100001001004615</v>
      </c>
    </row>
    <row r="617" spans="1:11" s="3" customFormat="1">
      <c r="A617" s="177" t="s">
        <v>1701</v>
      </c>
      <c r="B617" s="28" t="str">
        <f t="shared" si="20"/>
        <v>基本属性/基本信息/常住城市/自贡市</v>
      </c>
      <c r="C617" s="153">
        <v>4</v>
      </c>
      <c r="D617" s="153">
        <v>0</v>
      </c>
      <c r="E617" s="177" t="s">
        <v>3417</v>
      </c>
      <c r="F617" s="177" t="s">
        <v>3986</v>
      </c>
      <c r="G617" s="177" t="s">
        <v>3417</v>
      </c>
      <c r="H617" s="177" t="s">
        <v>3417</v>
      </c>
      <c r="I617" s="177" t="s">
        <v>3426</v>
      </c>
      <c r="J617" s="183" t="s">
        <v>7269</v>
      </c>
      <c r="K617" s="176" t="str">
        <f t="shared" si="21"/>
        <v>000100001001004616</v>
      </c>
    </row>
    <row r="618" spans="1:11" s="3" customFormat="1">
      <c r="A618" s="177" t="s">
        <v>1702</v>
      </c>
      <c r="B618" s="28" t="str">
        <f t="shared" si="20"/>
        <v>基本属性/基本信息/常住城市/攀枝花市</v>
      </c>
      <c r="C618" s="153">
        <v>4</v>
      </c>
      <c r="D618" s="153">
        <v>0</v>
      </c>
      <c r="E618" s="177" t="s">
        <v>3417</v>
      </c>
      <c r="F618" s="177" t="s">
        <v>3986</v>
      </c>
      <c r="G618" s="177" t="s">
        <v>3417</v>
      </c>
      <c r="H618" s="177" t="s">
        <v>3417</v>
      </c>
      <c r="I618" s="177" t="s">
        <v>3426</v>
      </c>
      <c r="J618" s="183" t="s">
        <v>7270</v>
      </c>
      <c r="K618" s="176" t="str">
        <f t="shared" si="21"/>
        <v>000100001001004617</v>
      </c>
    </row>
    <row r="619" spans="1:11" s="3" customFormat="1">
      <c r="A619" s="177" t="s">
        <v>1703</v>
      </c>
      <c r="B619" s="28" t="str">
        <f t="shared" si="20"/>
        <v>基本属性/基本信息/常住城市/泸州市</v>
      </c>
      <c r="C619" s="153">
        <v>4</v>
      </c>
      <c r="D619" s="153">
        <v>0</v>
      </c>
      <c r="E619" s="177" t="s">
        <v>3417</v>
      </c>
      <c r="F619" s="177" t="s">
        <v>3986</v>
      </c>
      <c r="G619" s="177" t="s">
        <v>3417</v>
      </c>
      <c r="H619" s="177" t="s">
        <v>3417</v>
      </c>
      <c r="I619" s="177" t="s">
        <v>3426</v>
      </c>
      <c r="J619" s="183" t="s">
        <v>7271</v>
      </c>
      <c r="K619" s="176" t="str">
        <f t="shared" si="21"/>
        <v>000100001001004618</v>
      </c>
    </row>
    <row r="620" spans="1:11" s="3" customFormat="1">
      <c r="A620" s="177" t="s">
        <v>1704</v>
      </c>
      <c r="B620" s="28" t="str">
        <f t="shared" si="20"/>
        <v>基本属性/基本信息/常住城市/德阳市</v>
      </c>
      <c r="C620" s="153">
        <v>4</v>
      </c>
      <c r="D620" s="153">
        <v>0</v>
      </c>
      <c r="E620" s="177" t="s">
        <v>3417</v>
      </c>
      <c r="F620" s="177" t="s">
        <v>3986</v>
      </c>
      <c r="G620" s="177" t="s">
        <v>3417</v>
      </c>
      <c r="H620" s="177" t="s">
        <v>3417</v>
      </c>
      <c r="I620" s="177" t="s">
        <v>3426</v>
      </c>
      <c r="J620" s="183" t="s">
        <v>7272</v>
      </c>
      <c r="K620" s="176" t="str">
        <f t="shared" si="21"/>
        <v>000100001001004619</v>
      </c>
    </row>
    <row r="621" spans="1:11" s="3" customFormat="1">
      <c r="A621" s="177" t="s">
        <v>1705</v>
      </c>
      <c r="B621" s="28" t="str">
        <f t="shared" si="20"/>
        <v>基本属性/基本信息/常住城市/绵阳市</v>
      </c>
      <c r="C621" s="153">
        <v>4</v>
      </c>
      <c r="D621" s="153">
        <v>0</v>
      </c>
      <c r="E621" s="177" t="s">
        <v>3417</v>
      </c>
      <c r="F621" s="177" t="s">
        <v>3986</v>
      </c>
      <c r="G621" s="177" t="s">
        <v>3417</v>
      </c>
      <c r="H621" s="177" t="s">
        <v>3417</v>
      </c>
      <c r="I621" s="177" t="s">
        <v>3426</v>
      </c>
      <c r="J621" s="183" t="s">
        <v>7273</v>
      </c>
      <c r="K621" s="176" t="str">
        <f t="shared" si="21"/>
        <v>000100001001004620</v>
      </c>
    </row>
    <row r="622" spans="1:11" s="3" customFormat="1">
      <c r="A622" s="177" t="s">
        <v>1706</v>
      </c>
      <c r="B622" s="28" t="str">
        <f t="shared" si="20"/>
        <v>基本属性/基本信息/常住城市/广元市</v>
      </c>
      <c r="C622" s="153">
        <v>4</v>
      </c>
      <c r="D622" s="153">
        <v>0</v>
      </c>
      <c r="E622" s="177" t="s">
        <v>3417</v>
      </c>
      <c r="F622" s="177" t="s">
        <v>3986</v>
      </c>
      <c r="G622" s="177" t="s">
        <v>3417</v>
      </c>
      <c r="H622" s="177" t="s">
        <v>3417</v>
      </c>
      <c r="I622" s="177" t="s">
        <v>3426</v>
      </c>
      <c r="J622" s="183" t="s">
        <v>7274</v>
      </c>
      <c r="K622" s="176" t="str">
        <f t="shared" si="21"/>
        <v>000100001001004621</v>
      </c>
    </row>
    <row r="623" spans="1:11" s="3" customFormat="1">
      <c r="A623" s="177" t="s">
        <v>1707</v>
      </c>
      <c r="B623" s="28" t="str">
        <f t="shared" si="20"/>
        <v>基本属性/基本信息/常住城市/遂宁市</v>
      </c>
      <c r="C623" s="153">
        <v>4</v>
      </c>
      <c r="D623" s="153">
        <v>0</v>
      </c>
      <c r="E623" s="177" t="s">
        <v>3417</v>
      </c>
      <c r="F623" s="177" t="s">
        <v>3986</v>
      </c>
      <c r="G623" s="177" t="s">
        <v>3417</v>
      </c>
      <c r="H623" s="177" t="s">
        <v>3417</v>
      </c>
      <c r="I623" s="177" t="s">
        <v>3426</v>
      </c>
      <c r="J623" s="183" t="s">
        <v>7275</v>
      </c>
      <c r="K623" s="176" t="str">
        <f t="shared" si="21"/>
        <v>000100001001004622</v>
      </c>
    </row>
    <row r="624" spans="1:11" s="3" customFormat="1">
      <c r="A624" s="177" t="s">
        <v>1708</v>
      </c>
      <c r="B624" s="28" t="str">
        <f t="shared" si="20"/>
        <v>基本属性/基本信息/常住城市/内江市</v>
      </c>
      <c r="C624" s="153">
        <v>4</v>
      </c>
      <c r="D624" s="153">
        <v>0</v>
      </c>
      <c r="E624" s="177" t="s">
        <v>3417</v>
      </c>
      <c r="F624" s="177" t="s">
        <v>3986</v>
      </c>
      <c r="G624" s="177" t="s">
        <v>3417</v>
      </c>
      <c r="H624" s="177" t="s">
        <v>3417</v>
      </c>
      <c r="I624" s="177" t="s">
        <v>3426</v>
      </c>
      <c r="J624" s="183" t="s">
        <v>7276</v>
      </c>
      <c r="K624" s="176" t="str">
        <f t="shared" si="21"/>
        <v>000100001001004623</v>
      </c>
    </row>
    <row r="625" spans="1:11" s="3" customFormat="1">
      <c r="A625" s="177" t="s">
        <v>1709</v>
      </c>
      <c r="B625" s="28" t="str">
        <f t="shared" si="20"/>
        <v>基本属性/基本信息/常住城市/乐山市</v>
      </c>
      <c r="C625" s="153">
        <v>4</v>
      </c>
      <c r="D625" s="153">
        <v>0</v>
      </c>
      <c r="E625" s="177" t="s">
        <v>3417</v>
      </c>
      <c r="F625" s="177" t="s">
        <v>3986</v>
      </c>
      <c r="G625" s="177" t="s">
        <v>3417</v>
      </c>
      <c r="H625" s="177" t="s">
        <v>3417</v>
      </c>
      <c r="I625" s="177" t="s">
        <v>3426</v>
      </c>
      <c r="J625" s="183" t="s">
        <v>7277</v>
      </c>
      <c r="K625" s="176" t="str">
        <f t="shared" si="21"/>
        <v>000100001001004624</v>
      </c>
    </row>
    <row r="626" spans="1:11" s="3" customFormat="1">
      <c r="A626" s="177" t="s">
        <v>1710</v>
      </c>
      <c r="B626" s="28" t="str">
        <f t="shared" si="20"/>
        <v>基本属性/基本信息/常住城市/南充市</v>
      </c>
      <c r="C626" s="153">
        <v>4</v>
      </c>
      <c r="D626" s="153">
        <v>0</v>
      </c>
      <c r="E626" s="177" t="s">
        <v>3417</v>
      </c>
      <c r="F626" s="177" t="s">
        <v>3986</v>
      </c>
      <c r="G626" s="177" t="s">
        <v>3417</v>
      </c>
      <c r="H626" s="177" t="s">
        <v>3417</v>
      </c>
      <c r="I626" s="177" t="s">
        <v>3426</v>
      </c>
      <c r="J626" s="183" t="s">
        <v>7278</v>
      </c>
      <c r="K626" s="176" t="str">
        <f t="shared" si="21"/>
        <v>000100001001004625</v>
      </c>
    </row>
    <row r="627" spans="1:11" s="3" customFormat="1">
      <c r="A627" s="177" t="s">
        <v>1711</v>
      </c>
      <c r="B627" s="28" t="str">
        <f t="shared" si="20"/>
        <v>基本属性/基本信息/常住城市/眉山市</v>
      </c>
      <c r="C627" s="153">
        <v>4</v>
      </c>
      <c r="D627" s="153">
        <v>0</v>
      </c>
      <c r="E627" s="177" t="s">
        <v>3417</v>
      </c>
      <c r="F627" s="177" t="s">
        <v>3986</v>
      </c>
      <c r="G627" s="177" t="s">
        <v>3417</v>
      </c>
      <c r="H627" s="177" t="s">
        <v>3417</v>
      </c>
      <c r="I627" s="177" t="s">
        <v>3426</v>
      </c>
      <c r="J627" s="183" t="s">
        <v>7279</v>
      </c>
      <c r="K627" s="176" t="str">
        <f t="shared" si="21"/>
        <v>000100001001004626</v>
      </c>
    </row>
    <row r="628" spans="1:11" s="3" customFormat="1">
      <c r="A628" s="177" t="s">
        <v>1712</v>
      </c>
      <c r="B628" s="28" t="str">
        <f t="shared" si="20"/>
        <v>基本属性/基本信息/常住城市/宜宾市</v>
      </c>
      <c r="C628" s="153">
        <v>4</v>
      </c>
      <c r="D628" s="153">
        <v>0</v>
      </c>
      <c r="E628" s="177" t="s">
        <v>3417</v>
      </c>
      <c r="F628" s="177" t="s">
        <v>3986</v>
      </c>
      <c r="G628" s="177" t="s">
        <v>3417</v>
      </c>
      <c r="H628" s="177" t="s">
        <v>3417</v>
      </c>
      <c r="I628" s="177" t="s">
        <v>3426</v>
      </c>
      <c r="J628" s="183" t="s">
        <v>7280</v>
      </c>
      <c r="K628" s="176" t="str">
        <f t="shared" si="21"/>
        <v>000100001001004627</v>
      </c>
    </row>
    <row r="629" spans="1:11" s="3" customFormat="1">
      <c r="A629" s="177" t="s">
        <v>1713</v>
      </c>
      <c r="B629" s="28" t="str">
        <f t="shared" si="20"/>
        <v>基本属性/基本信息/常住城市/广安市</v>
      </c>
      <c r="C629" s="153">
        <v>4</v>
      </c>
      <c r="D629" s="153">
        <v>0</v>
      </c>
      <c r="E629" s="177" t="s">
        <v>3417</v>
      </c>
      <c r="F629" s="177" t="s">
        <v>3986</v>
      </c>
      <c r="G629" s="177" t="s">
        <v>3417</v>
      </c>
      <c r="H629" s="177" t="s">
        <v>3417</v>
      </c>
      <c r="I629" s="177" t="s">
        <v>3426</v>
      </c>
      <c r="J629" s="183" t="s">
        <v>7281</v>
      </c>
      <c r="K629" s="176" t="str">
        <f t="shared" si="21"/>
        <v>000100001001004628</v>
      </c>
    </row>
    <row r="630" spans="1:11" s="3" customFormat="1">
      <c r="A630" s="177" t="s">
        <v>1714</v>
      </c>
      <c r="B630" s="28" t="str">
        <f t="shared" si="20"/>
        <v>基本属性/基本信息/常住城市/达州市</v>
      </c>
      <c r="C630" s="153">
        <v>4</v>
      </c>
      <c r="D630" s="153">
        <v>0</v>
      </c>
      <c r="E630" s="177" t="s">
        <v>3417</v>
      </c>
      <c r="F630" s="177" t="s">
        <v>3986</v>
      </c>
      <c r="G630" s="177" t="s">
        <v>3417</v>
      </c>
      <c r="H630" s="177" t="s">
        <v>3417</v>
      </c>
      <c r="I630" s="177" t="s">
        <v>3426</v>
      </c>
      <c r="J630" s="183" t="s">
        <v>7282</v>
      </c>
      <c r="K630" s="176" t="str">
        <f t="shared" si="21"/>
        <v>000100001001004629</v>
      </c>
    </row>
    <row r="631" spans="1:11" s="3" customFormat="1">
      <c r="A631" s="177" t="s">
        <v>1715</v>
      </c>
      <c r="B631" s="28" t="str">
        <f t="shared" si="20"/>
        <v>基本属性/基本信息/常住城市/雅安市</v>
      </c>
      <c r="C631" s="153">
        <v>4</v>
      </c>
      <c r="D631" s="153">
        <v>0</v>
      </c>
      <c r="E631" s="177" t="s">
        <v>3417</v>
      </c>
      <c r="F631" s="177" t="s">
        <v>3986</v>
      </c>
      <c r="G631" s="177" t="s">
        <v>3417</v>
      </c>
      <c r="H631" s="177" t="s">
        <v>3417</v>
      </c>
      <c r="I631" s="177" t="s">
        <v>3426</v>
      </c>
      <c r="J631" s="183" t="s">
        <v>7283</v>
      </c>
      <c r="K631" s="176" t="str">
        <f t="shared" si="21"/>
        <v>000100001001004630</v>
      </c>
    </row>
    <row r="632" spans="1:11" s="3" customFormat="1">
      <c r="A632" s="177" t="s">
        <v>1716</v>
      </c>
      <c r="B632" s="28" t="str">
        <f t="shared" si="20"/>
        <v>基本属性/基本信息/常住城市/巴中市</v>
      </c>
      <c r="C632" s="153">
        <v>4</v>
      </c>
      <c r="D632" s="153">
        <v>0</v>
      </c>
      <c r="E632" s="177" t="s">
        <v>3417</v>
      </c>
      <c r="F632" s="177" t="s">
        <v>3986</v>
      </c>
      <c r="G632" s="177" t="s">
        <v>3417</v>
      </c>
      <c r="H632" s="177" t="s">
        <v>3417</v>
      </c>
      <c r="I632" s="177" t="s">
        <v>3426</v>
      </c>
      <c r="J632" s="183" t="s">
        <v>7284</v>
      </c>
      <c r="K632" s="176" t="str">
        <f t="shared" si="21"/>
        <v>000100001001004631</v>
      </c>
    </row>
    <row r="633" spans="1:11" s="3" customFormat="1">
      <c r="A633" s="177" t="s">
        <v>1717</v>
      </c>
      <c r="B633" s="28" t="str">
        <f t="shared" si="20"/>
        <v>基本属性/基本信息/常住城市/资阳市</v>
      </c>
      <c r="C633" s="153">
        <v>4</v>
      </c>
      <c r="D633" s="153">
        <v>0</v>
      </c>
      <c r="E633" s="177" t="s">
        <v>3417</v>
      </c>
      <c r="F633" s="177" t="s">
        <v>3986</v>
      </c>
      <c r="G633" s="177" t="s">
        <v>3417</v>
      </c>
      <c r="H633" s="177" t="s">
        <v>3417</v>
      </c>
      <c r="I633" s="177" t="s">
        <v>3426</v>
      </c>
      <c r="J633" s="183" t="s">
        <v>7285</v>
      </c>
      <c r="K633" s="176" t="str">
        <f t="shared" si="21"/>
        <v>000100001001004632</v>
      </c>
    </row>
    <row r="634" spans="1:11" s="3" customFormat="1">
      <c r="A634" s="177" t="s">
        <v>3486</v>
      </c>
      <c r="B634" s="28" t="str">
        <f t="shared" si="20"/>
        <v>基本属性/基本信息/常住城市/阿坝藏族羌族自治州</v>
      </c>
      <c r="C634" s="153">
        <v>4</v>
      </c>
      <c r="D634" s="153">
        <v>0</v>
      </c>
      <c r="E634" s="177" t="s">
        <v>3417</v>
      </c>
      <c r="F634" s="177" t="s">
        <v>3986</v>
      </c>
      <c r="G634" s="177" t="s">
        <v>3417</v>
      </c>
      <c r="H634" s="177" t="s">
        <v>3417</v>
      </c>
      <c r="I634" s="177" t="s">
        <v>3426</v>
      </c>
      <c r="J634" s="183" t="s">
        <v>7286</v>
      </c>
      <c r="K634" s="176" t="str">
        <f t="shared" si="21"/>
        <v>000100001001004633</v>
      </c>
    </row>
    <row r="635" spans="1:11" s="3" customFormat="1">
      <c r="A635" s="177" t="s">
        <v>3487</v>
      </c>
      <c r="B635" s="28" t="str">
        <f t="shared" si="20"/>
        <v>基本属性/基本信息/常住城市/甘孜藏族自治州</v>
      </c>
      <c r="C635" s="153">
        <v>4</v>
      </c>
      <c r="D635" s="153">
        <v>0</v>
      </c>
      <c r="E635" s="177" t="s">
        <v>3417</v>
      </c>
      <c r="F635" s="177" t="s">
        <v>3986</v>
      </c>
      <c r="G635" s="177" t="s">
        <v>3417</v>
      </c>
      <c r="H635" s="177" t="s">
        <v>3417</v>
      </c>
      <c r="I635" s="177" t="s">
        <v>3426</v>
      </c>
      <c r="J635" s="183" t="s">
        <v>7287</v>
      </c>
      <c r="K635" s="176" t="str">
        <f t="shared" si="21"/>
        <v>000100001001004634</v>
      </c>
    </row>
    <row r="636" spans="1:11" s="3" customFormat="1">
      <c r="A636" s="177" t="s">
        <v>3488</v>
      </c>
      <c r="B636" s="28" t="str">
        <f t="shared" ref="B636:B699" si="22">"基本属性/基本信息/常住城市/"&amp;A636</f>
        <v>基本属性/基本信息/常住城市/凉山彝族自治州</v>
      </c>
      <c r="C636" s="153">
        <v>4</v>
      </c>
      <c r="D636" s="153">
        <v>0</v>
      </c>
      <c r="E636" s="177" t="s">
        <v>3417</v>
      </c>
      <c r="F636" s="177" t="s">
        <v>3986</v>
      </c>
      <c r="G636" s="177" t="s">
        <v>3417</v>
      </c>
      <c r="H636" s="177" t="s">
        <v>3417</v>
      </c>
      <c r="I636" s="177" t="s">
        <v>3426</v>
      </c>
      <c r="J636" s="183" t="s">
        <v>7288</v>
      </c>
      <c r="K636" s="176" t="str">
        <f t="shared" ref="K636:K699" si="23">D636&amp;E636&amp;F636&amp;G636&amp;H636&amp;I636&amp;J636</f>
        <v>000100001001004635</v>
      </c>
    </row>
    <row r="637" spans="1:11" s="3" customFormat="1">
      <c r="A637" s="177" t="s">
        <v>1721</v>
      </c>
      <c r="B637" s="28" t="str">
        <f t="shared" si="22"/>
        <v>基本属性/基本信息/常住城市/贵阳市</v>
      </c>
      <c r="C637" s="153">
        <v>4</v>
      </c>
      <c r="D637" s="153">
        <v>0</v>
      </c>
      <c r="E637" s="177" t="s">
        <v>3417</v>
      </c>
      <c r="F637" s="177" t="s">
        <v>3986</v>
      </c>
      <c r="G637" s="177" t="s">
        <v>3417</v>
      </c>
      <c r="H637" s="177" t="s">
        <v>3417</v>
      </c>
      <c r="I637" s="177" t="s">
        <v>3426</v>
      </c>
      <c r="J637" s="183" t="s">
        <v>7289</v>
      </c>
      <c r="K637" s="176" t="str">
        <f t="shared" si="23"/>
        <v>000100001001004636</v>
      </c>
    </row>
    <row r="638" spans="1:11" s="3" customFormat="1">
      <c r="A638" s="177" t="s">
        <v>1722</v>
      </c>
      <c r="B638" s="28" t="str">
        <f t="shared" si="22"/>
        <v>基本属性/基本信息/常住城市/六盘水市</v>
      </c>
      <c r="C638" s="153">
        <v>4</v>
      </c>
      <c r="D638" s="153">
        <v>0</v>
      </c>
      <c r="E638" s="177" t="s">
        <v>3417</v>
      </c>
      <c r="F638" s="177" t="s">
        <v>3986</v>
      </c>
      <c r="G638" s="177" t="s">
        <v>3417</v>
      </c>
      <c r="H638" s="177" t="s">
        <v>3417</v>
      </c>
      <c r="I638" s="177" t="s">
        <v>3426</v>
      </c>
      <c r="J638" s="183" t="s">
        <v>7290</v>
      </c>
      <c r="K638" s="176" t="str">
        <f t="shared" si="23"/>
        <v>000100001001004637</v>
      </c>
    </row>
    <row r="639" spans="1:11" s="3" customFormat="1">
      <c r="A639" s="177" t="s">
        <v>1723</v>
      </c>
      <c r="B639" s="28" t="str">
        <f t="shared" si="22"/>
        <v>基本属性/基本信息/常住城市/遵义市</v>
      </c>
      <c r="C639" s="153">
        <v>4</v>
      </c>
      <c r="D639" s="153">
        <v>0</v>
      </c>
      <c r="E639" s="177" t="s">
        <v>3417</v>
      </c>
      <c r="F639" s="177" t="s">
        <v>3986</v>
      </c>
      <c r="G639" s="177" t="s">
        <v>3417</v>
      </c>
      <c r="H639" s="177" t="s">
        <v>3417</v>
      </c>
      <c r="I639" s="177" t="s">
        <v>3426</v>
      </c>
      <c r="J639" s="183" t="s">
        <v>7291</v>
      </c>
      <c r="K639" s="176" t="str">
        <f t="shared" si="23"/>
        <v>000100001001004638</v>
      </c>
    </row>
    <row r="640" spans="1:11" s="3" customFormat="1">
      <c r="A640" s="177" t="s">
        <v>1724</v>
      </c>
      <c r="B640" s="28" t="str">
        <f t="shared" si="22"/>
        <v>基本属性/基本信息/常住城市/安顺市</v>
      </c>
      <c r="C640" s="153">
        <v>4</v>
      </c>
      <c r="D640" s="153">
        <v>0</v>
      </c>
      <c r="E640" s="177" t="s">
        <v>3417</v>
      </c>
      <c r="F640" s="177" t="s">
        <v>3986</v>
      </c>
      <c r="G640" s="177" t="s">
        <v>3417</v>
      </c>
      <c r="H640" s="177" t="s">
        <v>3417</v>
      </c>
      <c r="I640" s="177" t="s">
        <v>3426</v>
      </c>
      <c r="J640" s="183" t="s">
        <v>7292</v>
      </c>
      <c r="K640" s="176" t="str">
        <f t="shared" si="23"/>
        <v>000100001001004639</v>
      </c>
    </row>
    <row r="641" spans="1:11" s="3" customFormat="1">
      <c r="A641" s="177" t="s">
        <v>1727</v>
      </c>
      <c r="B641" s="28" t="str">
        <f t="shared" si="22"/>
        <v>基本属性/基本信息/常住城市/毕节市</v>
      </c>
      <c r="C641" s="153">
        <v>4</v>
      </c>
      <c r="D641" s="153">
        <v>0</v>
      </c>
      <c r="E641" s="177" t="s">
        <v>3417</v>
      </c>
      <c r="F641" s="177" t="s">
        <v>3986</v>
      </c>
      <c r="G641" s="177" t="s">
        <v>3417</v>
      </c>
      <c r="H641" s="177" t="s">
        <v>3417</v>
      </c>
      <c r="I641" s="177" t="s">
        <v>3426</v>
      </c>
      <c r="J641" s="183" t="s">
        <v>7293</v>
      </c>
      <c r="K641" s="176" t="str">
        <f t="shared" si="23"/>
        <v>000100001001004640</v>
      </c>
    </row>
    <row r="642" spans="1:11" s="3" customFormat="1">
      <c r="A642" s="177" t="s">
        <v>3489</v>
      </c>
      <c r="B642" s="28" t="str">
        <f t="shared" si="22"/>
        <v>基本属性/基本信息/常住城市/铜仁市</v>
      </c>
      <c r="C642" s="153">
        <v>4</v>
      </c>
      <c r="D642" s="153">
        <v>0</v>
      </c>
      <c r="E642" s="177" t="s">
        <v>3417</v>
      </c>
      <c r="F642" s="177" t="s">
        <v>3986</v>
      </c>
      <c r="G642" s="177" t="s">
        <v>3417</v>
      </c>
      <c r="H642" s="177" t="s">
        <v>3417</v>
      </c>
      <c r="I642" s="177" t="s">
        <v>3426</v>
      </c>
      <c r="J642" s="183" t="s">
        <v>7294</v>
      </c>
      <c r="K642" s="176" t="str">
        <f t="shared" si="23"/>
        <v>000100001001004641</v>
      </c>
    </row>
    <row r="643" spans="1:11" s="3" customFormat="1">
      <c r="A643" s="177" t="s">
        <v>3490</v>
      </c>
      <c r="B643" s="28" t="str">
        <f t="shared" si="22"/>
        <v>基本属性/基本信息/常住城市/黔西南布依族苗族自治州</v>
      </c>
      <c r="C643" s="153">
        <v>4</v>
      </c>
      <c r="D643" s="153">
        <v>0</v>
      </c>
      <c r="E643" s="177" t="s">
        <v>3417</v>
      </c>
      <c r="F643" s="177" t="s">
        <v>3986</v>
      </c>
      <c r="G643" s="177" t="s">
        <v>3417</v>
      </c>
      <c r="H643" s="177" t="s">
        <v>3417</v>
      </c>
      <c r="I643" s="177" t="s">
        <v>3426</v>
      </c>
      <c r="J643" s="183" t="s">
        <v>7295</v>
      </c>
      <c r="K643" s="176" t="str">
        <f t="shared" si="23"/>
        <v>000100001001004642</v>
      </c>
    </row>
    <row r="644" spans="1:11" s="3" customFormat="1">
      <c r="A644" s="177" t="s">
        <v>3491</v>
      </c>
      <c r="B644" s="28" t="str">
        <f t="shared" si="22"/>
        <v>基本属性/基本信息/常住城市/黔东南苗族侗族自治州</v>
      </c>
      <c r="C644" s="153">
        <v>4</v>
      </c>
      <c r="D644" s="153">
        <v>0</v>
      </c>
      <c r="E644" s="177" t="s">
        <v>3417</v>
      </c>
      <c r="F644" s="177" t="s">
        <v>3986</v>
      </c>
      <c r="G644" s="177" t="s">
        <v>3417</v>
      </c>
      <c r="H644" s="177" t="s">
        <v>3417</v>
      </c>
      <c r="I644" s="177" t="s">
        <v>3426</v>
      </c>
      <c r="J644" s="183" t="s">
        <v>7296</v>
      </c>
      <c r="K644" s="176" t="str">
        <f t="shared" si="23"/>
        <v>000100001001004643</v>
      </c>
    </row>
    <row r="645" spans="1:11" s="3" customFormat="1">
      <c r="A645" s="177" t="s">
        <v>3492</v>
      </c>
      <c r="B645" s="28" t="str">
        <f t="shared" si="22"/>
        <v>基本属性/基本信息/常住城市/黔南布依族苗族自治州</v>
      </c>
      <c r="C645" s="153">
        <v>4</v>
      </c>
      <c r="D645" s="153">
        <v>0</v>
      </c>
      <c r="E645" s="177" t="s">
        <v>3417</v>
      </c>
      <c r="F645" s="177" t="s">
        <v>3986</v>
      </c>
      <c r="G645" s="177" t="s">
        <v>3417</v>
      </c>
      <c r="H645" s="177" t="s">
        <v>3417</v>
      </c>
      <c r="I645" s="177" t="s">
        <v>3426</v>
      </c>
      <c r="J645" s="183" t="s">
        <v>7297</v>
      </c>
      <c r="K645" s="176" t="str">
        <f t="shared" si="23"/>
        <v>000100001001004644</v>
      </c>
    </row>
    <row r="646" spans="1:11" s="3" customFormat="1">
      <c r="A646" s="177" t="s">
        <v>1730</v>
      </c>
      <c r="B646" s="28" t="str">
        <f t="shared" si="22"/>
        <v>基本属性/基本信息/常住城市/昆明市</v>
      </c>
      <c r="C646" s="153">
        <v>4</v>
      </c>
      <c r="D646" s="153">
        <v>0</v>
      </c>
      <c r="E646" s="177" t="s">
        <v>3417</v>
      </c>
      <c r="F646" s="177" t="s">
        <v>3986</v>
      </c>
      <c r="G646" s="177" t="s">
        <v>3417</v>
      </c>
      <c r="H646" s="177" t="s">
        <v>3417</v>
      </c>
      <c r="I646" s="177" t="s">
        <v>3426</v>
      </c>
      <c r="J646" s="183" t="s">
        <v>7298</v>
      </c>
      <c r="K646" s="176" t="str">
        <f t="shared" si="23"/>
        <v>000100001001004645</v>
      </c>
    </row>
    <row r="647" spans="1:11" s="3" customFormat="1">
      <c r="A647" s="177" t="s">
        <v>1731</v>
      </c>
      <c r="B647" s="28" t="str">
        <f t="shared" si="22"/>
        <v>基本属性/基本信息/常住城市/曲靖市</v>
      </c>
      <c r="C647" s="153">
        <v>4</v>
      </c>
      <c r="D647" s="153">
        <v>0</v>
      </c>
      <c r="E647" s="177" t="s">
        <v>3417</v>
      </c>
      <c r="F647" s="177" t="s">
        <v>3986</v>
      </c>
      <c r="G647" s="177" t="s">
        <v>3417</v>
      </c>
      <c r="H647" s="177" t="s">
        <v>3417</v>
      </c>
      <c r="I647" s="177" t="s">
        <v>3426</v>
      </c>
      <c r="J647" s="183" t="s">
        <v>7299</v>
      </c>
      <c r="K647" s="176" t="str">
        <f t="shared" si="23"/>
        <v>000100001001004646</v>
      </c>
    </row>
    <row r="648" spans="1:11" s="3" customFormat="1">
      <c r="A648" s="177" t="s">
        <v>1732</v>
      </c>
      <c r="B648" s="28" t="str">
        <f t="shared" si="22"/>
        <v>基本属性/基本信息/常住城市/玉溪市</v>
      </c>
      <c r="C648" s="153">
        <v>4</v>
      </c>
      <c r="D648" s="153">
        <v>0</v>
      </c>
      <c r="E648" s="177" t="s">
        <v>3417</v>
      </c>
      <c r="F648" s="177" t="s">
        <v>3986</v>
      </c>
      <c r="G648" s="177" t="s">
        <v>3417</v>
      </c>
      <c r="H648" s="177" t="s">
        <v>3417</v>
      </c>
      <c r="I648" s="177" t="s">
        <v>3426</v>
      </c>
      <c r="J648" s="183" t="s">
        <v>7300</v>
      </c>
      <c r="K648" s="176" t="str">
        <f t="shared" si="23"/>
        <v>000100001001004647</v>
      </c>
    </row>
    <row r="649" spans="1:11" s="3" customFormat="1">
      <c r="A649" s="177" t="s">
        <v>1733</v>
      </c>
      <c r="B649" s="28" t="str">
        <f t="shared" si="22"/>
        <v>基本属性/基本信息/常住城市/保山市</v>
      </c>
      <c r="C649" s="153">
        <v>4</v>
      </c>
      <c r="D649" s="153">
        <v>0</v>
      </c>
      <c r="E649" s="177" t="s">
        <v>3417</v>
      </c>
      <c r="F649" s="177" t="s">
        <v>3986</v>
      </c>
      <c r="G649" s="177" t="s">
        <v>3417</v>
      </c>
      <c r="H649" s="177" t="s">
        <v>3417</v>
      </c>
      <c r="I649" s="177" t="s">
        <v>3426</v>
      </c>
      <c r="J649" s="183" t="s">
        <v>7301</v>
      </c>
      <c r="K649" s="176" t="str">
        <f t="shared" si="23"/>
        <v>000100001001004648</v>
      </c>
    </row>
    <row r="650" spans="1:11" s="3" customFormat="1">
      <c r="A650" s="177" t="s">
        <v>1734</v>
      </c>
      <c r="B650" s="28" t="str">
        <f t="shared" si="22"/>
        <v>基本属性/基本信息/常住城市/昭通市</v>
      </c>
      <c r="C650" s="153">
        <v>4</v>
      </c>
      <c r="D650" s="153">
        <v>0</v>
      </c>
      <c r="E650" s="177" t="s">
        <v>3417</v>
      </c>
      <c r="F650" s="177" t="s">
        <v>3986</v>
      </c>
      <c r="G650" s="177" t="s">
        <v>3417</v>
      </c>
      <c r="H650" s="177" t="s">
        <v>3417</v>
      </c>
      <c r="I650" s="177" t="s">
        <v>3426</v>
      </c>
      <c r="J650" s="183" t="s">
        <v>7302</v>
      </c>
      <c r="K650" s="176" t="str">
        <f t="shared" si="23"/>
        <v>000100001001004649</v>
      </c>
    </row>
    <row r="651" spans="1:11" s="3" customFormat="1">
      <c r="A651" s="177" t="s">
        <v>1735</v>
      </c>
      <c r="B651" s="28" t="str">
        <f t="shared" si="22"/>
        <v>基本属性/基本信息/常住城市/丽江市</v>
      </c>
      <c r="C651" s="153">
        <v>4</v>
      </c>
      <c r="D651" s="153">
        <v>0</v>
      </c>
      <c r="E651" s="177" t="s">
        <v>3417</v>
      </c>
      <c r="F651" s="177" t="s">
        <v>3986</v>
      </c>
      <c r="G651" s="177" t="s">
        <v>3417</v>
      </c>
      <c r="H651" s="177" t="s">
        <v>3417</v>
      </c>
      <c r="I651" s="177" t="s">
        <v>3426</v>
      </c>
      <c r="J651" s="183" t="s">
        <v>7303</v>
      </c>
      <c r="K651" s="176" t="str">
        <f t="shared" si="23"/>
        <v>000100001001004650</v>
      </c>
    </row>
    <row r="652" spans="1:11" s="3" customFormat="1">
      <c r="A652" s="177" t="s">
        <v>1736</v>
      </c>
      <c r="B652" s="28" t="str">
        <f t="shared" si="22"/>
        <v>基本属性/基本信息/常住城市/普洱市</v>
      </c>
      <c r="C652" s="153">
        <v>4</v>
      </c>
      <c r="D652" s="153">
        <v>0</v>
      </c>
      <c r="E652" s="177" t="s">
        <v>3417</v>
      </c>
      <c r="F652" s="177" t="s">
        <v>3986</v>
      </c>
      <c r="G652" s="177" t="s">
        <v>3417</v>
      </c>
      <c r="H652" s="177" t="s">
        <v>3417</v>
      </c>
      <c r="I652" s="177" t="s">
        <v>3426</v>
      </c>
      <c r="J652" s="183" t="s">
        <v>7304</v>
      </c>
      <c r="K652" s="176" t="str">
        <f t="shared" si="23"/>
        <v>000100001001004651</v>
      </c>
    </row>
    <row r="653" spans="1:11" s="3" customFormat="1">
      <c r="A653" s="177" t="s">
        <v>1737</v>
      </c>
      <c r="B653" s="28" t="str">
        <f t="shared" si="22"/>
        <v>基本属性/基本信息/常住城市/临沧市</v>
      </c>
      <c r="C653" s="153">
        <v>4</v>
      </c>
      <c r="D653" s="153">
        <v>0</v>
      </c>
      <c r="E653" s="177" t="s">
        <v>3417</v>
      </c>
      <c r="F653" s="177" t="s">
        <v>3986</v>
      </c>
      <c r="G653" s="177" t="s">
        <v>3417</v>
      </c>
      <c r="H653" s="177" t="s">
        <v>3417</v>
      </c>
      <c r="I653" s="177" t="s">
        <v>3426</v>
      </c>
      <c r="J653" s="183" t="s">
        <v>7305</v>
      </c>
      <c r="K653" s="176" t="str">
        <f t="shared" si="23"/>
        <v>000100001001004652</v>
      </c>
    </row>
    <row r="654" spans="1:11" s="3" customFormat="1">
      <c r="A654" s="177" t="s">
        <v>3493</v>
      </c>
      <c r="B654" s="28" t="str">
        <f t="shared" si="22"/>
        <v>基本属性/基本信息/常住城市/楚雄彝族自治州</v>
      </c>
      <c r="C654" s="153">
        <v>4</v>
      </c>
      <c r="D654" s="153">
        <v>0</v>
      </c>
      <c r="E654" s="177" t="s">
        <v>3417</v>
      </c>
      <c r="F654" s="177" t="s">
        <v>3986</v>
      </c>
      <c r="G654" s="177" t="s">
        <v>3417</v>
      </c>
      <c r="H654" s="177" t="s">
        <v>3417</v>
      </c>
      <c r="I654" s="177" t="s">
        <v>3426</v>
      </c>
      <c r="J654" s="183" t="s">
        <v>7306</v>
      </c>
      <c r="K654" s="176" t="str">
        <f t="shared" si="23"/>
        <v>000100001001004653</v>
      </c>
    </row>
    <row r="655" spans="1:11" s="3" customFormat="1">
      <c r="A655" s="177" t="s">
        <v>3494</v>
      </c>
      <c r="B655" s="28" t="str">
        <f t="shared" si="22"/>
        <v>基本属性/基本信息/常住城市/红河哈尼族彝族自治州</v>
      </c>
      <c r="C655" s="153">
        <v>4</v>
      </c>
      <c r="D655" s="153">
        <v>0</v>
      </c>
      <c r="E655" s="177" t="s">
        <v>3417</v>
      </c>
      <c r="F655" s="177" t="s">
        <v>3986</v>
      </c>
      <c r="G655" s="177" t="s">
        <v>3417</v>
      </c>
      <c r="H655" s="177" t="s">
        <v>3417</v>
      </c>
      <c r="I655" s="177" t="s">
        <v>3426</v>
      </c>
      <c r="J655" s="183" t="s">
        <v>7307</v>
      </c>
      <c r="K655" s="176" t="str">
        <f t="shared" si="23"/>
        <v>000100001001004654</v>
      </c>
    </row>
    <row r="656" spans="1:11" s="3" customFormat="1">
      <c r="A656" s="177" t="s">
        <v>3495</v>
      </c>
      <c r="B656" s="28" t="str">
        <f t="shared" si="22"/>
        <v>基本属性/基本信息/常住城市/文山壮族苗族自治州</v>
      </c>
      <c r="C656" s="153">
        <v>4</v>
      </c>
      <c r="D656" s="153">
        <v>0</v>
      </c>
      <c r="E656" s="177" t="s">
        <v>3417</v>
      </c>
      <c r="F656" s="177" t="s">
        <v>3986</v>
      </c>
      <c r="G656" s="177" t="s">
        <v>3417</v>
      </c>
      <c r="H656" s="177" t="s">
        <v>3417</v>
      </c>
      <c r="I656" s="177" t="s">
        <v>3426</v>
      </c>
      <c r="J656" s="183" t="s">
        <v>7308</v>
      </c>
      <c r="K656" s="176" t="str">
        <f t="shared" si="23"/>
        <v>000100001001004655</v>
      </c>
    </row>
    <row r="657" spans="1:11" s="3" customFormat="1">
      <c r="A657" s="177" t="s">
        <v>3496</v>
      </c>
      <c r="B657" s="28" t="str">
        <f t="shared" si="22"/>
        <v>基本属性/基本信息/常住城市/西双版纳傣族自治州</v>
      </c>
      <c r="C657" s="153">
        <v>4</v>
      </c>
      <c r="D657" s="153">
        <v>0</v>
      </c>
      <c r="E657" s="177" t="s">
        <v>3417</v>
      </c>
      <c r="F657" s="177" t="s">
        <v>3986</v>
      </c>
      <c r="G657" s="177" t="s">
        <v>3417</v>
      </c>
      <c r="H657" s="177" t="s">
        <v>3417</v>
      </c>
      <c r="I657" s="177" t="s">
        <v>3426</v>
      </c>
      <c r="J657" s="183" t="s">
        <v>7309</v>
      </c>
      <c r="K657" s="176" t="str">
        <f t="shared" si="23"/>
        <v>000100001001004656</v>
      </c>
    </row>
    <row r="658" spans="1:11" s="3" customFormat="1">
      <c r="A658" s="177" t="s">
        <v>3497</v>
      </c>
      <c r="B658" s="28" t="str">
        <f t="shared" si="22"/>
        <v>基本属性/基本信息/常住城市/大理白族自治州</v>
      </c>
      <c r="C658" s="153">
        <v>4</v>
      </c>
      <c r="D658" s="153">
        <v>0</v>
      </c>
      <c r="E658" s="177" t="s">
        <v>3417</v>
      </c>
      <c r="F658" s="177" t="s">
        <v>3986</v>
      </c>
      <c r="G658" s="177" t="s">
        <v>3417</v>
      </c>
      <c r="H658" s="177" t="s">
        <v>3417</v>
      </c>
      <c r="I658" s="177" t="s">
        <v>3426</v>
      </c>
      <c r="J658" s="183" t="s">
        <v>7310</v>
      </c>
      <c r="K658" s="176" t="str">
        <f t="shared" si="23"/>
        <v>000100001001004657</v>
      </c>
    </row>
    <row r="659" spans="1:11" s="3" customFormat="1">
      <c r="A659" s="177" t="s">
        <v>3498</v>
      </c>
      <c r="B659" s="28" t="str">
        <f t="shared" si="22"/>
        <v>基本属性/基本信息/常住城市/德宏傣族景颇族自治州</v>
      </c>
      <c r="C659" s="153">
        <v>4</v>
      </c>
      <c r="D659" s="153">
        <v>0</v>
      </c>
      <c r="E659" s="177" t="s">
        <v>3417</v>
      </c>
      <c r="F659" s="177" t="s">
        <v>3986</v>
      </c>
      <c r="G659" s="177" t="s">
        <v>3417</v>
      </c>
      <c r="H659" s="177" t="s">
        <v>3417</v>
      </c>
      <c r="I659" s="177" t="s">
        <v>3426</v>
      </c>
      <c r="J659" s="183" t="s">
        <v>7311</v>
      </c>
      <c r="K659" s="176" t="str">
        <f t="shared" si="23"/>
        <v>000100001001004658</v>
      </c>
    </row>
    <row r="660" spans="1:11" s="3" customFormat="1">
      <c r="A660" s="177" t="s">
        <v>3499</v>
      </c>
      <c r="B660" s="28" t="str">
        <f t="shared" si="22"/>
        <v>基本属性/基本信息/常住城市/怒江傈僳族自治州</v>
      </c>
      <c r="C660" s="153">
        <v>4</v>
      </c>
      <c r="D660" s="153">
        <v>0</v>
      </c>
      <c r="E660" s="177" t="s">
        <v>3417</v>
      </c>
      <c r="F660" s="177" t="s">
        <v>3986</v>
      </c>
      <c r="G660" s="177" t="s">
        <v>3417</v>
      </c>
      <c r="H660" s="177" t="s">
        <v>3417</v>
      </c>
      <c r="I660" s="177" t="s">
        <v>3426</v>
      </c>
      <c r="J660" s="183" t="s">
        <v>7312</v>
      </c>
      <c r="K660" s="176" t="str">
        <f t="shared" si="23"/>
        <v>000100001001004659</v>
      </c>
    </row>
    <row r="661" spans="1:11" s="3" customFormat="1">
      <c r="A661" s="177" t="s">
        <v>3500</v>
      </c>
      <c r="B661" s="28" t="str">
        <f t="shared" si="22"/>
        <v>基本属性/基本信息/常住城市/迪庆藏族自治州</v>
      </c>
      <c r="C661" s="153">
        <v>4</v>
      </c>
      <c r="D661" s="153">
        <v>0</v>
      </c>
      <c r="E661" s="177" t="s">
        <v>3417</v>
      </c>
      <c r="F661" s="177" t="s">
        <v>3986</v>
      </c>
      <c r="G661" s="177" t="s">
        <v>3417</v>
      </c>
      <c r="H661" s="177" t="s">
        <v>3417</v>
      </c>
      <c r="I661" s="177" t="s">
        <v>3426</v>
      </c>
      <c r="J661" s="183" t="s">
        <v>7313</v>
      </c>
      <c r="K661" s="176" t="str">
        <f t="shared" si="23"/>
        <v>000100001001004660</v>
      </c>
    </row>
    <row r="662" spans="1:11" s="3" customFormat="1">
      <c r="A662" s="177" t="s">
        <v>1746</v>
      </c>
      <c r="B662" s="28" t="str">
        <f t="shared" si="22"/>
        <v>基本属性/基本信息/常住城市/拉萨市</v>
      </c>
      <c r="C662" s="153">
        <v>4</v>
      </c>
      <c r="D662" s="153">
        <v>0</v>
      </c>
      <c r="E662" s="177" t="s">
        <v>3417</v>
      </c>
      <c r="F662" s="177" t="s">
        <v>3986</v>
      </c>
      <c r="G662" s="177" t="s">
        <v>3417</v>
      </c>
      <c r="H662" s="177" t="s">
        <v>3417</v>
      </c>
      <c r="I662" s="177" t="s">
        <v>3426</v>
      </c>
      <c r="J662" s="183" t="s">
        <v>7314</v>
      </c>
      <c r="K662" s="176" t="str">
        <f t="shared" si="23"/>
        <v>000100001001004661</v>
      </c>
    </row>
    <row r="663" spans="1:11" s="3" customFormat="1">
      <c r="A663" s="177" t="s">
        <v>3501</v>
      </c>
      <c r="B663" s="28" t="str">
        <f t="shared" si="22"/>
        <v>基本属性/基本信息/常住城市/日喀则市</v>
      </c>
      <c r="C663" s="153">
        <v>4</v>
      </c>
      <c r="D663" s="153">
        <v>0</v>
      </c>
      <c r="E663" s="177" t="s">
        <v>3417</v>
      </c>
      <c r="F663" s="177" t="s">
        <v>3986</v>
      </c>
      <c r="G663" s="177" t="s">
        <v>3417</v>
      </c>
      <c r="H663" s="177" t="s">
        <v>3417</v>
      </c>
      <c r="I663" s="177" t="s">
        <v>3426</v>
      </c>
      <c r="J663" s="183" t="s">
        <v>7315</v>
      </c>
      <c r="K663" s="176" t="str">
        <f t="shared" si="23"/>
        <v>000100001001004662</v>
      </c>
    </row>
    <row r="664" spans="1:11" s="3" customFormat="1">
      <c r="A664" s="177" t="s">
        <v>3502</v>
      </c>
      <c r="B664" s="28" t="str">
        <f t="shared" si="22"/>
        <v>基本属性/基本信息/常住城市/昌都市</v>
      </c>
      <c r="C664" s="153">
        <v>4</v>
      </c>
      <c r="D664" s="153">
        <v>0</v>
      </c>
      <c r="E664" s="177" t="s">
        <v>3417</v>
      </c>
      <c r="F664" s="177" t="s">
        <v>3986</v>
      </c>
      <c r="G664" s="177" t="s">
        <v>3417</v>
      </c>
      <c r="H664" s="177" t="s">
        <v>3417</v>
      </c>
      <c r="I664" s="177" t="s">
        <v>3426</v>
      </c>
      <c r="J664" s="183" t="s">
        <v>7316</v>
      </c>
      <c r="K664" s="176" t="str">
        <f t="shared" si="23"/>
        <v>000100001001004663</v>
      </c>
    </row>
    <row r="665" spans="1:11" s="3" customFormat="1">
      <c r="A665" s="177" t="s">
        <v>3503</v>
      </c>
      <c r="B665" s="28" t="str">
        <f t="shared" si="22"/>
        <v>基本属性/基本信息/常住城市/林芝市</v>
      </c>
      <c r="C665" s="153">
        <v>4</v>
      </c>
      <c r="D665" s="153">
        <v>0</v>
      </c>
      <c r="E665" s="177" t="s">
        <v>3417</v>
      </c>
      <c r="F665" s="177" t="s">
        <v>3986</v>
      </c>
      <c r="G665" s="177" t="s">
        <v>3417</v>
      </c>
      <c r="H665" s="177" t="s">
        <v>3417</v>
      </c>
      <c r="I665" s="177" t="s">
        <v>3426</v>
      </c>
      <c r="J665" s="183" t="s">
        <v>7317</v>
      </c>
      <c r="K665" s="176" t="str">
        <f t="shared" si="23"/>
        <v>000100001001004664</v>
      </c>
    </row>
    <row r="666" spans="1:11" s="3" customFormat="1">
      <c r="A666" s="177" t="s">
        <v>1748</v>
      </c>
      <c r="B666" s="28" t="str">
        <f t="shared" si="22"/>
        <v>基本属性/基本信息/常住城市/山南地区</v>
      </c>
      <c r="C666" s="153">
        <v>4</v>
      </c>
      <c r="D666" s="153">
        <v>0</v>
      </c>
      <c r="E666" s="177" t="s">
        <v>3417</v>
      </c>
      <c r="F666" s="177" t="s">
        <v>3986</v>
      </c>
      <c r="G666" s="177" t="s">
        <v>3417</v>
      </c>
      <c r="H666" s="177" t="s">
        <v>3417</v>
      </c>
      <c r="I666" s="177" t="s">
        <v>3426</v>
      </c>
      <c r="J666" s="183" t="s">
        <v>7318</v>
      </c>
      <c r="K666" s="176" t="str">
        <f t="shared" si="23"/>
        <v>000100001001004665</v>
      </c>
    </row>
    <row r="667" spans="1:11" s="3" customFormat="1">
      <c r="A667" s="177" t="s">
        <v>1750</v>
      </c>
      <c r="B667" s="28" t="str">
        <f t="shared" si="22"/>
        <v>基本属性/基本信息/常住城市/那曲地区</v>
      </c>
      <c r="C667" s="153">
        <v>4</v>
      </c>
      <c r="D667" s="153">
        <v>0</v>
      </c>
      <c r="E667" s="177" t="s">
        <v>3417</v>
      </c>
      <c r="F667" s="177" t="s">
        <v>3986</v>
      </c>
      <c r="G667" s="177" t="s">
        <v>3417</v>
      </c>
      <c r="H667" s="177" t="s">
        <v>3417</v>
      </c>
      <c r="I667" s="177" t="s">
        <v>3426</v>
      </c>
      <c r="J667" s="183" t="s">
        <v>7319</v>
      </c>
      <c r="K667" s="176" t="str">
        <f t="shared" si="23"/>
        <v>000100001001004666</v>
      </c>
    </row>
    <row r="668" spans="1:11" s="3" customFormat="1">
      <c r="A668" s="177" t="s">
        <v>1751</v>
      </c>
      <c r="B668" s="28" t="str">
        <f t="shared" si="22"/>
        <v>基本属性/基本信息/常住城市/阿里地区</v>
      </c>
      <c r="C668" s="153">
        <v>4</v>
      </c>
      <c r="D668" s="153">
        <v>0</v>
      </c>
      <c r="E668" s="177" t="s">
        <v>3417</v>
      </c>
      <c r="F668" s="177" t="s">
        <v>3986</v>
      </c>
      <c r="G668" s="177" t="s">
        <v>3417</v>
      </c>
      <c r="H668" s="177" t="s">
        <v>3417</v>
      </c>
      <c r="I668" s="177" t="s">
        <v>3426</v>
      </c>
      <c r="J668" s="183" t="s">
        <v>7320</v>
      </c>
      <c r="K668" s="176" t="str">
        <f t="shared" si="23"/>
        <v>000100001001004667</v>
      </c>
    </row>
    <row r="669" spans="1:11" s="3" customFormat="1">
      <c r="A669" s="177" t="s">
        <v>1753</v>
      </c>
      <c r="B669" s="28" t="str">
        <f t="shared" si="22"/>
        <v>基本属性/基本信息/常住城市/西安市</v>
      </c>
      <c r="C669" s="153">
        <v>4</v>
      </c>
      <c r="D669" s="153">
        <v>0</v>
      </c>
      <c r="E669" s="177" t="s">
        <v>3417</v>
      </c>
      <c r="F669" s="177" t="s">
        <v>3986</v>
      </c>
      <c r="G669" s="177" t="s">
        <v>3417</v>
      </c>
      <c r="H669" s="177" t="s">
        <v>3417</v>
      </c>
      <c r="I669" s="177" t="s">
        <v>3426</v>
      </c>
      <c r="J669" s="183" t="s">
        <v>7321</v>
      </c>
      <c r="K669" s="176" t="str">
        <f t="shared" si="23"/>
        <v>000100001001004668</v>
      </c>
    </row>
    <row r="670" spans="1:11" s="3" customFormat="1">
      <c r="A670" s="177" t="s">
        <v>1754</v>
      </c>
      <c r="B670" s="28" t="str">
        <f t="shared" si="22"/>
        <v>基本属性/基本信息/常住城市/铜川市</v>
      </c>
      <c r="C670" s="153">
        <v>4</v>
      </c>
      <c r="D670" s="153">
        <v>0</v>
      </c>
      <c r="E670" s="177" t="s">
        <v>3417</v>
      </c>
      <c r="F670" s="177" t="s">
        <v>3986</v>
      </c>
      <c r="G670" s="177" t="s">
        <v>3417</v>
      </c>
      <c r="H670" s="177" t="s">
        <v>3417</v>
      </c>
      <c r="I670" s="177" t="s">
        <v>3426</v>
      </c>
      <c r="J670" s="183" t="s">
        <v>7322</v>
      </c>
      <c r="K670" s="176" t="str">
        <f t="shared" si="23"/>
        <v>000100001001004669</v>
      </c>
    </row>
    <row r="671" spans="1:11" s="3" customFormat="1">
      <c r="A671" s="177" t="s">
        <v>1755</v>
      </c>
      <c r="B671" s="28" t="str">
        <f t="shared" si="22"/>
        <v>基本属性/基本信息/常住城市/宝鸡市</v>
      </c>
      <c r="C671" s="153">
        <v>4</v>
      </c>
      <c r="D671" s="153">
        <v>0</v>
      </c>
      <c r="E671" s="177" t="s">
        <v>3417</v>
      </c>
      <c r="F671" s="177" t="s">
        <v>3986</v>
      </c>
      <c r="G671" s="177" t="s">
        <v>3417</v>
      </c>
      <c r="H671" s="177" t="s">
        <v>3417</v>
      </c>
      <c r="I671" s="177" t="s">
        <v>3426</v>
      </c>
      <c r="J671" s="183" t="s">
        <v>7323</v>
      </c>
      <c r="K671" s="176" t="str">
        <f t="shared" si="23"/>
        <v>000100001001004670</v>
      </c>
    </row>
    <row r="672" spans="1:11" s="3" customFormat="1">
      <c r="A672" s="177" t="s">
        <v>1756</v>
      </c>
      <c r="B672" s="28" t="str">
        <f t="shared" si="22"/>
        <v>基本属性/基本信息/常住城市/咸阳市</v>
      </c>
      <c r="C672" s="153">
        <v>4</v>
      </c>
      <c r="D672" s="153">
        <v>0</v>
      </c>
      <c r="E672" s="177" t="s">
        <v>3417</v>
      </c>
      <c r="F672" s="177" t="s">
        <v>3986</v>
      </c>
      <c r="G672" s="177" t="s">
        <v>3417</v>
      </c>
      <c r="H672" s="177" t="s">
        <v>3417</v>
      </c>
      <c r="I672" s="177" t="s">
        <v>3426</v>
      </c>
      <c r="J672" s="183" t="s">
        <v>7324</v>
      </c>
      <c r="K672" s="176" t="str">
        <f t="shared" si="23"/>
        <v>000100001001004671</v>
      </c>
    </row>
    <row r="673" spans="1:11" s="3" customFormat="1">
      <c r="A673" s="177" t="s">
        <v>1757</v>
      </c>
      <c r="B673" s="28" t="str">
        <f t="shared" si="22"/>
        <v>基本属性/基本信息/常住城市/渭南市</v>
      </c>
      <c r="C673" s="153">
        <v>4</v>
      </c>
      <c r="D673" s="153">
        <v>0</v>
      </c>
      <c r="E673" s="177" t="s">
        <v>3417</v>
      </c>
      <c r="F673" s="177" t="s">
        <v>3986</v>
      </c>
      <c r="G673" s="177" t="s">
        <v>3417</v>
      </c>
      <c r="H673" s="177" t="s">
        <v>3417</v>
      </c>
      <c r="I673" s="177" t="s">
        <v>3426</v>
      </c>
      <c r="J673" s="183" t="s">
        <v>7325</v>
      </c>
      <c r="K673" s="176" t="str">
        <f t="shared" si="23"/>
        <v>000100001001004672</v>
      </c>
    </row>
    <row r="674" spans="1:11" s="3" customFormat="1">
      <c r="A674" s="177" t="s">
        <v>1758</v>
      </c>
      <c r="B674" s="28" t="str">
        <f t="shared" si="22"/>
        <v>基本属性/基本信息/常住城市/延安市</v>
      </c>
      <c r="C674" s="153">
        <v>4</v>
      </c>
      <c r="D674" s="153">
        <v>0</v>
      </c>
      <c r="E674" s="177" t="s">
        <v>3417</v>
      </c>
      <c r="F674" s="177" t="s">
        <v>3986</v>
      </c>
      <c r="G674" s="177" t="s">
        <v>3417</v>
      </c>
      <c r="H674" s="177" t="s">
        <v>3417</v>
      </c>
      <c r="I674" s="177" t="s">
        <v>3426</v>
      </c>
      <c r="J674" s="183" t="s">
        <v>7326</v>
      </c>
      <c r="K674" s="176" t="str">
        <f t="shared" si="23"/>
        <v>000100001001004673</v>
      </c>
    </row>
    <row r="675" spans="1:11" s="3" customFormat="1">
      <c r="A675" s="177" t="s">
        <v>1759</v>
      </c>
      <c r="B675" s="28" t="str">
        <f t="shared" si="22"/>
        <v>基本属性/基本信息/常住城市/汉中市</v>
      </c>
      <c r="C675" s="153">
        <v>4</v>
      </c>
      <c r="D675" s="153">
        <v>0</v>
      </c>
      <c r="E675" s="177" t="s">
        <v>3417</v>
      </c>
      <c r="F675" s="177" t="s">
        <v>3986</v>
      </c>
      <c r="G675" s="177" t="s">
        <v>3417</v>
      </c>
      <c r="H675" s="177" t="s">
        <v>3417</v>
      </c>
      <c r="I675" s="177" t="s">
        <v>3426</v>
      </c>
      <c r="J675" s="183" t="s">
        <v>7327</v>
      </c>
      <c r="K675" s="176" t="str">
        <f t="shared" si="23"/>
        <v>000100001001004674</v>
      </c>
    </row>
    <row r="676" spans="1:11" s="3" customFormat="1">
      <c r="A676" s="177" t="s">
        <v>1760</v>
      </c>
      <c r="B676" s="28" t="str">
        <f t="shared" si="22"/>
        <v>基本属性/基本信息/常住城市/榆林市</v>
      </c>
      <c r="C676" s="153">
        <v>4</v>
      </c>
      <c r="D676" s="153">
        <v>0</v>
      </c>
      <c r="E676" s="177" t="s">
        <v>3417</v>
      </c>
      <c r="F676" s="177" t="s">
        <v>3986</v>
      </c>
      <c r="G676" s="177" t="s">
        <v>3417</v>
      </c>
      <c r="H676" s="177" t="s">
        <v>3417</v>
      </c>
      <c r="I676" s="177" t="s">
        <v>3426</v>
      </c>
      <c r="J676" s="183" t="s">
        <v>7328</v>
      </c>
      <c r="K676" s="176" t="str">
        <f t="shared" si="23"/>
        <v>000100001001004675</v>
      </c>
    </row>
    <row r="677" spans="1:11" s="3" customFormat="1">
      <c r="A677" s="177" t="s">
        <v>1761</v>
      </c>
      <c r="B677" s="28" t="str">
        <f t="shared" si="22"/>
        <v>基本属性/基本信息/常住城市/安康市</v>
      </c>
      <c r="C677" s="153">
        <v>4</v>
      </c>
      <c r="D677" s="153">
        <v>0</v>
      </c>
      <c r="E677" s="177" t="s">
        <v>3417</v>
      </c>
      <c r="F677" s="177" t="s">
        <v>3986</v>
      </c>
      <c r="G677" s="177" t="s">
        <v>3417</v>
      </c>
      <c r="H677" s="177" t="s">
        <v>3417</v>
      </c>
      <c r="I677" s="177" t="s">
        <v>3426</v>
      </c>
      <c r="J677" s="183" t="s">
        <v>7329</v>
      </c>
      <c r="K677" s="176" t="str">
        <f t="shared" si="23"/>
        <v>000100001001004676</v>
      </c>
    </row>
    <row r="678" spans="1:11" s="3" customFormat="1">
      <c r="A678" s="177" t="s">
        <v>1762</v>
      </c>
      <c r="B678" s="28" t="str">
        <f t="shared" si="22"/>
        <v>基本属性/基本信息/常住城市/商洛市</v>
      </c>
      <c r="C678" s="153">
        <v>4</v>
      </c>
      <c r="D678" s="153">
        <v>0</v>
      </c>
      <c r="E678" s="177" t="s">
        <v>3417</v>
      </c>
      <c r="F678" s="177" t="s">
        <v>3986</v>
      </c>
      <c r="G678" s="177" t="s">
        <v>3417</v>
      </c>
      <c r="H678" s="177" t="s">
        <v>3417</v>
      </c>
      <c r="I678" s="177" t="s">
        <v>3426</v>
      </c>
      <c r="J678" s="183" t="s">
        <v>7330</v>
      </c>
      <c r="K678" s="176" t="str">
        <f t="shared" si="23"/>
        <v>000100001001004677</v>
      </c>
    </row>
    <row r="679" spans="1:11" s="3" customFormat="1">
      <c r="A679" s="177" t="s">
        <v>1763</v>
      </c>
      <c r="B679" s="28" t="str">
        <f t="shared" si="22"/>
        <v>基本属性/基本信息/常住城市/兰州市</v>
      </c>
      <c r="C679" s="153">
        <v>4</v>
      </c>
      <c r="D679" s="153">
        <v>0</v>
      </c>
      <c r="E679" s="177" t="s">
        <v>3417</v>
      </c>
      <c r="F679" s="177" t="s">
        <v>3986</v>
      </c>
      <c r="G679" s="177" t="s">
        <v>3417</v>
      </c>
      <c r="H679" s="177" t="s">
        <v>3417</v>
      </c>
      <c r="I679" s="177" t="s">
        <v>3426</v>
      </c>
      <c r="J679" s="183" t="s">
        <v>7331</v>
      </c>
      <c r="K679" s="176" t="str">
        <f t="shared" si="23"/>
        <v>000100001001004678</v>
      </c>
    </row>
    <row r="680" spans="1:11" s="3" customFormat="1">
      <c r="A680" s="177" t="s">
        <v>1764</v>
      </c>
      <c r="B680" s="28" t="str">
        <f t="shared" si="22"/>
        <v>基本属性/基本信息/常住城市/嘉峪关市</v>
      </c>
      <c r="C680" s="153">
        <v>4</v>
      </c>
      <c r="D680" s="153">
        <v>0</v>
      </c>
      <c r="E680" s="177" t="s">
        <v>3417</v>
      </c>
      <c r="F680" s="177" t="s">
        <v>3986</v>
      </c>
      <c r="G680" s="177" t="s">
        <v>3417</v>
      </c>
      <c r="H680" s="177" t="s">
        <v>3417</v>
      </c>
      <c r="I680" s="177" t="s">
        <v>3426</v>
      </c>
      <c r="J680" s="183" t="s">
        <v>7332</v>
      </c>
      <c r="K680" s="176" t="str">
        <f t="shared" si="23"/>
        <v>000100001001004679</v>
      </c>
    </row>
    <row r="681" spans="1:11" s="3" customFormat="1">
      <c r="A681" s="177" t="s">
        <v>1765</v>
      </c>
      <c r="B681" s="28" t="str">
        <f t="shared" si="22"/>
        <v>基本属性/基本信息/常住城市/金昌市</v>
      </c>
      <c r="C681" s="153">
        <v>4</v>
      </c>
      <c r="D681" s="153">
        <v>0</v>
      </c>
      <c r="E681" s="177" t="s">
        <v>3417</v>
      </c>
      <c r="F681" s="177" t="s">
        <v>3986</v>
      </c>
      <c r="G681" s="177" t="s">
        <v>3417</v>
      </c>
      <c r="H681" s="177" t="s">
        <v>3417</v>
      </c>
      <c r="I681" s="177" t="s">
        <v>3426</v>
      </c>
      <c r="J681" s="183" t="s">
        <v>7333</v>
      </c>
      <c r="K681" s="176" t="str">
        <f t="shared" si="23"/>
        <v>000100001001004680</v>
      </c>
    </row>
    <row r="682" spans="1:11" s="3" customFormat="1">
      <c r="A682" s="177" t="s">
        <v>1766</v>
      </c>
      <c r="B682" s="28" t="str">
        <f t="shared" si="22"/>
        <v>基本属性/基本信息/常住城市/白银市</v>
      </c>
      <c r="C682" s="153">
        <v>4</v>
      </c>
      <c r="D682" s="153">
        <v>0</v>
      </c>
      <c r="E682" s="177" t="s">
        <v>3417</v>
      </c>
      <c r="F682" s="177" t="s">
        <v>3986</v>
      </c>
      <c r="G682" s="177" t="s">
        <v>3417</v>
      </c>
      <c r="H682" s="177" t="s">
        <v>3417</v>
      </c>
      <c r="I682" s="177" t="s">
        <v>3426</v>
      </c>
      <c r="J682" s="183" t="s">
        <v>7334</v>
      </c>
      <c r="K682" s="176" t="str">
        <f t="shared" si="23"/>
        <v>000100001001004681</v>
      </c>
    </row>
    <row r="683" spans="1:11" s="3" customFormat="1">
      <c r="A683" s="177" t="s">
        <v>1767</v>
      </c>
      <c r="B683" s="28" t="str">
        <f t="shared" si="22"/>
        <v>基本属性/基本信息/常住城市/天水市</v>
      </c>
      <c r="C683" s="153">
        <v>4</v>
      </c>
      <c r="D683" s="153">
        <v>0</v>
      </c>
      <c r="E683" s="177" t="s">
        <v>3417</v>
      </c>
      <c r="F683" s="177" t="s">
        <v>3986</v>
      </c>
      <c r="G683" s="177" t="s">
        <v>3417</v>
      </c>
      <c r="H683" s="177" t="s">
        <v>3417</v>
      </c>
      <c r="I683" s="177" t="s">
        <v>3426</v>
      </c>
      <c r="J683" s="183" t="s">
        <v>7335</v>
      </c>
      <c r="K683" s="176" t="str">
        <f t="shared" si="23"/>
        <v>000100001001004682</v>
      </c>
    </row>
    <row r="684" spans="1:11" s="3" customFormat="1">
      <c r="A684" s="177" t="s">
        <v>1768</v>
      </c>
      <c r="B684" s="28" t="str">
        <f t="shared" si="22"/>
        <v>基本属性/基本信息/常住城市/武威市</v>
      </c>
      <c r="C684" s="153">
        <v>4</v>
      </c>
      <c r="D684" s="153">
        <v>0</v>
      </c>
      <c r="E684" s="177" t="s">
        <v>3417</v>
      </c>
      <c r="F684" s="177" t="s">
        <v>3986</v>
      </c>
      <c r="G684" s="177" t="s">
        <v>3417</v>
      </c>
      <c r="H684" s="177" t="s">
        <v>3417</v>
      </c>
      <c r="I684" s="177" t="s">
        <v>3426</v>
      </c>
      <c r="J684" s="183" t="s">
        <v>7336</v>
      </c>
      <c r="K684" s="176" t="str">
        <f t="shared" si="23"/>
        <v>000100001001004683</v>
      </c>
    </row>
    <row r="685" spans="1:11" s="3" customFormat="1">
      <c r="A685" s="177" t="s">
        <v>1769</v>
      </c>
      <c r="B685" s="28" t="str">
        <f t="shared" si="22"/>
        <v>基本属性/基本信息/常住城市/张掖市</v>
      </c>
      <c r="C685" s="153">
        <v>4</v>
      </c>
      <c r="D685" s="153">
        <v>0</v>
      </c>
      <c r="E685" s="177" t="s">
        <v>3417</v>
      </c>
      <c r="F685" s="177" t="s">
        <v>3986</v>
      </c>
      <c r="G685" s="177" t="s">
        <v>3417</v>
      </c>
      <c r="H685" s="177" t="s">
        <v>3417</v>
      </c>
      <c r="I685" s="177" t="s">
        <v>3426</v>
      </c>
      <c r="J685" s="183" t="s">
        <v>7337</v>
      </c>
      <c r="K685" s="176" t="str">
        <f t="shared" si="23"/>
        <v>000100001001004684</v>
      </c>
    </row>
    <row r="686" spans="1:11" s="3" customFormat="1">
      <c r="A686" s="177" t="s">
        <v>1770</v>
      </c>
      <c r="B686" s="28" t="str">
        <f t="shared" si="22"/>
        <v>基本属性/基本信息/常住城市/平凉市</v>
      </c>
      <c r="C686" s="153">
        <v>4</v>
      </c>
      <c r="D686" s="153">
        <v>0</v>
      </c>
      <c r="E686" s="177" t="s">
        <v>3417</v>
      </c>
      <c r="F686" s="177" t="s">
        <v>3986</v>
      </c>
      <c r="G686" s="177" t="s">
        <v>3417</v>
      </c>
      <c r="H686" s="177" t="s">
        <v>3417</v>
      </c>
      <c r="I686" s="177" t="s">
        <v>3426</v>
      </c>
      <c r="J686" s="183" t="s">
        <v>7338</v>
      </c>
      <c r="K686" s="176" t="str">
        <f t="shared" si="23"/>
        <v>000100001001004685</v>
      </c>
    </row>
    <row r="687" spans="1:11" s="3" customFormat="1">
      <c r="A687" s="177" t="s">
        <v>1771</v>
      </c>
      <c r="B687" s="28" t="str">
        <f t="shared" si="22"/>
        <v>基本属性/基本信息/常住城市/酒泉市</v>
      </c>
      <c r="C687" s="153">
        <v>4</v>
      </c>
      <c r="D687" s="153">
        <v>0</v>
      </c>
      <c r="E687" s="177" t="s">
        <v>3417</v>
      </c>
      <c r="F687" s="177" t="s">
        <v>3986</v>
      </c>
      <c r="G687" s="177" t="s">
        <v>3417</v>
      </c>
      <c r="H687" s="177" t="s">
        <v>3417</v>
      </c>
      <c r="I687" s="177" t="s">
        <v>3426</v>
      </c>
      <c r="J687" s="183" t="s">
        <v>7339</v>
      </c>
      <c r="K687" s="176" t="str">
        <f t="shared" si="23"/>
        <v>000100001001004686</v>
      </c>
    </row>
    <row r="688" spans="1:11" s="3" customFormat="1">
      <c r="A688" s="177" t="s">
        <v>1772</v>
      </c>
      <c r="B688" s="28" t="str">
        <f t="shared" si="22"/>
        <v>基本属性/基本信息/常住城市/庆阳市</v>
      </c>
      <c r="C688" s="153">
        <v>4</v>
      </c>
      <c r="D688" s="153">
        <v>0</v>
      </c>
      <c r="E688" s="177" t="s">
        <v>3417</v>
      </c>
      <c r="F688" s="177" t="s">
        <v>3986</v>
      </c>
      <c r="G688" s="177" t="s">
        <v>3417</v>
      </c>
      <c r="H688" s="177" t="s">
        <v>3417</v>
      </c>
      <c r="I688" s="177" t="s">
        <v>3426</v>
      </c>
      <c r="J688" s="183" t="s">
        <v>7340</v>
      </c>
      <c r="K688" s="176" t="str">
        <f t="shared" si="23"/>
        <v>000100001001004687</v>
      </c>
    </row>
    <row r="689" spans="1:11" s="3" customFormat="1">
      <c r="A689" s="177" t="s">
        <v>1773</v>
      </c>
      <c r="B689" s="28" t="str">
        <f t="shared" si="22"/>
        <v>基本属性/基本信息/常住城市/定西市</v>
      </c>
      <c r="C689" s="153">
        <v>4</v>
      </c>
      <c r="D689" s="153">
        <v>0</v>
      </c>
      <c r="E689" s="177" t="s">
        <v>3417</v>
      </c>
      <c r="F689" s="177" t="s">
        <v>3986</v>
      </c>
      <c r="G689" s="177" t="s">
        <v>3417</v>
      </c>
      <c r="H689" s="177" t="s">
        <v>3417</v>
      </c>
      <c r="I689" s="177" t="s">
        <v>3426</v>
      </c>
      <c r="J689" s="183" t="s">
        <v>7341</v>
      </c>
      <c r="K689" s="176" t="str">
        <f t="shared" si="23"/>
        <v>000100001001004688</v>
      </c>
    </row>
    <row r="690" spans="1:11" s="3" customFormat="1">
      <c r="A690" s="177" t="s">
        <v>1774</v>
      </c>
      <c r="B690" s="28" t="str">
        <f t="shared" si="22"/>
        <v>基本属性/基本信息/常住城市/陇南市</v>
      </c>
      <c r="C690" s="153">
        <v>4</v>
      </c>
      <c r="D690" s="153">
        <v>0</v>
      </c>
      <c r="E690" s="177" t="s">
        <v>3417</v>
      </c>
      <c r="F690" s="177" t="s">
        <v>3986</v>
      </c>
      <c r="G690" s="177" t="s">
        <v>3417</v>
      </c>
      <c r="H690" s="177" t="s">
        <v>3417</v>
      </c>
      <c r="I690" s="177" t="s">
        <v>3426</v>
      </c>
      <c r="J690" s="183" t="s">
        <v>7342</v>
      </c>
      <c r="K690" s="176" t="str">
        <f t="shared" si="23"/>
        <v>000100001001004689</v>
      </c>
    </row>
    <row r="691" spans="1:11" s="3" customFormat="1">
      <c r="A691" s="177" t="s">
        <v>3504</v>
      </c>
      <c r="B691" s="28" t="str">
        <f t="shared" si="22"/>
        <v>基本属性/基本信息/常住城市/临夏回族自治州</v>
      </c>
      <c r="C691" s="153">
        <v>4</v>
      </c>
      <c r="D691" s="153">
        <v>0</v>
      </c>
      <c r="E691" s="177" t="s">
        <v>3417</v>
      </c>
      <c r="F691" s="177" t="s">
        <v>3986</v>
      </c>
      <c r="G691" s="177" t="s">
        <v>3417</v>
      </c>
      <c r="H691" s="177" t="s">
        <v>3417</v>
      </c>
      <c r="I691" s="177" t="s">
        <v>3426</v>
      </c>
      <c r="J691" s="183" t="s">
        <v>7343</v>
      </c>
      <c r="K691" s="176" t="str">
        <f t="shared" si="23"/>
        <v>000100001001004690</v>
      </c>
    </row>
    <row r="692" spans="1:11" s="3" customFormat="1">
      <c r="A692" s="177" t="s">
        <v>3505</v>
      </c>
      <c r="B692" s="28" t="str">
        <f t="shared" si="22"/>
        <v>基本属性/基本信息/常住城市/甘南藏族自治州</v>
      </c>
      <c r="C692" s="153">
        <v>4</v>
      </c>
      <c r="D692" s="153">
        <v>0</v>
      </c>
      <c r="E692" s="177" t="s">
        <v>3417</v>
      </c>
      <c r="F692" s="177" t="s">
        <v>3986</v>
      </c>
      <c r="G692" s="177" t="s">
        <v>3417</v>
      </c>
      <c r="H692" s="177" t="s">
        <v>3417</v>
      </c>
      <c r="I692" s="177" t="s">
        <v>3426</v>
      </c>
      <c r="J692" s="183" t="s">
        <v>7344</v>
      </c>
      <c r="K692" s="176" t="str">
        <f t="shared" si="23"/>
        <v>000100001001004691</v>
      </c>
    </row>
    <row r="693" spans="1:11" s="3" customFormat="1">
      <c r="A693" s="177" t="s">
        <v>1777</v>
      </c>
      <c r="B693" s="28" t="str">
        <f t="shared" si="22"/>
        <v>基本属性/基本信息/常住城市/西宁市</v>
      </c>
      <c r="C693" s="153">
        <v>4</v>
      </c>
      <c r="D693" s="153">
        <v>0</v>
      </c>
      <c r="E693" s="177" t="s">
        <v>3417</v>
      </c>
      <c r="F693" s="177" t="s">
        <v>3986</v>
      </c>
      <c r="G693" s="177" t="s">
        <v>3417</v>
      </c>
      <c r="H693" s="177" t="s">
        <v>3417</v>
      </c>
      <c r="I693" s="177" t="s">
        <v>3426</v>
      </c>
      <c r="J693" s="183" t="s">
        <v>7345</v>
      </c>
      <c r="K693" s="176" t="str">
        <f t="shared" si="23"/>
        <v>000100001001004692</v>
      </c>
    </row>
    <row r="694" spans="1:11" s="3" customFormat="1">
      <c r="A694" s="177" t="s">
        <v>3506</v>
      </c>
      <c r="B694" s="28" t="str">
        <f t="shared" si="22"/>
        <v>基本属性/基本信息/常住城市/海东市</v>
      </c>
      <c r="C694" s="153">
        <v>4</v>
      </c>
      <c r="D694" s="153">
        <v>0</v>
      </c>
      <c r="E694" s="177" t="s">
        <v>3417</v>
      </c>
      <c r="F694" s="177" t="s">
        <v>3986</v>
      </c>
      <c r="G694" s="177" t="s">
        <v>3417</v>
      </c>
      <c r="H694" s="177" t="s">
        <v>3417</v>
      </c>
      <c r="I694" s="177" t="s">
        <v>3426</v>
      </c>
      <c r="J694" s="183" t="s">
        <v>7346</v>
      </c>
      <c r="K694" s="176" t="str">
        <f t="shared" si="23"/>
        <v>000100001001004693</v>
      </c>
    </row>
    <row r="695" spans="1:11" s="3" customFormat="1">
      <c r="A695" s="177" t="s">
        <v>3507</v>
      </c>
      <c r="B695" s="28" t="str">
        <f t="shared" si="22"/>
        <v>基本属性/基本信息/常住城市/海北藏族自治州</v>
      </c>
      <c r="C695" s="153">
        <v>4</v>
      </c>
      <c r="D695" s="153">
        <v>0</v>
      </c>
      <c r="E695" s="177" t="s">
        <v>3417</v>
      </c>
      <c r="F695" s="177" t="s">
        <v>3986</v>
      </c>
      <c r="G695" s="177" t="s">
        <v>3417</v>
      </c>
      <c r="H695" s="177" t="s">
        <v>3417</v>
      </c>
      <c r="I695" s="177" t="s">
        <v>3426</v>
      </c>
      <c r="J695" s="183" t="s">
        <v>7351</v>
      </c>
      <c r="K695" s="176" t="str">
        <f t="shared" si="23"/>
        <v>000100001001004694</v>
      </c>
    </row>
    <row r="696" spans="1:11" s="3" customFormat="1">
      <c r="A696" s="177" t="s">
        <v>3508</v>
      </c>
      <c r="B696" s="28" t="str">
        <f t="shared" si="22"/>
        <v>基本属性/基本信息/常住城市/黄南藏族自治州</v>
      </c>
      <c r="C696" s="153">
        <v>4</v>
      </c>
      <c r="D696" s="153">
        <v>0</v>
      </c>
      <c r="E696" s="177" t="s">
        <v>3417</v>
      </c>
      <c r="F696" s="177" t="s">
        <v>3986</v>
      </c>
      <c r="G696" s="177" t="s">
        <v>3417</v>
      </c>
      <c r="H696" s="177" t="s">
        <v>3417</v>
      </c>
      <c r="I696" s="177" t="s">
        <v>3426</v>
      </c>
      <c r="J696" s="183" t="s">
        <v>7352</v>
      </c>
      <c r="K696" s="176" t="str">
        <f t="shared" si="23"/>
        <v>000100001001004695</v>
      </c>
    </row>
    <row r="697" spans="1:11" s="3" customFormat="1">
      <c r="A697" s="177" t="s">
        <v>3509</v>
      </c>
      <c r="B697" s="28" t="str">
        <f t="shared" si="22"/>
        <v>基本属性/基本信息/常住城市/海南藏族自治州</v>
      </c>
      <c r="C697" s="153">
        <v>4</v>
      </c>
      <c r="D697" s="153">
        <v>0</v>
      </c>
      <c r="E697" s="177" t="s">
        <v>3417</v>
      </c>
      <c r="F697" s="177" t="s">
        <v>3986</v>
      </c>
      <c r="G697" s="177" t="s">
        <v>3417</v>
      </c>
      <c r="H697" s="177" t="s">
        <v>3417</v>
      </c>
      <c r="I697" s="177" t="s">
        <v>3426</v>
      </c>
      <c r="J697" s="183" t="s">
        <v>7353</v>
      </c>
      <c r="K697" s="176" t="str">
        <f t="shared" si="23"/>
        <v>000100001001004696</v>
      </c>
    </row>
    <row r="698" spans="1:11" s="3" customFormat="1">
      <c r="A698" s="177" t="s">
        <v>3510</v>
      </c>
      <c r="B698" s="28" t="str">
        <f t="shared" si="22"/>
        <v>基本属性/基本信息/常住城市/果洛藏族自治州</v>
      </c>
      <c r="C698" s="153">
        <v>4</v>
      </c>
      <c r="D698" s="153">
        <v>0</v>
      </c>
      <c r="E698" s="177" t="s">
        <v>3417</v>
      </c>
      <c r="F698" s="177" t="s">
        <v>3986</v>
      </c>
      <c r="G698" s="177" t="s">
        <v>3417</v>
      </c>
      <c r="H698" s="177" t="s">
        <v>3417</v>
      </c>
      <c r="I698" s="177" t="s">
        <v>3426</v>
      </c>
      <c r="J698" s="183" t="s">
        <v>7354</v>
      </c>
      <c r="K698" s="176" t="str">
        <f t="shared" si="23"/>
        <v>000100001001004697</v>
      </c>
    </row>
    <row r="699" spans="1:11" s="3" customFormat="1">
      <c r="A699" s="177" t="s">
        <v>3511</v>
      </c>
      <c r="B699" s="28" t="str">
        <f t="shared" si="22"/>
        <v>基本属性/基本信息/常住城市/玉树藏族自治州</v>
      </c>
      <c r="C699" s="153">
        <v>4</v>
      </c>
      <c r="D699" s="153">
        <v>0</v>
      </c>
      <c r="E699" s="177" t="s">
        <v>3417</v>
      </c>
      <c r="F699" s="177" t="s">
        <v>3986</v>
      </c>
      <c r="G699" s="177" t="s">
        <v>3417</v>
      </c>
      <c r="H699" s="177" t="s">
        <v>3417</v>
      </c>
      <c r="I699" s="177" t="s">
        <v>3426</v>
      </c>
      <c r="J699" s="183" t="s">
        <v>7355</v>
      </c>
      <c r="K699" s="176" t="str">
        <f t="shared" si="23"/>
        <v>000100001001004698</v>
      </c>
    </row>
    <row r="700" spans="1:11" s="3" customFormat="1">
      <c r="A700" s="177" t="s">
        <v>3512</v>
      </c>
      <c r="B700" s="28" t="str">
        <f t="shared" ref="B700:B723" si="24">"基本属性/基本信息/常住城市/"&amp;A700</f>
        <v>基本属性/基本信息/常住城市/海西蒙古族藏族自治州</v>
      </c>
      <c r="C700" s="153">
        <v>4</v>
      </c>
      <c r="D700" s="153">
        <v>0</v>
      </c>
      <c r="E700" s="177" t="s">
        <v>3417</v>
      </c>
      <c r="F700" s="177" t="s">
        <v>3986</v>
      </c>
      <c r="G700" s="177" t="s">
        <v>3417</v>
      </c>
      <c r="H700" s="177" t="s">
        <v>3417</v>
      </c>
      <c r="I700" s="177" t="s">
        <v>3426</v>
      </c>
      <c r="J700" s="183" t="s">
        <v>7356</v>
      </c>
      <c r="K700" s="176" t="str">
        <f t="shared" ref="K700:K723" si="25">D700&amp;E700&amp;F700&amp;G700&amp;H700&amp;I700&amp;J700</f>
        <v>000100001001004699</v>
      </c>
    </row>
    <row r="701" spans="1:11" s="3" customFormat="1">
      <c r="A701" s="177" t="s">
        <v>1784</v>
      </c>
      <c r="B701" s="28" t="str">
        <f t="shared" si="24"/>
        <v>基本属性/基本信息/常住城市/银川市</v>
      </c>
      <c r="C701" s="153">
        <v>4</v>
      </c>
      <c r="D701" s="153">
        <v>0</v>
      </c>
      <c r="E701" s="177" t="s">
        <v>3417</v>
      </c>
      <c r="F701" s="177" t="s">
        <v>3986</v>
      </c>
      <c r="G701" s="177" t="s">
        <v>3417</v>
      </c>
      <c r="H701" s="177" t="s">
        <v>3417</v>
      </c>
      <c r="I701" s="177" t="s">
        <v>3426</v>
      </c>
      <c r="J701" s="183" t="s">
        <v>7357</v>
      </c>
      <c r="K701" s="176" t="str">
        <f t="shared" si="25"/>
        <v>000100001001004700</v>
      </c>
    </row>
    <row r="702" spans="1:11" s="3" customFormat="1">
      <c r="A702" s="177" t="s">
        <v>1785</v>
      </c>
      <c r="B702" s="28" t="str">
        <f t="shared" si="24"/>
        <v>基本属性/基本信息/常住城市/石嘴山市</v>
      </c>
      <c r="C702" s="153">
        <v>4</v>
      </c>
      <c r="D702" s="153">
        <v>0</v>
      </c>
      <c r="E702" s="177" t="s">
        <v>3417</v>
      </c>
      <c r="F702" s="177" t="s">
        <v>3986</v>
      </c>
      <c r="G702" s="177" t="s">
        <v>3417</v>
      </c>
      <c r="H702" s="177" t="s">
        <v>3417</v>
      </c>
      <c r="I702" s="177" t="s">
        <v>3426</v>
      </c>
      <c r="J702" s="183" t="s">
        <v>7358</v>
      </c>
      <c r="K702" s="176" t="str">
        <f t="shared" si="25"/>
        <v>000100001001004701</v>
      </c>
    </row>
    <row r="703" spans="1:11" s="3" customFormat="1">
      <c r="A703" s="177" t="s">
        <v>1786</v>
      </c>
      <c r="B703" s="28" t="str">
        <f t="shared" si="24"/>
        <v>基本属性/基本信息/常住城市/吴忠市</v>
      </c>
      <c r="C703" s="153">
        <v>4</v>
      </c>
      <c r="D703" s="153">
        <v>0</v>
      </c>
      <c r="E703" s="177" t="s">
        <v>3417</v>
      </c>
      <c r="F703" s="177" t="s">
        <v>3986</v>
      </c>
      <c r="G703" s="177" t="s">
        <v>3417</v>
      </c>
      <c r="H703" s="177" t="s">
        <v>3417</v>
      </c>
      <c r="I703" s="177" t="s">
        <v>3426</v>
      </c>
      <c r="J703" s="183" t="s">
        <v>7359</v>
      </c>
      <c r="K703" s="176" t="str">
        <f t="shared" si="25"/>
        <v>000100001001004702</v>
      </c>
    </row>
    <row r="704" spans="1:11" s="3" customFormat="1">
      <c r="A704" s="177" t="s">
        <v>1787</v>
      </c>
      <c r="B704" s="28" t="str">
        <f t="shared" si="24"/>
        <v>基本属性/基本信息/常住城市/固原市</v>
      </c>
      <c r="C704" s="153">
        <v>4</v>
      </c>
      <c r="D704" s="153">
        <v>0</v>
      </c>
      <c r="E704" s="177" t="s">
        <v>3417</v>
      </c>
      <c r="F704" s="177" t="s">
        <v>3986</v>
      </c>
      <c r="G704" s="177" t="s">
        <v>3417</v>
      </c>
      <c r="H704" s="177" t="s">
        <v>3417</v>
      </c>
      <c r="I704" s="177" t="s">
        <v>3426</v>
      </c>
      <c r="J704" s="183" t="s">
        <v>7360</v>
      </c>
      <c r="K704" s="176" t="str">
        <f t="shared" si="25"/>
        <v>000100001001004703</v>
      </c>
    </row>
    <row r="705" spans="1:11" s="3" customFormat="1">
      <c r="A705" s="177" t="s">
        <v>1788</v>
      </c>
      <c r="B705" s="28" t="str">
        <f t="shared" si="24"/>
        <v>基本属性/基本信息/常住城市/中卫市</v>
      </c>
      <c r="C705" s="153">
        <v>4</v>
      </c>
      <c r="D705" s="153">
        <v>0</v>
      </c>
      <c r="E705" s="177" t="s">
        <v>3417</v>
      </c>
      <c r="F705" s="177" t="s">
        <v>3986</v>
      </c>
      <c r="G705" s="177" t="s">
        <v>3417</v>
      </c>
      <c r="H705" s="177" t="s">
        <v>3417</v>
      </c>
      <c r="I705" s="177" t="s">
        <v>3426</v>
      </c>
      <c r="J705" s="183" t="s">
        <v>7361</v>
      </c>
      <c r="K705" s="176" t="str">
        <f t="shared" si="25"/>
        <v>000100001001004704</v>
      </c>
    </row>
    <row r="706" spans="1:11" s="3" customFormat="1">
      <c r="A706" s="177" t="s">
        <v>1789</v>
      </c>
      <c r="B706" s="28" t="str">
        <f t="shared" si="24"/>
        <v>基本属性/基本信息/常住城市/乌鲁木齐市</v>
      </c>
      <c r="C706" s="153">
        <v>4</v>
      </c>
      <c r="D706" s="153">
        <v>0</v>
      </c>
      <c r="E706" s="177" t="s">
        <v>3417</v>
      </c>
      <c r="F706" s="177" t="s">
        <v>3986</v>
      </c>
      <c r="G706" s="177" t="s">
        <v>3417</v>
      </c>
      <c r="H706" s="177" t="s">
        <v>3417</v>
      </c>
      <c r="I706" s="177" t="s">
        <v>3426</v>
      </c>
      <c r="J706" s="183" t="s">
        <v>7362</v>
      </c>
      <c r="K706" s="176" t="str">
        <f t="shared" si="25"/>
        <v>000100001001004705</v>
      </c>
    </row>
    <row r="707" spans="1:11" s="3" customFormat="1">
      <c r="A707" s="177" t="s">
        <v>1790</v>
      </c>
      <c r="B707" s="28" t="str">
        <f t="shared" si="24"/>
        <v>基本属性/基本信息/常住城市/克拉玛依市</v>
      </c>
      <c r="C707" s="153">
        <v>4</v>
      </c>
      <c r="D707" s="153">
        <v>0</v>
      </c>
      <c r="E707" s="177" t="s">
        <v>3417</v>
      </c>
      <c r="F707" s="177" t="s">
        <v>3986</v>
      </c>
      <c r="G707" s="177" t="s">
        <v>3417</v>
      </c>
      <c r="H707" s="177" t="s">
        <v>3417</v>
      </c>
      <c r="I707" s="177" t="s">
        <v>3426</v>
      </c>
      <c r="J707" s="183" t="s">
        <v>7363</v>
      </c>
      <c r="K707" s="176" t="str">
        <f t="shared" si="25"/>
        <v>000100001001004706</v>
      </c>
    </row>
    <row r="708" spans="1:11" s="3" customFormat="1">
      <c r="A708" s="177" t="s">
        <v>3513</v>
      </c>
      <c r="B708" s="28" t="str">
        <f t="shared" si="24"/>
        <v>基本属性/基本信息/常住城市/吐鲁番市</v>
      </c>
      <c r="C708" s="153">
        <v>4</v>
      </c>
      <c r="D708" s="153">
        <v>0</v>
      </c>
      <c r="E708" s="177" t="s">
        <v>3417</v>
      </c>
      <c r="F708" s="177" t="s">
        <v>3986</v>
      </c>
      <c r="G708" s="177" t="s">
        <v>3417</v>
      </c>
      <c r="H708" s="177" t="s">
        <v>3417</v>
      </c>
      <c r="I708" s="177" t="s">
        <v>3426</v>
      </c>
      <c r="J708" s="183" t="s">
        <v>7364</v>
      </c>
      <c r="K708" s="176" t="str">
        <f t="shared" si="25"/>
        <v>000100001001004707</v>
      </c>
    </row>
    <row r="709" spans="1:11" s="3" customFormat="1">
      <c r="A709" s="177" t="s">
        <v>1792</v>
      </c>
      <c r="B709" s="28" t="str">
        <f t="shared" si="24"/>
        <v>基本属性/基本信息/常住城市/哈密地区</v>
      </c>
      <c r="C709" s="153">
        <v>4</v>
      </c>
      <c r="D709" s="153">
        <v>0</v>
      </c>
      <c r="E709" s="177" t="s">
        <v>3417</v>
      </c>
      <c r="F709" s="177" t="s">
        <v>3986</v>
      </c>
      <c r="G709" s="177" t="s">
        <v>3417</v>
      </c>
      <c r="H709" s="177" t="s">
        <v>3417</v>
      </c>
      <c r="I709" s="177" t="s">
        <v>3426</v>
      </c>
      <c r="J709" s="183" t="s">
        <v>7365</v>
      </c>
      <c r="K709" s="176" t="str">
        <f t="shared" si="25"/>
        <v>000100001001004708</v>
      </c>
    </row>
    <row r="710" spans="1:11" s="3" customFormat="1">
      <c r="A710" s="177" t="s">
        <v>1793</v>
      </c>
      <c r="B710" s="28" t="str">
        <f t="shared" si="24"/>
        <v>基本属性/基本信息/常住城市/昌吉回族自治州</v>
      </c>
      <c r="C710" s="153">
        <v>4</v>
      </c>
      <c r="D710" s="153">
        <v>0</v>
      </c>
      <c r="E710" s="177" t="s">
        <v>3417</v>
      </c>
      <c r="F710" s="177" t="s">
        <v>3986</v>
      </c>
      <c r="G710" s="177" t="s">
        <v>3417</v>
      </c>
      <c r="H710" s="177" t="s">
        <v>3417</v>
      </c>
      <c r="I710" s="177" t="s">
        <v>3426</v>
      </c>
      <c r="J710" s="183" t="s">
        <v>7366</v>
      </c>
      <c r="K710" s="176" t="str">
        <f t="shared" si="25"/>
        <v>000100001001004709</v>
      </c>
    </row>
    <row r="711" spans="1:11" s="3" customFormat="1">
      <c r="A711" s="177" t="s">
        <v>1794</v>
      </c>
      <c r="B711" s="28" t="str">
        <f t="shared" si="24"/>
        <v>基本属性/基本信息/常住城市/博尔塔拉蒙古自治州</v>
      </c>
      <c r="C711" s="153">
        <v>4</v>
      </c>
      <c r="D711" s="153">
        <v>0</v>
      </c>
      <c r="E711" s="177" t="s">
        <v>3417</v>
      </c>
      <c r="F711" s="177" t="s">
        <v>3986</v>
      </c>
      <c r="G711" s="177" t="s">
        <v>3417</v>
      </c>
      <c r="H711" s="177" t="s">
        <v>3417</v>
      </c>
      <c r="I711" s="177" t="s">
        <v>3426</v>
      </c>
      <c r="J711" s="183" t="s">
        <v>7367</v>
      </c>
      <c r="K711" s="176" t="str">
        <f t="shared" si="25"/>
        <v>000100001001004710</v>
      </c>
    </row>
    <row r="712" spans="1:11" s="3" customFormat="1">
      <c r="A712" s="177" t="s">
        <v>1795</v>
      </c>
      <c r="B712" s="28" t="str">
        <f t="shared" si="24"/>
        <v>基本属性/基本信息/常住城市/巴音郭楞蒙古自治州</v>
      </c>
      <c r="C712" s="153">
        <v>4</v>
      </c>
      <c r="D712" s="153">
        <v>0</v>
      </c>
      <c r="E712" s="177" t="s">
        <v>3417</v>
      </c>
      <c r="F712" s="177" t="s">
        <v>3986</v>
      </c>
      <c r="G712" s="177" t="s">
        <v>3417</v>
      </c>
      <c r="H712" s="177" t="s">
        <v>3417</v>
      </c>
      <c r="I712" s="177" t="s">
        <v>3426</v>
      </c>
      <c r="J712" s="183" t="s">
        <v>7368</v>
      </c>
      <c r="K712" s="176" t="str">
        <f t="shared" si="25"/>
        <v>000100001001004711</v>
      </c>
    </row>
    <row r="713" spans="1:11" s="3" customFormat="1">
      <c r="A713" s="177" t="s">
        <v>1796</v>
      </c>
      <c r="B713" s="28" t="str">
        <f t="shared" si="24"/>
        <v>基本属性/基本信息/常住城市/阿克苏地区</v>
      </c>
      <c r="C713" s="153">
        <v>4</v>
      </c>
      <c r="D713" s="153">
        <v>0</v>
      </c>
      <c r="E713" s="177" t="s">
        <v>3417</v>
      </c>
      <c r="F713" s="177" t="s">
        <v>3986</v>
      </c>
      <c r="G713" s="177" t="s">
        <v>3417</v>
      </c>
      <c r="H713" s="177" t="s">
        <v>3417</v>
      </c>
      <c r="I713" s="177" t="s">
        <v>3426</v>
      </c>
      <c r="J713" s="183" t="s">
        <v>7369</v>
      </c>
      <c r="K713" s="176" t="str">
        <f t="shared" si="25"/>
        <v>000100001001004712</v>
      </c>
    </row>
    <row r="714" spans="1:11" s="3" customFormat="1">
      <c r="A714" s="177" t="s">
        <v>1797</v>
      </c>
      <c r="B714" s="28" t="str">
        <f t="shared" si="24"/>
        <v>基本属性/基本信息/常住城市/克孜勒苏柯尔克孜自治州</v>
      </c>
      <c r="C714" s="153">
        <v>4</v>
      </c>
      <c r="D714" s="153">
        <v>0</v>
      </c>
      <c r="E714" s="177" t="s">
        <v>3417</v>
      </c>
      <c r="F714" s="177" t="s">
        <v>3986</v>
      </c>
      <c r="G714" s="177" t="s">
        <v>3417</v>
      </c>
      <c r="H714" s="177" t="s">
        <v>3417</v>
      </c>
      <c r="I714" s="177" t="s">
        <v>3426</v>
      </c>
      <c r="J714" s="183" t="s">
        <v>7370</v>
      </c>
      <c r="K714" s="176" t="str">
        <f t="shared" si="25"/>
        <v>000100001001004713</v>
      </c>
    </row>
    <row r="715" spans="1:11" s="3" customFormat="1">
      <c r="A715" s="177" t="s">
        <v>1798</v>
      </c>
      <c r="B715" s="28" t="str">
        <f t="shared" si="24"/>
        <v>基本属性/基本信息/常住城市/喀什地区</v>
      </c>
      <c r="C715" s="153">
        <v>4</v>
      </c>
      <c r="D715" s="153">
        <v>0</v>
      </c>
      <c r="E715" s="177" t="s">
        <v>3417</v>
      </c>
      <c r="F715" s="177" t="s">
        <v>3986</v>
      </c>
      <c r="G715" s="177" t="s">
        <v>3417</v>
      </c>
      <c r="H715" s="177" t="s">
        <v>3417</v>
      </c>
      <c r="I715" s="177" t="s">
        <v>3426</v>
      </c>
      <c r="J715" s="183" t="s">
        <v>7371</v>
      </c>
      <c r="K715" s="176" t="str">
        <f t="shared" si="25"/>
        <v>000100001001004714</v>
      </c>
    </row>
    <row r="716" spans="1:11" s="3" customFormat="1">
      <c r="A716" s="177" t="s">
        <v>1799</v>
      </c>
      <c r="B716" s="28" t="str">
        <f t="shared" si="24"/>
        <v>基本属性/基本信息/常住城市/和田地区</v>
      </c>
      <c r="C716" s="153">
        <v>4</v>
      </c>
      <c r="D716" s="153">
        <v>0</v>
      </c>
      <c r="E716" s="177" t="s">
        <v>3417</v>
      </c>
      <c r="F716" s="177" t="s">
        <v>3986</v>
      </c>
      <c r="G716" s="177" t="s">
        <v>3417</v>
      </c>
      <c r="H716" s="177" t="s">
        <v>3417</v>
      </c>
      <c r="I716" s="177" t="s">
        <v>3426</v>
      </c>
      <c r="J716" s="183" t="s">
        <v>7372</v>
      </c>
      <c r="K716" s="176" t="str">
        <f t="shared" si="25"/>
        <v>000100001001004715</v>
      </c>
    </row>
    <row r="717" spans="1:11" s="3" customFormat="1">
      <c r="A717" s="177" t="s">
        <v>1800</v>
      </c>
      <c r="B717" s="28" t="str">
        <f t="shared" si="24"/>
        <v>基本属性/基本信息/常住城市/伊犁哈萨克自治州</v>
      </c>
      <c r="C717" s="153">
        <v>4</v>
      </c>
      <c r="D717" s="153">
        <v>0</v>
      </c>
      <c r="E717" s="177" t="s">
        <v>3417</v>
      </c>
      <c r="F717" s="177" t="s">
        <v>3986</v>
      </c>
      <c r="G717" s="177" t="s">
        <v>3417</v>
      </c>
      <c r="H717" s="177" t="s">
        <v>3417</v>
      </c>
      <c r="I717" s="177" t="s">
        <v>3426</v>
      </c>
      <c r="J717" s="183" t="s">
        <v>7373</v>
      </c>
      <c r="K717" s="176" t="str">
        <f t="shared" si="25"/>
        <v>000100001001004716</v>
      </c>
    </row>
    <row r="718" spans="1:11" s="3" customFormat="1">
      <c r="A718" s="177" t="s">
        <v>1801</v>
      </c>
      <c r="B718" s="28" t="str">
        <f t="shared" si="24"/>
        <v>基本属性/基本信息/常住城市/塔城地区</v>
      </c>
      <c r="C718" s="153">
        <v>4</v>
      </c>
      <c r="D718" s="153">
        <v>0</v>
      </c>
      <c r="E718" s="177" t="s">
        <v>3417</v>
      </c>
      <c r="F718" s="177" t="s">
        <v>3986</v>
      </c>
      <c r="G718" s="177" t="s">
        <v>3417</v>
      </c>
      <c r="H718" s="177" t="s">
        <v>3417</v>
      </c>
      <c r="I718" s="177" t="s">
        <v>3426</v>
      </c>
      <c r="J718" s="183" t="s">
        <v>7374</v>
      </c>
      <c r="K718" s="176" t="str">
        <f t="shared" si="25"/>
        <v>000100001001004717</v>
      </c>
    </row>
    <row r="719" spans="1:11" s="3" customFormat="1">
      <c r="A719" s="177" t="s">
        <v>1802</v>
      </c>
      <c r="B719" s="28" t="str">
        <f t="shared" si="24"/>
        <v>基本属性/基本信息/常住城市/阿勒泰地区</v>
      </c>
      <c r="C719" s="153">
        <v>4</v>
      </c>
      <c r="D719" s="153">
        <v>0</v>
      </c>
      <c r="E719" s="177" t="s">
        <v>3417</v>
      </c>
      <c r="F719" s="177" t="s">
        <v>3986</v>
      </c>
      <c r="G719" s="177" t="s">
        <v>3417</v>
      </c>
      <c r="H719" s="177" t="s">
        <v>3417</v>
      </c>
      <c r="I719" s="177" t="s">
        <v>3426</v>
      </c>
      <c r="J719" s="183" t="s">
        <v>7375</v>
      </c>
      <c r="K719" s="176" t="str">
        <f t="shared" si="25"/>
        <v>000100001001004718</v>
      </c>
    </row>
    <row r="720" spans="1:11" s="3" customFormat="1">
      <c r="A720" s="177" t="s">
        <v>3514</v>
      </c>
      <c r="B720" s="28" t="str">
        <f t="shared" si="24"/>
        <v>基本属性/基本信息/常住城市/新疆维吾尔自治区直辖县级行政区划</v>
      </c>
      <c r="C720" s="153">
        <v>4</v>
      </c>
      <c r="D720" s="153">
        <v>0</v>
      </c>
      <c r="E720" s="177" t="s">
        <v>3417</v>
      </c>
      <c r="F720" s="177" t="s">
        <v>3986</v>
      </c>
      <c r="G720" s="177" t="s">
        <v>3417</v>
      </c>
      <c r="H720" s="177" t="s">
        <v>3417</v>
      </c>
      <c r="I720" s="177" t="s">
        <v>3426</v>
      </c>
      <c r="J720" s="183" t="s">
        <v>7376</v>
      </c>
      <c r="K720" s="176" t="str">
        <f t="shared" si="25"/>
        <v>000100001001004719</v>
      </c>
    </row>
    <row r="721" spans="1:12" s="3" customFormat="1">
      <c r="A721" s="177" t="s">
        <v>1465</v>
      </c>
      <c r="B721" s="28" t="str">
        <f t="shared" si="24"/>
        <v>基本属性/基本信息/常住城市/台湾省</v>
      </c>
      <c r="C721" s="153">
        <v>4</v>
      </c>
      <c r="D721" s="153">
        <v>0</v>
      </c>
      <c r="E721" s="177" t="s">
        <v>3417</v>
      </c>
      <c r="F721" s="177" t="s">
        <v>3986</v>
      </c>
      <c r="G721" s="177" t="s">
        <v>3417</v>
      </c>
      <c r="H721" s="177" t="s">
        <v>3417</v>
      </c>
      <c r="I721" s="177" t="s">
        <v>3426</v>
      </c>
      <c r="J721" s="183" t="s">
        <v>7377</v>
      </c>
      <c r="K721" s="176" t="str">
        <f t="shared" si="25"/>
        <v>000100001001004720</v>
      </c>
    </row>
    <row r="722" spans="1:12" s="3" customFormat="1">
      <c r="A722" s="177" t="s">
        <v>1466</v>
      </c>
      <c r="B722" s="28" t="str">
        <f t="shared" si="24"/>
        <v>基本属性/基本信息/常住城市/香港特别行政区</v>
      </c>
      <c r="C722" s="153">
        <v>4</v>
      </c>
      <c r="D722" s="153">
        <v>0</v>
      </c>
      <c r="E722" s="177" t="s">
        <v>3417</v>
      </c>
      <c r="F722" s="177" t="s">
        <v>3986</v>
      </c>
      <c r="G722" s="177" t="s">
        <v>3417</v>
      </c>
      <c r="H722" s="177" t="s">
        <v>3417</v>
      </c>
      <c r="I722" s="177" t="s">
        <v>3426</v>
      </c>
      <c r="J722" s="183" t="s">
        <v>7378</v>
      </c>
      <c r="K722" s="176" t="str">
        <f t="shared" si="25"/>
        <v>000100001001004721</v>
      </c>
    </row>
    <row r="723" spans="1:12" s="3" customFormat="1">
      <c r="A723" s="177" t="s">
        <v>3515</v>
      </c>
      <c r="B723" s="28" t="str">
        <f t="shared" si="24"/>
        <v>基本属性/基本信息/常住城市/澳门特别行政区</v>
      </c>
      <c r="C723" s="153">
        <v>4</v>
      </c>
      <c r="D723" s="153">
        <v>0</v>
      </c>
      <c r="E723" s="177" t="s">
        <v>3417</v>
      </c>
      <c r="F723" s="177" t="s">
        <v>3986</v>
      </c>
      <c r="G723" s="177" t="s">
        <v>3417</v>
      </c>
      <c r="H723" s="177" t="s">
        <v>3417</v>
      </c>
      <c r="I723" s="177" t="s">
        <v>3426</v>
      </c>
      <c r="J723" s="183" t="s">
        <v>7379</v>
      </c>
      <c r="K723" s="176" t="str">
        <f t="shared" si="25"/>
        <v>000100001001004722</v>
      </c>
    </row>
    <row r="724" spans="1:12">
      <c r="A724" s="60" t="s">
        <v>248</v>
      </c>
      <c r="B724" s="60" t="s">
        <v>7380</v>
      </c>
      <c r="C724" s="152">
        <v>3</v>
      </c>
      <c r="D724" s="152">
        <v>0</v>
      </c>
      <c r="E724" s="169" t="s">
        <v>3417</v>
      </c>
      <c r="F724" s="169" t="s">
        <v>3986</v>
      </c>
      <c r="G724" s="169" t="s">
        <v>3417</v>
      </c>
      <c r="H724" s="169" t="s">
        <v>3417</v>
      </c>
      <c r="I724" s="169" t="s">
        <v>7381</v>
      </c>
      <c r="J724" s="180"/>
      <c r="K724" s="60" t="str">
        <f t="shared" ref="K724:K787" si="26">D724&amp;E724&amp;F724&amp;G724&amp;H724&amp;I724&amp;J724</f>
        <v>000100001001006</v>
      </c>
    </row>
    <row r="725" spans="1:12">
      <c r="A725" s="61" t="s">
        <v>1820</v>
      </c>
      <c r="B725" s="61" t="s">
        <v>7382</v>
      </c>
      <c r="C725" s="185">
        <v>4</v>
      </c>
      <c r="D725" s="185">
        <v>0</v>
      </c>
      <c r="E725" s="186" t="s">
        <v>3417</v>
      </c>
      <c r="F725" s="186" t="s">
        <v>3986</v>
      </c>
      <c r="G725" s="186" t="s">
        <v>3417</v>
      </c>
      <c r="H725" s="186" t="s">
        <v>3417</v>
      </c>
      <c r="I725" s="186" t="s">
        <v>7381</v>
      </c>
      <c r="J725" s="187" t="s">
        <v>3417</v>
      </c>
      <c r="K725" s="61" t="str">
        <f t="shared" si="26"/>
        <v>000100001001006001</v>
      </c>
    </row>
    <row r="726" spans="1:12">
      <c r="A726" s="61" t="s">
        <v>1816</v>
      </c>
      <c r="B726" s="61" t="s">
        <v>7383</v>
      </c>
      <c r="C726" s="185">
        <v>4</v>
      </c>
      <c r="D726" s="185">
        <v>0</v>
      </c>
      <c r="E726" s="186" t="s">
        <v>3417</v>
      </c>
      <c r="F726" s="186" t="s">
        <v>3986</v>
      </c>
      <c r="G726" s="186" t="s">
        <v>3417</v>
      </c>
      <c r="H726" s="186" t="s">
        <v>3417</v>
      </c>
      <c r="I726" s="186" t="s">
        <v>7381</v>
      </c>
      <c r="J726" s="187" t="s">
        <v>3420</v>
      </c>
      <c r="K726" s="61" t="str">
        <f t="shared" si="26"/>
        <v>000100001001006002</v>
      </c>
    </row>
    <row r="727" spans="1:12" s="4" customFormat="1">
      <c r="A727" s="188" t="s">
        <v>908</v>
      </c>
      <c r="B727" s="188" t="s">
        <v>7384</v>
      </c>
      <c r="C727" s="189">
        <v>3</v>
      </c>
      <c r="D727" s="189">
        <v>0</v>
      </c>
      <c r="E727" s="190" t="s">
        <v>3417</v>
      </c>
      <c r="F727" s="190" t="s">
        <v>3986</v>
      </c>
      <c r="G727" s="190" t="s">
        <v>3417</v>
      </c>
      <c r="H727" s="190" t="s">
        <v>3417</v>
      </c>
      <c r="I727" s="190" t="s">
        <v>7385</v>
      </c>
      <c r="J727" s="191"/>
      <c r="K727" s="188" t="str">
        <f t="shared" si="26"/>
        <v>000100001001007</v>
      </c>
    </row>
    <row r="728" spans="1:12" s="3" customFormat="1">
      <c r="A728" s="60" t="s">
        <v>7386</v>
      </c>
      <c r="B728" s="60" t="s">
        <v>7387</v>
      </c>
      <c r="C728" s="152">
        <v>3</v>
      </c>
      <c r="D728" s="152">
        <v>0</v>
      </c>
      <c r="E728" s="169" t="s">
        <v>3417</v>
      </c>
      <c r="F728" s="169" t="s">
        <v>3986</v>
      </c>
      <c r="G728" s="169" t="s">
        <v>3417</v>
      </c>
      <c r="H728" s="169" t="s">
        <v>3417</v>
      </c>
      <c r="I728" s="169" t="s">
        <v>3987</v>
      </c>
      <c r="J728" s="180"/>
      <c r="K728" s="60" t="str">
        <f t="shared" si="26"/>
        <v>000100001001008</v>
      </c>
      <c r="L728" s="45"/>
    </row>
    <row r="729" spans="1:12" s="3" customFormat="1">
      <c r="A729" s="176" t="s">
        <v>1468</v>
      </c>
      <c r="B729" s="176"/>
      <c r="C729" s="153">
        <v>4</v>
      </c>
      <c r="D729" s="153">
        <v>0</v>
      </c>
      <c r="E729" s="177" t="s">
        <v>3417</v>
      </c>
      <c r="F729" s="177" t="s">
        <v>3986</v>
      </c>
      <c r="G729" s="177" t="s">
        <v>3417</v>
      </c>
      <c r="H729" s="177" t="s">
        <v>3417</v>
      </c>
      <c r="I729" s="177" t="s">
        <v>3987</v>
      </c>
      <c r="J729" s="183" t="s">
        <v>3417</v>
      </c>
      <c r="K729" s="176" t="str">
        <f t="shared" si="26"/>
        <v>000100001001008001</v>
      </c>
    </row>
    <row r="730" spans="1:12" s="3" customFormat="1">
      <c r="A730" s="176" t="s">
        <v>1469</v>
      </c>
      <c r="B730" s="176"/>
      <c r="C730" s="153">
        <v>4</v>
      </c>
      <c r="D730" s="153">
        <v>0</v>
      </c>
      <c r="E730" s="177" t="s">
        <v>3417</v>
      </c>
      <c r="F730" s="177" t="s">
        <v>3986</v>
      </c>
      <c r="G730" s="177" t="s">
        <v>3417</v>
      </c>
      <c r="H730" s="177" t="s">
        <v>3417</v>
      </c>
      <c r="I730" s="177" t="s">
        <v>3987</v>
      </c>
      <c r="J730" s="183" t="s">
        <v>3420</v>
      </c>
      <c r="K730" s="176" t="str">
        <f t="shared" si="26"/>
        <v>000100001001008002</v>
      </c>
    </row>
    <row r="731" spans="1:12" s="3" customFormat="1">
      <c r="A731" s="176" t="s">
        <v>7388</v>
      </c>
      <c r="B731" s="176"/>
      <c r="C731" s="153">
        <v>4</v>
      </c>
      <c r="D731" s="153">
        <v>0</v>
      </c>
      <c r="E731" s="177" t="s">
        <v>3417</v>
      </c>
      <c r="F731" s="177" t="s">
        <v>3986</v>
      </c>
      <c r="G731" s="177" t="s">
        <v>3417</v>
      </c>
      <c r="H731" s="177" t="s">
        <v>3417</v>
      </c>
      <c r="I731" s="177" t="s">
        <v>3987</v>
      </c>
      <c r="J731" s="183" t="s">
        <v>3423</v>
      </c>
      <c r="K731" s="176" t="str">
        <f t="shared" si="26"/>
        <v>000100001001008003</v>
      </c>
    </row>
    <row r="732" spans="1:12" s="3" customFormat="1">
      <c r="A732" s="176" t="s">
        <v>7389</v>
      </c>
      <c r="B732" s="176"/>
      <c r="C732" s="153">
        <v>4</v>
      </c>
      <c r="D732" s="153">
        <v>0</v>
      </c>
      <c r="E732" s="177" t="s">
        <v>3417</v>
      </c>
      <c r="F732" s="177" t="s">
        <v>3986</v>
      </c>
      <c r="G732" s="177" t="s">
        <v>3417</v>
      </c>
      <c r="H732" s="177" t="s">
        <v>3417</v>
      </c>
      <c r="I732" s="177" t="s">
        <v>3987</v>
      </c>
      <c r="J732" s="183" t="s">
        <v>3426</v>
      </c>
      <c r="K732" s="176" t="str">
        <f t="shared" si="26"/>
        <v>000100001001008004</v>
      </c>
    </row>
    <row r="733" spans="1:12" s="3" customFormat="1">
      <c r="A733" s="176" t="s">
        <v>7390</v>
      </c>
      <c r="B733" s="176"/>
      <c r="C733" s="153">
        <v>4</v>
      </c>
      <c r="D733" s="153">
        <v>0</v>
      </c>
      <c r="E733" s="177" t="s">
        <v>3417</v>
      </c>
      <c r="F733" s="177" t="s">
        <v>3986</v>
      </c>
      <c r="G733" s="177" t="s">
        <v>3417</v>
      </c>
      <c r="H733" s="177" t="s">
        <v>3417</v>
      </c>
      <c r="I733" s="177" t="s">
        <v>3987</v>
      </c>
      <c r="J733" s="183" t="s">
        <v>6993</v>
      </c>
      <c r="K733" s="176" t="str">
        <f t="shared" si="26"/>
        <v>000100001001008005</v>
      </c>
    </row>
    <row r="734" spans="1:12" s="3" customFormat="1">
      <c r="A734" s="176" t="s">
        <v>7391</v>
      </c>
      <c r="B734" s="176"/>
      <c r="C734" s="153">
        <v>4</v>
      </c>
      <c r="D734" s="153">
        <v>0</v>
      </c>
      <c r="E734" s="177" t="s">
        <v>3417</v>
      </c>
      <c r="F734" s="177" t="s">
        <v>3986</v>
      </c>
      <c r="G734" s="177" t="s">
        <v>3417</v>
      </c>
      <c r="H734" s="177" t="s">
        <v>3417</v>
      </c>
      <c r="I734" s="177" t="s">
        <v>3987</v>
      </c>
      <c r="J734" s="183" t="s">
        <v>7381</v>
      </c>
      <c r="K734" s="176" t="str">
        <f t="shared" si="26"/>
        <v>000100001001008006</v>
      </c>
    </row>
    <row r="735" spans="1:12" s="3" customFormat="1">
      <c r="A735" s="176" t="s">
        <v>7392</v>
      </c>
      <c r="B735" s="176"/>
      <c r="C735" s="153">
        <v>4</v>
      </c>
      <c r="D735" s="153">
        <v>0</v>
      </c>
      <c r="E735" s="177" t="s">
        <v>3417</v>
      </c>
      <c r="F735" s="177" t="s">
        <v>3986</v>
      </c>
      <c r="G735" s="177" t="s">
        <v>3417</v>
      </c>
      <c r="H735" s="177" t="s">
        <v>3417</v>
      </c>
      <c r="I735" s="177" t="s">
        <v>3987</v>
      </c>
      <c r="J735" s="183" t="s">
        <v>7385</v>
      </c>
      <c r="K735" s="176" t="str">
        <f t="shared" si="26"/>
        <v>000100001001008007</v>
      </c>
    </row>
    <row r="736" spans="1:12" s="3" customFormat="1">
      <c r="A736" s="176" t="s">
        <v>7393</v>
      </c>
      <c r="B736" s="176"/>
      <c r="C736" s="153">
        <v>4</v>
      </c>
      <c r="D736" s="153">
        <v>0</v>
      </c>
      <c r="E736" s="177" t="s">
        <v>3417</v>
      </c>
      <c r="F736" s="177" t="s">
        <v>3986</v>
      </c>
      <c r="G736" s="177" t="s">
        <v>3417</v>
      </c>
      <c r="H736" s="177" t="s">
        <v>3417</v>
      </c>
      <c r="I736" s="177" t="s">
        <v>3987</v>
      </c>
      <c r="J736" s="183" t="s">
        <v>3987</v>
      </c>
      <c r="K736" s="176" t="str">
        <f t="shared" si="26"/>
        <v>000100001001008008</v>
      </c>
    </row>
    <row r="737" spans="1:11" s="3" customFormat="1">
      <c r="A737" s="176" t="s">
        <v>1539</v>
      </c>
      <c r="B737" s="176"/>
      <c r="C737" s="153">
        <v>4</v>
      </c>
      <c r="D737" s="153">
        <v>0</v>
      </c>
      <c r="E737" s="177" t="s">
        <v>3417</v>
      </c>
      <c r="F737" s="177" t="s">
        <v>3986</v>
      </c>
      <c r="G737" s="177" t="s">
        <v>3417</v>
      </c>
      <c r="H737" s="177" t="s">
        <v>3417</v>
      </c>
      <c r="I737" s="177" t="s">
        <v>3987</v>
      </c>
      <c r="J737" s="183" t="s">
        <v>6967</v>
      </c>
      <c r="K737" s="176" t="str">
        <f t="shared" si="26"/>
        <v>000100001001008009</v>
      </c>
    </row>
    <row r="738" spans="1:11" s="3" customFormat="1">
      <c r="A738" s="176" t="s">
        <v>7394</v>
      </c>
      <c r="B738" s="176"/>
      <c r="C738" s="153">
        <v>4</v>
      </c>
      <c r="D738" s="153">
        <v>0</v>
      </c>
      <c r="E738" s="177" t="s">
        <v>3417</v>
      </c>
      <c r="F738" s="177" t="s">
        <v>3986</v>
      </c>
      <c r="G738" s="177" t="s">
        <v>3417</v>
      </c>
      <c r="H738" s="177" t="s">
        <v>3417</v>
      </c>
      <c r="I738" s="177" t="s">
        <v>3987</v>
      </c>
      <c r="J738" s="183" t="s">
        <v>3401</v>
      </c>
      <c r="K738" s="176" t="str">
        <f t="shared" si="26"/>
        <v>000100001001008010</v>
      </c>
    </row>
    <row r="739" spans="1:11" s="3" customFormat="1">
      <c r="A739" s="176" t="s">
        <v>7395</v>
      </c>
      <c r="B739" s="176"/>
      <c r="C739" s="153">
        <v>4</v>
      </c>
      <c r="D739" s="153">
        <v>0</v>
      </c>
      <c r="E739" s="177" t="s">
        <v>3417</v>
      </c>
      <c r="F739" s="177" t="s">
        <v>3986</v>
      </c>
      <c r="G739" s="177" t="s">
        <v>3417</v>
      </c>
      <c r="H739" s="177" t="s">
        <v>3417</v>
      </c>
      <c r="I739" s="177" t="s">
        <v>3987</v>
      </c>
      <c r="J739" s="183" t="s">
        <v>3404</v>
      </c>
      <c r="K739" s="176" t="str">
        <f t="shared" si="26"/>
        <v>000100001001008011</v>
      </c>
    </row>
    <row r="740" spans="1:11" s="3" customFormat="1">
      <c r="A740" s="176" t="s">
        <v>7396</v>
      </c>
      <c r="B740" s="176"/>
      <c r="C740" s="153">
        <v>4</v>
      </c>
      <c r="D740" s="153">
        <v>0</v>
      </c>
      <c r="E740" s="177" t="s">
        <v>3417</v>
      </c>
      <c r="F740" s="177" t="s">
        <v>3986</v>
      </c>
      <c r="G740" s="177" t="s">
        <v>3417</v>
      </c>
      <c r="H740" s="177" t="s">
        <v>3417</v>
      </c>
      <c r="I740" s="177" t="s">
        <v>3987</v>
      </c>
      <c r="J740" s="183" t="s">
        <v>6973</v>
      </c>
      <c r="K740" s="176" t="str">
        <f t="shared" si="26"/>
        <v>000100001001008012</v>
      </c>
    </row>
    <row r="741" spans="1:11" s="3" customFormat="1">
      <c r="A741" s="176" t="s">
        <v>7397</v>
      </c>
      <c r="B741" s="176"/>
      <c r="C741" s="153">
        <v>4</v>
      </c>
      <c r="D741" s="153">
        <v>0</v>
      </c>
      <c r="E741" s="177" t="s">
        <v>3417</v>
      </c>
      <c r="F741" s="177" t="s">
        <v>3986</v>
      </c>
      <c r="G741" s="177" t="s">
        <v>3417</v>
      </c>
      <c r="H741" s="177" t="s">
        <v>3417</v>
      </c>
      <c r="I741" s="177" t="s">
        <v>3987</v>
      </c>
      <c r="J741" s="183" t="s">
        <v>6976</v>
      </c>
      <c r="K741" s="176" t="str">
        <f t="shared" si="26"/>
        <v>000100001001008013</v>
      </c>
    </row>
    <row r="742" spans="1:11" s="3" customFormat="1">
      <c r="A742" s="176" t="s">
        <v>7398</v>
      </c>
      <c r="B742" s="176"/>
      <c r="C742" s="153">
        <v>4</v>
      </c>
      <c r="D742" s="153">
        <v>0</v>
      </c>
      <c r="E742" s="177" t="s">
        <v>3417</v>
      </c>
      <c r="F742" s="177" t="s">
        <v>3986</v>
      </c>
      <c r="G742" s="177" t="s">
        <v>3417</v>
      </c>
      <c r="H742" s="177" t="s">
        <v>3417</v>
      </c>
      <c r="I742" s="177" t="s">
        <v>3987</v>
      </c>
      <c r="J742" s="183" t="s">
        <v>6979</v>
      </c>
      <c r="K742" s="176" t="str">
        <f t="shared" si="26"/>
        <v>000100001001008014</v>
      </c>
    </row>
    <row r="743" spans="1:11" s="3" customFormat="1">
      <c r="A743" s="176" t="s">
        <v>7399</v>
      </c>
      <c r="B743" s="176"/>
      <c r="C743" s="153">
        <v>4</v>
      </c>
      <c r="D743" s="153">
        <v>0</v>
      </c>
      <c r="E743" s="177" t="s">
        <v>3417</v>
      </c>
      <c r="F743" s="177" t="s">
        <v>3986</v>
      </c>
      <c r="G743" s="177" t="s">
        <v>3417</v>
      </c>
      <c r="H743" s="177" t="s">
        <v>3417</v>
      </c>
      <c r="I743" s="177" t="s">
        <v>3987</v>
      </c>
      <c r="J743" s="183" t="s">
        <v>6982</v>
      </c>
      <c r="K743" s="176" t="str">
        <f t="shared" si="26"/>
        <v>000100001001008015</v>
      </c>
    </row>
    <row r="744" spans="1:11" s="3" customFormat="1">
      <c r="A744" s="176" t="s">
        <v>7400</v>
      </c>
      <c r="B744" s="176"/>
      <c r="C744" s="153">
        <v>4</v>
      </c>
      <c r="D744" s="153">
        <v>0</v>
      </c>
      <c r="E744" s="177" t="s">
        <v>3417</v>
      </c>
      <c r="F744" s="177" t="s">
        <v>3986</v>
      </c>
      <c r="G744" s="177" t="s">
        <v>3417</v>
      </c>
      <c r="H744" s="177" t="s">
        <v>3417</v>
      </c>
      <c r="I744" s="177" t="s">
        <v>3987</v>
      </c>
      <c r="J744" s="183" t="s">
        <v>6985</v>
      </c>
      <c r="K744" s="176" t="str">
        <f t="shared" si="26"/>
        <v>000100001001008016</v>
      </c>
    </row>
    <row r="745" spans="1:11" s="3" customFormat="1">
      <c r="A745" s="176" t="s">
        <v>7401</v>
      </c>
      <c r="B745" s="176"/>
      <c r="C745" s="153">
        <v>4</v>
      </c>
      <c r="D745" s="153">
        <v>0</v>
      </c>
      <c r="E745" s="177" t="s">
        <v>3417</v>
      </c>
      <c r="F745" s="177" t="s">
        <v>3986</v>
      </c>
      <c r="G745" s="177" t="s">
        <v>3417</v>
      </c>
      <c r="H745" s="177" t="s">
        <v>3417</v>
      </c>
      <c r="I745" s="177" t="s">
        <v>3987</v>
      </c>
      <c r="J745" s="183" t="s">
        <v>6988</v>
      </c>
      <c r="K745" s="176" t="str">
        <f t="shared" si="26"/>
        <v>000100001001008017</v>
      </c>
    </row>
    <row r="746" spans="1:11" s="3" customFormat="1">
      <c r="A746" s="176" t="s">
        <v>7402</v>
      </c>
      <c r="B746" s="176"/>
      <c r="C746" s="153">
        <v>4</v>
      </c>
      <c r="D746" s="153">
        <v>0</v>
      </c>
      <c r="E746" s="177" t="s">
        <v>3417</v>
      </c>
      <c r="F746" s="177" t="s">
        <v>3986</v>
      </c>
      <c r="G746" s="177" t="s">
        <v>3417</v>
      </c>
      <c r="H746" s="177" t="s">
        <v>3417</v>
      </c>
      <c r="I746" s="177" t="s">
        <v>3987</v>
      </c>
      <c r="J746" s="183" t="s">
        <v>6946</v>
      </c>
      <c r="K746" s="176" t="str">
        <f t="shared" si="26"/>
        <v>000100001001008018</v>
      </c>
    </row>
    <row r="747" spans="1:11" s="3" customFormat="1">
      <c r="A747" s="176" t="s">
        <v>7403</v>
      </c>
      <c r="B747" s="176"/>
      <c r="C747" s="153">
        <v>4</v>
      </c>
      <c r="D747" s="153">
        <v>0</v>
      </c>
      <c r="E747" s="177" t="s">
        <v>3417</v>
      </c>
      <c r="F747" s="177" t="s">
        <v>3986</v>
      </c>
      <c r="G747" s="177" t="s">
        <v>3417</v>
      </c>
      <c r="H747" s="177" t="s">
        <v>3417</v>
      </c>
      <c r="I747" s="177" t="s">
        <v>3987</v>
      </c>
      <c r="J747" s="183" t="s">
        <v>6949</v>
      </c>
      <c r="K747" s="176" t="str">
        <f t="shared" si="26"/>
        <v>000100001001008019</v>
      </c>
    </row>
    <row r="748" spans="1:11" s="3" customFormat="1">
      <c r="A748" s="176" t="s">
        <v>7404</v>
      </c>
      <c r="B748" s="176"/>
      <c r="C748" s="153">
        <v>4</v>
      </c>
      <c r="D748" s="153">
        <v>0</v>
      </c>
      <c r="E748" s="177" t="s">
        <v>3417</v>
      </c>
      <c r="F748" s="177" t="s">
        <v>3986</v>
      </c>
      <c r="G748" s="177" t="s">
        <v>3417</v>
      </c>
      <c r="H748" s="177" t="s">
        <v>3417</v>
      </c>
      <c r="I748" s="177" t="s">
        <v>3987</v>
      </c>
      <c r="J748" s="183" t="s">
        <v>6952</v>
      </c>
      <c r="K748" s="176" t="str">
        <f t="shared" si="26"/>
        <v>000100001001008020</v>
      </c>
    </row>
    <row r="749" spans="1:11" s="3" customFormat="1">
      <c r="A749" s="176" t="s">
        <v>7405</v>
      </c>
      <c r="B749" s="176"/>
      <c r="C749" s="153">
        <v>4</v>
      </c>
      <c r="D749" s="153">
        <v>0</v>
      </c>
      <c r="E749" s="177" t="s">
        <v>3417</v>
      </c>
      <c r="F749" s="177" t="s">
        <v>3986</v>
      </c>
      <c r="G749" s="177" t="s">
        <v>3417</v>
      </c>
      <c r="H749" s="177" t="s">
        <v>3417</v>
      </c>
      <c r="I749" s="177" t="s">
        <v>3987</v>
      </c>
      <c r="J749" s="183" t="s">
        <v>6955</v>
      </c>
      <c r="K749" s="176" t="str">
        <f t="shared" si="26"/>
        <v>000100001001008021</v>
      </c>
    </row>
    <row r="750" spans="1:11" s="3" customFormat="1">
      <c r="A750" s="176" t="s">
        <v>1699</v>
      </c>
      <c r="B750" s="176"/>
      <c r="C750" s="153">
        <v>4</v>
      </c>
      <c r="D750" s="153">
        <v>0</v>
      </c>
      <c r="E750" s="177" t="s">
        <v>3417</v>
      </c>
      <c r="F750" s="177" t="s">
        <v>3986</v>
      </c>
      <c r="G750" s="177" t="s">
        <v>3417</v>
      </c>
      <c r="H750" s="177" t="s">
        <v>3417</v>
      </c>
      <c r="I750" s="177" t="s">
        <v>3987</v>
      </c>
      <c r="J750" s="183" t="s">
        <v>6958</v>
      </c>
      <c r="K750" s="176" t="str">
        <f t="shared" si="26"/>
        <v>000100001001008022</v>
      </c>
    </row>
    <row r="751" spans="1:11" s="3" customFormat="1">
      <c r="A751" s="176" t="s">
        <v>7406</v>
      </c>
      <c r="B751" s="176"/>
      <c r="C751" s="153">
        <v>4</v>
      </c>
      <c r="D751" s="153">
        <v>0</v>
      </c>
      <c r="E751" s="177" t="s">
        <v>3417</v>
      </c>
      <c r="F751" s="177" t="s">
        <v>3986</v>
      </c>
      <c r="G751" s="177" t="s">
        <v>3417</v>
      </c>
      <c r="H751" s="177" t="s">
        <v>3417</v>
      </c>
      <c r="I751" s="177" t="s">
        <v>3987</v>
      </c>
      <c r="J751" s="183" t="s">
        <v>6995</v>
      </c>
      <c r="K751" s="176" t="str">
        <f t="shared" si="26"/>
        <v>000100001001008023</v>
      </c>
    </row>
    <row r="752" spans="1:11" s="3" customFormat="1">
      <c r="A752" s="176" t="s">
        <v>7407</v>
      </c>
      <c r="B752" s="176"/>
      <c r="C752" s="153">
        <v>4</v>
      </c>
      <c r="D752" s="153">
        <v>0</v>
      </c>
      <c r="E752" s="177" t="s">
        <v>3417</v>
      </c>
      <c r="F752" s="177" t="s">
        <v>3986</v>
      </c>
      <c r="G752" s="177" t="s">
        <v>3417</v>
      </c>
      <c r="H752" s="177" t="s">
        <v>3417</v>
      </c>
      <c r="I752" s="177" t="s">
        <v>3987</v>
      </c>
      <c r="J752" s="183" t="s">
        <v>6997</v>
      </c>
      <c r="K752" s="176" t="str">
        <f t="shared" si="26"/>
        <v>000100001001008024</v>
      </c>
    </row>
    <row r="753" spans="1:12" s="3" customFormat="1">
      <c r="A753" s="176" t="s">
        <v>7408</v>
      </c>
      <c r="B753" s="176"/>
      <c r="C753" s="153">
        <v>4</v>
      </c>
      <c r="D753" s="153">
        <v>0</v>
      </c>
      <c r="E753" s="177" t="s">
        <v>3417</v>
      </c>
      <c r="F753" s="177" t="s">
        <v>3986</v>
      </c>
      <c r="G753" s="177" t="s">
        <v>3417</v>
      </c>
      <c r="H753" s="177" t="s">
        <v>3417</v>
      </c>
      <c r="I753" s="177" t="s">
        <v>3987</v>
      </c>
      <c r="J753" s="183" t="s">
        <v>6999</v>
      </c>
      <c r="K753" s="176" t="str">
        <f t="shared" si="26"/>
        <v>000100001001008025</v>
      </c>
    </row>
    <row r="754" spans="1:12" s="3" customFormat="1">
      <c r="A754" s="176" t="s">
        <v>7409</v>
      </c>
      <c r="B754" s="176"/>
      <c r="C754" s="153">
        <v>4</v>
      </c>
      <c r="D754" s="153">
        <v>0</v>
      </c>
      <c r="E754" s="177" t="s">
        <v>3417</v>
      </c>
      <c r="F754" s="177" t="s">
        <v>3986</v>
      </c>
      <c r="G754" s="177" t="s">
        <v>3417</v>
      </c>
      <c r="H754" s="177" t="s">
        <v>3417</v>
      </c>
      <c r="I754" s="177" t="s">
        <v>3987</v>
      </c>
      <c r="J754" s="183" t="s">
        <v>7001</v>
      </c>
      <c r="K754" s="176" t="str">
        <f t="shared" si="26"/>
        <v>000100001001008026</v>
      </c>
    </row>
    <row r="755" spans="1:12" s="3" customFormat="1">
      <c r="A755" s="176" t="s">
        <v>7410</v>
      </c>
      <c r="B755" s="176"/>
      <c r="C755" s="153">
        <v>4</v>
      </c>
      <c r="D755" s="153">
        <v>0</v>
      </c>
      <c r="E755" s="177" t="s">
        <v>3417</v>
      </c>
      <c r="F755" s="177" t="s">
        <v>3986</v>
      </c>
      <c r="G755" s="177" t="s">
        <v>3417</v>
      </c>
      <c r="H755" s="177" t="s">
        <v>3417</v>
      </c>
      <c r="I755" s="177" t="s">
        <v>3987</v>
      </c>
      <c r="J755" s="183" t="s">
        <v>7411</v>
      </c>
      <c r="K755" s="176" t="str">
        <f t="shared" si="26"/>
        <v>000100001001008027</v>
      </c>
    </row>
    <row r="756" spans="1:12" s="3" customFormat="1">
      <c r="A756" s="176" t="s">
        <v>7412</v>
      </c>
      <c r="B756" s="176"/>
      <c r="C756" s="153">
        <v>4</v>
      </c>
      <c r="D756" s="153">
        <v>0</v>
      </c>
      <c r="E756" s="177" t="s">
        <v>3417</v>
      </c>
      <c r="F756" s="177" t="s">
        <v>3986</v>
      </c>
      <c r="G756" s="177" t="s">
        <v>3417</v>
      </c>
      <c r="H756" s="177" t="s">
        <v>3417</v>
      </c>
      <c r="I756" s="177" t="s">
        <v>3987</v>
      </c>
      <c r="J756" s="183" t="s">
        <v>7413</v>
      </c>
      <c r="K756" s="176" t="str">
        <f t="shared" si="26"/>
        <v>000100001001008028</v>
      </c>
    </row>
    <row r="757" spans="1:12" s="3" customFormat="1">
      <c r="A757" s="176" t="s">
        <v>7414</v>
      </c>
      <c r="B757" s="176"/>
      <c r="C757" s="153">
        <v>4</v>
      </c>
      <c r="D757" s="153">
        <v>0</v>
      </c>
      <c r="E757" s="177" t="s">
        <v>3417</v>
      </c>
      <c r="F757" s="177" t="s">
        <v>3986</v>
      </c>
      <c r="G757" s="177" t="s">
        <v>3417</v>
      </c>
      <c r="H757" s="177" t="s">
        <v>3417</v>
      </c>
      <c r="I757" s="177" t="s">
        <v>3987</v>
      </c>
      <c r="J757" s="183" t="s">
        <v>7415</v>
      </c>
      <c r="K757" s="176" t="str">
        <f t="shared" si="26"/>
        <v>000100001001008029</v>
      </c>
    </row>
    <row r="758" spans="1:12" s="3" customFormat="1">
      <c r="A758" s="176" t="s">
        <v>7416</v>
      </c>
      <c r="B758" s="176"/>
      <c r="C758" s="153">
        <v>4</v>
      </c>
      <c r="D758" s="153">
        <v>0</v>
      </c>
      <c r="E758" s="177" t="s">
        <v>3417</v>
      </c>
      <c r="F758" s="177" t="s">
        <v>3986</v>
      </c>
      <c r="G758" s="177" t="s">
        <v>3417</v>
      </c>
      <c r="H758" s="177" t="s">
        <v>3417</v>
      </c>
      <c r="I758" s="177" t="s">
        <v>3987</v>
      </c>
      <c r="J758" s="183" t="s">
        <v>7417</v>
      </c>
      <c r="K758" s="176" t="str">
        <f t="shared" si="26"/>
        <v>000100001001008030</v>
      </c>
    </row>
    <row r="759" spans="1:12" s="3" customFormat="1">
      <c r="A759" s="176" t="s">
        <v>7418</v>
      </c>
      <c r="B759" s="176"/>
      <c r="C759" s="153">
        <v>4</v>
      </c>
      <c r="D759" s="153">
        <v>0</v>
      </c>
      <c r="E759" s="177" t="s">
        <v>3417</v>
      </c>
      <c r="F759" s="177" t="s">
        <v>3986</v>
      </c>
      <c r="G759" s="177" t="s">
        <v>3417</v>
      </c>
      <c r="H759" s="177" t="s">
        <v>3417</v>
      </c>
      <c r="I759" s="177" t="s">
        <v>3987</v>
      </c>
      <c r="J759" s="183" t="s">
        <v>7419</v>
      </c>
      <c r="K759" s="176" t="str">
        <f t="shared" si="26"/>
        <v>000100001001008031</v>
      </c>
    </row>
    <row r="760" spans="1:12" s="3" customFormat="1">
      <c r="A760" s="176" t="s">
        <v>1465</v>
      </c>
      <c r="B760" s="176"/>
      <c r="C760" s="153">
        <v>4</v>
      </c>
      <c r="D760" s="153">
        <v>0</v>
      </c>
      <c r="E760" s="177" t="s">
        <v>3417</v>
      </c>
      <c r="F760" s="177" t="s">
        <v>3986</v>
      </c>
      <c r="G760" s="177" t="s">
        <v>3417</v>
      </c>
      <c r="H760" s="177" t="s">
        <v>3417</v>
      </c>
      <c r="I760" s="177" t="s">
        <v>3987</v>
      </c>
      <c r="J760" s="183" t="s">
        <v>7420</v>
      </c>
      <c r="K760" s="176" t="str">
        <f t="shared" si="26"/>
        <v>000100001001008032</v>
      </c>
    </row>
    <row r="761" spans="1:12" s="3" customFormat="1">
      <c r="A761" s="176" t="s">
        <v>1466</v>
      </c>
      <c r="B761" s="176"/>
      <c r="C761" s="153">
        <v>4</v>
      </c>
      <c r="D761" s="153">
        <v>0</v>
      </c>
      <c r="E761" s="177" t="s">
        <v>3417</v>
      </c>
      <c r="F761" s="177" t="s">
        <v>3986</v>
      </c>
      <c r="G761" s="177" t="s">
        <v>3417</v>
      </c>
      <c r="H761" s="177" t="s">
        <v>3417</v>
      </c>
      <c r="I761" s="177" t="s">
        <v>3987</v>
      </c>
      <c r="J761" s="183" t="s">
        <v>7421</v>
      </c>
      <c r="K761" s="176" t="str">
        <f t="shared" si="26"/>
        <v>000100001001008033</v>
      </c>
    </row>
    <row r="762" spans="1:12" s="3" customFormat="1">
      <c r="A762" s="176" t="s">
        <v>3515</v>
      </c>
      <c r="B762" s="176"/>
      <c r="C762" s="153">
        <v>4</v>
      </c>
      <c r="D762" s="153">
        <v>0</v>
      </c>
      <c r="E762" s="177" t="s">
        <v>3417</v>
      </c>
      <c r="F762" s="177" t="s">
        <v>3986</v>
      </c>
      <c r="G762" s="177" t="s">
        <v>3417</v>
      </c>
      <c r="H762" s="177" t="s">
        <v>3417</v>
      </c>
      <c r="I762" s="177" t="s">
        <v>3987</v>
      </c>
      <c r="J762" s="183" t="s">
        <v>7422</v>
      </c>
      <c r="K762" s="176" t="str">
        <f t="shared" si="26"/>
        <v>000100001001008034</v>
      </c>
    </row>
    <row r="763" spans="1:12" s="3" customFormat="1">
      <c r="A763" s="60" t="s">
        <v>1127</v>
      </c>
      <c r="B763" s="60" t="s">
        <v>7423</v>
      </c>
      <c r="C763" s="152">
        <v>3</v>
      </c>
      <c r="D763" s="152">
        <v>0</v>
      </c>
      <c r="E763" s="169" t="s">
        <v>3417</v>
      </c>
      <c r="F763" s="169" t="s">
        <v>3986</v>
      </c>
      <c r="G763" s="169" t="s">
        <v>3417</v>
      </c>
      <c r="H763" s="169" t="s">
        <v>3417</v>
      </c>
      <c r="I763" s="169" t="s">
        <v>6967</v>
      </c>
      <c r="J763" s="180"/>
      <c r="K763" s="60" t="str">
        <f t="shared" si="26"/>
        <v>000100001001009</v>
      </c>
      <c r="L763" s="45"/>
    </row>
    <row r="764" spans="1:12" s="3" customFormat="1">
      <c r="A764" s="176" t="s">
        <v>1468</v>
      </c>
      <c r="B764" s="176"/>
      <c r="C764" s="153">
        <v>4</v>
      </c>
      <c r="D764" s="153">
        <v>0</v>
      </c>
      <c r="E764" s="177" t="s">
        <v>3417</v>
      </c>
      <c r="F764" s="177" t="s">
        <v>3986</v>
      </c>
      <c r="G764" s="177" t="s">
        <v>3417</v>
      </c>
      <c r="H764" s="177" t="s">
        <v>3417</v>
      </c>
      <c r="I764" s="177" t="s">
        <v>6967</v>
      </c>
      <c r="J764" s="183" t="s">
        <v>3417</v>
      </c>
      <c r="K764" s="176" t="str">
        <f t="shared" si="26"/>
        <v>000100001001009001</v>
      </c>
    </row>
    <row r="765" spans="1:12" s="3" customFormat="1">
      <c r="A765" s="176" t="s">
        <v>1469</v>
      </c>
      <c r="B765" s="176"/>
      <c r="C765" s="153">
        <v>4</v>
      </c>
      <c r="D765" s="153">
        <v>0</v>
      </c>
      <c r="E765" s="177" t="s">
        <v>3417</v>
      </c>
      <c r="F765" s="177" t="s">
        <v>3986</v>
      </c>
      <c r="G765" s="177" t="s">
        <v>3417</v>
      </c>
      <c r="H765" s="177" t="s">
        <v>3417</v>
      </c>
      <c r="I765" s="177" t="s">
        <v>6967</v>
      </c>
      <c r="J765" s="183" t="s">
        <v>3420</v>
      </c>
      <c r="K765" s="176" t="str">
        <f t="shared" si="26"/>
        <v>000100001001009002</v>
      </c>
    </row>
    <row r="766" spans="1:12" s="3" customFormat="1">
      <c r="A766" s="176" t="s">
        <v>1470</v>
      </c>
      <c r="B766" s="176"/>
      <c r="C766" s="153">
        <v>4</v>
      </c>
      <c r="D766" s="153">
        <v>0</v>
      </c>
      <c r="E766" s="177" t="s">
        <v>3417</v>
      </c>
      <c r="F766" s="177" t="s">
        <v>3986</v>
      </c>
      <c r="G766" s="177" t="s">
        <v>3417</v>
      </c>
      <c r="H766" s="177" t="s">
        <v>3417</v>
      </c>
      <c r="I766" s="177" t="s">
        <v>6967</v>
      </c>
      <c r="J766" s="183" t="s">
        <v>3423</v>
      </c>
      <c r="K766" s="176" t="str">
        <f t="shared" si="26"/>
        <v>000100001001009003</v>
      </c>
    </row>
    <row r="767" spans="1:12" s="3" customFormat="1">
      <c r="A767" s="176" t="s">
        <v>1471</v>
      </c>
      <c r="B767" s="176"/>
      <c r="C767" s="153">
        <v>4</v>
      </c>
      <c r="D767" s="153">
        <v>0</v>
      </c>
      <c r="E767" s="177" t="s">
        <v>3417</v>
      </c>
      <c r="F767" s="177" t="s">
        <v>3986</v>
      </c>
      <c r="G767" s="177" t="s">
        <v>3417</v>
      </c>
      <c r="H767" s="177" t="s">
        <v>3417</v>
      </c>
      <c r="I767" s="177" t="s">
        <v>6967</v>
      </c>
      <c r="J767" s="183" t="s">
        <v>3426</v>
      </c>
      <c r="K767" s="176" t="str">
        <f t="shared" si="26"/>
        <v>000100001001009004</v>
      </c>
    </row>
    <row r="768" spans="1:12" s="3" customFormat="1">
      <c r="A768" s="176" t="s">
        <v>1472</v>
      </c>
      <c r="B768" s="176"/>
      <c r="C768" s="153">
        <v>4</v>
      </c>
      <c r="D768" s="153">
        <v>0</v>
      </c>
      <c r="E768" s="177" t="s">
        <v>3417</v>
      </c>
      <c r="F768" s="177" t="s">
        <v>3986</v>
      </c>
      <c r="G768" s="177" t="s">
        <v>3417</v>
      </c>
      <c r="H768" s="177" t="s">
        <v>3417</v>
      </c>
      <c r="I768" s="177" t="s">
        <v>6967</v>
      </c>
      <c r="J768" s="183" t="s">
        <v>6993</v>
      </c>
      <c r="K768" s="176" t="str">
        <f t="shared" si="26"/>
        <v>000100001001009005</v>
      </c>
    </row>
    <row r="769" spans="1:11" s="3" customFormat="1">
      <c r="A769" s="176" t="s">
        <v>1473</v>
      </c>
      <c r="B769" s="176"/>
      <c r="C769" s="153">
        <v>4</v>
      </c>
      <c r="D769" s="153">
        <v>0</v>
      </c>
      <c r="E769" s="177" t="s">
        <v>3417</v>
      </c>
      <c r="F769" s="177" t="s">
        <v>3986</v>
      </c>
      <c r="G769" s="177" t="s">
        <v>3417</v>
      </c>
      <c r="H769" s="177" t="s">
        <v>3417</v>
      </c>
      <c r="I769" s="177" t="s">
        <v>6967</v>
      </c>
      <c r="J769" s="183" t="s">
        <v>7381</v>
      </c>
      <c r="K769" s="176" t="str">
        <f t="shared" si="26"/>
        <v>000100001001009006</v>
      </c>
    </row>
    <row r="770" spans="1:11" s="3" customFormat="1">
      <c r="A770" s="176" t="s">
        <v>1474</v>
      </c>
      <c r="B770" s="176"/>
      <c r="C770" s="153">
        <v>4</v>
      </c>
      <c r="D770" s="153">
        <v>0</v>
      </c>
      <c r="E770" s="177" t="s">
        <v>3417</v>
      </c>
      <c r="F770" s="177" t="s">
        <v>3986</v>
      </c>
      <c r="G770" s="177" t="s">
        <v>3417</v>
      </c>
      <c r="H770" s="177" t="s">
        <v>3417</v>
      </c>
      <c r="I770" s="177" t="s">
        <v>6967</v>
      </c>
      <c r="J770" s="183" t="s">
        <v>7385</v>
      </c>
      <c r="K770" s="176" t="str">
        <f t="shared" si="26"/>
        <v>000100001001009007</v>
      </c>
    </row>
    <row r="771" spans="1:11" s="3" customFormat="1">
      <c r="A771" s="176" t="s">
        <v>1475</v>
      </c>
      <c r="B771" s="176"/>
      <c r="C771" s="153">
        <v>4</v>
      </c>
      <c r="D771" s="153">
        <v>0</v>
      </c>
      <c r="E771" s="177" t="s">
        <v>3417</v>
      </c>
      <c r="F771" s="177" t="s">
        <v>3986</v>
      </c>
      <c r="G771" s="177" t="s">
        <v>3417</v>
      </c>
      <c r="H771" s="177" t="s">
        <v>3417</v>
      </c>
      <c r="I771" s="177" t="s">
        <v>6967</v>
      </c>
      <c r="J771" s="183" t="s">
        <v>3987</v>
      </c>
      <c r="K771" s="176" t="str">
        <f t="shared" si="26"/>
        <v>000100001001009008</v>
      </c>
    </row>
    <row r="772" spans="1:11" s="3" customFormat="1">
      <c r="A772" s="176" t="s">
        <v>1476</v>
      </c>
      <c r="B772" s="176"/>
      <c r="C772" s="153">
        <v>4</v>
      </c>
      <c r="D772" s="153">
        <v>0</v>
      </c>
      <c r="E772" s="177" t="s">
        <v>3417</v>
      </c>
      <c r="F772" s="177" t="s">
        <v>3986</v>
      </c>
      <c r="G772" s="177" t="s">
        <v>3417</v>
      </c>
      <c r="H772" s="177" t="s">
        <v>3417</v>
      </c>
      <c r="I772" s="177" t="s">
        <v>6967</v>
      </c>
      <c r="J772" s="183" t="s">
        <v>6967</v>
      </c>
      <c r="K772" s="176" t="str">
        <f t="shared" si="26"/>
        <v>000100001001009009</v>
      </c>
    </row>
    <row r="773" spans="1:11" s="3" customFormat="1">
      <c r="A773" s="176" t="s">
        <v>1477</v>
      </c>
      <c r="B773" s="176"/>
      <c r="C773" s="153">
        <v>4</v>
      </c>
      <c r="D773" s="153">
        <v>0</v>
      </c>
      <c r="E773" s="177" t="s">
        <v>3417</v>
      </c>
      <c r="F773" s="177" t="s">
        <v>3986</v>
      </c>
      <c r="G773" s="177" t="s">
        <v>3417</v>
      </c>
      <c r="H773" s="177" t="s">
        <v>3417</v>
      </c>
      <c r="I773" s="177" t="s">
        <v>6967</v>
      </c>
      <c r="J773" s="183" t="s">
        <v>3401</v>
      </c>
      <c r="K773" s="176" t="str">
        <f t="shared" si="26"/>
        <v>000100001001009010</v>
      </c>
    </row>
    <row r="774" spans="1:11" s="3" customFormat="1">
      <c r="A774" s="176" t="s">
        <v>1478</v>
      </c>
      <c r="B774" s="176"/>
      <c r="C774" s="153">
        <v>4</v>
      </c>
      <c r="D774" s="153">
        <v>0</v>
      </c>
      <c r="E774" s="177" t="s">
        <v>3417</v>
      </c>
      <c r="F774" s="177" t="s">
        <v>3986</v>
      </c>
      <c r="G774" s="177" t="s">
        <v>3417</v>
      </c>
      <c r="H774" s="177" t="s">
        <v>3417</v>
      </c>
      <c r="I774" s="177" t="s">
        <v>6967</v>
      </c>
      <c r="J774" s="183" t="s">
        <v>3404</v>
      </c>
      <c r="K774" s="176" t="str">
        <f t="shared" si="26"/>
        <v>000100001001009011</v>
      </c>
    </row>
    <row r="775" spans="1:11" s="3" customFormat="1">
      <c r="A775" s="176" t="s">
        <v>1479</v>
      </c>
      <c r="B775" s="176"/>
      <c r="C775" s="153">
        <v>4</v>
      </c>
      <c r="D775" s="153">
        <v>0</v>
      </c>
      <c r="E775" s="177" t="s">
        <v>3417</v>
      </c>
      <c r="F775" s="177" t="s">
        <v>3986</v>
      </c>
      <c r="G775" s="177" t="s">
        <v>3417</v>
      </c>
      <c r="H775" s="177" t="s">
        <v>3417</v>
      </c>
      <c r="I775" s="177" t="s">
        <v>6967</v>
      </c>
      <c r="J775" s="183" t="s">
        <v>6973</v>
      </c>
      <c r="K775" s="176" t="str">
        <f t="shared" si="26"/>
        <v>000100001001009012</v>
      </c>
    </row>
    <row r="776" spans="1:11" s="3" customFormat="1">
      <c r="A776" s="176" t="s">
        <v>1480</v>
      </c>
      <c r="B776" s="176"/>
      <c r="C776" s="153">
        <v>4</v>
      </c>
      <c r="D776" s="153">
        <v>0</v>
      </c>
      <c r="E776" s="177" t="s">
        <v>3417</v>
      </c>
      <c r="F776" s="177" t="s">
        <v>3986</v>
      </c>
      <c r="G776" s="177" t="s">
        <v>3417</v>
      </c>
      <c r="H776" s="177" t="s">
        <v>3417</v>
      </c>
      <c r="I776" s="177" t="s">
        <v>6967</v>
      </c>
      <c r="J776" s="183" t="s">
        <v>6976</v>
      </c>
      <c r="K776" s="176" t="str">
        <f t="shared" si="26"/>
        <v>000100001001009013</v>
      </c>
    </row>
    <row r="777" spans="1:11" s="3" customFormat="1">
      <c r="A777" s="176" t="s">
        <v>3477</v>
      </c>
      <c r="B777" s="176"/>
      <c r="C777" s="153">
        <v>4</v>
      </c>
      <c r="D777" s="153">
        <v>0</v>
      </c>
      <c r="E777" s="177" t="s">
        <v>3417</v>
      </c>
      <c r="F777" s="177" t="s">
        <v>3986</v>
      </c>
      <c r="G777" s="177" t="s">
        <v>3417</v>
      </c>
      <c r="H777" s="177" t="s">
        <v>3417</v>
      </c>
      <c r="I777" s="177" t="s">
        <v>6967</v>
      </c>
      <c r="J777" s="183" t="s">
        <v>6979</v>
      </c>
      <c r="K777" s="176" t="str">
        <f t="shared" si="26"/>
        <v>000100001001009014</v>
      </c>
    </row>
    <row r="778" spans="1:11" s="3" customFormat="1">
      <c r="A778" s="176" t="s">
        <v>1481</v>
      </c>
      <c r="B778" s="176"/>
      <c r="C778" s="153">
        <v>4</v>
      </c>
      <c r="D778" s="153">
        <v>0</v>
      </c>
      <c r="E778" s="177" t="s">
        <v>3417</v>
      </c>
      <c r="F778" s="177" t="s">
        <v>3986</v>
      </c>
      <c r="G778" s="177" t="s">
        <v>3417</v>
      </c>
      <c r="H778" s="177" t="s">
        <v>3417</v>
      </c>
      <c r="I778" s="177" t="s">
        <v>6967</v>
      </c>
      <c r="J778" s="183" t="s">
        <v>6982</v>
      </c>
      <c r="K778" s="176" t="str">
        <f t="shared" si="26"/>
        <v>000100001001009015</v>
      </c>
    </row>
    <row r="779" spans="1:11" s="3" customFormat="1">
      <c r="A779" s="176" t="s">
        <v>1482</v>
      </c>
      <c r="B779" s="176"/>
      <c r="C779" s="153">
        <v>4</v>
      </c>
      <c r="D779" s="153">
        <v>0</v>
      </c>
      <c r="E779" s="177" t="s">
        <v>3417</v>
      </c>
      <c r="F779" s="177" t="s">
        <v>3986</v>
      </c>
      <c r="G779" s="177" t="s">
        <v>3417</v>
      </c>
      <c r="H779" s="177" t="s">
        <v>3417</v>
      </c>
      <c r="I779" s="177" t="s">
        <v>6967</v>
      </c>
      <c r="J779" s="183" t="s">
        <v>6985</v>
      </c>
      <c r="K779" s="176" t="str">
        <f t="shared" si="26"/>
        <v>000100001001009016</v>
      </c>
    </row>
    <row r="780" spans="1:11" s="3" customFormat="1">
      <c r="A780" s="176" t="s">
        <v>1483</v>
      </c>
      <c r="B780" s="176"/>
      <c r="C780" s="153">
        <v>4</v>
      </c>
      <c r="D780" s="153">
        <v>0</v>
      </c>
      <c r="E780" s="177" t="s">
        <v>3417</v>
      </c>
      <c r="F780" s="177" t="s">
        <v>3986</v>
      </c>
      <c r="G780" s="177" t="s">
        <v>3417</v>
      </c>
      <c r="H780" s="177" t="s">
        <v>3417</v>
      </c>
      <c r="I780" s="177" t="s">
        <v>6967</v>
      </c>
      <c r="J780" s="183" t="s">
        <v>6988</v>
      </c>
      <c r="K780" s="176" t="str">
        <f t="shared" si="26"/>
        <v>000100001001009017</v>
      </c>
    </row>
    <row r="781" spans="1:11" s="3" customFormat="1">
      <c r="A781" s="176" t="s">
        <v>1484</v>
      </c>
      <c r="B781" s="176"/>
      <c r="C781" s="153">
        <v>4</v>
      </c>
      <c r="D781" s="153">
        <v>0</v>
      </c>
      <c r="E781" s="177" t="s">
        <v>3417</v>
      </c>
      <c r="F781" s="177" t="s">
        <v>3986</v>
      </c>
      <c r="G781" s="177" t="s">
        <v>3417</v>
      </c>
      <c r="H781" s="177" t="s">
        <v>3417</v>
      </c>
      <c r="I781" s="177" t="s">
        <v>6967</v>
      </c>
      <c r="J781" s="183" t="s">
        <v>6946</v>
      </c>
      <c r="K781" s="176" t="str">
        <f t="shared" si="26"/>
        <v>000100001001009018</v>
      </c>
    </row>
    <row r="782" spans="1:11" s="3" customFormat="1">
      <c r="A782" s="176" t="s">
        <v>1485</v>
      </c>
      <c r="B782" s="176"/>
      <c r="C782" s="153">
        <v>4</v>
      </c>
      <c r="D782" s="153">
        <v>0</v>
      </c>
      <c r="E782" s="177" t="s">
        <v>3417</v>
      </c>
      <c r="F782" s="177" t="s">
        <v>3986</v>
      </c>
      <c r="G782" s="177" t="s">
        <v>3417</v>
      </c>
      <c r="H782" s="177" t="s">
        <v>3417</v>
      </c>
      <c r="I782" s="177" t="s">
        <v>6967</v>
      </c>
      <c r="J782" s="183" t="s">
        <v>6949</v>
      </c>
      <c r="K782" s="176" t="str">
        <f t="shared" si="26"/>
        <v>000100001001009019</v>
      </c>
    </row>
    <row r="783" spans="1:11" s="3" customFormat="1">
      <c r="A783" s="176" t="s">
        <v>1486</v>
      </c>
      <c r="B783" s="176"/>
      <c r="C783" s="153">
        <v>4</v>
      </c>
      <c r="D783" s="153">
        <v>0</v>
      </c>
      <c r="E783" s="177" t="s">
        <v>3417</v>
      </c>
      <c r="F783" s="177" t="s">
        <v>3986</v>
      </c>
      <c r="G783" s="177" t="s">
        <v>3417</v>
      </c>
      <c r="H783" s="177" t="s">
        <v>3417</v>
      </c>
      <c r="I783" s="177" t="s">
        <v>6967</v>
      </c>
      <c r="J783" s="183" t="s">
        <v>6952</v>
      </c>
      <c r="K783" s="176" t="str">
        <f t="shared" si="26"/>
        <v>000100001001009020</v>
      </c>
    </row>
    <row r="784" spans="1:11" s="3" customFormat="1">
      <c r="A784" s="176" t="s">
        <v>1487</v>
      </c>
      <c r="B784" s="176"/>
      <c r="C784" s="153">
        <v>4</v>
      </c>
      <c r="D784" s="153">
        <v>0</v>
      </c>
      <c r="E784" s="177" t="s">
        <v>3417</v>
      </c>
      <c r="F784" s="177" t="s">
        <v>3986</v>
      </c>
      <c r="G784" s="177" t="s">
        <v>3417</v>
      </c>
      <c r="H784" s="177" t="s">
        <v>3417</v>
      </c>
      <c r="I784" s="177" t="s">
        <v>6967</v>
      </c>
      <c r="J784" s="183" t="s">
        <v>6955</v>
      </c>
      <c r="K784" s="176" t="str">
        <f t="shared" si="26"/>
        <v>000100001001009021</v>
      </c>
    </row>
    <row r="785" spans="1:11" s="3" customFormat="1">
      <c r="A785" s="176" t="s">
        <v>1488</v>
      </c>
      <c r="B785" s="176"/>
      <c r="C785" s="153">
        <v>4</v>
      </c>
      <c r="D785" s="153">
        <v>0</v>
      </c>
      <c r="E785" s="177" t="s">
        <v>3417</v>
      </c>
      <c r="F785" s="177" t="s">
        <v>3986</v>
      </c>
      <c r="G785" s="177" t="s">
        <v>3417</v>
      </c>
      <c r="H785" s="177" t="s">
        <v>3417</v>
      </c>
      <c r="I785" s="177" t="s">
        <v>6967</v>
      </c>
      <c r="J785" s="183" t="s">
        <v>6958</v>
      </c>
      <c r="K785" s="176" t="str">
        <f t="shared" si="26"/>
        <v>000100001001009022</v>
      </c>
    </row>
    <row r="786" spans="1:11" s="3" customFormat="1">
      <c r="A786" s="176" t="s">
        <v>1489</v>
      </c>
      <c r="B786" s="176"/>
      <c r="C786" s="153">
        <v>4</v>
      </c>
      <c r="D786" s="153">
        <v>0</v>
      </c>
      <c r="E786" s="177" t="s">
        <v>3417</v>
      </c>
      <c r="F786" s="177" t="s">
        <v>3986</v>
      </c>
      <c r="G786" s="177" t="s">
        <v>3417</v>
      </c>
      <c r="H786" s="177" t="s">
        <v>3417</v>
      </c>
      <c r="I786" s="177" t="s">
        <v>6967</v>
      </c>
      <c r="J786" s="183" t="s">
        <v>6995</v>
      </c>
      <c r="K786" s="176" t="str">
        <f t="shared" si="26"/>
        <v>000100001001009023</v>
      </c>
    </row>
    <row r="787" spans="1:11" s="3" customFormat="1">
      <c r="A787" s="176" t="s">
        <v>1490</v>
      </c>
      <c r="B787" s="176"/>
      <c r="C787" s="153">
        <v>4</v>
      </c>
      <c r="D787" s="153">
        <v>0</v>
      </c>
      <c r="E787" s="177" t="s">
        <v>3417</v>
      </c>
      <c r="F787" s="177" t="s">
        <v>3986</v>
      </c>
      <c r="G787" s="177" t="s">
        <v>3417</v>
      </c>
      <c r="H787" s="177" t="s">
        <v>3417</v>
      </c>
      <c r="I787" s="177" t="s">
        <v>6967</v>
      </c>
      <c r="J787" s="183" t="s">
        <v>6997</v>
      </c>
      <c r="K787" s="176" t="str">
        <f t="shared" si="26"/>
        <v>000100001001009024</v>
      </c>
    </row>
    <row r="788" spans="1:11" s="3" customFormat="1">
      <c r="A788" s="176" t="s">
        <v>1491</v>
      </c>
      <c r="B788" s="176"/>
      <c r="C788" s="153">
        <v>4</v>
      </c>
      <c r="D788" s="153">
        <v>0</v>
      </c>
      <c r="E788" s="177" t="s">
        <v>3417</v>
      </c>
      <c r="F788" s="177" t="s">
        <v>3986</v>
      </c>
      <c r="G788" s="177" t="s">
        <v>3417</v>
      </c>
      <c r="H788" s="177" t="s">
        <v>3417</v>
      </c>
      <c r="I788" s="177" t="s">
        <v>6967</v>
      </c>
      <c r="J788" s="183" t="s">
        <v>6999</v>
      </c>
      <c r="K788" s="176" t="str">
        <f t="shared" ref="K788:K851" si="27">D788&amp;E788&amp;F788&amp;G788&amp;H788&amp;I788&amp;J788</f>
        <v>000100001001009025</v>
      </c>
    </row>
    <row r="789" spans="1:11" s="3" customFormat="1">
      <c r="A789" s="176" t="s">
        <v>1492</v>
      </c>
      <c r="B789" s="176"/>
      <c r="C789" s="153">
        <v>4</v>
      </c>
      <c r="D789" s="153">
        <v>0</v>
      </c>
      <c r="E789" s="177" t="s">
        <v>3417</v>
      </c>
      <c r="F789" s="177" t="s">
        <v>3986</v>
      </c>
      <c r="G789" s="177" t="s">
        <v>3417</v>
      </c>
      <c r="H789" s="177" t="s">
        <v>3417</v>
      </c>
      <c r="I789" s="177" t="s">
        <v>6967</v>
      </c>
      <c r="J789" s="183" t="s">
        <v>7001</v>
      </c>
      <c r="K789" s="176" t="str">
        <f t="shared" si="27"/>
        <v>000100001001009026</v>
      </c>
    </row>
    <row r="790" spans="1:11" s="3" customFormat="1">
      <c r="A790" s="176" t="s">
        <v>1493</v>
      </c>
      <c r="B790" s="176"/>
      <c r="C790" s="153">
        <v>4</v>
      </c>
      <c r="D790" s="153">
        <v>0</v>
      </c>
      <c r="E790" s="177" t="s">
        <v>3417</v>
      </c>
      <c r="F790" s="177" t="s">
        <v>3986</v>
      </c>
      <c r="G790" s="177" t="s">
        <v>3417</v>
      </c>
      <c r="H790" s="177" t="s">
        <v>3417</v>
      </c>
      <c r="I790" s="177" t="s">
        <v>6967</v>
      </c>
      <c r="J790" s="183" t="s">
        <v>7411</v>
      </c>
      <c r="K790" s="176" t="str">
        <f t="shared" si="27"/>
        <v>000100001001009027</v>
      </c>
    </row>
    <row r="791" spans="1:11" s="3" customFormat="1">
      <c r="A791" s="176" t="s">
        <v>1494</v>
      </c>
      <c r="B791" s="176"/>
      <c r="C791" s="153">
        <v>4</v>
      </c>
      <c r="D791" s="153">
        <v>0</v>
      </c>
      <c r="E791" s="177" t="s">
        <v>3417</v>
      </c>
      <c r="F791" s="177" t="s">
        <v>3986</v>
      </c>
      <c r="G791" s="177" t="s">
        <v>3417</v>
      </c>
      <c r="H791" s="177" t="s">
        <v>3417</v>
      </c>
      <c r="I791" s="177" t="s">
        <v>6967</v>
      </c>
      <c r="J791" s="183" t="s">
        <v>7413</v>
      </c>
      <c r="K791" s="176" t="str">
        <f t="shared" si="27"/>
        <v>000100001001009028</v>
      </c>
    </row>
    <row r="792" spans="1:11" s="3" customFormat="1">
      <c r="A792" s="176" t="s">
        <v>1495</v>
      </c>
      <c r="B792" s="176"/>
      <c r="C792" s="153">
        <v>4</v>
      </c>
      <c r="D792" s="153">
        <v>0</v>
      </c>
      <c r="E792" s="177" t="s">
        <v>3417</v>
      </c>
      <c r="F792" s="177" t="s">
        <v>3986</v>
      </c>
      <c r="G792" s="177" t="s">
        <v>3417</v>
      </c>
      <c r="H792" s="177" t="s">
        <v>3417</v>
      </c>
      <c r="I792" s="177" t="s">
        <v>6967</v>
      </c>
      <c r="J792" s="183" t="s">
        <v>7415</v>
      </c>
      <c r="K792" s="176" t="str">
        <f t="shared" si="27"/>
        <v>000100001001009029</v>
      </c>
    </row>
    <row r="793" spans="1:11" s="3" customFormat="1">
      <c r="A793" s="176" t="s">
        <v>1496</v>
      </c>
      <c r="B793" s="176"/>
      <c r="C793" s="153">
        <v>4</v>
      </c>
      <c r="D793" s="153">
        <v>0</v>
      </c>
      <c r="E793" s="177" t="s">
        <v>3417</v>
      </c>
      <c r="F793" s="177" t="s">
        <v>3986</v>
      </c>
      <c r="G793" s="177" t="s">
        <v>3417</v>
      </c>
      <c r="H793" s="177" t="s">
        <v>3417</v>
      </c>
      <c r="I793" s="177" t="s">
        <v>6967</v>
      </c>
      <c r="J793" s="183" t="s">
        <v>7417</v>
      </c>
      <c r="K793" s="176" t="str">
        <f t="shared" si="27"/>
        <v>000100001001009030</v>
      </c>
    </row>
    <row r="794" spans="1:11" s="3" customFormat="1">
      <c r="A794" s="176" t="s">
        <v>1497</v>
      </c>
      <c r="B794" s="176"/>
      <c r="C794" s="153">
        <v>4</v>
      </c>
      <c r="D794" s="153">
        <v>0</v>
      </c>
      <c r="E794" s="177" t="s">
        <v>3417</v>
      </c>
      <c r="F794" s="177" t="s">
        <v>3986</v>
      </c>
      <c r="G794" s="177" t="s">
        <v>3417</v>
      </c>
      <c r="H794" s="177" t="s">
        <v>3417</v>
      </c>
      <c r="I794" s="177" t="s">
        <v>6967</v>
      </c>
      <c r="J794" s="183" t="s">
        <v>7419</v>
      </c>
      <c r="K794" s="176" t="str">
        <f t="shared" si="27"/>
        <v>000100001001009031</v>
      </c>
    </row>
    <row r="795" spans="1:11" s="3" customFormat="1">
      <c r="A795" s="176" t="s">
        <v>1498</v>
      </c>
      <c r="B795" s="176"/>
      <c r="C795" s="153">
        <v>4</v>
      </c>
      <c r="D795" s="153">
        <v>0</v>
      </c>
      <c r="E795" s="177" t="s">
        <v>3417</v>
      </c>
      <c r="F795" s="177" t="s">
        <v>3986</v>
      </c>
      <c r="G795" s="177" t="s">
        <v>3417</v>
      </c>
      <c r="H795" s="177" t="s">
        <v>3417</v>
      </c>
      <c r="I795" s="177" t="s">
        <v>6967</v>
      </c>
      <c r="J795" s="183" t="s">
        <v>7420</v>
      </c>
      <c r="K795" s="176" t="str">
        <f t="shared" si="27"/>
        <v>000100001001009032</v>
      </c>
    </row>
    <row r="796" spans="1:11" s="3" customFormat="1">
      <c r="A796" s="176" t="s">
        <v>1499</v>
      </c>
      <c r="B796" s="176"/>
      <c r="C796" s="153">
        <v>4</v>
      </c>
      <c r="D796" s="153">
        <v>0</v>
      </c>
      <c r="E796" s="177" t="s">
        <v>3417</v>
      </c>
      <c r="F796" s="177" t="s">
        <v>3986</v>
      </c>
      <c r="G796" s="177" t="s">
        <v>3417</v>
      </c>
      <c r="H796" s="177" t="s">
        <v>3417</v>
      </c>
      <c r="I796" s="177" t="s">
        <v>6967</v>
      </c>
      <c r="J796" s="183" t="s">
        <v>7421</v>
      </c>
      <c r="K796" s="176" t="str">
        <f t="shared" si="27"/>
        <v>000100001001009033</v>
      </c>
    </row>
    <row r="797" spans="1:11" s="3" customFormat="1">
      <c r="A797" s="176" t="s">
        <v>1500</v>
      </c>
      <c r="B797" s="176"/>
      <c r="C797" s="153">
        <v>4</v>
      </c>
      <c r="D797" s="153">
        <v>0</v>
      </c>
      <c r="E797" s="177" t="s">
        <v>3417</v>
      </c>
      <c r="F797" s="177" t="s">
        <v>3986</v>
      </c>
      <c r="G797" s="177" t="s">
        <v>3417</v>
      </c>
      <c r="H797" s="177" t="s">
        <v>3417</v>
      </c>
      <c r="I797" s="177" t="s">
        <v>6967</v>
      </c>
      <c r="J797" s="183" t="s">
        <v>7422</v>
      </c>
      <c r="K797" s="176" t="str">
        <f t="shared" si="27"/>
        <v>000100001001009034</v>
      </c>
    </row>
    <row r="798" spans="1:11" s="3" customFormat="1">
      <c r="A798" s="176" t="s">
        <v>1164</v>
      </c>
      <c r="B798" s="176"/>
      <c r="C798" s="153">
        <v>4</v>
      </c>
      <c r="D798" s="153">
        <v>0</v>
      </c>
      <c r="E798" s="177" t="s">
        <v>3417</v>
      </c>
      <c r="F798" s="177" t="s">
        <v>3986</v>
      </c>
      <c r="G798" s="177" t="s">
        <v>3417</v>
      </c>
      <c r="H798" s="177" t="s">
        <v>3417</v>
      </c>
      <c r="I798" s="177" t="s">
        <v>6967</v>
      </c>
      <c r="J798" s="183" t="s">
        <v>7424</v>
      </c>
      <c r="K798" s="176" t="str">
        <f t="shared" si="27"/>
        <v>000100001001009035</v>
      </c>
    </row>
    <row r="799" spans="1:11" s="3" customFormat="1">
      <c r="A799" s="176" t="s">
        <v>1501</v>
      </c>
      <c r="B799" s="176"/>
      <c r="C799" s="153">
        <v>4</v>
      </c>
      <c r="D799" s="153">
        <v>0</v>
      </c>
      <c r="E799" s="177" t="s">
        <v>3417</v>
      </c>
      <c r="F799" s="177" t="s">
        <v>3986</v>
      </c>
      <c r="G799" s="177" t="s">
        <v>3417</v>
      </c>
      <c r="H799" s="177" t="s">
        <v>3417</v>
      </c>
      <c r="I799" s="177" t="s">
        <v>6967</v>
      </c>
      <c r="J799" s="183" t="s">
        <v>7425</v>
      </c>
      <c r="K799" s="176" t="str">
        <f t="shared" si="27"/>
        <v>000100001001009036</v>
      </c>
    </row>
    <row r="800" spans="1:11" s="3" customFormat="1">
      <c r="A800" s="176" t="s">
        <v>1502</v>
      </c>
      <c r="B800" s="176"/>
      <c r="C800" s="153">
        <v>4</v>
      </c>
      <c r="D800" s="153">
        <v>0</v>
      </c>
      <c r="E800" s="177" t="s">
        <v>3417</v>
      </c>
      <c r="F800" s="177" t="s">
        <v>3986</v>
      </c>
      <c r="G800" s="177" t="s">
        <v>3417</v>
      </c>
      <c r="H800" s="177" t="s">
        <v>3417</v>
      </c>
      <c r="I800" s="177" t="s">
        <v>6967</v>
      </c>
      <c r="J800" s="183" t="s">
        <v>7426</v>
      </c>
      <c r="K800" s="176" t="str">
        <f t="shared" si="27"/>
        <v>000100001001009037</v>
      </c>
    </row>
    <row r="801" spans="1:11" s="3" customFormat="1">
      <c r="A801" s="176" t="s">
        <v>1503</v>
      </c>
      <c r="B801" s="176"/>
      <c r="C801" s="153">
        <v>4</v>
      </c>
      <c r="D801" s="153">
        <v>0</v>
      </c>
      <c r="E801" s="177" t="s">
        <v>3417</v>
      </c>
      <c r="F801" s="177" t="s">
        <v>3986</v>
      </c>
      <c r="G801" s="177" t="s">
        <v>3417</v>
      </c>
      <c r="H801" s="177" t="s">
        <v>3417</v>
      </c>
      <c r="I801" s="177" t="s">
        <v>6967</v>
      </c>
      <c r="J801" s="183" t="s">
        <v>7427</v>
      </c>
      <c r="K801" s="176" t="str">
        <f t="shared" si="27"/>
        <v>000100001001009038</v>
      </c>
    </row>
    <row r="802" spans="1:11" s="3" customFormat="1">
      <c r="A802" s="176" t="s">
        <v>1504</v>
      </c>
      <c r="B802" s="176"/>
      <c r="C802" s="153">
        <v>4</v>
      </c>
      <c r="D802" s="153">
        <v>0</v>
      </c>
      <c r="E802" s="177" t="s">
        <v>3417</v>
      </c>
      <c r="F802" s="177" t="s">
        <v>3986</v>
      </c>
      <c r="G802" s="177" t="s">
        <v>3417</v>
      </c>
      <c r="H802" s="177" t="s">
        <v>3417</v>
      </c>
      <c r="I802" s="177" t="s">
        <v>6967</v>
      </c>
      <c r="J802" s="183" t="s">
        <v>7428</v>
      </c>
      <c r="K802" s="176" t="str">
        <f t="shared" si="27"/>
        <v>000100001001009039</v>
      </c>
    </row>
    <row r="803" spans="1:11" s="3" customFormat="1">
      <c r="A803" s="176" t="s">
        <v>1505</v>
      </c>
      <c r="B803" s="176"/>
      <c r="C803" s="153">
        <v>4</v>
      </c>
      <c r="D803" s="153">
        <v>0</v>
      </c>
      <c r="E803" s="177" t="s">
        <v>3417</v>
      </c>
      <c r="F803" s="177" t="s">
        <v>3986</v>
      </c>
      <c r="G803" s="177" t="s">
        <v>3417</v>
      </c>
      <c r="H803" s="177" t="s">
        <v>3417</v>
      </c>
      <c r="I803" s="177" t="s">
        <v>6967</v>
      </c>
      <c r="J803" s="183" t="s">
        <v>7429</v>
      </c>
      <c r="K803" s="176" t="str">
        <f t="shared" si="27"/>
        <v>000100001001009040</v>
      </c>
    </row>
    <row r="804" spans="1:11" s="3" customFormat="1">
      <c r="A804" s="176" t="s">
        <v>1506</v>
      </c>
      <c r="B804" s="176"/>
      <c r="C804" s="153">
        <v>4</v>
      </c>
      <c r="D804" s="153">
        <v>0</v>
      </c>
      <c r="E804" s="177" t="s">
        <v>3417</v>
      </c>
      <c r="F804" s="177" t="s">
        <v>3986</v>
      </c>
      <c r="G804" s="177" t="s">
        <v>3417</v>
      </c>
      <c r="H804" s="177" t="s">
        <v>3417</v>
      </c>
      <c r="I804" s="177" t="s">
        <v>6967</v>
      </c>
      <c r="J804" s="183" t="s">
        <v>7430</v>
      </c>
      <c r="K804" s="176" t="str">
        <f t="shared" si="27"/>
        <v>000100001001009041</v>
      </c>
    </row>
    <row r="805" spans="1:11" s="3" customFormat="1">
      <c r="A805" s="176" t="s">
        <v>1507</v>
      </c>
      <c r="B805" s="176"/>
      <c r="C805" s="153">
        <v>4</v>
      </c>
      <c r="D805" s="153">
        <v>0</v>
      </c>
      <c r="E805" s="177" t="s">
        <v>3417</v>
      </c>
      <c r="F805" s="177" t="s">
        <v>3986</v>
      </c>
      <c r="G805" s="177" t="s">
        <v>3417</v>
      </c>
      <c r="H805" s="177" t="s">
        <v>3417</v>
      </c>
      <c r="I805" s="177" t="s">
        <v>6967</v>
      </c>
      <c r="J805" s="183" t="s">
        <v>7431</v>
      </c>
      <c r="K805" s="176" t="str">
        <f t="shared" si="27"/>
        <v>000100001001009042</v>
      </c>
    </row>
    <row r="806" spans="1:11" s="3" customFormat="1">
      <c r="A806" s="176" t="s">
        <v>1508</v>
      </c>
      <c r="B806" s="176"/>
      <c r="C806" s="153">
        <v>4</v>
      </c>
      <c r="D806" s="153">
        <v>0</v>
      </c>
      <c r="E806" s="177" t="s">
        <v>3417</v>
      </c>
      <c r="F806" s="177" t="s">
        <v>3986</v>
      </c>
      <c r="G806" s="177" t="s">
        <v>3417</v>
      </c>
      <c r="H806" s="177" t="s">
        <v>3417</v>
      </c>
      <c r="I806" s="177" t="s">
        <v>6967</v>
      </c>
      <c r="J806" s="183" t="s">
        <v>7432</v>
      </c>
      <c r="K806" s="176" t="str">
        <f t="shared" si="27"/>
        <v>000100001001009043</v>
      </c>
    </row>
    <row r="807" spans="1:11" s="3" customFormat="1">
      <c r="A807" s="176" t="s">
        <v>1509</v>
      </c>
      <c r="B807" s="176"/>
      <c r="C807" s="153">
        <v>4</v>
      </c>
      <c r="D807" s="153">
        <v>0</v>
      </c>
      <c r="E807" s="177" t="s">
        <v>3417</v>
      </c>
      <c r="F807" s="177" t="s">
        <v>3986</v>
      </c>
      <c r="G807" s="177" t="s">
        <v>3417</v>
      </c>
      <c r="H807" s="177" t="s">
        <v>3417</v>
      </c>
      <c r="I807" s="177" t="s">
        <v>6967</v>
      </c>
      <c r="J807" s="183" t="s">
        <v>7433</v>
      </c>
      <c r="K807" s="176" t="str">
        <f t="shared" si="27"/>
        <v>000100001001009044</v>
      </c>
    </row>
    <row r="808" spans="1:11" s="3" customFormat="1">
      <c r="A808" s="176" t="s">
        <v>1510</v>
      </c>
      <c r="B808" s="176"/>
      <c r="C808" s="153">
        <v>4</v>
      </c>
      <c r="D808" s="153">
        <v>0</v>
      </c>
      <c r="E808" s="177" t="s">
        <v>3417</v>
      </c>
      <c r="F808" s="177" t="s">
        <v>3986</v>
      </c>
      <c r="G808" s="177" t="s">
        <v>3417</v>
      </c>
      <c r="H808" s="177" t="s">
        <v>3417</v>
      </c>
      <c r="I808" s="177" t="s">
        <v>6967</v>
      </c>
      <c r="J808" s="183" t="s">
        <v>7434</v>
      </c>
      <c r="K808" s="176" t="str">
        <f t="shared" si="27"/>
        <v>000100001001009045</v>
      </c>
    </row>
    <row r="809" spans="1:11" s="3" customFormat="1">
      <c r="A809" s="176" t="s">
        <v>1511</v>
      </c>
      <c r="B809" s="176"/>
      <c r="C809" s="153">
        <v>4</v>
      </c>
      <c r="D809" s="153">
        <v>0</v>
      </c>
      <c r="E809" s="177" t="s">
        <v>3417</v>
      </c>
      <c r="F809" s="177" t="s">
        <v>3986</v>
      </c>
      <c r="G809" s="177" t="s">
        <v>3417</v>
      </c>
      <c r="H809" s="177" t="s">
        <v>3417</v>
      </c>
      <c r="I809" s="177" t="s">
        <v>6967</v>
      </c>
      <c r="J809" s="183" t="s">
        <v>7435</v>
      </c>
      <c r="K809" s="176" t="str">
        <f t="shared" si="27"/>
        <v>000100001001009046</v>
      </c>
    </row>
    <row r="810" spans="1:11" s="3" customFormat="1">
      <c r="A810" s="176" t="s">
        <v>1512</v>
      </c>
      <c r="B810" s="176"/>
      <c r="C810" s="153">
        <v>4</v>
      </c>
      <c r="D810" s="153">
        <v>0</v>
      </c>
      <c r="E810" s="177" t="s">
        <v>3417</v>
      </c>
      <c r="F810" s="177" t="s">
        <v>3986</v>
      </c>
      <c r="G810" s="177" t="s">
        <v>3417</v>
      </c>
      <c r="H810" s="177" t="s">
        <v>3417</v>
      </c>
      <c r="I810" s="177" t="s">
        <v>6967</v>
      </c>
      <c r="J810" s="183" t="s">
        <v>7436</v>
      </c>
      <c r="K810" s="176" t="str">
        <f t="shared" si="27"/>
        <v>000100001001009047</v>
      </c>
    </row>
    <row r="811" spans="1:11" s="3" customFormat="1">
      <c r="A811" s="176" t="s">
        <v>1513</v>
      </c>
      <c r="B811" s="176"/>
      <c r="C811" s="153">
        <v>4</v>
      </c>
      <c r="D811" s="153">
        <v>0</v>
      </c>
      <c r="E811" s="177" t="s">
        <v>3417</v>
      </c>
      <c r="F811" s="177" t="s">
        <v>3986</v>
      </c>
      <c r="G811" s="177" t="s">
        <v>3417</v>
      </c>
      <c r="H811" s="177" t="s">
        <v>3417</v>
      </c>
      <c r="I811" s="177" t="s">
        <v>6967</v>
      </c>
      <c r="J811" s="183" t="s">
        <v>7437</v>
      </c>
      <c r="K811" s="176" t="str">
        <f t="shared" si="27"/>
        <v>000100001001009048</v>
      </c>
    </row>
    <row r="812" spans="1:11" s="3" customFormat="1">
      <c r="A812" s="176" t="s">
        <v>1514</v>
      </c>
      <c r="B812" s="176"/>
      <c r="C812" s="153">
        <v>4</v>
      </c>
      <c r="D812" s="153">
        <v>0</v>
      </c>
      <c r="E812" s="177" t="s">
        <v>3417</v>
      </c>
      <c r="F812" s="177" t="s">
        <v>3986</v>
      </c>
      <c r="G812" s="177" t="s">
        <v>3417</v>
      </c>
      <c r="H812" s="177" t="s">
        <v>3417</v>
      </c>
      <c r="I812" s="177" t="s">
        <v>6967</v>
      </c>
      <c r="J812" s="183" t="s">
        <v>7438</v>
      </c>
      <c r="K812" s="176" t="str">
        <f t="shared" si="27"/>
        <v>000100001001009049</v>
      </c>
    </row>
    <row r="813" spans="1:11" s="3" customFormat="1">
      <c r="A813" s="176" t="s">
        <v>1515</v>
      </c>
      <c r="B813" s="176"/>
      <c r="C813" s="153">
        <v>4</v>
      </c>
      <c r="D813" s="153">
        <v>0</v>
      </c>
      <c r="E813" s="177" t="s">
        <v>3417</v>
      </c>
      <c r="F813" s="177" t="s">
        <v>3986</v>
      </c>
      <c r="G813" s="177" t="s">
        <v>3417</v>
      </c>
      <c r="H813" s="177" t="s">
        <v>3417</v>
      </c>
      <c r="I813" s="177" t="s">
        <v>6967</v>
      </c>
      <c r="J813" s="183" t="s">
        <v>7439</v>
      </c>
      <c r="K813" s="176" t="str">
        <f t="shared" si="27"/>
        <v>000100001001009050</v>
      </c>
    </row>
    <row r="814" spans="1:11" s="3" customFormat="1">
      <c r="A814" s="176" t="s">
        <v>1516</v>
      </c>
      <c r="B814" s="176"/>
      <c r="C814" s="153">
        <v>4</v>
      </c>
      <c r="D814" s="153">
        <v>0</v>
      </c>
      <c r="E814" s="177" t="s">
        <v>3417</v>
      </c>
      <c r="F814" s="177" t="s">
        <v>3986</v>
      </c>
      <c r="G814" s="177" t="s">
        <v>3417</v>
      </c>
      <c r="H814" s="177" t="s">
        <v>3417</v>
      </c>
      <c r="I814" s="177" t="s">
        <v>6967</v>
      </c>
      <c r="J814" s="183" t="s">
        <v>7440</v>
      </c>
      <c r="K814" s="176" t="str">
        <f t="shared" si="27"/>
        <v>000100001001009051</v>
      </c>
    </row>
    <row r="815" spans="1:11" s="3" customFormat="1">
      <c r="A815" s="176" t="s">
        <v>1517</v>
      </c>
      <c r="B815" s="176"/>
      <c r="C815" s="153">
        <v>4</v>
      </c>
      <c r="D815" s="153">
        <v>0</v>
      </c>
      <c r="E815" s="177" t="s">
        <v>3417</v>
      </c>
      <c r="F815" s="177" t="s">
        <v>3986</v>
      </c>
      <c r="G815" s="177" t="s">
        <v>3417</v>
      </c>
      <c r="H815" s="177" t="s">
        <v>3417</v>
      </c>
      <c r="I815" s="177" t="s">
        <v>6967</v>
      </c>
      <c r="J815" s="183" t="s">
        <v>7441</v>
      </c>
      <c r="K815" s="176" t="str">
        <f t="shared" si="27"/>
        <v>000100001001009052</v>
      </c>
    </row>
    <row r="816" spans="1:11" s="3" customFormat="1">
      <c r="A816" s="176" t="s">
        <v>1518</v>
      </c>
      <c r="B816" s="176"/>
      <c r="C816" s="153">
        <v>4</v>
      </c>
      <c r="D816" s="153">
        <v>0</v>
      </c>
      <c r="E816" s="177" t="s">
        <v>3417</v>
      </c>
      <c r="F816" s="177" t="s">
        <v>3986</v>
      </c>
      <c r="G816" s="177" t="s">
        <v>3417</v>
      </c>
      <c r="H816" s="177" t="s">
        <v>3417</v>
      </c>
      <c r="I816" s="177" t="s">
        <v>6967</v>
      </c>
      <c r="J816" s="183" t="s">
        <v>7442</v>
      </c>
      <c r="K816" s="176" t="str">
        <f t="shared" si="27"/>
        <v>000100001001009053</v>
      </c>
    </row>
    <row r="817" spans="1:11" s="3" customFormat="1">
      <c r="A817" s="176" t="s">
        <v>1519</v>
      </c>
      <c r="B817" s="176"/>
      <c r="C817" s="153">
        <v>4</v>
      </c>
      <c r="D817" s="153">
        <v>0</v>
      </c>
      <c r="E817" s="177" t="s">
        <v>3417</v>
      </c>
      <c r="F817" s="177" t="s">
        <v>3986</v>
      </c>
      <c r="G817" s="177" t="s">
        <v>3417</v>
      </c>
      <c r="H817" s="177" t="s">
        <v>3417</v>
      </c>
      <c r="I817" s="177" t="s">
        <v>6967</v>
      </c>
      <c r="J817" s="183" t="s">
        <v>7443</v>
      </c>
      <c r="K817" s="176" t="str">
        <f t="shared" si="27"/>
        <v>000100001001009054</v>
      </c>
    </row>
    <row r="818" spans="1:11" s="3" customFormat="1">
      <c r="A818" s="176" t="s">
        <v>1520</v>
      </c>
      <c r="B818" s="176"/>
      <c r="C818" s="153">
        <v>4</v>
      </c>
      <c r="D818" s="153">
        <v>0</v>
      </c>
      <c r="E818" s="177" t="s">
        <v>3417</v>
      </c>
      <c r="F818" s="177" t="s">
        <v>3986</v>
      </c>
      <c r="G818" s="177" t="s">
        <v>3417</v>
      </c>
      <c r="H818" s="177" t="s">
        <v>3417</v>
      </c>
      <c r="I818" s="177" t="s">
        <v>6967</v>
      </c>
      <c r="J818" s="183" t="s">
        <v>7444</v>
      </c>
      <c r="K818" s="176" t="str">
        <f t="shared" si="27"/>
        <v>000100001001009055</v>
      </c>
    </row>
    <row r="819" spans="1:11" s="3" customFormat="1">
      <c r="A819" s="176" t="s">
        <v>1521</v>
      </c>
      <c r="B819" s="176"/>
      <c r="C819" s="153">
        <v>4</v>
      </c>
      <c r="D819" s="153">
        <v>0</v>
      </c>
      <c r="E819" s="177" t="s">
        <v>3417</v>
      </c>
      <c r="F819" s="177" t="s">
        <v>3986</v>
      </c>
      <c r="G819" s="177" t="s">
        <v>3417</v>
      </c>
      <c r="H819" s="177" t="s">
        <v>3417</v>
      </c>
      <c r="I819" s="177" t="s">
        <v>6967</v>
      </c>
      <c r="J819" s="183" t="s">
        <v>7445</v>
      </c>
      <c r="K819" s="176" t="str">
        <f t="shared" si="27"/>
        <v>000100001001009056</v>
      </c>
    </row>
    <row r="820" spans="1:11" s="3" customFormat="1">
      <c r="A820" s="176" t="s">
        <v>1522</v>
      </c>
      <c r="B820" s="176"/>
      <c r="C820" s="153">
        <v>4</v>
      </c>
      <c r="D820" s="153">
        <v>0</v>
      </c>
      <c r="E820" s="177" t="s">
        <v>3417</v>
      </c>
      <c r="F820" s="177" t="s">
        <v>3986</v>
      </c>
      <c r="G820" s="177" t="s">
        <v>3417</v>
      </c>
      <c r="H820" s="177" t="s">
        <v>3417</v>
      </c>
      <c r="I820" s="177" t="s">
        <v>6967</v>
      </c>
      <c r="J820" s="183" t="s">
        <v>7446</v>
      </c>
      <c r="K820" s="176" t="str">
        <f t="shared" si="27"/>
        <v>000100001001009057</v>
      </c>
    </row>
    <row r="821" spans="1:11" s="3" customFormat="1">
      <c r="A821" s="176" t="s">
        <v>1523</v>
      </c>
      <c r="B821" s="176"/>
      <c r="C821" s="153">
        <v>4</v>
      </c>
      <c r="D821" s="153">
        <v>0</v>
      </c>
      <c r="E821" s="177" t="s">
        <v>3417</v>
      </c>
      <c r="F821" s="177" t="s">
        <v>3986</v>
      </c>
      <c r="G821" s="177" t="s">
        <v>3417</v>
      </c>
      <c r="H821" s="177" t="s">
        <v>3417</v>
      </c>
      <c r="I821" s="177" t="s">
        <v>6967</v>
      </c>
      <c r="J821" s="183" t="s">
        <v>7447</v>
      </c>
      <c r="K821" s="176" t="str">
        <f t="shared" si="27"/>
        <v>000100001001009058</v>
      </c>
    </row>
    <row r="822" spans="1:11" s="3" customFormat="1">
      <c r="A822" s="176" t="s">
        <v>1524</v>
      </c>
      <c r="B822" s="176"/>
      <c r="C822" s="153">
        <v>4</v>
      </c>
      <c r="D822" s="153">
        <v>0</v>
      </c>
      <c r="E822" s="177" t="s">
        <v>3417</v>
      </c>
      <c r="F822" s="177" t="s">
        <v>3986</v>
      </c>
      <c r="G822" s="177" t="s">
        <v>3417</v>
      </c>
      <c r="H822" s="177" t="s">
        <v>3417</v>
      </c>
      <c r="I822" s="177" t="s">
        <v>6967</v>
      </c>
      <c r="J822" s="183" t="s">
        <v>7448</v>
      </c>
      <c r="K822" s="176" t="str">
        <f t="shared" si="27"/>
        <v>000100001001009059</v>
      </c>
    </row>
    <row r="823" spans="1:11" s="3" customFormat="1">
      <c r="A823" s="176" t="s">
        <v>3478</v>
      </c>
      <c r="B823" s="176"/>
      <c r="C823" s="153">
        <v>4</v>
      </c>
      <c r="D823" s="153">
        <v>0</v>
      </c>
      <c r="E823" s="177" t="s">
        <v>3417</v>
      </c>
      <c r="F823" s="177" t="s">
        <v>3986</v>
      </c>
      <c r="G823" s="177" t="s">
        <v>3417</v>
      </c>
      <c r="H823" s="177" t="s">
        <v>3417</v>
      </c>
      <c r="I823" s="177" t="s">
        <v>6967</v>
      </c>
      <c r="J823" s="183" t="s">
        <v>7449</v>
      </c>
      <c r="K823" s="176" t="str">
        <f t="shared" si="27"/>
        <v>000100001001009060</v>
      </c>
    </row>
    <row r="824" spans="1:11" s="3" customFormat="1">
      <c r="A824" s="176" t="s">
        <v>1526</v>
      </c>
      <c r="B824" s="176"/>
      <c r="C824" s="153">
        <v>4</v>
      </c>
      <c r="D824" s="153">
        <v>0</v>
      </c>
      <c r="E824" s="177" t="s">
        <v>3417</v>
      </c>
      <c r="F824" s="177" t="s">
        <v>3986</v>
      </c>
      <c r="G824" s="177" t="s">
        <v>3417</v>
      </c>
      <c r="H824" s="177" t="s">
        <v>3417</v>
      </c>
      <c r="I824" s="177" t="s">
        <v>6967</v>
      </c>
      <c r="J824" s="183" t="s">
        <v>7450</v>
      </c>
      <c r="K824" s="176" t="str">
        <f t="shared" si="27"/>
        <v>000100001001009061</v>
      </c>
    </row>
    <row r="825" spans="1:11" s="3" customFormat="1">
      <c r="A825" s="176" t="s">
        <v>1527</v>
      </c>
      <c r="B825" s="176"/>
      <c r="C825" s="153">
        <v>4</v>
      </c>
      <c r="D825" s="153">
        <v>0</v>
      </c>
      <c r="E825" s="177" t="s">
        <v>3417</v>
      </c>
      <c r="F825" s="177" t="s">
        <v>3986</v>
      </c>
      <c r="G825" s="177" t="s">
        <v>3417</v>
      </c>
      <c r="H825" s="177" t="s">
        <v>3417</v>
      </c>
      <c r="I825" s="177" t="s">
        <v>6967</v>
      </c>
      <c r="J825" s="183" t="s">
        <v>7451</v>
      </c>
      <c r="K825" s="176" t="str">
        <f t="shared" si="27"/>
        <v>000100001001009062</v>
      </c>
    </row>
    <row r="826" spans="1:11" s="3" customFormat="1">
      <c r="A826" s="176" t="s">
        <v>1528</v>
      </c>
      <c r="B826" s="176"/>
      <c r="C826" s="153">
        <v>4</v>
      </c>
      <c r="D826" s="153">
        <v>0</v>
      </c>
      <c r="E826" s="177" t="s">
        <v>3417</v>
      </c>
      <c r="F826" s="177" t="s">
        <v>3986</v>
      </c>
      <c r="G826" s="177" t="s">
        <v>3417</v>
      </c>
      <c r="H826" s="177" t="s">
        <v>3417</v>
      </c>
      <c r="I826" s="177" t="s">
        <v>6967</v>
      </c>
      <c r="J826" s="183" t="s">
        <v>7452</v>
      </c>
      <c r="K826" s="176" t="str">
        <f t="shared" si="27"/>
        <v>000100001001009063</v>
      </c>
    </row>
    <row r="827" spans="1:11" s="3" customFormat="1">
      <c r="A827" s="176" t="s">
        <v>1529</v>
      </c>
      <c r="B827" s="176"/>
      <c r="C827" s="153">
        <v>4</v>
      </c>
      <c r="D827" s="153">
        <v>0</v>
      </c>
      <c r="E827" s="177" t="s">
        <v>3417</v>
      </c>
      <c r="F827" s="177" t="s">
        <v>3986</v>
      </c>
      <c r="G827" s="177" t="s">
        <v>3417</v>
      </c>
      <c r="H827" s="177" t="s">
        <v>3417</v>
      </c>
      <c r="I827" s="177" t="s">
        <v>6967</v>
      </c>
      <c r="J827" s="183" t="s">
        <v>7453</v>
      </c>
      <c r="K827" s="176" t="str">
        <f t="shared" si="27"/>
        <v>000100001001009064</v>
      </c>
    </row>
    <row r="828" spans="1:11" s="3" customFormat="1">
      <c r="A828" s="176" t="s">
        <v>1530</v>
      </c>
      <c r="B828" s="176"/>
      <c r="C828" s="153">
        <v>4</v>
      </c>
      <c r="D828" s="153">
        <v>0</v>
      </c>
      <c r="E828" s="177" t="s">
        <v>3417</v>
      </c>
      <c r="F828" s="177" t="s">
        <v>3986</v>
      </c>
      <c r="G828" s="177" t="s">
        <v>3417</v>
      </c>
      <c r="H828" s="177" t="s">
        <v>3417</v>
      </c>
      <c r="I828" s="177" t="s">
        <v>6967</v>
      </c>
      <c r="J828" s="183" t="s">
        <v>7454</v>
      </c>
      <c r="K828" s="176" t="str">
        <f t="shared" si="27"/>
        <v>000100001001009065</v>
      </c>
    </row>
    <row r="829" spans="1:11" s="3" customFormat="1">
      <c r="A829" s="176" t="s">
        <v>1531</v>
      </c>
      <c r="B829" s="176"/>
      <c r="C829" s="153">
        <v>4</v>
      </c>
      <c r="D829" s="153">
        <v>0</v>
      </c>
      <c r="E829" s="177" t="s">
        <v>3417</v>
      </c>
      <c r="F829" s="177" t="s">
        <v>3986</v>
      </c>
      <c r="G829" s="177" t="s">
        <v>3417</v>
      </c>
      <c r="H829" s="177" t="s">
        <v>3417</v>
      </c>
      <c r="I829" s="177" t="s">
        <v>6967</v>
      </c>
      <c r="J829" s="183" t="s">
        <v>7455</v>
      </c>
      <c r="K829" s="176" t="str">
        <f t="shared" si="27"/>
        <v>000100001001009066</v>
      </c>
    </row>
    <row r="830" spans="1:11" s="3" customFormat="1">
      <c r="A830" s="176" t="s">
        <v>1532</v>
      </c>
      <c r="B830" s="176"/>
      <c r="C830" s="153">
        <v>4</v>
      </c>
      <c r="D830" s="153">
        <v>0</v>
      </c>
      <c r="E830" s="177" t="s">
        <v>3417</v>
      </c>
      <c r="F830" s="177" t="s">
        <v>3986</v>
      </c>
      <c r="G830" s="177" t="s">
        <v>3417</v>
      </c>
      <c r="H830" s="177" t="s">
        <v>3417</v>
      </c>
      <c r="I830" s="177" t="s">
        <v>6967</v>
      </c>
      <c r="J830" s="183" t="s">
        <v>7456</v>
      </c>
      <c r="K830" s="176" t="str">
        <f t="shared" si="27"/>
        <v>000100001001009067</v>
      </c>
    </row>
    <row r="831" spans="1:11" s="3" customFormat="1">
      <c r="A831" s="176" t="s">
        <v>1533</v>
      </c>
      <c r="B831" s="176"/>
      <c r="C831" s="153">
        <v>4</v>
      </c>
      <c r="D831" s="153">
        <v>0</v>
      </c>
      <c r="E831" s="177" t="s">
        <v>3417</v>
      </c>
      <c r="F831" s="177" t="s">
        <v>3986</v>
      </c>
      <c r="G831" s="177" t="s">
        <v>3417</v>
      </c>
      <c r="H831" s="177" t="s">
        <v>3417</v>
      </c>
      <c r="I831" s="177" t="s">
        <v>6967</v>
      </c>
      <c r="J831" s="183" t="s">
        <v>7457</v>
      </c>
      <c r="K831" s="176" t="str">
        <f t="shared" si="27"/>
        <v>000100001001009068</v>
      </c>
    </row>
    <row r="832" spans="1:11" s="3" customFormat="1">
      <c r="A832" s="176" t="s">
        <v>1534</v>
      </c>
      <c r="B832" s="176"/>
      <c r="C832" s="153">
        <v>4</v>
      </c>
      <c r="D832" s="153">
        <v>0</v>
      </c>
      <c r="E832" s="177" t="s">
        <v>3417</v>
      </c>
      <c r="F832" s="177" t="s">
        <v>3986</v>
      </c>
      <c r="G832" s="177" t="s">
        <v>3417</v>
      </c>
      <c r="H832" s="177" t="s">
        <v>3417</v>
      </c>
      <c r="I832" s="177" t="s">
        <v>6967</v>
      </c>
      <c r="J832" s="183" t="s">
        <v>7458</v>
      </c>
      <c r="K832" s="176" t="str">
        <f t="shared" si="27"/>
        <v>000100001001009069</v>
      </c>
    </row>
    <row r="833" spans="1:11" s="3" customFormat="1">
      <c r="A833" s="176" t="s">
        <v>1535</v>
      </c>
      <c r="B833" s="176"/>
      <c r="C833" s="153">
        <v>4</v>
      </c>
      <c r="D833" s="153">
        <v>0</v>
      </c>
      <c r="E833" s="177" t="s">
        <v>3417</v>
      </c>
      <c r="F833" s="177" t="s">
        <v>3986</v>
      </c>
      <c r="G833" s="177" t="s">
        <v>3417</v>
      </c>
      <c r="H833" s="177" t="s">
        <v>3417</v>
      </c>
      <c r="I833" s="177" t="s">
        <v>6967</v>
      </c>
      <c r="J833" s="183" t="s">
        <v>7459</v>
      </c>
      <c r="K833" s="176" t="str">
        <f t="shared" si="27"/>
        <v>000100001001009070</v>
      </c>
    </row>
    <row r="834" spans="1:11" s="3" customFormat="1">
      <c r="A834" s="176" t="s">
        <v>1536</v>
      </c>
      <c r="B834" s="176"/>
      <c r="C834" s="153">
        <v>4</v>
      </c>
      <c r="D834" s="153">
        <v>0</v>
      </c>
      <c r="E834" s="177" t="s">
        <v>3417</v>
      </c>
      <c r="F834" s="177" t="s">
        <v>3986</v>
      </c>
      <c r="G834" s="177" t="s">
        <v>3417</v>
      </c>
      <c r="H834" s="177" t="s">
        <v>3417</v>
      </c>
      <c r="I834" s="177" t="s">
        <v>6967</v>
      </c>
      <c r="J834" s="183" t="s">
        <v>7460</v>
      </c>
      <c r="K834" s="176" t="str">
        <f t="shared" si="27"/>
        <v>000100001001009071</v>
      </c>
    </row>
    <row r="835" spans="1:11" s="3" customFormat="1">
      <c r="A835" s="176" t="s">
        <v>1537</v>
      </c>
      <c r="B835" s="176"/>
      <c r="C835" s="153">
        <v>4</v>
      </c>
      <c r="D835" s="153">
        <v>0</v>
      </c>
      <c r="E835" s="177" t="s">
        <v>3417</v>
      </c>
      <c r="F835" s="177" t="s">
        <v>3986</v>
      </c>
      <c r="G835" s="177" t="s">
        <v>3417</v>
      </c>
      <c r="H835" s="177" t="s">
        <v>3417</v>
      </c>
      <c r="I835" s="177" t="s">
        <v>6967</v>
      </c>
      <c r="J835" s="183" t="s">
        <v>7461</v>
      </c>
      <c r="K835" s="176" t="str">
        <f t="shared" si="27"/>
        <v>000100001001009072</v>
      </c>
    </row>
    <row r="836" spans="1:11" s="3" customFormat="1">
      <c r="A836" s="176" t="s">
        <v>1538</v>
      </c>
      <c r="B836" s="176"/>
      <c r="C836" s="153">
        <v>4</v>
      </c>
      <c r="D836" s="153">
        <v>0</v>
      </c>
      <c r="E836" s="177" t="s">
        <v>3417</v>
      </c>
      <c r="F836" s="177" t="s">
        <v>3986</v>
      </c>
      <c r="G836" s="177" t="s">
        <v>3417</v>
      </c>
      <c r="H836" s="177" t="s">
        <v>3417</v>
      </c>
      <c r="I836" s="177" t="s">
        <v>6967</v>
      </c>
      <c r="J836" s="183" t="s">
        <v>7462</v>
      </c>
      <c r="K836" s="176" t="str">
        <f t="shared" si="27"/>
        <v>000100001001009073</v>
      </c>
    </row>
    <row r="837" spans="1:11" s="3" customFormat="1">
      <c r="A837" s="176" t="s">
        <v>1539</v>
      </c>
      <c r="B837" s="176"/>
      <c r="C837" s="153">
        <v>4</v>
      </c>
      <c r="D837" s="153">
        <v>0</v>
      </c>
      <c r="E837" s="177" t="s">
        <v>3417</v>
      </c>
      <c r="F837" s="177" t="s">
        <v>3986</v>
      </c>
      <c r="G837" s="177" t="s">
        <v>3417</v>
      </c>
      <c r="H837" s="177" t="s">
        <v>3417</v>
      </c>
      <c r="I837" s="177" t="s">
        <v>6967</v>
      </c>
      <c r="J837" s="183" t="s">
        <v>7463</v>
      </c>
      <c r="K837" s="176" t="str">
        <f t="shared" si="27"/>
        <v>000100001001009074</v>
      </c>
    </row>
    <row r="838" spans="1:11" s="3" customFormat="1">
      <c r="A838" s="176" t="s">
        <v>1540</v>
      </c>
      <c r="B838" s="176"/>
      <c r="C838" s="153">
        <v>4</v>
      </c>
      <c r="D838" s="153">
        <v>0</v>
      </c>
      <c r="E838" s="177" t="s">
        <v>3417</v>
      </c>
      <c r="F838" s="177" t="s">
        <v>3986</v>
      </c>
      <c r="G838" s="177" t="s">
        <v>3417</v>
      </c>
      <c r="H838" s="177" t="s">
        <v>3417</v>
      </c>
      <c r="I838" s="177" t="s">
        <v>6967</v>
      </c>
      <c r="J838" s="183" t="s">
        <v>7464</v>
      </c>
      <c r="K838" s="176" t="str">
        <f t="shared" si="27"/>
        <v>000100001001009075</v>
      </c>
    </row>
    <row r="839" spans="1:11" s="3" customFormat="1">
      <c r="A839" s="176" t="s">
        <v>1541</v>
      </c>
      <c r="B839" s="176"/>
      <c r="C839" s="153">
        <v>4</v>
      </c>
      <c r="D839" s="153">
        <v>0</v>
      </c>
      <c r="E839" s="177" t="s">
        <v>3417</v>
      </c>
      <c r="F839" s="177" t="s">
        <v>3986</v>
      </c>
      <c r="G839" s="177" t="s">
        <v>3417</v>
      </c>
      <c r="H839" s="177" t="s">
        <v>3417</v>
      </c>
      <c r="I839" s="177" t="s">
        <v>6967</v>
      </c>
      <c r="J839" s="183" t="s">
        <v>7465</v>
      </c>
      <c r="K839" s="176" t="str">
        <f t="shared" si="27"/>
        <v>000100001001009076</v>
      </c>
    </row>
    <row r="840" spans="1:11" s="3" customFormat="1">
      <c r="A840" s="176" t="s">
        <v>1542</v>
      </c>
      <c r="B840" s="176"/>
      <c r="C840" s="153">
        <v>4</v>
      </c>
      <c r="D840" s="153">
        <v>0</v>
      </c>
      <c r="E840" s="177" t="s">
        <v>3417</v>
      </c>
      <c r="F840" s="177" t="s">
        <v>3986</v>
      </c>
      <c r="G840" s="177" t="s">
        <v>3417</v>
      </c>
      <c r="H840" s="177" t="s">
        <v>3417</v>
      </c>
      <c r="I840" s="177" t="s">
        <v>6967</v>
      </c>
      <c r="J840" s="183" t="s">
        <v>7466</v>
      </c>
      <c r="K840" s="176" t="str">
        <f t="shared" si="27"/>
        <v>000100001001009077</v>
      </c>
    </row>
    <row r="841" spans="1:11" s="3" customFormat="1">
      <c r="A841" s="176" t="s">
        <v>1543</v>
      </c>
      <c r="B841" s="176"/>
      <c r="C841" s="153">
        <v>4</v>
      </c>
      <c r="D841" s="153">
        <v>0</v>
      </c>
      <c r="E841" s="177" t="s">
        <v>3417</v>
      </c>
      <c r="F841" s="177" t="s">
        <v>3986</v>
      </c>
      <c r="G841" s="177" t="s">
        <v>3417</v>
      </c>
      <c r="H841" s="177" t="s">
        <v>3417</v>
      </c>
      <c r="I841" s="177" t="s">
        <v>6967</v>
      </c>
      <c r="J841" s="183" t="s">
        <v>7467</v>
      </c>
      <c r="K841" s="176" t="str">
        <f t="shared" si="27"/>
        <v>000100001001009078</v>
      </c>
    </row>
    <row r="842" spans="1:11" s="3" customFormat="1">
      <c r="A842" s="176" t="s">
        <v>1544</v>
      </c>
      <c r="B842" s="176"/>
      <c r="C842" s="153">
        <v>4</v>
      </c>
      <c r="D842" s="153">
        <v>0</v>
      </c>
      <c r="E842" s="177" t="s">
        <v>3417</v>
      </c>
      <c r="F842" s="177" t="s">
        <v>3986</v>
      </c>
      <c r="G842" s="177" t="s">
        <v>3417</v>
      </c>
      <c r="H842" s="177" t="s">
        <v>3417</v>
      </c>
      <c r="I842" s="177" t="s">
        <v>6967</v>
      </c>
      <c r="J842" s="183" t="s">
        <v>7468</v>
      </c>
      <c r="K842" s="176" t="str">
        <f t="shared" si="27"/>
        <v>000100001001009079</v>
      </c>
    </row>
    <row r="843" spans="1:11" s="3" customFormat="1">
      <c r="A843" s="176" t="s">
        <v>1545</v>
      </c>
      <c r="B843" s="176"/>
      <c r="C843" s="153">
        <v>4</v>
      </c>
      <c r="D843" s="153">
        <v>0</v>
      </c>
      <c r="E843" s="177" t="s">
        <v>3417</v>
      </c>
      <c r="F843" s="177" t="s">
        <v>3986</v>
      </c>
      <c r="G843" s="177" t="s">
        <v>3417</v>
      </c>
      <c r="H843" s="177" t="s">
        <v>3417</v>
      </c>
      <c r="I843" s="177" t="s">
        <v>6967</v>
      </c>
      <c r="J843" s="183" t="s">
        <v>7469</v>
      </c>
      <c r="K843" s="176" t="str">
        <f t="shared" si="27"/>
        <v>000100001001009080</v>
      </c>
    </row>
    <row r="844" spans="1:11" s="3" customFormat="1">
      <c r="A844" s="176" t="s">
        <v>1546</v>
      </c>
      <c r="B844" s="176"/>
      <c r="C844" s="153">
        <v>4</v>
      </c>
      <c r="D844" s="153">
        <v>0</v>
      </c>
      <c r="E844" s="177" t="s">
        <v>3417</v>
      </c>
      <c r="F844" s="177" t="s">
        <v>3986</v>
      </c>
      <c r="G844" s="177" t="s">
        <v>3417</v>
      </c>
      <c r="H844" s="177" t="s">
        <v>3417</v>
      </c>
      <c r="I844" s="177" t="s">
        <v>6967</v>
      </c>
      <c r="J844" s="183" t="s">
        <v>7470</v>
      </c>
      <c r="K844" s="176" t="str">
        <f t="shared" si="27"/>
        <v>000100001001009081</v>
      </c>
    </row>
    <row r="845" spans="1:11" s="3" customFormat="1">
      <c r="A845" s="176" t="s">
        <v>1547</v>
      </c>
      <c r="B845" s="176"/>
      <c r="C845" s="153">
        <v>4</v>
      </c>
      <c r="D845" s="153">
        <v>0</v>
      </c>
      <c r="E845" s="177" t="s">
        <v>3417</v>
      </c>
      <c r="F845" s="177" t="s">
        <v>3986</v>
      </c>
      <c r="G845" s="177" t="s">
        <v>3417</v>
      </c>
      <c r="H845" s="177" t="s">
        <v>3417</v>
      </c>
      <c r="I845" s="177" t="s">
        <v>6967</v>
      </c>
      <c r="J845" s="183" t="s">
        <v>7471</v>
      </c>
      <c r="K845" s="176" t="str">
        <f t="shared" si="27"/>
        <v>000100001001009082</v>
      </c>
    </row>
    <row r="846" spans="1:11" s="3" customFormat="1">
      <c r="A846" s="176" t="s">
        <v>1548</v>
      </c>
      <c r="B846" s="176"/>
      <c r="C846" s="153">
        <v>4</v>
      </c>
      <c r="D846" s="153">
        <v>0</v>
      </c>
      <c r="E846" s="177" t="s">
        <v>3417</v>
      </c>
      <c r="F846" s="177" t="s">
        <v>3986</v>
      </c>
      <c r="G846" s="177" t="s">
        <v>3417</v>
      </c>
      <c r="H846" s="177" t="s">
        <v>3417</v>
      </c>
      <c r="I846" s="177" t="s">
        <v>6967</v>
      </c>
      <c r="J846" s="183" t="s">
        <v>7472</v>
      </c>
      <c r="K846" s="176" t="str">
        <f t="shared" si="27"/>
        <v>000100001001009083</v>
      </c>
    </row>
    <row r="847" spans="1:11" s="3" customFormat="1">
      <c r="A847" s="176" t="s">
        <v>1549</v>
      </c>
      <c r="B847" s="176"/>
      <c r="C847" s="153">
        <v>4</v>
      </c>
      <c r="D847" s="153">
        <v>0</v>
      </c>
      <c r="E847" s="177" t="s">
        <v>3417</v>
      </c>
      <c r="F847" s="177" t="s">
        <v>3986</v>
      </c>
      <c r="G847" s="177" t="s">
        <v>3417</v>
      </c>
      <c r="H847" s="177" t="s">
        <v>3417</v>
      </c>
      <c r="I847" s="177" t="s">
        <v>6967</v>
      </c>
      <c r="J847" s="183" t="s">
        <v>7473</v>
      </c>
      <c r="K847" s="176" t="str">
        <f t="shared" si="27"/>
        <v>000100001001009084</v>
      </c>
    </row>
    <row r="848" spans="1:11" s="3" customFormat="1">
      <c r="A848" s="176" t="s">
        <v>1550</v>
      </c>
      <c r="B848" s="176"/>
      <c r="C848" s="153">
        <v>4</v>
      </c>
      <c r="D848" s="153">
        <v>0</v>
      </c>
      <c r="E848" s="177" t="s">
        <v>3417</v>
      </c>
      <c r="F848" s="177" t="s">
        <v>3986</v>
      </c>
      <c r="G848" s="177" t="s">
        <v>3417</v>
      </c>
      <c r="H848" s="177" t="s">
        <v>3417</v>
      </c>
      <c r="I848" s="177" t="s">
        <v>6967</v>
      </c>
      <c r="J848" s="183" t="s">
        <v>7474</v>
      </c>
      <c r="K848" s="176" t="str">
        <f t="shared" si="27"/>
        <v>000100001001009085</v>
      </c>
    </row>
    <row r="849" spans="1:11" s="3" customFormat="1">
      <c r="A849" s="176" t="s">
        <v>1551</v>
      </c>
      <c r="B849" s="176"/>
      <c r="C849" s="153">
        <v>4</v>
      </c>
      <c r="D849" s="153">
        <v>0</v>
      </c>
      <c r="E849" s="177" t="s">
        <v>3417</v>
      </c>
      <c r="F849" s="177" t="s">
        <v>3986</v>
      </c>
      <c r="G849" s="177" t="s">
        <v>3417</v>
      </c>
      <c r="H849" s="177" t="s">
        <v>3417</v>
      </c>
      <c r="I849" s="177" t="s">
        <v>6967</v>
      </c>
      <c r="J849" s="183" t="s">
        <v>7475</v>
      </c>
      <c r="K849" s="176" t="str">
        <f t="shared" si="27"/>
        <v>000100001001009086</v>
      </c>
    </row>
    <row r="850" spans="1:11" s="3" customFormat="1">
      <c r="A850" s="176" t="s">
        <v>1552</v>
      </c>
      <c r="B850" s="176"/>
      <c r="C850" s="153">
        <v>4</v>
      </c>
      <c r="D850" s="153">
        <v>0</v>
      </c>
      <c r="E850" s="177" t="s">
        <v>3417</v>
      </c>
      <c r="F850" s="177" t="s">
        <v>3986</v>
      </c>
      <c r="G850" s="177" t="s">
        <v>3417</v>
      </c>
      <c r="H850" s="177" t="s">
        <v>3417</v>
      </c>
      <c r="I850" s="177" t="s">
        <v>6967</v>
      </c>
      <c r="J850" s="183" t="s">
        <v>7476</v>
      </c>
      <c r="K850" s="176" t="str">
        <f t="shared" si="27"/>
        <v>000100001001009087</v>
      </c>
    </row>
    <row r="851" spans="1:11" s="3" customFormat="1">
      <c r="A851" s="176" t="s">
        <v>1553</v>
      </c>
      <c r="B851" s="176"/>
      <c r="C851" s="153">
        <v>4</v>
      </c>
      <c r="D851" s="153">
        <v>0</v>
      </c>
      <c r="E851" s="177" t="s">
        <v>3417</v>
      </c>
      <c r="F851" s="177" t="s">
        <v>3986</v>
      </c>
      <c r="G851" s="177" t="s">
        <v>3417</v>
      </c>
      <c r="H851" s="177" t="s">
        <v>3417</v>
      </c>
      <c r="I851" s="177" t="s">
        <v>6967</v>
      </c>
      <c r="J851" s="183" t="s">
        <v>7477</v>
      </c>
      <c r="K851" s="176" t="str">
        <f t="shared" si="27"/>
        <v>000100001001009088</v>
      </c>
    </row>
    <row r="852" spans="1:11" s="3" customFormat="1">
      <c r="A852" s="176" t="s">
        <v>1554</v>
      </c>
      <c r="B852" s="176"/>
      <c r="C852" s="153">
        <v>4</v>
      </c>
      <c r="D852" s="153">
        <v>0</v>
      </c>
      <c r="E852" s="177" t="s">
        <v>3417</v>
      </c>
      <c r="F852" s="177" t="s">
        <v>3986</v>
      </c>
      <c r="G852" s="177" t="s">
        <v>3417</v>
      </c>
      <c r="H852" s="177" t="s">
        <v>3417</v>
      </c>
      <c r="I852" s="177" t="s">
        <v>6967</v>
      </c>
      <c r="J852" s="183" t="s">
        <v>7478</v>
      </c>
      <c r="K852" s="176" t="str">
        <f t="shared" ref="K852:K915" si="28">D852&amp;E852&amp;F852&amp;G852&amp;H852&amp;I852&amp;J852</f>
        <v>000100001001009089</v>
      </c>
    </row>
    <row r="853" spans="1:11" s="3" customFormat="1">
      <c r="A853" s="176" t="s">
        <v>1555</v>
      </c>
      <c r="B853" s="176"/>
      <c r="C853" s="153">
        <v>4</v>
      </c>
      <c r="D853" s="153">
        <v>0</v>
      </c>
      <c r="E853" s="177" t="s">
        <v>3417</v>
      </c>
      <c r="F853" s="177" t="s">
        <v>3986</v>
      </c>
      <c r="G853" s="177" t="s">
        <v>3417</v>
      </c>
      <c r="H853" s="177" t="s">
        <v>3417</v>
      </c>
      <c r="I853" s="177" t="s">
        <v>6967</v>
      </c>
      <c r="J853" s="183" t="s">
        <v>7479</v>
      </c>
      <c r="K853" s="176" t="str">
        <f t="shared" si="28"/>
        <v>000100001001009090</v>
      </c>
    </row>
    <row r="854" spans="1:11" s="3" customFormat="1">
      <c r="A854" s="176" t="s">
        <v>1556</v>
      </c>
      <c r="B854" s="176"/>
      <c r="C854" s="153">
        <v>4</v>
      </c>
      <c r="D854" s="153">
        <v>0</v>
      </c>
      <c r="E854" s="177" t="s">
        <v>3417</v>
      </c>
      <c r="F854" s="177" t="s">
        <v>3986</v>
      </c>
      <c r="G854" s="177" t="s">
        <v>3417</v>
      </c>
      <c r="H854" s="177" t="s">
        <v>3417</v>
      </c>
      <c r="I854" s="177" t="s">
        <v>6967</v>
      </c>
      <c r="J854" s="183" t="s">
        <v>7480</v>
      </c>
      <c r="K854" s="176" t="str">
        <f t="shared" si="28"/>
        <v>000100001001009091</v>
      </c>
    </row>
    <row r="855" spans="1:11" s="3" customFormat="1">
      <c r="A855" s="176" t="s">
        <v>1557</v>
      </c>
      <c r="B855" s="176"/>
      <c r="C855" s="153">
        <v>4</v>
      </c>
      <c r="D855" s="153">
        <v>0</v>
      </c>
      <c r="E855" s="177" t="s">
        <v>3417</v>
      </c>
      <c r="F855" s="177" t="s">
        <v>3986</v>
      </c>
      <c r="G855" s="177" t="s">
        <v>3417</v>
      </c>
      <c r="H855" s="177" t="s">
        <v>3417</v>
      </c>
      <c r="I855" s="177" t="s">
        <v>6967</v>
      </c>
      <c r="J855" s="183" t="s">
        <v>7481</v>
      </c>
      <c r="K855" s="176" t="str">
        <f t="shared" si="28"/>
        <v>000100001001009092</v>
      </c>
    </row>
    <row r="856" spans="1:11" s="3" customFormat="1">
      <c r="A856" s="176" t="s">
        <v>1558</v>
      </c>
      <c r="B856" s="176"/>
      <c r="C856" s="153">
        <v>4</v>
      </c>
      <c r="D856" s="153">
        <v>0</v>
      </c>
      <c r="E856" s="177" t="s">
        <v>3417</v>
      </c>
      <c r="F856" s="177" t="s">
        <v>3986</v>
      </c>
      <c r="G856" s="177" t="s">
        <v>3417</v>
      </c>
      <c r="H856" s="177" t="s">
        <v>3417</v>
      </c>
      <c r="I856" s="177" t="s">
        <v>6967</v>
      </c>
      <c r="J856" s="183" t="s">
        <v>7482</v>
      </c>
      <c r="K856" s="176" t="str">
        <f t="shared" si="28"/>
        <v>000100001001009093</v>
      </c>
    </row>
    <row r="857" spans="1:11" s="3" customFormat="1">
      <c r="A857" s="176" t="s">
        <v>1559</v>
      </c>
      <c r="B857" s="176"/>
      <c r="C857" s="153">
        <v>4</v>
      </c>
      <c r="D857" s="153">
        <v>0</v>
      </c>
      <c r="E857" s="177" t="s">
        <v>3417</v>
      </c>
      <c r="F857" s="177" t="s">
        <v>3986</v>
      </c>
      <c r="G857" s="177" t="s">
        <v>3417</v>
      </c>
      <c r="H857" s="177" t="s">
        <v>3417</v>
      </c>
      <c r="I857" s="177" t="s">
        <v>6967</v>
      </c>
      <c r="J857" s="183" t="s">
        <v>7483</v>
      </c>
      <c r="K857" s="176" t="str">
        <f t="shared" si="28"/>
        <v>000100001001009094</v>
      </c>
    </row>
    <row r="858" spans="1:11" s="3" customFormat="1">
      <c r="A858" s="176" t="s">
        <v>1560</v>
      </c>
      <c r="B858" s="176"/>
      <c r="C858" s="153">
        <v>4</v>
      </c>
      <c r="D858" s="153">
        <v>0</v>
      </c>
      <c r="E858" s="177" t="s">
        <v>3417</v>
      </c>
      <c r="F858" s="177" t="s">
        <v>3986</v>
      </c>
      <c r="G858" s="177" t="s">
        <v>3417</v>
      </c>
      <c r="H858" s="177" t="s">
        <v>3417</v>
      </c>
      <c r="I858" s="177" t="s">
        <v>6967</v>
      </c>
      <c r="J858" s="183" t="s">
        <v>7484</v>
      </c>
      <c r="K858" s="176" t="str">
        <f t="shared" si="28"/>
        <v>000100001001009095</v>
      </c>
    </row>
    <row r="859" spans="1:11" s="3" customFormat="1">
      <c r="A859" s="176" t="s">
        <v>1561</v>
      </c>
      <c r="B859" s="176"/>
      <c r="C859" s="153">
        <v>4</v>
      </c>
      <c r="D859" s="153">
        <v>0</v>
      </c>
      <c r="E859" s="177" t="s">
        <v>3417</v>
      </c>
      <c r="F859" s="177" t="s">
        <v>3986</v>
      </c>
      <c r="G859" s="177" t="s">
        <v>3417</v>
      </c>
      <c r="H859" s="177" t="s">
        <v>3417</v>
      </c>
      <c r="I859" s="177" t="s">
        <v>6967</v>
      </c>
      <c r="J859" s="183" t="s">
        <v>7485</v>
      </c>
      <c r="K859" s="176" t="str">
        <f t="shared" si="28"/>
        <v>000100001001009096</v>
      </c>
    </row>
    <row r="860" spans="1:11" s="3" customFormat="1">
      <c r="A860" s="176" t="s">
        <v>1562</v>
      </c>
      <c r="B860" s="176"/>
      <c r="C860" s="153">
        <v>4</v>
      </c>
      <c r="D860" s="153">
        <v>0</v>
      </c>
      <c r="E860" s="177" t="s">
        <v>3417</v>
      </c>
      <c r="F860" s="177" t="s">
        <v>3986</v>
      </c>
      <c r="G860" s="177" t="s">
        <v>3417</v>
      </c>
      <c r="H860" s="177" t="s">
        <v>3417</v>
      </c>
      <c r="I860" s="177" t="s">
        <v>6967</v>
      </c>
      <c r="J860" s="183" t="s">
        <v>7486</v>
      </c>
      <c r="K860" s="176" t="str">
        <f t="shared" si="28"/>
        <v>000100001001009097</v>
      </c>
    </row>
    <row r="861" spans="1:11" s="3" customFormat="1">
      <c r="A861" s="176" t="s">
        <v>1563</v>
      </c>
      <c r="B861" s="176"/>
      <c r="C861" s="153">
        <v>4</v>
      </c>
      <c r="D861" s="153">
        <v>0</v>
      </c>
      <c r="E861" s="177" t="s">
        <v>3417</v>
      </c>
      <c r="F861" s="177" t="s">
        <v>3986</v>
      </c>
      <c r="G861" s="177" t="s">
        <v>3417</v>
      </c>
      <c r="H861" s="177" t="s">
        <v>3417</v>
      </c>
      <c r="I861" s="177" t="s">
        <v>6967</v>
      </c>
      <c r="J861" s="183" t="s">
        <v>7487</v>
      </c>
      <c r="K861" s="176" t="str">
        <f t="shared" si="28"/>
        <v>000100001001009098</v>
      </c>
    </row>
    <row r="862" spans="1:11" s="3" customFormat="1">
      <c r="A862" s="176" t="s">
        <v>1564</v>
      </c>
      <c r="B862" s="176"/>
      <c r="C862" s="153">
        <v>4</v>
      </c>
      <c r="D862" s="153">
        <v>0</v>
      </c>
      <c r="E862" s="177" t="s">
        <v>3417</v>
      </c>
      <c r="F862" s="177" t="s">
        <v>3986</v>
      </c>
      <c r="G862" s="177" t="s">
        <v>3417</v>
      </c>
      <c r="H862" s="177" t="s">
        <v>3417</v>
      </c>
      <c r="I862" s="177" t="s">
        <v>6967</v>
      </c>
      <c r="J862" s="183" t="s">
        <v>7488</v>
      </c>
      <c r="K862" s="176" t="str">
        <f t="shared" si="28"/>
        <v>000100001001009099</v>
      </c>
    </row>
    <row r="863" spans="1:11" s="3" customFormat="1">
      <c r="A863" s="176" t="s">
        <v>1565</v>
      </c>
      <c r="B863" s="176"/>
      <c r="C863" s="153">
        <v>4</v>
      </c>
      <c r="D863" s="153">
        <v>0</v>
      </c>
      <c r="E863" s="177" t="s">
        <v>3417</v>
      </c>
      <c r="F863" s="177" t="s">
        <v>3986</v>
      </c>
      <c r="G863" s="177" t="s">
        <v>3417</v>
      </c>
      <c r="H863" s="177" t="s">
        <v>3417</v>
      </c>
      <c r="I863" s="177" t="s">
        <v>6967</v>
      </c>
      <c r="J863" s="183" t="s">
        <v>7489</v>
      </c>
      <c r="K863" s="176" t="str">
        <f t="shared" si="28"/>
        <v>000100001001009100</v>
      </c>
    </row>
    <row r="864" spans="1:11" s="3" customFormat="1">
      <c r="A864" s="176" t="s">
        <v>1566</v>
      </c>
      <c r="B864" s="176"/>
      <c r="C864" s="153">
        <v>4</v>
      </c>
      <c r="D864" s="153">
        <v>0</v>
      </c>
      <c r="E864" s="177" t="s">
        <v>3417</v>
      </c>
      <c r="F864" s="177" t="s">
        <v>3986</v>
      </c>
      <c r="G864" s="177" t="s">
        <v>3417</v>
      </c>
      <c r="H864" s="177" t="s">
        <v>3417</v>
      </c>
      <c r="I864" s="177" t="s">
        <v>6967</v>
      </c>
      <c r="J864" s="183" t="s">
        <v>7490</v>
      </c>
      <c r="K864" s="176" t="str">
        <f t="shared" si="28"/>
        <v>000100001001009101</v>
      </c>
    </row>
    <row r="865" spans="1:11" s="3" customFormat="1">
      <c r="A865" s="176" t="s">
        <v>1567</v>
      </c>
      <c r="B865" s="176"/>
      <c r="C865" s="153">
        <v>4</v>
      </c>
      <c r="D865" s="153">
        <v>0</v>
      </c>
      <c r="E865" s="177" t="s">
        <v>3417</v>
      </c>
      <c r="F865" s="177" t="s">
        <v>3986</v>
      </c>
      <c r="G865" s="177" t="s">
        <v>3417</v>
      </c>
      <c r="H865" s="177" t="s">
        <v>3417</v>
      </c>
      <c r="I865" s="177" t="s">
        <v>6967</v>
      </c>
      <c r="J865" s="183" t="s">
        <v>7491</v>
      </c>
      <c r="K865" s="176" t="str">
        <f t="shared" si="28"/>
        <v>000100001001009102</v>
      </c>
    </row>
    <row r="866" spans="1:11" s="3" customFormat="1">
      <c r="A866" s="176" t="s">
        <v>1568</v>
      </c>
      <c r="B866" s="176"/>
      <c r="C866" s="153">
        <v>4</v>
      </c>
      <c r="D866" s="153">
        <v>0</v>
      </c>
      <c r="E866" s="177" t="s">
        <v>3417</v>
      </c>
      <c r="F866" s="177" t="s">
        <v>3986</v>
      </c>
      <c r="G866" s="177" t="s">
        <v>3417</v>
      </c>
      <c r="H866" s="177" t="s">
        <v>3417</v>
      </c>
      <c r="I866" s="177" t="s">
        <v>6967</v>
      </c>
      <c r="J866" s="183" t="s">
        <v>7492</v>
      </c>
      <c r="K866" s="176" t="str">
        <f t="shared" si="28"/>
        <v>000100001001009103</v>
      </c>
    </row>
    <row r="867" spans="1:11" s="3" customFormat="1">
      <c r="A867" s="176" t="s">
        <v>1569</v>
      </c>
      <c r="B867" s="176"/>
      <c r="C867" s="153">
        <v>4</v>
      </c>
      <c r="D867" s="153">
        <v>0</v>
      </c>
      <c r="E867" s="177" t="s">
        <v>3417</v>
      </c>
      <c r="F867" s="177" t="s">
        <v>3986</v>
      </c>
      <c r="G867" s="177" t="s">
        <v>3417</v>
      </c>
      <c r="H867" s="177" t="s">
        <v>3417</v>
      </c>
      <c r="I867" s="177" t="s">
        <v>6967</v>
      </c>
      <c r="J867" s="183" t="s">
        <v>7493</v>
      </c>
      <c r="K867" s="176" t="str">
        <f t="shared" si="28"/>
        <v>000100001001009104</v>
      </c>
    </row>
    <row r="868" spans="1:11" s="3" customFormat="1">
      <c r="A868" s="176" t="s">
        <v>1570</v>
      </c>
      <c r="B868" s="176"/>
      <c r="C868" s="153">
        <v>4</v>
      </c>
      <c r="D868" s="153">
        <v>0</v>
      </c>
      <c r="E868" s="177" t="s">
        <v>3417</v>
      </c>
      <c r="F868" s="177" t="s">
        <v>3986</v>
      </c>
      <c r="G868" s="177" t="s">
        <v>3417</v>
      </c>
      <c r="H868" s="177" t="s">
        <v>3417</v>
      </c>
      <c r="I868" s="177" t="s">
        <v>6967</v>
      </c>
      <c r="J868" s="183" t="s">
        <v>7494</v>
      </c>
      <c r="K868" s="176" t="str">
        <f t="shared" si="28"/>
        <v>000100001001009105</v>
      </c>
    </row>
    <row r="869" spans="1:11" s="3" customFormat="1">
      <c r="A869" s="176" t="s">
        <v>1571</v>
      </c>
      <c r="B869" s="176"/>
      <c r="C869" s="153">
        <v>4</v>
      </c>
      <c r="D869" s="153">
        <v>0</v>
      </c>
      <c r="E869" s="177" t="s">
        <v>3417</v>
      </c>
      <c r="F869" s="177" t="s">
        <v>3986</v>
      </c>
      <c r="G869" s="177" t="s">
        <v>3417</v>
      </c>
      <c r="H869" s="177" t="s">
        <v>3417</v>
      </c>
      <c r="I869" s="177" t="s">
        <v>6967</v>
      </c>
      <c r="J869" s="183" t="s">
        <v>7495</v>
      </c>
      <c r="K869" s="176" t="str">
        <f t="shared" si="28"/>
        <v>000100001001009106</v>
      </c>
    </row>
    <row r="870" spans="1:11" s="3" customFormat="1">
      <c r="A870" s="176" t="s">
        <v>1572</v>
      </c>
      <c r="B870" s="176"/>
      <c r="C870" s="153">
        <v>4</v>
      </c>
      <c r="D870" s="153">
        <v>0</v>
      </c>
      <c r="E870" s="177" t="s">
        <v>3417</v>
      </c>
      <c r="F870" s="177" t="s">
        <v>3986</v>
      </c>
      <c r="G870" s="177" t="s">
        <v>3417</v>
      </c>
      <c r="H870" s="177" t="s">
        <v>3417</v>
      </c>
      <c r="I870" s="177" t="s">
        <v>6967</v>
      </c>
      <c r="J870" s="183" t="s">
        <v>7496</v>
      </c>
      <c r="K870" s="176" t="str">
        <f t="shared" si="28"/>
        <v>000100001001009107</v>
      </c>
    </row>
    <row r="871" spans="1:11" s="3" customFormat="1">
      <c r="A871" s="176" t="s">
        <v>1573</v>
      </c>
      <c r="B871" s="176"/>
      <c r="C871" s="153">
        <v>4</v>
      </c>
      <c r="D871" s="153">
        <v>0</v>
      </c>
      <c r="E871" s="177" t="s">
        <v>3417</v>
      </c>
      <c r="F871" s="177" t="s">
        <v>3986</v>
      </c>
      <c r="G871" s="177" t="s">
        <v>3417</v>
      </c>
      <c r="H871" s="177" t="s">
        <v>3417</v>
      </c>
      <c r="I871" s="177" t="s">
        <v>6967</v>
      </c>
      <c r="J871" s="183" t="s">
        <v>7497</v>
      </c>
      <c r="K871" s="176" t="str">
        <f t="shared" si="28"/>
        <v>000100001001009108</v>
      </c>
    </row>
    <row r="872" spans="1:11" s="3" customFormat="1">
      <c r="A872" s="176" t="s">
        <v>1574</v>
      </c>
      <c r="B872" s="176"/>
      <c r="C872" s="153">
        <v>4</v>
      </c>
      <c r="D872" s="153">
        <v>0</v>
      </c>
      <c r="E872" s="177" t="s">
        <v>3417</v>
      </c>
      <c r="F872" s="177" t="s">
        <v>3986</v>
      </c>
      <c r="G872" s="177" t="s">
        <v>3417</v>
      </c>
      <c r="H872" s="177" t="s">
        <v>3417</v>
      </c>
      <c r="I872" s="177" t="s">
        <v>6967</v>
      </c>
      <c r="J872" s="183" t="s">
        <v>7498</v>
      </c>
      <c r="K872" s="176" t="str">
        <f t="shared" si="28"/>
        <v>000100001001009109</v>
      </c>
    </row>
    <row r="873" spans="1:11" s="3" customFormat="1">
      <c r="A873" s="176" t="s">
        <v>1575</v>
      </c>
      <c r="B873" s="176"/>
      <c r="C873" s="153">
        <v>4</v>
      </c>
      <c r="D873" s="153">
        <v>0</v>
      </c>
      <c r="E873" s="177" t="s">
        <v>3417</v>
      </c>
      <c r="F873" s="177" t="s">
        <v>3986</v>
      </c>
      <c r="G873" s="177" t="s">
        <v>3417</v>
      </c>
      <c r="H873" s="177" t="s">
        <v>3417</v>
      </c>
      <c r="I873" s="177" t="s">
        <v>6967</v>
      </c>
      <c r="J873" s="183" t="s">
        <v>7499</v>
      </c>
      <c r="K873" s="176" t="str">
        <f t="shared" si="28"/>
        <v>000100001001009110</v>
      </c>
    </row>
    <row r="874" spans="1:11" s="3" customFormat="1">
      <c r="A874" s="176" t="s">
        <v>1577</v>
      </c>
      <c r="B874" s="176"/>
      <c r="C874" s="153">
        <v>4</v>
      </c>
      <c r="D874" s="153">
        <v>0</v>
      </c>
      <c r="E874" s="177" t="s">
        <v>3417</v>
      </c>
      <c r="F874" s="177" t="s">
        <v>3986</v>
      </c>
      <c r="G874" s="177" t="s">
        <v>3417</v>
      </c>
      <c r="H874" s="177" t="s">
        <v>3417</v>
      </c>
      <c r="I874" s="177" t="s">
        <v>6967</v>
      </c>
      <c r="J874" s="183" t="s">
        <v>7500</v>
      </c>
      <c r="K874" s="176" t="str">
        <f t="shared" si="28"/>
        <v>000100001001009111</v>
      </c>
    </row>
    <row r="875" spans="1:11" s="3" customFormat="1">
      <c r="A875" s="176" t="s">
        <v>1578</v>
      </c>
      <c r="B875" s="176"/>
      <c r="C875" s="153">
        <v>4</v>
      </c>
      <c r="D875" s="153">
        <v>0</v>
      </c>
      <c r="E875" s="177" t="s">
        <v>3417</v>
      </c>
      <c r="F875" s="177" t="s">
        <v>3986</v>
      </c>
      <c r="G875" s="177" t="s">
        <v>3417</v>
      </c>
      <c r="H875" s="177" t="s">
        <v>3417</v>
      </c>
      <c r="I875" s="177" t="s">
        <v>6967</v>
      </c>
      <c r="J875" s="183" t="s">
        <v>7501</v>
      </c>
      <c r="K875" s="176" t="str">
        <f t="shared" si="28"/>
        <v>000100001001009112</v>
      </c>
    </row>
    <row r="876" spans="1:11" s="3" customFormat="1">
      <c r="A876" s="176" t="s">
        <v>1579</v>
      </c>
      <c r="B876" s="176"/>
      <c r="C876" s="153">
        <v>4</v>
      </c>
      <c r="D876" s="153">
        <v>0</v>
      </c>
      <c r="E876" s="177" t="s">
        <v>3417</v>
      </c>
      <c r="F876" s="177" t="s">
        <v>3986</v>
      </c>
      <c r="G876" s="177" t="s">
        <v>3417</v>
      </c>
      <c r="H876" s="177" t="s">
        <v>3417</v>
      </c>
      <c r="I876" s="177" t="s">
        <v>6967</v>
      </c>
      <c r="J876" s="183" t="s">
        <v>7502</v>
      </c>
      <c r="K876" s="176" t="str">
        <f t="shared" si="28"/>
        <v>000100001001009113</v>
      </c>
    </row>
    <row r="877" spans="1:11" s="3" customFormat="1">
      <c r="A877" s="176" t="s">
        <v>1580</v>
      </c>
      <c r="B877" s="176"/>
      <c r="C877" s="153">
        <v>4</v>
      </c>
      <c r="D877" s="153">
        <v>0</v>
      </c>
      <c r="E877" s="177" t="s">
        <v>3417</v>
      </c>
      <c r="F877" s="177" t="s">
        <v>3986</v>
      </c>
      <c r="G877" s="177" t="s">
        <v>3417</v>
      </c>
      <c r="H877" s="177" t="s">
        <v>3417</v>
      </c>
      <c r="I877" s="177" t="s">
        <v>6967</v>
      </c>
      <c r="J877" s="183" t="s">
        <v>7503</v>
      </c>
      <c r="K877" s="176" t="str">
        <f t="shared" si="28"/>
        <v>000100001001009114</v>
      </c>
    </row>
    <row r="878" spans="1:11" s="3" customFormat="1">
      <c r="A878" s="176" t="s">
        <v>1581</v>
      </c>
      <c r="B878" s="176"/>
      <c r="C878" s="153">
        <v>4</v>
      </c>
      <c r="D878" s="153">
        <v>0</v>
      </c>
      <c r="E878" s="177" t="s">
        <v>3417</v>
      </c>
      <c r="F878" s="177" t="s">
        <v>3986</v>
      </c>
      <c r="G878" s="177" t="s">
        <v>3417</v>
      </c>
      <c r="H878" s="177" t="s">
        <v>3417</v>
      </c>
      <c r="I878" s="177" t="s">
        <v>6967</v>
      </c>
      <c r="J878" s="183" t="s">
        <v>7504</v>
      </c>
      <c r="K878" s="176" t="str">
        <f t="shared" si="28"/>
        <v>000100001001009115</v>
      </c>
    </row>
    <row r="879" spans="1:11" s="3" customFormat="1">
      <c r="A879" s="176" t="s">
        <v>1582</v>
      </c>
      <c r="B879" s="176"/>
      <c r="C879" s="153">
        <v>4</v>
      </c>
      <c r="D879" s="153">
        <v>0</v>
      </c>
      <c r="E879" s="177" t="s">
        <v>3417</v>
      </c>
      <c r="F879" s="177" t="s">
        <v>3986</v>
      </c>
      <c r="G879" s="177" t="s">
        <v>3417</v>
      </c>
      <c r="H879" s="177" t="s">
        <v>3417</v>
      </c>
      <c r="I879" s="177" t="s">
        <v>6967</v>
      </c>
      <c r="J879" s="183" t="s">
        <v>7505</v>
      </c>
      <c r="K879" s="176" t="str">
        <f t="shared" si="28"/>
        <v>000100001001009116</v>
      </c>
    </row>
    <row r="880" spans="1:11" s="3" customFormat="1">
      <c r="A880" s="176" t="s">
        <v>1583</v>
      </c>
      <c r="B880" s="176"/>
      <c r="C880" s="153">
        <v>4</v>
      </c>
      <c r="D880" s="153">
        <v>0</v>
      </c>
      <c r="E880" s="177" t="s">
        <v>3417</v>
      </c>
      <c r="F880" s="177" t="s">
        <v>3986</v>
      </c>
      <c r="G880" s="177" t="s">
        <v>3417</v>
      </c>
      <c r="H880" s="177" t="s">
        <v>3417</v>
      </c>
      <c r="I880" s="177" t="s">
        <v>6967</v>
      </c>
      <c r="J880" s="183" t="s">
        <v>7506</v>
      </c>
      <c r="K880" s="176" t="str">
        <f t="shared" si="28"/>
        <v>000100001001009117</v>
      </c>
    </row>
    <row r="881" spans="1:11" s="3" customFormat="1">
      <c r="A881" s="176" t="s">
        <v>1584</v>
      </c>
      <c r="B881" s="176"/>
      <c r="C881" s="153">
        <v>4</v>
      </c>
      <c r="D881" s="153">
        <v>0</v>
      </c>
      <c r="E881" s="177" t="s">
        <v>3417</v>
      </c>
      <c r="F881" s="177" t="s">
        <v>3986</v>
      </c>
      <c r="G881" s="177" t="s">
        <v>3417</v>
      </c>
      <c r="H881" s="177" t="s">
        <v>3417</v>
      </c>
      <c r="I881" s="177" t="s">
        <v>6967</v>
      </c>
      <c r="J881" s="183" t="s">
        <v>7507</v>
      </c>
      <c r="K881" s="176" t="str">
        <f t="shared" si="28"/>
        <v>000100001001009118</v>
      </c>
    </row>
    <row r="882" spans="1:11" s="3" customFormat="1">
      <c r="A882" s="176" t="s">
        <v>1585</v>
      </c>
      <c r="B882" s="176"/>
      <c r="C882" s="153">
        <v>4</v>
      </c>
      <c r="D882" s="153">
        <v>0</v>
      </c>
      <c r="E882" s="177" t="s">
        <v>3417</v>
      </c>
      <c r="F882" s="177" t="s">
        <v>3986</v>
      </c>
      <c r="G882" s="177" t="s">
        <v>3417</v>
      </c>
      <c r="H882" s="177" t="s">
        <v>3417</v>
      </c>
      <c r="I882" s="177" t="s">
        <v>6967</v>
      </c>
      <c r="J882" s="183" t="s">
        <v>7508</v>
      </c>
      <c r="K882" s="176" t="str">
        <f t="shared" si="28"/>
        <v>000100001001009119</v>
      </c>
    </row>
    <row r="883" spans="1:11" s="3" customFormat="1">
      <c r="A883" s="176" t="s">
        <v>1586</v>
      </c>
      <c r="B883" s="176"/>
      <c r="C883" s="153">
        <v>4</v>
      </c>
      <c r="D883" s="153">
        <v>0</v>
      </c>
      <c r="E883" s="177" t="s">
        <v>3417</v>
      </c>
      <c r="F883" s="177" t="s">
        <v>3986</v>
      </c>
      <c r="G883" s="177" t="s">
        <v>3417</v>
      </c>
      <c r="H883" s="177" t="s">
        <v>3417</v>
      </c>
      <c r="I883" s="177" t="s">
        <v>6967</v>
      </c>
      <c r="J883" s="183" t="s">
        <v>7509</v>
      </c>
      <c r="K883" s="176" t="str">
        <f t="shared" si="28"/>
        <v>000100001001009120</v>
      </c>
    </row>
    <row r="884" spans="1:11" s="3" customFormat="1">
      <c r="A884" s="176" t="s">
        <v>1587</v>
      </c>
      <c r="B884" s="176"/>
      <c r="C884" s="153">
        <v>4</v>
      </c>
      <c r="D884" s="153">
        <v>0</v>
      </c>
      <c r="E884" s="177" t="s">
        <v>3417</v>
      </c>
      <c r="F884" s="177" t="s">
        <v>3986</v>
      </c>
      <c r="G884" s="177" t="s">
        <v>3417</v>
      </c>
      <c r="H884" s="177" t="s">
        <v>3417</v>
      </c>
      <c r="I884" s="177" t="s">
        <v>6967</v>
      </c>
      <c r="J884" s="183" t="s">
        <v>7510</v>
      </c>
      <c r="K884" s="176" t="str">
        <f t="shared" si="28"/>
        <v>000100001001009121</v>
      </c>
    </row>
    <row r="885" spans="1:11" s="3" customFormat="1">
      <c r="A885" s="176" t="s">
        <v>1588</v>
      </c>
      <c r="B885" s="176"/>
      <c r="C885" s="153">
        <v>4</v>
      </c>
      <c r="D885" s="153">
        <v>0</v>
      </c>
      <c r="E885" s="177" t="s">
        <v>3417</v>
      </c>
      <c r="F885" s="177" t="s">
        <v>3986</v>
      </c>
      <c r="G885" s="177" t="s">
        <v>3417</v>
      </c>
      <c r="H885" s="177" t="s">
        <v>3417</v>
      </c>
      <c r="I885" s="177" t="s">
        <v>6967</v>
      </c>
      <c r="J885" s="183" t="s">
        <v>7511</v>
      </c>
      <c r="K885" s="176" t="str">
        <f t="shared" si="28"/>
        <v>000100001001009122</v>
      </c>
    </row>
    <row r="886" spans="1:11" s="3" customFormat="1">
      <c r="A886" s="176" t="s">
        <v>1589</v>
      </c>
      <c r="B886" s="176"/>
      <c r="C886" s="153">
        <v>4</v>
      </c>
      <c r="D886" s="153">
        <v>0</v>
      </c>
      <c r="E886" s="177" t="s">
        <v>3417</v>
      </c>
      <c r="F886" s="177" t="s">
        <v>3986</v>
      </c>
      <c r="G886" s="177" t="s">
        <v>3417</v>
      </c>
      <c r="H886" s="177" t="s">
        <v>3417</v>
      </c>
      <c r="I886" s="177" t="s">
        <v>6967</v>
      </c>
      <c r="J886" s="183" t="s">
        <v>7512</v>
      </c>
      <c r="K886" s="176" t="str">
        <f t="shared" si="28"/>
        <v>000100001001009123</v>
      </c>
    </row>
    <row r="887" spans="1:11" s="3" customFormat="1">
      <c r="A887" s="176" t="s">
        <v>1590</v>
      </c>
      <c r="B887" s="176"/>
      <c r="C887" s="153">
        <v>4</v>
      </c>
      <c r="D887" s="153">
        <v>0</v>
      </c>
      <c r="E887" s="177" t="s">
        <v>3417</v>
      </c>
      <c r="F887" s="177" t="s">
        <v>3986</v>
      </c>
      <c r="G887" s="177" t="s">
        <v>3417</v>
      </c>
      <c r="H887" s="177" t="s">
        <v>3417</v>
      </c>
      <c r="I887" s="177" t="s">
        <v>6967</v>
      </c>
      <c r="J887" s="183" t="s">
        <v>7513</v>
      </c>
      <c r="K887" s="176" t="str">
        <f t="shared" si="28"/>
        <v>000100001001009124</v>
      </c>
    </row>
    <row r="888" spans="1:11" s="3" customFormat="1">
      <c r="A888" s="176" t="s">
        <v>1591</v>
      </c>
      <c r="B888" s="176"/>
      <c r="C888" s="153">
        <v>4</v>
      </c>
      <c r="D888" s="153">
        <v>0</v>
      </c>
      <c r="E888" s="177" t="s">
        <v>3417</v>
      </c>
      <c r="F888" s="177" t="s">
        <v>3986</v>
      </c>
      <c r="G888" s="177" t="s">
        <v>3417</v>
      </c>
      <c r="H888" s="177" t="s">
        <v>3417</v>
      </c>
      <c r="I888" s="177" t="s">
        <v>6967</v>
      </c>
      <c r="J888" s="183" t="s">
        <v>7514</v>
      </c>
      <c r="K888" s="176" t="str">
        <f t="shared" si="28"/>
        <v>000100001001009125</v>
      </c>
    </row>
    <row r="889" spans="1:11" s="3" customFormat="1">
      <c r="A889" s="176" t="s">
        <v>1592</v>
      </c>
      <c r="B889" s="176"/>
      <c r="C889" s="153">
        <v>4</v>
      </c>
      <c r="D889" s="153">
        <v>0</v>
      </c>
      <c r="E889" s="177" t="s">
        <v>3417</v>
      </c>
      <c r="F889" s="177" t="s">
        <v>3986</v>
      </c>
      <c r="G889" s="177" t="s">
        <v>3417</v>
      </c>
      <c r="H889" s="177" t="s">
        <v>3417</v>
      </c>
      <c r="I889" s="177" t="s">
        <v>6967</v>
      </c>
      <c r="J889" s="183" t="s">
        <v>7515</v>
      </c>
      <c r="K889" s="176" t="str">
        <f t="shared" si="28"/>
        <v>000100001001009126</v>
      </c>
    </row>
    <row r="890" spans="1:11" s="3" customFormat="1">
      <c r="A890" s="176" t="s">
        <v>1593</v>
      </c>
      <c r="B890" s="176"/>
      <c r="C890" s="153">
        <v>4</v>
      </c>
      <c r="D890" s="153">
        <v>0</v>
      </c>
      <c r="E890" s="177" t="s">
        <v>3417</v>
      </c>
      <c r="F890" s="177" t="s">
        <v>3986</v>
      </c>
      <c r="G890" s="177" t="s">
        <v>3417</v>
      </c>
      <c r="H890" s="177" t="s">
        <v>3417</v>
      </c>
      <c r="I890" s="177" t="s">
        <v>6967</v>
      </c>
      <c r="J890" s="183" t="s">
        <v>7516</v>
      </c>
      <c r="K890" s="176" t="str">
        <f t="shared" si="28"/>
        <v>000100001001009127</v>
      </c>
    </row>
    <row r="891" spans="1:11" s="3" customFormat="1">
      <c r="A891" s="176" t="s">
        <v>1594</v>
      </c>
      <c r="B891" s="176"/>
      <c r="C891" s="153">
        <v>4</v>
      </c>
      <c r="D891" s="153">
        <v>0</v>
      </c>
      <c r="E891" s="177" t="s">
        <v>3417</v>
      </c>
      <c r="F891" s="177" t="s">
        <v>3986</v>
      </c>
      <c r="G891" s="177" t="s">
        <v>3417</v>
      </c>
      <c r="H891" s="177" t="s">
        <v>3417</v>
      </c>
      <c r="I891" s="177" t="s">
        <v>6967</v>
      </c>
      <c r="J891" s="183" t="s">
        <v>7517</v>
      </c>
      <c r="K891" s="176" t="str">
        <f t="shared" si="28"/>
        <v>000100001001009128</v>
      </c>
    </row>
    <row r="892" spans="1:11" s="3" customFormat="1">
      <c r="A892" s="176" t="s">
        <v>1595</v>
      </c>
      <c r="B892" s="176"/>
      <c r="C892" s="153">
        <v>4</v>
      </c>
      <c r="D892" s="153">
        <v>0</v>
      </c>
      <c r="E892" s="177" t="s">
        <v>3417</v>
      </c>
      <c r="F892" s="177" t="s">
        <v>3986</v>
      </c>
      <c r="G892" s="177" t="s">
        <v>3417</v>
      </c>
      <c r="H892" s="177" t="s">
        <v>3417</v>
      </c>
      <c r="I892" s="177" t="s">
        <v>6967</v>
      </c>
      <c r="J892" s="183" t="s">
        <v>7518</v>
      </c>
      <c r="K892" s="176" t="str">
        <f t="shared" si="28"/>
        <v>000100001001009129</v>
      </c>
    </row>
    <row r="893" spans="1:11" s="3" customFormat="1">
      <c r="A893" s="176" t="s">
        <v>1596</v>
      </c>
      <c r="B893" s="176"/>
      <c r="C893" s="153">
        <v>4</v>
      </c>
      <c r="D893" s="153">
        <v>0</v>
      </c>
      <c r="E893" s="177" t="s">
        <v>3417</v>
      </c>
      <c r="F893" s="177" t="s">
        <v>3986</v>
      </c>
      <c r="G893" s="177" t="s">
        <v>3417</v>
      </c>
      <c r="H893" s="177" t="s">
        <v>3417</v>
      </c>
      <c r="I893" s="177" t="s">
        <v>6967</v>
      </c>
      <c r="J893" s="183" t="s">
        <v>7519</v>
      </c>
      <c r="K893" s="176" t="str">
        <f t="shared" si="28"/>
        <v>000100001001009130</v>
      </c>
    </row>
    <row r="894" spans="1:11" s="3" customFormat="1">
      <c r="A894" s="176" t="s">
        <v>1597</v>
      </c>
      <c r="B894" s="176"/>
      <c r="C894" s="153">
        <v>4</v>
      </c>
      <c r="D894" s="153">
        <v>0</v>
      </c>
      <c r="E894" s="177" t="s">
        <v>3417</v>
      </c>
      <c r="F894" s="177" t="s">
        <v>3986</v>
      </c>
      <c r="G894" s="177" t="s">
        <v>3417</v>
      </c>
      <c r="H894" s="177" t="s">
        <v>3417</v>
      </c>
      <c r="I894" s="177" t="s">
        <v>6967</v>
      </c>
      <c r="J894" s="183" t="s">
        <v>7520</v>
      </c>
      <c r="K894" s="176" t="str">
        <f t="shared" si="28"/>
        <v>000100001001009131</v>
      </c>
    </row>
    <row r="895" spans="1:11" s="3" customFormat="1">
      <c r="A895" s="176" t="s">
        <v>1598</v>
      </c>
      <c r="B895" s="176"/>
      <c r="C895" s="153">
        <v>4</v>
      </c>
      <c r="D895" s="153">
        <v>0</v>
      </c>
      <c r="E895" s="177" t="s">
        <v>3417</v>
      </c>
      <c r="F895" s="177" t="s">
        <v>3986</v>
      </c>
      <c r="G895" s="177" t="s">
        <v>3417</v>
      </c>
      <c r="H895" s="177" t="s">
        <v>3417</v>
      </c>
      <c r="I895" s="177" t="s">
        <v>6967</v>
      </c>
      <c r="J895" s="183" t="s">
        <v>7521</v>
      </c>
      <c r="K895" s="176" t="str">
        <f t="shared" si="28"/>
        <v>000100001001009132</v>
      </c>
    </row>
    <row r="896" spans="1:11" s="3" customFormat="1">
      <c r="A896" s="176" t="s">
        <v>1599</v>
      </c>
      <c r="B896" s="176"/>
      <c r="C896" s="153">
        <v>4</v>
      </c>
      <c r="D896" s="153">
        <v>0</v>
      </c>
      <c r="E896" s="177" t="s">
        <v>3417</v>
      </c>
      <c r="F896" s="177" t="s">
        <v>3986</v>
      </c>
      <c r="G896" s="177" t="s">
        <v>3417</v>
      </c>
      <c r="H896" s="177" t="s">
        <v>3417</v>
      </c>
      <c r="I896" s="177" t="s">
        <v>6967</v>
      </c>
      <c r="J896" s="183" t="s">
        <v>7522</v>
      </c>
      <c r="K896" s="176" t="str">
        <f t="shared" si="28"/>
        <v>000100001001009133</v>
      </c>
    </row>
    <row r="897" spans="1:11" s="3" customFormat="1">
      <c r="A897" s="176" t="s">
        <v>1600</v>
      </c>
      <c r="B897" s="176"/>
      <c r="C897" s="153">
        <v>4</v>
      </c>
      <c r="D897" s="153">
        <v>0</v>
      </c>
      <c r="E897" s="177" t="s">
        <v>3417</v>
      </c>
      <c r="F897" s="177" t="s">
        <v>3986</v>
      </c>
      <c r="G897" s="177" t="s">
        <v>3417</v>
      </c>
      <c r="H897" s="177" t="s">
        <v>3417</v>
      </c>
      <c r="I897" s="177" t="s">
        <v>6967</v>
      </c>
      <c r="J897" s="183" t="s">
        <v>7523</v>
      </c>
      <c r="K897" s="176" t="str">
        <f t="shared" si="28"/>
        <v>000100001001009134</v>
      </c>
    </row>
    <row r="898" spans="1:11" s="3" customFormat="1">
      <c r="A898" s="176" t="s">
        <v>1601</v>
      </c>
      <c r="B898" s="176"/>
      <c r="C898" s="153">
        <v>4</v>
      </c>
      <c r="D898" s="153">
        <v>0</v>
      </c>
      <c r="E898" s="177" t="s">
        <v>3417</v>
      </c>
      <c r="F898" s="177" t="s">
        <v>3986</v>
      </c>
      <c r="G898" s="177" t="s">
        <v>3417</v>
      </c>
      <c r="H898" s="177" t="s">
        <v>3417</v>
      </c>
      <c r="I898" s="177" t="s">
        <v>6967</v>
      </c>
      <c r="J898" s="183" t="s">
        <v>7524</v>
      </c>
      <c r="K898" s="176" t="str">
        <f t="shared" si="28"/>
        <v>000100001001009135</v>
      </c>
    </row>
    <row r="899" spans="1:11" s="3" customFormat="1">
      <c r="A899" s="176" t="s">
        <v>1602</v>
      </c>
      <c r="B899" s="176"/>
      <c r="C899" s="153">
        <v>4</v>
      </c>
      <c r="D899" s="153">
        <v>0</v>
      </c>
      <c r="E899" s="177" t="s">
        <v>3417</v>
      </c>
      <c r="F899" s="177" t="s">
        <v>3986</v>
      </c>
      <c r="G899" s="177" t="s">
        <v>3417</v>
      </c>
      <c r="H899" s="177" t="s">
        <v>3417</v>
      </c>
      <c r="I899" s="177" t="s">
        <v>6967</v>
      </c>
      <c r="J899" s="183" t="s">
        <v>7525</v>
      </c>
      <c r="K899" s="176" t="str">
        <f t="shared" si="28"/>
        <v>000100001001009136</v>
      </c>
    </row>
    <row r="900" spans="1:11" s="3" customFormat="1">
      <c r="A900" s="176" t="s">
        <v>1603</v>
      </c>
      <c r="B900" s="176"/>
      <c r="C900" s="153">
        <v>4</v>
      </c>
      <c r="D900" s="153">
        <v>0</v>
      </c>
      <c r="E900" s="177" t="s">
        <v>3417</v>
      </c>
      <c r="F900" s="177" t="s">
        <v>3986</v>
      </c>
      <c r="G900" s="177" t="s">
        <v>3417</v>
      </c>
      <c r="H900" s="177" t="s">
        <v>3417</v>
      </c>
      <c r="I900" s="177" t="s">
        <v>6967</v>
      </c>
      <c r="J900" s="183" t="s">
        <v>7526</v>
      </c>
      <c r="K900" s="176" t="str">
        <f t="shared" si="28"/>
        <v>000100001001009137</v>
      </c>
    </row>
    <row r="901" spans="1:11" s="3" customFormat="1">
      <c r="A901" s="176" t="s">
        <v>1604</v>
      </c>
      <c r="B901" s="176"/>
      <c r="C901" s="153">
        <v>4</v>
      </c>
      <c r="D901" s="153">
        <v>0</v>
      </c>
      <c r="E901" s="177" t="s">
        <v>3417</v>
      </c>
      <c r="F901" s="177" t="s">
        <v>3986</v>
      </c>
      <c r="G901" s="177" t="s">
        <v>3417</v>
      </c>
      <c r="H901" s="177" t="s">
        <v>3417</v>
      </c>
      <c r="I901" s="177" t="s">
        <v>6967</v>
      </c>
      <c r="J901" s="183" t="s">
        <v>7527</v>
      </c>
      <c r="K901" s="176" t="str">
        <f t="shared" si="28"/>
        <v>000100001001009138</v>
      </c>
    </row>
    <row r="902" spans="1:11" s="3" customFormat="1">
      <c r="A902" s="176" t="s">
        <v>1605</v>
      </c>
      <c r="B902" s="176"/>
      <c r="C902" s="153">
        <v>4</v>
      </c>
      <c r="D902" s="153">
        <v>0</v>
      </c>
      <c r="E902" s="177" t="s">
        <v>3417</v>
      </c>
      <c r="F902" s="177" t="s">
        <v>3986</v>
      </c>
      <c r="G902" s="177" t="s">
        <v>3417</v>
      </c>
      <c r="H902" s="177" t="s">
        <v>3417</v>
      </c>
      <c r="I902" s="177" t="s">
        <v>6967</v>
      </c>
      <c r="J902" s="183" t="s">
        <v>7528</v>
      </c>
      <c r="K902" s="176" t="str">
        <f t="shared" si="28"/>
        <v>000100001001009139</v>
      </c>
    </row>
    <row r="903" spans="1:11" s="3" customFormat="1">
      <c r="A903" s="176" t="s">
        <v>1606</v>
      </c>
      <c r="B903" s="176"/>
      <c r="C903" s="153">
        <v>4</v>
      </c>
      <c r="D903" s="153">
        <v>0</v>
      </c>
      <c r="E903" s="177" t="s">
        <v>3417</v>
      </c>
      <c r="F903" s="177" t="s">
        <v>3986</v>
      </c>
      <c r="G903" s="177" t="s">
        <v>3417</v>
      </c>
      <c r="H903" s="177" t="s">
        <v>3417</v>
      </c>
      <c r="I903" s="177" t="s">
        <v>6967</v>
      </c>
      <c r="J903" s="183" t="s">
        <v>7529</v>
      </c>
      <c r="K903" s="176" t="str">
        <f t="shared" si="28"/>
        <v>000100001001009140</v>
      </c>
    </row>
    <row r="904" spans="1:11" s="3" customFormat="1">
      <c r="A904" s="176" t="s">
        <v>1607</v>
      </c>
      <c r="B904" s="176"/>
      <c r="C904" s="153">
        <v>4</v>
      </c>
      <c r="D904" s="153">
        <v>0</v>
      </c>
      <c r="E904" s="177" t="s">
        <v>3417</v>
      </c>
      <c r="F904" s="177" t="s">
        <v>3986</v>
      </c>
      <c r="G904" s="177" t="s">
        <v>3417</v>
      </c>
      <c r="H904" s="177" t="s">
        <v>3417</v>
      </c>
      <c r="I904" s="177" t="s">
        <v>6967</v>
      </c>
      <c r="J904" s="183" t="s">
        <v>7530</v>
      </c>
      <c r="K904" s="176" t="str">
        <f t="shared" si="28"/>
        <v>000100001001009141</v>
      </c>
    </row>
    <row r="905" spans="1:11" s="3" customFormat="1">
      <c r="A905" s="176" t="s">
        <v>1608</v>
      </c>
      <c r="B905" s="176"/>
      <c r="C905" s="153">
        <v>4</v>
      </c>
      <c r="D905" s="153">
        <v>0</v>
      </c>
      <c r="E905" s="177" t="s">
        <v>3417</v>
      </c>
      <c r="F905" s="177" t="s">
        <v>3986</v>
      </c>
      <c r="G905" s="177" t="s">
        <v>3417</v>
      </c>
      <c r="H905" s="177" t="s">
        <v>3417</v>
      </c>
      <c r="I905" s="177" t="s">
        <v>6967</v>
      </c>
      <c r="J905" s="183" t="s">
        <v>7531</v>
      </c>
      <c r="K905" s="176" t="str">
        <f t="shared" si="28"/>
        <v>000100001001009142</v>
      </c>
    </row>
    <row r="906" spans="1:11" s="3" customFormat="1">
      <c r="A906" s="176" t="s">
        <v>1609</v>
      </c>
      <c r="B906" s="176"/>
      <c r="C906" s="153">
        <v>4</v>
      </c>
      <c r="D906" s="153">
        <v>0</v>
      </c>
      <c r="E906" s="177" t="s">
        <v>3417</v>
      </c>
      <c r="F906" s="177" t="s">
        <v>3986</v>
      </c>
      <c r="G906" s="177" t="s">
        <v>3417</v>
      </c>
      <c r="H906" s="177" t="s">
        <v>3417</v>
      </c>
      <c r="I906" s="177" t="s">
        <v>6967</v>
      </c>
      <c r="J906" s="183" t="s">
        <v>7532</v>
      </c>
      <c r="K906" s="176" t="str">
        <f t="shared" si="28"/>
        <v>000100001001009143</v>
      </c>
    </row>
    <row r="907" spans="1:11" s="3" customFormat="1">
      <c r="A907" s="176" t="s">
        <v>1610</v>
      </c>
      <c r="B907" s="176"/>
      <c r="C907" s="153">
        <v>4</v>
      </c>
      <c r="D907" s="153">
        <v>0</v>
      </c>
      <c r="E907" s="177" t="s">
        <v>3417</v>
      </c>
      <c r="F907" s="177" t="s">
        <v>3986</v>
      </c>
      <c r="G907" s="177" t="s">
        <v>3417</v>
      </c>
      <c r="H907" s="177" t="s">
        <v>3417</v>
      </c>
      <c r="I907" s="177" t="s">
        <v>6967</v>
      </c>
      <c r="J907" s="183" t="s">
        <v>7533</v>
      </c>
      <c r="K907" s="176" t="str">
        <f t="shared" si="28"/>
        <v>000100001001009144</v>
      </c>
    </row>
    <row r="908" spans="1:11" s="3" customFormat="1">
      <c r="A908" s="176" t="s">
        <v>1611</v>
      </c>
      <c r="B908" s="176"/>
      <c r="C908" s="153">
        <v>4</v>
      </c>
      <c r="D908" s="153">
        <v>0</v>
      </c>
      <c r="E908" s="177" t="s">
        <v>3417</v>
      </c>
      <c r="F908" s="177" t="s">
        <v>3986</v>
      </c>
      <c r="G908" s="177" t="s">
        <v>3417</v>
      </c>
      <c r="H908" s="177" t="s">
        <v>3417</v>
      </c>
      <c r="I908" s="177" t="s">
        <v>6967</v>
      </c>
      <c r="J908" s="183" t="s">
        <v>7534</v>
      </c>
      <c r="K908" s="176" t="str">
        <f t="shared" si="28"/>
        <v>000100001001009145</v>
      </c>
    </row>
    <row r="909" spans="1:11" s="3" customFormat="1">
      <c r="A909" s="176" t="s">
        <v>1612</v>
      </c>
      <c r="B909" s="176"/>
      <c r="C909" s="153">
        <v>4</v>
      </c>
      <c r="D909" s="153">
        <v>0</v>
      </c>
      <c r="E909" s="177" t="s">
        <v>3417</v>
      </c>
      <c r="F909" s="177" t="s">
        <v>3986</v>
      </c>
      <c r="G909" s="177" t="s">
        <v>3417</v>
      </c>
      <c r="H909" s="177" t="s">
        <v>3417</v>
      </c>
      <c r="I909" s="177" t="s">
        <v>6967</v>
      </c>
      <c r="J909" s="183" t="s">
        <v>7535</v>
      </c>
      <c r="K909" s="176" t="str">
        <f t="shared" si="28"/>
        <v>000100001001009146</v>
      </c>
    </row>
    <row r="910" spans="1:11" s="3" customFormat="1">
      <c r="A910" s="176" t="s">
        <v>1613</v>
      </c>
      <c r="B910" s="176"/>
      <c r="C910" s="153">
        <v>4</v>
      </c>
      <c r="D910" s="153">
        <v>0</v>
      </c>
      <c r="E910" s="177" t="s">
        <v>3417</v>
      </c>
      <c r="F910" s="177" t="s">
        <v>3986</v>
      </c>
      <c r="G910" s="177" t="s">
        <v>3417</v>
      </c>
      <c r="H910" s="177" t="s">
        <v>3417</v>
      </c>
      <c r="I910" s="177" t="s">
        <v>6967</v>
      </c>
      <c r="J910" s="183" t="s">
        <v>7536</v>
      </c>
      <c r="K910" s="176" t="str">
        <f t="shared" si="28"/>
        <v>000100001001009147</v>
      </c>
    </row>
    <row r="911" spans="1:11" s="3" customFormat="1">
      <c r="A911" s="176" t="s">
        <v>1614</v>
      </c>
      <c r="B911" s="176"/>
      <c r="C911" s="153">
        <v>4</v>
      </c>
      <c r="D911" s="153">
        <v>0</v>
      </c>
      <c r="E911" s="177" t="s">
        <v>3417</v>
      </c>
      <c r="F911" s="177" t="s">
        <v>3986</v>
      </c>
      <c r="G911" s="177" t="s">
        <v>3417</v>
      </c>
      <c r="H911" s="177" t="s">
        <v>3417</v>
      </c>
      <c r="I911" s="177" t="s">
        <v>6967</v>
      </c>
      <c r="J911" s="183" t="s">
        <v>7537</v>
      </c>
      <c r="K911" s="176" t="str">
        <f t="shared" si="28"/>
        <v>000100001001009148</v>
      </c>
    </row>
    <row r="912" spans="1:11" s="3" customFormat="1">
      <c r="A912" s="176" t="s">
        <v>1615</v>
      </c>
      <c r="B912" s="176"/>
      <c r="C912" s="153">
        <v>4</v>
      </c>
      <c r="D912" s="153">
        <v>0</v>
      </c>
      <c r="E912" s="177" t="s">
        <v>3417</v>
      </c>
      <c r="F912" s="177" t="s">
        <v>3986</v>
      </c>
      <c r="G912" s="177" t="s">
        <v>3417</v>
      </c>
      <c r="H912" s="177" t="s">
        <v>3417</v>
      </c>
      <c r="I912" s="177" t="s">
        <v>6967</v>
      </c>
      <c r="J912" s="183" t="s">
        <v>7538</v>
      </c>
      <c r="K912" s="176" t="str">
        <f t="shared" si="28"/>
        <v>000100001001009149</v>
      </c>
    </row>
    <row r="913" spans="1:11" s="3" customFormat="1">
      <c r="A913" s="176" t="s">
        <v>1616</v>
      </c>
      <c r="B913" s="176"/>
      <c r="C913" s="153">
        <v>4</v>
      </c>
      <c r="D913" s="153">
        <v>0</v>
      </c>
      <c r="E913" s="177" t="s">
        <v>3417</v>
      </c>
      <c r="F913" s="177" t="s">
        <v>3986</v>
      </c>
      <c r="G913" s="177" t="s">
        <v>3417</v>
      </c>
      <c r="H913" s="177" t="s">
        <v>3417</v>
      </c>
      <c r="I913" s="177" t="s">
        <v>6967</v>
      </c>
      <c r="J913" s="183" t="s">
        <v>7539</v>
      </c>
      <c r="K913" s="176" t="str">
        <f t="shared" si="28"/>
        <v>000100001001009150</v>
      </c>
    </row>
    <row r="914" spans="1:11" s="3" customFormat="1">
      <c r="A914" s="176" t="s">
        <v>1617</v>
      </c>
      <c r="B914" s="176"/>
      <c r="C914" s="153">
        <v>4</v>
      </c>
      <c r="D914" s="153">
        <v>0</v>
      </c>
      <c r="E914" s="177" t="s">
        <v>3417</v>
      </c>
      <c r="F914" s="177" t="s">
        <v>3986</v>
      </c>
      <c r="G914" s="177" t="s">
        <v>3417</v>
      </c>
      <c r="H914" s="177" t="s">
        <v>3417</v>
      </c>
      <c r="I914" s="177" t="s">
        <v>6967</v>
      </c>
      <c r="J914" s="183" t="s">
        <v>7540</v>
      </c>
      <c r="K914" s="176" t="str">
        <f t="shared" si="28"/>
        <v>000100001001009151</v>
      </c>
    </row>
    <row r="915" spans="1:11" s="3" customFormat="1">
      <c r="A915" s="176" t="s">
        <v>1618</v>
      </c>
      <c r="B915" s="176"/>
      <c r="C915" s="153">
        <v>4</v>
      </c>
      <c r="D915" s="153">
        <v>0</v>
      </c>
      <c r="E915" s="177" t="s">
        <v>3417</v>
      </c>
      <c r="F915" s="177" t="s">
        <v>3986</v>
      </c>
      <c r="G915" s="177" t="s">
        <v>3417</v>
      </c>
      <c r="H915" s="177" t="s">
        <v>3417</v>
      </c>
      <c r="I915" s="177" t="s">
        <v>6967</v>
      </c>
      <c r="J915" s="183" t="s">
        <v>7541</v>
      </c>
      <c r="K915" s="176" t="str">
        <f t="shared" si="28"/>
        <v>000100001001009152</v>
      </c>
    </row>
    <row r="916" spans="1:11" s="3" customFormat="1">
      <c r="A916" s="176" t="s">
        <v>1619</v>
      </c>
      <c r="B916" s="176"/>
      <c r="C916" s="153">
        <v>4</v>
      </c>
      <c r="D916" s="153">
        <v>0</v>
      </c>
      <c r="E916" s="177" t="s">
        <v>3417</v>
      </c>
      <c r="F916" s="177" t="s">
        <v>3986</v>
      </c>
      <c r="G916" s="177" t="s">
        <v>3417</v>
      </c>
      <c r="H916" s="177" t="s">
        <v>3417</v>
      </c>
      <c r="I916" s="177" t="s">
        <v>6967</v>
      </c>
      <c r="J916" s="183" t="s">
        <v>7542</v>
      </c>
      <c r="K916" s="176" t="str">
        <f t="shared" ref="K916:K972" si="29">D916&amp;E916&amp;F916&amp;G916&amp;H916&amp;I916&amp;J916</f>
        <v>000100001001009153</v>
      </c>
    </row>
    <row r="917" spans="1:11" s="3" customFormat="1">
      <c r="A917" s="176" t="s">
        <v>1620</v>
      </c>
      <c r="B917" s="176"/>
      <c r="C917" s="153">
        <v>4</v>
      </c>
      <c r="D917" s="153">
        <v>0</v>
      </c>
      <c r="E917" s="177" t="s">
        <v>3417</v>
      </c>
      <c r="F917" s="177" t="s">
        <v>3986</v>
      </c>
      <c r="G917" s="177" t="s">
        <v>3417</v>
      </c>
      <c r="H917" s="177" t="s">
        <v>3417</v>
      </c>
      <c r="I917" s="177" t="s">
        <v>6967</v>
      </c>
      <c r="J917" s="183" t="s">
        <v>7543</v>
      </c>
      <c r="K917" s="176" t="str">
        <f t="shared" si="29"/>
        <v>000100001001009154</v>
      </c>
    </row>
    <row r="918" spans="1:11" s="3" customFormat="1">
      <c r="A918" s="176" t="s">
        <v>1621</v>
      </c>
      <c r="B918" s="176"/>
      <c r="C918" s="153">
        <v>4</v>
      </c>
      <c r="D918" s="153">
        <v>0</v>
      </c>
      <c r="E918" s="177" t="s">
        <v>3417</v>
      </c>
      <c r="F918" s="177" t="s">
        <v>3986</v>
      </c>
      <c r="G918" s="177" t="s">
        <v>3417</v>
      </c>
      <c r="H918" s="177" t="s">
        <v>3417</v>
      </c>
      <c r="I918" s="177" t="s">
        <v>6967</v>
      </c>
      <c r="J918" s="183" t="s">
        <v>7544</v>
      </c>
      <c r="K918" s="176" t="str">
        <f t="shared" si="29"/>
        <v>000100001001009155</v>
      </c>
    </row>
    <row r="919" spans="1:11" s="3" customFormat="1">
      <c r="A919" s="176" t="s">
        <v>1622</v>
      </c>
      <c r="B919" s="176"/>
      <c r="C919" s="153">
        <v>4</v>
      </c>
      <c r="D919" s="153">
        <v>0</v>
      </c>
      <c r="E919" s="177" t="s">
        <v>3417</v>
      </c>
      <c r="F919" s="177" t="s">
        <v>3986</v>
      </c>
      <c r="G919" s="177" t="s">
        <v>3417</v>
      </c>
      <c r="H919" s="177" t="s">
        <v>3417</v>
      </c>
      <c r="I919" s="177" t="s">
        <v>6967</v>
      </c>
      <c r="J919" s="183" t="s">
        <v>7545</v>
      </c>
      <c r="K919" s="176" t="str">
        <f t="shared" si="29"/>
        <v>000100001001009156</v>
      </c>
    </row>
    <row r="920" spans="1:11" s="3" customFormat="1">
      <c r="A920" s="176" t="s">
        <v>1623</v>
      </c>
      <c r="B920" s="176"/>
      <c r="C920" s="153">
        <v>4</v>
      </c>
      <c r="D920" s="153">
        <v>0</v>
      </c>
      <c r="E920" s="177" t="s">
        <v>3417</v>
      </c>
      <c r="F920" s="177" t="s">
        <v>3986</v>
      </c>
      <c r="G920" s="177" t="s">
        <v>3417</v>
      </c>
      <c r="H920" s="177" t="s">
        <v>3417</v>
      </c>
      <c r="I920" s="177" t="s">
        <v>6967</v>
      </c>
      <c r="J920" s="183" t="s">
        <v>7546</v>
      </c>
      <c r="K920" s="176" t="str">
        <f t="shared" si="29"/>
        <v>000100001001009157</v>
      </c>
    </row>
    <row r="921" spans="1:11" s="3" customFormat="1">
      <c r="A921" s="176" t="s">
        <v>1624</v>
      </c>
      <c r="B921" s="176"/>
      <c r="C921" s="153">
        <v>4</v>
      </c>
      <c r="D921" s="153">
        <v>0</v>
      </c>
      <c r="E921" s="177" t="s">
        <v>3417</v>
      </c>
      <c r="F921" s="177" t="s">
        <v>3986</v>
      </c>
      <c r="G921" s="177" t="s">
        <v>3417</v>
      </c>
      <c r="H921" s="177" t="s">
        <v>3417</v>
      </c>
      <c r="I921" s="177" t="s">
        <v>6967</v>
      </c>
      <c r="J921" s="183" t="s">
        <v>7547</v>
      </c>
      <c r="K921" s="176" t="str">
        <f t="shared" si="29"/>
        <v>000100001001009158</v>
      </c>
    </row>
    <row r="922" spans="1:11" s="3" customFormat="1">
      <c r="A922" s="176" t="s">
        <v>1625</v>
      </c>
      <c r="B922" s="176"/>
      <c r="C922" s="153">
        <v>4</v>
      </c>
      <c r="D922" s="153">
        <v>0</v>
      </c>
      <c r="E922" s="177" t="s">
        <v>3417</v>
      </c>
      <c r="F922" s="177" t="s">
        <v>3986</v>
      </c>
      <c r="G922" s="177" t="s">
        <v>3417</v>
      </c>
      <c r="H922" s="177" t="s">
        <v>3417</v>
      </c>
      <c r="I922" s="177" t="s">
        <v>6967</v>
      </c>
      <c r="J922" s="183" t="s">
        <v>7548</v>
      </c>
      <c r="K922" s="176" t="str">
        <f t="shared" si="29"/>
        <v>000100001001009159</v>
      </c>
    </row>
    <row r="923" spans="1:11" s="3" customFormat="1">
      <c r="A923" s="176" t="s">
        <v>1626</v>
      </c>
      <c r="B923" s="176"/>
      <c r="C923" s="153">
        <v>4</v>
      </c>
      <c r="D923" s="153">
        <v>0</v>
      </c>
      <c r="E923" s="177" t="s">
        <v>3417</v>
      </c>
      <c r="F923" s="177" t="s">
        <v>3986</v>
      </c>
      <c r="G923" s="177" t="s">
        <v>3417</v>
      </c>
      <c r="H923" s="177" t="s">
        <v>3417</v>
      </c>
      <c r="I923" s="177" t="s">
        <v>6967</v>
      </c>
      <c r="J923" s="183" t="s">
        <v>7549</v>
      </c>
      <c r="K923" s="176" t="str">
        <f t="shared" si="29"/>
        <v>000100001001009160</v>
      </c>
    </row>
    <row r="924" spans="1:11" s="3" customFormat="1">
      <c r="A924" s="176" t="s">
        <v>1627</v>
      </c>
      <c r="B924" s="176"/>
      <c r="C924" s="153">
        <v>4</v>
      </c>
      <c r="D924" s="153">
        <v>0</v>
      </c>
      <c r="E924" s="177" t="s">
        <v>3417</v>
      </c>
      <c r="F924" s="177" t="s">
        <v>3986</v>
      </c>
      <c r="G924" s="177" t="s">
        <v>3417</v>
      </c>
      <c r="H924" s="177" t="s">
        <v>3417</v>
      </c>
      <c r="I924" s="177" t="s">
        <v>6967</v>
      </c>
      <c r="J924" s="183" t="s">
        <v>7550</v>
      </c>
      <c r="K924" s="176" t="str">
        <f t="shared" si="29"/>
        <v>000100001001009161</v>
      </c>
    </row>
    <row r="925" spans="1:11" s="3" customFormat="1">
      <c r="A925" s="176" t="s">
        <v>1628</v>
      </c>
      <c r="B925" s="176"/>
      <c r="C925" s="153">
        <v>4</v>
      </c>
      <c r="D925" s="153">
        <v>0</v>
      </c>
      <c r="E925" s="177" t="s">
        <v>3417</v>
      </c>
      <c r="F925" s="177" t="s">
        <v>3986</v>
      </c>
      <c r="G925" s="177" t="s">
        <v>3417</v>
      </c>
      <c r="H925" s="177" t="s">
        <v>3417</v>
      </c>
      <c r="I925" s="177" t="s">
        <v>6967</v>
      </c>
      <c r="J925" s="183" t="s">
        <v>7551</v>
      </c>
      <c r="K925" s="176" t="str">
        <f t="shared" si="29"/>
        <v>000100001001009162</v>
      </c>
    </row>
    <row r="926" spans="1:11" s="3" customFormat="1">
      <c r="A926" s="176" t="s">
        <v>1629</v>
      </c>
      <c r="B926" s="176"/>
      <c r="C926" s="153">
        <v>4</v>
      </c>
      <c r="D926" s="153">
        <v>0</v>
      </c>
      <c r="E926" s="177" t="s">
        <v>3417</v>
      </c>
      <c r="F926" s="177" t="s">
        <v>3986</v>
      </c>
      <c r="G926" s="177" t="s">
        <v>3417</v>
      </c>
      <c r="H926" s="177" t="s">
        <v>3417</v>
      </c>
      <c r="I926" s="177" t="s">
        <v>6967</v>
      </c>
      <c r="J926" s="183" t="s">
        <v>7552</v>
      </c>
      <c r="K926" s="176" t="str">
        <f t="shared" si="29"/>
        <v>000100001001009163</v>
      </c>
    </row>
    <row r="927" spans="1:11" s="3" customFormat="1">
      <c r="A927" s="176" t="s">
        <v>1630</v>
      </c>
      <c r="B927" s="176"/>
      <c r="C927" s="153">
        <v>4</v>
      </c>
      <c r="D927" s="153">
        <v>0</v>
      </c>
      <c r="E927" s="177" t="s">
        <v>3417</v>
      </c>
      <c r="F927" s="177" t="s">
        <v>3986</v>
      </c>
      <c r="G927" s="177" t="s">
        <v>3417</v>
      </c>
      <c r="H927" s="177" t="s">
        <v>3417</v>
      </c>
      <c r="I927" s="177" t="s">
        <v>6967</v>
      </c>
      <c r="J927" s="183" t="s">
        <v>7553</v>
      </c>
      <c r="K927" s="176" t="str">
        <f t="shared" si="29"/>
        <v>000100001001009164</v>
      </c>
    </row>
    <row r="928" spans="1:11" s="3" customFormat="1">
      <c r="A928" s="176" t="s">
        <v>1631</v>
      </c>
      <c r="B928" s="176"/>
      <c r="C928" s="153">
        <v>4</v>
      </c>
      <c r="D928" s="153">
        <v>0</v>
      </c>
      <c r="E928" s="177" t="s">
        <v>3417</v>
      </c>
      <c r="F928" s="177" t="s">
        <v>3986</v>
      </c>
      <c r="G928" s="177" t="s">
        <v>3417</v>
      </c>
      <c r="H928" s="177" t="s">
        <v>3417</v>
      </c>
      <c r="I928" s="177" t="s">
        <v>6967</v>
      </c>
      <c r="J928" s="183" t="s">
        <v>7554</v>
      </c>
      <c r="K928" s="176" t="str">
        <f t="shared" si="29"/>
        <v>000100001001009165</v>
      </c>
    </row>
    <row r="929" spans="1:11" s="3" customFormat="1">
      <c r="A929" s="176" t="s">
        <v>1632</v>
      </c>
      <c r="B929" s="176"/>
      <c r="C929" s="153">
        <v>4</v>
      </c>
      <c r="D929" s="153">
        <v>0</v>
      </c>
      <c r="E929" s="177" t="s">
        <v>3417</v>
      </c>
      <c r="F929" s="177" t="s">
        <v>3986</v>
      </c>
      <c r="G929" s="177" t="s">
        <v>3417</v>
      </c>
      <c r="H929" s="177" t="s">
        <v>3417</v>
      </c>
      <c r="I929" s="177" t="s">
        <v>6967</v>
      </c>
      <c r="J929" s="183" t="s">
        <v>7555</v>
      </c>
      <c r="K929" s="176" t="str">
        <f t="shared" si="29"/>
        <v>000100001001009166</v>
      </c>
    </row>
    <row r="930" spans="1:11" s="3" customFormat="1">
      <c r="A930" s="176" t="s">
        <v>1633</v>
      </c>
      <c r="B930" s="176"/>
      <c r="C930" s="153">
        <v>4</v>
      </c>
      <c r="D930" s="153">
        <v>0</v>
      </c>
      <c r="E930" s="177" t="s">
        <v>3417</v>
      </c>
      <c r="F930" s="177" t="s">
        <v>3986</v>
      </c>
      <c r="G930" s="177" t="s">
        <v>3417</v>
      </c>
      <c r="H930" s="177" t="s">
        <v>3417</v>
      </c>
      <c r="I930" s="177" t="s">
        <v>6967</v>
      </c>
      <c r="J930" s="183" t="s">
        <v>7556</v>
      </c>
      <c r="K930" s="176" t="str">
        <f t="shared" si="29"/>
        <v>000100001001009167</v>
      </c>
    </row>
    <row r="931" spans="1:11" s="3" customFormat="1">
      <c r="A931" s="176" t="s">
        <v>1634</v>
      </c>
      <c r="B931" s="176"/>
      <c r="C931" s="153">
        <v>4</v>
      </c>
      <c r="D931" s="153">
        <v>0</v>
      </c>
      <c r="E931" s="177" t="s">
        <v>3417</v>
      </c>
      <c r="F931" s="177" t="s">
        <v>3986</v>
      </c>
      <c r="G931" s="177" t="s">
        <v>3417</v>
      </c>
      <c r="H931" s="177" t="s">
        <v>3417</v>
      </c>
      <c r="I931" s="177" t="s">
        <v>6967</v>
      </c>
      <c r="J931" s="183" t="s">
        <v>7557</v>
      </c>
      <c r="K931" s="176" t="str">
        <f t="shared" si="29"/>
        <v>000100001001009168</v>
      </c>
    </row>
    <row r="932" spans="1:11" s="3" customFormat="1">
      <c r="A932" s="176" t="s">
        <v>3479</v>
      </c>
      <c r="B932" s="176"/>
      <c r="C932" s="153">
        <v>4</v>
      </c>
      <c r="D932" s="153">
        <v>0</v>
      </c>
      <c r="E932" s="177" t="s">
        <v>3417</v>
      </c>
      <c r="F932" s="177" t="s">
        <v>3986</v>
      </c>
      <c r="G932" s="177" t="s">
        <v>3417</v>
      </c>
      <c r="H932" s="177" t="s">
        <v>3417</v>
      </c>
      <c r="I932" s="177" t="s">
        <v>6967</v>
      </c>
      <c r="J932" s="183" t="s">
        <v>7558</v>
      </c>
      <c r="K932" s="176" t="str">
        <f t="shared" si="29"/>
        <v>000100001001009169</v>
      </c>
    </row>
    <row r="933" spans="1:11" s="3" customFormat="1">
      <c r="A933" s="176" t="s">
        <v>1635</v>
      </c>
      <c r="B933" s="176"/>
      <c r="C933" s="153">
        <v>4</v>
      </c>
      <c r="D933" s="153">
        <v>0</v>
      </c>
      <c r="E933" s="177" t="s">
        <v>3417</v>
      </c>
      <c r="F933" s="177" t="s">
        <v>3986</v>
      </c>
      <c r="G933" s="177" t="s">
        <v>3417</v>
      </c>
      <c r="H933" s="177" t="s">
        <v>3417</v>
      </c>
      <c r="I933" s="177" t="s">
        <v>6967</v>
      </c>
      <c r="J933" s="183" t="s">
        <v>7559</v>
      </c>
      <c r="K933" s="176" t="str">
        <f t="shared" si="29"/>
        <v>000100001001009170</v>
      </c>
    </row>
    <row r="934" spans="1:11" s="3" customFormat="1">
      <c r="A934" s="176" t="s">
        <v>1636</v>
      </c>
      <c r="B934" s="176"/>
      <c r="C934" s="153">
        <v>4</v>
      </c>
      <c r="D934" s="153">
        <v>0</v>
      </c>
      <c r="E934" s="177" t="s">
        <v>3417</v>
      </c>
      <c r="F934" s="177" t="s">
        <v>3986</v>
      </c>
      <c r="G934" s="177" t="s">
        <v>3417</v>
      </c>
      <c r="H934" s="177" t="s">
        <v>3417</v>
      </c>
      <c r="I934" s="177" t="s">
        <v>6967</v>
      </c>
      <c r="J934" s="183" t="s">
        <v>7560</v>
      </c>
      <c r="K934" s="176" t="str">
        <f t="shared" si="29"/>
        <v>000100001001009171</v>
      </c>
    </row>
    <row r="935" spans="1:11" s="3" customFormat="1">
      <c r="A935" s="176" t="s">
        <v>1637</v>
      </c>
      <c r="B935" s="176"/>
      <c r="C935" s="153">
        <v>4</v>
      </c>
      <c r="D935" s="153">
        <v>0</v>
      </c>
      <c r="E935" s="177" t="s">
        <v>3417</v>
      </c>
      <c r="F935" s="177" t="s">
        <v>3986</v>
      </c>
      <c r="G935" s="177" t="s">
        <v>3417</v>
      </c>
      <c r="H935" s="177" t="s">
        <v>3417</v>
      </c>
      <c r="I935" s="177" t="s">
        <v>6967</v>
      </c>
      <c r="J935" s="183" t="s">
        <v>7561</v>
      </c>
      <c r="K935" s="176" t="str">
        <f t="shared" si="29"/>
        <v>000100001001009172</v>
      </c>
    </row>
    <row r="936" spans="1:11" s="3" customFormat="1">
      <c r="A936" s="176" t="s">
        <v>1638</v>
      </c>
      <c r="B936" s="176"/>
      <c r="C936" s="153">
        <v>4</v>
      </c>
      <c r="D936" s="153">
        <v>0</v>
      </c>
      <c r="E936" s="177" t="s">
        <v>3417</v>
      </c>
      <c r="F936" s="177" t="s">
        <v>3986</v>
      </c>
      <c r="G936" s="177" t="s">
        <v>3417</v>
      </c>
      <c r="H936" s="177" t="s">
        <v>3417</v>
      </c>
      <c r="I936" s="177" t="s">
        <v>6967</v>
      </c>
      <c r="J936" s="183" t="s">
        <v>7562</v>
      </c>
      <c r="K936" s="176" t="str">
        <f t="shared" si="29"/>
        <v>000100001001009173</v>
      </c>
    </row>
    <row r="937" spans="1:11" s="3" customFormat="1">
      <c r="A937" s="176" t="s">
        <v>3480</v>
      </c>
      <c r="B937" s="176"/>
      <c r="C937" s="153">
        <v>4</v>
      </c>
      <c r="D937" s="153">
        <v>0</v>
      </c>
      <c r="E937" s="177" t="s">
        <v>3417</v>
      </c>
      <c r="F937" s="177" t="s">
        <v>3986</v>
      </c>
      <c r="G937" s="177" t="s">
        <v>3417</v>
      </c>
      <c r="H937" s="177" t="s">
        <v>3417</v>
      </c>
      <c r="I937" s="177" t="s">
        <v>6967</v>
      </c>
      <c r="J937" s="183" t="s">
        <v>7563</v>
      </c>
      <c r="K937" s="176" t="str">
        <f t="shared" si="29"/>
        <v>000100001001009174</v>
      </c>
    </row>
    <row r="938" spans="1:11" s="3" customFormat="1">
      <c r="A938" s="176" t="s">
        <v>1640</v>
      </c>
      <c r="B938" s="176"/>
      <c r="C938" s="153">
        <v>4</v>
      </c>
      <c r="D938" s="153">
        <v>0</v>
      </c>
      <c r="E938" s="177" t="s">
        <v>3417</v>
      </c>
      <c r="F938" s="177" t="s">
        <v>3986</v>
      </c>
      <c r="G938" s="177" t="s">
        <v>3417</v>
      </c>
      <c r="H938" s="177" t="s">
        <v>3417</v>
      </c>
      <c r="I938" s="177" t="s">
        <v>6967</v>
      </c>
      <c r="J938" s="183" t="s">
        <v>7564</v>
      </c>
      <c r="K938" s="176" t="str">
        <f t="shared" si="29"/>
        <v>000100001001009175</v>
      </c>
    </row>
    <row r="939" spans="1:11" s="3" customFormat="1">
      <c r="A939" s="176" t="s">
        <v>1641</v>
      </c>
      <c r="B939" s="176"/>
      <c r="C939" s="153">
        <v>4</v>
      </c>
      <c r="D939" s="153">
        <v>0</v>
      </c>
      <c r="E939" s="177" t="s">
        <v>3417</v>
      </c>
      <c r="F939" s="177" t="s">
        <v>3986</v>
      </c>
      <c r="G939" s="177" t="s">
        <v>3417</v>
      </c>
      <c r="H939" s="177" t="s">
        <v>3417</v>
      </c>
      <c r="I939" s="177" t="s">
        <v>6967</v>
      </c>
      <c r="J939" s="183" t="s">
        <v>7565</v>
      </c>
      <c r="K939" s="176" t="str">
        <f t="shared" si="29"/>
        <v>000100001001009176</v>
      </c>
    </row>
    <row r="940" spans="1:11" s="3" customFormat="1">
      <c r="A940" s="176" t="s">
        <v>1642</v>
      </c>
      <c r="B940" s="176"/>
      <c r="C940" s="153">
        <v>4</v>
      </c>
      <c r="D940" s="153">
        <v>0</v>
      </c>
      <c r="E940" s="177" t="s">
        <v>3417</v>
      </c>
      <c r="F940" s="177" t="s">
        <v>3986</v>
      </c>
      <c r="G940" s="177" t="s">
        <v>3417</v>
      </c>
      <c r="H940" s="177" t="s">
        <v>3417</v>
      </c>
      <c r="I940" s="177" t="s">
        <v>6967</v>
      </c>
      <c r="J940" s="183" t="s">
        <v>7566</v>
      </c>
      <c r="K940" s="176" t="str">
        <f t="shared" si="29"/>
        <v>000100001001009177</v>
      </c>
    </row>
    <row r="941" spans="1:11" s="3" customFormat="1">
      <c r="A941" s="176" t="s">
        <v>1643</v>
      </c>
      <c r="B941" s="176"/>
      <c r="C941" s="153">
        <v>4</v>
      </c>
      <c r="D941" s="153">
        <v>0</v>
      </c>
      <c r="E941" s="177" t="s">
        <v>3417</v>
      </c>
      <c r="F941" s="177" t="s">
        <v>3986</v>
      </c>
      <c r="G941" s="177" t="s">
        <v>3417</v>
      </c>
      <c r="H941" s="177" t="s">
        <v>3417</v>
      </c>
      <c r="I941" s="177" t="s">
        <v>6967</v>
      </c>
      <c r="J941" s="183" t="s">
        <v>7567</v>
      </c>
      <c r="K941" s="176" t="str">
        <f t="shared" si="29"/>
        <v>000100001001009178</v>
      </c>
    </row>
    <row r="942" spans="1:11" s="3" customFormat="1">
      <c r="A942" s="176" t="s">
        <v>1644</v>
      </c>
      <c r="B942" s="176"/>
      <c r="C942" s="153">
        <v>4</v>
      </c>
      <c r="D942" s="153">
        <v>0</v>
      </c>
      <c r="E942" s="177" t="s">
        <v>3417</v>
      </c>
      <c r="F942" s="177" t="s">
        <v>3986</v>
      </c>
      <c r="G942" s="177" t="s">
        <v>3417</v>
      </c>
      <c r="H942" s="177" t="s">
        <v>3417</v>
      </c>
      <c r="I942" s="177" t="s">
        <v>6967</v>
      </c>
      <c r="J942" s="183" t="s">
        <v>7568</v>
      </c>
      <c r="K942" s="176" t="str">
        <f t="shared" si="29"/>
        <v>000100001001009179</v>
      </c>
    </row>
    <row r="943" spans="1:11" s="3" customFormat="1">
      <c r="A943" s="176" t="s">
        <v>1645</v>
      </c>
      <c r="B943" s="176"/>
      <c r="C943" s="153">
        <v>4</v>
      </c>
      <c r="D943" s="153">
        <v>0</v>
      </c>
      <c r="E943" s="177" t="s">
        <v>3417</v>
      </c>
      <c r="F943" s="177" t="s">
        <v>3986</v>
      </c>
      <c r="G943" s="177" t="s">
        <v>3417</v>
      </c>
      <c r="H943" s="177" t="s">
        <v>3417</v>
      </c>
      <c r="I943" s="177" t="s">
        <v>6967</v>
      </c>
      <c r="J943" s="183" t="s">
        <v>7569</v>
      </c>
      <c r="K943" s="176" t="str">
        <f t="shared" si="29"/>
        <v>000100001001009180</v>
      </c>
    </row>
    <row r="944" spans="1:11" s="3" customFormat="1">
      <c r="A944" s="176" t="s">
        <v>1646</v>
      </c>
      <c r="B944" s="176"/>
      <c r="C944" s="153">
        <v>4</v>
      </c>
      <c r="D944" s="153">
        <v>0</v>
      </c>
      <c r="E944" s="177" t="s">
        <v>3417</v>
      </c>
      <c r="F944" s="177" t="s">
        <v>3986</v>
      </c>
      <c r="G944" s="177" t="s">
        <v>3417</v>
      </c>
      <c r="H944" s="177" t="s">
        <v>3417</v>
      </c>
      <c r="I944" s="177" t="s">
        <v>6967</v>
      </c>
      <c r="J944" s="183" t="s">
        <v>7570</v>
      </c>
      <c r="K944" s="176" t="str">
        <f t="shared" si="29"/>
        <v>000100001001009181</v>
      </c>
    </row>
    <row r="945" spans="1:11" s="3" customFormat="1">
      <c r="A945" s="176" t="s">
        <v>3481</v>
      </c>
      <c r="B945" s="176"/>
      <c r="C945" s="153">
        <v>4</v>
      </c>
      <c r="D945" s="153">
        <v>0</v>
      </c>
      <c r="E945" s="177" t="s">
        <v>3417</v>
      </c>
      <c r="F945" s="177" t="s">
        <v>3986</v>
      </c>
      <c r="G945" s="177" t="s">
        <v>3417</v>
      </c>
      <c r="H945" s="177" t="s">
        <v>3417</v>
      </c>
      <c r="I945" s="177" t="s">
        <v>6967</v>
      </c>
      <c r="J945" s="183" t="s">
        <v>7571</v>
      </c>
      <c r="K945" s="176" t="str">
        <f t="shared" si="29"/>
        <v>000100001001009182</v>
      </c>
    </row>
    <row r="946" spans="1:11" s="3" customFormat="1">
      <c r="A946" s="176" t="s">
        <v>3482</v>
      </c>
      <c r="B946" s="176"/>
      <c r="C946" s="153">
        <v>4</v>
      </c>
      <c r="D946" s="153">
        <v>0</v>
      </c>
      <c r="E946" s="177" t="s">
        <v>3417</v>
      </c>
      <c r="F946" s="177" t="s">
        <v>3986</v>
      </c>
      <c r="G946" s="177" t="s">
        <v>3417</v>
      </c>
      <c r="H946" s="177" t="s">
        <v>3417</v>
      </c>
      <c r="I946" s="177" t="s">
        <v>6967</v>
      </c>
      <c r="J946" s="183" t="s">
        <v>7572</v>
      </c>
      <c r="K946" s="176" t="str">
        <f t="shared" si="29"/>
        <v>000100001001009183</v>
      </c>
    </row>
    <row r="947" spans="1:11" s="3" customFormat="1">
      <c r="A947" s="176" t="s">
        <v>1648</v>
      </c>
      <c r="B947" s="176"/>
      <c r="C947" s="153">
        <v>4</v>
      </c>
      <c r="D947" s="153">
        <v>0</v>
      </c>
      <c r="E947" s="177" t="s">
        <v>3417</v>
      </c>
      <c r="F947" s="177" t="s">
        <v>3986</v>
      </c>
      <c r="G947" s="177" t="s">
        <v>3417</v>
      </c>
      <c r="H947" s="177" t="s">
        <v>3417</v>
      </c>
      <c r="I947" s="177" t="s">
        <v>6967</v>
      </c>
      <c r="J947" s="183" t="s">
        <v>7573</v>
      </c>
      <c r="K947" s="176" t="str">
        <f t="shared" si="29"/>
        <v>000100001001009184</v>
      </c>
    </row>
    <row r="948" spans="1:11" s="3" customFormat="1">
      <c r="A948" s="176" t="s">
        <v>1649</v>
      </c>
      <c r="B948" s="176"/>
      <c r="C948" s="153">
        <v>4</v>
      </c>
      <c r="D948" s="153">
        <v>0</v>
      </c>
      <c r="E948" s="177" t="s">
        <v>3417</v>
      </c>
      <c r="F948" s="177" t="s">
        <v>3986</v>
      </c>
      <c r="G948" s="177" t="s">
        <v>3417</v>
      </c>
      <c r="H948" s="177" t="s">
        <v>3417</v>
      </c>
      <c r="I948" s="177" t="s">
        <v>6967</v>
      </c>
      <c r="J948" s="183" t="s">
        <v>7574</v>
      </c>
      <c r="K948" s="176" t="str">
        <f t="shared" si="29"/>
        <v>000100001001009185</v>
      </c>
    </row>
    <row r="949" spans="1:11" s="3" customFormat="1">
      <c r="A949" s="176" t="s">
        <v>1650</v>
      </c>
      <c r="B949" s="176"/>
      <c r="C949" s="153">
        <v>4</v>
      </c>
      <c r="D949" s="153">
        <v>0</v>
      </c>
      <c r="E949" s="177" t="s">
        <v>3417</v>
      </c>
      <c r="F949" s="177" t="s">
        <v>3986</v>
      </c>
      <c r="G949" s="177" t="s">
        <v>3417</v>
      </c>
      <c r="H949" s="177" t="s">
        <v>3417</v>
      </c>
      <c r="I949" s="177" t="s">
        <v>6967</v>
      </c>
      <c r="J949" s="183" t="s">
        <v>7575</v>
      </c>
      <c r="K949" s="176" t="str">
        <f t="shared" si="29"/>
        <v>000100001001009186</v>
      </c>
    </row>
    <row r="950" spans="1:11" s="3" customFormat="1">
      <c r="A950" s="176" t="s">
        <v>1651</v>
      </c>
      <c r="B950" s="176"/>
      <c r="C950" s="153">
        <v>4</v>
      </c>
      <c r="D950" s="153">
        <v>0</v>
      </c>
      <c r="E950" s="177" t="s">
        <v>3417</v>
      </c>
      <c r="F950" s="177" t="s">
        <v>3986</v>
      </c>
      <c r="G950" s="177" t="s">
        <v>3417</v>
      </c>
      <c r="H950" s="177" t="s">
        <v>3417</v>
      </c>
      <c r="I950" s="177" t="s">
        <v>6967</v>
      </c>
      <c r="J950" s="183" t="s">
        <v>7576</v>
      </c>
      <c r="K950" s="176" t="str">
        <f t="shared" si="29"/>
        <v>000100001001009187</v>
      </c>
    </row>
    <row r="951" spans="1:11" s="3" customFormat="1">
      <c r="A951" s="176" t="s">
        <v>1652</v>
      </c>
      <c r="B951" s="176"/>
      <c r="C951" s="153">
        <v>4</v>
      </c>
      <c r="D951" s="153">
        <v>0</v>
      </c>
      <c r="E951" s="177" t="s">
        <v>3417</v>
      </c>
      <c r="F951" s="177" t="s">
        <v>3986</v>
      </c>
      <c r="G951" s="177" t="s">
        <v>3417</v>
      </c>
      <c r="H951" s="177" t="s">
        <v>3417</v>
      </c>
      <c r="I951" s="177" t="s">
        <v>6967</v>
      </c>
      <c r="J951" s="183" t="s">
        <v>7577</v>
      </c>
      <c r="K951" s="176" t="str">
        <f t="shared" si="29"/>
        <v>000100001001009188</v>
      </c>
    </row>
    <row r="952" spans="1:11" s="3" customFormat="1">
      <c r="A952" s="176" t="s">
        <v>1653</v>
      </c>
      <c r="B952" s="176"/>
      <c r="C952" s="153">
        <v>4</v>
      </c>
      <c r="D952" s="153">
        <v>0</v>
      </c>
      <c r="E952" s="177" t="s">
        <v>3417</v>
      </c>
      <c r="F952" s="177" t="s">
        <v>3986</v>
      </c>
      <c r="G952" s="177" t="s">
        <v>3417</v>
      </c>
      <c r="H952" s="177" t="s">
        <v>3417</v>
      </c>
      <c r="I952" s="177" t="s">
        <v>6967</v>
      </c>
      <c r="J952" s="183" t="s">
        <v>7578</v>
      </c>
      <c r="K952" s="176" t="str">
        <f t="shared" si="29"/>
        <v>000100001001009189</v>
      </c>
    </row>
    <row r="953" spans="1:11" s="3" customFormat="1">
      <c r="A953" s="176" t="s">
        <v>1654</v>
      </c>
      <c r="B953" s="176"/>
      <c r="C953" s="153">
        <v>4</v>
      </c>
      <c r="D953" s="153">
        <v>0</v>
      </c>
      <c r="E953" s="177" t="s">
        <v>3417</v>
      </c>
      <c r="F953" s="177" t="s">
        <v>3986</v>
      </c>
      <c r="G953" s="177" t="s">
        <v>3417</v>
      </c>
      <c r="H953" s="177" t="s">
        <v>3417</v>
      </c>
      <c r="I953" s="177" t="s">
        <v>6967</v>
      </c>
      <c r="J953" s="183" t="s">
        <v>7579</v>
      </c>
      <c r="K953" s="176" t="str">
        <f t="shared" si="29"/>
        <v>000100001001009190</v>
      </c>
    </row>
    <row r="954" spans="1:11" s="3" customFormat="1">
      <c r="A954" s="176" t="s">
        <v>1655</v>
      </c>
      <c r="B954" s="176"/>
      <c r="C954" s="153">
        <v>4</v>
      </c>
      <c r="D954" s="153">
        <v>0</v>
      </c>
      <c r="E954" s="177" t="s">
        <v>3417</v>
      </c>
      <c r="F954" s="177" t="s">
        <v>3986</v>
      </c>
      <c r="G954" s="177" t="s">
        <v>3417</v>
      </c>
      <c r="H954" s="177" t="s">
        <v>3417</v>
      </c>
      <c r="I954" s="177" t="s">
        <v>6967</v>
      </c>
      <c r="J954" s="183" t="s">
        <v>7580</v>
      </c>
      <c r="K954" s="176" t="str">
        <f t="shared" si="29"/>
        <v>000100001001009191</v>
      </c>
    </row>
    <row r="955" spans="1:11" s="3" customFormat="1">
      <c r="A955" s="176" t="s">
        <v>1656</v>
      </c>
      <c r="B955" s="176"/>
      <c r="C955" s="153">
        <v>4</v>
      </c>
      <c r="D955" s="153">
        <v>0</v>
      </c>
      <c r="E955" s="177" t="s">
        <v>3417</v>
      </c>
      <c r="F955" s="177" t="s">
        <v>3986</v>
      </c>
      <c r="G955" s="177" t="s">
        <v>3417</v>
      </c>
      <c r="H955" s="177" t="s">
        <v>3417</v>
      </c>
      <c r="I955" s="177" t="s">
        <v>6967</v>
      </c>
      <c r="J955" s="183" t="s">
        <v>7581</v>
      </c>
      <c r="K955" s="176" t="str">
        <f t="shared" si="29"/>
        <v>000100001001009192</v>
      </c>
    </row>
    <row r="956" spans="1:11" s="3" customFormat="1">
      <c r="A956" s="176" t="s">
        <v>1657</v>
      </c>
      <c r="B956" s="176"/>
      <c r="C956" s="153">
        <v>4</v>
      </c>
      <c r="D956" s="153">
        <v>0</v>
      </c>
      <c r="E956" s="177" t="s">
        <v>3417</v>
      </c>
      <c r="F956" s="177" t="s">
        <v>3986</v>
      </c>
      <c r="G956" s="177" t="s">
        <v>3417</v>
      </c>
      <c r="H956" s="177" t="s">
        <v>3417</v>
      </c>
      <c r="I956" s="177" t="s">
        <v>6967</v>
      </c>
      <c r="J956" s="183" t="s">
        <v>7582</v>
      </c>
      <c r="K956" s="176" t="str">
        <f t="shared" si="29"/>
        <v>000100001001009193</v>
      </c>
    </row>
    <row r="957" spans="1:11" s="3" customFormat="1">
      <c r="A957" s="176" t="s">
        <v>1658</v>
      </c>
      <c r="B957" s="176"/>
      <c r="C957" s="153">
        <v>4</v>
      </c>
      <c r="D957" s="153">
        <v>0</v>
      </c>
      <c r="E957" s="177" t="s">
        <v>3417</v>
      </c>
      <c r="F957" s="177" t="s">
        <v>3986</v>
      </c>
      <c r="G957" s="177" t="s">
        <v>3417</v>
      </c>
      <c r="H957" s="177" t="s">
        <v>3417</v>
      </c>
      <c r="I957" s="177" t="s">
        <v>6967</v>
      </c>
      <c r="J957" s="183" t="s">
        <v>7583</v>
      </c>
      <c r="K957" s="176" t="str">
        <f t="shared" si="29"/>
        <v>000100001001009194</v>
      </c>
    </row>
    <row r="958" spans="1:11" s="3" customFormat="1">
      <c r="A958" s="176" t="s">
        <v>1659</v>
      </c>
      <c r="B958" s="176"/>
      <c r="C958" s="153">
        <v>4</v>
      </c>
      <c r="D958" s="153">
        <v>0</v>
      </c>
      <c r="E958" s="177" t="s">
        <v>3417</v>
      </c>
      <c r="F958" s="177" t="s">
        <v>3986</v>
      </c>
      <c r="G958" s="177" t="s">
        <v>3417</v>
      </c>
      <c r="H958" s="177" t="s">
        <v>3417</v>
      </c>
      <c r="I958" s="177" t="s">
        <v>6967</v>
      </c>
      <c r="J958" s="183" t="s">
        <v>7584</v>
      </c>
      <c r="K958" s="176" t="str">
        <f t="shared" si="29"/>
        <v>000100001001009195</v>
      </c>
    </row>
    <row r="959" spans="1:11" s="3" customFormat="1">
      <c r="A959" s="176" t="s">
        <v>1660</v>
      </c>
      <c r="B959" s="176"/>
      <c r="C959" s="153">
        <v>4</v>
      </c>
      <c r="D959" s="153">
        <v>0</v>
      </c>
      <c r="E959" s="177" t="s">
        <v>3417</v>
      </c>
      <c r="F959" s="177" t="s">
        <v>3986</v>
      </c>
      <c r="G959" s="177" t="s">
        <v>3417</v>
      </c>
      <c r="H959" s="177" t="s">
        <v>3417</v>
      </c>
      <c r="I959" s="177" t="s">
        <v>6967</v>
      </c>
      <c r="J959" s="183" t="s">
        <v>7585</v>
      </c>
      <c r="K959" s="176" t="str">
        <f t="shared" si="29"/>
        <v>000100001001009196</v>
      </c>
    </row>
    <row r="960" spans="1:11" s="3" customFormat="1">
      <c r="A960" s="176" t="s">
        <v>3483</v>
      </c>
      <c r="B960" s="176"/>
      <c r="C960" s="153">
        <v>4</v>
      </c>
      <c r="D960" s="153">
        <v>0</v>
      </c>
      <c r="E960" s="177" t="s">
        <v>3417</v>
      </c>
      <c r="F960" s="177" t="s">
        <v>3986</v>
      </c>
      <c r="G960" s="177" t="s">
        <v>3417</v>
      </c>
      <c r="H960" s="177" t="s">
        <v>3417</v>
      </c>
      <c r="I960" s="177" t="s">
        <v>6967</v>
      </c>
      <c r="J960" s="183" t="s">
        <v>7586</v>
      </c>
      <c r="K960" s="176" t="str">
        <f t="shared" si="29"/>
        <v>000100001001009197</v>
      </c>
    </row>
    <row r="961" spans="1:11" s="3" customFormat="1">
      <c r="A961" s="176" t="s">
        <v>1662</v>
      </c>
      <c r="B961" s="176"/>
      <c r="C961" s="153">
        <v>4</v>
      </c>
      <c r="D961" s="153">
        <v>0</v>
      </c>
      <c r="E961" s="177" t="s">
        <v>3417</v>
      </c>
      <c r="F961" s="177" t="s">
        <v>3986</v>
      </c>
      <c r="G961" s="177" t="s">
        <v>3417</v>
      </c>
      <c r="H961" s="177" t="s">
        <v>3417</v>
      </c>
      <c r="I961" s="177" t="s">
        <v>6967</v>
      </c>
      <c r="J961" s="183" t="s">
        <v>7587</v>
      </c>
      <c r="K961" s="176" t="str">
        <f t="shared" si="29"/>
        <v>000100001001009198</v>
      </c>
    </row>
    <row r="962" spans="1:11" s="3" customFormat="1">
      <c r="A962" s="176" t="s">
        <v>1663</v>
      </c>
      <c r="B962" s="176"/>
      <c r="C962" s="153">
        <v>4</v>
      </c>
      <c r="D962" s="153">
        <v>0</v>
      </c>
      <c r="E962" s="177" t="s">
        <v>3417</v>
      </c>
      <c r="F962" s="177" t="s">
        <v>3986</v>
      </c>
      <c r="G962" s="177" t="s">
        <v>3417</v>
      </c>
      <c r="H962" s="177" t="s">
        <v>3417</v>
      </c>
      <c r="I962" s="177" t="s">
        <v>6967</v>
      </c>
      <c r="J962" s="183" t="s">
        <v>7588</v>
      </c>
      <c r="K962" s="176" t="str">
        <f t="shared" si="29"/>
        <v>000100001001009199</v>
      </c>
    </row>
    <row r="963" spans="1:11" s="3" customFormat="1">
      <c r="A963" s="176" t="s">
        <v>1664</v>
      </c>
      <c r="B963" s="176"/>
      <c r="C963" s="153">
        <v>4</v>
      </c>
      <c r="D963" s="153">
        <v>0</v>
      </c>
      <c r="E963" s="177" t="s">
        <v>3417</v>
      </c>
      <c r="F963" s="177" t="s">
        <v>3986</v>
      </c>
      <c r="G963" s="177" t="s">
        <v>3417</v>
      </c>
      <c r="H963" s="177" t="s">
        <v>3417</v>
      </c>
      <c r="I963" s="177" t="s">
        <v>6967</v>
      </c>
      <c r="J963" s="183" t="s">
        <v>7589</v>
      </c>
      <c r="K963" s="176" t="str">
        <f t="shared" si="29"/>
        <v>000100001001009200</v>
      </c>
    </row>
    <row r="964" spans="1:11" s="3" customFormat="1">
      <c r="A964" s="176" t="s">
        <v>1665</v>
      </c>
      <c r="B964" s="176"/>
      <c r="C964" s="153">
        <v>4</v>
      </c>
      <c r="D964" s="153">
        <v>0</v>
      </c>
      <c r="E964" s="177" t="s">
        <v>3417</v>
      </c>
      <c r="F964" s="177" t="s">
        <v>3986</v>
      </c>
      <c r="G964" s="177" t="s">
        <v>3417</v>
      </c>
      <c r="H964" s="177" t="s">
        <v>3417</v>
      </c>
      <c r="I964" s="177" t="s">
        <v>6967</v>
      </c>
      <c r="J964" s="183" t="s">
        <v>7590</v>
      </c>
      <c r="K964" s="176" t="str">
        <f t="shared" si="29"/>
        <v>000100001001009201</v>
      </c>
    </row>
    <row r="965" spans="1:11" s="3" customFormat="1">
      <c r="A965" s="176" t="s">
        <v>1666</v>
      </c>
      <c r="B965" s="176"/>
      <c r="C965" s="153">
        <v>4</v>
      </c>
      <c r="D965" s="153">
        <v>0</v>
      </c>
      <c r="E965" s="177" t="s">
        <v>3417</v>
      </c>
      <c r="F965" s="177" t="s">
        <v>3986</v>
      </c>
      <c r="G965" s="177" t="s">
        <v>3417</v>
      </c>
      <c r="H965" s="177" t="s">
        <v>3417</v>
      </c>
      <c r="I965" s="177" t="s">
        <v>6967</v>
      </c>
      <c r="J965" s="183" t="s">
        <v>7591</v>
      </c>
      <c r="K965" s="176" t="str">
        <f t="shared" si="29"/>
        <v>000100001001009202</v>
      </c>
    </row>
    <row r="966" spans="1:11" s="3" customFormat="1">
      <c r="A966" s="176" t="s">
        <v>1667</v>
      </c>
      <c r="B966" s="176"/>
      <c r="C966" s="153">
        <v>4</v>
      </c>
      <c r="D966" s="153">
        <v>0</v>
      </c>
      <c r="E966" s="177" t="s">
        <v>3417</v>
      </c>
      <c r="F966" s="177" t="s">
        <v>3986</v>
      </c>
      <c r="G966" s="177" t="s">
        <v>3417</v>
      </c>
      <c r="H966" s="177" t="s">
        <v>3417</v>
      </c>
      <c r="I966" s="177" t="s">
        <v>6967</v>
      </c>
      <c r="J966" s="183" t="s">
        <v>7592</v>
      </c>
      <c r="K966" s="176" t="str">
        <f t="shared" si="29"/>
        <v>000100001001009203</v>
      </c>
    </row>
    <row r="967" spans="1:11" s="3" customFormat="1">
      <c r="A967" s="176" t="s">
        <v>1668</v>
      </c>
      <c r="B967" s="176"/>
      <c r="C967" s="153">
        <v>4</v>
      </c>
      <c r="D967" s="153">
        <v>0</v>
      </c>
      <c r="E967" s="177" t="s">
        <v>3417</v>
      </c>
      <c r="F967" s="177" t="s">
        <v>3986</v>
      </c>
      <c r="G967" s="177" t="s">
        <v>3417</v>
      </c>
      <c r="H967" s="177" t="s">
        <v>3417</v>
      </c>
      <c r="I967" s="177" t="s">
        <v>6967</v>
      </c>
      <c r="J967" s="183" t="s">
        <v>7593</v>
      </c>
      <c r="K967" s="176" t="str">
        <f t="shared" si="29"/>
        <v>000100001001009204</v>
      </c>
    </row>
    <row r="968" spans="1:11" s="3" customFormat="1">
      <c r="A968" s="176" t="s">
        <v>1669</v>
      </c>
      <c r="B968" s="176"/>
      <c r="C968" s="153">
        <v>4</v>
      </c>
      <c r="D968" s="153">
        <v>0</v>
      </c>
      <c r="E968" s="177" t="s">
        <v>3417</v>
      </c>
      <c r="F968" s="177" t="s">
        <v>3986</v>
      </c>
      <c r="G968" s="177" t="s">
        <v>3417</v>
      </c>
      <c r="H968" s="177" t="s">
        <v>3417</v>
      </c>
      <c r="I968" s="177" t="s">
        <v>6967</v>
      </c>
      <c r="J968" s="183" t="s">
        <v>7594</v>
      </c>
      <c r="K968" s="176" t="str">
        <f t="shared" si="29"/>
        <v>000100001001009205</v>
      </c>
    </row>
    <row r="969" spans="1:11" s="3" customFormat="1">
      <c r="A969" s="176" t="s">
        <v>1670</v>
      </c>
      <c r="B969" s="176"/>
      <c r="C969" s="153">
        <v>4</v>
      </c>
      <c r="D969" s="153">
        <v>0</v>
      </c>
      <c r="E969" s="177" t="s">
        <v>3417</v>
      </c>
      <c r="F969" s="177" t="s">
        <v>3986</v>
      </c>
      <c r="G969" s="177" t="s">
        <v>3417</v>
      </c>
      <c r="H969" s="177" t="s">
        <v>3417</v>
      </c>
      <c r="I969" s="177" t="s">
        <v>6967</v>
      </c>
      <c r="J969" s="183" t="s">
        <v>7595</v>
      </c>
      <c r="K969" s="176" t="str">
        <f t="shared" si="29"/>
        <v>000100001001009206</v>
      </c>
    </row>
    <row r="970" spans="1:11" s="3" customFormat="1">
      <c r="A970" s="176" t="s">
        <v>1671</v>
      </c>
      <c r="B970" s="176"/>
      <c r="C970" s="153">
        <v>4</v>
      </c>
      <c r="D970" s="153">
        <v>0</v>
      </c>
      <c r="E970" s="177" t="s">
        <v>3417</v>
      </c>
      <c r="F970" s="177" t="s">
        <v>3986</v>
      </c>
      <c r="G970" s="177" t="s">
        <v>3417</v>
      </c>
      <c r="H970" s="177" t="s">
        <v>3417</v>
      </c>
      <c r="I970" s="177" t="s">
        <v>6967</v>
      </c>
      <c r="J970" s="183" t="s">
        <v>7596</v>
      </c>
      <c r="K970" s="176" t="str">
        <f t="shared" si="29"/>
        <v>000100001001009207</v>
      </c>
    </row>
    <row r="971" spans="1:11" s="3" customFormat="1">
      <c r="A971" s="176" t="s">
        <v>1672</v>
      </c>
      <c r="B971" s="176"/>
      <c r="C971" s="153">
        <v>4</v>
      </c>
      <c r="D971" s="153">
        <v>0</v>
      </c>
      <c r="E971" s="177" t="s">
        <v>3417</v>
      </c>
      <c r="F971" s="177" t="s">
        <v>3986</v>
      </c>
      <c r="G971" s="177" t="s">
        <v>3417</v>
      </c>
      <c r="H971" s="177" t="s">
        <v>3417</v>
      </c>
      <c r="I971" s="177" t="s">
        <v>6967</v>
      </c>
      <c r="J971" s="183" t="s">
        <v>7597</v>
      </c>
      <c r="K971" s="176" t="str">
        <f t="shared" si="29"/>
        <v>000100001001009208</v>
      </c>
    </row>
    <row r="972" spans="1:11" s="3" customFormat="1">
      <c r="A972" s="176" t="s">
        <v>1673</v>
      </c>
      <c r="B972" s="176"/>
      <c r="C972" s="153">
        <v>4</v>
      </c>
      <c r="D972" s="153">
        <v>0</v>
      </c>
      <c r="E972" s="177" t="s">
        <v>3417</v>
      </c>
      <c r="F972" s="177" t="s">
        <v>3986</v>
      </c>
      <c r="G972" s="177" t="s">
        <v>3417</v>
      </c>
      <c r="H972" s="177" t="s">
        <v>3417</v>
      </c>
      <c r="I972" s="177" t="s">
        <v>6967</v>
      </c>
      <c r="J972" s="183" t="s">
        <v>7598</v>
      </c>
      <c r="K972" s="176" t="str">
        <f t="shared" si="29"/>
        <v>000100001001009209</v>
      </c>
    </row>
    <row r="973" spans="1:11" s="3" customFormat="1">
      <c r="A973" s="176" t="s">
        <v>1674</v>
      </c>
      <c r="B973" s="176"/>
      <c r="C973" s="153">
        <v>4</v>
      </c>
      <c r="D973" s="153">
        <v>0</v>
      </c>
      <c r="E973" s="177" t="s">
        <v>3417</v>
      </c>
      <c r="F973" s="177" t="s">
        <v>3986</v>
      </c>
      <c r="G973" s="177" t="s">
        <v>3417</v>
      </c>
      <c r="H973" s="177" t="s">
        <v>3417</v>
      </c>
      <c r="I973" s="177" t="s">
        <v>6967</v>
      </c>
      <c r="J973" s="183" t="s">
        <v>7599</v>
      </c>
      <c r="K973" s="176" t="str">
        <f t="shared" ref="K973:K1036" si="30">D973&amp;E973&amp;F973&amp;G973&amp;H973&amp;I973&amp;J973</f>
        <v>000100001001009210</v>
      </c>
    </row>
    <row r="974" spans="1:11" s="3" customFormat="1">
      <c r="A974" s="176" t="s">
        <v>1675</v>
      </c>
      <c r="B974" s="176"/>
      <c r="C974" s="153">
        <v>4</v>
      </c>
      <c r="D974" s="153">
        <v>0</v>
      </c>
      <c r="E974" s="177" t="s">
        <v>3417</v>
      </c>
      <c r="F974" s="177" t="s">
        <v>3986</v>
      </c>
      <c r="G974" s="177" t="s">
        <v>3417</v>
      </c>
      <c r="H974" s="177" t="s">
        <v>3417</v>
      </c>
      <c r="I974" s="177" t="s">
        <v>6967</v>
      </c>
      <c r="J974" s="183" t="s">
        <v>7600</v>
      </c>
      <c r="K974" s="176" t="str">
        <f t="shared" si="30"/>
        <v>000100001001009211</v>
      </c>
    </row>
    <row r="975" spans="1:11" s="3" customFormat="1">
      <c r="A975" s="176" t="s">
        <v>1676</v>
      </c>
      <c r="B975" s="176"/>
      <c r="C975" s="153">
        <v>4</v>
      </c>
      <c r="D975" s="153">
        <v>0</v>
      </c>
      <c r="E975" s="177" t="s">
        <v>3417</v>
      </c>
      <c r="F975" s="177" t="s">
        <v>3986</v>
      </c>
      <c r="G975" s="177" t="s">
        <v>3417</v>
      </c>
      <c r="H975" s="177" t="s">
        <v>3417</v>
      </c>
      <c r="I975" s="177" t="s">
        <v>6967</v>
      </c>
      <c r="J975" s="183" t="s">
        <v>7601</v>
      </c>
      <c r="K975" s="176" t="str">
        <f t="shared" si="30"/>
        <v>000100001001009212</v>
      </c>
    </row>
    <row r="976" spans="1:11" s="3" customFormat="1">
      <c r="A976" s="176" t="s">
        <v>1677</v>
      </c>
      <c r="B976" s="176"/>
      <c r="C976" s="153">
        <v>4</v>
      </c>
      <c r="D976" s="153">
        <v>0</v>
      </c>
      <c r="E976" s="177" t="s">
        <v>3417</v>
      </c>
      <c r="F976" s="177" t="s">
        <v>3986</v>
      </c>
      <c r="G976" s="177" t="s">
        <v>3417</v>
      </c>
      <c r="H976" s="177" t="s">
        <v>3417</v>
      </c>
      <c r="I976" s="177" t="s">
        <v>6967</v>
      </c>
      <c r="J976" s="183" t="s">
        <v>7602</v>
      </c>
      <c r="K976" s="176" t="str">
        <f t="shared" si="30"/>
        <v>000100001001009213</v>
      </c>
    </row>
    <row r="977" spans="1:11" s="3" customFormat="1">
      <c r="A977" s="176" t="s">
        <v>1678</v>
      </c>
      <c r="B977" s="176"/>
      <c r="C977" s="153">
        <v>4</v>
      </c>
      <c r="D977" s="153">
        <v>0</v>
      </c>
      <c r="E977" s="177" t="s">
        <v>3417</v>
      </c>
      <c r="F977" s="177" t="s">
        <v>3986</v>
      </c>
      <c r="G977" s="177" t="s">
        <v>3417</v>
      </c>
      <c r="H977" s="177" t="s">
        <v>3417</v>
      </c>
      <c r="I977" s="177" t="s">
        <v>6967</v>
      </c>
      <c r="J977" s="183" t="s">
        <v>7603</v>
      </c>
      <c r="K977" s="176" t="str">
        <f t="shared" si="30"/>
        <v>000100001001009214</v>
      </c>
    </row>
    <row r="978" spans="1:11" s="3" customFormat="1">
      <c r="A978" s="176" t="s">
        <v>1679</v>
      </c>
      <c r="B978" s="176"/>
      <c r="C978" s="153">
        <v>4</v>
      </c>
      <c r="D978" s="153">
        <v>0</v>
      </c>
      <c r="E978" s="177" t="s">
        <v>3417</v>
      </c>
      <c r="F978" s="177" t="s">
        <v>3986</v>
      </c>
      <c r="G978" s="177" t="s">
        <v>3417</v>
      </c>
      <c r="H978" s="177" t="s">
        <v>3417</v>
      </c>
      <c r="I978" s="177" t="s">
        <v>6967</v>
      </c>
      <c r="J978" s="183" t="s">
        <v>7604</v>
      </c>
      <c r="K978" s="176" t="str">
        <f t="shared" si="30"/>
        <v>000100001001009215</v>
      </c>
    </row>
    <row r="979" spans="1:11" s="3" customFormat="1">
      <c r="A979" s="176" t="s">
        <v>1680</v>
      </c>
      <c r="B979" s="176"/>
      <c r="C979" s="153">
        <v>4</v>
      </c>
      <c r="D979" s="153">
        <v>0</v>
      </c>
      <c r="E979" s="177" t="s">
        <v>3417</v>
      </c>
      <c r="F979" s="177" t="s">
        <v>3986</v>
      </c>
      <c r="G979" s="177" t="s">
        <v>3417</v>
      </c>
      <c r="H979" s="177" t="s">
        <v>3417</v>
      </c>
      <c r="I979" s="177" t="s">
        <v>6967</v>
      </c>
      <c r="J979" s="183" t="s">
        <v>7605</v>
      </c>
      <c r="K979" s="176" t="str">
        <f t="shared" si="30"/>
        <v>000100001001009216</v>
      </c>
    </row>
    <row r="980" spans="1:11" s="3" customFormat="1">
      <c r="A980" s="176" t="s">
        <v>1681</v>
      </c>
      <c r="B980" s="176"/>
      <c r="C980" s="153">
        <v>4</v>
      </c>
      <c r="D980" s="153">
        <v>0</v>
      </c>
      <c r="E980" s="177" t="s">
        <v>3417</v>
      </c>
      <c r="F980" s="177" t="s">
        <v>3986</v>
      </c>
      <c r="G980" s="177" t="s">
        <v>3417</v>
      </c>
      <c r="H980" s="177" t="s">
        <v>3417</v>
      </c>
      <c r="I980" s="177" t="s">
        <v>6967</v>
      </c>
      <c r="J980" s="183" t="s">
        <v>7606</v>
      </c>
      <c r="K980" s="176" t="str">
        <f t="shared" si="30"/>
        <v>000100001001009217</v>
      </c>
    </row>
    <row r="981" spans="1:11" s="3" customFormat="1">
      <c r="A981" s="176" t="s">
        <v>1682</v>
      </c>
      <c r="B981" s="176"/>
      <c r="C981" s="153">
        <v>4</v>
      </c>
      <c r="D981" s="153">
        <v>0</v>
      </c>
      <c r="E981" s="177" t="s">
        <v>3417</v>
      </c>
      <c r="F981" s="177" t="s">
        <v>3986</v>
      </c>
      <c r="G981" s="177" t="s">
        <v>3417</v>
      </c>
      <c r="H981" s="177" t="s">
        <v>3417</v>
      </c>
      <c r="I981" s="177" t="s">
        <v>6967</v>
      </c>
      <c r="J981" s="183" t="s">
        <v>7607</v>
      </c>
      <c r="K981" s="176" t="str">
        <f t="shared" si="30"/>
        <v>000100001001009218</v>
      </c>
    </row>
    <row r="982" spans="1:11" s="3" customFormat="1">
      <c r="A982" s="176" t="s">
        <v>1683</v>
      </c>
      <c r="B982" s="176"/>
      <c r="C982" s="153">
        <v>4</v>
      </c>
      <c r="D982" s="153">
        <v>0</v>
      </c>
      <c r="E982" s="177" t="s">
        <v>3417</v>
      </c>
      <c r="F982" s="177" t="s">
        <v>3986</v>
      </c>
      <c r="G982" s="177" t="s">
        <v>3417</v>
      </c>
      <c r="H982" s="177" t="s">
        <v>3417</v>
      </c>
      <c r="I982" s="177" t="s">
        <v>6967</v>
      </c>
      <c r="J982" s="183" t="s">
        <v>7608</v>
      </c>
      <c r="K982" s="176" t="str">
        <f t="shared" si="30"/>
        <v>000100001001009219</v>
      </c>
    </row>
    <row r="983" spans="1:11" s="3" customFormat="1">
      <c r="A983" s="176" t="s">
        <v>1684</v>
      </c>
      <c r="B983" s="176"/>
      <c r="C983" s="153">
        <v>4</v>
      </c>
      <c r="D983" s="153">
        <v>0</v>
      </c>
      <c r="E983" s="177" t="s">
        <v>3417</v>
      </c>
      <c r="F983" s="177" t="s">
        <v>3986</v>
      </c>
      <c r="G983" s="177" t="s">
        <v>3417</v>
      </c>
      <c r="H983" s="177" t="s">
        <v>3417</v>
      </c>
      <c r="I983" s="177" t="s">
        <v>6967</v>
      </c>
      <c r="J983" s="183" t="s">
        <v>7609</v>
      </c>
      <c r="K983" s="176" t="str">
        <f t="shared" si="30"/>
        <v>000100001001009220</v>
      </c>
    </row>
    <row r="984" spans="1:11" s="3" customFormat="1">
      <c r="A984" s="176" t="s">
        <v>1685</v>
      </c>
      <c r="B984" s="176"/>
      <c r="C984" s="153">
        <v>4</v>
      </c>
      <c r="D984" s="153">
        <v>0</v>
      </c>
      <c r="E984" s="177" t="s">
        <v>3417</v>
      </c>
      <c r="F984" s="177" t="s">
        <v>3986</v>
      </c>
      <c r="G984" s="177" t="s">
        <v>3417</v>
      </c>
      <c r="H984" s="177" t="s">
        <v>3417</v>
      </c>
      <c r="I984" s="177" t="s">
        <v>6967</v>
      </c>
      <c r="J984" s="183" t="s">
        <v>7610</v>
      </c>
      <c r="K984" s="176" t="str">
        <f t="shared" si="30"/>
        <v>000100001001009221</v>
      </c>
    </row>
    <row r="985" spans="1:11" s="3" customFormat="1">
      <c r="A985" s="176" t="s">
        <v>1686</v>
      </c>
      <c r="B985" s="176"/>
      <c r="C985" s="153">
        <v>4</v>
      </c>
      <c r="D985" s="153">
        <v>0</v>
      </c>
      <c r="E985" s="177" t="s">
        <v>3417</v>
      </c>
      <c r="F985" s="177" t="s">
        <v>3986</v>
      </c>
      <c r="G985" s="177" t="s">
        <v>3417</v>
      </c>
      <c r="H985" s="177" t="s">
        <v>3417</v>
      </c>
      <c r="I985" s="177" t="s">
        <v>6967</v>
      </c>
      <c r="J985" s="183" t="s">
        <v>7611</v>
      </c>
      <c r="K985" s="176" t="str">
        <f t="shared" si="30"/>
        <v>000100001001009222</v>
      </c>
    </row>
    <row r="986" spans="1:11" s="3" customFormat="1">
      <c r="A986" s="176" t="s">
        <v>1687</v>
      </c>
      <c r="B986" s="176"/>
      <c r="C986" s="153">
        <v>4</v>
      </c>
      <c r="D986" s="153">
        <v>0</v>
      </c>
      <c r="E986" s="177" t="s">
        <v>3417</v>
      </c>
      <c r="F986" s="177" t="s">
        <v>3986</v>
      </c>
      <c r="G986" s="177" t="s">
        <v>3417</v>
      </c>
      <c r="H986" s="177" t="s">
        <v>3417</v>
      </c>
      <c r="I986" s="177" t="s">
        <v>6967</v>
      </c>
      <c r="J986" s="183" t="s">
        <v>7612</v>
      </c>
      <c r="K986" s="176" t="str">
        <f t="shared" si="30"/>
        <v>000100001001009223</v>
      </c>
    </row>
    <row r="987" spans="1:11" s="3" customFormat="1">
      <c r="A987" s="176" t="s">
        <v>1688</v>
      </c>
      <c r="B987" s="176"/>
      <c r="C987" s="153">
        <v>4</v>
      </c>
      <c r="D987" s="153">
        <v>0</v>
      </c>
      <c r="E987" s="177" t="s">
        <v>3417</v>
      </c>
      <c r="F987" s="177" t="s">
        <v>3986</v>
      </c>
      <c r="G987" s="177" t="s">
        <v>3417</v>
      </c>
      <c r="H987" s="177" t="s">
        <v>3417</v>
      </c>
      <c r="I987" s="177" t="s">
        <v>6967</v>
      </c>
      <c r="J987" s="183" t="s">
        <v>7613</v>
      </c>
      <c r="K987" s="176" t="str">
        <f t="shared" si="30"/>
        <v>000100001001009224</v>
      </c>
    </row>
    <row r="988" spans="1:11" s="3" customFormat="1">
      <c r="A988" s="176" t="s">
        <v>1689</v>
      </c>
      <c r="B988" s="176"/>
      <c r="C988" s="153">
        <v>4</v>
      </c>
      <c r="D988" s="153">
        <v>0</v>
      </c>
      <c r="E988" s="177" t="s">
        <v>3417</v>
      </c>
      <c r="F988" s="177" t="s">
        <v>3986</v>
      </c>
      <c r="G988" s="177" t="s">
        <v>3417</v>
      </c>
      <c r="H988" s="177" t="s">
        <v>3417</v>
      </c>
      <c r="I988" s="177" t="s">
        <v>6967</v>
      </c>
      <c r="J988" s="183" t="s">
        <v>7614</v>
      </c>
      <c r="K988" s="176" t="str">
        <f t="shared" si="30"/>
        <v>000100001001009225</v>
      </c>
    </row>
    <row r="989" spans="1:11" s="3" customFormat="1">
      <c r="A989" s="176" t="s">
        <v>1690</v>
      </c>
      <c r="B989" s="176"/>
      <c r="C989" s="153">
        <v>4</v>
      </c>
      <c r="D989" s="153">
        <v>0</v>
      </c>
      <c r="E989" s="177" t="s">
        <v>3417</v>
      </c>
      <c r="F989" s="177" t="s">
        <v>3986</v>
      </c>
      <c r="G989" s="177" t="s">
        <v>3417</v>
      </c>
      <c r="H989" s="177" t="s">
        <v>3417</v>
      </c>
      <c r="I989" s="177" t="s">
        <v>6967</v>
      </c>
      <c r="J989" s="183" t="s">
        <v>7615</v>
      </c>
      <c r="K989" s="176" t="str">
        <f t="shared" si="30"/>
        <v>000100001001009226</v>
      </c>
    </row>
    <row r="990" spans="1:11" s="3" customFormat="1">
      <c r="A990" s="176" t="s">
        <v>1691</v>
      </c>
      <c r="B990" s="176"/>
      <c r="C990" s="153">
        <v>4</v>
      </c>
      <c r="D990" s="153">
        <v>0</v>
      </c>
      <c r="E990" s="177" t="s">
        <v>3417</v>
      </c>
      <c r="F990" s="177" t="s">
        <v>3986</v>
      </c>
      <c r="G990" s="177" t="s">
        <v>3417</v>
      </c>
      <c r="H990" s="177" t="s">
        <v>3417</v>
      </c>
      <c r="I990" s="177" t="s">
        <v>6967</v>
      </c>
      <c r="J990" s="183" t="s">
        <v>7616</v>
      </c>
      <c r="K990" s="176" t="str">
        <f t="shared" si="30"/>
        <v>000100001001009227</v>
      </c>
    </row>
    <row r="991" spans="1:11" s="3" customFormat="1">
      <c r="A991" s="176" t="s">
        <v>1692</v>
      </c>
      <c r="B991" s="176"/>
      <c r="C991" s="153">
        <v>4</v>
      </c>
      <c r="D991" s="153">
        <v>0</v>
      </c>
      <c r="E991" s="177" t="s">
        <v>3417</v>
      </c>
      <c r="F991" s="177" t="s">
        <v>3986</v>
      </c>
      <c r="G991" s="177" t="s">
        <v>3417</v>
      </c>
      <c r="H991" s="177" t="s">
        <v>3417</v>
      </c>
      <c r="I991" s="177" t="s">
        <v>6967</v>
      </c>
      <c r="J991" s="183" t="s">
        <v>7617</v>
      </c>
      <c r="K991" s="176" t="str">
        <f t="shared" si="30"/>
        <v>000100001001009228</v>
      </c>
    </row>
    <row r="992" spans="1:11" s="3" customFormat="1">
      <c r="A992" s="176" t="s">
        <v>1693</v>
      </c>
      <c r="B992" s="176"/>
      <c r="C992" s="153">
        <v>4</v>
      </c>
      <c r="D992" s="153">
        <v>0</v>
      </c>
      <c r="E992" s="177" t="s">
        <v>3417</v>
      </c>
      <c r="F992" s="177" t="s">
        <v>3986</v>
      </c>
      <c r="G992" s="177" t="s">
        <v>3417</v>
      </c>
      <c r="H992" s="177" t="s">
        <v>3417</v>
      </c>
      <c r="I992" s="177" t="s">
        <v>6967</v>
      </c>
      <c r="J992" s="183" t="s">
        <v>7618</v>
      </c>
      <c r="K992" s="176" t="str">
        <f t="shared" si="30"/>
        <v>000100001001009229</v>
      </c>
    </row>
    <row r="993" spans="1:11" s="3" customFormat="1">
      <c r="A993" s="176" t="s">
        <v>1694</v>
      </c>
      <c r="B993" s="176"/>
      <c r="C993" s="153">
        <v>4</v>
      </c>
      <c r="D993" s="153">
        <v>0</v>
      </c>
      <c r="E993" s="177" t="s">
        <v>3417</v>
      </c>
      <c r="F993" s="177" t="s">
        <v>3986</v>
      </c>
      <c r="G993" s="177" t="s">
        <v>3417</v>
      </c>
      <c r="H993" s="177" t="s">
        <v>3417</v>
      </c>
      <c r="I993" s="177" t="s">
        <v>6967</v>
      </c>
      <c r="J993" s="183" t="s">
        <v>7619</v>
      </c>
      <c r="K993" s="176" t="str">
        <f t="shared" si="30"/>
        <v>000100001001009230</v>
      </c>
    </row>
    <row r="994" spans="1:11" s="3" customFormat="1">
      <c r="A994" s="176" t="s">
        <v>1695</v>
      </c>
      <c r="B994" s="176"/>
      <c r="C994" s="153">
        <v>4</v>
      </c>
      <c r="D994" s="153">
        <v>0</v>
      </c>
      <c r="E994" s="177" t="s">
        <v>3417</v>
      </c>
      <c r="F994" s="177" t="s">
        <v>3986</v>
      </c>
      <c r="G994" s="177" t="s">
        <v>3417</v>
      </c>
      <c r="H994" s="177" t="s">
        <v>3417</v>
      </c>
      <c r="I994" s="177" t="s">
        <v>6967</v>
      </c>
      <c r="J994" s="183" t="s">
        <v>7620</v>
      </c>
      <c r="K994" s="176" t="str">
        <f t="shared" si="30"/>
        <v>000100001001009231</v>
      </c>
    </row>
    <row r="995" spans="1:11" s="3" customFormat="1">
      <c r="A995" s="176" t="s">
        <v>1696</v>
      </c>
      <c r="B995" s="176"/>
      <c r="C995" s="153">
        <v>4</v>
      </c>
      <c r="D995" s="153">
        <v>0</v>
      </c>
      <c r="E995" s="177" t="s">
        <v>3417</v>
      </c>
      <c r="F995" s="177" t="s">
        <v>3986</v>
      </c>
      <c r="G995" s="177" t="s">
        <v>3417</v>
      </c>
      <c r="H995" s="177" t="s">
        <v>3417</v>
      </c>
      <c r="I995" s="177" t="s">
        <v>6967</v>
      </c>
      <c r="J995" s="183" t="s">
        <v>7621</v>
      </c>
      <c r="K995" s="176" t="str">
        <f t="shared" si="30"/>
        <v>000100001001009232</v>
      </c>
    </row>
    <row r="996" spans="1:11" s="3" customFormat="1">
      <c r="A996" s="176" t="s">
        <v>1697</v>
      </c>
      <c r="B996" s="176"/>
      <c r="C996" s="153">
        <v>4</v>
      </c>
      <c r="D996" s="153">
        <v>0</v>
      </c>
      <c r="E996" s="177" t="s">
        <v>3417</v>
      </c>
      <c r="F996" s="177" t="s">
        <v>3986</v>
      </c>
      <c r="G996" s="177" t="s">
        <v>3417</v>
      </c>
      <c r="H996" s="177" t="s">
        <v>3417</v>
      </c>
      <c r="I996" s="177" t="s">
        <v>6967</v>
      </c>
      <c r="J996" s="183" t="s">
        <v>7622</v>
      </c>
      <c r="K996" s="176" t="str">
        <f t="shared" si="30"/>
        <v>000100001001009233</v>
      </c>
    </row>
    <row r="997" spans="1:11" s="3" customFormat="1">
      <c r="A997" s="176" t="s">
        <v>1698</v>
      </c>
      <c r="B997" s="176"/>
      <c r="C997" s="153">
        <v>4</v>
      </c>
      <c r="D997" s="153">
        <v>0</v>
      </c>
      <c r="E997" s="177" t="s">
        <v>3417</v>
      </c>
      <c r="F997" s="177" t="s">
        <v>3986</v>
      </c>
      <c r="G997" s="177" t="s">
        <v>3417</v>
      </c>
      <c r="H997" s="177" t="s">
        <v>3417</v>
      </c>
      <c r="I997" s="177" t="s">
        <v>6967</v>
      </c>
      <c r="J997" s="183" t="s">
        <v>7623</v>
      </c>
      <c r="K997" s="176" t="str">
        <f t="shared" si="30"/>
        <v>000100001001009234</v>
      </c>
    </row>
    <row r="998" spans="1:11" s="3" customFormat="1">
      <c r="A998" s="176" t="s">
        <v>3484</v>
      </c>
      <c r="B998" s="176"/>
      <c r="C998" s="153">
        <v>4</v>
      </c>
      <c r="D998" s="153">
        <v>0</v>
      </c>
      <c r="E998" s="177" t="s">
        <v>3417</v>
      </c>
      <c r="F998" s="177" t="s">
        <v>3986</v>
      </c>
      <c r="G998" s="177" t="s">
        <v>3417</v>
      </c>
      <c r="H998" s="177" t="s">
        <v>3417</v>
      </c>
      <c r="I998" s="177" t="s">
        <v>6967</v>
      </c>
      <c r="J998" s="183" t="s">
        <v>7624</v>
      </c>
      <c r="K998" s="176" t="str">
        <f t="shared" si="30"/>
        <v>000100001001009235</v>
      </c>
    </row>
    <row r="999" spans="1:11" s="3" customFormat="1">
      <c r="A999" s="176" t="s">
        <v>3485</v>
      </c>
      <c r="B999" s="176"/>
      <c r="C999" s="153">
        <v>4</v>
      </c>
      <c r="D999" s="153">
        <v>0</v>
      </c>
      <c r="E999" s="177" t="s">
        <v>3417</v>
      </c>
      <c r="F999" s="177" t="s">
        <v>3986</v>
      </c>
      <c r="G999" s="177" t="s">
        <v>3417</v>
      </c>
      <c r="H999" s="177" t="s">
        <v>3417</v>
      </c>
      <c r="I999" s="177" t="s">
        <v>6967</v>
      </c>
      <c r="J999" s="183" t="s">
        <v>7625</v>
      </c>
      <c r="K999" s="176" t="str">
        <f t="shared" si="30"/>
        <v>000100001001009236</v>
      </c>
    </row>
    <row r="1000" spans="1:11" s="3" customFormat="1">
      <c r="A1000" s="176" t="s">
        <v>1699</v>
      </c>
      <c r="B1000" s="176"/>
      <c r="C1000" s="153">
        <v>4</v>
      </c>
      <c r="D1000" s="153">
        <v>0</v>
      </c>
      <c r="E1000" s="177" t="s">
        <v>3417</v>
      </c>
      <c r="F1000" s="177" t="s">
        <v>3986</v>
      </c>
      <c r="G1000" s="177" t="s">
        <v>3417</v>
      </c>
      <c r="H1000" s="177" t="s">
        <v>3417</v>
      </c>
      <c r="I1000" s="177" t="s">
        <v>6967</v>
      </c>
      <c r="J1000" s="183" t="s">
        <v>7626</v>
      </c>
      <c r="K1000" s="176" t="str">
        <f t="shared" si="30"/>
        <v>000100001001009237</v>
      </c>
    </row>
    <row r="1001" spans="1:11" s="3" customFormat="1">
      <c r="A1001" s="176" t="s">
        <v>1700</v>
      </c>
      <c r="B1001" s="176"/>
      <c r="C1001" s="153">
        <v>4</v>
      </c>
      <c r="D1001" s="153">
        <v>0</v>
      </c>
      <c r="E1001" s="177" t="s">
        <v>3417</v>
      </c>
      <c r="F1001" s="177" t="s">
        <v>3986</v>
      </c>
      <c r="G1001" s="177" t="s">
        <v>3417</v>
      </c>
      <c r="H1001" s="177" t="s">
        <v>3417</v>
      </c>
      <c r="I1001" s="177" t="s">
        <v>6967</v>
      </c>
      <c r="J1001" s="183" t="s">
        <v>7627</v>
      </c>
      <c r="K1001" s="176" t="str">
        <f t="shared" si="30"/>
        <v>000100001001009238</v>
      </c>
    </row>
    <row r="1002" spans="1:11" s="3" customFormat="1">
      <c r="A1002" s="176" t="s">
        <v>1701</v>
      </c>
      <c r="B1002" s="176"/>
      <c r="C1002" s="153">
        <v>4</v>
      </c>
      <c r="D1002" s="153">
        <v>0</v>
      </c>
      <c r="E1002" s="177" t="s">
        <v>3417</v>
      </c>
      <c r="F1002" s="177" t="s">
        <v>3986</v>
      </c>
      <c r="G1002" s="177" t="s">
        <v>3417</v>
      </c>
      <c r="H1002" s="177" t="s">
        <v>3417</v>
      </c>
      <c r="I1002" s="177" t="s">
        <v>6967</v>
      </c>
      <c r="J1002" s="183" t="s">
        <v>7628</v>
      </c>
      <c r="K1002" s="176" t="str">
        <f t="shared" si="30"/>
        <v>000100001001009239</v>
      </c>
    </row>
    <row r="1003" spans="1:11" s="3" customFormat="1">
      <c r="A1003" s="176" t="s">
        <v>1702</v>
      </c>
      <c r="B1003" s="176"/>
      <c r="C1003" s="153">
        <v>4</v>
      </c>
      <c r="D1003" s="153">
        <v>0</v>
      </c>
      <c r="E1003" s="177" t="s">
        <v>3417</v>
      </c>
      <c r="F1003" s="177" t="s">
        <v>3986</v>
      </c>
      <c r="G1003" s="177" t="s">
        <v>3417</v>
      </c>
      <c r="H1003" s="177" t="s">
        <v>3417</v>
      </c>
      <c r="I1003" s="177" t="s">
        <v>6967</v>
      </c>
      <c r="J1003" s="183" t="s">
        <v>7629</v>
      </c>
      <c r="K1003" s="176" t="str">
        <f t="shared" si="30"/>
        <v>000100001001009240</v>
      </c>
    </row>
    <row r="1004" spans="1:11" s="3" customFormat="1">
      <c r="A1004" s="176" t="s">
        <v>1703</v>
      </c>
      <c r="B1004" s="176"/>
      <c r="C1004" s="153">
        <v>4</v>
      </c>
      <c r="D1004" s="153">
        <v>0</v>
      </c>
      <c r="E1004" s="177" t="s">
        <v>3417</v>
      </c>
      <c r="F1004" s="177" t="s">
        <v>3986</v>
      </c>
      <c r="G1004" s="177" t="s">
        <v>3417</v>
      </c>
      <c r="H1004" s="177" t="s">
        <v>3417</v>
      </c>
      <c r="I1004" s="177" t="s">
        <v>6967</v>
      </c>
      <c r="J1004" s="183" t="s">
        <v>7630</v>
      </c>
      <c r="K1004" s="176" t="str">
        <f t="shared" si="30"/>
        <v>000100001001009241</v>
      </c>
    </row>
    <row r="1005" spans="1:11" s="3" customFormat="1">
      <c r="A1005" s="176" t="s">
        <v>1704</v>
      </c>
      <c r="B1005" s="176"/>
      <c r="C1005" s="153">
        <v>4</v>
      </c>
      <c r="D1005" s="153">
        <v>0</v>
      </c>
      <c r="E1005" s="177" t="s">
        <v>3417</v>
      </c>
      <c r="F1005" s="177" t="s">
        <v>3986</v>
      </c>
      <c r="G1005" s="177" t="s">
        <v>3417</v>
      </c>
      <c r="H1005" s="177" t="s">
        <v>3417</v>
      </c>
      <c r="I1005" s="177" t="s">
        <v>6967</v>
      </c>
      <c r="J1005" s="183" t="s">
        <v>7631</v>
      </c>
      <c r="K1005" s="176" t="str">
        <f t="shared" si="30"/>
        <v>000100001001009242</v>
      </c>
    </row>
    <row r="1006" spans="1:11" s="3" customFormat="1">
      <c r="A1006" s="176" t="s">
        <v>1705</v>
      </c>
      <c r="B1006" s="176"/>
      <c r="C1006" s="153">
        <v>4</v>
      </c>
      <c r="D1006" s="153">
        <v>0</v>
      </c>
      <c r="E1006" s="177" t="s">
        <v>3417</v>
      </c>
      <c r="F1006" s="177" t="s">
        <v>3986</v>
      </c>
      <c r="G1006" s="177" t="s">
        <v>3417</v>
      </c>
      <c r="H1006" s="177" t="s">
        <v>3417</v>
      </c>
      <c r="I1006" s="177" t="s">
        <v>6967</v>
      </c>
      <c r="J1006" s="183" t="s">
        <v>7632</v>
      </c>
      <c r="K1006" s="176" t="str">
        <f t="shared" si="30"/>
        <v>000100001001009243</v>
      </c>
    </row>
    <row r="1007" spans="1:11" s="3" customFormat="1">
      <c r="A1007" s="176" t="s">
        <v>1706</v>
      </c>
      <c r="B1007" s="176"/>
      <c r="C1007" s="153">
        <v>4</v>
      </c>
      <c r="D1007" s="153">
        <v>0</v>
      </c>
      <c r="E1007" s="177" t="s">
        <v>3417</v>
      </c>
      <c r="F1007" s="177" t="s">
        <v>3986</v>
      </c>
      <c r="G1007" s="177" t="s">
        <v>3417</v>
      </c>
      <c r="H1007" s="177" t="s">
        <v>3417</v>
      </c>
      <c r="I1007" s="177" t="s">
        <v>6967</v>
      </c>
      <c r="J1007" s="183" t="s">
        <v>7633</v>
      </c>
      <c r="K1007" s="176" t="str">
        <f t="shared" si="30"/>
        <v>000100001001009244</v>
      </c>
    </row>
    <row r="1008" spans="1:11" s="3" customFormat="1">
      <c r="A1008" s="176" t="s">
        <v>1707</v>
      </c>
      <c r="B1008" s="176"/>
      <c r="C1008" s="153">
        <v>4</v>
      </c>
      <c r="D1008" s="153">
        <v>0</v>
      </c>
      <c r="E1008" s="177" t="s">
        <v>3417</v>
      </c>
      <c r="F1008" s="177" t="s">
        <v>3986</v>
      </c>
      <c r="G1008" s="177" t="s">
        <v>3417</v>
      </c>
      <c r="H1008" s="177" t="s">
        <v>3417</v>
      </c>
      <c r="I1008" s="177" t="s">
        <v>6967</v>
      </c>
      <c r="J1008" s="183" t="s">
        <v>7634</v>
      </c>
      <c r="K1008" s="176" t="str">
        <f t="shared" si="30"/>
        <v>000100001001009245</v>
      </c>
    </row>
    <row r="1009" spans="1:11" s="3" customFormat="1">
      <c r="A1009" s="176" t="s">
        <v>1708</v>
      </c>
      <c r="B1009" s="176"/>
      <c r="C1009" s="153">
        <v>4</v>
      </c>
      <c r="D1009" s="153">
        <v>0</v>
      </c>
      <c r="E1009" s="177" t="s">
        <v>3417</v>
      </c>
      <c r="F1009" s="177" t="s">
        <v>3986</v>
      </c>
      <c r="G1009" s="177" t="s">
        <v>3417</v>
      </c>
      <c r="H1009" s="177" t="s">
        <v>3417</v>
      </c>
      <c r="I1009" s="177" t="s">
        <v>6967</v>
      </c>
      <c r="J1009" s="183" t="s">
        <v>7635</v>
      </c>
      <c r="K1009" s="176" t="str">
        <f t="shared" si="30"/>
        <v>000100001001009246</v>
      </c>
    </row>
    <row r="1010" spans="1:11" s="3" customFormat="1">
      <c r="A1010" s="176" t="s">
        <v>1709</v>
      </c>
      <c r="B1010" s="176"/>
      <c r="C1010" s="153">
        <v>4</v>
      </c>
      <c r="D1010" s="153">
        <v>0</v>
      </c>
      <c r="E1010" s="177" t="s">
        <v>3417</v>
      </c>
      <c r="F1010" s="177" t="s">
        <v>3986</v>
      </c>
      <c r="G1010" s="177" t="s">
        <v>3417</v>
      </c>
      <c r="H1010" s="177" t="s">
        <v>3417</v>
      </c>
      <c r="I1010" s="177" t="s">
        <v>6967</v>
      </c>
      <c r="J1010" s="183" t="s">
        <v>7636</v>
      </c>
      <c r="K1010" s="176" t="str">
        <f t="shared" si="30"/>
        <v>000100001001009247</v>
      </c>
    </row>
    <row r="1011" spans="1:11" s="3" customFormat="1">
      <c r="A1011" s="176" t="s">
        <v>1710</v>
      </c>
      <c r="B1011" s="176"/>
      <c r="C1011" s="153">
        <v>4</v>
      </c>
      <c r="D1011" s="153">
        <v>0</v>
      </c>
      <c r="E1011" s="177" t="s">
        <v>3417</v>
      </c>
      <c r="F1011" s="177" t="s">
        <v>3986</v>
      </c>
      <c r="G1011" s="177" t="s">
        <v>3417</v>
      </c>
      <c r="H1011" s="177" t="s">
        <v>3417</v>
      </c>
      <c r="I1011" s="177" t="s">
        <v>6967</v>
      </c>
      <c r="J1011" s="183" t="s">
        <v>7637</v>
      </c>
      <c r="K1011" s="176" t="str">
        <f t="shared" si="30"/>
        <v>000100001001009248</v>
      </c>
    </row>
    <row r="1012" spans="1:11" s="3" customFormat="1">
      <c r="A1012" s="176" t="s">
        <v>1711</v>
      </c>
      <c r="B1012" s="176"/>
      <c r="C1012" s="153">
        <v>4</v>
      </c>
      <c r="D1012" s="153">
        <v>0</v>
      </c>
      <c r="E1012" s="177" t="s">
        <v>3417</v>
      </c>
      <c r="F1012" s="177" t="s">
        <v>3986</v>
      </c>
      <c r="G1012" s="177" t="s">
        <v>3417</v>
      </c>
      <c r="H1012" s="177" t="s">
        <v>3417</v>
      </c>
      <c r="I1012" s="177" t="s">
        <v>6967</v>
      </c>
      <c r="J1012" s="183" t="s">
        <v>7638</v>
      </c>
      <c r="K1012" s="176" t="str">
        <f t="shared" si="30"/>
        <v>000100001001009249</v>
      </c>
    </row>
    <row r="1013" spans="1:11" s="3" customFormat="1">
      <c r="A1013" s="176" t="s">
        <v>1712</v>
      </c>
      <c r="B1013" s="176"/>
      <c r="C1013" s="153">
        <v>4</v>
      </c>
      <c r="D1013" s="153">
        <v>0</v>
      </c>
      <c r="E1013" s="177" t="s">
        <v>3417</v>
      </c>
      <c r="F1013" s="177" t="s">
        <v>3986</v>
      </c>
      <c r="G1013" s="177" t="s">
        <v>3417</v>
      </c>
      <c r="H1013" s="177" t="s">
        <v>3417</v>
      </c>
      <c r="I1013" s="177" t="s">
        <v>6967</v>
      </c>
      <c r="J1013" s="183" t="s">
        <v>7639</v>
      </c>
      <c r="K1013" s="176" t="str">
        <f t="shared" si="30"/>
        <v>000100001001009250</v>
      </c>
    </row>
    <row r="1014" spans="1:11" s="3" customFormat="1">
      <c r="A1014" s="176" t="s">
        <v>1713</v>
      </c>
      <c r="B1014" s="176"/>
      <c r="C1014" s="153">
        <v>4</v>
      </c>
      <c r="D1014" s="153">
        <v>0</v>
      </c>
      <c r="E1014" s="177" t="s">
        <v>3417</v>
      </c>
      <c r="F1014" s="177" t="s">
        <v>3986</v>
      </c>
      <c r="G1014" s="177" t="s">
        <v>3417</v>
      </c>
      <c r="H1014" s="177" t="s">
        <v>3417</v>
      </c>
      <c r="I1014" s="177" t="s">
        <v>6967</v>
      </c>
      <c r="J1014" s="183" t="s">
        <v>7640</v>
      </c>
      <c r="K1014" s="176" t="str">
        <f t="shared" si="30"/>
        <v>000100001001009251</v>
      </c>
    </row>
    <row r="1015" spans="1:11" s="3" customFormat="1">
      <c r="A1015" s="176" t="s">
        <v>1714</v>
      </c>
      <c r="B1015" s="176"/>
      <c r="C1015" s="153">
        <v>4</v>
      </c>
      <c r="D1015" s="153">
        <v>0</v>
      </c>
      <c r="E1015" s="177" t="s">
        <v>3417</v>
      </c>
      <c r="F1015" s="177" t="s">
        <v>3986</v>
      </c>
      <c r="G1015" s="177" t="s">
        <v>3417</v>
      </c>
      <c r="H1015" s="177" t="s">
        <v>3417</v>
      </c>
      <c r="I1015" s="177" t="s">
        <v>6967</v>
      </c>
      <c r="J1015" s="183" t="s">
        <v>7641</v>
      </c>
      <c r="K1015" s="176" t="str">
        <f t="shared" si="30"/>
        <v>000100001001009252</v>
      </c>
    </row>
    <row r="1016" spans="1:11" s="3" customFormat="1">
      <c r="A1016" s="176" t="s">
        <v>1715</v>
      </c>
      <c r="B1016" s="176"/>
      <c r="C1016" s="153">
        <v>4</v>
      </c>
      <c r="D1016" s="153">
        <v>0</v>
      </c>
      <c r="E1016" s="177" t="s">
        <v>3417</v>
      </c>
      <c r="F1016" s="177" t="s">
        <v>3986</v>
      </c>
      <c r="G1016" s="177" t="s">
        <v>3417</v>
      </c>
      <c r="H1016" s="177" t="s">
        <v>3417</v>
      </c>
      <c r="I1016" s="177" t="s">
        <v>6967</v>
      </c>
      <c r="J1016" s="183" t="s">
        <v>7642</v>
      </c>
      <c r="K1016" s="176" t="str">
        <f t="shared" si="30"/>
        <v>000100001001009253</v>
      </c>
    </row>
    <row r="1017" spans="1:11" s="3" customFormat="1">
      <c r="A1017" s="176" t="s">
        <v>1716</v>
      </c>
      <c r="B1017" s="176"/>
      <c r="C1017" s="153">
        <v>4</v>
      </c>
      <c r="D1017" s="153">
        <v>0</v>
      </c>
      <c r="E1017" s="177" t="s">
        <v>3417</v>
      </c>
      <c r="F1017" s="177" t="s">
        <v>3986</v>
      </c>
      <c r="G1017" s="177" t="s">
        <v>3417</v>
      </c>
      <c r="H1017" s="177" t="s">
        <v>3417</v>
      </c>
      <c r="I1017" s="177" t="s">
        <v>6967</v>
      </c>
      <c r="J1017" s="183" t="s">
        <v>7643</v>
      </c>
      <c r="K1017" s="176" t="str">
        <f t="shared" si="30"/>
        <v>000100001001009254</v>
      </c>
    </row>
    <row r="1018" spans="1:11" s="3" customFormat="1">
      <c r="A1018" s="176" t="s">
        <v>1717</v>
      </c>
      <c r="B1018" s="176"/>
      <c r="C1018" s="153">
        <v>4</v>
      </c>
      <c r="D1018" s="153">
        <v>0</v>
      </c>
      <c r="E1018" s="177" t="s">
        <v>3417</v>
      </c>
      <c r="F1018" s="177" t="s">
        <v>3986</v>
      </c>
      <c r="G1018" s="177" t="s">
        <v>3417</v>
      </c>
      <c r="H1018" s="177" t="s">
        <v>3417</v>
      </c>
      <c r="I1018" s="177" t="s">
        <v>6967</v>
      </c>
      <c r="J1018" s="183" t="s">
        <v>7644</v>
      </c>
      <c r="K1018" s="176" t="str">
        <f t="shared" si="30"/>
        <v>000100001001009255</v>
      </c>
    </row>
    <row r="1019" spans="1:11" s="3" customFormat="1">
      <c r="A1019" s="176" t="s">
        <v>3486</v>
      </c>
      <c r="B1019" s="176"/>
      <c r="C1019" s="153">
        <v>4</v>
      </c>
      <c r="D1019" s="153">
        <v>0</v>
      </c>
      <c r="E1019" s="177" t="s">
        <v>3417</v>
      </c>
      <c r="F1019" s="177" t="s">
        <v>3986</v>
      </c>
      <c r="G1019" s="177" t="s">
        <v>3417</v>
      </c>
      <c r="H1019" s="177" t="s">
        <v>3417</v>
      </c>
      <c r="I1019" s="177" t="s">
        <v>6967</v>
      </c>
      <c r="J1019" s="183" t="s">
        <v>7645</v>
      </c>
      <c r="K1019" s="176" t="str">
        <f t="shared" si="30"/>
        <v>000100001001009256</v>
      </c>
    </row>
    <row r="1020" spans="1:11" s="3" customFormat="1">
      <c r="A1020" s="176" t="s">
        <v>3487</v>
      </c>
      <c r="B1020" s="176"/>
      <c r="C1020" s="153">
        <v>4</v>
      </c>
      <c r="D1020" s="153">
        <v>0</v>
      </c>
      <c r="E1020" s="177" t="s">
        <v>3417</v>
      </c>
      <c r="F1020" s="177" t="s">
        <v>3986</v>
      </c>
      <c r="G1020" s="177" t="s">
        <v>3417</v>
      </c>
      <c r="H1020" s="177" t="s">
        <v>3417</v>
      </c>
      <c r="I1020" s="177" t="s">
        <v>6967</v>
      </c>
      <c r="J1020" s="183" t="s">
        <v>7646</v>
      </c>
      <c r="K1020" s="176" t="str">
        <f t="shared" si="30"/>
        <v>000100001001009257</v>
      </c>
    </row>
    <row r="1021" spans="1:11" s="3" customFormat="1">
      <c r="A1021" s="176" t="s">
        <v>3488</v>
      </c>
      <c r="B1021" s="176"/>
      <c r="C1021" s="153">
        <v>4</v>
      </c>
      <c r="D1021" s="153">
        <v>0</v>
      </c>
      <c r="E1021" s="177" t="s">
        <v>3417</v>
      </c>
      <c r="F1021" s="177" t="s">
        <v>3986</v>
      </c>
      <c r="G1021" s="177" t="s">
        <v>3417</v>
      </c>
      <c r="H1021" s="177" t="s">
        <v>3417</v>
      </c>
      <c r="I1021" s="177" t="s">
        <v>6967</v>
      </c>
      <c r="J1021" s="183" t="s">
        <v>7647</v>
      </c>
      <c r="K1021" s="176" t="str">
        <f t="shared" si="30"/>
        <v>000100001001009258</v>
      </c>
    </row>
    <row r="1022" spans="1:11" s="3" customFormat="1">
      <c r="A1022" s="176" t="s">
        <v>1721</v>
      </c>
      <c r="B1022" s="176"/>
      <c r="C1022" s="153">
        <v>4</v>
      </c>
      <c r="D1022" s="153">
        <v>0</v>
      </c>
      <c r="E1022" s="177" t="s">
        <v>3417</v>
      </c>
      <c r="F1022" s="177" t="s">
        <v>3986</v>
      </c>
      <c r="G1022" s="177" t="s">
        <v>3417</v>
      </c>
      <c r="H1022" s="177" t="s">
        <v>3417</v>
      </c>
      <c r="I1022" s="177" t="s">
        <v>6967</v>
      </c>
      <c r="J1022" s="183" t="s">
        <v>7648</v>
      </c>
      <c r="K1022" s="176" t="str">
        <f t="shared" si="30"/>
        <v>000100001001009259</v>
      </c>
    </row>
    <row r="1023" spans="1:11" s="3" customFormat="1">
      <c r="A1023" s="176" t="s">
        <v>1722</v>
      </c>
      <c r="B1023" s="176"/>
      <c r="C1023" s="153">
        <v>4</v>
      </c>
      <c r="D1023" s="153">
        <v>0</v>
      </c>
      <c r="E1023" s="177" t="s">
        <v>3417</v>
      </c>
      <c r="F1023" s="177" t="s">
        <v>3986</v>
      </c>
      <c r="G1023" s="177" t="s">
        <v>3417</v>
      </c>
      <c r="H1023" s="177" t="s">
        <v>3417</v>
      </c>
      <c r="I1023" s="177" t="s">
        <v>6967</v>
      </c>
      <c r="J1023" s="183" t="s">
        <v>7649</v>
      </c>
      <c r="K1023" s="176" t="str">
        <f t="shared" si="30"/>
        <v>000100001001009260</v>
      </c>
    </row>
    <row r="1024" spans="1:11" s="3" customFormat="1">
      <c r="A1024" s="176" t="s">
        <v>1723</v>
      </c>
      <c r="B1024" s="176"/>
      <c r="C1024" s="153">
        <v>4</v>
      </c>
      <c r="D1024" s="153">
        <v>0</v>
      </c>
      <c r="E1024" s="177" t="s">
        <v>3417</v>
      </c>
      <c r="F1024" s="177" t="s">
        <v>3986</v>
      </c>
      <c r="G1024" s="177" t="s">
        <v>3417</v>
      </c>
      <c r="H1024" s="177" t="s">
        <v>3417</v>
      </c>
      <c r="I1024" s="177" t="s">
        <v>6967</v>
      </c>
      <c r="J1024" s="183" t="s">
        <v>7650</v>
      </c>
      <c r="K1024" s="176" t="str">
        <f t="shared" si="30"/>
        <v>000100001001009261</v>
      </c>
    </row>
    <row r="1025" spans="1:11" s="3" customFormat="1">
      <c r="A1025" s="176" t="s">
        <v>1724</v>
      </c>
      <c r="B1025" s="176"/>
      <c r="C1025" s="153">
        <v>4</v>
      </c>
      <c r="D1025" s="153">
        <v>0</v>
      </c>
      <c r="E1025" s="177" t="s">
        <v>3417</v>
      </c>
      <c r="F1025" s="177" t="s">
        <v>3986</v>
      </c>
      <c r="G1025" s="177" t="s">
        <v>3417</v>
      </c>
      <c r="H1025" s="177" t="s">
        <v>3417</v>
      </c>
      <c r="I1025" s="177" t="s">
        <v>6967</v>
      </c>
      <c r="J1025" s="183" t="s">
        <v>7651</v>
      </c>
      <c r="K1025" s="176" t="str">
        <f t="shared" si="30"/>
        <v>000100001001009262</v>
      </c>
    </row>
    <row r="1026" spans="1:11" s="3" customFormat="1">
      <c r="A1026" s="176" t="s">
        <v>1727</v>
      </c>
      <c r="B1026" s="176"/>
      <c r="C1026" s="153">
        <v>4</v>
      </c>
      <c r="D1026" s="153">
        <v>0</v>
      </c>
      <c r="E1026" s="177" t="s">
        <v>3417</v>
      </c>
      <c r="F1026" s="177" t="s">
        <v>3986</v>
      </c>
      <c r="G1026" s="177" t="s">
        <v>3417</v>
      </c>
      <c r="H1026" s="177" t="s">
        <v>3417</v>
      </c>
      <c r="I1026" s="177" t="s">
        <v>6967</v>
      </c>
      <c r="J1026" s="183" t="s">
        <v>7652</v>
      </c>
      <c r="K1026" s="176" t="str">
        <f t="shared" si="30"/>
        <v>000100001001009263</v>
      </c>
    </row>
    <row r="1027" spans="1:11" s="3" customFormat="1">
      <c r="A1027" s="176" t="s">
        <v>3489</v>
      </c>
      <c r="B1027" s="176"/>
      <c r="C1027" s="153">
        <v>4</v>
      </c>
      <c r="D1027" s="153">
        <v>0</v>
      </c>
      <c r="E1027" s="177" t="s">
        <v>3417</v>
      </c>
      <c r="F1027" s="177" t="s">
        <v>3986</v>
      </c>
      <c r="G1027" s="177" t="s">
        <v>3417</v>
      </c>
      <c r="H1027" s="177" t="s">
        <v>3417</v>
      </c>
      <c r="I1027" s="177" t="s">
        <v>6967</v>
      </c>
      <c r="J1027" s="183" t="s">
        <v>7653</v>
      </c>
      <c r="K1027" s="176" t="str">
        <f t="shared" si="30"/>
        <v>000100001001009264</v>
      </c>
    </row>
    <row r="1028" spans="1:11" s="3" customFormat="1">
      <c r="A1028" s="176" t="s">
        <v>3490</v>
      </c>
      <c r="B1028" s="176"/>
      <c r="C1028" s="153">
        <v>4</v>
      </c>
      <c r="D1028" s="153">
        <v>0</v>
      </c>
      <c r="E1028" s="177" t="s">
        <v>3417</v>
      </c>
      <c r="F1028" s="177" t="s">
        <v>3986</v>
      </c>
      <c r="G1028" s="177" t="s">
        <v>3417</v>
      </c>
      <c r="H1028" s="177" t="s">
        <v>3417</v>
      </c>
      <c r="I1028" s="177" t="s">
        <v>6967</v>
      </c>
      <c r="J1028" s="183" t="s">
        <v>7654</v>
      </c>
      <c r="K1028" s="176" t="str">
        <f t="shared" si="30"/>
        <v>000100001001009265</v>
      </c>
    </row>
    <row r="1029" spans="1:11" s="3" customFormat="1">
      <c r="A1029" s="176" t="s">
        <v>3491</v>
      </c>
      <c r="B1029" s="176"/>
      <c r="C1029" s="153">
        <v>4</v>
      </c>
      <c r="D1029" s="153">
        <v>0</v>
      </c>
      <c r="E1029" s="177" t="s">
        <v>3417</v>
      </c>
      <c r="F1029" s="177" t="s">
        <v>3986</v>
      </c>
      <c r="G1029" s="177" t="s">
        <v>3417</v>
      </c>
      <c r="H1029" s="177" t="s">
        <v>3417</v>
      </c>
      <c r="I1029" s="177" t="s">
        <v>6967</v>
      </c>
      <c r="J1029" s="183" t="s">
        <v>7655</v>
      </c>
      <c r="K1029" s="176" t="str">
        <f t="shared" si="30"/>
        <v>000100001001009266</v>
      </c>
    </row>
    <row r="1030" spans="1:11" s="3" customFormat="1">
      <c r="A1030" s="176" t="s">
        <v>3492</v>
      </c>
      <c r="B1030" s="176"/>
      <c r="C1030" s="153">
        <v>4</v>
      </c>
      <c r="D1030" s="153">
        <v>0</v>
      </c>
      <c r="E1030" s="177" t="s">
        <v>3417</v>
      </c>
      <c r="F1030" s="177" t="s">
        <v>3986</v>
      </c>
      <c r="G1030" s="177" t="s">
        <v>3417</v>
      </c>
      <c r="H1030" s="177" t="s">
        <v>3417</v>
      </c>
      <c r="I1030" s="177" t="s">
        <v>6967</v>
      </c>
      <c r="J1030" s="183" t="s">
        <v>7656</v>
      </c>
      <c r="K1030" s="176" t="str">
        <f t="shared" si="30"/>
        <v>000100001001009267</v>
      </c>
    </row>
    <row r="1031" spans="1:11" s="3" customFormat="1">
      <c r="A1031" s="176" t="s">
        <v>1730</v>
      </c>
      <c r="B1031" s="176"/>
      <c r="C1031" s="153">
        <v>4</v>
      </c>
      <c r="D1031" s="153">
        <v>0</v>
      </c>
      <c r="E1031" s="177" t="s">
        <v>3417</v>
      </c>
      <c r="F1031" s="177" t="s">
        <v>3986</v>
      </c>
      <c r="G1031" s="177" t="s">
        <v>3417</v>
      </c>
      <c r="H1031" s="177" t="s">
        <v>3417</v>
      </c>
      <c r="I1031" s="177" t="s">
        <v>6967</v>
      </c>
      <c r="J1031" s="183" t="s">
        <v>7657</v>
      </c>
      <c r="K1031" s="176" t="str">
        <f t="shared" si="30"/>
        <v>000100001001009268</v>
      </c>
    </row>
    <row r="1032" spans="1:11" s="3" customFormat="1">
      <c r="A1032" s="176" t="s">
        <v>1731</v>
      </c>
      <c r="B1032" s="176"/>
      <c r="C1032" s="153">
        <v>4</v>
      </c>
      <c r="D1032" s="153">
        <v>0</v>
      </c>
      <c r="E1032" s="177" t="s">
        <v>3417</v>
      </c>
      <c r="F1032" s="177" t="s">
        <v>3986</v>
      </c>
      <c r="G1032" s="177" t="s">
        <v>3417</v>
      </c>
      <c r="H1032" s="177" t="s">
        <v>3417</v>
      </c>
      <c r="I1032" s="177" t="s">
        <v>6967</v>
      </c>
      <c r="J1032" s="183" t="s">
        <v>7658</v>
      </c>
      <c r="K1032" s="176" t="str">
        <f t="shared" si="30"/>
        <v>000100001001009269</v>
      </c>
    </row>
    <row r="1033" spans="1:11" s="3" customFormat="1">
      <c r="A1033" s="176" t="s">
        <v>1732</v>
      </c>
      <c r="B1033" s="176"/>
      <c r="C1033" s="153">
        <v>4</v>
      </c>
      <c r="D1033" s="153">
        <v>0</v>
      </c>
      <c r="E1033" s="177" t="s">
        <v>3417</v>
      </c>
      <c r="F1033" s="177" t="s">
        <v>3986</v>
      </c>
      <c r="G1033" s="177" t="s">
        <v>3417</v>
      </c>
      <c r="H1033" s="177" t="s">
        <v>3417</v>
      </c>
      <c r="I1033" s="177" t="s">
        <v>6967</v>
      </c>
      <c r="J1033" s="183" t="s">
        <v>7659</v>
      </c>
      <c r="K1033" s="176" t="str">
        <f t="shared" si="30"/>
        <v>000100001001009270</v>
      </c>
    </row>
    <row r="1034" spans="1:11" s="3" customFormat="1">
      <c r="A1034" s="176" t="s">
        <v>1733</v>
      </c>
      <c r="B1034" s="176"/>
      <c r="C1034" s="153">
        <v>4</v>
      </c>
      <c r="D1034" s="153">
        <v>0</v>
      </c>
      <c r="E1034" s="177" t="s">
        <v>3417</v>
      </c>
      <c r="F1034" s="177" t="s">
        <v>3986</v>
      </c>
      <c r="G1034" s="177" t="s">
        <v>3417</v>
      </c>
      <c r="H1034" s="177" t="s">
        <v>3417</v>
      </c>
      <c r="I1034" s="177" t="s">
        <v>6967</v>
      </c>
      <c r="J1034" s="183" t="s">
        <v>7660</v>
      </c>
      <c r="K1034" s="176" t="str">
        <f t="shared" si="30"/>
        <v>000100001001009271</v>
      </c>
    </row>
    <row r="1035" spans="1:11" s="3" customFormat="1">
      <c r="A1035" s="176" t="s">
        <v>1734</v>
      </c>
      <c r="B1035" s="176"/>
      <c r="C1035" s="153">
        <v>4</v>
      </c>
      <c r="D1035" s="153">
        <v>0</v>
      </c>
      <c r="E1035" s="177" t="s">
        <v>3417</v>
      </c>
      <c r="F1035" s="177" t="s">
        <v>3986</v>
      </c>
      <c r="G1035" s="177" t="s">
        <v>3417</v>
      </c>
      <c r="H1035" s="177" t="s">
        <v>3417</v>
      </c>
      <c r="I1035" s="177" t="s">
        <v>6967</v>
      </c>
      <c r="J1035" s="183" t="s">
        <v>7661</v>
      </c>
      <c r="K1035" s="176" t="str">
        <f t="shared" si="30"/>
        <v>000100001001009272</v>
      </c>
    </row>
    <row r="1036" spans="1:11" s="3" customFormat="1">
      <c r="A1036" s="176" t="s">
        <v>1735</v>
      </c>
      <c r="B1036" s="176"/>
      <c r="C1036" s="153">
        <v>4</v>
      </c>
      <c r="D1036" s="153">
        <v>0</v>
      </c>
      <c r="E1036" s="177" t="s">
        <v>3417</v>
      </c>
      <c r="F1036" s="177" t="s">
        <v>3986</v>
      </c>
      <c r="G1036" s="177" t="s">
        <v>3417</v>
      </c>
      <c r="H1036" s="177" t="s">
        <v>3417</v>
      </c>
      <c r="I1036" s="177" t="s">
        <v>6967</v>
      </c>
      <c r="J1036" s="183" t="s">
        <v>7662</v>
      </c>
      <c r="K1036" s="176" t="str">
        <f t="shared" si="30"/>
        <v>000100001001009273</v>
      </c>
    </row>
    <row r="1037" spans="1:11" s="3" customFormat="1">
      <c r="A1037" s="176" t="s">
        <v>1736</v>
      </c>
      <c r="B1037" s="176"/>
      <c r="C1037" s="153">
        <v>4</v>
      </c>
      <c r="D1037" s="153">
        <v>0</v>
      </c>
      <c r="E1037" s="177" t="s">
        <v>3417</v>
      </c>
      <c r="F1037" s="177" t="s">
        <v>3986</v>
      </c>
      <c r="G1037" s="177" t="s">
        <v>3417</v>
      </c>
      <c r="H1037" s="177" t="s">
        <v>3417</v>
      </c>
      <c r="I1037" s="177" t="s">
        <v>6967</v>
      </c>
      <c r="J1037" s="183" t="s">
        <v>7663</v>
      </c>
      <c r="K1037" s="176" t="str">
        <f t="shared" ref="K1037:K1100" si="31">D1037&amp;E1037&amp;F1037&amp;G1037&amp;H1037&amp;I1037&amp;J1037</f>
        <v>000100001001009274</v>
      </c>
    </row>
    <row r="1038" spans="1:11" s="3" customFormat="1">
      <c r="A1038" s="176" t="s">
        <v>1737</v>
      </c>
      <c r="B1038" s="176"/>
      <c r="C1038" s="153">
        <v>4</v>
      </c>
      <c r="D1038" s="153">
        <v>0</v>
      </c>
      <c r="E1038" s="177" t="s">
        <v>3417</v>
      </c>
      <c r="F1038" s="177" t="s">
        <v>3986</v>
      </c>
      <c r="G1038" s="177" t="s">
        <v>3417</v>
      </c>
      <c r="H1038" s="177" t="s">
        <v>3417</v>
      </c>
      <c r="I1038" s="177" t="s">
        <v>6967</v>
      </c>
      <c r="J1038" s="183" t="s">
        <v>7664</v>
      </c>
      <c r="K1038" s="176" t="str">
        <f t="shared" si="31"/>
        <v>000100001001009275</v>
      </c>
    </row>
    <row r="1039" spans="1:11" s="3" customFormat="1">
      <c r="A1039" s="176" t="s">
        <v>3493</v>
      </c>
      <c r="B1039" s="176"/>
      <c r="C1039" s="153">
        <v>4</v>
      </c>
      <c r="D1039" s="153">
        <v>0</v>
      </c>
      <c r="E1039" s="177" t="s">
        <v>3417</v>
      </c>
      <c r="F1039" s="177" t="s">
        <v>3986</v>
      </c>
      <c r="G1039" s="177" t="s">
        <v>3417</v>
      </c>
      <c r="H1039" s="177" t="s">
        <v>3417</v>
      </c>
      <c r="I1039" s="177" t="s">
        <v>6967</v>
      </c>
      <c r="J1039" s="183" t="s">
        <v>7665</v>
      </c>
      <c r="K1039" s="176" t="str">
        <f t="shared" si="31"/>
        <v>000100001001009276</v>
      </c>
    </row>
    <row r="1040" spans="1:11" s="3" customFormat="1">
      <c r="A1040" s="176" t="s">
        <v>3494</v>
      </c>
      <c r="B1040" s="176"/>
      <c r="C1040" s="153">
        <v>4</v>
      </c>
      <c r="D1040" s="153">
        <v>0</v>
      </c>
      <c r="E1040" s="177" t="s">
        <v>3417</v>
      </c>
      <c r="F1040" s="177" t="s">
        <v>3986</v>
      </c>
      <c r="G1040" s="177" t="s">
        <v>3417</v>
      </c>
      <c r="H1040" s="177" t="s">
        <v>3417</v>
      </c>
      <c r="I1040" s="177" t="s">
        <v>6967</v>
      </c>
      <c r="J1040" s="183" t="s">
        <v>7666</v>
      </c>
      <c r="K1040" s="176" t="str">
        <f t="shared" si="31"/>
        <v>000100001001009277</v>
      </c>
    </row>
    <row r="1041" spans="1:11" s="3" customFormat="1">
      <c r="A1041" s="176" t="s">
        <v>3495</v>
      </c>
      <c r="B1041" s="176"/>
      <c r="C1041" s="153">
        <v>4</v>
      </c>
      <c r="D1041" s="153">
        <v>0</v>
      </c>
      <c r="E1041" s="177" t="s">
        <v>3417</v>
      </c>
      <c r="F1041" s="177" t="s">
        <v>3986</v>
      </c>
      <c r="G1041" s="177" t="s">
        <v>3417</v>
      </c>
      <c r="H1041" s="177" t="s">
        <v>3417</v>
      </c>
      <c r="I1041" s="177" t="s">
        <v>6967</v>
      </c>
      <c r="J1041" s="183" t="s">
        <v>7667</v>
      </c>
      <c r="K1041" s="176" t="str">
        <f t="shared" si="31"/>
        <v>000100001001009278</v>
      </c>
    </row>
    <row r="1042" spans="1:11" s="3" customFormat="1">
      <c r="A1042" s="176" t="s">
        <v>3496</v>
      </c>
      <c r="B1042" s="176"/>
      <c r="C1042" s="153">
        <v>4</v>
      </c>
      <c r="D1042" s="153">
        <v>0</v>
      </c>
      <c r="E1042" s="177" t="s">
        <v>3417</v>
      </c>
      <c r="F1042" s="177" t="s">
        <v>3986</v>
      </c>
      <c r="G1042" s="177" t="s">
        <v>3417</v>
      </c>
      <c r="H1042" s="177" t="s">
        <v>3417</v>
      </c>
      <c r="I1042" s="177" t="s">
        <v>6967</v>
      </c>
      <c r="J1042" s="183" t="s">
        <v>7668</v>
      </c>
      <c r="K1042" s="176" t="str">
        <f t="shared" si="31"/>
        <v>000100001001009279</v>
      </c>
    </row>
    <row r="1043" spans="1:11" s="3" customFormat="1">
      <c r="A1043" s="176" t="s">
        <v>3497</v>
      </c>
      <c r="B1043" s="176"/>
      <c r="C1043" s="153">
        <v>4</v>
      </c>
      <c r="D1043" s="153">
        <v>0</v>
      </c>
      <c r="E1043" s="177" t="s">
        <v>3417</v>
      </c>
      <c r="F1043" s="177" t="s">
        <v>3986</v>
      </c>
      <c r="G1043" s="177" t="s">
        <v>3417</v>
      </c>
      <c r="H1043" s="177" t="s">
        <v>3417</v>
      </c>
      <c r="I1043" s="177" t="s">
        <v>6967</v>
      </c>
      <c r="J1043" s="183" t="s">
        <v>7669</v>
      </c>
      <c r="K1043" s="176" t="str">
        <f t="shared" si="31"/>
        <v>000100001001009280</v>
      </c>
    </row>
    <row r="1044" spans="1:11" s="3" customFormat="1">
      <c r="A1044" s="176" t="s">
        <v>3498</v>
      </c>
      <c r="B1044" s="176"/>
      <c r="C1044" s="153">
        <v>4</v>
      </c>
      <c r="D1044" s="153">
        <v>0</v>
      </c>
      <c r="E1044" s="177" t="s">
        <v>3417</v>
      </c>
      <c r="F1044" s="177" t="s">
        <v>3986</v>
      </c>
      <c r="G1044" s="177" t="s">
        <v>3417</v>
      </c>
      <c r="H1044" s="177" t="s">
        <v>3417</v>
      </c>
      <c r="I1044" s="177" t="s">
        <v>6967</v>
      </c>
      <c r="J1044" s="183" t="s">
        <v>7670</v>
      </c>
      <c r="K1044" s="176" t="str">
        <f t="shared" si="31"/>
        <v>000100001001009281</v>
      </c>
    </row>
    <row r="1045" spans="1:11" s="3" customFormat="1">
      <c r="A1045" s="176" t="s">
        <v>3499</v>
      </c>
      <c r="B1045" s="176"/>
      <c r="C1045" s="153">
        <v>4</v>
      </c>
      <c r="D1045" s="153">
        <v>0</v>
      </c>
      <c r="E1045" s="177" t="s">
        <v>3417</v>
      </c>
      <c r="F1045" s="177" t="s">
        <v>3986</v>
      </c>
      <c r="G1045" s="177" t="s">
        <v>3417</v>
      </c>
      <c r="H1045" s="177" t="s">
        <v>3417</v>
      </c>
      <c r="I1045" s="177" t="s">
        <v>6967</v>
      </c>
      <c r="J1045" s="183" t="s">
        <v>7671</v>
      </c>
      <c r="K1045" s="176" t="str">
        <f t="shared" si="31"/>
        <v>000100001001009282</v>
      </c>
    </row>
    <row r="1046" spans="1:11" s="3" customFormat="1">
      <c r="A1046" s="176" t="s">
        <v>3500</v>
      </c>
      <c r="B1046" s="176"/>
      <c r="C1046" s="153">
        <v>4</v>
      </c>
      <c r="D1046" s="153">
        <v>0</v>
      </c>
      <c r="E1046" s="177" t="s">
        <v>3417</v>
      </c>
      <c r="F1046" s="177" t="s">
        <v>3986</v>
      </c>
      <c r="G1046" s="177" t="s">
        <v>3417</v>
      </c>
      <c r="H1046" s="177" t="s">
        <v>3417</v>
      </c>
      <c r="I1046" s="177" t="s">
        <v>6967</v>
      </c>
      <c r="J1046" s="183" t="s">
        <v>7672</v>
      </c>
      <c r="K1046" s="176" t="str">
        <f t="shared" si="31"/>
        <v>000100001001009283</v>
      </c>
    </row>
    <row r="1047" spans="1:11" s="3" customFormat="1">
      <c r="A1047" s="176" t="s">
        <v>1746</v>
      </c>
      <c r="B1047" s="176"/>
      <c r="C1047" s="153">
        <v>4</v>
      </c>
      <c r="D1047" s="153">
        <v>0</v>
      </c>
      <c r="E1047" s="177" t="s">
        <v>3417</v>
      </c>
      <c r="F1047" s="177" t="s">
        <v>3986</v>
      </c>
      <c r="G1047" s="177" t="s">
        <v>3417</v>
      </c>
      <c r="H1047" s="177" t="s">
        <v>3417</v>
      </c>
      <c r="I1047" s="177" t="s">
        <v>6967</v>
      </c>
      <c r="J1047" s="183" t="s">
        <v>7673</v>
      </c>
      <c r="K1047" s="176" t="str">
        <f t="shared" si="31"/>
        <v>000100001001009284</v>
      </c>
    </row>
    <row r="1048" spans="1:11" s="3" customFormat="1">
      <c r="A1048" s="176" t="s">
        <v>3501</v>
      </c>
      <c r="B1048" s="176"/>
      <c r="C1048" s="153">
        <v>4</v>
      </c>
      <c r="D1048" s="153">
        <v>0</v>
      </c>
      <c r="E1048" s="177" t="s">
        <v>3417</v>
      </c>
      <c r="F1048" s="177" t="s">
        <v>3986</v>
      </c>
      <c r="G1048" s="177" t="s">
        <v>3417</v>
      </c>
      <c r="H1048" s="177" t="s">
        <v>3417</v>
      </c>
      <c r="I1048" s="177" t="s">
        <v>6967</v>
      </c>
      <c r="J1048" s="183" t="s">
        <v>7674</v>
      </c>
      <c r="K1048" s="176" t="str">
        <f t="shared" si="31"/>
        <v>000100001001009285</v>
      </c>
    </row>
    <row r="1049" spans="1:11" s="3" customFormat="1">
      <c r="A1049" s="176" t="s">
        <v>3502</v>
      </c>
      <c r="B1049" s="176"/>
      <c r="C1049" s="153">
        <v>4</v>
      </c>
      <c r="D1049" s="153">
        <v>0</v>
      </c>
      <c r="E1049" s="177" t="s">
        <v>3417</v>
      </c>
      <c r="F1049" s="177" t="s">
        <v>3986</v>
      </c>
      <c r="G1049" s="177" t="s">
        <v>3417</v>
      </c>
      <c r="H1049" s="177" t="s">
        <v>3417</v>
      </c>
      <c r="I1049" s="177" t="s">
        <v>6967</v>
      </c>
      <c r="J1049" s="183" t="s">
        <v>7675</v>
      </c>
      <c r="K1049" s="176" t="str">
        <f t="shared" si="31"/>
        <v>000100001001009286</v>
      </c>
    </row>
    <row r="1050" spans="1:11" s="3" customFormat="1">
      <c r="A1050" s="176" t="s">
        <v>3503</v>
      </c>
      <c r="B1050" s="176"/>
      <c r="C1050" s="153">
        <v>4</v>
      </c>
      <c r="D1050" s="153">
        <v>0</v>
      </c>
      <c r="E1050" s="177" t="s">
        <v>3417</v>
      </c>
      <c r="F1050" s="177" t="s">
        <v>3986</v>
      </c>
      <c r="G1050" s="177" t="s">
        <v>3417</v>
      </c>
      <c r="H1050" s="177" t="s">
        <v>3417</v>
      </c>
      <c r="I1050" s="177" t="s">
        <v>6967</v>
      </c>
      <c r="J1050" s="183" t="s">
        <v>7676</v>
      </c>
      <c r="K1050" s="176" t="str">
        <f t="shared" si="31"/>
        <v>000100001001009287</v>
      </c>
    </row>
    <row r="1051" spans="1:11" s="3" customFormat="1">
      <c r="A1051" s="176" t="s">
        <v>1748</v>
      </c>
      <c r="B1051" s="176"/>
      <c r="C1051" s="153">
        <v>4</v>
      </c>
      <c r="D1051" s="153">
        <v>0</v>
      </c>
      <c r="E1051" s="177" t="s">
        <v>3417</v>
      </c>
      <c r="F1051" s="177" t="s">
        <v>3986</v>
      </c>
      <c r="G1051" s="177" t="s">
        <v>3417</v>
      </c>
      <c r="H1051" s="177" t="s">
        <v>3417</v>
      </c>
      <c r="I1051" s="177" t="s">
        <v>6967</v>
      </c>
      <c r="J1051" s="183" t="s">
        <v>7677</v>
      </c>
      <c r="K1051" s="176" t="str">
        <f t="shared" si="31"/>
        <v>000100001001009288</v>
      </c>
    </row>
    <row r="1052" spans="1:11" s="3" customFormat="1">
      <c r="A1052" s="176" t="s">
        <v>1750</v>
      </c>
      <c r="B1052" s="176"/>
      <c r="C1052" s="153">
        <v>4</v>
      </c>
      <c r="D1052" s="153">
        <v>0</v>
      </c>
      <c r="E1052" s="177" t="s">
        <v>3417</v>
      </c>
      <c r="F1052" s="177" t="s">
        <v>3986</v>
      </c>
      <c r="G1052" s="177" t="s">
        <v>3417</v>
      </c>
      <c r="H1052" s="177" t="s">
        <v>3417</v>
      </c>
      <c r="I1052" s="177" t="s">
        <v>6967</v>
      </c>
      <c r="J1052" s="183" t="s">
        <v>7678</v>
      </c>
      <c r="K1052" s="176" t="str">
        <f t="shared" si="31"/>
        <v>000100001001009289</v>
      </c>
    </row>
    <row r="1053" spans="1:11" s="3" customFormat="1">
      <c r="A1053" s="176" t="s">
        <v>1751</v>
      </c>
      <c r="B1053" s="176"/>
      <c r="C1053" s="153">
        <v>4</v>
      </c>
      <c r="D1053" s="153">
        <v>0</v>
      </c>
      <c r="E1053" s="177" t="s">
        <v>3417</v>
      </c>
      <c r="F1053" s="177" t="s">
        <v>3986</v>
      </c>
      <c r="G1053" s="177" t="s">
        <v>3417</v>
      </c>
      <c r="H1053" s="177" t="s">
        <v>3417</v>
      </c>
      <c r="I1053" s="177" t="s">
        <v>6967</v>
      </c>
      <c r="J1053" s="183" t="s">
        <v>7679</v>
      </c>
      <c r="K1053" s="176" t="str">
        <f t="shared" si="31"/>
        <v>000100001001009290</v>
      </c>
    </row>
    <row r="1054" spans="1:11" s="3" customFormat="1">
      <c r="A1054" s="176" t="s">
        <v>1753</v>
      </c>
      <c r="B1054" s="176"/>
      <c r="C1054" s="153">
        <v>4</v>
      </c>
      <c r="D1054" s="153">
        <v>0</v>
      </c>
      <c r="E1054" s="177" t="s">
        <v>3417</v>
      </c>
      <c r="F1054" s="177" t="s">
        <v>3986</v>
      </c>
      <c r="G1054" s="177" t="s">
        <v>3417</v>
      </c>
      <c r="H1054" s="177" t="s">
        <v>3417</v>
      </c>
      <c r="I1054" s="177" t="s">
        <v>6967</v>
      </c>
      <c r="J1054" s="183" t="s">
        <v>7680</v>
      </c>
      <c r="K1054" s="176" t="str">
        <f t="shared" si="31"/>
        <v>000100001001009291</v>
      </c>
    </row>
    <row r="1055" spans="1:11" s="3" customFormat="1">
      <c r="A1055" s="176" t="s">
        <v>1754</v>
      </c>
      <c r="B1055" s="176"/>
      <c r="C1055" s="153">
        <v>4</v>
      </c>
      <c r="D1055" s="153">
        <v>0</v>
      </c>
      <c r="E1055" s="177" t="s">
        <v>3417</v>
      </c>
      <c r="F1055" s="177" t="s">
        <v>3986</v>
      </c>
      <c r="G1055" s="177" t="s">
        <v>3417</v>
      </c>
      <c r="H1055" s="177" t="s">
        <v>3417</v>
      </c>
      <c r="I1055" s="177" t="s">
        <v>6967</v>
      </c>
      <c r="J1055" s="183" t="s">
        <v>7681</v>
      </c>
      <c r="K1055" s="176" t="str">
        <f t="shared" si="31"/>
        <v>000100001001009292</v>
      </c>
    </row>
    <row r="1056" spans="1:11" s="3" customFormat="1">
      <c r="A1056" s="176" t="s">
        <v>1755</v>
      </c>
      <c r="B1056" s="176"/>
      <c r="C1056" s="153">
        <v>4</v>
      </c>
      <c r="D1056" s="153">
        <v>0</v>
      </c>
      <c r="E1056" s="177" t="s">
        <v>3417</v>
      </c>
      <c r="F1056" s="177" t="s">
        <v>3986</v>
      </c>
      <c r="G1056" s="177" t="s">
        <v>3417</v>
      </c>
      <c r="H1056" s="177" t="s">
        <v>3417</v>
      </c>
      <c r="I1056" s="177" t="s">
        <v>6967</v>
      </c>
      <c r="J1056" s="183" t="s">
        <v>7682</v>
      </c>
      <c r="K1056" s="176" t="str">
        <f t="shared" si="31"/>
        <v>000100001001009293</v>
      </c>
    </row>
    <row r="1057" spans="1:11" s="3" customFormat="1">
      <c r="A1057" s="176" t="s">
        <v>1756</v>
      </c>
      <c r="B1057" s="176"/>
      <c r="C1057" s="153">
        <v>4</v>
      </c>
      <c r="D1057" s="153">
        <v>0</v>
      </c>
      <c r="E1057" s="177" t="s">
        <v>3417</v>
      </c>
      <c r="F1057" s="177" t="s">
        <v>3986</v>
      </c>
      <c r="G1057" s="177" t="s">
        <v>3417</v>
      </c>
      <c r="H1057" s="177" t="s">
        <v>3417</v>
      </c>
      <c r="I1057" s="177" t="s">
        <v>6967</v>
      </c>
      <c r="J1057" s="183" t="s">
        <v>7683</v>
      </c>
      <c r="K1057" s="176" t="str">
        <f t="shared" si="31"/>
        <v>000100001001009294</v>
      </c>
    </row>
    <row r="1058" spans="1:11" s="3" customFormat="1">
      <c r="A1058" s="176" t="s">
        <v>1757</v>
      </c>
      <c r="B1058" s="176"/>
      <c r="C1058" s="153">
        <v>4</v>
      </c>
      <c r="D1058" s="153">
        <v>0</v>
      </c>
      <c r="E1058" s="177" t="s">
        <v>3417</v>
      </c>
      <c r="F1058" s="177" t="s">
        <v>3986</v>
      </c>
      <c r="G1058" s="177" t="s">
        <v>3417</v>
      </c>
      <c r="H1058" s="177" t="s">
        <v>3417</v>
      </c>
      <c r="I1058" s="177" t="s">
        <v>6967</v>
      </c>
      <c r="J1058" s="183" t="s">
        <v>7684</v>
      </c>
      <c r="K1058" s="176" t="str">
        <f t="shared" si="31"/>
        <v>000100001001009295</v>
      </c>
    </row>
    <row r="1059" spans="1:11" s="3" customFormat="1">
      <c r="A1059" s="176" t="s">
        <v>1758</v>
      </c>
      <c r="B1059" s="176"/>
      <c r="C1059" s="153">
        <v>4</v>
      </c>
      <c r="D1059" s="153">
        <v>0</v>
      </c>
      <c r="E1059" s="177" t="s">
        <v>3417</v>
      </c>
      <c r="F1059" s="177" t="s">
        <v>3986</v>
      </c>
      <c r="G1059" s="177" t="s">
        <v>3417</v>
      </c>
      <c r="H1059" s="177" t="s">
        <v>3417</v>
      </c>
      <c r="I1059" s="177" t="s">
        <v>6967</v>
      </c>
      <c r="J1059" s="183" t="s">
        <v>7685</v>
      </c>
      <c r="K1059" s="176" t="str">
        <f t="shared" si="31"/>
        <v>000100001001009296</v>
      </c>
    </row>
    <row r="1060" spans="1:11" s="3" customFormat="1">
      <c r="A1060" s="176" t="s">
        <v>1759</v>
      </c>
      <c r="B1060" s="176"/>
      <c r="C1060" s="153">
        <v>4</v>
      </c>
      <c r="D1060" s="153">
        <v>0</v>
      </c>
      <c r="E1060" s="177" t="s">
        <v>3417</v>
      </c>
      <c r="F1060" s="177" t="s">
        <v>3986</v>
      </c>
      <c r="G1060" s="177" t="s">
        <v>3417</v>
      </c>
      <c r="H1060" s="177" t="s">
        <v>3417</v>
      </c>
      <c r="I1060" s="177" t="s">
        <v>6967</v>
      </c>
      <c r="J1060" s="183" t="s">
        <v>7686</v>
      </c>
      <c r="K1060" s="176" t="str">
        <f t="shared" si="31"/>
        <v>000100001001009297</v>
      </c>
    </row>
    <row r="1061" spans="1:11" s="3" customFormat="1">
      <c r="A1061" s="176" t="s">
        <v>1760</v>
      </c>
      <c r="B1061" s="176"/>
      <c r="C1061" s="153">
        <v>4</v>
      </c>
      <c r="D1061" s="153">
        <v>0</v>
      </c>
      <c r="E1061" s="177" t="s">
        <v>3417</v>
      </c>
      <c r="F1061" s="177" t="s">
        <v>3986</v>
      </c>
      <c r="G1061" s="177" t="s">
        <v>3417</v>
      </c>
      <c r="H1061" s="177" t="s">
        <v>3417</v>
      </c>
      <c r="I1061" s="177" t="s">
        <v>6967</v>
      </c>
      <c r="J1061" s="183" t="s">
        <v>7687</v>
      </c>
      <c r="K1061" s="176" t="str">
        <f t="shared" si="31"/>
        <v>000100001001009298</v>
      </c>
    </row>
    <row r="1062" spans="1:11" s="3" customFormat="1">
      <c r="A1062" s="176" t="s">
        <v>1761</v>
      </c>
      <c r="B1062" s="176"/>
      <c r="C1062" s="153">
        <v>4</v>
      </c>
      <c r="D1062" s="153">
        <v>0</v>
      </c>
      <c r="E1062" s="177" t="s">
        <v>3417</v>
      </c>
      <c r="F1062" s="177" t="s">
        <v>3986</v>
      </c>
      <c r="G1062" s="177" t="s">
        <v>3417</v>
      </c>
      <c r="H1062" s="177" t="s">
        <v>3417</v>
      </c>
      <c r="I1062" s="177" t="s">
        <v>6967</v>
      </c>
      <c r="J1062" s="183" t="s">
        <v>7688</v>
      </c>
      <c r="K1062" s="176" t="str">
        <f t="shared" si="31"/>
        <v>000100001001009299</v>
      </c>
    </row>
    <row r="1063" spans="1:11" s="3" customFormat="1">
      <c r="A1063" s="176" t="s">
        <v>1762</v>
      </c>
      <c r="B1063" s="176"/>
      <c r="C1063" s="153">
        <v>4</v>
      </c>
      <c r="D1063" s="153">
        <v>0</v>
      </c>
      <c r="E1063" s="177" t="s">
        <v>3417</v>
      </c>
      <c r="F1063" s="177" t="s">
        <v>3986</v>
      </c>
      <c r="G1063" s="177" t="s">
        <v>3417</v>
      </c>
      <c r="H1063" s="177" t="s">
        <v>3417</v>
      </c>
      <c r="I1063" s="177" t="s">
        <v>6967</v>
      </c>
      <c r="J1063" s="183" t="s">
        <v>7689</v>
      </c>
      <c r="K1063" s="176" t="str">
        <f t="shared" si="31"/>
        <v>000100001001009300</v>
      </c>
    </row>
    <row r="1064" spans="1:11" s="3" customFormat="1">
      <c r="A1064" s="176" t="s">
        <v>1763</v>
      </c>
      <c r="B1064" s="176"/>
      <c r="C1064" s="153">
        <v>4</v>
      </c>
      <c r="D1064" s="153">
        <v>0</v>
      </c>
      <c r="E1064" s="177" t="s">
        <v>3417</v>
      </c>
      <c r="F1064" s="177" t="s">
        <v>3986</v>
      </c>
      <c r="G1064" s="177" t="s">
        <v>3417</v>
      </c>
      <c r="H1064" s="177" t="s">
        <v>3417</v>
      </c>
      <c r="I1064" s="177" t="s">
        <v>6967</v>
      </c>
      <c r="J1064" s="183" t="s">
        <v>7690</v>
      </c>
      <c r="K1064" s="176" t="str">
        <f t="shared" si="31"/>
        <v>000100001001009301</v>
      </c>
    </row>
    <row r="1065" spans="1:11" s="3" customFormat="1">
      <c r="A1065" s="176" t="s">
        <v>1764</v>
      </c>
      <c r="B1065" s="176"/>
      <c r="C1065" s="153">
        <v>4</v>
      </c>
      <c r="D1065" s="153">
        <v>0</v>
      </c>
      <c r="E1065" s="177" t="s">
        <v>3417</v>
      </c>
      <c r="F1065" s="177" t="s">
        <v>3986</v>
      </c>
      <c r="G1065" s="177" t="s">
        <v>3417</v>
      </c>
      <c r="H1065" s="177" t="s">
        <v>3417</v>
      </c>
      <c r="I1065" s="177" t="s">
        <v>6967</v>
      </c>
      <c r="J1065" s="183" t="s">
        <v>7691</v>
      </c>
      <c r="K1065" s="176" t="str">
        <f t="shared" si="31"/>
        <v>000100001001009302</v>
      </c>
    </row>
    <row r="1066" spans="1:11" s="3" customFormat="1">
      <c r="A1066" s="176" t="s">
        <v>1765</v>
      </c>
      <c r="B1066" s="176"/>
      <c r="C1066" s="153">
        <v>4</v>
      </c>
      <c r="D1066" s="153">
        <v>0</v>
      </c>
      <c r="E1066" s="177" t="s">
        <v>3417</v>
      </c>
      <c r="F1066" s="177" t="s">
        <v>3986</v>
      </c>
      <c r="G1066" s="177" t="s">
        <v>3417</v>
      </c>
      <c r="H1066" s="177" t="s">
        <v>3417</v>
      </c>
      <c r="I1066" s="177" t="s">
        <v>6967</v>
      </c>
      <c r="J1066" s="183" t="s">
        <v>7692</v>
      </c>
      <c r="K1066" s="176" t="str">
        <f t="shared" si="31"/>
        <v>000100001001009303</v>
      </c>
    </row>
    <row r="1067" spans="1:11" s="3" customFormat="1">
      <c r="A1067" s="176" t="s">
        <v>1766</v>
      </c>
      <c r="B1067" s="176"/>
      <c r="C1067" s="153">
        <v>4</v>
      </c>
      <c r="D1067" s="153">
        <v>0</v>
      </c>
      <c r="E1067" s="177" t="s">
        <v>3417</v>
      </c>
      <c r="F1067" s="177" t="s">
        <v>3986</v>
      </c>
      <c r="G1067" s="177" t="s">
        <v>3417</v>
      </c>
      <c r="H1067" s="177" t="s">
        <v>3417</v>
      </c>
      <c r="I1067" s="177" t="s">
        <v>6967</v>
      </c>
      <c r="J1067" s="183" t="s">
        <v>7693</v>
      </c>
      <c r="K1067" s="176" t="str">
        <f t="shared" si="31"/>
        <v>000100001001009304</v>
      </c>
    </row>
    <row r="1068" spans="1:11" s="3" customFormat="1">
      <c r="A1068" s="176" t="s">
        <v>1767</v>
      </c>
      <c r="B1068" s="176"/>
      <c r="C1068" s="153">
        <v>4</v>
      </c>
      <c r="D1068" s="153">
        <v>0</v>
      </c>
      <c r="E1068" s="177" t="s">
        <v>3417</v>
      </c>
      <c r="F1068" s="177" t="s">
        <v>3986</v>
      </c>
      <c r="G1068" s="177" t="s">
        <v>3417</v>
      </c>
      <c r="H1068" s="177" t="s">
        <v>3417</v>
      </c>
      <c r="I1068" s="177" t="s">
        <v>6967</v>
      </c>
      <c r="J1068" s="183" t="s">
        <v>7694</v>
      </c>
      <c r="K1068" s="176" t="str">
        <f t="shared" si="31"/>
        <v>000100001001009305</v>
      </c>
    </row>
    <row r="1069" spans="1:11" s="3" customFormat="1">
      <c r="A1069" s="176" t="s">
        <v>1768</v>
      </c>
      <c r="B1069" s="176"/>
      <c r="C1069" s="153">
        <v>4</v>
      </c>
      <c r="D1069" s="153">
        <v>0</v>
      </c>
      <c r="E1069" s="177" t="s">
        <v>3417</v>
      </c>
      <c r="F1069" s="177" t="s">
        <v>3986</v>
      </c>
      <c r="G1069" s="177" t="s">
        <v>3417</v>
      </c>
      <c r="H1069" s="177" t="s">
        <v>3417</v>
      </c>
      <c r="I1069" s="177" t="s">
        <v>6967</v>
      </c>
      <c r="J1069" s="183" t="s">
        <v>7695</v>
      </c>
      <c r="K1069" s="176" t="str">
        <f t="shared" si="31"/>
        <v>000100001001009306</v>
      </c>
    </row>
    <row r="1070" spans="1:11" s="3" customFormat="1">
      <c r="A1070" s="176" t="s">
        <v>1769</v>
      </c>
      <c r="B1070" s="176"/>
      <c r="C1070" s="153">
        <v>4</v>
      </c>
      <c r="D1070" s="153">
        <v>0</v>
      </c>
      <c r="E1070" s="177" t="s">
        <v>3417</v>
      </c>
      <c r="F1070" s="177" t="s">
        <v>3986</v>
      </c>
      <c r="G1070" s="177" t="s">
        <v>3417</v>
      </c>
      <c r="H1070" s="177" t="s">
        <v>3417</v>
      </c>
      <c r="I1070" s="177" t="s">
        <v>6967</v>
      </c>
      <c r="J1070" s="183" t="s">
        <v>7696</v>
      </c>
      <c r="K1070" s="176" t="str">
        <f t="shared" si="31"/>
        <v>000100001001009307</v>
      </c>
    </row>
    <row r="1071" spans="1:11" s="3" customFormat="1">
      <c r="A1071" s="176" t="s">
        <v>1770</v>
      </c>
      <c r="B1071" s="176"/>
      <c r="C1071" s="153">
        <v>4</v>
      </c>
      <c r="D1071" s="153">
        <v>0</v>
      </c>
      <c r="E1071" s="177" t="s">
        <v>3417</v>
      </c>
      <c r="F1071" s="177" t="s">
        <v>3986</v>
      </c>
      <c r="G1071" s="177" t="s">
        <v>3417</v>
      </c>
      <c r="H1071" s="177" t="s">
        <v>3417</v>
      </c>
      <c r="I1071" s="177" t="s">
        <v>6967</v>
      </c>
      <c r="J1071" s="183" t="s">
        <v>7697</v>
      </c>
      <c r="K1071" s="176" t="str">
        <f t="shared" si="31"/>
        <v>000100001001009308</v>
      </c>
    </row>
    <row r="1072" spans="1:11" s="3" customFormat="1">
      <c r="A1072" s="176" t="s">
        <v>1771</v>
      </c>
      <c r="B1072" s="176"/>
      <c r="C1072" s="153">
        <v>4</v>
      </c>
      <c r="D1072" s="153">
        <v>0</v>
      </c>
      <c r="E1072" s="177" t="s">
        <v>3417</v>
      </c>
      <c r="F1072" s="177" t="s">
        <v>3986</v>
      </c>
      <c r="G1072" s="177" t="s">
        <v>3417</v>
      </c>
      <c r="H1072" s="177" t="s">
        <v>3417</v>
      </c>
      <c r="I1072" s="177" t="s">
        <v>6967</v>
      </c>
      <c r="J1072" s="183" t="s">
        <v>7698</v>
      </c>
      <c r="K1072" s="176" t="str">
        <f t="shared" si="31"/>
        <v>000100001001009309</v>
      </c>
    </row>
    <row r="1073" spans="1:11" s="3" customFormat="1">
      <c r="A1073" s="176" t="s">
        <v>1772</v>
      </c>
      <c r="B1073" s="176"/>
      <c r="C1073" s="153">
        <v>4</v>
      </c>
      <c r="D1073" s="153">
        <v>0</v>
      </c>
      <c r="E1073" s="177" t="s">
        <v>3417</v>
      </c>
      <c r="F1073" s="177" t="s">
        <v>3986</v>
      </c>
      <c r="G1073" s="177" t="s">
        <v>3417</v>
      </c>
      <c r="H1073" s="177" t="s">
        <v>3417</v>
      </c>
      <c r="I1073" s="177" t="s">
        <v>6967</v>
      </c>
      <c r="J1073" s="183" t="s">
        <v>7699</v>
      </c>
      <c r="K1073" s="176" t="str">
        <f t="shared" si="31"/>
        <v>000100001001009310</v>
      </c>
    </row>
    <row r="1074" spans="1:11" s="3" customFormat="1">
      <c r="A1074" s="176" t="s">
        <v>1773</v>
      </c>
      <c r="B1074" s="176"/>
      <c r="C1074" s="153">
        <v>4</v>
      </c>
      <c r="D1074" s="153">
        <v>0</v>
      </c>
      <c r="E1074" s="177" t="s">
        <v>3417</v>
      </c>
      <c r="F1074" s="177" t="s">
        <v>3986</v>
      </c>
      <c r="G1074" s="177" t="s">
        <v>3417</v>
      </c>
      <c r="H1074" s="177" t="s">
        <v>3417</v>
      </c>
      <c r="I1074" s="177" t="s">
        <v>6967</v>
      </c>
      <c r="J1074" s="183" t="s">
        <v>7700</v>
      </c>
      <c r="K1074" s="176" t="str">
        <f t="shared" si="31"/>
        <v>000100001001009311</v>
      </c>
    </row>
    <row r="1075" spans="1:11" s="3" customFormat="1">
      <c r="A1075" s="176" t="s">
        <v>1774</v>
      </c>
      <c r="B1075" s="176"/>
      <c r="C1075" s="153">
        <v>4</v>
      </c>
      <c r="D1075" s="153">
        <v>0</v>
      </c>
      <c r="E1075" s="177" t="s">
        <v>3417</v>
      </c>
      <c r="F1075" s="177" t="s">
        <v>3986</v>
      </c>
      <c r="G1075" s="177" t="s">
        <v>3417</v>
      </c>
      <c r="H1075" s="177" t="s">
        <v>3417</v>
      </c>
      <c r="I1075" s="177" t="s">
        <v>6967</v>
      </c>
      <c r="J1075" s="183" t="s">
        <v>7701</v>
      </c>
      <c r="K1075" s="176" t="str">
        <f t="shared" si="31"/>
        <v>000100001001009312</v>
      </c>
    </row>
    <row r="1076" spans="1:11" s="3" customFormat="1">
      <c r="A1076" s="176" t="s">
        <v>3504</v>
      </c>
      <c r="B1076" s="176"/>
      <c r="C1076" s="153">
        <v>4</v>
      </c>
      <c r="D1076" s="153">
        <v>0</v>
      </c>
      <c r="E1076" s="177" t="s">
        <v>3417</v>
      </c>
      <c r="F1076" s="177" t="s">
        <v>3986</v>
      </c>
      <c r="G1076" s="177" t="s">
        <v>3417</v>
      </c>
      <c r="H1076" s="177" t="s">
        <v>3417</v>
      </c>
      <c r="I1076" s="177" t="s">
        <v>6967</v>
      </c>
      <c r="J1076" s="183" t="s">
        <v>7702</v>
      </c>
      <c r="K1076" s="176" t="str">
        <f t="shared" si="31"/>
        <v>000100001001009313</v>
      </c>
    </row>
    <row r="1077" spans="1:11" s="3" customFormat="1">
      <c r="A1077" s="176" t="s">
        <v>3505</v>
      </c>
      <c r="B1077" s="176"/>
      <c r="C1077" s="153">
        <v>4</v>
      </c>
      <c r="D1077" s="153">
        <v>0</v>
      </c>
      <c r="E1077" s="177" t="s">
        <v>3417</v>
      </c>
      <c r="F1077" s="177" t="s">
        <v>3986</v>
      </c>
      <c r="G1077" s="177" t="s">
        <v>3417</v>
      </c>
      <c r="H1077" s="177" t="s">
        <v>3417</v>
      </c>
      <c r="I1077" s="177" t="s">
        <v>6967</v>
      </c>
      <c r="J1077" s="183" t="s">
        <v>7703</v>
      </c>
      <c r="K1077" s="176" t="str">
        <f t="shared" si="31"/>
        <v>000100001001009314</v>
      </c>
    </row>
    <row r="1078" spans="1:11" s="3" customFormat="1">
      <c r="A1078" s="176" t="s">
        <v>1777</v>
      </c>
      <c r="B1078" s="176"/>
      <c r="C1078" s="153">
        <v>4</v>
      </c>
      <c r="D1078" s="153">
        <v>0</v>
      </c>
      <c r="E1078" s="177" t="s">
        <v>3417</v>
      </c>
      <c r="F1078" s="177" t="s">
        <v>3986</v>
      </c>
      <c r="G1078" s="177" t="s">
        <v>3417</v>
      </c>
      <c r="H1078" s="177" t="s">
        <v>3417</v>
      </c>
      <c r="I1078" s="177" t="s">
        <v>6967</v>
      </c>
      <c r="J1078" s="183" t="s">
        <v>7704</v>
      </c>
      <c r="K1078" s="176" t="str">
        <f t="shared" si="31"/>
        <v>000100001001009315</v>
      </c>
    </row>
    <row r="1079" spans="1:11" s="3" customFormat="1">
      <c r="A1079" s="176" t="s">
        <v>3506</v>
      </c>
      <c r="B1079" s="176"/>
      <c r="C1079" s="153">
        <v>4</v>
      </c>
      <c r="D1079" s="153">
        <v>0</v>
      </c>
      <c r="E1079" s="177" t="s">
        <v>3417</v>
      </c>
      <c r="F1079" s="177" t="s">
        <v>3986</v>
      </c>
      <c r="G1079" s="177" t="s">
        <v>3417</v>
      </c>
      <c r="H1079" s="177" t="s">
        <v>3417</v>
      </c>
      <c r="I1079" s="177" t="s">
        <v>6967</v>
      </c>
      <c r="J1079" s="183" t="s">
        <v>7705</v>
      </c>
      <c r="K1079" s="176" t="str">
        <f t="shared" si="31"/>
        <v>000100001001009316</v>
      </c>
    </row>
    <row r="1080" spans="1:11" s="3" customFormat="1">
      <c r="A1080" s="176" t="s">
        <v>3507</v>
      </c>
      <c r="B1080" s="176"/>
      <c r="C1080" s="153">
        <v>4</v>
      </c>
      <c r="D1080" s="153">
        <v>0</v>
      </c>
      <c r="E1080" s="177" t="s">
        <v>3417</v>
      </c>
      <c r="F1080" s="177" t="s">
        <v>3986</v>
      </c>
      <c r="G1080" s="177" t="s">
        <v>3417</v>
      </c>
      <c r="H1080" s="177" t="s">
        <v>3417</v>
      </c>
      <c r="I1080" s="177" t="s">
        <v>6967</v>
      </c>
      <c r="J1080" s="183" t="s">
        <v>7706</v>
      </c>
      <c r="K1080" s="176" t="str">
        <f t="shared" si="31"/>
        <v>000100001001009317</v>
      </c>
    </row>
    <row r="1081" spans="1:11" s="3" customFormat="1">
      <c r="A1081" s="176" t="s">
        <v>3508</v>
      </c>
      <c r="B1081" s="176"/>
      <c r="C1081" s="153">
        <v>4</v>
      </c>
      <c r="D1081" s="153">
        <v>0</v>
      </c>
      <c r="E1081" s="177" t="s">
        <v>3417</v>
      </c>
      <c r="F1081" s="177" t="s">
        <v>3986</v>
      </c>
      <c r="G1081" s="177" t="s">
        <v>3417</v>
      </c>
      <c r="H1081" s="177" t="s">
        <v>3417</v>
      </c>
      <c r="I1081" s="177" t="s">
        <v>6967</v>
      </c>
      <c r="J1081" s="183" t="s">
        <v>7707</v>
      </c>
      <c r="K1081" s="176" t="str">
        <f t="shared" si="31"/>
        <v>000100001001009318</v>
      </c>
    </row>
    <row r="1082" spans="1:11" s="3" customFormat="1">
      <c r="A1082" s="176" t="s">
        <v>3509</v>
      </c>
      <c r="B1082" s="176"/>
      <c r="C1082" s="153">
        <v>4</v>
      </c>
      <c r="D1082" s="153">
        <v>0</v>
      </c>
      <c r="E1082" s="177" t="s">
        <v>3417</v>
      </c>
      <c r="F1082" s="177" t="s">
        <v>3986</v>
      </c>
      <c r="G1082" s="177" t="s">
        <v>3417</v>
      </c>
      <c r="H1082" s="177" t="s">
        <v>3417</v>
      </c>
      <c r="I1082" s="177" t="s">
        <v>6967</v>
      </c>
      <c r="J1082" s="183" t="s">
        <v>7708</v>
      </c>
      <c r="K1082" s="176" t="str">
        <f t="shared" si="31"/>
        <v>000100001001009319</v>
      </c>
    </row>
    <row r="1083" spans="1:11" s="3" customFormat="1">
      <c r="A1083" s="176" t="s">
        <v>3510</v>
      </c>
      <c r="B1083" s="176"/>
      <c r="C1083" s="153">
        <v>4</v>
      </c>
      <c r="D1083" s="153">
        <v>0</v>
      </c>
      <c r="E1083" s="177" t="s">
        <v>3417</v>
      </c>
      <c r="F1083" s="177" t="s">
        <v>3986</v>
      </c>
      <c r="G1083" s="177" t="s">
        <v>3417</v>
      </c>
      <c r="H1083" s="177" t="s">
        <v>3417</v>
      </c>
      <c r="I1083" s="177" t="s">
        <v>6967</v>
      </c>
      <c r="J1083" s="183" t="s">
        <v>7709</v>
      </c>
      <c r="K1083" s="176" t="str">
        <f t="shared" si="31"/>
        <v>000100001001009320</v>
      </c>
    </row>
    <row r="1084" spans="1:11" s="3" customFormat="1">
      <c r="A1084" s="176" t="s">
        <v>3511</v>
      </c>
      <c r="B1084" s="176"/>
      <c r="C1084" s="153">
        <v>4</v>
      </c>
      <c r="D1084" s="153">
        <v>0</v>
      </c>
      <c r="E1084" s="177" t="s">
        <v>3417</v>
      </c>
      <c r="F1084" s="177" t="s">
        <v>3986</v>
      </c>
      <c r="G1084" s="177" t="s">
        <v>3417</v>
      </c>
      <c r="H1084" s="177" t="s">
        <v>3417</v>
      </c>
      <c r="I1084" s="177" t="s">
        <v>6967</v>
      </c>
      <c r="J1084" s="183" t="s">
        <v>7710</v>
      </c>
      <c r="K1084" s="176" t="str">
        <f t="shared" si="31"/>
        <v>000100001001009321</v>
      </c>
    </row>
    <row r="1085" spans="1:11" s="3" customFormat="1">
      <c r="A1085" s="176" t="s">
        <v>3512</v>
      </c>
      <c r="B1085" s="176"/>
      <c r="C1085" s="153">
        <v>4</v>
      </c>
      <c r="D1085" s="153">
        <v>0</v>
      </c>
      <c r="E1085" s="177" t="s">
        <v>3417</v>
      </c>
      <c r="F1085" s="177" t="s">
        <v>3986</v>
      </c>
      <c r="G1085" s="177" t="s">
        <v>3417</v>
      </c>
      <c r="H1085" s="177" t="s">
        <v>3417</v>
      </c>
      <c r="I1085" s="177" t="s">
        <v>6967</v>
      </c>
      <c r="J1085" s="183" t="s">
        <v>7711</v>
      </c>
      <c r="K1085" s="176" t="str">
        <f t="shared" si="31"/>
        <v>000100001001009322</v>
      </c>
    </row>
    <row r="1086" spans="1:11" s="3" customFormat="1">
      <c r="A1086" s="176" t="s">
        <v>1784</v>
      </c>
      <c r="B1086" s="176"/>
      <c r="C1086" s="153">
        <v>4</v>
      </c>
      <c r="D1086" s="153">
        <v>0</v>
      </c>
      <c r="E1086" s="177" t="s">
        <v>3417</v>
      </c>
      <c r="F1086" s="177" t="s">
        <v>3986</v>
      </c>
      <c r="G1086" s="177" t="s">
        <v>3417</v>
      </c>
      <c r="H1086" s="177" t="s">
        <v>3417</v>
      </c>
      <c r="I1086" s="177" t="s">
        <v>6967</v>
      </c>
      <c r="J1086" s="183" t="s">
        <v>7712</v>
      </c>
      <c r="K1086" s="176" t="str">
        <f t="shared" si="31"/>
        <v>000100001001009323</v>
      </c>
    </row>
    <row r="1087" spans="1:11" s="3" customFormat="1">
      <c r="A1087" s="176" t="s">
        <v>1785</v>
      </c>
      <c r="B1087" s="176"/>
      <c r="C1087" s="153">
        <v>4</v>
      </c>
      <c r="D1087" s="153">
        <v>0</v>
      </c>
      <c r="E1087" s="177" t="s">
        <v>3417</v>
      </c>
      <c r="F1087" s="177" t="s">
        <v>3986</v>
      </c>
      <c r="G1087" s="177" t="s">
        <v>3417</v>
      </c>
      <c r="H1087" s="177" t="s">
        <v>3417</v>
      </c>
      <c r="I1087" s="177" t="s">
        <v>6967</v>
      </c>
      <c r="J1087" s="183" t="s">
        <v>7713</v>
      </c>
      <c r="K1087" s="176" t="str">
        <f t="shared" si="31"/>
        <v>000100001001009324</v>
      </c>
    </row>
    <row r="1088" spans="1:11" s="3" customFormat="1">
      <c r="A1088" s="176" t="s">
        <v>1786</v>
      </c>
      <c r="B1088" s="176"/>
      <c r="C1088" s="153">
        <v>4</v>
      </c>
      <c r="D1088" s="153">
        <v>0</v>
      </c>
      <c r="E1088" s="177" t="s">
        <v>3417</v>
      </c>
      <c r="F1088" s="177" t="s">
        <v>3986</v>
      </c>
      <c r="G1088" s="177" t="s">
        <v>3417</v>
      </c>
      <c r="H1088" s="177" t="s">
        <v>3417</v>
      </c>
      <c r="I1088" s="177" t="s">
        <v>6967</v>
      </c>
      <c r="J1088" s="183" t="s">
        <v>7714</v>
      </c>
      <c r="K1088" s="176" t="str">
        <f t="shared" si="31"/>
        <v>000100001001009325</v>
      </c>
    </row>
    <row r="1089" spans="1:11" s="3" customFormat="1">
      <c r="A1089" s="176" t="s">
        <v>1787</v>
      </c>
      <c r="B1089" s="176"/>
      <c r="C1089" s="153">
        <v>4</v>
      </c>
      <c r="D1089" s="153">
        <v>0</v>
      </c>
      <c r="E1089" s="177" t="s">
        <v>3417</v>
      </c>
      <c r="F1089" s="177" t="s">
        <v>3986</v>
      </c>
      <c r="G1089" s="177" t="s">
        <v>3417</v>
      </c>
      <c r="H1089" s="177" t="s">
        <v>3417</v>
      </c>
      <c r="I1089" s="177" t="s">
        <v>6967</v>
      </c>
      <c r="J1089" s="183" t="s">
        <v>7715</v>
      </c>
      <c r="K1089" s="176" t="str">
        <f t="shared" si="31"/>
        <v>000100001001009326</v>
      </c>
    </row>
    <row r="1090" spans="1:11" s="3" customFormat="1">
      <c r="A1090" s="176" t="s">
        <v>1788</v>
      </c>
      <c r="B1090" s="176"/>
      <c r="C1090" s="153">
        <v>4</v>
      </c>
      <c r="D1090" s="153">
        <v>0</v>
      </c>
      <c r="E1090" s="177" t="s">
        <v>3417</v>
      </c>
      <c r="F1090" s="177" t="s">
        <v>3986</v>
      </c>
      <c r="G1090" s="177" t="s">
        <v>3417</v>
      </c>
      <c r="H1090" s="177" t="s">
        <v>3417</v>
      </c>
      <c r="I1090" s="177" t="s">
        <v>6967</v>
      </c>
      <c r="J1090" s="183" t="s">
        <v>7716</v>
      </c>
      <c r="K1090" s="176" t="str">
        <f t="shared" si="31"/>
        <v>000100001001009327</v>
      </c>
    </row>
    <row r="1091" spans="1:11" s="3" customFormat="1">
      <c r="A1091" s="176" t="s">
        <v>1789</v>
      </c>
      <c r="B1091" s="176"/>
      <c r="C1091" s="153">
        <v>4</v>
      </c>
      <c r="D1091" s="153">
        <v>0</v>
      </c>
      <c r="E1091" s="177" t="s">
        <v>3417</v>
      </c>
      <c r="F1091" s="177" t="s">
        <v>3986</v>
      </c>
      <c r="G1091" s="177" t="s">
        <v>3417</v>
      </c>
      <c r="H1091" s="177" t="s">
        <v>3417</v>
      </c>
      <c r="I1091" s="177" t="s">
        <v>6967</v>
      </c>
      <c r="J1091" s="183" t="s">
        <v>7717</v>
      </c>
      <c r="K1091" s="176" t="str">
        <f t="shared" si="31"/>
        <v>000100001001009328</v>
      </c>
    </row>
    <row r="1092" spans="1:11" s="3" customFormat="1">
      <c r="A1092" s="176" t="s">
        <v>1790</v>
      </c>
      <c r="B1092" s="176"/>
      <c r="C1092" s="153">
        <v>4</v>
      </c>
      <c r="D1092" s="153">
        <v>0</v>
      </c>
      <c r="E1092" s="177" t="s">
        <v>3417</v>
      </c>
      <c r="F1092" s="177" t="s">
        <v>3986</v>
      </c>
      <c r="G1092" s="177" t="s">
        <v>3417</v>
      </c>
      <c r="H1092" s="177" t="s">
        <v>3417</v>
      </c>
      <c r="I1092" s="177" t="s">
        <v>6967</v>
      </c>
      <c r="J1092" s="183" t="s">
        <v>7718</v>
      </c>
      <c r="K1092" s="176" t="str">
        <f t="shared" si="31"/>
        <v>000100001001009329</v>
      </c>
    </row>
    <row r="1093" spans="1:11" s="3" customFormat="1">
      <c r="A1093" s="176" t="s">
        <v>3513</v>
      </c>
      <c r="B1093" s="176"/>
      <c r="C1093" s="153">
        <v>4</v>
      </c>
      <c r="D1093" s="153">
        <v>0</v>
      </c>
      <c r="E1093" s="177" t="s">
        <v>3417</v>
      </c>
      <c r="F1093" s="177" t="s">
        <v>3986</v>
      </c>
      <c r="G1093" s="177" t="s">
        <v>3417</v>
      </c>
      <c r="H1093" s="177" t="s">
        <v>3417</v>
      </c>
      <c r="I1093" s="177" t="s">
        <v>6967</v>
      </c>
      <c r="J1093" s="183" t="s">
        <v>7719</v>
      </c>
      <c r="K1093" s="176" t="str">
        <f t="shared" si="31"/>
        <v>000100001001009330</v>
      </c>
    </row>
    <row r="1094" spans="1:11" s="3" customFormat="1">
      <c r="A1094" s="176" t="s">
        <v>1792</v>
      </c>
      <c r="B1094" s="176"/>
      <c r="C1094" s="153">
        <v>4</v>
      </c>
      <c r="D1094" s="153">
        <v>0</v>
      </c>
      <c r="E1094" s="177" t="s">
        <v>3417</v>
      </c>
      <c r="F1094" s="177" t="s">
        <v>3986</v>
      </c>
      <c r="G1094" s="177" t="s">
        <v>3417</v>
      </c>
      <c r="H1094" s="177" t="s">
        <v>3417</v>
      </c>
      <c r="I1094" s="177" t="s">
        <v>6967</v>
      </c>
      <c r="J1094" s="183" t="s">
        <v>7720</v>
      </c>
      <c r="K1094" s="176" t="str">
        <f t="shared" si="31"/>
        <v>000100001001009331</v>
      </c>
    </row>
    <row r="1095" spans="1:11" s="3" customFormat="1">
      <c r="A1095" s="176" t="s">
        <v>1793</v>
      </c>
      <c r="B1095" s="176"/>
      <c r="C1095" s="153">
        <v>4</v>
      </c>
      <c r="D1095" s="153">
        <v>0</v>
      </c>
      <c r="E1095" s="177" t="s">
        <v>3417</v>
      </c>
      <c r="F1095" s="177" t="s">
        <v>3986</v>
      </c>
      <c r="G1095" s="177" t="s">
        <v>3417</v>
      </c>
      <c r="H1095" s="177" t="s">
        <v>3417</v>
      </c>
      <c r="I1095" s="177" t="s">
        <v>6967</v>
      </c>
      <c r="J1095" s="183" t="s">
        <v>7721</v>
      </c>
      <c r="K1095" s="176" t="str">
        <f t="shared" si="31"/>
        <v>000100001001009332</v>
      </c>
    </row>
    <row r="1096" spans="1:11" s="3" customFormat="1">
      <c r="A1096" s="176" t="s">
        <v>1794</v>
      </c>
      <c r="B1096" s="176"/>
      <c r="C1096" s="153">
        <v>4</v>
      </c>
      <c r="D1096" s="153">
        <v>0</v>
      </c>
      <c r="E1096" s="177" t="s">
        <v>3417</v>
      </c>
      <c r="F1096" s="177" t="s">
        <v>3986</v>
      </c>
      <c r="G1096" s="177" t="s">
        <v>3417</v>
      </c>
      <c r="H1096" s="177" t="s">
        <v>3417</v>
      </c>
      <c r="I1096" s="177" t="s">
        <v>6967</v>
      </c>
      <c r="J1096" s="183" t="s">
        <v>7722</v>
      </c>
      <c r="K1096" s="176" t="str">
        <f t="shared" si="31"/>
        <v>000100001001009333</v>
      </c>
    </row>
    <row r="1097" spans="1:11" s="3" customFormat="1">
      <c r="A1097" s="176" t="s">
        <v>1795</v>
      </c>
      <c r="B1097" s="176"/>
      <c r="C1097" s="153">
        <v>4</v>
      </c>
      <c r="D1097" s="153">
        <v>0</v>
      </c>
      <c r="E1097" s="177" t="s">
        <v>3417</v>
      </c>
      <c r="F1097" s="177" t="s">
        <v>3986</v>
      </c>
      <c r="G1097" s="177" t="s">
        <v>3417</v>
      </c>
      <c r="H1097" s="177" t="s">
        <v>3417</v>
      </c>
      <c r="I1097" s="177" t="s">
        <v>6967</v>
      </c>
      <c r="J1097" s="183" t="s">
        <v>7723</v>
      </c>
      <c r="K1097" s="176" t="str">
        <f t="shared" si="31"/>
        <v>000100001001009334</v>
      </c>
    </row>
    <row r="1098" spans="1:11" s="3" customFormat="1">
      <c r="A1098" s="176" t="s">
        <v>1796</v>
      </c>
      <c r="B1098" s="176"/>
      <c r="C1098" s="153">
        <v>4</v>
      </c>
      <c r="D1098" s="153">
        <v>0</v>
      </c>
      <c r="E1098" s="177" t="s">
        <v>3417</v>
      </c>
      <c r="F1098" s="177" t="s">
        <v>3986</v>
      </c>
      <c r="G1098" s="177" t="s">
        <v>3417</v>
      </c>
      <c r="H1098" s="177" t="s">
        <v>3417</v>
      </c>
      <c r="I1098" s="177" t="s">
        <v>6967</v>
      </c>
      <c r="J1098" s="183" t="s">
        <v>7724</v>
      </c>
      <c r="K1098" s="176" t="str">
        <f t="shared" si="31"/>
        <v>000100001001009335</v>
      </c>
    </row>
    <row r="1099" spans="1:11" s="3" customFormat="1">
      <c r="A1099" s="176" t="s">
        <v>1797</v>
      </c>
      <c r="B1099" s="176"/>
      <c r="C1099" s="153">
        <v>4</v>
      </c>
      <c r="D1099" s="153">
        <v>0</v>
      </c>
      <c r="E1099" s="177" t="s">
        <v>3417</v>
      </c>
      <c r="F1099" s="177" t="s">
        <v>3986</v>
      </c>
      <c r="G1099" s="177" t="s">
        <v>3417</v>
      </c>
      <c r="H1099" s="177" t="s">
        <v>3417</v>
      </c>
      <c r="I1099" s="177" t="s">
        <v>6967</v>
      </c>
      <c r="J1099" s="183" t="s">
        <v>7725</v>
      </c>
      <c r="K1099" s="176" t="str">
        <f t="shared" si="31"/>
        <v>000100001001009336</v>
      </c>
    </row>
    <row r="1100" spans="1:11" s="3" customFormat="1">
      <c r="A1100" s="176" t="s">
        <v>1798</v>
      </c>
      <c r="B1100" s="176"/>
      <c r="C1100" s="153">
        <v>4</v>
      </c>
      <c r="D1100" s="153">
        <v>0</v>
      </c>
      <c r="E1100" s="177" t="s">
        <v>3417</v>
      </c>
      <c r="F1100" s="177" t="s">
        <v>3986</v>
      </c>
      <c r="G1100" s="177" t="s">
        <v>3417</v>
      </c>
      <c r="H1100" s="177" t="s">
        <v>3417</v>
      </c>
      <c r="I1100" s="177" t="s">
        <v>6967</v>
      </c>
      <c r="J1100" s="183" t="s">
        <v>7726</v>
      </c>
      <c r="K1100" s="176" t="str">
        <f t="shared" si="31"/>
        <v>000100001001009337</v>
      </c>
    </row>
    <row r="1101" spans="1:11" s="3" customFormat="1">
      <c r="A1101" s="176" t="s">
        <v>1799</v>
      </c>
      <c r="B1101" s="176"/>
      <c r="C1101" s="153">
        <v>4</v>
      </c>
      <c r="D1101" s="153">
        <v>0</v>
      </c>
      <c r="E1101" s="177" t="s">
        <v>3417</v>
      </c>
      <c r="F1101" s="177" t="s">
        <v>3986</v>
      </c>
      <c r="G1101" s="177" t="s">
        <v>3417</v>
      </c>
      <c r="H1101" s="177" t="s">
        <v>3417</v>
      </c>
      <c r="I1101" s="177" t="s">
        <v>6967</v>
      </c>
      <c r="J1101" s="183" t="s">
        <v>7727</v>
      </c>
      <c r="K1101" s="176" t="str">
        <f t="shared" ref="K1101:K1110" si="32">D1101&amp;E1101&amp;F1101&amp;G1101&amp;H1101&amp;I1101&amp;J1101</f>
        <v>000100001001009338</v>
      </c>
    </row>
    <row r="1102" spans="1:11" s="3" customFormat="1">
      <c r="A1102" s="176" t="s">
        <v>1800</v>
      </c>
      <c r="B1102" s="176"/>
      <c r="C1102" s="153">
        <v>4</v>
      </c>
      <c r="D1102" s="153">
        <v>0</v>
      </c>
      <c r="E1102" s="177" t="s">
        <v>3417</v>
      </c>
      <c r="F1102" s="177" t="s">
        <v>3986</v>
      </c>
      <c r="G1102" s="177" t="s">
        <v>3417</v>
      </c>
      <c r="H1102" s="177" t="s">
        <v>3417</v>
      </c>
      <c r="I1102" s="177" t="s">
        <v>6967</v>
      </c>
      <c r="J1102" s="183" t="s">
        <v>7728</v>
      </c>
      <c r="K1102" s="176" t="str">
        <f t="shared" si="32"/>
        <v>000100001001009339</v>
      </c>
    </row>
    <row r="1103" spans="1:11" s="3" customFormat="1">
      <c r="A1103" s="176" t="s">
        <v>1801</v>
      </c>
      <c r="B1103" s="176"/>
      <c r="C1103" s="153">
        <v>4</v>
      </c>
      <c r="D1103" s="153">
        <v>0</v>
      </c>
      <c r="E1103" s="177" t="s">
        <v>3417</v>
      </c>
      <c r="F1103" s="177" t="s">
        <v>3986</v>
      </c>
      <c r="G1103" s="177" t="s">
        <v>3417</v>
      </c>
      <c r="H1103" s="177" t="s">
        <v>3417</v>
      </c>
      <c r="I1103" s="177" t="s">
        <v>6967</v>
      </c>
      <c r="J1103" s="183" t="s">
        <v>7729</v>
      </c>
      <c r="K1103" s="176" t="str">
        <f t="shared" si="32"/>
        <v>000100001001009340</v>
      </c>
    </row>
    <row r="1104" spans="1:11" s="3" customFormat="1">
      <c r="A1104" s="176" t="s">
        <v>1802</v>
      </c>
      <c r="B1104" s="176"/>
      <c r="C1104" s="153">
        <v>4</v>
      </c>
      <c r="D1104" s="153">
        <v>0</v>
      </c>
      <c r="E1104" s="177" t="s">
        <v>3417</v>
      </c>
      <c r="F1104" s="177" t="s">
        <v>3986</v>
      </c>
      <c r="G1104" s="177" t="s">
        <v>3417</v>
      </c>
      <c r="H1104" s="177" t="s">
        <v>3417</v>
      </c>
      <c r="I1104" s="177" t="s">
        <v>6967</v>
      </c>
      <c r="J1104" s="183" t="s">
        <v>7730</v>
      </c>
      <c r="K1104" s="176" t="str">
        <f t="shared" si="32"/>
        <v>000100001001009341</v>
      </c>
    </row>
    <row r="1105" spans="1:12" s="3" customFormat="1">
      <c r="A1105" s="176" t="s">
        <v>3514</v>
      </c>
      <c r="B1105" s="176"/>
      <c r="C1105" s="153">
        <v>4</v>
      </c>
      <c r="D1105" s="153">
        <v>0</v>
      </c>
      <c r="E1105" s="177" t="s">
        <v>3417</v>
      </c>
      <c r="F1105" s="177" t="s">
        <v>3986</v>
      </c>
      <c r="G1105" s="177" t="s">
        <v>3417</v>
      </c>
      <c r="H1105" s="177" t="s">
        <v>3417</v>
      </c>
      <c r="I1105" s="177" t="s">
        <v>6967</v>
      </c>
      <c r="J1105" s="183" t="s">
        <v>7731</v>
      </c>
      <c r="K1105" s="176" t="str">
        <f t="shared" si="32"/>
        <v>000100001001009342</v>
      </c>
    </row>
    <row r="1106" spans="1:12" s="3" customFormat="1">
      <c r="A1106" s="176" t="s">
        <v>1465</v>
      </c>
      <c r="B1106" s="176"/>
      <c r="C1106" s="153">
        <v>4</v>
      </c>
      <c r="D1106" s="153">
        <v>0</v>
      </c>
      <c r="E1106" s="177" t="s">
        <v>3417</v>
      </c>
      <c r="F1106" s="177" t="s">
        <v>3986</v>
      </c>
      <c r="G1106" s="177" t="s">
        <v>3417</v>
      </c>
      <c r="H1106" s="177" t="s">
        <v>3417</v>
      </c>
      <c r="I1106" s="177" t="s">
        <v>6967</v>
      </c>
      <c r="J1106" s="183" t="s">
        <v>7732</v>
      </c>
      <c r="K1106" s="176" t="str">
        <f t="shared" si="32"/>
        <v>000100001001009343</v>
      </c>
    </row>
    <row r="1107" spans="1:12" s="3" customFormat="1">
      <c r="A1107" s="176" t="s">
        <v>1466</v>
      </c>
      <c r="B1107" s="176"/>
      <c r="C1107" s="153">
        <v>4</v>
      </c>
      <c r="D1107" s="153">
        <v>0</v>
      </c>
      <c r="E1107" s="177" t="s">
        <v>3417</v>
      </c>
      <c r="F1107" s="177" t="s">
        <v>3986</v>
      </c>
      <c r="G1107" s="177" t="s">
        <v>3417</v>
      </c>
      <c r="H1107" s="177" t="s">
        <v>3417</v>
      </c>
      <c r="I1107" s="177" t="s">
        <v>6967</v>
      </c>
      <c r="J1107" s="183" t="s">
        <v>7733</v>
      </c>
      <c r="K1107" s="176" t="str">
        <f t="shared" si="32"/>
        <v>000100001001009344</v>
      </c>
    </row>
    <row r="1108" spans="1:12" s="3" customFormat="1">
      <c r="A1108" s="176" t="s">
        <v>3515</v>
      </c>
      <c r="B1108" s="176"/>
      <c r="C1108" s="153">
        <v>4</v>
      </c>
      <c r="D1108" s="153">
        <v>0</v>
      </c>
      <c r="E1108" s="177" t="s">
        <v>3417</v>
      </c>
      <c r="F1108" s="177" t="s">
        <v>3986</v>
      </c>
      <c r="G1108" s="177" t="s">
        <v>3417</v>
      </c>
      <c r="H1108" s="177" t="s">
        <v>3417</v>
      </c>
      <c r="I1108" s="177" t="s">
        <v>6967</v>
      </c>
      <c r="J1108" s="183" t="s">
        <v>7734</v>
      </c>
      <c r="K1108" s="176" t="str">
        <f t="shared" si="32"/>
        <v>000100001001009345</v>
      </c>
    </row>
    <row r="1109" spans="1:12" s="3" customFormat="1">
      <c r="A1109" s="60" t="s">
        <v>7735</v>
      </c>
      <c r="B1109" s="60" t="s">
        <v>7736</v>
      </c>
      <c r="C1109" s="152">
        <v>3</v>
      </c>
      <c r="D1109" s="152">
        <v>0</v>
      </c>
      <c r="E1109" s="169" t="s">
        <v>3417</v>
      </c>
      <c r="F1109" s="169" t="s">
        <v>3986</v>
      </c>
      <c r="G1109" s="169" t="s">
        <v>3417</v>
      </c>
      <c r="H1109" s="169" t="s">
        <v>3417</v>
      </c>
      <c r="I1109" s="169" t="s">
        <v>3401</v>
      </c>
      <c r="J1109" s="180"/>
      <c r="K1109" s="60" t="str">
        <f t="shared" si="32"/>
        <v>000100001001010</v>
      </c>
      <c r="L1109" s="45"/>
    </row>
    <row r="1110" spans="1:12">
      <c r="A1110" s="61" t="s">
        <v>3993</v>
      </c>
      <c r="C1110" s="185">
        <v>4</v>
      </c>
      <c r="D1110" s="153">
        <v>0</v>
      </c>
      <c r="E1110" s="177" t="s">
        <v>3417</v>
      </c>
      <c r="F1110" s="177" t="s">
        <v>3986</v>
      </c>
      <c r="G1110" s="177" t="s">
        <v>3417</v>
      </c>
      <c r="H1110" s="177" t="s">
        <v>3417</v>
      </c>
      <c r="I1110" s="177" t="s">
        <v>3401</v>
      </c>
      <c r="J1110" s="187" t="s">
        <v>3417</v>
      </c>
      <c r="K1110" s="60" t="str">
        <f t="shared" si="32"/>
        <v>000100001001010001</v>
      </c>
    </row>
    <row r="1111" spans="1:12" s="3" customFormat="1">
      <c r="A1111" s="176" t="s">
        <v>3994</v>
      </c>
      <c r="B1111" s="176"/>
      <c r="C1111" s="185">
        <v>4</v>
      </c>
      <c r="D1111" s="153">
        <v>0</v>
      </c>
      <c r="E1111" s="177" t="s">
        <v>3417</v>
      </c>
      <c r="F1111" s="177" t="s">
        <v>3986</v>
      </c>
      <c r="G1111" s="177" t="s">
        <v>3417</v>
      </c>
      <c r="H1111" s="177" t="s">
        <v>3417</v>
      </c>
      <c r="I1111" s="177" t="s">
        <v>3401</v>
      </c>
      <c r="J1111" s="177" t="s">
        <v>3420</v>
      </c>
      <c r="K1111" s="60" t="str">
        <f t="shared" ref="K1111:K1174" si="33">D1111&amp;E1111&amp;F1111&amp;G1111&amp;H1111&amp;I1111&amp;J1111</f>
        <v>000100001001010002</v>
      </c>
    </row>
    <row r="1112" spans="1:12" s="3" customFormat="1">
      <c r="A1112" s="176" t="s">
        <v>3996</v>
      </c>
      <c r="B1112" s="176"/>
      <c r="C1112" s="185">
        <v>4</v>
      </c>
      <c r="D1112" s="153">
        <v>0</v>
      </c>
      <c r="E1112" s="177" t="s">
        <v>3417</v>
      </c>
      <c r="F1112" s="177" t="s">
        <v>3986</v>
      </c>
      <c r="G1112" s="177" t="s">
        <v>3417</v>
      </c>
      <c r="H1112" s="177" t="s">
        <v>3417</v>
      </c>
      <c r="I1112" s="177" t="s">
        <v>3401</v>
      </c>
      <c r="J1112" s="187" t="s">
        <v>3423</v>
      </c>
      <c r="K1112" s="60" t="str">
        <f t="shared" si="33"/>
        <v>000100001001010003</v>
      </c>
    </row>
    <row r="1113" spans="1:12" s="3" customFormat="1">
      <c r="A1113" s="176" t="s">
        <v>3997</v>
      </c>
      <c r="B1113" s="176"/>
      <c r="C1113" s="185">
        <v>4</v>
      </c>
      <c r="D1113" s="153">
        <v>0</v>
      </c>
      <c r="E1113" s="177" t="s">
        <v>3417</v>
      </c>
      <c r="F1113" s="177" t="s">
        <v>3986</v>
      </c>
      <c r="G1113" s="177" t="s">
        <v>3417</v>
      </c>
      <c r="H1113" s="177" t="s">
        <v>3417</v>
      </c>
      <c r="I1113" s="177" t="s">
        <v>3401</v>
      </c>
      <c r="J1113" s="177" t="s">
        <v>3426</v>
      </c>
      <c r="K1113" s="60" t="str">
        <f t="shared" si="33"/>
        <v>000100001001010004</v>
      </c>
    </row>
    <row r="1114" spans="1:12" s="3" customFormat="1">
      <c r="A1114" s="176" t="s">
        <v>3998</v>
      </c>
      <c r="B1114" s="176"/>
      <c r="C1114" s="185">
        <v>4</v>
      </c>
      <c r="D1114" s="153">
        <v>0</v>
      </c>
      <c r="E1114" s="177" t="s">
        <v>3417</v>
      </c>
      <c r="F1114" s="177" t="s">
        <v>3986</v>
      </c>
      <c r="G1114" s="177" t="s">
        <v>3417</v>
      </c>
      <c r="H1114" s="177" t="s">
        <v>3417</v>
      </c>
      <c r="I1114" s="177" t="s">
        <v>3401</v>
      </c>
      <c r="J1114" s="187" t="s">
        <v>6993</v>
      </c>
      <c r="K1114" s="60" t="str">
        <f t="shared" si="33"/>
        <v>000100001001010005</v>
      </c>
    </row>
    <row r="1115" spans="1:12" s="3" customFormat="1">
      <c r="A1115" s="176" t="s">
        <v>3999</v>
      </c>
      <c r="B1115" s="176"/>
      <c r="C1115" s="185">
        <v>4</v>
      </c>
      <c r="D1115" s="153">
        <v>0</v>
      </c>
      <c r="E1115" s="177" t="s">
        <v>3417</v>
      </c>
      <c r="F1115" s="177" t="s">
        <v>3986</v>
      </c>
      <c r="G1115" s="177" t="s">
        <v>3417</v>
      </c>
      <c r="H1115" s="177" t="s">
        <v>3417</v>
      </c>
      <c r="I1115" s="177" t="s">
        <v>3401</v>
      </c>
      <c r="J1115" s="177" t="s">
        <v>7381</v>
      </c>
      <c r="K1115" s="60" t="str">
        <f t="shared" si="33"/>
        <v>000100001001010006</v>
      </c>
    </row>
    <row r="1116" spans="1:12" s="3" customFormat="1">
      <c r="A1116" s="176" t="s">
        <v>4000</v>
      </c>
      <c r="B1116" s="176"/>
      <c r="C1116" s="185">
        <v>4</v>
      </c>
      <c r="D1116" s="153">
        <v>0</v>
      </c>
      <c r="E1116" s="177" t="s">
        <v>3417</v>
      </c>
      <c r="F1116" s="177" t="s">
        <v>3986</v>
      </c>
      <c r="G1116" s="177" t="s">
        <v>3417</v>
      </c>
      <c r="H1116" s="177" t="s">
        <v>3417</v>
      </c>
      <c r="I1116" s="177" t="s">
        <v>3401</v>
      </c>
      <c r="J1116" s="187" t="s">
        <v>7385</v>
      </c>
      <c r="K1116" s="60" t="str">
        <f t="shared" si="33"/>
        <v>000100001001010007</v>
      </c>
    </row>
    <row r="1117" spans="1:12" s="3" customFormat="1">
      <c r="A1117" s="176" t="s">
        <v>4001</v>
      </c>
      <c r="B1117" s="176"/>
      <c r="C1117" s="185">
        <v>4</v>
      </c>
      <c r="D1117" s="153">
        <v>0</v>
      </c>
      <c r="E1117" s="177" t="s">
        <v>3417</v>
      </c>
      <c r="F1117" s="177" t="s">
        <v>3986</v>
      </c>
      <c r="G1117" s="177" t="s">
        <v>3417</v>
      </c>
      <c r="H1117" s="177" t="s">
        <v>3417</v>
      </c>
      <c r="I1117" s="177" t="s">
        <v>3401</v>
      </c>
      <c r="J1117" s="177" t="s">
        <v>3987</v>
      </c>
      <c r="K1117" s="60" t="str">
        <f t="shared" si="33"/>
        <v>000100001001010008</v>
      </c>
    </row>
    <row r="1118" spans="1:12" s="3" customFormat="1">
      <c r="A1118" s="176" t="s">
        <v>4002</v>
      </c>
      <c r="B1118" s="176"/>
      <c r="C1118" s="185">
        <v>4</v>
      </c>
      <c r="D1118" s="153">
        <v>0</v>
      </c>
      <c r="E1118" s="177" t="s">
        <v>3417</v>
      </c>
      <c r="F1118" s="177" t="s">
        <v>3986</v>
      </c>
      <c r="G1118" s="177" t="s">
        <v>3417</v>
      </c>
      <c r="H1118" s="177" t="s">
        <v>3417</v>
      </c>
      <c r="I1118" s="177" t="s">
        <v>3401</v>
      </c>
      <c r="J1118" s="187" t="s">
        <v>6967</v>
      </c>
      <c r="K1118" s="60" t="str">
        <f t="shared" si="33"/>
        <v>000100001001010009</v>
      </c>
    </row>
    <row r="1119" spans="1:12" s="3" customFormat="1">
      <c r="A1119" s="176" t="s">
        <v>4003</v>
      </c>
      <c r="B1119" s="176"/>
      <c r="C1119" s="185">
        <v>4</v>
      </c>
      <c r="D1119" s="153">
        <v>0</v>
      </c>
      <c r="E1119" s="177" t="s">
        <v>3417</v>
      </c>
      <c r="F1119" s="177" t="s">
        <v>3986</v>
      </c>
      <c r="G1119" s="177" t="s">
        <v>3417</v>
      </c>
      <c r="H1119" s="177" t="s">
        <v>3417</v>
      </c>
      <c r="I1119" s="177" t="s">
        <v>3401</v>
      </c>
      <c r="J1119" s="177" t="s">
        <v>3401</v>
      </c>
      <c r="K1119" s="60" t="str">
        <f t="shared" si="33"/>
        <v>000100001001010010</v>
      </c>
    </row>
    <row r="1120" spans="1:12" s="3" customFormat="1">
      <c r="A1120" s="176" t="s">
        <v>4004</v>
      </c>
      <c r="B1120" s="176"/>
      <c r="C1120" s="185">
        <v>4</v>
      </c>
      <c r="D1120" s="153">
        <v>0</v>
      </c>
      <c r="E1120" s="177" t="s">
        <v>3417</v>
      </c>
      <c r="F1120" s="177" t="s">
        <v>3986</v>
      </c>
      <c r="G1120" s="177" t="s">
        <v>3417</v>
      </c>
      <c r="H1120" s="177" t="s">
        <v>3417</v>
      </c>
      <c r="I1120" s="177" t="s">
        <v>3401</v>
      </c>
      <c r="J1120" s="187" t="s">
        <v>3404</v>
      </c>
      <c r="K1120" s="60" t="str">
        <f t="shared" si="33"/>
        <v>000100001001010011</v>
      </c>
    </row>
    <row r="1121" spans="1:11" s="3" customFormat="1">
      <c r="A1121" s="176" t="s">
        <v>4005</v>
      </c>
      <c r="B1121" s="176"/>
      <c r="C1121" s="185">
        <v>4</v>
      </c>
      <c r="D1121" s="153">
        <v>0</v>
      </c>
      <c r="E1121" s="177" t="s">
        <v>3417</v>
      </c>
      <c r="F1121" s="177" t="s">
        <v>3986</v>
      </c>
      <c r="G1121" s="177" t="s">
        <v>3417</v>
      </c>
      <c r="H1121" s="177" t="s">
        <v>3417</v>
      </c>
      <c r="I1121" s="177" t="s">
        <v>3401</v>
      </c>
      <c r="J1121" s="177" t="s">
        <v>6973</v>
      </c>
      <c r="K1121" s="60" t="str">
        <f t="shared" si="33"/>
        <v>000100001001010012</v>
      </c>
    </row>
    <row r="1122" spans="1:11" s="3" customFormat="1">
      <c r="A1122" s="176" t="s">
        <v>4006</v>
      </c>
      <c r="B1122" s="176"/>
      <c r="C1122" s="185">
        <v>4</v>
      </c>
      <c r="D1122" s="153">
        <v>0</v>
      </c>
      <c r="E1122" s="177" t="s">
        <v>3417</v>
      </c>
      <c r="F1122" s="177" t="s">
        <v>3986</v>
      </c>
      <c r="G1122" s="177" t="s">
        <v>3417</v>
      </c>
      <c r="H1122" s="177" t="s">
        <v>3417</v>
      </c>
      <c r="I1122" s="177" t="s">
        <v>3401</v>
      </c>
      <c r="J1122" s="187" t="s">
        <v>6976</v>
      </c>
      <c r="K1122" s="60" t="str">
        <f t="shared" si="33"/>
        <v>000100001001010013</v>
      </c>
    </row>
    <row r="1123" spans="1:11" s="3" customFormat="1">
      <c r="A1123" s="176" t="s">
        <v>4007</v>
      </c>
      <c r="B1123" s="176"/>
      <c r="C1123" s="185">
        <v>4</v>
      </c>
      <c r="D1123" s="153">
        <v>0</v>
      </c>
      <c r="E1123" s="177" t="s">
        <v>3417</v>
      </c>
      <c r="F1123" s="177" t="s">
        <v>3986</v>
      </c>
      <c r="G1123" s="177" t="s">
        <v>3417</v>
      </c>
      <c r="H1123" s="177" t="s">
        <v>3417</v>
      </c>
      <c r="I1123" s="177" t="s">
        <v>3401</v>
      </c>
      <c r="J1123" s="177" t="s">
        <v>6979</v>
      </c>
      <c r="K1123" s="60" t="str">
        <f t="shared" si="33"/>
        <v>000100001001010014</v>
      </c>
    </row>
    <row r="1124" spans="1:11" s="3" customFormat="1">
      <c r="A1124" s="176" t="s">
        <v>4008</v>
      </c>
      <c r="B1124" s="176"/>
      <c r="C1124" s="185">
        <v>4</v>
      </c>
      <c r="D1124" s="153">
        <v>0</v>
      </c>
      <c r="E1124" s="177" t="s">
        <v>3417</v>
      </c>
      <c r="F1124" s="177" t="s">
        <v>3986</v>
      </c>
      <c r="G1124" s="177" t="s">
        <v>3417</v>
      </c>
      <c r="H1124" s="177" t="s">
        <v>3417</v>
      </c>
      <c r="I1124" s="177" t="s">
        <v>3401</v>
      </c>
      <c r="J1124" s="187" t="s">
        <v>6982</v>
      </c>
      <c r="K1124" s="60" t="str">
        <f t="shared" si="33"/>
        <v>000100001001010015</v>
      </c>
    </row>
    <row r="1125" spans="1:11" s="3" customFormat="1">
      <c r="A1125" s="176" t="s">
        <v>4009</v>
      </c>
      <c r="B1125" s="176"/>
      <c r="C1125" s="185">
        <v>4</v>
      </c>
      <c r="D1125" s="153">
        <v>0</v>
      </c>
      <c r="E1125" s="177" t="s">
        <v>3417</v>
      </c>
      <c r="F1125" s="177" t="s">
        <v>3986</v>
      </c>
      <c r="G1125" s="177" t="s">
        <v>3417</v>
      </c>
      <c r="H1125" s="177" t="s">
        <v>3417</v>
      </c>
      <c r="I1125" s="177" t="s">
        <v>3401</v>
      </c>
      <c r="J1125" s="177" t="s">
        <v>6985</v>
      </c>
      <c r="K1125" s="60" t="str">
        <f t="shared" si="33"/>
        <v>000100001001010016</v>
      </c>
    </row>
    <row r="1126" spans="1:11" s="3" customFormat="1">
      <c r="A1126" s="176" t="s">
        <v>4010</v>
      </c>
      <c r="B1126" s="176"/>
      <c r="C1126" s="185">
        <v>4</v>
      </c>
      <c r="D1126" s="153">
        <v>0</v>
      </c>
      <c r="E1126" s="177" t="s">
        <v>3417</v>
      </c>
      <c r="F1126" s="177" t="s">
        <v>3986</v>
      </c>
      <c r="G1126" s="177" t="s">
        <v>3417</v>
      </c>
      <c r="H1126" s="177" t="s">
        <v>3417</v>
      </c>
      <c r="I1126" s="177" t="s">
        <v>3401</v>
      </c>
      <c r="J1126" s="187" t="s">
        <v>6988</v>
      </c>
      <c r="K1126" s="60" t="str">
        <f t="shared" si="33"/>
        <v>000100001001010017</v>
      </c>
    </row>
    <row r="1127" spans="1:11" s="3" customFormat="1">
      <c r="A1127" s="176" t="s">
        <v>4011</v>
      </c>
      <c r="B1127" s="176"/>
      <c r="C1127" s="185">
        <v>4</v>
      </c>
      <c r="D1127" s="153">
        <v>0</v>
      </c>
      <c r="E1127" s="177" t="s">
        <v>3417</v>
      </c>
      <c r="F1127" s="177" t="s">
        <v>3986</v>
      </c>
      <c r="G1127" s="177" t="s">
        <v>3417</v>
      </c>
      <c r="H1127" s="177" t="s">
        <v>3417</v>
      </c>
      <c r="I1127" s="177" t="s">
        <v>3401</v>
      </c>
      <c r="J1127" s="177" t="s">
        <v>6946</v>
      </c>
      <c r="K1127" s="60" t="str">
        <f t="shared" si="33"/>
        <v>000100001001010018</v>
      </c>
    </row>
    <row r="1128" spans="1:11" s="3" customFormat="1">
      <c r="A1128" s="176" t="s">
        <v>4012</v>
      </c>
      <c r="B1128" s="176"/>
      <c r="C1128" s="185">
        <v>4</v>
      </c>
      <c r="D1128" s="153">
        <v>0</v>
      </c>
      <c r="E1128" s="177" t="s">
        <v>3417</v>
      </c>
      <c r="F1128" s="177" t="s">
        <v>3986</v>
      </c>
      <c r="G1128" s="177" t="s">
        <v>3417</v>
      </c>
      <c r="H1128" s="177" t="s">
        <v>3417</v>
      </c>
      <c r="I1128" s="177" t="s">
        <v>3401</v>
      </c>
      <c r="J1128" s="187" t="s">
        <v>6949</v>
      </c>
      <c r="K1128" s="60" t="str">
        <f t="shared" si="33"/>
        <v>000100001001010019</v>
      </c>
    </row>
    <row r="1129" spans="1:11" s="3" customFormat="1">
      <c r="A1129" s="176" t="s">
        <v>4013</v>
      </c>
      <c r="B1129" s="176"/>
      <c r="C1129" s="185">
        <v>4</v>
      </c>
      <c r="D1129" s="153">
        <v>0</v>
      </c>
      <c r="E1129" s="177" t="s">
        <v>3417</v>
      </c>
      <c r="F1129" s="177" t="s">
        <v>3986</v>
      </c>
      <c r="G1129" s="177" t="s">
        <v>3417</v>
      </c>
      <c r="H1129" s="177" t="s">
        <v>3417</v>
      </c>
      <c r="I1129" s="177" t="s">
        <v>3401</v>
      </c>
      <c r="J1129" s="177" t="s">
        <v>6952</v>
      </c>
      <c r="K1129" s="60" t="str">
        <f t="shared" si="33"/>
        <v>000100001001010020</v>
      </c>
    </row>
    <row r="1130" spans="1:11" s="3" customFormat="1">
      <c r="A1130" s="176" t="s">
        <v>4014</v>
      </c>
      <c r="B1130" s="176"/>
      <c r="C1130" s="185">
        <v>4</v>
      </c>
      <c r="D1130" s="153">
        <v>0</v>
      </c>
      <c r="E1130" s="177" t="s">
        <v>3417</v>
      </c>
      <c r="F1130" s="177" t="s">
        <v>3986</v>
      </c>
      <c r="G1130" s="177" t="s">
        <v>3417</v>
      </c>
      <c r="H1130" s="177" t="s">
        <v>3417</v>
      </c>
      <c r="I1130" s="177" t="s">
        <v>3401</v>
      </c>
      <c r="J1130" s="187" t="s">
        <v>6955</v>
      </c>
      <c r="K1130" s="60" t="str">
        <f t="shared" si="33"/>
        <v>000100001001010021</v>
      </c>
    </row>
    <row r="1131" spans="1:11" s="3" customFormat="1">
      <c r="A1131" s="176" t="s">
        <v>4015</v>
      </c>
      <c r="B1131" s="176"/>
      <c r="C1131" s="185">
        <v>4</v>
      </c>
      <c r="D1131" s="153">
        <v>0</v>
      </c>
      <c r="E1131" s="177" t="s">
        <v>3417</v>
      </c>
      <c r="F1131" s="177" t="s">
        <v>3986</v>
      </c>
      <c r="G1131" s="177" t="s">
        <v>3417</v>
      </c>
      <c r="H1131" s="177" t="s">
        <v>3417</v>
      </c>
      <c r="I1131" s="177" t="s">
        <v>3401</v>
      </c>
      <c r="J1131" s="177" t="s">
        <v>6958</v>
      </c>
      <c r="K1131" s="60" t="str">
        <f t="shared" si="33"/>
        <v>000100001001010022</v>
      </c>
    </row>
    <row r="1132" spans="1:11" s="3" customFormat="1">
      <c r="A1132" s="176" t="s">
        <v>4016</v>
      </c>
      <c r="B1132" s="176"/>
      <c r="C1132" s="185">
        <v>4</v>
      </c>
      <c r="D1132" s="153">
        <v>0</v>
      </c>
      <c r="E1132" s="177" t="s">
        <v>3417</v>
      </c>
      <c r="F1132" s="177" t="s">
        <v>3986</v>
      </c>
      <c r="G1132" s="177" t="s">
        <v>3417</v>
      </c>
      <c r="H1132" s="177" t="s">
        <v>3417</v>
      </c>
      <c r="I1132" s="177" t="s">
        <v>3401</v>
      </c>
      <c r="J1132" s="187" t="s">
        <v>6995</v>
      </c>
      <c r="K1132" s="60" t="str">
        <f t="shared" si="33"/>
        <v>000100001001010023</v>
      </c>
    </row>
    <row r="1133" spans="1:11" s="3" customFormat="1">
      <c r="A1133" s="176" t="s">
        <v>4017</v>
      </c>
      <c r="B1133" s="176"/>
      <c r="C1133" s="185">
        <v>4</v>
      </c>
      <c r="D1133" s="153">
        <v>0</v>
      </c>
      <c r="E1133" s="177" t="s">
        <v>3417</v>
      </c>
      <c r="F1133" s="177" t="s">
        <v>3986</v>
      </c>
      <c r="G1133" s="177" t="s">
        <v>3417</v>
      </c>
      <c r="H1133" s="177" t="s">
        <v>3417</v>
      </c>
      <c r="I1133" s="177" t="s">
        <v>3401</v>
      </c>
      <c r="J1133" s="177" t="s">
        <v>6997</v>
      </c>
      <c r="K1133" s="60" t="str">
        <f t="shared" si="33"/>
        <v>000100001001010024</v>
      </c>
    </row>
    <row r="1134" spans="1:11" s="3" customFormat="1">
      <c r="A1134" s="176" t="s">
        <v>4018</v>
      </c>
      <c r="B1134" s="176"/>
      <c r="C1134" s="185">
        <v>4</v>
      </c>
      <c r="D1134" s="153">
        <v>0</v>
      </c>
      <c r="E1134" s="177" t="s">
        <v>3417</v>
      </c>
      <c r="F1134" s="177" t="s">
        <v>3986</v>
      </c>
      <c r="G1134" s="177" t="s">
        <v>3417</v>
      </c>
      <c r="H1134" s="177" t="s">
        <v>3417</v>
      </c>
      <c r="I1134" s="177" t="s">
        <v>3401</v>
      </c>
      <c r="J1134" s="187" t="s">
        <v>6999</v>
      </c>
      <c r="K1134" s="60" t="str">
        <f t="shared" si="33"/>
        <v>000100001001010025</v>
      </c>
    </row>
    <row r="1135" spans="1:11" s="3" customFormat="1">
      <c r="A1135" s="176" t="s">
        <v>4019</v>
      </c>
      <c r="B1135" s="176"/>
      <c r="C1135" s="185">
        <v>4</v>
      </c>
      <c r="D1135" s="153">
        <v>0</v>
      </c>
      <c r="E1135" s="177" t="s">
        <v>3417</v>
      </c>
      <c r="F1135" s="177" t="s">
        <v>3986</v>
      </c>
      <c r="G1135" s="177" t="s">
        <v>3417</v>
      </c>
      <c r="H1135" s="177" t="s">
        <v>3417</v>
      </c>
      <c r="I1135" s="177" t="s">
        <v>3401</v>
      </c>
      <c r="J1135" s="177" t="s">
        <v>7001</v>
      </c>
      <c r="K1135" s="60" t="str">
        <f t="shared" si="33"/>
        <v>000100001001010026</v>
      </c>
    </row>
    <row r="1136" spans="1:11" s="3" customFormat="1">
      <c r="A1136" s="176" t="s">
        <v>4020</v>
      </c>
      <c r="B1136" s="176"/>
      <c r="C1136" s="185">
        <v>4</v>
      </c>
      <c r="D1136" s="153">
        <v>0</v>
      </c>
      <c r="E1136" s="177" t="s">
        <v>3417</v>
      </c>
      <c r="F1136" s="177" t="s">
        <v>3986</v>
      </c>
      <c r="G1136" s="177" t="s">
        <v>3417</v>
      </c>
      <c r="H1136" s="177" t="s">
        <v>3417</v>
      </c>
      <c r="I1136" s="177" t="s">
        <v>3401</v>
      </c>
      <c r="J1136" s="187" t="s">
        <v>7411</v>
      </c>
      <c r="K1136" s="60" t="str">
        <f t="shared" si="33"/>
        <v>000100001001010027</v>
      </c>
    </row>
    <row r="1137" spans="1:11" s="3" customFormat="1">
      <c r="A1137" s="176" t="s">
        <v>4021</v>
      </c>
      <c r="B1137" s="176"/>
      <c r="C1137" s="185">
        <v>4</v>
      </c>
      <c r="D1137" s="153">
        <v>0</v>
      </c>
      <c r="E1137" s="177" t="s">
        <v>3417</v>
      </c>
      <c r="F1137" s="177" t="s">
        <v>3986</v>
      </c>
      <c r="G1137" s="177" t="s">
        <v>3417</v>
      </c>
      <c r="H1137" s="177" t="s">
        <v>3417</v>
      </c>
      <c r="I1137" s="177" t="s">
        <v>3401</v>
      </c>
      <c r="J1137" s="177" t="s">
        <v>7413</v>
      </c>
      <c r="K1137" s="60" t="str">
        <f t="shared" si="33"/>
        <v>000100001001010028</v>
      </c>
    </row>
    <row r="1138" spans="1:11" s="3" customFormat="1">
      <c r="A1138" s="176" t="s">
        <v>4022</v>
      </c>
      <c r="B1138" s="176"/>
      <c r="C1138" s="185">
        <v>4</v>
      </c>
      <c r="D1138" s="153">
        <v>0</v>
      </c>
      <c r="E1138" s="177" t="s">
        <v>3417</v>
      </c>
      <c r="F1138" s="177" t="s">
        <v>3986</v>
      </c>
      <c r="G1138" s="177" t="s">
        <v>3417</v>
      </c>
      <c r="H1138" s="177" t="s">
        <v>3417</v>
      </c>
      <c r="I1138" s="177" t="s">
        <v>3401</v>
      </c>
      <c r="J1138" s="187" t="s">
        <v>7415</v>
      </c>
      <c r="K1138" s="60" t="str">
        <f t="shared" si="33"/>
        <v>000100001001010029</v>
      </c>
    </row>
    <row r="1139" spans="1:11" s="3" customFormat="1">
      <c r="A1139" s="176" t="s">
        <v>4023</v>
      </c>
      <c r="B1139" s="176"/>
      <c r="C1139" s="185">
        <v>4</v>
      </c>
      <c r="D1139" s="153">
        <v>0</v>
      </c>
      <c r="E1139" s="177" t="s">
        <v>3417</v>
      </c>
      <c r="F1139" s="177" t="s">
        <v>3986</v>
      </c>
      <c r="G1139" s="177" t="s">
        <v>3417</v>
      </c>
      <c r="H1139" s="177" t="s">
        <v>3417</v>
      </c>
      <c r="I1139" s="177" t="s">
        <v>3401</v>
      </c>
      <c r="J1139" s="177" t="s">
        <v>7417</v>
      </c>
      <c r="K1139" s="60" t="str">
        <f t="shared" si="33"/>
        <v>000100001001010030</v>
      </c>
    </row>
    <row r="1140" spans="1:11" s="3" customFormat="1">
      <c r="A1140" s="176" t="s">
        <v>4024</v>
      </c>
      <c r="B1140" s="176"/>
      <c r="C1140" s="185">
        <v>4</v>
      </c>
      <c r="D1140" s="153">
        <v>0</v>
      </c>
      <c r="E1140" s="177" t="s">
        <v>3417</v>
      </c>
      <c r="F1140" s="177" t="s">
        <v>3986</v>
      </c>
      <c r="G1140" s="177" t="s">
        <v>3417</v>
      </c>
      <c r="H1140" s="177" t="s">
        <v>3417</v>
      </c>
      <c r="I1140" s="177" t="s">
        <v>3401</v>
      </c>
      <c r="J1140" s="187" t="s">
        <v>7419</v>
      </c>
      <c r="K1140" s="60" t="str">
        <f t="shared" si="33"/>
        <v>000100001001010031</v>
      </c>
    </row>
    <row r="1141" spans="1:11" s="3" customFormat="1">
      <c r="A1141" s="176" t="s">
        <v>4025</v>
      </c>
      <c r="B1141" s="176"/>
      <c r="C1141" s="185">
        <v>4</v>
      </c>
      <c r="D1141" s="153">
        <v>0</v>
      </c>
      <c r="E1141" s="177" t="s">
        <v>3417</v>
      </c>
      <c r="F1141" s="177" t="s">
        <v>3986</v>
      </c>
      <c r="G1141" s="177" t="s">
        <v>3417</v>
      </c>
      <c r="H1141" s="177" t="s">
        <v>3417</v>
      </c>
      <c r="I1141" s="177" t="s">
        <v>3401</v>
      </c>
      <c r="J1141" s="177" t="s">
        <v>7420</v>
      </c>
      <c r="K1141" s="60" t="str">
        <f t="shared" si="33"/>
        <v>000100001001010032</v>
      </c>
    </row>
    <row r="1142" spans="1:11" s="3" customFormat="1">
      <c r="A1142" s="176" t="s">
        <v>4026</v>
      </c>
      <c r="B1142" s="176"/>
      <c r="C1142" s="185">
        <v>4</v>
      </c>
      <c r="D1142" s="153">
        <v>0</v>
      </c>
      <c r="E1142" s="177" t="s">
        <v>3417</v>
      </c>
      <c r="F1142" s="177" t="s">
        <v>3986</v>
      </c>
      <c r="G1142" s="177" t="s">
        <v>3417</v>
      </c>
      <c r="H1142" s="177" t="s">
        <v>3417</v>
      </c>
      <c r="I1142" s="177" t="s">
        <v>3401</v>
      </c>
      <c r="J1142" s="187" t="s">
        <v>7421</v>
      </c>
      <c r="K1142" s="60" t="str">
        <f t="shared" si="33"/>
        <v>000100001001010033</v>
      </c>
    </row>
    <row r="1143" spans="1:11" s="3" customFormat="1">
      <c r="A1143" s="176" t="s">
        <v>4027</v>
      </c>
      <c r="B1143" s="176"/>
      <c r="C1143" s="185">
        <v>4</v>
      </c>
      <c r="D1143" s="153">
        <v>0</v>
      </c>
      <c r="E1143" s="177" t="s">
        <v>3417</v>
      </c>
      <c r="F1143" s="177" t="s">
        <v>3986</v>
      </c>
      <c r="G1143" s="177" t="s">
        <v>3417</v>
      </c>
      <c r="H1143" s="177" t="s">
        <v>3417</v>
      </c>
      <c r="I1143" s="177" t="s">
        <v>3401</v>
      </c>
      <c r="J1143" s="177" t="s">
        <v>7422</v>
      </c>
      <c r="K1143" s="60" t="str">
        <f t="shared" si="33"/>
        <v>000100001001010034</v>
      </c>
    </row>
    <row r="1144" spans="1:11" s="3" customFormat="1">
      <c r="A1144" s="176" t="s">
        <v>4028</v>
      </c>
      <c r="B1144" s="176"/>
      <c r="C1144" s="185">
        <v>4</v>
      </c>
      <c r="D1144" s="153">
        <v>0</v>
      </c>
      <c r="E1144" s="177" t="s">
        <v>3417</v>
      </c>
      <c r="F1144" s="177" t="s">
        <v>3986</v>
      </c>
      <c r="G1144" s="177" t="s">
        <v>3417</v>
      </c>
      <c r="H1144" s="177" t="s">
        <v>3417</v>
      </c>
      <c r="I1144" s="177" t="s">
        <v>3401</v>
      </c>
      <c r="J1144" s="187" t="s">
        <v>7424</v>
      </c>
      <c r="K1144" s="60" t="str">
        <f t="shared" si="33"/>
        <v>000100001001010035</v>
      </c>
    </row>
    <row r="1145" spans="1:11" s="3" customFormat="1">
      <c r="A1145" s="176" t="s">
        <v>4029</v>
      </c>
      <c r="B1145" s="176"/>
      <c r="C1145" s="185">
        <v>4</v>
      </c>
      <c r="D1145" s="153">
        <v>0</v>
      </c>
      <c r="E1145" s="177" t="s">
        <v>3417</v>
      </c>
      <c r="F1145" s="177" t="s">
        <v>3986</v>
      </c>
      <c r="G1145" s="177" t="s">
        <v>3417</v>
      </c>
      <c r="H1145" s="177" t="s">
        <v>3417</v>
      </c>
      <c r="I1145" s="177" t="s">
        <v>3401</v>
      </c>
      <c r="J1145" s="177" t="s">
        <v>7425</v>
      </c>
      <c r="K1145" s="60" t="str">
        <f t="shared" si="33"/>
        <v>000100001001010036</v>
      </c>
    </row>
    <row r="1146" spans="1:11" s="3" customFormat="1">
      <c r="A1146" s="176" t="s">
        <v>4030</v>
      </c>
      <c r="B1146" s="176"/>
      <c r="C1146" s="185">
        <v>4</v>
      </c>
      <c r="D1146" s="153">
        <v>0</v>
      </c>
      <c r="E1146" s="177" t="s">
        <v>3417</v>
      </c>
      <c r="F1146" s="177" t="s">
        <v>3986</v>
      </c>
      <c r="G1146" s="177" t="s">
        <v>3417</v>
      </c>
      <c r="H1146" s="177" t="s">
        <v>3417</v>
      </c>
      <c r="I1146" s="177" t="s">
        <v>3401</v>
      </c>
      <c r="J1146" s="187" t="s">
        <v>7426</v>
      </c>
      <c r="K1146" s="60" t="str">
        <f t="shared" si="33"/>
        <v>000100001001010037</v>
      </c>
    </row>
    <row r="1147" spans="1:11" s="3" customFormat="1">
      <c r="A1147" s="176" t="s">
        <v>4031</v>
      </c>
      <c r="B1147" s="176"/>
      <c r="C1147" s="185">
        <v>4</v>
      </c>
      <c r="D1147" s="153">
        <v>0</v>
      </c>
      <c r="E1147" s="177" t="s">
        <v>3417</v>
      </c>
      <c r="F1147" s="177" t="s">
        <v>3986</v>
      </c>
      <c r="G1147" s="177" t="s">
        <v>3417</v>
      </c>
      <c r="H1147" s="177" t="s">
        <v>3417</v>
      </c>
      <c r="I1147" s="177" t="s">
        <v>3401</v>
      </c>
      <c r="J1147" s="177" t="s">
        <v>7427</v>
      </c>
      <c r="K1147" s="60" t="str">
        <f t="shared" si="33"/>
        <v>000100001001010038</v>
      </c>
    </row>
    <row r="1148" spans="1:11" s="3" customFormat="1">
      <c r="A1148" s="176" t="s">
        <v>4032</v>
      </c>
      <c r="B1148" s="176"/>
      <c r="C1148" s="185">
        <v>4</v>
      </c>
      <c r="D1148" s="153">
        <v>0</v>
      </c>
      <c r="E1148" s="177" t="s">
        <v>3417</v>
      </c>
      <c r="F1148" s="177" t="s">
        <v>3986</v>
      </c>
      <c r="G1148" s="177" t="s">
        <v>3417</v>
      </c>
      <c r="H1148" s="177" t="s">
        <v>3417</v>
      </c>
      <c r="I1148" s="177" t="s">
        <v>3401</v>
      </c>
      <c r="J1148" s="187" t="s">
        <v>7428</v>
      </c>
      <c r="K1148" s="60" t="str">
        <f t="shared" si="33"/>
        <v>000100001001010039</v>
      </c>
    </row>
    <row r="1149" spans="1:11" s="3" customFormat="1">
      <c r="A1149" s="176" t="s">
        <v>4033</v>
      </c>
      <c r="B1149" s="176"/>
      <c r="C1149" s="185">
        <v>4</v>
      </c>
      <c r="D1149" s="153">
        <v>0</v>
      </c>
      <c r="E1149" s="177" t="s">
        <v>3417</v>
      </c>
      <c r="F1149" s="177" t="s">
        <v>3986</v>
      </c>
      <c r="G1149" s="177" t="s">
        <v>3417</v>
      </c>
      <c r="H1149" s="177" t="s">
        <v>3417</v>
      </c>
      <c r="I1149" s="177" t="s">
        <v>3401</v>
      </c>
      <c r="J1149" s="177" t="s">
        <v>7429</v>
      </c>
      <c r="K1149" s="60" t="str">
        <f t="shared" si="33"/>
        <v>000100001001010040</v>
      </c>
    </row>
    <row r="1150" spans="1:11" s="3" customFormat="1">
      <c r="A1150" s="176" t="s">
        <v>4034</v>
      </c>
      <c r="B1150" s="176"/>
      <c r="C1150" s="185">
        <v>4</v>
      </c>
      <c r="D1150" s="153">
        <v>0</v>
      </c>
      <c r="E1150" s="177" t="s">
        <v>3417</v>
      </c>
      <c r="F1150" s="177" t="s">
        <v>3986</v>
      </c>
      <c r="G1150" s="177" t="s">
        <v>3417</v>
      </c>
      <c r="H1150" s="177" t="s">
        <v>3417</v>
      </c>
      <c r="I1150" s="177" t="s">
        <v>3401</v>
      </c>
      <c r="J1150" s="187" t="s">
        <v>7430</v>
      </c>
      <c r="K1150" s="60" t="str">
        <f t="shared" si="33"/>
        <v>000100001001010041</v>
      </c>
    </row>
    <row r="1151" spans="1:11" s="3" customFormat="1">
      <c r="A1151" s="176" t="s">
        <v>4035</v>
      </c>
      <c r="B1151" s="176"/>
      <c r="C1151" s="185">
        <v>4</v>
      </c>
      <c r="D1151" s="153">
        <v>0</v>
      </c>
      <c r="E1151" s="177" t="s">
        <v>3417</v>
      </c>
      <c r="F1151" s="177" t="s">
        <v>3986</v>
      </c>
      <c r="G1151" s="177" t="s">
        <v>3417</v>
      </c>
      <c r="H1151" s="177" t="s">
        <v>3417</v>
      </c>
      <c r="I1151" s="177" t="s">
        <v>3401</v>
      </c>
      <c r="J1151" s="177" t="s">
        <v>7431</v>
      </c>
      <c r="K1151" s="60" t="str">
        <f t="shared" si="33"/>
        <v>000100001001010042</v>
      </c>
    </row>
    <row r="1152" spans="1:11" s="3" customFormat="1">
      <c r="A1152" s="176" t="s">
        <v>4036</v>
      </c>
      <c r="B1152" s="176"/>
      <c r="C1152" s="185">
        <v>4</v>
      </c>
      <c r="D1152" s="153">
        <v>0</v>
      </c>
      <c r="E1152" s="177" t="s">
        <v>3417</v>
      </c>
      <c r="F1152" s="177" t="s">
        <v>3986</v>
      </c>
      <c r="G1152" s="177" t="s">
        <v>3417</v>
      </c>
      <c r="H1152" s="177" t="s">
        <v>3417</v>
      </c>
      <c r="I1152" s="177" t="s">
        <v>3401</v>
      </c>
      <c r="J1152" s="187" t="s">
        <v>7432</v>
      </c>
      <c r="K1152" s="60" t="str">
        <f t="shared" si="33"/>
        <v>000100001001010043</v>
      </c>
    </row>
    <row r="1153" spans="1:11" s="3" customFormat="1">
      <c r="A1153" s="176" t="s">
        <v>4037</v>
      </c>
      <c r="B1153" s="176"/>
      <c r="C1153" s="185">
        <v>4</v>
      </c>
      <c r="D1153" s="153">
        <v>0</v>
      </c>
      <c r="E1153" s="177" t="s">
        <v>3417</v>
      </c>
      <c r="F1153" s="177" t="s">
        <v>3986</v>
      </c>
      <c r="G1153" s="177" t="s">
        <v>3417</v>
      </c>
      <c r="H1153" s="177" t="s">
        <v>3417</v>
      </c>
      <c r="I1153" s="177" t="s">
        <v>3401</v>
      </c>
      <c r="J1153" s="177" t="s">
        <v>7433</v>
      </c>
      <c r="K1153" s="60" t="str">
        <f t="shared" si="33"/>
        <v>000100001001010044</v>
      </c>
    </row>
    <row r="1154" spans="1:11" s="3" customFormat="1">
      <c r="A1154" s="176" t="s">
        <v>4038</v>
      </c>
      <c r="B1154" s="176"/>
      <c r="C1154" s="185">
        <v>4</v>
      </c>
      <c r="D1154" s="153">
        <v>0</v>
      </c>
      <c r="E1154" s="177" t="s">
        <v>3417</v>
      </c>
      <c r="F1154" s="177" t="s">
        <v>3986</v>
      </c>
      <c r="G1154" s="177" t="s">
        <v>3417</v>
      </c>
      <c r="H1154" s="177" t="s">
        <v>3417</v>
      </c>
      <c r="I1154" s="177" t="s">
        <v>3401</v>
      </c>
      <c r="J1154" s="187" t="s">
        <v>7434</v>
      </c>
      <c r="K1154" s="60" t="str">
        <f t="shared" si="33"/>
        <v>000100001001010045</v>
      </c>
    </row>
    <row r="1155" spans="1:11" s="3" customFormat="1">
      <c r="A1155" s="176" t="s">
        <v>4039</v>
      </c>
      <c r="B1155" s="176"/>
      <c r="C1155" s="185">
        <v>4</v>
      </c>
      <c r="D1155" s="153">
        <v>0</v>
      </c>
      <c r="E1155" s="177" t="s">
        <v>3417</v>
      </c>
      <c r="F1155" s="177" t="s">
        <v>3986</v>
      </c>
      <c r="G1155" s="177" t="s">
        <v>3417</v>
      </c>
      <c r="H1155" s="177" t="s">
        <v>3417</v>
      </c>
      <c r="I1155" s="177" t="s">
        <v>3401</v>
      </c>
      <c r="J1155" s="177" t="s">
        <v>7435</v>
      </c>
      <c r="K1155" s="60" t="str">
        <f t="shared" si="33"/>
        <v>000100001001010046</v>
      </c>
    </row>
    <row r="1156" spans="1:11" s="3" customFormat="1">
      <c r="A1156" s="176" t="s">
        <v>4040</v>
      </c>
      <c r="B1156" s="176"/>
      <c r="C1156" s="185">
        <v>4</v>
      </c>
      <c r="D1156" s="153">
        <v>0</v>
      </c>
      <c r="E1156" s="177" t="s">
        <v>3417</v>
      </c>
      <c r="F1156" s="177" t="s">
        <v>3986</v>
      </c>
      <c r="G1156" s="177" t="s">
        <v>3417</v>
      </c>
      <c r="H1156" s="177" t="s">
        <v>3417</v>
      </c>
      <c r="I1156" s="177" t="s">
        <v>3401</v>
      </c>
      <c r="J1156" s="187" t="s">
        <v>7436</v>
      </c>
      <c r="K1156" s="60" t="str">
        <f t="shared" si="33"/>
        <v>000100001001010047</v>
      </c>
    </row>
    <row r="1157" spans="1:11" s="3" customFormat="1">
      <c r="A1157" s="176" t="s">
        <v>4041</v>
      </c>
      <c r="B1157" s="176"/>
      <c r="C1157" s="185">
        <v>4</v>
      </c>
      <c r="D1157" s="153">
        <v>0</v>
      </c>
      <c r="E1157" s="177" t="s">
        <v>3417</v>
      </c>
      <c r="F1157" s="177" t="s">
        <v>3986</v>
      </c>
      <c r="G1157" s="177" t="s">
        <v>3417</v>
      </c>
      <c r="H1157" s="177" t="s">
        <v>3417</v>
      </c>
      <c r="I1157" s="177" t="s">
        <v>3401</v>
      </c>
      <c r="J1157" s="177" t="s">
        <v>7437</v>
      </c>
      <c r="K1157" s="60" t="str">
        <f t="shared" si="33"/>
        <v>000100001001010048</v>
      </c>
    </row>
    <row r="1158" spans="1:11" s="3" customFormat="1">
      <c r="A1158" s="176" t="s">
        <v>4042</v>
      </c>
      <c r="B1158" s="176"/>
      <c r="C1158" s="185">
        <v>4</v>
      </c>
      <c r="D1158" s="153">
        <v>0</v>
      </c>
      <c r="E1158" s="177" t="s">
        <v>3417</v>
      </c>
      <c r="F1158" s="177" t="s">
        <v>3986</v>
      </c>
      <c r="G1158" s="177" t="s">
        <v>3417</v>
      </c>
      <c r="H1158" s="177" t="s">
        <v>3417</v>
      </c>
      <c r="I1158" s="177" t="s">
        <v>3401</v>
      </c>
      <c r="J1158" s="187" t="s">
        <v>7438</v>
      </c>
      <c r="K1158" s="60" t="str">
        <f t="shared" si="33"/>
        <v>000100001001010049</v>
      </c>
    </row>
    <row r="1159" spans="1:11" s="3" customFormat="1">
      <c r="A1159" s="176" t="s">
        <v>4043</v>
      </c>
      <c r="B1159" s="176"/>
      <c r="C1159" s="185">
        <v>4</v>
      </c>
      <c r="D1159" s="153">
        <v>0</v>
      </c>
      <c r="E1159" s="177" t="s">
        <v>3417</v>
      </c>
      <c r="F1159" s="177" t="s">
        <v>3986</v>
      </c>
      <c r="G1159" s="177" t="s">
        <v>3417</v>
      </c>
      <c r="H1159" s="177" t="s">
        <v>3417</v>
      </c>
      <c r="I1159" s="177" t="s">
        <v>3401</v>
      </c>
      <c r="J1159" s="177" t="s">
        <v>7439</v>
      </c>
      <c r="K1159" s="60" t="str">
        <f t="shared" si="33"/>
        <v>000100001001010050</v>
      </c>
    </row>
    <row r="1160" spans="1:11" s="3" customFormat="1">
      <c r="A1160" s="176" t="s">
        <v>4044</v>
      </c>
      <c r="B1160" s="176"/>
      <c r="C1160" s="185">
        <v>4</v>
      </c>
      <c r="D1160" s="153">
        <v>0</v>
      </c>
      <c r="E1160" s="177" t="s">
        <v>3417</v>
      </c>
      <c r="F1160" s="177" t="s">
        <v>3986</v>
      </c>
      <c r="G1160" s="177" t="s">
        <v>3417</v>
      </c>
      <c r="H1160" s="177" t="s">
        <v>3417</v>
      </c>
      <c r="I1160" s="177" t="s">
        <v>3401</v>
      </c>
      <c r="J1160" s="187" t="s">
        <v>7440</v>
      </c>
      <c r="K1160" s="60" t="str">
        <f t="shared" si="33"/>
        <v>000100001001010051</v>
      </c>
    </row>
    <row r="1161" spans="1:11" s="3" customFormat="1">
      <c r="A1161" s="176" t="s">
        <v>4045</v>
      </c>
      <c r="B1161" s="176"/>
      <c r="C1161" s="185">
        <v>4</v>
      </c>
      <c r="D1161" s="153">
        <v>0</v>
      </c>
      <c r="E1161" s="177" t="s">
        <v>3417</v>
      </c>
      <c r="F1161" s="177" t="s">
        <v>3986</v>
      </c>
      <c r="G1161" s="177" t="s">
        <v>3417</v>
      </c>
      <c r="H1161" s="177" t="s">
        <v>3417</v>
      </c>
      <c r="I1161" s="177" t="s">
        <v>3401</v>
      </c>
      <c r="J1161" s="177" t="s">
        <v>7441</v>
      </c>
      <c r="K1161" s="60" t="str">
        <f t="shared" si="33"/>
        <v>000100001001010052</v>
      </c>
    </row>
    <row r="1162" spans="1:11" s="3" customFormat="1">
      <c r="A1162" s="176" t="s">
        <v>4046</v>
      </c>
      <c r="B1162" s="176"/>
      <c r="C1162" s="185">
        <v>4</v>
      </c>
      <c r="D1162" s="153">
        <v>0</v>
      </c>
      <c r="E1162" s="177" t="s">
        <v>3417</v>
      </c>
      <c r="F1162" s="177" t="s">
        <v>3986</v>
      </c>
      <c r="G1162" s="177" t="s">
        <v>3417</v>
      </c>
      <c r="H1162" s="177" t="s">
        <v>3417</v>
      </c>
      <c r="I1162" s="177" t="s">
        <v>3401</v>
      </c>
      <c r="J1162" s="187" t="s">
        <v>7442</v>
      </c>
      <c r="K1162" s="60" t="str">
        <f t="shared" si="33"/>
        <v>000100001001010053</v>
      </c>
    </row>
    <row r="1163" spans="1:11" s="3" customFormat="1">
      <c r="A1163" s="176" t="s">
        <v>4047</v>
      </c>
      <c r="B1163" s="176"/>
      <c r="C1163" s="185">
        <v>4</v>
      </c>
      <c r="D1163" s="153">
        <v>0</v>
      </c>
      <c r="E1163" s="177" t="s">
        <v>3417</v>
      </c>
      <c r="F1163" s="177" t="s">
        <v>3986</v>
      </c>
      <c r="G1163" s="177" t="s">
        <v>3417</v>
      </c>
      <c r="H1163" s="177" t="s">
        <v>3417</v>
      </c>
      <c r="I1163" s="177" t="s">
        <v>3401</v>
      </c>
      <c r="J1163" s="177" t="s">
        <v>7443</v>
      </c>
      <c r="K1163" s="60" t="str">
        <f t="shared" si="33"/>
        <v>000100001001010054</v>
      </c>
    </row>
    <row r="1164" spans="1:11" s="3" customFormat="1">
      <c r="A1164" s="176" t="s">
        <v>4048</v>
      </c>
      <c r="B1164" s="176"/>
      <c r="C1164" s="185">
        <v>4</v>
      </c>
      <c r="D1164" s="153">
        <v>0</v>
      </c>
      <c r="E1164" s="177" t="s">
        <v>3417</v>
      </c>
      <c r="F1164" s="177" t="s">
        <v>3986</v>
      </c>
      <c r="G1164" s="177" t="s">
        <v>3417</v>
      </c>
      <c r="H1164" s="177" t="s">
        <v>3417</v>
      </c>
      <c r="I1164" s="177" t="s">
        <v>3401</v>
      </c>
      <c r="J1164" s="187" t="s">
        <v>7444</v>
      </c>
      <c r="K1164" s="60" t="str">
        <f t="shared" si="33"/>
        <v>000100001001010055</v>
      </c>
    </row>
    <row r="1165" spans="1:11" s="3" customFormat="1">
      <c r="A1165" s="176" t="s">
        <v>4049</v>
      </c>
      <c r="B1165" s="176"/>
      <c r="C1165" s="185">
        <v>4</v>
      </c>
      <c r="D1165" s="153">
        <v>0</v>
      </c>
      <c r="E1165" s="177" t="s">
        <v>3417</v>
      </c>
      <c r="F1165" s="177" t="s">
        <v>3986</v>
      </c>
      <c r="G1165" s="177" t="s">
        <v>3417</v>
      </c>
      <c r="H1165" s="177" t="s">
        <v>3417</v>
      </c>
      <c r="I1165" s="177" t="s">
        <v>3401</v>
      </c>
      <c r="J1165" s="177" t="s">
        <v>7445</v>
      </c>
      <c r="K1165" s="60" t="str">
        <f t="shared" si="33"/>
        <v>000100001001010056</v>
      </c>
    </row>
    <row r="1166" spans="1:11" s="3" customFormat="1">
      <c r="A1166" s="176" t="s">
        <v>4050</v>
      </c>
      <c r="B1166" s="176"/>
      <c r="C1166" s="185">
        <v>4</v>
      </c>
      <c r="D1166" s="153">
        <v>0</v>
      </c>
      <c r="E1166" s="177" t="s">
        <v>3417</v>
      </c>
      <c r="F1166" s="177" t="s">
        <v>3986</v>
      </c>
      <c r="G1166" s="177" t="s">
        <v>3417</v>
      </c>
      <c r="H1166" s="177" t="s">
        <v>3417</v>
      </c>
      <c r="I1166" s="177" t="s">
        <v>3401</v>
      </c>
      <c r="J1166" s="187" t="s">
        <v>7446</v>
      </c>
      <c r="K1166" s="60" t="str">
        <f t="shared" si="33"/>
        <v>000100001001010057</v>
      </c>
    </row>
    <row r="1167" spans="1:11" s="3" customFormat="1">
      <c r="A1167" s="176" t="s">
        <v>4051</v>
      </c>
      <c r="B1167" s="176"/>
      <c r="C1167" s="185">
        <v>4</v>
      </c>
      <c r="D1167" s="153">
        <v>0</v>
      </c>
      <c r="E1167" s="177" t="s">
        <v>3417</v>
      </c>
      <c r="F1167" s="177" t="s">
        <v>3986</v>
      </c>
      <c r="G1167" s="177" t="s">
        <v>3417</v>
      </c>
      <c r="H1167" s="177" t="s">
        <v>3417</v>
      </c>
      <c r="I1167" s="177" t="s">
        <v>3401</v>
      </c>
      <c r="J1167" s="177" t="s">
        <v>7447</v>
      </c>
      <c r="K1167" s="60" t="str">
        <f t="shared" si="33"/>
        <v>000100001001010058</v>
      </c>
    </row>
    <row r="1168" spans="1:11" s="3" customFormat="1">
      <c r="A1168" s="176" t="s">
        <v>4052</v>
      </c>
      <c r="B1168" s="176"/>
      <c r="C1168" s="185">
        <v>4</v>
      </c>
      <c r="D1168" s="153">
        <v>0</v>
      </c>
      <c r="E1168" s="177" t="s">
        <v>3417</v>
      </c>
      <c r="F1168" s="177" t="s">
        <v>3986</v>
      </c>
      <c r="G1168" s="177" t="s">
        <v>3417</v>
      </c>
      <c r="H1168" s="177" t="s">
        <v>3417</v>
      </c>
      <c r="I1168" s="177" t="s">
        <v>3401</v>
      </c>
      <c r="J1168" s="187" t="s">
        <v>7448</v>
      </c>
      <c r="K1168" s="60" t="str">
        <f t="shared" si="33"/>
        <v>000100001001010059</v>
      </c>
    </row>
    <row r="1169" spans="1:11" s="3" customFormat="1">
      <c r="A1169" s="176" t="s">
        <v>4053</v>
      </c>
      <c r="B1169" s="176"/>
      <c r="C1169" s="185">
        <v>4</v>
      </c>
      <c r="D1169" s="153">
        <v>0</v>
      </c>
      <c r="E1169" s="177" t="s">
        <v>3417</v>
      </c>
      <c r="F1169" s="177" t="s">
        <v>3986</v>
      </c>
      <c r="G1169" s="177" t="s">
        <v>3417</v>
      </c>
      <c r="H1169" s="177" t="s">
        <v>3417</v>
      </c>
      <c r="I1169" s="177" t="s">
        <v>3401</v>
      </c>
      <c r="J1169" s="177" t="s">
        <v>7449</v>
      </c>
      <c r="K1169" s="60" t="str">
        <f t="shared" si="33"/>
        <v>000100001001010060</v>
      </c>
    </row>
    <row r="1170" spans="1:11" s="3" customFormat="1">
      <c r="A1170" s="176" t="s">
        <v>4054</v>
      </c>
      <c r="B1170" s="176"/>
      <c r="C1170" s="185">
        <v>4</v>
      </c>
      <c r="D1170" s="153">
        <v>0</v>
      </c>
      <c r="E1170" s="177" t="s">
        <v>3417</v>
      </c>
      <c r="F1170" s="177" t="s">
        <v>3986</v>
      </c>
      <c r="G1170" s="177" t="s">
        <v>3417</v>
      </c>
      <c r="H1170" s="177" t="s">
        <v>3417</v>
      </c>
      <c r="I1170" s="177" t="s">
        <v>3401</v>
      </c>
      <c r="J1170" s="187" t="s">
        <v>7450</v>
      </c>
      <c r="K1170" s="60" t="str">
        <f t="shared" si="33"/>
        <v>000100001001010061</v>
      </c>
    </row>
    <row r="1171" spans="1:11" s="3" customFormat="1">
      <c r="A1171" s="176" t="s">
        <v>4055</v>
      </c>
      <c r="B1171" s="176"/>
      <c r="C1171" s="185">
        <v>4</v>
      </c>
      <c r="D1171" s="153">
        <v>0</v>
      </c>
      <c r="E1171" s="177" t="s">
        <v>3417</v>
      </c>
      <c r="F1171" s="177" t="s">
        <v>3986</v>
      </c>
      <c r="G1171" s="177" t="s">
        <v>3417</v>
      </c>
      <c r="H1171" s="177" t="s">
        <v>3417</v>
      </c>
      <c r="I1171" s="177" t="s">
        <v>3401</v>
      </c>
      <c r="J1171" s="177" t="s">
        <v>7451</v>
      </c>
      <c r="K1171" s="60" t="str">
        <f t="shared" si="33"/>
        <v>000100001001010062</v>
      </c>
    </row>
    <row r="1172" spans="1:11" s="3" customFormat="1">
      <c r="A1172" s="176" t="s">
        <v>4056</v>
      </c>
      <c r="B1172" s="176"/>
      <c r="C1172" s="185">
        <v>4</v>
      </c>
      <c r="D1172" s="153">
        <v>0</v>
      </c>
      <c r="E1172" s="177" t="s">
        <v>3417</v>
      </c>
      <c r="F1172" s="177" t="s">
        <v>3986</v>
      </c>
      <c r="G1172" s="177" t="s">
        <v>3417</v>
      </c>
      <c r="H1172" s="177" t="s">
        <v>3417</v>
      </c>
      <c r="I1172" s="177" t="s">
        <v>3401</v>
      </c>
      <c r="J1172" s="187" t="s">
        <v>7452</v>
      </c>
      <c r="K1172" s="60" t="str">
        <f t="shared" si="33"/>
        <v>000100001001010063</v>
      </c>
    </row>
    <row r="1173" spans="1:11" s="3" customFormat="1">
      <c r="A1173" s="176" t="s">
        <v>4057</v>
      </c>
      <c r="B1173" s="176"/>
      <c r="C1173" s="185">
        <v>4</v>
      </c>
      <c r="D1173" s="153">
        <v>0</v>
      </c>
      <c r="E1173" s="177" t="s">
        <v>3417</v>
      </c>
      <c r="F1173" s="177" t="s">
        <v>3986</v>
      </c>
      <c r="G1173" s="177" t="s">
        <v>3417</v>
      </c>
      <c r="H1173" s="177" t="s">
        <v>3417</v>
      </c>
      <c r="I1173" s="177" t="s">
        <v>3401</v>
      </c>
      <c r="J1173" s="177" t="s">
        <v>7453</v>
      </c>
      <c r="K1173" s="60" t="str">
        <f t="shared" si="33"/>
        <v>000100001001010064</v>
      </c>
    </row>
    <row r="1174" spans="1:11" s="3" customFormat="1">
      <c r="A1174" s="176" t="s">
        <v>4058</v>
      </c>
      <c r="B1174" s="176"/>
      <c r="C1174" s="185">
        <v>4</v>
      </c>
      <c r="D1174" s="153">
        <v>0</v>
      </c>
      <c r="E1174" s="177" t="s">
        <v>3417</v>
      </c>
      <c r="F1174" s="177" t="s">
        <v>3986</v>
      </c>
      <c r="G1174" s="177" t="s">
        <v>3417</v>
      </c>
      <c r="H1174" s="177" t="s">
        <v>3417</v>
      </c>
      <c r="I1174" s="177" t="s">
        <v>3401</v>
      </c>
      <c r="J1174" s="187" t="s">
        <v>7454</v>
      </c>
      <c r="K1174" s="60" t="str">
        <f t="shared" si="33"/>
        <v>000100001001010065</v>
      </c>
    </row>
    <row r="1175" spans="1:11" s="3" customFormat="1">
      <c r="A1175" s="176" t="s">
        <v>4059</v>
      </c>
      <c r="B1175" s="176"/>
      <c r="C1175" s="185">
        <v>4</v>
      </c>
      <c r="D1175" s="153">
        <v>0</v>
      </c>
      <c r="E1175" s="177" t="s">
        <v>3417</v>
      </c>
      <c r="F1175" s="177" t="s">
        <v>3986</v>
      </c>
      <c r="G1175" s="177" t="s">
        <v>3417</v>
      </c>
      <c r="H1175" s="177" t="s">
        <v>3417</v>
      </c>
      <c r="I1175" s="177" t="s">
        <v>3401</v>
      </c>
      <c r="J1175" s="177" t="s">
        <v>7455</v>
      </c>
      <c r="K1175" s="60" t="str">
        <f t="shared" ref="K1175:K1238" si="34">D1175&amp;E1175&amp;F1175&amp;G1175&amp;H1175&amp;I1175&amp;J1175</f>
        <v>000100001001010066</v>
      </c>
    </row>
    <row r="1176" spans="1:11" s="3" customFormat="1">
      <c r="A1176" s="176" t="s">
        <v>4060</v>
      </c>
      <c r="B1176" s="176"/>
      <c r="C1176" s="185">
        <v>4</v>
      </c>
      <c r="D1176" s="153">
        <v>0</v>
      </c>
      <c r="E1176" s="177" t="s">
        <v>3417</v>
      </c>
      <c r="F1176" s="177" t="s">
        <v>3986</v>
      </c>
      <c r="G1176" s="177" t="s">
        <v>3417</v>
      </c>
      <c r="H1176" s="177" t="s">
        <v>3417</v>
      </c>
      <c r="I1176" s="177" t="s">
        <v>3401</v>
      </c>
      <c r="J1176" s="187" t="s">
        <v>7456</v>
      </c>
      <c r="K1176" s="60" t="str">
        <f t="shared" si="34"/>
        <v>000100001001010067</v>
      </c>
    </row>
    <row r="1177" spans="1:11" s="3" customFormat="1">
      <c r="A1177" s="176" t="s">
        <v>4061</v>
      </c>
      <c r="B1177" s="176"/>
      <c r="C1177" s="185">
        <v>4</v>
      </c>
      <c r="D1177" s="153">
        <v>0</v>
      </c>
      <c r="E1177" s="177" t="s">
        <v>3417</v>
      </c>
      <c r="F1177" s="177" t="s">
        <v>3986</v>
      </c>
      <c r="G1177" s="177" t="s">
        <v>3417</v>
      </c>
      <c r="H1177" s="177" t="s">
        <v>3417</v>
      </c>
      <c r="I1177" s="177" t="s">
        <v>3401</v>
      </c>
      <c r="J1177" s="177" t="s">
        <v>7457</v>
      </c>
      <c r="K1177" s="60" t="str">
        <f t="shared" si="34"/>
        <v>000100001001010068</v>
      </c>
    </row>
    <row r="1178" spans="1:11" s="3" customFormat="1">
      <c r="A1178" s="176" t="s">
        <v>4062</v>
      </c>
      <c r="B1178" s="176"/>
      <c r="C1178" s="185">
        <v>4</v>
      </c>
      <c r="D1178" s="153">
        <v>0</v>
      </c>
      <c r="E1178" s="177" t="s">
        <v>3417</v>
      </c>
      <c r="F1178" s="177" t="s">
        <v>3986</v>
      </c>
      <c r="G1178" s="177" t="s">
        <v>3417</v>
      </c>
      <c r="H1178" s="177" t="s">
        <v>3417</v>
      </c>
      <c r="I1178" s="177" t="s">
        <v>3401</v>
      </c>
      <c r="J1178" s="187" t="s">
        <v>7458</v>
      </c>
      <c r="K1178" s="60" t="str">
        <f t="shared" si="34"/>
        <v>000100001001010069</v>
      </c>
    </row>
    <row r="1179" spans="1:11" s="3" customFormat="1">
      <c r="A1179" s="176" t="s">
        <v>4063</v>
      </c>
      <c r="B1179" s="176"/>
      <c r="C1179" s="185">
        <v>4</v>
      </c>
      <c r="D1179" s="153">
        <v>0</v>
      </c>
      <c r="E1179" s="177" t="s">
        <v>3417</v>
      </c>
      <c r="F1179" s="177" t="s">
        <v>3986</v>
      </c>
      <c r="G1179" s="177" t="s">
        <v>3417</v>
      </c>
      <c r="H1179" s="177" t="s">
        <v>3417</v>
      </c>
      <c r="I1179" s="177" t="s">
        <v>3401</v>
      </c>
      <c r="J1179" s="177" t="s">
        <v>7459</v>
      </c>
      <c r="K1179" s="60" t="str">
        <f t="shared" si="34"/>
        <v>000100001001010070</v>
      </c>
    </row>
    <row r="1180" spans="1:11" s="3" customFormat="1">
      <c r="A1180" s="176" t="s">
        <v>4064</v>
      </c>
      <c r="B1180" s="176"/>
      <c r="C1180" s="185">
        <v>4</v>
      </c>
      <c r="D1180" s="153">
        <v>0</v>
      </c>
      <c r="E1180" s="177" t="s">
        <v>3417</v>
      </c>
      <c r="F1180" s="177" t="s">
        <v>3986</v>
      </c>
      <c r="G1180" s="177" t="s">
        <v>3417</v>
      </c>
      <c r="H1180" s="177" t="s">
        <v>3417</v>
      </c>
      <c r="I1180" s="177" t="s">
        <v>3401</v>
      </c>
      <c r="J1180" s="187" t="s">
        <v>7460</v>
      </c>
      <c r="K1180" s="60" t="str">
        <f t="shared" si="34"/>
        <v>000100001001010071</v>
      </c>
    </row>
    <row r="1181" spans="1:11" s="3" customFormat="1">
      <c r="A1181" s="176" t="s">
        <v>4065</v>
      </c>
      <c r="B1181" s="176"/>
      <c r="C1181" s="185">
        <v>4</v>
      </c>
      <c r="D1181" s="153">
        <v>0</v>
      </c>
      <c r="E1181" s="177" t="s">
        <v>3417</v>
      </c>
      <c r="F1181" s="177" t="s">
        <v>3986</v>
      </c>
      <c r="G1181" s="177" t="s">
        <v>3417</v>
      </c>
      <c r="H1181" s="177" t="s">
        <v>3417</v>
      </c>
      <c r="I1181" s="177" t="s">
        <v>3401</v>
      </c>
      <c r="J1181" s="177" t="s">
        <v>7461</v>
      </c>
      <c r="K1181" s="60" t="str">
        <f t="shared" si="34"/>
        <v>000100001001010072</v>
      </c>
    </row>
    <row r="1182" spans="1:11" s="3" customFormat="1">
      <c r="A1182" s="176" t="s">
        <v>4066</v>
      </c>
      <c r="B1182" s="176"/>
      <c r="C1182" s="185">
        <v>4</v>
      </c>
      <c r="D1182" s="153">
        <v>0</v>
      </c>
      <c r="E1182" s="177" t="s">
        <v>3417</v>
      </c>
      <c r="F1182" s="177" t="s">
        <v>3986</v>
      </c>
      <c r="G1182" s="177" t="s">
        <v>3417</v>
      </c>
      <c r="H1182" s="177" t="s">
        <v>3417</v>
      </c>
      <c r="I1182" s="177" t="s">
        <v>3401</v>
      </c>
      <c r="J1182" s="187" t="s">
        <v>7462</v>
      </c>
      <c r="K1182" s="60" t="str">
        <f t="shared" si="34"/>
        <v>000100001001010073</v>
      </c>
    </row>
    <row r="1183" spans="1:11" s="3" customFormat="1">
      <c r="A1183" s="176" t="s">
        <v>4067</v>
      </c>
      <c r="B1183" s="176"/>
      <c r="C1183" s="185">
        <v>4</v>
      </c>
      <c r="D1183" s="153">
        <v>0</v>
      </c>
      <c r="E1183" s="177" t="s">
        <v>3417</v>
      </c>
      <c r="F1183" s="177" t="s">
        <v>3986</v>
      </c>
      <c r="G1183" s="177" t="s">
        <v>3417</v>
      </c>
      <c r="H1183" s="177" t="s">
        <v>3417</v>
      </c>
      <c r="I1183" s="177" t="s">
        <v>3401</v>
      </c>
      <c r="J1183" s="177" t="s">
        <v>7463</v>
      </c>
      <c r="K1183" s="60" t="str">
        <f t="shared" si="34"/>
        <v>000100001001010074</v>
      </c>
    </row>
    <row r="1184" spans="1:11" s="3" customFormat="1">
      <c r="A1184" s="176" t="s">
        <v>4068</v>
      </c>
      <c r="B1184" s="176"/>
      <c r="C1184" s="185">
        <v>4</v>
      </c>
      <c r="D1184" s="153">
        <v>0</v>
      </c>
      <c r="E1184" s="177" t="s">
        <v>3417</v>
      </c>
      <c r="F1184" s="177" t="s">
        <v>3986</v>
      </c>
      <c r="G1184" s="177" t="s">
        <v>3417</v>
      </c>
      <c r="H1184" s="177" t="s">
        <v>3417</v>
      </c>
      <c r="I1184" s="177" t="s">
        <v>3401</v>
      </c>
      <c r="J1184" s="187" t="s">
        <v>7464</v>
      </c>
      <c r="K1184" s="60" t="str">
        <f t="shared" si="34"/>
        <v>000100001001010075</v>
      </c>
    </row>
    <row r="1185" spans="1:11" s="3" customFormat="1">
      <c r="A1185" s="176" t="s">
        <v>4069</v>
      </c>
      <c r="B1185" s="176"/>
      <c r="C1185" s="185">
        <v>4</v>
      </c>
      <c r="D1185" s="153">
        <v>0</v>
      </c>
      <c r="E1185" s="177" t="s">
        <v>3417</v>
      </c>
      <c r="F1185" s="177" t="s">
        <v>3986</v>
      </c>
      <c r="G1185" s="177" t="s">
        <v>3417</v>
      </c>
      <c r="H1185" s="177" t="s">
        <v>3417</v>
      </c>
      <c r="I1185" s="177" t="s">
        <v>3401</v>
      </c>
      <c r="J1185" s="177" t="s">
        <v>7465</v>
      </c>
      <c r="K1185" s="60" t="str">
        <f t="shared" si="34"/>
        <v>000100001001010076</v>
      </c>
    </row>
    <row r="1186" spans="1:11" s="3" customFormat="1">
      <c r="A1186" s="176" t="s">
        <v>4070</v>
      </c>
      <c r="B1186" s="176"/>
      <c r="C1186" s="185">
        <v>4</v>
      </c>
      <c r="D1186" s="153">
        <v>0</v>
      </c>
      <c r="E1186" s="177" t="s">
        <v>3417</v>
      </c>
      <c r="F1186" s="177" t="s">
        <v>3986</v>
      </c>
      <c r="G1186" s="177" t="s">
        <v>3417</v>
      </c>
      <c r="H1186" s="177" t="s">
        <v>3417</v>
      </c>
      <c r="I1186" s="177" t="s">
        <v>3401</v>
      </c>
      <c r="J1186" s="187" t="s">
        <v>7466</v>
      </c>
      <c r="K1186" s="60" t="str">
        <f t="shared" si="34"/>
        <v>000100001001010077</v>
      </c>
    </row>
    <row r="1187" spans="1:11" s="3" customFormat="1">
      <c r="A1187" s="176" t="s">
        <v>4071</v>
      </c>
      <c r="B1187" s="176"/>
      <c r="C1187" s="185">
        <v>4</v>
      </c>
      <c r="D1187" s="153">
        <v>0</v>
      </c>
      <c r="E1187" s="177" t="s">
        <v>3417</v>
      </c>
      <c r="F1187" s="177" t="s">
        <v>3986</v>
      </c>
      <c r="G1187" s="177" t="s">
        <v>3417</v>
      </c>
      <c r="H1187" s="177" t="s">
        <v>3417</v>
      </c>
      <c r="I1187" s="177" t="s">
        <v>3401</v>
      </c>
      <c r="J1187" s="177" t="s">
        <v>7467</v>
      </c>
      <c r="K1187" s="60" t="str">
        <f t="shared" si="34"/>
        <v>000100001001010078</v>
      </c>
    </row>
    <row r="1188" spans="1:11" s="3" customFormat="1">
      <c r="A1188" s="176" t="s">
        <v>4072</v>
      </c>
      <c r="B1188" s="176"/>
      <c r="C1188" s="185">
        <v>4</v>
      </c>
      <c r="D1188" s="153">
        <v>0</v>
      </c>
      <c r="E1188" s="177" t="s">
        <v>3417</v>
      </c>
      <c r="F1188" s="177" t="s">
        <v>3986</v>
      </c>
      <c r="G1188" s="177" t="s">
        <v>3417</v>
      </c>
      <c r="H1188" s="177" t="s">
        <v>3417</v>
      </c>
      <c r="I1188" s="177" t="s">
        <v>3401</v>
      </c>
      <c r="J1188" s="187" t="s">
        <v>7468</v>
      </c>
      <c r="K1188" s="60" t="str">
        <f t="shared" si="34"/>
        <v>000100001001010079</v>
      </c>
    </row>
    <row r="1189" spans="1:11" s="3" customFormat="1">
      <c r="A1189" s="176" t="s">
        <v>4073</v>
      </c>
      <c r="B1189" s="176"/>
      <c r="C1189" s="185">
        <v>4</v>
      </c>
      <c r="D1189" s="153">
        <v>0</v>
      </c>
      <c r="E1189" s="177" t="s">
        <v>3417</v>
      </c>
      <c r="F1189" s="177" t="s">
        <v>3986</v>
      </c>
      <c r="G1189" s="177" t="s">
        <v>3417</v>
      </c>
      <c r="H1189" s="177" t="s">
        <v>3417</v>
      </c>
      <c r="I1189" s="177" t="s">
        <v>3401</v>
      </c>
      <c r="J1189" s="177" t="s">
        <v>7469</v>
      </c>
      <c r="K1189" s="60" t="str">
        <f t="shared" si="34"/>
        <v>000100001001010080</v>
      </c>
    </row>
    <row r="1190" spans="1:11" s="3" customFormat="1">
      <c r="A1190" s="176" t="s">
        <v>4074</v>
      </c>
      <c r="B1190" s="176"/>
      <c r="C1190" s="185">
        <v>4</v>
      </c>
      <c r="D1190" s="153">
        <v>0</v>
      </c>
      <c r="E1190" s="177" t="s">
        <v>3417</v>
      </c>
      <c r="F1190" s="177" t="s">
        <v>3986</v>
      </c>
      <c r="G1190" s="177" t="s">
        <v>3417</v>
      </c>
      <c r="H1190" s="177" t="s">
        <v>3417</v>
      </c>
      <c r="I1190" s="177" t="s">
        <v>3401</v>
      </c>
      <c r="J1190" s="187" t="s">
        <v>7470</v>
      </c>
      <c r="K1190" s="60" t="str">
        <f t="shared" si="34"/>
        <v>000100001001010081</v>
      </c>
    </row>
    <row r="1191" spans="1:11" s="3" customFormat="1">
      <c r="A1191" s="176" t="s">
        <v>4075</v>
      </c>
      <c r="B1191" s="176"/>
      <c r="C1191" s="185">
        <v>4</v>
      </c>
      <c r="D1191" s="153">
        <v>0</v>
      </c>
      <c r="E1191" s="177" t="s">
        <v>3417</v>
      </c>
      <c r="F1191" s="177" t="s">
        <v>3986</v>
      </c>
      <c r="G1191" s="177" t="s">
        <v>3417</v>
      </c>
      <c r="H1191" s="177" t="s">
        <v>3417</v>
      </c>
      <c r="I1191" s="177" t="s">
        <v>3401</v>
      </c>
      <c r="J1191" s="177" t="s">
        <v>7471</v>
      </c>
      <c r="K1191" s="60" t="str">
        <f t="shared" si="34"/>
        <v>000100001001010082</v>
      </c>
    </row>
    <row r="1192" spans="1:11" s="3" customFormat="1">
      <c r="A1192" s="176" t="s">
        <v>4076</v>
      </c>
      <c r="B1192" s="176"/>
      <c r="C1192" s="185">
        <v>4</v>
      </c>
      <c r="D1192" s="153">
        <v>0</v>
      </c>
      <c r="E1192" s="177" t="s">
        <v>3417</v>
      </c>
      <c r="F1192" s="177" t="s">
        <v>3986</v>
      </c>
      <c r="G1192" s="177" t="s">
        <v>3417</v>
      </c>
      <c r="H1192" s="177" t="s">
        <v>3417</v>
      </c>
      <c r="I1192" s="177" t="s">
        <v>3401</v>
      </c>
      <c r="J1192" s="187" t="s">
        <v>7472</v>
      </c>
      <c r="K1192" s="60" t="str">
        <f t="shared" si="34"/>
        <v>000100001001010083</v>
      </c>
    </row>
    <row r="1193" spans="1:11" s="3" customFormat="1">
      <c r="A1193" s="176" t="s">
        <v>4077</v>
      </c>
      <c r="B1193" s="176"/>
      <c r="C1193" s="185">
        <v>4</v>
      </c>
      <c r="D1193" s="153">
        <v>0</v>
      </c>
      <c r="E1193" s="177" t="s">
        <v>3417</v>
      </c>
      <c r="F1193" s="177" t="s">
        <v>3986</v>
      </c>
      <c r="G1193" s="177" t="s">
        <v>3417</v>
      </c>
      <c r="H1193" s="177" t="s">
        <v>3417</v>
      </c>
      <c r="I1193" s="177" t="s">
        <v>3401</v>
      </c>
      <c r="J1193" s="177" t="s">
        <v>7473</v>
      </c>
      <c r="K1193" s="60" t="str">
        <f t="shared" si="34"/>
        <v>000100001001010084</v>
      </c>
    </row>
    <row r="1194" spans="1:11" s="3" customFormat="1">
      <c r="A1194" s="176" t="s">
        <v>4078</v>
      </c>
      <c r="B1194" s="176"/>
      <c r="C1194" s="185">
        <v>4</v>
      </c>
      <c r="D1194" s="153">
        <v>0</v>
      </c>
      <c r="E1194" s="177" t="s">
        <v>3417</v>
      </c>
      <c r="F1194" s="177" t="s">
        <v>3986</v>
      </c>
      <c r="G1194" s="177" t="s">
        <v>3417</v>
      </c>
      <c r="H1194" s="177" t="s">
        <v>3417</v>
      </c>
      <c r="I1194" s="177" t="s">
        <v>3401</v>
      </c>
      <c r="J1194" s="187" t="s">
        <v>7474</v>
      </c>
      <c r="K1194" s="60" t="str">
        <f t="shared" si="34"/>
        <v>000100001001010085</v>
      </c>
    </row>
    <row r="1195" spans="1:11" s="3" customFormat="1">
      <c r="A1195" s="176" t="s">
        <v>4079</v>
      </c>
      <c r="B1195" s="176"/>
      <c r="C1195" s="185">
        <v>4</v>
      </c>
      <c r="D1195" s="153">
        <v>0</v>
      </c>
      <c r="E1195" s="177" t="s">
        <v>3417</v>
      </c>
      <c r="F1195" s="177" t="s">
        <v>3986</v>
      </c>
      <c r="G1195" s="177" t="s">
        <v>3417</v>
      </c>
      <c r="H1195" s="177" t="s">
        <v>3417</v>
      </c>
      <c r="I1195" s="177" t="s">
        <v>3401</v>
      </c>
      <c r="J1195" s="177" t="s">
        <v>7475</v>
      </c>
      <c r="K1195" s="60" t="str">
        <f t="shared" si="34"/>
        <v>000100001001010086</v>
      </c>
    </row>
    <row r="1196" spans="1:11" s="3" customFormat="1">
      <c r="A1196" s="176" t="s">
        <v>4080</v>
      </c>
      <c r="B1196" s="176"/>
      <c r="C1196" s="185">
        <v>4</v>
      </c>
      <c r="D1196" s="153">
        <v>0</v>
      </c>
      <c r="E1196" s="177" t="s">
        <v>3417</v>
      </c>
      <c r="F1196" s="177" t="s">
        <v>3986</v>
      </c>
      <c r="G1196" s="177" t="s">
        <v>3417</v>
      </c>
      <c r="H1196" s="177" t="s">
        <v>3417</v>
      </c>
      <c r="I1196" s="177" t="s">
        <v>3401</v>
      </c>
      <c r="J1196" s="187" t="s">
        <v>7476</v>
      </c>
      <c r="K1196" s="60" t="str">
        <f t="shared" si="34"/>
        <v>000100001001010087</v>
      </c>
    </row>
    <row r="1197" spans="1:11" s="3" customFormat="1">
      <c r="A1197" s="176" t="s">
        <v>4081</v>
      </c>
      <c r="B1197" s="176"/>
      <c r="C1197" s="185">
        <v>4</v>
      </c>
      <c r="D1197" s="153">
        <v>0</v>
      </c>
      <c r="E1197" s="177" t="s">
        <v>3417</v>
      </c>
      <c r="F1197" s="177" t="s">
        <v>3986</v>
      </c>
      <c r="G1197" s="177" t="s">
        <v>3417</v>
      </c>
      <c r="H1197" s="177" t="s">
        <v>3417</v>
      </c>
      <c r="I1197" s="177" t="s">
        <v>3401</v>
      </c>
      <c r="J1197" s="177" t="s">
        <v>7477</v>
      </c>
      <c r="K1197" s="60" t="str">
        <f t="shared" si="34"/>
        <v>000100001001010088</v>
      </c>
    </row>
    <row r="1198" spans="1:11" s="3" customFormat="1">
      <c r="A1198" s="176" t="s">
        <v>4082</v>
      </c>
      <c r="B1198" s="176"/>
      <c r="C1198" s="185">
        <v>4</v>
      </c>
      <c r="D1198" s="153">
        <v>0</v>
      </c>
      <c r="E1198" s="177" t="s">
        <v>3417</v>
      </c>
      <c r="F1198" s="177" t="s">
        <v>3986</v>
      </c>
      <c r="G1198" s="177" t="s">
        <v>3417</v>
      </c>
      <c r="H1198" s="177" t="s">
        <v>3417</v>
      </c>
      <c r="I1198" s="177" t="s">
        <v>3401</v>
      </c>
      <c r="J1198" s="187" t="s">
        <v>7478</v>
      </c>
      <c r="K1198" s="60" t="str">
        <f t="shared" si="34"/>
        <v>000100001001010089</v>
      </c>
    </row>
    <row r="1199" spans="1:11" s="3" customFormat="1">
      <c r="A1199" s="176" t="s">
        <v>4083</v>
      </c>
      <c r="B1199" s="176"/>
      <c r="C1199" s="185">
        <v>4</v>
      </c>
      <c r="D1199" s="153">
        <v>0</v>
      </c>
      <c r="E1199" s="177" t="s">
        <v>3417</v>
      </c>
      <c r="F1199" s="177" t="s">
        <v>3986</v>
      </c>
      <c r="G1199" s="177" t="s">
        <v>3417</v>
      </c>
      <c r="H1199" s="177" t="s">
        <v>3417</v>
      </c>
      <c r="I1199" s="177" t="s">
        <v>3401</v>
      </c>
      <c r="J1199" s="177" t="s">
        <v>7479</v>
      </c>
      <c r="K1199" s="60" t="str">
        <f t="shared" si="34"/>
        <v>000100001001010090</v>
      </c>
    </row>
    <row r="1200" spans="1:11" s="3" customFormat="1">
      <c r="A1200" s="176" t="s">
        <v>4084</v>
      </c>
      <c r="B1200" s="176"/>
      <c r="C1200" s="185">
        <v>4</v>
      </c>
      <c r="D1200" s="153">
        <v>0</v>
      </c>
      <c r="E1200" s="177" t="s">
        <v>3417</v>
      </c>
      <c r="F1200" s="177" t="s">
        <v>3986</v>
      </c>
      <c r="G1200" s="177" t="s">
        <v>3417</v>
      </c>
      <c r="H1200" s="177" t="s">
        <v>3417</v>
      </c>
      <c r="I1200" s="177" t="s">
        <v>3401</v>
      </c>
      <c r="J1200" s="187" t="s">
        <v>7480</v>
      </c>
      <c r="K1200" s="60" t="str">
        <f t="shared" si="34"/>
        <v>000100001001010091</v>
      </c>
    </row>
    <row r="1201" spans="1:11" s="3" customFormat="1">
      <c r="A1201" s="176" t="s">
        <v>4085</v>
      </c>
      <c r="B1201" s="176"/>
      <c r="C1201" s="185">
        <v>4</v>
      </c>
      <c r="D1201" s="153">
        <v>0</v>
      </c>
      <c r="E1201" s="177" t="s">
        <v>3417</v>
      </c>
      <c r="F1201" s="177" t="s">
        <v>3986</v>
      </c>
      <c r="G1201" s="177" t="s">
        <v>3417</v>
      </c>
      <c r="H1201" s="177" t="s">
        <v>3417</v>
      </c>
      <c r="I1201" s="177" t="s">
        <v>3401</v>
      </c>
      <c r="J1201" s="177" t="s">
        <v>7481</v>
      </c>
      <c r="K1201" s="60" t="str">
        <f t="shared" si="34"/>
        <v>000100001001010092</v>
      </c>
    </row>
    <row r="1202" spans="1:11" s="3" customFormat="1">
      <c r="A1202" s="176" t="s">
        <v>4086</v>
      </c>
      <c r="B1202" s="176"/>
      <c r="C1202" s="185">
        <v>4</v>
      </c>
      <c r="D1202" s="153">
        <v>0</v>
      </c>
      <c r="E1202" s="177" t="s">
        <v>3417</v>
      </c>
      <c r="F1202" s="177" t="s">
        <v>3986</v>
      </c>
      <c r="G1202" s="177" t="s">
        <v>3417</v>
      </c>
      <c r="H1202" s="177" t="s">
        <v>3417</v>
      </c>
      <c r="I1202" s="177" t="s">
        <v>3401</v>
      </c>
      <c r="J1202" s="187" t="s">
        <v>7482</v>
      </c>
      <c r="K1202" s="60" t="str">
        <f t="shared" si="34"/>
        <v>000100001001010093</v>
      </c>
    </row>
    <row r="1203" spans="1:11" s="3" customFormat="1">
      <c r="A1203" s="176" t="s">
        <v>4087</v>
      </c>
      <c r="B1203" s="176"/>
      <c r="C1203" s="185">
        <v>4</v>
      </c>
      <c r="D1203" s="153">
        <v>0</v>
      </c>
      <c r="E1203" s="177" t="s">
        <v>3417</v>
      </c>
      <c r="F1203" s="177" t="s">
        <v>3986</v>
      </c>
      <c r="G1203" s="177" t="s">
        <v>3417</v>
      </c>
      <c r="H1203" s="177" t="s">
        <v>3417</v>
      </c>
      <c r="I1203" s="177" t="s">
        <v>3401</v>
      </c>
      <c r="J1203" s="177" t="s">
        <v>7483</v>
      </c>
      <c r="K1203" s="60" t="str">
        <f t="shared" si="34"/>
        <v>000100001001010094</v>
      </c>
    </row>
    <row r="1204" spans="1:11" s="3" customFormat="1">
      <c r="A1204" s="176" t="s">
        <v>4088</v>
      </c>
      <c r="B1204" s="176"/>
      <c r="C1204" s="185">
        <v>4</v>
      </c>
      <c r="D1204" s="153">
        <v>0</v>
      </c>
      <c r="E1204" s="177" t="s">
        <v>3417</v>
      </c>
      <c r="F1204" s="177" t="s">
        <v>3986</v>
      </c>
      <c r="G1204" s="177" t="s">
        <v>3417</v>
      </c>
      <c r="H1204" s="177" t="s">
        <v>3417</v>
      </c>
      <c r="I1204" s="177" t="s">
        <v>3401</v>
      </c>
      <c r="J1204" s="187" t="s">
        <v>7484</v>
      </c>
      <c r="K1204" s="60" t="str">
        <f t="shared" si="34"/>
        <v>000100001001010095</v>
      </c>
    </row>
    <row r="1205" spans="1:11" s="3" customFormat="1">
      <c r="A1205" s="176" t="s">
        <v>4089</v>
      </c>
      <c r="B1205" s="176"/>
      <c r="C1205" s="185">
        <v>4</v>
      </c>
      <c r="D1205" s="153">
        <v>0</v>
      </c>
      <c r="E1205" s="177" t="s">
        <v>3417</v>
      </c>
      <c r="F1205" s="177" t="s">
        <v>3986</v>
      </c>
      <c r="G1205" s="177" t="s">
        <v>3417</v>
      </c>
      <c r="H1205" s="177" t="s">
        <v>3417</v>
      </c>
      <c r="I1205" s="177" t="s">
        <v>3401</v>
      </c>
      <c r="J1205" s="177" t="s">
        <v>7485</v>
      </c>
      <c r="K1205" s="60" t="str">
        <f t="shared" si="34"/>
        <v>000100001001010096</v>
      </c>
    </row>
    <row r="1206" spans="1:11" s="3" customFormat="1">
      <c r="A1206" s="176" t="s">
        <v>4090</v>
      </c>
      <c r="B1206" s="176"/>
      <c r="C1206" s="185">
        <v>4</v>
      </c>
      <c r="D1206" s="153">
        <v>0</v>
      </c>
      <c r="E1206" s="177" t="s">
        <v>3417</v>
      </c>
      <c r="F1206" s="177" t="s">
        <v>3986</v>
      </c>
      <c r="G1206" s="177" t="s">
        <v>3417</v>
      </c>
      <c r="H1206" s="177" t="s">
        <v>3417</v>
      </c>
      <c r="I1206" s="177" t="s">
        <v>3401</v>
      </c>
      <c r="J1206" s="187" t="s">
        <v>7486</v>
      </c>
      <c r="K1206" s="60" t="str">
        <f t="shared" si="34"/>
        <v>000100001001010097</v>
      </c>
    </row>
    <row r="1207" spans="1:11" s="3" customFormat="1">
      <c r="A1207" s="176" t="s">
        <v>4091</v>
      </c>
      <c r="B1207" s="176"/>
      <c r="C1207" s="185">
        <v>4</v>
      </c>
      <c r="D1207" s="153">
        <v>0</v>
      </c>
      <c r="E1207" s="177" t="s">
        <v>3417</v>
      </c>
      <c r="F1207" s="177" t="s">
        <v>3986</v>
      </c>
      <c r="G1207" s="177" t="s">
        <v>3417</v>
      </c>
      <c r="H1207" s="177" t="s">
        <v>3417</v>
      </c>
      <c r="I1207" s="177" t="s">
        <v>3401</v>
      </c>
      <c r="J1207" s="177" t="s">
        <v>7487</v>
      </c>
      <c r="K1207" s="60" t="str">
        <f t="shared" si="34"/>
        <v>000100001001010098</v>
      </c>
    </row>
    <row r="1208" spans="1:11" s="3" customFormat="1">
      <c r="A1208" s="176" t="s">
        <v>4092</v>
      </c>
      <c r="B1208" s="176"/>
      <c r="C1208" s="185">
        <v>4</v>
      </c>
      <c r="D1208" s="153">
        <v>0</v>
      </c>
      <c r="E1208" s="177" t="s">
        <v>3417</v>
      </c>
      <c r="F1208" s="177" t="s">
        <v>3986</v>
      </c>
      <c r="G1208" s="177" t="s">
        <v>3417</v>
      </c>
      <c r="H1208" s="177" t="s">
        <v>3417</v>
      </c>
      <c r="I1208" s="177" t="s">
        <v>3401</v>
      </c>
      <c r="J1208" s="187" t="s">
        <v>7488</v>
      </c>
      <c r="K1208" s="60" t="str">
        <f t="shared" si="34"/>
        <v>000100001001010099</v>
      </c>
    </row>
    <row r="1209" spans="1:11" s="3" customFormat="1">
      <c r="A1209" s="176" t="s">
        <v>4093</v>
      </c>
      <c r="B1209" s="176"/>
      <c r="C1209" s="185">
        <v>4</v>
      </c>
      <c r="D1209" s="153">
        <v>0</v>
      </c>
      <c r="E1209" s="177" t="s">
        <v>3417</v>
      </c>
      <c r="F1209" s="177" t="s">
        <v>3986</v>
      </c>
      <c r="G1209" s="177" t="s">
        <v>3417</v>
      </c>
      <c r="H1209" s="177" t="s">
        <v>3417</v>
      </c>
      <c r="I1209" s="177" t="s">
        <v>3401</v>
      </c>
      <c r="J1209" s="177" t="s">
        <v>7489</v>
      </c>
      <c r="K1209" s="60" t="str">
        <f t="shared" si="34"/>
        <v>000100001001010100</v>
      </c>
    </row>
    <row r="1210" spans="1:11" s="3" customFormat="1">
      <c r="A1210" s="176" t="s">
        <v>4094</v>
      </c>
      <c r="B1210" s="176"/>
      <c r="C1210" s="185">
        <v>4</v>
      </c>
      <c r="D1210" s="153">
        <v>0</v>
      </c>
      <c r="E1210" s="177" t="s">
        <v>3417</v>
      </c>
      <c r="F1210" s="177" t="s">
        <v>3986</v>
      </c>
      <c r="G1210" s="177" t="s">
        <v>3417</v>
      </c>
      <c r="H1210" s="177" t="s">
        <v>3417</v>
      </c>
      <c r="I1210" s="177" t="s">
        <v>3401</v>
      </c>
      <c r="J1210" s="187" t="s">
        <v>7490</v>
      </c>
      <c r="K1210" s="60" t="str">
        <f t="shared" si="34"/>
        <v>000100001001010101</v>
      </c>
    </row>
    <row r="1211" spans="1:11" s="3" customFormat="1">
      <c r="A1211" s="176" t="s">
        <v>4095</v>
      </c>
      <c r="B1211" s="176"/>
      <c r="C1211" s="185">
        <v>4</v>
      </c>
      <c r="D1211" s="153">
        <v>0</v>
      </c>
      <c r="E1211" s="177" t="s">
        <v>3417</v>
      </c>
      <c r="F1211" s="177" t="s">
        <v>3986</v>
      </c>
      <c r="G1211" s="177" t="s">
        <v>3417</v>
      </c>
      <c r="H1211" s="177" t="s">
        <v>3417</v>
      </c>
      <c r="I1211" s="177" t="s">
        <v>3401</v>
      </c>
      <c r="J1211" s="177" t="s">
        <v>7491</v>
      </c>
      <c r="K1211" s="60" t="str">
        <f t="shared" si="34"/>
        <v>000100001001010102</v>
      </c>
    </row>
    <row r="1212" spans="1:11" s="3" customFormat="1">
      <c r="A1212" s="176" t="s">
        <v>4096</v>
      </c>
      <c r="B1212" s="176"/>
      <c r="C1212" s="185">
        <v>4</v>
      </c>
      <c r="D1212" s="153">
        <v>0</v>
      </c>
      <c r="E1212" s="177" t="s">
        <v>3417</v>
      </c>
      <c r="F1212" s="177" t="s">
        <v>3986</v>
      </c>
      <c r="G1212" s="177" t="s">
        <v>3417</v>
      </c>
      <c r="H1212" s="177" t="s">
        <v>3417</v>
      </c>
      <c r="I1212" s="177" t="s">
        <v>3401</v>
      </c>
      <c r="J1212" s="187" t="s">
        <v>7492</v>
      </c>
      <c r="K1212" s="60" t="str">
        <f t="shared" si="34"/>
        <v>000100001001010103</v>
      </c>
    </row>
    <row r="1213" spans="1:11" s="3" customFormat="1">
      <c r="A1213" s="176" t="s">
        <v>4097</v>
      </c>
      <c r="B1213" s="176"/>
      <c r="C1213" s="185">
        <v>4</v>
      </c>
      <c r="D1213" s="153">
        <v>0</v>
      </c>
      <c r="E1213" s="177" t="s">
        <v>3417</v>
      </c>
      <c r="F1213" s="177" t="s">
        <v>3986</v>
      </c>
      <c r="G1213" s="177" t="s">
        <v>3417</v>
      </c>
      <c r="H1213" s="177" t="s">
        <v>3417</v>
      </c>
      <c r="I1213" s="177" t="s">
        <v>3401</v>
      </c>
      <c r="J1213" s="177" t="s">
        <v>7493</v>
      </c>
      <c r="K1213" s="60" t="str">
        <f t="shared" si="34"/>
        <v>000100001001010104</v>
      </c>
    </row>
    <row r="1214" spans="1:11" s="3" customFormat="1">
      <c r="A1214" s="176" t="s">
        <v>4098</v>
      </c>
      <c r="B1214" s="176"/>
      <c r="C1214" s="185">
        <v>4</v>
      </c>
      <c r="D1214" s="153">
        <v>0</v>
      </c>
      <c r="E1214" s="177" t="s">
        <v>3417</v>
      </c>
      <c r="F1214" s="177" t="s">
        <v>3986</v>
      </c>
      <c r="G1214" s="177" t="s">
        <v>3417</v>
      </c>
      <c r="H1214" s="177" t="s">
        <v>3417</v>
      </c>
      <c r="I1214" s="177" t="s">
        <v>3401</v>
      </c>
      <c r="J1214" s="187" t="s">
        <v>7494</v>
      </c>
      <c r="K1214" s="60" t="str">
        <f t="shared" si="34"/>
        <v>000100001001010105</v>
      </c>
    </row>
    <row r="1215" spans="1:11" s="3" customFormat="1">
      <c r="A1215" s="176" t="s">
        <v>4099</v>
      </c>
      <c r="B1215" s="176"/>
      <c r="C1215" s="185">
        <v>4</v>
      </c>
      <c r="D1215" s="153">
        <v>0</v>
      </c>
      <c r="E1215" s="177" t="s">
        <v>3417</v>
      </c>
      <c r="F1215" s="177" t="s">
        <v>3986</v>
      </c>
      <c r="G1215" s="177" t="s">
        <v>3417</v>
      </c>
      <c r="H1215" s="177" t="s">
        <v>3417</v>
      </c>
      <c r="I1215" s="177" t="s">
        <v>3401</v>
      </c>
      <c r="J1215" s="177" t="s">
        <v>7495</v>
      </c>
      <c r="K1215" s="60" t="str">
        <f t="shared" si="34"/>
        <v>000100001001010106</v>
      </c>
    </row>
    <row r="1216" spans="1:11" s="3" customFormat="1">
      <c r="A1216" s="176" t="s">
        <v>4100</v>
      </c>
      <c r="B1216" s="176"/>
      <c r="C1216" s="185">
        <v>4</v>
      </c>
      <c r="D1216" s="153">
        <v>0</v>
      </c>
      <c r="E1216" s="177" t="s">
        <v>3417</v>
      </c>
      <c r="F1216" s="177" t="s">
        <v>3986</v>
      </c>
      <c r="G1216" s="177" t="s">
        <v>3417</v>
      </c>
      <c r="H1216" s="177" t="s">
        <v>3417</v>
      </c>
      <c r="I1216" s="177" t="s">
        <v>3401</v>
      </c>
      <c r="J1216" s="187" t="s">
        <v>7496</v>
      </c>
      <c r="K1216" s="60" t="str">
        <f t="shared" si="34"/>
        <v>000100001001010107</v>
      </c>
    </row>
    <row r="1217" spans="1:11" s="3" customFormat="1">
      <c r="A1217" s="176" t="s">
        <v>4101</v>
      </c>
      <c r="B1217" s="176"/>
      <c r="C1217" s="185">
        <v>4</v>
      </c>
      <c r="D1217" s="153">
        <v>0</v>
      </c>
      <c r="E1217" s="177" t="s">
        <v>3417</v>
      </c>
      <c r="F1217" s="177" t="s">
        <v>3986</v>
      </c>
      <c r="G1217" s="177" t="s">
        <v>3417</v>
      </c>
      <c r="H1217" s="177" t="s">
        <v>3417</v>
      </c>
      <c r="I1217" s="177" t="s">
        <v>3401</v>
      </c>
      <c r="J1217" s="177" t="s">
        <v>7497</v>
      </c>
      <c r="K1217" s="60" t="str">
        <f t="shared" si="34"/>
        <v>000100001001010108</v>
      </c>
    </row>
    <row r="1218" spans="1:11" s="3" customFormat="1">
      <c r="A1218" s="176" t="s">
        <v>4102</v>
      </c>
      <c r="B1218" s="176"/>
      <c r="C1218" s="185">
        <v>4</v>
      </c>
      <c r="D1218" s="153">
        <v>0</v>
      </c>
      <c r="E1218" s="177" t="s">
        <v>3417</v>
      </c>
      <c r="F1218" s="177" t="s">
        <v>3986</v>
      </c>
      <c r="G1218" s="177" t="s">
        <v>3417</v>
      </c>
      <c r="H1218" s="177" t="s">
        <v>3417</v>
      </c>
      <c r="I1218" s="177" t="s">
        <v>3401</v>
      </c>
      <c r="J1218" s="187" t="s">
        <v>7498</v>
      </c>
      <c r="K1218" s="60" t="str">
        <f t="shared" si="34"/>
        <v>000100001001010109</v>
      </c>
    </row>
    <row r="1219" spans="1:11" s="3" customFormat="1">
      <c r="A1219" s="176" t="s">
        <v>4103</v>
      </c>
      <c r="B1219" s="176"/>
      <c r="C1219" s="185">
        <v>4</v>
      </c>
      <c r="D1219" s="153">
        <v>0</v>
      </c>
      <c r="E1219" s="177" t="s">
        <v>3417</v>
      </c>
      <c r="F1219" s="177" t="s">
        <v>3986</v>
      </c>
      <c r="G1219" s="177" t="s">
        <v>3417</v>
      </c>
      <c r="H1219" s="177" t="s">
        <v>3417</v>
      </c>
      <c r="I1219" s="177" t="s">
        <v>3401</v>
      </c>
      <c r="J1219" s="177" t="s">
        <v>7499</v>
      </c>
      <c r="K1219" s="60" t="str">
        <f t="shared" si="34"/>
        <v>000100001001010110</v>
      </c>
    </row>
    <row r="1220" spans="1:11" s="3" customFormat="1">
      <c r="A1220" s="176" t="s">
        <v>4104</v>
      </c>
      <c r="B1220" s="176"/>
      <c r="C1220" s="185">
        <v>4</v>
      </c>
      <c r="D1220" s="153">
        <v>0</v>
      </c>
      <c r="E1220" s="177" t="s">
        <v>3417</v>
      </c>
      <c r="F1220" s="177" t="s">
        <v>3986</v>
      </c>
      <c r="G1220" s="177" t="s">
        <v>3417</v>
      </c>
      <c r="H1220" s="177" t="s">
        <v>3417</v>
      </c>
      <c r="I1220" s="177" t="s">
        <v>3401</v>
      </c>
      <c r="J1220" s="187" t="s">
        <v>7500</v>
      </c>
      <c r="K1220" s="60" t="str">
        <f t="shared" si="34"/>
        <v>000100001001010111</v>
      </c>
    </row>
    <row r="1221" spans="1:11" s="3" customFormat="1">
      <c r="A1221" s="176" t="s">
        <v>4105</v>
      </c>
      <c r="B1221" s="176"/>
      <c r="C1221" s="185">
        <v>4</v>
      </c>
      <c r="D1221" s="153">
        <v>0</v>
      </c>
      <c r="E1221" s="177" t="s">
        <v>3417</v>
      </c>
      <c r="F1221" s="177" t="s">
        <v>3986</v>
      </c>
      <c r="G1221" s="177" t="s">
        <v>3417</v>
      </c>
      <c r="H1221" s="177" t="s">
        <v>3417</v>
      </c>
      <c r="I1221" s="177" t="s">
        <v>3401</v>
      </c>
      <c r="J1221" s="177" t="s">
        <v>7501</v>
      </c>
      <c r="K1221" s="60" t="str">
        <f t="shared" si="34"/>
        <v>000100001001010112</v>
      </c>
    </row>
    <row r="1222" spans="1:11" s="3" customFormat="1">
      <c r="A1222" s="176" t="s">
        <v>4106</v>
      </c>
      <c r="B1222" s="176"/>
      <c r="C1222" s="185">
        <v>4</v>
      </c>
      <c r="D1222" s="153">
        <v>0</v>
      </c>
      <c r="E1222" s="177" t="s">
        <v>3417</v>
      </c>
      <c r="F1222" s="177" t="s">
        <v>3986</v>
      </c>
      <c r="G1222" s="177" t="s">
        <v>3417</v>
      </c>
      <c r="H1222" s="177" t="s">
        <v>3417</v>
      </c>
      <c r="I1222" s="177" t="s">
        <v>3401</v>
      </c>
      <c r="J1222" s="187" t="s">
        <v>7502</v>
      </c>
      <c r="K1222" s="60" t="str">
        <f t="shared" si="34"/>
        <v>000100001001010113</v>
      </c>
    </row>
    <row r="1223" spans="1:11" s="3" customFormat="1">
      <c r="A1223" s="176" t="s">
        <v>4107</v>
      </c>
      <c r="B1223" s="176"/>
      <c r="C1223" s="185">
        <v>4</v>
      </c>
      <c r="D1223" s="153">
        <v>0</v>
      </c>
      <c r="E1223" s="177" t="s">
        <v>3417</v>
      </c>
      <c r="F1223" s="177" t="s">
        <v>3986</v>
      </c>
      <c r="G1223" s="177" t="s">
        <v>3417</v>
      </c>
      <c r="H1223" s="177" t="s">
        <v>3417</v>
      </c>
      <c r="I1223" s="177" t="s">
        <v>3401</v>
      </c>
      <c r="J1223" s="177" t="s">
        <v>7503</v>
      </c>
      <c r="K1223" s="60" t="str">
        <f t="shared" si="34"/>
        <v>000100001001010114</v>
      </c>
    </row>
    <row r="1224" spans="1:11" s="3" customFormat="1">
      <c r="A1224" s="176" t="s">
        <v>4108</v>
      </c>
      <c r="B1224" s="176"/>
      <c r="C1224" s="185">
        <v>4</v>
      </c>
      <c r="D1224" s="153">
        <v>0</v>
      </c>
      <c r="E1224" s="177" t="s">
        <v>3417</v>
      </c>
      <c r="F1224" s="177" t="s">
        <v>3986</v>
      </c>
      <c r="G1224" s="177" t="s">
        <v>3417</v>
      </c>
      <c r="H1224" s="177" t="s">
        <v>3417</v>
      </c>
      <c r="I1224" s="177" t="s">
        <v>3401</v>
      </c>
      <c r="J1224" s="187" t="s">
        <v>7504</v>
      </c>
      <c r="K1224" s="60" t="str">
        <f t="shared" si="34"/>
        <v>000100001001010115</v>
      </c>
    </row>
    <row r="1225" spans="1:11" s="3" customFormat="1">
      <c r="A1225" s="176" t="s">
        <v>4109</v>
      </c>
      <c r="B1225" s="176"/>
      <c r="C1225" s="185">
        <v>4</v>
      </c>
      <c r="D1225" s="153">
        <v>0</v>
      </c>
      <c r="E1225" s="177" t="s">
        <v>3417</v>
      </c>
      <c r="F1225" s="177" t="s">
        <v>3986</v>
      </c>
      <c r="G1225" s="177" t="s">
        <v>3417</v>
      </c>
      <c r="H1225" s="177" t="s">
        <v>3417</v>
      </c>
      <c r="I1225" s="177" t="s">
        <v>3401</v>
      </c>
      <c r="J1225" s="177" t="s">
        <v>7505</v>
      </c>
      <c r="K1225" s="60" t="str">
        <f t="shared" si="34"/>
        <v>000100001001010116</v>
      </c>
    </row>
    <row r="1226" spans="1:11" s="3" customFormat="1">
      <c r="A1226" s="176" t="s">
        <v>4110</v>
      </c>
      <c r="B1226" s="176"/>
      <c r="C1226" s="185">
        <v>4</v>
      </c>
      <c r="D1226" s="153">
        <v>0</v>
      </c>
      <c r="E1226" s="177" t="s">
        <v>3417</v>
      </c>
      <c r="F1226" s="177" t="s">
        <v>3986</v>
      </c>
      <c r="G1226" s="177" t="s">
        <v>3417</v>
      </c>
      <c r="H1226" s="177" t="s">
        <v>3417</v>
      </c>
      <c r="I1226" s="177" t="s">
        <v>3401</v>
      </c>
      <c r="J1226" s="187" t="s">
        <v>7506</v>
      </c>
      <c r="K1226" s="60" t="str">
        <f t="shared" si="34"/>
        <v>000100001001010117</v>
      </c>
    </row>
    <row r="1227" spans="1:11" s="3" customFormat="1">
      <c r="A1227" s="176" t="s">
        <v>4111</v>
      </c>
      <c r="B1227" s="176"/>
      <c r="C1227" s="185">
        <v>4</v>
      </c>
      <c r="D1227" s="153">
        <v>0</v>
      </c>
      <c r="E1227" s="177" t="s">
        <v>3417</v>
      </c>
      <c r="F1227" s="177" t="s">
        <v>3986</v>
      </c>
      <c r="G1227" s="177" t="s">
        <v>3417</v>
      </c>
      <c r="H1227" s="177" t="s">
        <v>3417</v>
      </c>
      <c r="I1227" s="177" t="s">
        <v>3401</v>
      </c>
      <c r="J1227" s="177" t="s">
        <v>7507</v>
      </c>
      <c r="K1227" s="60" t="str">
        <f t="shared" si="34"/>
        <v>000100001001010118</v>
      </c>
    </row>
    <row r="1228" spans="1:11" s="3" customFormat="1">
      <c r="A1228" s="176" t="s">
        <v>4112</v>
      </c>
      <c r="B1228" s="176"/>
      <c r="C1228" s="185">
        <v>4</v>
      </c>
      <c r="D1228" s="153">
        <v>0</v>
      </c>
      <c r="E1228" s="177" t="s">
        <v>3417</v>
      </c>
      <c r="F1228" s="177" t="s">
        <v>3986</v>
      </c>
      <c r="G1228" s="177" t="s">
        <v>3417</v>
      </c>
      <c r="H1228" s="177" t="s">
        <v>3417</v>
      </c>
      <c r="I1228" s="177" t="s">
        <v>3401</v>
      </c>
      <c r="J1228" s="187" t="s">
        <v>7508</v>
      </c>
      <c r="K1228" s="60" t="str">
        <f t="shared" si="34"/>
        <v>000100001001010119</v>
      </c>
    </row>
    <row r="1229" spans="1:11" s="3" customFormat="1">
      <c r="A1229" s="176" t="s">
        <v>4113</v>
      </c>
      <c r="B1229" s="176"/>
      <c r="C1229" s="185">
        <v>4</v>
      </c>
      <c r="D1229" s="153">
        <v>0</v>
      </c>
      <c r="E1229" s="177" t="s">
        <v>3417</v>
      </c>
      <c r="F1229" s="177" t="s">
        <v>3986</v>
      </c>
      <c r="G1229" s="177" t="s">
        <v>3417</v>
      </c>
      <c r="H1229" s="177" t="s">
        <v>3417</v>
      </c>
      <c r="I1229" s="177" t="s">
        <v>3401</v>
      </c>
      <c r="J1229" s="177" t="s">
        <v>7509</v>
      </c>
      <c r="K1229" s="60" t="str">
        <f t="shared" si="34"/>
        <v>000100001001010120</v>
      </c>
    </row>
    <row r="1230" spans="1:11" s="3" customFormat="1">
      <c r="A1230" s="176" t="s">
        <v>4114</v>
      </c>
      <c r="B1230" s="176"/>
      <c r="C1230" s="185">
        <v>4</v>
      </c>
      <c r="D1230" s="153">
        <v>0</v>
      </c>
      <c r="E1230" s="177" t="s">
        <v>3417</v>
      </c>
      <c r="F1230" s="177" t="s">
        <v>3986</v>
      </c>
      <c r="G1230" s="177" t="s">
        <v>3417</v>
      </c>
      <c r="H1230" s="177" t="s">
        <v>3417</v>
      </c>
      <c r="I1230" s="177" t="s">
        <v>3401</v>
      </c>
      <c r="J1230" s="187" t="s">
        <v>7510</v>
      </c>
      <c r="K1230" s="60" t="str">
        <f t="shared" si="34"/>
        <v>000100001001010121</v>
      </c>
    </row>
    <row r="1231" spans="1:11" s="3" customFormat="1">
      <c r="A1231" s="176" t="s">
        <v>4115</v>
      </c>
      <c r="B1231" s="176"/>
      <c r="C1231" s="185">
        <v>4</v>
      </c>
      <c r="D1231" s="153">
        <v>0</v>
      </c>
      <c r="E1231" s="177" t="s">
        <v>3417</v>
      </c>
      <c r="F1231" s="177" t="s">
        <v>3986</v>
      </c>
      <c r="G1231" s="177" t="s">
        <v>3417</v>
      </c>
      <c r="H1231" s="177" t="s">
        <v>3417</v>
      </c>
      <c r="I1231" s="177" t="s">
        <v>3401</v>
      </c>
      <c r="J1231" s="177" t="s">
        <v>7511</v>
      </c>
      <c r="K1231" s="60" t="str">
        <f t="shared" si="34"/>
        <v>000100001001010122</v>
      </c>
    </row>
    <row r="1232" spans="1:11" s="3" customFormat="1">
      <c r="A1232" s="176" t="s">
        <v>4116</v>
      </c>
      <c r="B1232" s="176"/>
      <c r="C1232" s="185">
        <v>4</v>
      </c>
      <c r="D1232" s="153">
        <v>0</v>
      </c>
      <c r="E1232" s="177" t="s">
        <v>3417</v>
      </c>
      <c r="F1232" s="177" t="s">
        <v>3986</v>
      </c>
      <c r="G1232" s="177" t="s">
        <v>3417</v>
      </c>
      <c r="H1232" s="177" t="s">
        <v>3417</v>
      </c>
      <c r="I1232" s="177" t="s">
        <v>3401</v>
      </c>
      <c r="J1232" s="187" t="s">
        <v>7512</v>
      </c>
      <c r="K1232" s="60" t="str">
        <f t="shared" si="34"/>
        <v>000100001001010123</v>
      </c>
    </row>
    <row r="1233" spans="1:11" s="3" customFormat="1">
      <c r="A1233" s="176" t="s">
        <v>4117</v>
      </c>
      <c r="B1233" s="176"/>
      <c r="C1233" s="185">
        <v>4</v>
      </c>
      <c r="D1233" s="153">
        <v>0</v>
      </c>
      <c r="E1233" s="177" t="s">
        <v>3417</v>
      </c>
      <c r="F1233" s="177" t="s">
        <v>3986</v>
      </c>
      <c r="G1233" s="177" t="s">
        <v>3417</v>
      </c>
      <c r="H1233" s="177" t="s">
        <v>3417</v>
      </c>
      <c r="I1233" s="177" t="s">
        <v>3401</v>
      </c>
      <c r="J1233" s="177" t="s">
        <v>7513</v>
      </c>
      <c r="K1233" s="60" t="str">
        <f t="shared" si="34"/>
        <v>000100001001010124</v>
      </c>
    </row>
    <row r="1234" spans="1:11" s="3" customFormat="1">
      <c r="A1234" s="176" t="s">
        <v>4118</v>
      </c>
      <c r="B1234" s="176"/>
      <c r="C1234" s="185">
        <v>4</v>
      </c>
      <c r="D1234" s="153">
        <v>0</v>
      </c>
      <c r="E1234" s="177" t="s">
        <v>3417</v>
      </c>
      <c r="F1234" s="177" t="s">
        <v>3986</v>
      </c>
      <c r="G1234" s="177" t="s">
        <v>3417</v>
      </c>
      <c r="H1234" s="177" t="s">
        <v>3417</v>
      </c>
      <c r="I1234" s="177" t="s">
        <v>3401</v>
      </c>
      <c r="J1234" s="187" t="s">
        <v>7514</v>
      </c>
      <c r="K1234" s="60" t="str">
        <f t="shared" si="34"/>
        <v>000100001001010125</v>
      </c>
    </row>
    <row r="1235" spans="1:11" s="3" customFormat="1">
      <c r="A1235" s="176" t="s">
        <v>4119</v>
      </c>
      <c r="B1235" s="176"/>
      <c r="C1235" s="185">
        <v>4</v>
      </c>
      <c r="D1235" s="153">
        <v>0</v>
      </c>
      <c r="E1235" s="177" t="s">
        <v>3417</v>
      </c>
      <c r="F1235" s="177" t="s">
        <v>3986</v>
      </c>
      <c r="G1235" s="177" t="s">
        <v>3417</v>
      </c>
      <c r="H1235" s="177" t="s">
        <v>3417</v>
      </c>
      <c r="I1235" s="177" t="s">
        <v>3401</v>
      </c>
      <c r="J1235" s="177" t="s">
        <v>7515</v>
      </c>
      <c r="K1235" s="60" t="str">
        <f t="shared" si="34"/>
        <v>000100001001010126</v>
      </c>
    </row>
    <row r="1236" spans="1:11" s="3" customFormat="1">
      <c r="A1236" s="176" t="s">
        <v>4120</v>
      </c>
      <c r="B1236" s="176"/>
      <c r="C1236" s="185">
        <v>4</v>
      </c>
      <c r="D1236" s="153">
        <v>0</v>
      </c>
      <c r="E1236" s="177" t="s">
        <v>3417</v>
      </c>
      <c r="F1236" s="177" t="s">
        <v>3986</v>
      </c>
      <c r="G1236" s="177" t="s">
        <v>3417</v>
      </c>
      <c r="H1236" s="177" t="s">
        <v>3417</v>
      </c>
      <c r="I1236" s="177" t="s">
        <v>3401</v>
      </c>
      <c r="J1236" s="187" t="s">
        <v>7516</v>
      </c>
      <c r="K1236" s="60" t="str">
        <f t="shared" si="34"/>
        <v>000100001001010127</v>
      </c>
    </row>
    <row r="1237" spans="1:11" s="3" customFormat="1">
      <c r="A1237" s="176" t="s">
        <v>4121</v>
      </c>
      <c r="B1237" s="176"/>
      <c r="C1237" s="185">
        <v>4</v>
      </c>
      <c r="D1237" s="153">
        <v>0</v>
      </c>
      <c r="E1237" s="177" t="s">
        <v>3417</v>
      </c>
      <c r="F1237" s="177" t="s">
        <v>3986</v>
      </c>
      <c r="G1237" s="177" t="s">
        <v>3417</v>
      </c>
      <c r="H1237" s="177" t="s">
        <v>3417</v>
      </c>
      <c r="I1237" s="177" t="s">
        <v>3401</v>
      </c>
      <c r="J1237" s="177" t="s">
        <v>7517</v>
      </c>
      <c r="K1237" s="60" t="str">
        <f t="shared" si="34"/>
        <v>000100001001010128</v>
      </c>
    </row>
    <row r="1238" spans="1:11" s="3" customFormat="1">
      <c r="A1238" s="176" t="s">
        <v>4122</v>
      </c>
      <c r="B1238" s="176"/>
      <c r="C1238" s="185">
        <v>4</v>
      </c>
      <c r="D1238" s="153">
        <v>0</v>
      </c>
      <c r="E1238" s="177" t="s">
        <v>3417</v>
      </c>
      <c r="F1238" s="177" t="s">
        <v>3986</v>
      </c>
      <c r="G1238" s="177" t="s">
        <v>3417</v>
      </c>
      <c r="H1238" s="177" t="s">
        <v>3417</v>
      </c>
      <c r="I1238" s="177" t="s">
        <v>3401</v>
      </c>
      <c r="J1238" s="187" t="s">
        <v>7518</v>
      </c>
      <c r="K1238" s="60" t="str">
        <f t="shared" si="34"/>
        <v>000100001001010129</v>
      </c>
    </row>
    <row r="1239" spans="1:11" s="3" customFormat="1">
      <c r="A1239" s="176" t="s">
        <v>4123</v>
      </c>
      <c r="B1239" s="176"/>
      <c r="C1239" s="185">
        <v>4</v>
      </c>
      <c r="D1239" s="153">
        <v>0</v>
      </c>
      <c r="E1239" s="177" t="s">
        <v>3417</v>
      </c>
      <c r="F1239" s="177" t="s">
        <v>3986</v>
      </c>
      <c r="G1239" s="177" t="s">
        <v>3417</v>
      </c>
      <c r="H1239" s="177" t="s">
        <v>3417</v>
      </c>
      <c r="I1239" s="177" t="s">
        <v>3401</v>
      </c>
      <c r="J1239" s="177" t="s">
        <v>7519</v>
      </c>
      <c r="K1239" s="60" t="str">
        <f t="shared" ref="K1239:K1302" si="35">D1239&amp;E1239&amp;F1239&amp;G1239&amp;H1239&amp;I1239&amp;J1239</f>
        <v>000100001001010130</v>
      </c>
    </row>
    <row r="1240" spans="1:11" s="3" customFormat="1">
      <c r="A1240" s="176" t="s">
        <v>4124</v>
      </c>
      <c r="B1240" s="176"/>
      <c r="C1240" s="185">
        <v>4</v>
      </c>
      <c r="D1240" s="153">
        <v>0</v>
      </c>
      <c r="E1240" s="177" t="s">
        <v>3417</v>
      </c>
      <c r="F1240" s="177" t="s">
        <v>3986</v>
      </c>
      <c r="G1240" s="177" t="s">
        <v>3417</v>
      </c>
      <c r="H1240" s="177" t="s">
        <v>3417</v>
      </c>
      <c r="I1240" s="177" t="s">
        <v>3401</v>
      </c>
      <c r="J1240" s="187" t="s">
        <v>7520</v>
      </c>
      <c r="K1240" s="60" t="str">
        <f t="shared" si="35"/>
        <v>000100001001010131</v>
      </c>
    </row>
    <row r="1241" spans="1:11" s="3" customFormat="1">
      <c r="A1241" s="176" t="s">
        <v>4125</v>
      </c>
      <c r="B1241" s="176"/>
      <c r="C1241" s="185">
        <v>4</v>
      </c>
      <c r="D1241" s="153">
        <v>0</v>
      </c>
      <c r="E1241" s="177" t="s">
        <v>3417</v>
      </c>
      <c r="F1241" s="177" t="s">
        <v>3986</v>
      </c>
      <c r="G1241" s="177" t="s">
        <v>3417</v>
      </c>
      <c r="H1241" s="177" t="s">
        <v>3417</v>
      </c>
      <c r="I1241" s="177" t="s">
        <v>3401</v>
      </c>
      <c r="J1241" s="177" t="s">
        <v>7521</v>
      </c>
      <c r="K1241" s="60" t="str">
        <f t="shared" si="35"/>
        <v>000100001001010132</v>
      </c>
    </row>
    <row r="1242" spans="1:11" s="3" customFormat="1">
      <c r="A1242" s="176" t="s">
        <v>4126</v>
      </c>
      <c r="B1242" s="176"/>
      <c r="C1242" s="185">
        <v>4</v>
      </c>
      <c r="D1242" s="153">
        <v>0</v>
      </c>
      <c r="E1242" s="177" t="s">
        <v>3417</v>
      </c>
      <c r="F1242" s="177" t="s">
        <v>3986</v>
      </c>
      <c r="G1242" s="177" t="s">
        <v>3417</v>
      </c>
      <c r="H1242" s="177" t="s">
        <v>3417</v>
      </c>
      <c r="I1242" s="177" t="s">
        <v>3401</v>
      </c>
      <c r="J1242" s="187" t="s">
        <v>7522</v>
      </c>
      <c r="K1242" s="60" t="str">
        <f t="shared" si="35"/>
        <v>000100001001010133</v>
      </c>
    </row>
    <row r="1243" spans="1:11" s="3" customFormat="1">
      <c r="A1243" s="176" t="s">
        <v>4127</v>
      </c>
      <c r="B1243" s="176"/>
      <c r="C1243" s="185">
        <v>4</v>
      </c>
      <c r="D1243" s="153">
        <v>0</v>
      </c>
      <c r="E1243" s="177" t="s">
        <v>3417</v>
      </c>
      <c r="F1243" s="177" t="s">
        <v>3986</v>
      </c>
      <c r="G1243" s="177" t="s">
        <v>3417</v>
      </c>
      <c r="H1243" s="177" t="s">
        <v>3417</v>
      </c>
      <c r="I1243" s="177" t="s">
        <v>3401</v>
      </c>
      <c r="J1243" s="177" t="s">
        <v>7523</v>
      </c>
      <c r="K1243" s="60" t="str">
        <f t="shared" si="35"/>
        <v>000100001001010134</v>
      </c>
    </row>
    <row r="1244" spans="1:11" s="3" customFormat="1">
      <c r="A1244" s="176" t="s">
        <v>4128</v>
      </c>
      <c r="B1244" s="176"/>
      <c r="C1244" s="185">
        <v>4</v>
      </c>
      <c r="D1244" s="153">
        <v>0</v>
      </c>
      <c r="E1244" s="177" t="s">
        <v>3417</v>
      </c>
      <c r="F1244" s="177" t="s">
        <v>3986</v>
      </c>
      <c r="G1244" s="177" t="s">
        <v>3417</v>
      </c>
      <c r="H1244" s="177" t="s">
        <v>3417</v>
      </c>
      <c r="I1244" s="177" t="s">
        <v>3401</v>
      </c>
      <c r="J1244" s="187" t="s">
        <v>7524</v>
      </c>
      <c r="K1244" s="60" t="str">
        <f t="shared" si="35"/>
        <v>000100001001010135</v>
      </c>
    </row>
    <row r="1245" spans="1:11" s="3" customFormat="1">
      <c r="A1245" s="176" t="s">
        <v>4129</v>
      </c>
      <c r="B1245" s="176"/>
      <c r="C1245" s="185">
        <v>4</v>
      </c>
      <c r="D1245" s="153">
        <v>0</v>
      </c>
      <c r="E1245" s="177" t="s">
        <v>3417</v>
      </c>
      <c r="F1245" s="177" t="s">
        <v>3986</v>
      </c>
      <c r="G1245" s="177" t="s">
        <v>3417</v>
      </c>
      <c r="H1245" s="177" t="s">
        <v>3417</v>
      </c>
      <c r="I1245" s="177" t="s">
        <v>3401</v>
      </c>
      <c r="J1245" s="177" t="s">
        <v>7525</v>
      </c>
      <c r="K1245" s="60" t="str">
        <f t="shared" si="35"/>
        <v>000100001001010136</v>
      </c>
    </row>
    <row r="1246" spans="1:11" s="3" customFormat="1">
      <c r="A1246" s="176" t="s">
        <v>4130</v>
      </c>
      <c r="B1246" s="176"/>
      <c r="C1246" s="185">
        <v>4</v>
      </c>
      <c r="D1246" s="153">
        <v>0</v>
      </c>
      <c r="E1246" s="177" t="s">
        <v>3417</v>
      </c>
      <c r="F1246" s="177" t="s">
        <v>3986</v>
      </c>
      <c r="G1246" s="177" t="s">
        <v>3417</v>
      </c>
      <c r="H1246" s="177" t="s">
        <v>3417</v>
      </c>
      <c r="I1246" s="177" t="s">
        <v>3401</v>
      </c>
      <c r="J1246" s="187" t="s">
        <v>7526</v>
      </c>
      <c r="K1246" s="60" t="str">
        <f t="shared" si="35"/>
        <v>000100001001010137</v>
      </c>
    </row>
    <row r="1247" spans="1:11" s="3" customFormat="1">
      <c r="A1247" s="176" t="s">
        <v>4131</v>
      </c>
      <c r="B1247" s="176"/>
      <c r="C1247" s="185">
        <v>4</v>
      </c>
      <c r="D1247" s="153">
        <v>0</v>
      </c>
      <c r="E1247" s="177" t="s">
        <v>3417</v>
      </c>
      <c r="F1247" s="177" t="s">
        <v>3986</v>
      </c>
      <c r="G1247" s="177" t="s">
        <v>3417</v>
      </c>
      <c r="H1247" s="177" t="s">
        <v>3417</v>
      </c>
      <c r="I1247" s="177" t="s">
        <v>3401</v>
      </c>
      <c r="J1247" s="177" t="s">
        <v>7527</v>
      </c>
      <c r="K1247" s="60" t="str">
        <f t="shared" si="35"/>
        <v>000100001001010138</v>
      </c>
    </row>
    <row r="1248" spans="1:11" s="3" customFormat="1">
      <c r="A1248" s="176" t="s">
        <v>4132</v>
      </c>
      <c r="B1248" s="176"/>
      <c r="C1248" s="185">
        <v>4</v>
      </c>
      <c r="D1248" s="153">
        <v>0</v>
      </c>
      <c r="E1248" s="177" t="s">
        <v>3417</v>
      </c>
      <c r="F1248" s="177" t="s">
        <v>3986</v>
      </c>
      <c r="G1248" s="177" t="s">
        <v>3417</v>
      </c>
      <c r="H1248" s="177" t="s">
        <v>3417</v>
      </c>
      <c r="I1248" s="177" t="s">
        <v>3401</v>
      </c>
      <c r="J1248" s="187" t="s">
        <v>7528</v>
      </c>
      <c r="K1248" s="60" t="str">
        <f t="shared" si="35"/>
        <v>000100001001010139</v>
      </c>
    </row>
    <row r="1249" spans="1:11" s="3" customFormat="1">
      <c r="A1249" s="176" t="s">
        <v>4133</v>
      </c>
      <c r="B1249" s="176"/>
      <c r="C1249" s="185">
        <v>4</v>
      </c>
      <c r="D1249" s="153">
        <v>0</v>
      </c>
      <c r="E1249" s="177" t="s">
        <v>3417</v>
      </c>
      <c r="F1249" s="177" t="s">
        <v>3986</v>
      </c>
      <c r="G1249" s="177" t="s">
        <v>3417</v>
      </c>
      <c r="H1249" s="177" t="s">
        <v>3417</v>
      </c>
      <c r="I1249" s="177" t="s">
        <v>3401</v>
      </c>
      <c r="J1249" s="177" t="s">
        <v>7529</v>
      </c>
      <c r="K1249" s="60" t="str">
        <f t="shared" si="35"/>
        <v>000100001001010140</v>
      </c>
    </row>
    <row r="1250" spans="1:11" s="3" customFormat="1">
      <c r="A1250" s="176" t="s">
        <v>4134</v>
      </c>
      <c r="B1250" s="176"/>
      <c r="C1250" s="185">
        <v>4</v>
      </c>
      <c r="D1250" s="153">
        <v>0</v>
      </c>
      <c r="E1250" s="177" t="s">
        <v>3417</v>
      </c>
      <c r="F1250" s="177" t="s">
        <v>3986</v>
      </c>
      <c r="G1250" s="177" t="s">
        <v>3417</v>
      </c>
      <c r="H1250" s="177" t="s">
        <v>3417</v>
      </c>
      <c r="I1250" s="177" t="s">
        <v>3401</v>
      </c>
      <c r="J1250" s="187" t="s">
        <v>7530</v>
      </c>
      <c r="K1250" s="60" t="str">
        <f t="shared" si="35"/>
        <v>000100001001010141</v>
      </c>
    </row>
    <row r="1251" spans="1:11" s="3" customFormat="1">
      <c r="A1251" s="176" t="s">
        <v>4135</v>
      </c>
      <c r="B1251" s="176"/>
      <c r="C1251" s="185">
        <v>4</v>
      </c>
      <c r="D1251" s="153">
        <v>0</v>
      </c>
      <c r="E1251" s="177" t="s">
        <v>3417</v>
      </c>
      <c r="F1251" s="177" t="s">
        <v>3986</v>
      </c>
      <c r="G1251" s="177" t="s">
        <v>3417</v>
      </c>
      <c r="H1251" s="177" t="s">
        <v>3417</v>
      </c>
      <c r="I1251" s="177" t="s">
        <v>3401</v>
      </c>
      <c r="J1251" s="177" t="s">
        <v>7531</v>
      </c>
      <c r="K1251" s="60" t="str">
        <f t="shared" si="35"/>
        <v>000100001001010142</v>
      </c>
    </row>
    <row r="1252" spans="1:11" s="3" customFormat="1">
      <c r="A1252" s="176" t="s">
        <v>4136</v>
      </c>
      <c r="B1252" s="176"/>
      <c r="C1252" s="185">
        <v>4</v>
      </c>
      <c r="D1252" s="153">
        <v>0</v>
      </c>
      <c r="E1252" s="177" t="s">
        <v>3417</v>
      </c>
      <c r="F1252" s="177" t="s">
        <v>3986</v>
      </c>
      <c r="G1252" s="177" t="s">
        <v>3417</v>
      </c>
      <c r="H1252" s="177" t="s">
        <v>3417</v>
      </c>
      <c r="I1252" s="177" t="s">
        <v>3401</v>
      </c>
      <c r="J1252" s="187" t="s">
        <v>7532</v>
      </c>
      <c r="K1252" s="60" t="str">
        <f t="shared" si="35"/>
        <v>000100001001010143</v>
      </c>
    </row>
    <row r="1253" spans="1:11" s="3" customFormat="1">
      <c r="A1253" s="176" t="s">
        <v>4137</v>
      </c>
      <c r="B1253" s="176"/>
      <c r="C1253" s="185">
        <v>4</v>
      </c>
      <c r="D1253" s="153">
        <v>0</v>
      </c>
      <c r="E1253" s="177" t="s">
        <v>3417</v>
      </c>
      <c r="F1253" s="177" t="s">
        <v>3986</v>
      </c>
      <c r="G1253" s="177" t="s">
        <v>3417</v>
      </c>
      <c r="H1253" s="177" t="s">
        <v>3417</v>
      </c>
      <c r="I1253" s="177" t="s">
        <v>3401</v>
      </c>
      <c r="J1253" s="177" t="s">
        <v>7533</v>
      </c>
      <c r="K1253" s="60" t="str">
        <f t="shared" si="35"/>
        <v>000100001001010144</v>
      </c>
    </row>
    <row r="1254" spans="1:11" s="3" customFormat="1">
      <c r="A1254" s="176" t="s">
        <v>4138</v>
      </c>
      <c r="B1254" s="176"/>
      <c r="C1254" s="185">
        <v>4</v>
      </c>
      <c r="D1254" s="153">
        <v>0</v>
      </c>
      <c r="E1254" s="177" t="s">
        <v>3417</v>
      </c>
      <c r="F1254" s="177" t="s">
        <v>3986</v>
      </c>
      <c r="G1254" s="177" t="s">
        <v>3417</v>
      </c>
      <c r="H1254" s="177" t="s">
        <v>3417</v>
      </c>
      <c r="I1254" s="177" t="s">
        <v>3401</v>
      </c>
      <c r="J1254" s="187" t="s">
        <v>7534</v>
      </c>
      <c r="K1254" s="60" t="str">
        <f t="shared" si="35"/>
        <v>000100001001010145</v>
      </c>
    </row>
    <row r="1255" spans="1:11" s="3" customFormat="1">
      <c r="A1255" s="176" t="s">
        <v>4139</v>
      </c>
      <c r="B1255" s="176"/>
      <c r="C1255" s="185">
        <v>4</v>
      </c>
      <c r="D1255" s="153">
        <v>0</v>
      </c>
      <c r="E1255" s="177" t="s">
        <v>3417</v>
      </c>
      <c r="F1255" s="177" t="s">
        <v>3986</v>
      </c>
      <c r="G1255" s="177" t="s">
        <v>3417</v>
      </c>
      <c r="H1255" s="177" t="s">
        <v>3417</v>
      </c>
      <c r="I1255" s="177" t="s">
        <v>3401</v>
      </c>
      <c r="J1255" s="177" t="s">
        <v>7535</v>
      </c>
      <c r="K1255" s="60" t="str">
        <f t="shared" si="35"/>
        <v>000100001001010146</v>
      </c>
    </row>
    <row r="1256" spans="1:11" s="3" customFormat="1">
      <c r="A1256" s="176" t="s">
        <v>4140</v>
      </c>
      <c r="B1256" s="176"/>
      <c r="C1256" s="185">
        <v>4</v>
      </c>
      <c r="D1256" s="153">
        <v>0</v>
      </c>
      <c r="E1256" s="177" t="s">
        <v>3417</v>
      </c>
      <c r="F1256" s="177" t="s">
        <v>3986</v>
      </c>
      <c r="G1256" s="177" t="s">
        <v>3417</v>
      </c>
      <c r="H1256" s="177" t="s">
        <v>3417</v>
      </c>
      <c r="I1256" s="177" t="s">
        <v>3401</v>
      </c>
      <c r="J1256" s="187" t="s">
        <v>7536</v>
      </c>
      <c r="K1256" s="60" t="str">
        <f t="shared" si="35"/>
        <v>000100001001010147</v>
      </c>
    </row>
    <row r="1257" spans="1:11" s="3" customFormat="1">
      <c r="A1257" s="176" t="s">
        <v>4141</v>
      </c>
      <c r="B1257" s="176"/>
      <c r="C1257" s="185">
        <v>4</v>
      </c>
      <c r="D1257" s="153">
        <v>0</v>
      </c>
      <c r="E1257" s="177" t="s">
        <v>3417</v>
      </c>
      <c r="F1257" s="177" t="s">
        <v>3986</v>
      </c>
      <c r="G1257" s="177" t="s">
        <v>3417</v>
      </c>
      <c r="H1257" s="177" t="s">
        <v>3417</v>
      </c>
      <c r="I1257" s="177" t="s">
        <v>3401</v>
      </c>
      <c r="J1257" s="177" t="s">
        <v>7537</v>
      </c>
      <c r="K1257" s="60" t="str">
        <f t="shared" si="35"/>
        <v>000100001001010148</v>
      </c>
    </row>
    <row r="1258" spans="1:11" s="3" customFormat="1">
      <c r="A1258" s="176" t="s">
        <v>4142</v>
      </c>
      <c r="B1258" s="176"/>
      <c r="C1258" s="185">
        <v>4</v>
      </c>
      <c r="D1258" s="153">
        <v>0</v>
      </c>
      <c r="E1258" s="177" t="s">
        <v>3417</v>
      </c>
      <c r="F1258" s="177" t="s">
        <v>3986</v>
      </c>
      <c r="G1258" s="177" t="s">
        <v>3417</v>
      </c>
      <c r="H1258" s="177" t="s">
        <v>3417</v>
      </c>
      <c r="I1258" s="177" t="s">
        <v>3401</v>
      </c>
      <c r="J1258" s="187" t="s">
        <v>7538</v>
      </c>
      <c r="K1258" s="60" t="str">
        <f t="shared" si="35"/>
        <v>000100001001010149</v>
      </c>
    </row>
    <row r="1259" spans="1:11" s="3" customFormat="1">
      <c r="A1259" s="176" t="s">
        <v>4143</v>
      </c>
      <c r="B1259" s="176"/>
      <c r="C1259" s="185">
        <v>4</v>
      </c>
      <c r="D1259" s="153">
        <v>0</v>
      </c>
      <c r="E1259" s="177" t="s">
        <v>3417</v>
      </c>
      <c r="F1259" s="177" t="s">
        <v>3986</v>
      </c>
      <c r="G1259" s="177" t="s">
        <v>3417</v>
      </c>
      <c r="H1259" s="177" t="s">
        <v>3417</v>
      </c>
      <c r="I1259" s="177" t="s">
        <v>3401</v>
      </c>
      <c r="J1259" s="177" t="s">
        <v>7539</v>
      </c>
      <c r="K1259" s="60" t="str">
        <f t="shared" si="35"/>
        <v>000100001001010150</v>
      </c>
    </row>
    <row r="1260" spans="1:11" s="3" customFormat="1">
      <c r="A1260" s="176" t="s">
        <v>4144</v>
      </c>
      <c r="B1260" s="176"/>
      <c r="C1260" s="185">
        <v>4</v>
      </c>
      <c r="D1260" s="153">
        <v>0</v>
      </c>
      <c r="E1260" s="177" t="s">
        <v>3417</v>
      </c>
      <c r="F1260" s="177" t="s">
        <v>3986</v>
      </c>
      <c r="G1260" s="177" t="s">
        <v>3417</v>
      </c>
      <c r="H1260" s="177" t="s">
        <v>3417</v>
      </c>
      <c r="I1260" s="177" t="s">
        <v>3401</v>
      </c>
      <c r="J1260" s="187" t="s">
        <v>7540</v>
      </c>
      <c r="K1260" s="60" t="str">
        <f t="shared" si="35"/>
        <v>000100001001010151</v>
      </c>
    </row>
    <row r="1261" spans="1:11" s="3" customFormat="1">
      <c r="A1261" s="176" t="s">
        <v>4145</v>
      </c>
      <c r="B1261" s="176"/>
      <c r="C1261" s="185">
        <v>4</v>
      </c>
      <c r="D1261" s="153">
        <v>0</v>
      </c>
      <c r="E1261" s="177" t="s">
        <v>3417</v>
      </c>
      <c r="F1261" s="177" t="s">
        <v>3986</v>
      </c>
      <c r="G1261" s="177" t="s">
        <v>3417</v>
      </c>
      <c r="H1261" s="177" t="s">
        <v>3417</v>
      </c>
      <c r="I1261" s="177" t="s">
        <v>3401</v>
      </c>
      <c r="J1261" s="177" t="s">
        <v>7541</v>
      </c>
      <c r="K1261" s="60" t="str">
        <f t="shared" si="35"/>
        <v>000100001001010152</v>
      </c>
    </row>
    <row r="1262" spans="1:11" s="3" customFormat="1">
      <c r="A1262" s="176" t="s">
        <v>4146</v>
      </c>
      <c r="B1262" s="176"/>
      <c r="C1262" s="185">
        <v>4</v>
      </c>
      <c r="D1262" s="153">
        <v>0</v>
      </c>
      <c r="E1262" s="177" t="s">
        <v>3417</v>
      </c>
      <c r="F1262" s="177" t="s">
        <v>3986</v>
      </c>
      <c r="G1262" s="177" t="s">
        <v>3417</v>
      </c>
      <c r="H1262" s="177" t="s">
        <v>3417</v>
      </c>
      <c r="I1262" s="177" t="s">
        <v>3401</v>
      </c>
      <c r="J1262" s="187" t="s">
        <v>7542</v>
      </c>
      <c r="K1262" s="60" t="str">
        <f t="shared" si="35"/>
        <v>000100001001010153</v>
      </c>
    </row>
    <row r="1263" spans="1:11" s="3" customFormat="1">
      <c r="A1263" s="176" t="s">
        <v>4147</v>
      </c>
      <c r="B1263" s="176"/>
      <c r="C1263" s="185">
        <v>4</v>
      </c>
      <c r="D1263" s="153">
        <v>0</v>
      </c>
      <c r="E1263" s="177" t="s">
        <v>3417</v>
      </c>
      <c r="F1263" s="177" t="s">
        <v>3986</v>
      </c>
      <c r="G1263" s="177" t="s">
        <v>3417</v>
      </c>
      <c r="H1263" s="177" t="s">
        <v>3417</v>
      </c>
      <c r="I1263" s="177" t="s">
        <v>3401</v>
      </c>
      <c r="J1263" s="177" t="s">
        <v>7543</v>
      </c>
      <c r="K1263" s="60" t="str">
        <f t="shared" si="35"/>
        <v>000100001001010154</v>
      </c>
    </row>
    <row r="1264" spans="1:11" s="3" customFormat="1">
      <c r="A1264" s="176" t="s">
        <v>4148</v>
      </c>
      <c r="B1264" s="176"/>
      <c r="C1264" s="185">
        <v>4</v>
      </c>
      <c r="D1264" s="153">
        <v>0</v>
      </c>
      <c r="E1264" s="177" t="s">
        <v>3417</v>
      </c>
      <c r="F1264" s="177" t="s">
        <v>3986</v>
      </c>
      <c r="G1264" s="177" t="s">
        <v>3417</v>
      </c>
      <c r="H1264" s="177" t="s">
        <v>3417</v>
      </c>
      <c r="I1264" s="177" t="s">
        <v>3401</v>
      </c>
      <c r="J1264" s="187" t="s">
        <v>7544</v>
      </c>
      <c r="K1264" s="60" t="str">
        <f t="shared" si="35"/>
        <v>000100001001010155</v>
      </c>
    </row>
    <row r="1265" spans="1:11" s="3" customFormat="1">
      <c r="A1265" s="176" t="s">
        <v>4149</v>
      </c>
      <c r="B1265" s="176"/>
      <c r="C1265" s="185">
        <v>4</v>
      </c>
      <c r="D1265" s="153">
        <v>0</v>
      </c>
      <c r="E1265" s="177" t="s">
        <v>3417</v>
      </c>
      <c r="F1265" s="177" t="s">
        <v>3986</v>
      </c>
      <c r="G1265" s="177" t="s">
        <v>3417</v>
      </c>
      <c r="H1265" s="177" t="s">
        <v>3417</v>
      </c>
      <c r="I1265" s="177" t="s">
        <v>3401</v>
      </c>
      <c r="J1265" s="177" t="s">
        <v>7545</v>
      </c>
      <c r="K1265" s="60" t="str">
        <f t="shared" si="35"/>
        <v>000100001001010156</v>
      </c>
    </row>
    <row r="1266" spans="1:11" s="3" customFormat="1">
      <c r="A1266" s="176" t="s">
        <v>4150</v>
      </c>
      <c r="B1266" s="176"/>
      <c r="C1266" s="185">
        <v>4</v>
      </c>
      <c r="D1266" s="153">
        <v>0</v>
      </c>
      <c r="E1266" s="177" t="s">
        <v>3417</v>
      </c>
      <c r="F1266" s="177" t="s">
        <v>3986</v>
      </c>
      <c r="G1266" s="177" t="s">
        <v>3417</v>
      </c>
      <c r="H1266" s="177" t="s">
        <v>3417</v>
      </c>
      <c r="I1266" s="177" t="s">
        <v>3401</v>
      </c>
      <c r="J1266" s="187" t="s">
        <v>7546</v>
      </c>
      <c r="K1266" s="60" t="str">
        <f t="shared" si="35"/>
        <v>000100001001010157</v>
      </c>
    </row>
    <row r="1267" spans="1:11" s="3" customFormat="1">
      <c r="A1267" s="176" t="s">
        <v>4151</v>
      </c>
      <c r="B1267" s="176"/>
      <c r="C1267" s="185">
        <v>4</v>
      </c>
      <c r="D1267" s="153">
        <v>0</v>
      </c>
      <c r="E1267" s="177" t="s">
        <v>3417</v>
      </c>
      <c r="F1267" s="177" t="s">
        <v>3986</v>
      </c>
      <c r="G1267" s="177" t="s">
        <v>3417</v>
      </c>
      <c r="H1267" s="177" t="s">
        <v>3417</v>
      </c>
      <c r="I1267" s="177" t="s">
        <v>3401</v>
      </c>
      <c r="J1267" s="177" t="s">
        <v>7547</v>
      </c>
      <c r="K1267" s="60" t="str">
        <f t="shared" si="35"/>
        <v>000100001001010158</v>
      </c>
    </row>
    <row r="1268" spans="1:11" s="3" customFormat="1">
      <c r="A1268" s="176" t="s">
        <v>4152</v>
      </c>
      <c r="B1268" s="176"/>
      <c r="C1268" s="185">
        <v>4</v>
      </c>
      <c r="D1268" s="153">
        <v>0</v>
      </c>
      <c r="E1268" s="177" t="s">
        <v>3417</v>
      </c>
      <c r="F1268" s="177" t="s">
        <v>3986</v>
      </c>
      <c r="G1268" s="177" t="s">
        <v>3417</v>
      </c>
      <c r="H1268" s="177" t="s">
        <v>3417</v>
      </c>
      <c r="I1268" s="177" t="s">
        <v>3401</v>
      </c>
      <c r="J1268" s="187" t="s">
        <v>7548</v>
      </c>
      <c r="K1268" s="60" t="str">
        <f t="shared" si="35"/>
        <v>000100001001010159</v>
      </c>
    </row>
    <row r="1269" spans="1:11" s="3" customFormat="1">
      <c r="A1269" s="176" t="s">
        <v>4153</v>
      </c>
      <c r="B1269" s="176"/>
      <c r="C1269" s="185">
        <v>4</v>
      </c>
      <c r="D1269" s="153">
        <v>0</v>
      </c>
      <c r="E1269" s="177" t="s">
        <v>3417</v>
      </c>
      <c r="F1269" s="177" t="s">
        <v>3986</v>
      </c>
      <c r="G1269" s="177" t="s">
        <v>3417</v>
      </c>
      <c r="H1269" s="177" t="s">
        <v>3417</v>
      </c>
      <c r="I1269" s="177" t="s">
        <v>3401</v>
      </c>
      <c r="J1269" s="177" t="s">
        <v>7549</v>
      </c>
      <c r="K1269" s="60" t="str">
        <f t="shared" si="35"/>
        <v>000100001001010160</v>
      </c>
    </row>
    <row r="1270" spans="1:11" s="3" customFormat="1">
      <c r="A1270" s="176" t="s">
        <v>4154</v>
      </c>
      <c r="B1270" s="176"/>
      <c r="C1270" s="185">
        <v>4</v>
      </c>
      <c r="D1270" s="153">
        <v>0</v>
      </c>
      <c r="E1270" s="177" t="s">
        <v>3417</v>
      </c>
      <c r="F1270" s="177" t="s">
        <v>3986</v>
      </c>
      <c r="G1270" s="177" t="s">
        <v>3417</v>
      </c>
      <c r="H1270" s="177" t="s">
        <v>3417</v>
      </c>
      <c r="I1270" s="177" t="s">
        <v>3401</v>
      </c>
      <c r="J1270" s="187" t="s">
        <v>7550</v>
      </c>
      <c r="K1270" s="60" t="str">
        <f t="shared" si="35"/>
        <v>000100001001010161</v>
      </c>
    </row>
    <row r="1271" spans="1:11" s="3" customFormat="1">
      <c r="A1271" s="176" t="s">
        <v>4155</v>
      </c>
      <c r="B1271" s="176"/>
      <c r="C1271" s="185">
        <v>4</v>
      </c>
      <c r="D1271" s="153">
        <v>0</v>
      </c>
      <c r="E1271" s="177" t="s">
        <v>3417</v>
      </c>
      <c r="F1271" s="177" t="s">
        <v>3986</v>
      </c>
      <c r="G1271" s="177" t="s">
        <v>3417</v>
      </c>
      <c r="H1271" s="177" t="s">
        <v>3417</v>
      </c>
      <c r="I1271" s="177" t="s">
        <v>3401</v>
      </c>
      <c r="J1271" s="177" t="s">
        <v>7551</v>
      </c>
      <c r="K1271" s="60" t="str">
        <f t="shared" si="35"/>
        <v>000100001001010162</v>
      </c>
    </row>
    <row r="1272" spans="1:11" s="3" customFormat="1">
      <c r="A1272" s="176" t="s">
        <v>4156</v>
      </c>
      <c r="B1272" s="176"/>
      <c r="C1272" s="185">
        <v>4</v>
      </c>
      <c r="D1272" s="153">
        <v>0</v>
      </c>
      <c r="E1272" s="177" t="s">
        <v>3417</v>
      </c>
      <c r="F1272" s="177" t="s">
        <v>3986</v>
      </c>
      <c r="G1272" s="177" t="s">
        <v>3417</v>
      </c>
      <c r="H1272" s="177" t="s">
        <v>3417</v>
      </c>
      <c r="I1272" s="177" t="s">
        <v>3401</v>
      </c>
      <c r="J1272" s="187" t="s">
        <v>7552</v>
      </c>
      <c r="K1272" s="60" t="str">
        <f t="shared" si="35"/>
        <v>000100001001010163</v>
      </c>
    </row>
    <row r="1273" spans="1:11" s="3" customFormat="1">
      <c r="A1273" s="176" t="s">
        <v>4157</v>
      </c>
      <c r="B1273" s="176"/>
      <c r="C1273" s="185">
        <v>4</v>
      </c>
      <c r="D1273" s="153">
        <v>0</v>
      </c>
      <c r="E1273" s="177" t="s">
        <v>3417</v>
      </c>
      <c r="F1273" s="177" t="s">
        <v>3986</v>
      </c>
      <c r="G1273" s="177" t="s">
        <v>3417</v>
      </c>
      <c r="H1273" s="177" t="s">
        <v>3417</v>
      </c>
      <c r="I1273" s="177" t="s">
        <v>3401</v>
      </c>
      <c r="J1273" s="177" t="s">
        <v>7553</v>
      </c>
      <c r="K1273" s="60" t="str">
        <f t="shared" si="35"/>
        <v>000100001001010164</v>
      </c>
    </row>
    <row r="1274" spans="1:11" s="3" customFormat="1">
      <c r="A1274" s="176" t="s">
        <v>4158</v>
      </c>
      <c r="B1274" s="176"/>
      <c r="C1274" s="185">
        <v>4</v>
      </c>
      <c r="D1274" s="153">
        <v>0</v>
      </c>
      <c r="E1274" s="177" t="s">
        <v>3417</v>
      </c>
      <c r="F1274" s="177" t="s">
        <v>3986</v>
      </c>
      <c r="G1274" s="177" t="s">
        <v>3417</v>
      </c>
      <c r="H1274" s="177" t="s">
        <v>3417</v>
      </c>
      <c r="I1274" s="177" t="s">
        <v>3401</v>
      </c>
      <c r="J1274" s="187" t="s">
        <v>7554</v>
      </c>
      <c r="K1274" s="60" t="str">
        <f t="shared" si="35"/>
        <v>000100001001010165</v>
      </c>
    </row>
    <row r="1275" spans="1:11" s="3" customFormat="1">
      <c r="A1275" s="176" t="s">
        <v>4159</v>
      </c>
      <c r="B1275" s="176"/>
      <c r="C1275" s="185">
        <v>4</v>
      </c>
      <c r="D1275" s="153">
        <v>0</v>
      </c>
      <c r="E1275" s="177" t="s">
        <v>3417</v>
      </c>
      <c r="F1275" s="177" t="s">
        <v>3986</v>
      </c>
      <c r="G1275" s="177" t="s">
        <v>3417</v>
      </c>
      <c r="H1275" s="177" t="s">
        <v>3417</v>
      </c>
      <c r="I1275" s="177" t="s">
        <v>3401</v>
      </c>
      <c r="J1275" s="177" t="s">
        <v>7555</v>
      </c>
      <c r="K1275" s="60" t="str">
        <f t="shared" si="35"/>
        <v>000100001001010166</v>
      </c>
    </row>
    <row r="1276" spans="1:11" s="3" customFormat="1">
      <c r="A1276" s="176" t="s">
        <v>4160</v>
      </c>
      <c r="B1276" s="176"/>
      <c r="C1276" s="185">
        <v>4</v>
      </c>
      <c r="D1276" s="153">
        <v>0</v>
      </c>
      <c r="E1276" s="177" t="s">
        <v>3417</v>
      </c>
      <c r="F1276" s="177" t="s">
        <v>3986</v>
      </c>
      <c r="G1276" s="177" t="s">
        <v>3417</v>
      </c>
      <c r="H1276" s="177" t="s">
        <v>3417</v>
      </c>
      <c r="I1276" s="177" t="s">
        <v>3401</v>
      </c>
      <c r="J1276" s="187" t="s">
        <v>7556</v>
      </c>
      <c r="K1276" s="60" t="str">
        <f t="shared" si="35"/>
        <v>000100001001010167</v>
      </c>
    </row>
    <row r="1277" spans="1:11" s="3" customFormat="1">
      <c r="A1277" s="176" t="s">
        <v>4161</v>
      </c>
      <c r="B1277" s="176"/>
      <c r="C1277" s="185">
        <v>4</v>
      </c>
      <c r="D1277" s="153">
        <v>0</v>
      </c>
      <c r="E1277" s="177" t="s">
        <v>3417</v>
      </c>
      <c r="F1277" s="177" t="s">
        <v>3986</v>
      </c>
      <c r="G1277" s="177" t="s">
        <v>3417</v>
      </c>
      <c r="H1277" s="177" t="s">
        <v>3417</v>
      </c>
      <c r="I1277" s="177" t="s">
        <v>3401</v>
      </c>
      <c r="J1277" s="177" t="s">
        <v>7557</v>
      </c>
      <c r="K1277" s="60" t="str">
        <f t="shared" si="35"/>
        <v>000100001001010168</v>
      </c>
    </row>
    <row r="1278" spans="1:11" s="3" customFormat="1">
      <c r="A1278" s="176" t="s">
        <v>4162</v>
      </c>
      <c r="B1278" s="176"/>
      <c r="C1278" s="185">
        <v>4</v>
      </c>
      <c r="D1278" s="153">
        <v>0</v>
      </c>
      <c r="E1278" s="177" t="s">
        <v>3417</v>
      </c>
      <c r="F1278" s="177" t="s">
        <v>3986</v>
      </c>
      <c r="G1278" s="177" t="s">
        <v>3417</v>
      </c>
      <c r="H1278" s="177" t="s">
        <v>3417</v>
      </c>
      <c r="I1278" s="177" t="s">
        <v>3401</v>
      </c>
      <c r="J1278" s="187" t="s">
        <v>7558</v>
      </c>
      <c r="K1278" s="60" t="str">
        <f t="shared" si="35"/>
        <v>000100001001010169</v>
      </c>
    </row>
    <row r="1279" spans="1:11" s="3" customFormat="1">
      <c r="A1279" s="176" t="s">
        <v>4163</v>
      </c>
      <c r="B1279" s="176"/>
      <c r="C1279" s="185">
        <v>4</v>
      </c>
      <c r="D1279" s="153">
        <v>0</v>
      </c>
      <c r="E1279" s="177" t="s">
        <v>3417</v>
      </c>
      <c r="F1279" s="177" t="s">
        <v>3986</v>
      </c>
      <c r="G1279" s="177" t="s">
        <v>3417</v>
      </c>
      <c r="H1279" s="177" t="s">
        <v>3417</v>
      </c>
      <c r="I1279" s="177" t="s">
        <v>3401</v>
      </c>
      <c r="J1279" s="177" t="s">
        <v>7559</v>
      </c>
      <c r="K1279" s="60" t="str">
        <f t="shared" si="35"/>
        <v>000100001001010170</v>
      </c>
    </row>
    <row r="1280" spans="1:11" s="3" customFormat="1">
      <c r="A1280" s="176" t="s">
        <v>4164</v>
      </c>
      <c r="B1280" s="176"/>
      <c r="C1280" s="185">
        <v>4</v>
      </c>
      <c r="D1280" s="153">
        <v>0</v>
      </c>
      <c r="E1280" s="177" t="s">
        <v>3417</v>
      </c>
      <c r="F1280" s="177" t="s">
        <v>3986</v>
      </c>
      <c r="G1280" s="177" t="s">
        <v>3417</v>
      </c>
      <c r="H1280" s="177" t="s">
        <v>3417</v>
      </c>
      <c r="I1280" s="177" t="s">
        <v>3401</v>
      </c>
      <c r="J1280" s="187" t="s">
        <v>7560</v>
      </c>
      <c r="K1280" s="60" t="str">
        <f t="shared" si="35"/>
        <v>000100001001010171</v>
      </c>
    </row>
    <row r="1281" spans="1:11" s="3" customFormat="1">
      <c r="A1281" s="176" t="s">
        <v>4165</v>
      </c>
      <c r="B1281" s="176"/>
      <c r="C1281" s="185">
        <v>4</v>
      </c>
      <c r="D1281" s="153">
        <v>0</v>
      </c>
      <c r="E1281" s="177" t="s">
        <v>3417</v>
      </c>
      <c r="F1281" s="177" t="s">
        <v>3986</v>
      </c>
      <c r="G1281" s="177" t="s">
        <v>3417</v>
      </c>
      <c r="H1281" s="177" t="s">
        <v>3417</v>
      </c>
      <c r="I1281" s="177" t="s">
        <v>3401</v>
      </c>
      <c r="J1281" s="177" t="s">
        <v>7561</v>
      </c>
      <c r="K1281" s="60" t="str">
        <f t="shared" si="35"/>
        <v>000100001001010172</v>
      </c>
    </row>
    <row r="1282" spans="1:11" s="3" customFormat="1">
      <c r="A1282" s="176" t="s">
        <v>4166</v>
      </c>
      <c r="B1282" s="176"/>
      <c r="C1282" s="185">
        <v>4</v>
      </c>
      <c r="D1282" s="153">
        <v>0</v>
      </c>
      <c r="E1282" s="177" t="s">
        <v>3417</v>
      </c>
      <c r="F1282" s="177" t="s">
        <v>3986</v>
      </c>
      <c r="G1282" s="177" t="s">
        <v>3417</v>
      </c>
      <c r="H1282" s="177" t="s">
        <v>3417</v>
      </c>
      <c r="I1282" s="177" t="s">
        <v>3401</v>
      </c>
      <c r="J1282" s="187" t="s">
        <v>7562</v>
      </c>
      <c r="K1282" s="60" t="str">
        <f t="shared" si="35"/>
        <v>000100001001010173</v>
      </c>
    </row>
    <row r="1283" spans="1:11" s="3" customFormat="1">
      <c r="A1283" s="176" t="s">
        <v>4167</v>
      </c>
      <c r="B1283" s="176"/>
      <c r="C1283" s="185">
        <v>4</v>
      </c>
      <c r="D1283" s="153">
        <v>0</v>
      </c>
      <c r="E1283" s="177" t="s">
        <v>3417</v>
      </c>
      <c r="F1283" s="177" t="s">
        <v>3986</v>
      </c>
      <c r="G1283" s="177" t="s">
        <v>3417</v>
      </c>
      <c r="H1283" s="177" t="s">
        <v>3417</v>
      </c>
      <c r="I1283" s="177" t="s">
        <v>3401</v>
      </c>
      <c r="J1283" s="177" t="s">
        <v>7563</v>
      </c>
      <c r="K1283" s="60" t="str">
        <f t="shared" si="35"/>
        <v>000100001001010174</v>
      </c>
    </row>
    <row r="1284" spans="1:11" s="3" customFormat="1">
      <c r="A1284" s="176" t="s">
        <v>4168</v>
      </c>
      <c r="B1284" s="176"/>
      <c r="C1284" s="185">
        <v>4</v>
      </c>
      <c r="D1284" s="153">
        <v>0</v>
      </c>
      <c r="E1284" s="177" t="s">
        <v>3417</v>
      </c>
      <c r="F1284" s="177" t="s">
        <v>3986</v>
      </c>
      <c r="G1284" s="177" t="s">
        <v>3417</v>
      </c>
      <c r="H1284" s="177" t="s">
        <v>3417</v>
      </c>
      <c r="I1284" s="177" t="s">
        <v>3401</v>
      </c>
      <c r="J1284" s="187" t="s">
        <v>7564</v>
      </c>
      <c r="K1284" s="60" t="str">
        <f t="shared" si="35"/>
        <v>000100001001010175</v>
      </c>
    </row>
    <row r="1285" spans="1:11" s="3" customFormat="1">
      <c r="A1285" s="176" t="s">
        <v>4169</v>
      </c>
      <c r="B1285" s="176"/>
      <c r="C1285" s="185">
        <v>4</v>
      </c>
      <c r="D1285" s="153">
        <v>0</v>
      </c>
      <c r="E1285" s="177" t="s">
        <v>3417</v>
      </c>
      <c r="F1285" s="177" t="s">
        <v>3986</v>
      </c>
      <c r="G1285" s="177" t="s">
        <v>3417</v>
      </c>
      <c r="H1285" s="177" t="s">
        <v>3417</v>
      </c>
      <c r="I1285" s="177" t="s">
        <v>3401</v>
      </c>
      <c r="J1285" s="177" t="s">
        <v>7565</v>
      </c>
      <c r="K1285" s="60" t="str">
        <f t="shared" si="35"/>
        <v>000100001001010176</v>
      </c>
    </row>
    <row r="1286" spans="1:11" s="3" customFormat="1">
      <c r="A1286" s="176" t="s">
        <v>4170</v>
      </c>
      <c r="B1286" s="176"/>
      <c r="C1286" s="185">
        <v>4</v>
      </c>
      <c r="D1286" s="153">
        <v>0</v>
      </c>
      <c r="E1286" s="177" t="s">
        <v>3417</v>
      </c>
      <c r="F1286" s="177" t="s">
        <v>3986</v>
      </c>
      <c r="G1286" s="177" t="s">
        <v>3417</v>
      </c>
      <c r="H1286" s="177" t="s">
        <v>3417</v>
      </c>
      <c r="I1286" s="177" t="s">
        <v>3401</v>
      </c>
      <c r="J1286" s="187" t="s">
        <v>7566</v>
      </c>
      <c r="K1286" s="60" t="str">
        <f t="shared" si="35"/>
        <v>000100001001010177</v>
      </c>
    </row>
    <row r="1287" spans="1:11" s="3" customFormat="1">
      <c r="A1287" s="176" t="s">
        <v>4171</v>
      </c>
      <c r="B1287" s="176"/>
      <c r="C1287" s="185">
        <v>4</v>
      </c>
      <c r="D1287" s="153">
        <v>0</v>
      </c>
      <c r="E1287" s="177" t="s">
        <v>3417</v>
      </c>
      <c r="F1287" s="177" t="s">
        <v>3986</v>
      </c>
      <c r="G1287" s="177" t="s">
        <v>3417</v>
      </c>
      <c r="H1287" s="177" t="s">
        <v>3417</v>
      </c>
      <c r="I1287" s="177" t="s">
        <v>3401</v>
      </c>
      <c r="J1287" s="177" t="s">
        <v>7567</v>
      </c>
      <c r="K1287" s="60" t="str">
        <f t="shared" si="35"/>
        <v>000100001001010178</v>
      </c>
    </row>
    <row r="1288" spans="1:11" s="3" customFormat="1">
      <c r="A1288" s="176" t="s">
        <v>4172</v>
      </c>
      <c r="B1288" s="176"/>
      <c r="C1288" s="185">
        <v>4</v>
      </c>
      <c r="D1288" s="153">
        <v>0</v>
      </c>
      <c r="E1288" s="177" t="s">
        <v>3417</v>
      </c>
      <c r="F1288" s="177" t="s">
        <v>3986</v>
      </c>
      <c r="G1288" s="177" t="s">
        <v>3417</v>
      </c>
      <c r="H1288" s="177" t="s">
        <v>3417</v>
      </c>
      <c r="I1288" s="177" t="s">
        <v>3401</v>
      </c>
      <c r="J1288" s="187" t="s">
        <v>7568</v>
      </c>
      <c r="K1288" s="60" t="str">
        <f t="shared" si="35"/>
        <v>000100001001010179</v>
      </c>
    </row>
    <row r="1289" spans="1:11" s="3" customFormat="1">
      <c r="A1289" s="176" t="s">
        <v>4173</v>
      </c>
      <c r="B1289" s="176"/>
      <c r="C1289" s="185">
        <v>4</v>
      </c>
      <c r="D1289" s="153">
        <v>0</v>
      </c>
      <c r="E1289" s="177" t="s">
        <v>3417</v>
      </c>
      <c r="F1289" s="177" t="s">
        <v>3986</v>
      </c>
      <c r="G1289" s="177" t="s">
        <v>3417</v>
      </c>
      <c r="H1289" s="177" t="s">
        <v>3417</v>
      </c>
      <c r="I1289" s="177" t="s">
        <v>3401</v>
      </c>
      <c r="J1289" s="177" t="s">
        <v>7569</v>
      </c>
      <c r="K1289" s="60" t="str">
        <f t="shared" si="35"/>
        <v>000100001001010180</v>
      </c>
    </row>
    <row r="1290" spans="1:11" s="3" customFormat="1">
      <c r="A1290" s="176" t="s">
        <v>4174</v>
      </c>
      <c r="B1290" s="176"/>
      <c r="C1290" s="185">
        <v>4</v>
      </c>
      <c r="D1290" s="153">
        <v>0</v>
      </c>
      <c r="E1290" s="177" t="s">
        <v>3417</v>
      </c>
      <c r="F1290" s="177" t="s">
        <v>3986</v>
      </c>
      <c r="G1290" s="177" t="s">
        <v>3417</v>
      </c>
      <c r="H1290" s="177" t="s">
        <v>3417</v>
      </c>
      <c r="I1290" s="177" t="s">
        <v>3401</v>
      </c>
      <c r="J1290" s="187" t="s">
        <v>7570</v>
      </c>
      <c r="K1290" s="60" t="str">
        <f t="shared" si="35"/>
        <v>000100001001010181</v>
      </c>
    </row>
    <row r="1291" spans="1:11" s="3" customFormat="1">
      <c r="A1291" s="176" t="s">
        <v>4175</v>
      </c>
      <c r="B1291" s="176"/>
      <c r="C1291" s="185">
        <v>4</v>
      </c>
      <c r="D1291" s="153">
        <v>0</v>
      </c>
      <c r="E1291" s="177" t="s">
        <v>3417</v>
      </c>
      <c r="F1291" s="177" t="s">
        <v>3986</v>
      </c>
      <c r="G1291" s="177" t="s">
        <v>3417</v>
      </c>
      <c r="H1291" s="177" t="s">
        <v>3417</v>
      </c>
      <c r="I1291" s="177" t="s">
        <v>3401</v>
      </c>
      <c r="J1291" s="177" t="s">
        <v>7571</v>
      </c>
      <c r="K1291" s="60" t="str">
        <f t="shared" si="35"/>
        <v>000100001001010182</v>
      </c>
    </row>
    <row r="1292" spans="1:11" s="3" customFormat="1">
      <c r="A1292" s="176" t="s">
        <v>4176</v>
      </c>
      <c r="B1292" s="176"/>
      <c r="C1292" s="185">
        <v>4</v>
      </c>
      <c r="D1292" s="153">
        <v>0</v>
      </c>
      <c r="E1292" s="177" t="s">
        <v>3417</v>
      </c>
      <c r="F1292" s="177" t="s">
        <v>3986</v>
      </c>
      <c r="G1292" s="177" t="s">
        <v>3417</v>
      </c>
      <c r="H1292" s="177" t="s">
        <v>3417</v>
      </c>
      <c r="I1292" s="177" t="s">
        <v>3401</v>
      </c>
      <c r="J1292" s="187" t="s">
        <v>7572</v>
      </c>
      <c r="K1292" s="60" t="str">
        <f t="shared" si="35"/>
        <v>000100001001010183</v>
      </c>
    </row>
    <row r="1293" spans="1:11" s="3" customFormat="1">
      <c r="A1293" s="176" t="s">
        <v>4177</v>
      </c>
      <c r="B1293" s="176"/>
      <c r="C1293" s="185">
        <v>4</v>
      </c>
      <c r="D1293" s="153">
        <v>0</v>
      </c>
      <c r="E1293" s="177" t="s">
        <v>3417</v>
      </c>
      <c r="F1293" s="177" t="s">
        <v>3986</v>
      </c>
      <c r="G1293" s="177" t="s">
        <v>3417</v>
      </c>
      <c r="H1293" s="177" t="s">
        <v>3417</v>
      </c>
      <c r="I1293" s="177" t="s">
        <v>3401</v>
      </c>
      <c r="J1293" s="177" t="s">
        <v>7573</v>
      </c>
      <c r="K1293" s="60" t="str">
        <f t="shared" si="35"/>
        <v>000100001001010184</v>
      </c>
    </row>
    <row r="1294" spans="1:11" s="3" customFormat="1">
      <c r="A1294" s="176" t="s">
        <v>4178</v>
      </c>
      <c r="B1294" s="176"/>
      <c r="C1294" s="185">
        <v>4</v>
      </c>
      <c r="D1294" s="153">
        <v>0</v>
      </c>
      <c r="E1294" s="177" t="s">
        <v>3417</v>
      </c>
      <c r="F1294" s="177" t="s">
        <v>3986</v>
      </c>
      <c r="G1294" s="177" t="s">
        <v>3417</v>
      </c>
      <c r="H1294" s="177" t="s">
        <v>3417</v>
      </c>
      <c r="I1294" s="177" t="s">
        <v>3401</v>
      </c>
      <c r="J1294" s="187" t="s">
        <v>7574</v>
      </c>
      <c r="K1294" s="60" t="str">
        <f t="shared" si="35"/>
        <v>000100001001010185</v>
      </c>
    </row>
    <row r="1295" spans="1:11" s="3" customFormat="1">
      <c r="A1295" s="176" t="s">
        <v>4179</v>
      </c>
      <c r="B1295" s="176"/>
      <c r="C1295" s="185">
        <v>4</v>
      </c>
      <c r="D1295" s="153">
        <v>0</v>
      </c>
      <c r="E1295" s="177" t="s">
        <v>3417</v>
      </c>
      <c r="F1295" s="177" t="s">
        <v>3986</v>
      </c>
      <c r="G1295" s="177" t="s">
        <v>3417</v>
      </c>
      <c r="H1295" s="177" t="s">
        <v>3417</v>
      </c>
      <c r="I1295" s="177" t="s">
        <v>3401</v>
      </c>
      <c r="J1295" s="177" t="s">
        <v>7575</v>
      </c>
      <c r="K1295" s="60" t="str">
        <f t="shared" si="35"/>
        <v>000100001001010186</v>
      </c>
    </row>
    <row r="1296" spans="1:11" s="3" customFormat="1">
      <c r="A1296" s="176" t="s">
        <v>4180</v>
      </c>
      <c r="B1296" s="176"/>
      <c r="C1296" s="185">
        <v>4</v>
      </c>
      <c r="D1296" s="153">
        <v>0</v>
      </c>
      <c r="E1296" s="177" t="s">
        <v>3417</v>
      </c>
      <c r="F1296" s="177" t="s">
        <v>3986</v>
      </c>
      <c r="G1296" s="177" t="s">
        <v>3417</v>
      </c>
      <c r="H1296" s="177" t="s">
        <v>3417</v>
      </c>
      <c r="I1296" s="177" t="s">
        <v>3401</v>
      </c>
      <c r="J1296" s="187" t="s">
        <v>7576</v>
      </c>
      <c r="K1296" s="60" t="str">
        <f t="shared" si="35"/>
        <v>000100001001010187</v>
      </c>
    </row>
    <row r="1297" spans="1:11" s="3" customFormat="1">
      <c r="A1297" s="176" t="s">
        <v>4181</v>
      </c>
      <c r="B1297" s="176"/>
      <c r="C1297" s="185">
        <v>4</v>
      </c>
      <c r="D1297" s="153">
        <v>0</v>
      </c>
      <c r="E1297" s="177" t="s">
        <v>3417</v>
      </c>
      <c r="F1297" s="177" t="s">
        <v>3986</v>
      </c>
      <c r="G1297" s="177" t="s">
        <v>3417</v>
      </c>
      <c r="H1297" s="177" t="s">
        <v>3417</v>
      </c>
      <c r="I1297" s="177" t="s">
        <v>3401</v>
      </c>
      <c r="J1297" s="177" t="s">
        <v>7577</v>
      </c>
      <c r="K1297" s="60" t="str">
        <f t="shared" si="35"/>
        <v>000100001001010188</v>
      </c>
    </row>
    <row r="1298" spans="1:11" s="3" customFormat="1">
      <c r="A1298" s="176" t="s">
        <v>4182</v>
      </c>
      <c r="B1298" s="176"/>
      <c r="C1298" s="185">
        <v>4</v>
      </c>
      <c r="D1298" s="153">
        <v>0</v>
      </c>
      <c r="E1298" s="177" t="s">
        <v>3417</v>
      </c>
      <c r="F1298" s="177" t="s">
        <v>3986</v>
      </c>
      <c r="G1298" s="177" t="s">
        <v>3417</v>
      </c>
      <c r="H1298" s="177" t="s">
        <v>3417</v>
      </c>
      <c r="I1298" s="177" t="s">
        <v>3401</v>
      </c>
      <c r="J1298" s="187" t="s">
        <v>7578</v>
      </c>
      <c r="K1298" s="60" t="str">
        <f t="shared" si="35"/>
        <v>000100001001010189</v>
      </c>
    </row>
    <row r="1299" spans="1:11" s="3" customFormat="1">
      <c r="A1299" s="176" t="s">
        <v>4183</v>
      </c>
      <c r="B1299" s="176"/>
      <c r="C1299" s="185">
        <v>4</v>
      </c>
      <c r="D1299" s="153">
        <v>0</v>
      </c>
      <c r="E1299" s="177" t="s">
        <v>3417</v>
      </c>
      <c r="F1299" s="177" t="s">
        <v>3986</v>
      </c>
      <c r="G1299" s="177" t="s">
        <v>3417</v>
      </c>
      <c r="H1299" s="177" t="s">
        <v>3417</v>
      </c>
      <c r="I1299" s="177" t="s">
        <v>3401</v>
      </c>
      <c r="J1299" s="177" t="s">
        <v>7579</v>
      </c>
      <c r="K1299" s="60" t="str">
        <f t="shared" si="35"/>
        <v>000100001001010190</v>
      </c>
    </row>
    <row r="1300" spans="1:11" s="3" customFormat="1">
      <c r="A1300" s="176" t="s">
        <v>4184</v>
      </c>
      <c r="B1300" s="176"/>
      <c r="C1300" s="185">
        <v>4</v>
      </c>
      <c r="D1300" s="153">
        <v>0</v>
      </c>
      <c r="E1300" s="177" t="s">
        <v>3417</v>
      </c>
      <c r="F1300" s="177" t="s">
        <v>3986</v>
      </c>
      <c r="G1300" s="177" t="s">
        <v>3417</v>
      </c>
      <c r="H1300" s="177" t="s">
        <v>3417</v>
      </c>
      <c r="I1300" s="177" t="s">
        <v>3401</v>
      </c>
      <c r="J1300" s="187" t="s">
        <v>7580</v>
      </c>
      <c r="K1300" s="60" t="str">
        <f t="shared" si="35"/>
        <v>000100001001010191</v>
      </c>
    </row>
    <row r="1301" spans="1:11" s="3" customFormat="1">
      <c r="A1301" s="176" t="s">
        <v>4185</v>
      </c>
      <c r="B1301" s="176"/>
      <c r="C1301" s="185">
        <v>4</v>
      </c>
      <c r="D1301" s="153">
        <v>0</v>
      </c>
      <c r="E1301" s="177" t="s">
        <v>3417</v>
      </c>
      <c r="F1301" s="177" t="s">
        <v>3986</v>
      </c>
      <c r="G1301" s="177" t="s">
        <v>3417</v>
      </c>
      <c r="H1301" s="177" t="s">
        <v>3417</v>
      </c>
      <c r="I1301" s="177" t="s">
        <v>3401</v>
      </c>
      <c r="J1301" s="177" t="s">
        <v>7581</v>
      </c>
      <c r="K1301" s="60" t="str">
        <f t="shared" si="35"/>
        <v>000100001001010192</v>
      </c>
    </row>
    <row r="1302" spans="1:11" s="3" customFormat="1">
      <c r="A1302" s="176" t="s">
        <v>4186</v>
      </c>
      <c r="B1302" s="176"/>
      <c r="C1302" s="185">
        <v>4</v>
      </c>
      <c r="D1302" s="153">
        <v>0</v>
      </c>
      <c r="E1302" s="177" t="s">
        <v>3417</v>
      </c>
      <c r="F1302" s="177" t="s">
        <v>3986</v>
      </c>
      <c r="G1302" s="177" t="s">
        <v>3417</v>
      </c>
      <c r="H1302" s="177" t="s">
        <v>3417</v>
      </c>
      <c r="I1302" s="177" t="s">
        <v>3401</v>
      </c>
      <c r="J1302" s="187" t="s">
        <v>7582</v>
      </c>
      <c r="K1302" s="60" t="str">
        <f t="shared" si="35"/>
        <v>000100001001010193</v>
      </c>
    </row>
    <row r="1303" spans="1:11" s="3" customFormat="1">
      <c r="A1303" s="176" t="s">
        <v>4187</v>
      </c>
      <c r="B1303" s="176"/>
      <c r="C1303" s="185">
        <v>4</v>
      </c>
      <c r="D1303" s="153">
        <v>0</v>
      </c>
      <c r="E1303" s="177" t="s">
        <v>3417</v>
      </c>
      <c r="F1303" s="177" t="s">
        <v>3986</v>
      </c>
      <c r="G1303" s="177" t="s">
        <v>3417</v>
      </c>
      <c r="H1303" s="177" t="s">
        <v>3417</v>
      </c>
      <c r="I1303" s="177" t="s">
        <v>3401</v>
      </c>
      <c r="J1303" s="177" t="s">
        <v>7583</v>
      </c>
      <c r="K1303" s="60" t="str">
        <f t="shared" ref="K1303:K1366" si="36">D1303&amp;E1303&amp;F1303&amp;G1303&amp;H1303&amp;I1303&amp;J1303</f>
        <v>000100001001010194</v>
      </c>
    </row>
    <row r="1304" spans="1:11" s="3" customFormat="1">
      <c r="A1304" s="176" t="s">
        <v>4188</v>
      </c>
      <c r="B1304" s="176"/>
      <c r="C1304" s="185">
        <v>4</v>
      </c>
      <c r="D1304" s="153">
        <v>0</v>
      </c>
      <c r="E1304" s="177" t="s">
        <v>3417</v>
      </c>
      <c r="F1304" s="177" t="s">
        <v>3986</v>
      </c>
      <c r="G1304" s="177" t="s">
        <v>3417</v>
      </c>
      <c r="H1304" s="177" t="s">
        <v>3417</v>
      </c>
      <c r="I1304" s="177" t="s">
        <v>3401</v>
      </c>
      <c r="J1304" s="187" t="s">
        <v>7584</v>
      </c>
      <c r="K1304" s="60" t="str">
        <f t="shared" si="36"/>
        <v>000100001001010195</v>
      </c>
    </row>
    <row r="1305" spans="1:11" s="3" customFormat="1">
      <c r="A1305" s="176" t="s">
        <v>4189</v>
      </c>
      <c r="B1305" s="176"/>
      <c r="C1305" s="185">
        <v>4</v>
      </c>
      <c r="D1305" s="153">
        <v>0</v>
      </c>
      <c r="E1305" s="177" t="s">
        <v>3417</v>
      </c>
      <c r="F1305" s="177" t="s">
        <v>3986</v>
      </c>
      <c r="G1305" s="177" t="s">
        <v>3417</v>
      </c>
      <c r="H1305" s="177" t="s">
        <v>3417</v>
      </c>
      <c r="I1305" s="177" t="s">
        <v>3401</v>
      </c>
      <c r="J1305" s="177" t="s">
        <v>7585</v>
      </c>
      <c r="K1305" s="60" t="str">
        <f t="shared" si="36"/>
        <v>000100001001010196</v>
      </c>
    </row>
    <row r="1306" spans="1:11" s="3" customFormat="1">
      <c r="A1306" s="176" t="s">
        <v>4190</v>
      </c>
      <c r="B1306" s="176"/>
      <c r="C1306" s="185">
        <v>4</v>
      </c>
      <c r="D1306" s="153">
        <v>0</v>
      </c>
      <c r="E1306" s="177" t="s">
        <v>3417</v>
      </c>
      <c r="F1306" s="177" t="s">
        <v>3986</v>
      </c>
      <c r="G1306" s="177" t="s">
        <v>3417</v>
      </c>
      <c r="H1306" s="177" t="s">
        <v>3417</v>
      </c>
      <c r="I1306" s="177" t="s">
        <v>3401</v>
      </c>
      <c r="J1306" s="187" t="s">
        <v>7586</v>
      </c>
      <c r="K1306" s="60" t="str">
        <f t="shared" si="36"/>
        <v>000100001001010197</v>
      </c>
    </row>
    <row r="1307" spans="1:11" s="3" customFormat="1">
      <c r="A1307" s="176" t="s">
        <v>4191</v>
      </c>
      <c r="B1307" s="176"/>
      <c r="C1307" s="185">
        <v>4</v>
      </c>
      <c r="D1307" s="153">
        <v>0</v>
      </c>
      <c r="E1307" s="177" t="s">
        <v>3417</v>
      </c>
      <c r="F1307" s="177" t="s">
        <v>3986</v>
      </c>
      <c r="G1307" s="177" t="s">
        <v>3417</v>
      </c>
      <c r="H1307" s="177" t="s">
        <v>3417</v>
      </c>
      <c r="I1307" s="177" t="s">
        <v>3401</v>
      </c>
      <c r="J1307" s="177" t="s">
        <v>7587</v>
      </c>
      <c r="K1307" s="60" t="str">
        <f t="shared" si="36"/>
        <v>000100001001010198</v>
      </c>
    </row>
    <row r="1308" spans="1:11" s="3" customFormat="1">
      <c r="A1308" s="176" t="s">
        <v>4192</v>
      </c>
      <c r="B1308" s="176"/>
      <c r="C1308" s="185">
        <v>4</v>
      </c>
      <c r="D1308" s="153">
        <v>0</v>
      </c>
      <c r="E1308" s="177" t="s">
        <v>3417</v>
      </c>
      <c r="F1308" s="177" t="s">
        <v>3986</v>
      </c>
      <c r="G1308" s="177" t="s">
        <v>3417</v>
      </c>
      <c r="H1308" s="177" t="s">
        <v>3417</v>
      </c>
      <c r="I1308" s="177" t="s">
        <v>3401</v>
      </c>
      <c r="J1308" s="187" t="s">
        <v>7588</v>
      </c>
      <c r="K1308" s="60" t="str">
        <f t="shared" si="36"/>
        <v>000100001001010199</v>
      </c>
    </row>
    <row r="1309" spans="1:11" s="3" customFormat="1">
      <c r="A1309" s="176" t="s">
        <v>4193</v>
      </c>
      <c r="B1309" s="176"/>
      <c r="C1309" s="185">
        <v>4</v>
      </c>
      <c r="D1309" s="153">
        <v>0</v>
      </c>
      <c r="E1309" s="177" t="s">
        <v>3417</v>
      </c>
      <c r="F1309" s="177" t="s">
        <v>3986</v>
      </c>
      <c r="G1309" s="177" t="s">
        <v>3417</v>
      </c>
      <c r="H1309" s="177" t="s">
        <v>3417</v>
      </c>
      <c r="I1309" s="177" t="s">
        <v>3401</v>
      </c>
      <c r="J1309" s="177" t="s">
        <v>7589</v>
      </c>
      <c r="K1309" s="60" t="str">
        <f t="shared" si="36"/>
        <v>000100001001010200</v>
      </c>
    </row>
    <row r="1310" spans="1:11" s="3" customFormat="1">
      <c r="A1310" s="176" t="s">
        <v>4194</v>
      </c>
      <c r="B1310" s="176"/>
      <c r="C1310" s="185">
        <v>4</v>
      </c>
      <c r="D1310" s="153">
        <v>0</v>
      </c>
      <c r="E1310" s="177" t="s">
        <v>3417</v>
      </c>
      <c r="F1310" s="177" t="s">
        <v>3986</v>
      </c>
      <c r="G1310" s="177" t="s">
        <v>3417</v>
      </c>
      <c r="H1310" s="177" t="s">
        <v>3417</v>
      </c>
      <c r="I1310" s="177" t="s">
        <v>3401</v>
      </c>
      <c r="J1310" s="187" t="s">
        <v>7590</v>
      </c>
      <c r="K1310" s="60" t="str">
        <f t="shared" si="36"/>
        <v>000100001001010201</v>
      </c>
    </row>
    <row r="1311" spans="1:11" s="3" customFormat="1">
      <c r="A1311" s="176" t="s">
        <v>4195</v>
      </c>
      <c r="B1311" s="176"/>
      <c r="C1311" s="185">
        <v>4</v>
      </c>
      <c r="D1311" s="153">
        <v>0</v>
      </c>
      <c r="E1311" s="177" t="s">
        <v>3417</v>
      </c>
      <c r="F1311" s="177" t="s">
        <v>3986</v>
      </c>
      <c r="G1311" s="177" t="s">
        <v>3417</v>
      </c>
      <c r="H1311" s="177" t="s">
        <v>3417</v>
      </c>
      <c r="I1311" s="177" t="s">
        <v>3401</v>
      </c>
      <c r="J1311" s="177" t="s">
        <v>7591</v>
      </c>
      <c r="K1311" s="60" t="str">
        <f t="shared" si="36"/>
        <v>000100001001010202</v>
      </c>
    </row>
    <row r="1312" spans="1:11" s="3" customFormat="1">
      <c r="A1312" s="176" t="s">
        <v>4196</v>
      </c>
      <c r="B1312" s="176"/>
      <c r="C1312" s="185">
        <v>4</v>
      </c>
      <c r="D1312" s="153">
        <v>0</v>
      </c>
      <c r="E1312" s="177" t="s">
        <v>3417</v>
      </c>
      <c r="F1312" s="177" t="s">
        <v>3986</v>
      </c>
      <c r="G1312" s="177" t="s">
        <v>3417</v>
      </c>
      <c r="H1312" s="177" t="s">
        <v>3417</v>
      </c>
      <c r="I1312" s="177" t="s">
        <v>3401</v>
      </c>
      <c r="J1312" s="187" t="s">
        <v>7592</v>
      </c>
      <c r="K1312" s="60" t="str">
        <f t="shared" si="36"/>
        <v>000100001001010203</v>
      </c>
    </row>
    <row r="1313" spans="1:11" s="3" customFormat="1">
      <c r="A1313" s="176" t="s">
        <v>4197</v>
      </c>
      <c r="B1313" s="176"/>
      <c r="C1313" s="185">
        <v>4</v>
      </c>
      <c r="D1313" s="153">
        <v>0</v>
      </c>
      <c r="E1313" s="177" t="s">
        <v>3417</v>
      </c>
      <c r="F1313" s="177" t="s">
        <v>3986</v>
      </c>
      <c r="G1313" s="177" t="s">
        <v>3417</v>
      </c>
      <c r="H1313" s="177" t="s">
        <v>3417</v>
      </c>
      <c r="I1313" s="177" t="s">
        <v>3401</v>
      </c>
      <c r="J1313" s="177" t="s">
        <v>7593</v>
      </c>
      <c r="K1313" s="60" t="str">
        <f t="shared" si="36"/>
        <v>000100001001010204</v>
      </c>
    </row>
    <row r="1314" spans="1:11" s="3" customFormat="1">
      <c r="A1314" s="176" t="s">
        <v>4198</v>
      </c>
      <c r="B1314" s="176"/>
      <c r="C1314" s="185">
        <v>4</v>
      </c>
      <c r="D1314" s="153">
        <v>0</v>
      </c>
      <c r="E1314" s="177" t="s">
        <v>3417</v>
      </c>
      <c r="F1314" s="177" t="s">
        <v>3986</v>
      </c>
      <c r="G1314" s="177" t="s">
        <v>3417</v>
      </c>
      <c r="H1314" s="177" t="s">
        <v>3417</v>
      </c>
      <c r="I1314" s="177" t="s">
        <v>3401</v>
      </c>
      <c r="J1314" s="187" t="s">
        <v>7594</v>
      </c>
      <c r="K1314" s="60" t="str">
        <f t="shared" si="36"/>
        <v>000100001001010205</v>
      </c>
    </row>
    <row r="1315" spans="1:11" s="3" customFormat="1">
      <c r="A1315" s="176" t="s">
        <v>4199</v>
      </c>
      <c r="B1315" s="176"/>
      <c r="C1315" s="185">
        <v>4</v>
      </c>
      <c r="D1315" s="153">
        <v>0</v>
      </c>
      <c r="E1315" s="177" t="s">
        <v>3417</v>
      </c>
      <c r="F1315" s="177" t="s">
        <v>3986</v>
      </c>
      <c r="G1315" s="177" t="s">
        <v>3417</v>
      </c>
      <c r="H1315" s="177" t="s">
        <v>3417</v>
      </c>
      <c r="I1315" s="177" t="s">
        <v>3401</v>
      </c>
      <c r="J1315" s="177" t="s">
        <v>7595</v>
      </c>
      <c r="K1315" s="60" t="str">
        <f t="shared" si="36"/>
        <v>000100001001010206</v>
      </c>
    </row>
    <row r="1316" spans="1:11" s="3" customFormat="1">
      <c r="A1316" s="176" t="s">
        <v>4200</v>
      </c>
      <c r="B1316" s="176"/>
      <c r="C1316" s="185">
        <v>4</v>
      </c>
      <c r="D1316" s="153">
        <v>0</v>
      </c>
      <c r="E1316" s="177" t="s">
        <v>3417</v>
      </c>
      <c r="F1316" s="177" t="s">
        <v>3986</v>
      </c>
      <c r="G1316" s="177" t="s">
        <v>3417</v>
      </c>
      <c r="H1316" s="177" t="s">
        <v>3417</v>
      </c>
      <c r="I1316" s="177" t="s">
        <v>3401</v>
      </c>
      <c r="J1316" s="187" t="s">
        <v>7596</v>
      </c>
      <c r="K1316" s="60" t="str">
        <f t="shared" si="36"/>
        <v>000100001001010207</v>
      </c>
    </row>
    <row r="1317" spans="1:11" s="3" customFormat="1">
      <c r="A1317" s="176" t="s">
        <v>4201</v>
      </c>
      <c r="B1317" s="176"/>
      <c r="C1317" s="185">
        <v>4</v>
      </c>
      <c r="D1317" s="153">
        <v>0</v>
      </c>
      <c r="E1317" s="177" t="s">
        <v>3417</v>
      </c>
      <c r="F1317" s="177" t="s">
        <v>3986</v>
      </c>
      <c r="G1317" s="177" t="s">
        <v>3417</v>
      </c>
      <c r="H1317" s="177" t="s">
        <v>3417</v>
      </c>
      <c r="I1317" s="177" t="s">
        <v>3401</v>
      </c>
      <c r="J1317" s="177" t="s">
        <v>7597</v>
      </c>
      <c r="K1317" s="60" t="str">
        <f t="shared" si="36"/>
        <v>000100001001010208</v>
      </c>
    </row>
    <row r="1318" spans="1:11" s="3" customFormat="1">
      <c r="A1318" s="176" t="s">
        <v>4202</v>
      </c>
      <c r="B1318" s="176"/>
      <c r="C1318" s="185">
        <v>4</v>
      </c>
      <c r="D1318" s="153">
        <v>0</v>
      </c>
      <c r="E1318" s="177" t="s">
        <v>3417</v>
      </c>
      <c r="F1318" s="177" t="s">
        <v>3986</v>
      </c>
      <c r="G1318" s="177" t="s">
        <v>3417</v>
      </c>
      <c r="H1318" s="177" t="s">
        <v>3417</v>
      </c>
      <c r="I1318" s="177" t="s">
        <v>3401</v>
      </c>
      <c r="J1318" s="187" t="s">
        <v>7598</v>
      </c>
      <c r="K1318" s="60" t="str">
        <f t="shared" si="36"/>
        <v>000100001001010209</v>
      </c>
    </row>
    <row r="1319" spans="1:11" s="3" customFormat="1">
      <c r="A1319" s="176" t="s">
        <v>4203</v>
      </c>
      <c r="B1319" s="176"/>
      <c r="C1319" s="185">
        <v>4</v>
      </c>
      <c r="D1319" s="153">
        <v>0</v>
      </c>
      <c r="E1319" s="177" t="s">
        <v>3417</v>
      </c>
      <c r="F1319" s="177" t="s">
        <v>3986</v>
      </c>
      <c r="G1319" s="177" t="s">
        <v>3417</v>
      </c>
      <c r="H1319" s="177" t="s">
        <v>3417</v>
      </c>
      <c r="I1319" s="177" t="s">
        <v>3401</v>
      </c>
      <c r="J1319" s="177" t="s">
        <v>7599</v>
      </c>
      <c r="K1319" s="60" t="str">
        <f t="shared" si="36"/>
        <v>000100001001010210</v>
      </c>
    </row>
    <row r="1320" spans="1:11" s="3" customFormat="1">
      <c r="A1320" s="176" t="s">
        <v>4204</v>
      </c>
      <c r="B1320" s="176"/>
      <c r="C1320" s="185">
        <v>4</v>
      </c>
      <c r="D1320" s="153">
        <v>0</v>
      </c>
      <c r="E1320" s="177" t="s">
        <v>3417</v>
      </c>
      <c r="F1320" s="177" t="s">
        <v>3986</v>
      </c>
      <c r="G1320" s="177" t="s">
        <v>3417</v>
      </c>
      <c r="H1320" s="177" t="s">
        <v>3417</v>
      </c>
      <c r="I1320" s="177" t="s">
        <v>3401</v>
      </c>
      <c r="J1320" s="187" t="s">
        <v>7600</v>
      </c>
      <c r="K1320" s="60" t="str">
        <f t="shared" si="36"/>
        <v>000100001001010211</v>
      </c>
    </row>
    <row r="1321" spans="1:11" s="3" customFormat="1">
      <c r="A1321" s="176" t="s">
        <v>4205</v>
      </c>
      <c r="B1321" s="176"/>
      <c r="C1321" s="185">
        <v>4</v>
      </c>
      <c r="D1321" s="153">
        <v>0</v>
      </c>
      <c r="E1321" s="177" t="s">
        <v>3417</v>
      </c>
      <c r="F1321" s="177" t="s">
        <v>3986</v>
      </c>
      <c r="G1321" s="177" t="s">
        <v>3417</v>
      </c>
      <c r="H1321" s="177" t="s">
        <v>3417</v>
      </c>
      <c r="I1321" s="177" t="s">
        <v>3401</v>
      </c>
      <c r="J1321" s="177" t="s">
        <v>7601</v>
      </c>
      <c r="K1321" s="60" t="str">
        <f t="shared" si="36"/>
        <v>000100001001010212</v>
      </c>
    </row>
    <row r="1322" spans="1:11" s="3" customFormat="1">
      <c r="A1322" s="176" t="s">
        <v>4206</v>
      </c>
      <c r="B1322" s="176"/>
      <c r="C1322" s="185">
        <v>4</v>
      </c>
      <c r="D1322" s="153">
        <v>0</v>
      </c>
      <c r="E1322" s="177" t="s">
        <v>3417</v>
      </c>
      <c r="F1322" s="177" t="s">
        <v>3986</v>
      </c>
      <c r="G1322" s="177" t="s">
        <v>3417</v>
      </c>
      <c r="H1322" s="177" t="s">
        <v>3417</v>
      </c>
      <c r="I1322" s="177" t="s">
        <v>3401</v>
      </c>
      <c r="J1322" s="187" t="s">
        <v>7602</v>
      </c>
      <c r="K1322" s="60" t="str">
        <f t="shared" si="36"/>
        <v>000100001001010213</v>
      </c>
    </row>
    <row r="1323" spans="1:11" s="3" customFormat="1">
      <c r="A1323" s="176" t="s">
        <v>4207</v>
      </c>
      <c r="B1323" s="176"/>
      <c r="C1323" s="185">
        <v>4</v>
      </c>
      <c r="D1323" s="153">
        <v>0</v>
      </c>
      <c r="E1323" s="177" t="s">
        <v>3417</v>
      </c>
      <c r="F1323" s="177" t="s">
        <v>3986</v>
      </c>
      <c r="G1323" s="177" t="s">
        <v>3417</v>
      </c>
      <c r="H1323" s="177" t="s">
        <v>3417</v>
      </c>
      <c r="I1323" s="177" t="s">
        <v>3401</v>
      </c>
      <c r="J1323" s="177" t="s">
        <v>7603</v>
      </c>
      <c r="K1323" s="60" t="str">
        <f t="shared" si="36"/>
        <v>000100001001010214</v>
      </c>
    </row>
    <row r="1324" spans="1:11" s="3" customFormat="1">
      <c r="A1324" s="176" t="s">
        <v>4208</v>
      </c>
      <c r="B1324" s="176"/>
      <c r="C1324" s="185">
        <v>4</v>
      </c>
      <c r="D1324" s="153">
        <v>0</v>
      </c>
      <c r="E1324" s="177" t="s">
        <v>3417</v>
      </c>
      <c r="F1324" s="177" t="s">
        <v>3986</v>
      </c>
      <c r="G1324" s="177" t="s">
        <v>3417</v>
      </c>
      <c r="H1324" s="177" t="s">
        <v>3417</v>
      </c>
      <c r="I1324" s="177" t="s">
        <v>3401</v>
      </c>
      <c r="J1324" s="187" t="s">
        <v>7604</v>
      </c>
      <c r="K1324" s="60" t="str">
        <f t="shared" si="36"/>
        <v>000100001001010215</v>
      </c>
    </row>
    <row r="1325" spans="1:11" s="3" customFormat="1">
      <c r="A1325" s="176" t="s">
        <v>4209</v>
      </c>
      <c r="B1325" s="176"/>
      <c r="C1325" s="185">
        <v>4</v>
      </c>
      <c r="D1325" s="153">
        <v>0</v>
      </c>
      <c r="E1325" s="177" t="s">
        <v>3417</v>
      </c>
      <c r="F1325" s="177" t="s">
        <v>3986</v>
      </c>
      <c r="G1325" s="177" t="s">
        <v>3417</v>
      </c>
      <c r="H1325" s="177" t="s">
        <v>3417</v>
      </c>
      <c r="I1325" s="177" t="s">
        <v>3401</v>
      </c>
      <c r="J1325" s="177" t="s">
        <v>7605</v>
      </c>
      <c r="K1325" s="60" t="str">
        <f t="shared" si="36"/>
        <v>000100001001010216</v>
      </c>
    </row>
    <row r="1326" spans="1:11" s="3" customFormat="1">
      <c r="A1326" s="176" t="s">
        <v>4210</v>
      </c>
      <c r="B1326" s="176"/>
      <c r="C1326" s="185">
        <v>4</v>
      </c>
      <c r="D1326" s="153">
        <v>0</v>
      </c>
      <c r="E1326" s="177" t="s">
        <v>3417</v>
      </c>
      <c r="F1326" s="177" t="s">
        <v>3986</v>
      </c>
      <c r="G1326" s="177" t="s">
        <v>3417</v>
      </c>
      <c r="H1326" s="177" t="s">
        <v>3417</v>
      </c>
      <c r="I1326" s="177" t="s">
        <v>3401</v>
      </c>
      <c r="J1326" s="187" t="s">
        <v>7606</v>
      </c>
      <c r="K1326" s="60" t="str">
        <f t="shared" si="36"/>
        <v>000100001001010217</v>
      </c>
    </row>
    <row r="1327" spans="1:11" s="3" customFormat="1">
      <c r="A1327" s="176" t="s">
        <v>4211</v>
      </c>
      <c r="B1327" s="176"/>
      <c r="C1327" s="185">
        <v>4</v>
      </c>
      <c r="D1327" s="153">
        <v>0</v>
      </c>
      <c r="E1327" s="177" t="s">
        <v>3417</v>
      </c>
      <c r="F1327" s="177" t="s">
        <v>3986</v>
      </c>
      <c r="G1327" s="177" t="s">
        <v>3417</v>
      </c>
      <c r="H1327" s="177" t="s">
        <v>3417</v>
      </c>
      <c r="I1327" s="177" t="s">
        <v>3401</v>
      </c>
      <c r="J1327" s="177" t="s">
        <v>7607</v>
      </c>
      <c r="K1327" s="60" t="str">
        <f t="shared" si="36"/>
        <v>000100001001010218</v>
      </c>
    </row>
    <row r="1328" spans="1:11" s="3" customFormat="1">
      <c r="A1328" s="176" t="s">
        <v>4212</v>
      </c>
      <c r="B1328" s="176"/>
      <c r="C1328" s="185">
        <v>4</v>
      </c>
      <c r="D1328" s="153">
        <v>0</v>
      </c>
      <c r="E1328" s="177" t="s">
        <v>3417</v>
      </c>
      <c r="F1328" s="177" t="s">
        <v>3986</v>
      </c>
      <c r="G1328" s="177" t="s">
        <v>3417</v>
      </c>
      <c r="H1328" s="177" t="s">
        <v>3417</v>
      </c>
      <c r="I1328" s="177" t="s">
        <v>3401</v>
      </c>
      <c r="J1328" s="187" t="s">
        <v>7608</v>
      </c>
      <c r="K1328" s="60" t="str">
        <f t="shared" si="36"/>
        <v>000100001001010219</v>
      </c>
    </row>
    <row r="1329" spans="1:11" s="3" customFormat="1">
      <c r="A1329" s="176" t="s">
        <v>4213</v>
      </c>
      <c r="B1329" s="176"/>
      <c r="C1329" s="185">
        <v>4</v>
      </c>
      <c r="D1329" s="153">
        <v>0</v>
      </c>
      <c r="E1329" s="177" t="s">
        <v>3417</v>
      </c>
      <c r="F1329" s="177" t="s">
        <v>3986</v>
      </c>
      <c r="G1329" s="177" t="s">
        <v>3417</v>
      </c>
      <c r="H1329" s="177" t="s">
        <v>3417</v>
      </c>
      <c r="I1329" s="177" t="s">
        <v>3401</v>
      </c>
      <c r="J1329" s="177" t="s">
        <v>7609</v>
      </c>
      <c r="K1329" s="60" t="str">
        <f t="shared" si="36"/>
        <v>000100001001010220</v>
      </c>
    </row>
    <row r="1330" spans="1:11" s="3" customFormat="1">
      <c r="A1330" s="176" t="s">
        <v>4214</v>
      </c>
      <c r="B1330" s="176"/>
      <c r="C1330" s="185">
        <v>4</v>
      </c>
      <c r="D1330" s="153">
        <v>0</v>
      </c>
      <c r="E1330" s="177" t="s">
        <v>3417</v>
      </c>
      <c r="F1330" s="177" t="s">
        <v>3986</v>
      </c>
      <c r="G1330" s="177" t="s">
        <v>3417</v>
      </c>
      <c r="H1330" s="177" t="s">
        <v>3417</v>
      </c>
      <c r="I1330" s="177" t="s">
        <v>3401</v>
      </c>
      <c r="J1330" s="187" t="s">
        <v>7610</v>
      </c>
      <c r="K1330" s="60" t="str">
        <f t="shared" si="36"/>
        <v>000100001001010221</v>
      </c>
    </row>
    <row r="1331" spans="1:11" s="3" customFormat="1">
      <c r="A1331" s="176" t="s">
        <v>4215</v>
      </c>
      <c r="B1331" s="176"/>
      <c r="C1331" s="185">
        <v>4</v>
      </c>
      <c r="D1331" s="153">
        <v>0</v>
      </c>
      <c r="E1331" s="177" t="s">
        <v>3417</v>
      </c>
      <c r="F1331" s="177" t="s">
        <v>3986</v>
      </c>
      <c r="G1331" s="177" t="s">
        <v>3417</v>
      </c>
      <c r="H1331" s="177" t="s">
        <v>3417</v>
      </c>
      <c r="I1331" s="177" t="s">
        <v>3401</v>
      </c>
      <c r="J1331" s="177" t="s">
        <v>7611</v>
      </c>
      <c r="K1331" s="60" t="str">
        <f t="shared" si="36"/>
        <v>000100001001010222</v>
      </c>
    </row>
    <row r="1332" spans="1:11" s="3" customFormat="1">
      <c r="A1332" s="176" t="s">
        <v>4216</v>
      </c>
      <c r="B1332" s="176"/>
      <c r="C1332" s="185">
        <v>4</v>
      </c>
      <c r="D1332" s="153">
        <v>0</v>
      </c>
      <c r="E1332" s="177" t="s">
        <v>3417</v>
      </c>
      <c r="F1332" s="177" t="s">
        <v>3986</v>
      </c>
      <c r="G1332" s="177" t="s">
        <v>3417</v>
      </c>
      <c r="H1332" s="177" t="s">
        <v>3417</v>
      </c>
      <c r="I1332" s="177" t="s">
        <v>3401</v>
      </c>
      <c r="J1332" s="187" t="s">
        <v>7612</v>
      </c>
      <c r="K1332" s="60" t="str">
        <f t="shared" si="36"/>
        <v>000100001001010223</v>
      </c>
    </row>
    <row r="1333" spans="1:11" s="3" customFormat="1">
      <c r="A1333" s="176" t="s">
        <v>4217</v>
      </c>
      <c r="B1333" s="176"/>
      <c r="C1333" s="185">
        <v>4</v>
      </c>
      <c r="D1333" s="153">
        <v>0</v>
      </c>
      <c r="E1333" s="177" t="s">
        <v>3417</v>
      </c>
      <c r="F1333" s="177" t="s">
        <v>3986</v>
      </c>
      <c r="G1333" s="177" t="s">
        <v>3417</v>
      </c>
      <c r="H1333" s="177" t="s">
        <v>3417</v>
      </c>
      <c r="I1333" s="177" t="s">
        <v>3401</v>
      </c>
      <c r="J1333" s="177" t="s">
        <v>7613</v>
      </c>
      <c r="K1333" s="60" t="str">
        <f t="shared" si="36"/>
        <v>000100001001010224</v>
      </c>
    </row>
    <row r="1334" spans="1:11" s="3" customFormat="1">
      <c r="A1334" s="176" t="s">
        <v>4218</v>
      </c>
      <c r="B1334" s="176"/>
      <c r="C1334" s="185">
        <v>4</v>
      </c>
      <c r="D1334" s="153">
        <v>0</v>
      </c>
      <c r="E1334" s="177" t="s">
        <v>3417</v>
      </c>
      <c r="F1334" s="177" t="s">
        <v>3986</v>
      </c>
      <c r="G1334" s="177" t="s">
        <v>3417</v>
      </c>
      <c r="H1334" s="177" t="s">
        <v>3417</v>
      </c>
      <c r="I1334" s="177" t="s">
        <v>3401</v>
      </c>
      <c r="J1334" s="187" t="s">
        <v>7614</v>
      </c>
      <c r="K1334" s="60" t="str">
        <f t="shared" si="36"/>
        <v>000100001001010225</v>
      </c>
    </row>
    <row r="1335" spans="1:11" s="3" customFormat="1">
      <c r="A1335" s="176" t="s">
        <v>4219</v>
      </c>
      <c r="B1335" s="176"/>
      <c r="C1335" s="185">
        <v>4</v>
      </c>
      <c r="D1335" s="153">
        <v>0</v>
      </c>
      <c r="E1335" s="177" t="s">
        <v>3417</v>
      </c>
      <c r="F1335" s="177" t="s">
        <v>3986</v>
      </c>
      <c r="G1335" s="177" t="s">
        <v>3417</v>
      </c>
      <c r="H1335" s="177" t="s">
        <v>3417</v>
      </c>
      <c r="I1335" s="177" t="s">
        <v>3401</v>
      </c>
      <c r="J1335" s="177" t="s">
        <v>7615</v>
      </c>
      <c r="K1335" s="60" t="str">
        <f t="shared" si="36"/>
        <v>000100001001010226</v>
      </c>
    </row>
    <row r="1336" spans="1:11" s="3" customFormat="1">
      <c r="A1336" s="176" t="s">
        <v>4220</v>
      </c>
      <c r="B1336" s="176"/>
      <c r="C1336" s="185">
        <v>4</v>
      </c>
      <c r="D1336" s="153">
        <v>0</v>
      </c>
      <c r="E1336" s="177" t="s">
        <v>3417</v>
      </c>
      <c r="F1336" s="177" t="s">
        <v>3986</v>
      </c>
      <c r="G1336" s="177" t="s">
        <v>3417</v>
      </c>
      <c r="H1336" s="177" t="s">
        <v>3417</v>
      </c>
      <c r="I1336" s="177" t="s">
        <v>3401</v>
      </c>
      <c r="J1336" s="187" t="s">
        <v>7616</v>
      </c>
      <c r="K1336" s="60" t="str">
        <f t="shared" si="36"/>
        <v>000100001001010227</v>
      </c>
    </row>
    <row r="1337" spans="1:11" s="3" customFormat="1">
      <c r="A1337" s="176" t="s">
        <v>4221</v>
      </c>
      <c r="B1337" s="176"/>
      <c r="C1337" s="185">
        <v>4</v>
      </c>
      <c r="D1337" s="153">
        <v>0</v>
      </c>
      <c r="E1337" s="177" t="s">
        <v>3417</v>
      </c>
      <c r="F1337" s="177" t="s">
        <v>3986</v>
      </c>
      <c r="G1337" s="177" t="s">
        <v>3417</v>
      </c>
      <c r="H1337" s="177" t="s">
        <v>3417</v>
      </c>
      <c r="I1337" s="177" t="s">
        <v>3401</v>
      </c>
      <c r="J1337" s="177" t="s">
        <v>7617</v>
      </c>
      <c r="K1337" s="60" t="str">
        <f t="shared" si="36"/>
        <v>000100001001010228</v>
      </c>
    </row>
    <row r="1338" spans="1:11" s="3" customFormat="1">
      <c r="A1338" s="176" t="s">
        <v>4222</v>
      </c>
      <c r="B1338" s="176"/>
      <c r="C1338" s="185">
        <v>4</v>
      </c>
      <c r="D1338" s="153">
        <v>0</v>
      </c>
      <c r="E1338" s="177" t="s">
        <v>3417</v>
      </c>
      <c r="F1338" s="177" t="s">
        <v>3986</v>
      </c>
      <c r="G1338" s="177" t="s">
        <v>3417</v>
      </c>
      <c r="H1338" s="177" t="s">
        <v>3417</v>
      </c>
      <c r="I1338" s="177" t="s">
        <v>3401</v>
      </c>
      <c r="J1338" s="187" t="s">
        <v>7618</v>
      </c>
      <c r="K1338" s="60" t="str">
        <f t="shared" si="36"/>
        <v>000100001001010229</v>
      </c>
    </row>
    <row r="1339" spans="1:11" s="3" customFormat="1">
      <c r="A1339" s="176" t="s">
        <v>4223</v>
      </c>
      <c r="B1339" s="176"/>
      <c r="C1339" s="185">
        <v>4</v>
      </c>
      <c r="D1339" s="153">
        <v>0</v>
      </c>
      <c r="E1339" s="177" t="s">
        <v>3417</v>
      </c>
      <c r="F1339" s="177" t="s">
        <v>3986</v>
      </c>
      <c r="G1339" s="177" t="s">
        <v>3417</v>
      </c>
      <c r="H1339" s="177" t="s">
        <v>3417</v>
      </c>
      <c r="I1339" s="177" t="s">
        <v>3401</v>
      </c>
      <c r="J1339" s="177" t="s">
        <v>7619</v>
      </c>
      <c r="K1339" s="60" t="str">
        <f t="shared" si="36"/>
        <v>000100001001010230</v>
      </c>
    </row>
    <row r="1340" spans="1:11" s="3" customFormat="1">
      <c r="A1340" s="176" t="s">
        <v>4224</v>
      </c>
      <c r="B1340" s="176"/>
      <c r="C1340" s="185">
        <v>4</v>
      </c>
      <c r="D1340" s="153">
        <v>0</v>
      </c>
      <c r="E1340" s="177" t="s">
        <v>3417</v>
      </c>
      <c r="F1340" s="177" t="s">
        <v>3986</v>
      </c>
      <c r="G1340" s="177" t="s">
        <v>3417</v>
      </c>
      <c r="H1340" s="177" t="s">
        <v>3417</v>
      </c>
      <c r="I1340" s="177" t="s">
        <v>3401</v>
      </c>
      <c r="J1340" s="187" t="s">
        <v>7620</v>
      </c>
      <c r="K1340" s="60" t="str">
        <f t="shared" si="36"/>
        <v>000100001001010231</v>
      </c>
    </row>
    <row r="1341" spans="1:11" s="3" customFormat="1">
      <c r="A1341" s="176" t="s">
        <v>4225</v>
      </c>
      <c r="B1341" s="176"/>
      <c r="C1341" s="185">
        <v>4</v>
      </c>
      <c r="D1341" s="153">
        <v>0</v>
      </c>
      <c r="E1341" s="177" t="s">
        <v>3417</v>
      </c>
      <c r="F1341" s="177" t="s">
        <v>3986</v>
      </c>
      <c r="G1341" s="177" t="s">
        <v>3417</v>
      </c>
      <c r="H1341" s="177" t="s">
        <v>3417</v>
      </c>
      <c r="I1341" s="177" t="s">
        <v>3401</v>
      </c>
      <c r="J1341" s="177" t="s">
        <v>7621</v>
      </c>
      <c r="K1341" s="60" t="str">
        <f t="shared" si="36"/>
        <v>000100001001010232</v>
      </c>
    </row>
    <row r="1342" spans="1:11" s="3" customFormat="1">
      <c r="A1342" s="176" t="s">
        <v>4226</v>
      </c>
      <c r="B1342" s="176"/>
      <c r="C1342" s="185">
        <v>4</v>
      </c>
      <c r="D1342" s="153">
        <v>0</v>
      </c>
      <c r="E1342" s="177" t="s">
        <v>3417</v>
      </c>
      <c r="F1342" s="177" t="s">
        <v>3986</v>
      </c>
      <c r="G1342" s="177" t="s">
        <v>3417</v>
      </c>
      <c r="H1342" s="177" t="s">
        <v>3417</v>
      </c>
      <c r="I1342" s="177" t="s">
        <v>3401</v>
      </c>
      <c r="J1342" s="187" t="s">
        <v>7622</v>
      </c>
      <c r="K1342" s="60" t="str">
        <f t="shared" si="36"/>
        <v>000100001001010233</v>
      </c>
    </row>
    <row r="1343" spans="1:11" s="3" customFormat="1">
      <c r="A1343" s="176" t="s">
        <v>4227</v>
      </c>
      <c r="B1343" s="176"/>
      <c r="C1343" s="185">
        <v>4</v>
      </c>
      <c r="D1343" s="153">
        <v>0</v>
      </c>
      <c r="E1343" s="177" t="s">
        <v>3417</v>
      </c>
      <c r="F1343" s="177" t="s">
        <v>3986</v>
      </c>
      <c r="G1343" s="177" t="s">
        <v>3417</v>
      </c>
      <c r="H1343" s="177" t="s">
        <v>3417</v>
      </c>
      <c r="I1343" s="177" t="s">
        <v>3401</v>
      </c>
      <c r="J1343" s="177" t="s">
        <v>7623</v>
      </c>
      <c r="K1343" s="60" t="str">
        <f t="shared" si="36"/>
        <v>000100001001010234</v>
      </c>
    </row>
    <row r="1344" spans="1:11" s="3" customFormat="1">
      <c r="A1344" s="176" t="s">
        <v>4228</v>
      </c>
      <c r="B1344" s="176"/>
      <c r="C1344" s="185">
        <v>4</v>
      </c>
      <c r="D1344" s="153">
        <v>0</v>
      </c>
      <c r="E1344" s="177" t="s">
        <v>3417</v>
      </c>
      <c r="F1344" s="177" t="s">
        <v>3986</v>
      </c>
      <c r="G1344" s="177" t="s">
        <v>3417</v>
      </c>
      <c r="H1344" s="177" t="s">
        <v>3417</v>
      </c>
      <c r="I1344" s="177" t="s">
        <v>3401</v>
      </c>
      <c r="J1344" s="187" t="s">
        <v>7624</v>
      </c>
      <c r="K1344" s="60" t="str">
        <f t="shared" si="36"/>
        <v>000100001001010235</v>
      </c>
    </row>
    <row r="1345" spans="1:11" s="3" customFormat="1">
      <c r="A1345" s="176" t="s">
        <v>4229</v>
      </c>
      <c r="B1345" s="176"/>
      <c r="C1345" s="185">
        <v>4</v>
      </c>
      <c r="D1345" s="153">
        <v>0</v>
      </c>
      <c r="E1345" s="177" t="s">
        <v>3417</v>
      </c>
      <c r="F1345" s="177" t="s">
        <v>3986</v>
      </c>
      <c r="G1345" s="177" t="s">
        <v>3417</v>
      </c>
      <c r="H1345" s="177" t="s">
        <v>3417</v>
      </c>
      <c r="I1345" s="177" t="s">
        <v>3401</v>
      </c>
      <c r="J1345" s="177" t="s">
        <v>7625</v>
      </c>
      <c r="K1345" s="60" t="str">
        <f t="shared" si="36"/>
        <v>000100001001010236</v>
      </c>
    </row>
    <row r="1346" spans="1:11" s="3" customFormat="1">
      <c r="A1346" s="176" t="s">
        <v>4230</v>
      </c>
      <c r="B1346" s="176"/>
      <c r="C1346" s="185">
        <v>4</v>
      </c>
      <c r="D1346" s="153">
        <v>0</v>
      </c>
      <c r="E1346" s="177" t="s">
        <v>3417</v>
      </c>
      <c r="F1346" s="177" t="s">
        <v>3986</v>
      </c>
      <c r="G1346" s="177" t="s">
        <v>3417</v>
      </c>
      <c r="H1346" s="177" t="s">
        <v>3417</v>
      </c>
      <c r="I1346" s="177" t="s">
        <v>3401</v>
      </c>
      <c r="J1346" s="187" t="s">
        <v>7626</v>
      </c>
      <c r="K1346" s="60" t="str">
        <f t="shared" si="36"/>
        <v>000100001001010237</v>
      </c>
    </row>
    <row r="1347" spans="1:11" s="3" customFormat="1">
      <c r="A1347" s="176" t="s">
        <v>4231</v>
      </c>
      <c r="B1347" s="176"/>
      <c r="C1347" s="185">
        <v>4</v>
      </c>
      <c r="D1347" s="153">
        <v>0</v>
      </c>
      <c r="E1347" s="177" t="s">
        <v>3417</v>
      </c>
      <c r="F1347" s="177" t="s">
        <v>3986</v>
      </c>
      <c r="G1347" s="177" t="s">
        <v>3417</v>
      </c>
      <c r="H1347" s="177" t="s">
        <v>3417</v>
      </c>
      <c r="I1347" s="177" t="s">
        <v>3401</v>
      </c>
      <c r="J1347" s="177" t="s">
        <v>7627</v>
      </c>
      <c r="K1347" s="60" t="str">
        <f t="shared" si="36"/>
        <v>000100001001010238</v>
      </c>
    </row>
    <row r="1348" spans="1:11" s="3" customFormat="1">
      <c r="A1348" s="176" t="s">
        <v>4232</v>
      </c>
      <c r="B1348" s="176"/>
      <c r="C1348" s="185">
        <v>4</v>
      </c>
      <c r="D1348" s="153">
        <v>0</v>
      </c>
      <c r="E1348" s="177" t="s">
        <v>3417</v>
      </c>
      <c r="F1348" s="177" t="s">
        <v>3986</v>
      </c>
      <c r="G1348" s="177" t="s">
        <v>3417</v>
      </c>
      <c r="H1348" s="177" t="s">
        <v>3417</v>
      </c>
      <c r="I1348" s="177" t="s">
        <v>3401</v>
      </c>
      <c r="J1348" s="187" t="s">
        <v>7628</v>
      </c>
      <c r="K1348" s="60" t="str">
        <f t="shared" si="36"/>
        <v>000100001001010239</v>
      </c>
    </row>
    <row r="1349" spans="1:11" s="3" customFormat="1">
      <c r="A1349" s="176" t="s">
        <v>4233</v>
      </c>
      <c r="B1349" s="176"/>
      <c r="C1349" s="185">
        <v>4</v>
      </c>
      <c r="D1349" s="153">
        <v>0</v>
      </c>
      <c r="E1349" s="177" t="s">
        <v>3417</v>
      </c>
      <c r="F1349" s="177" t="s">
        <v>3986</v>
      </c>
      <c r="G1349" s="177" t="s">
        <v>3417</v>
      </c>
      <c r="H1349" s="177" t="s">
        <v>3417</v>
      </c>
      <c r="I1349" s="177" t="s">
        <v>3401</v>
      </c>
      <c r="J1349" s="177" t="s">
        <v>7629</v>
      </c>
      <c r="K1349" s="60" t="str">
        <f t="shared" si="36"/>
        <v>000100001001010240</v>
      </c>
    </row>
    <row r="1350" spans="1:11" s="3" customFormat="1">
      <c r="A1350" s="176" t="s">
        <v>4234</v>
      </c>
      <c r="B1350" s="176"/>
      <c r="C1350" s="185">
        <v>4</v>
      </c>
      <c r="D1350" s="153">
        <v>0</v>
      </c>
      <c r="E1350" s="177" t="s">
        <v>3417</v>
      </c>
      <c r="F1350" s="177" t="s">
        <v>3986</v>
      </c>
      <c r="G1350" s="177" t="s">
        <v>3417</v>
      </c>
      <c r="H1350" s="177" t="s">
        <v>3417</v>
      </c>
      <c r="I1350" s="177" t="s">
        <v>3401</v>
      </c>
      <c r="J1350" s="187" t="s">
        <v>7630</v>
      </c>
      <c r="K1350" s="60" t="str">
        <f t="shared" si="36"/>
        <v>000100001001010241</v>
      </c>
    </row>
    <row r="1351" spans="1:11" s="3" customFormat="1">
      <c r="A1351" s="176" t="s">
        <v>4235</v>
      </c>
      <c r="B1351" s="176"/>
      <c r="C1351" s="185">
        <v>4</v>
      </c>
      <c r="D1351" s="153">
        <v>0</v>
      </c>
      <c r="E1351" s="177" t="s">
        <v>3417</v>
      </c>
      <c r="F1351" s="177" t="s">
        <v>3986</v>
      </c>
      <c r="G1351" s="177" t="s">
        <v>3417</v>
      </c>
      <c r="H1351" s="177" t="s">
        <v>3417</v>
      </c>
      <c r="I1351" s="177" t="s">
        <v>3401</v>
      </c>
      <c r="J1351" s="177" t="s">
        <v>7631</v>
      </c>
      <c r="K1351" s="60" t="str">
        <f t="shared" si="36"/>
        <v>000100001001010242</v>
      </c>
    </row>
    <row r="1352" spans="1:11" s="3" customFormat="1">
      <c r="A1352" s="176" t="s">
        <v>4236</v>
      </c>
      <c r="B1352" s="176"/>
      <c r="C1352" s="185">
        <v>4</v>
      </c>
      <c r="D1352" s="153">
        <v>0</v>
      </c>
      <c r="E1352" s="177" t="s">
        <v>3417</v>
      </c>
      <c r="F1352" s="177" t="s">
        <v>3986</v>
      </c>
      <c r="G1352" s="177" t="s">
        <v>3417</v>
      </c>
      <c r="H1352" s="177" t="s">
        <v>3417</v>
      </c>
      <c r="I1352" s="177" t="s">
        <v>3401</v>
      </c>
      <c r="J1352" s="187" t="s">
        <v>7632</v>
      </c>
      <c r="K1352" s="60" t="str">
        <f t="shared" si="36"/>
        <v>000100001001010243</v>
      </c>
    </row>
    <row r="1353" spans="1:11" s="3" customFormat="1">
      <c r="A1353" s="176" t="s">
        <v>4237</v>
      </c>
      <c r="B1353" s="176"/>
      <c r="C1353" s="185">
        <v>4</v>
      </c>
      <c r="D1353" s="153">
        <v>0</v>
      </c>
      <c r="E1353" s="177" t="s">
        <v>3417</v>
      </c>
      <c r="F1353" s="177" t="s">
        <v>3986</v>
      </c>
      <c r="G1353" s="177" t="s">
        <v>3417</v>
      </c>
      <c r="H1353" s="177" t="s">
        <v>3417</v>
      </c>
      <c r="I1353" s="177" t="s">
        <v>3401</v>
      </c>
      <c r="J1353" s="177" t="s">
        <v>7633</v>
      </c>
      <c r="K1353" s="60" t="str">
        <f t="shared" si="36"/>
        <v>000100001001010244</v>
      </c>
    </row>
    <row r="1354" spans="1:11" s="3" customFormat="1">
      <c r="A1354" s="176" t="s">
        <v>4238</v>
      </c>
      <c r="B1354" s="176"/>
      <c r="C1354" s="185">
        <v>4</v>
      </c>
      <c r="D1354" s="153">
        <v>0</v>
      </c>
      <c r="E1354" s="177" t="s">
        <v>3417</v>
      </c>
      <c r="F1354" s="177" t="s">
        <v>3986</v>
      </c>
      <c r="G1354" s="177" t="s">
        <v>3417</v>
      </c>
      <c r="H1354" s="177" t="s">
        <v>3417</v>
      </c>
      <c r="I1354" s="177" t="s">
        <v>3401</v>
      </c>
      <c r="J1354" s="187" t="s">
        <v>7634</v>
      </c>
      <c r="K1354" s="60" t="str">
        <f t="shared" si="36"/>
        <v>000100001001010245</v>
      </c>
    </row>
    <row r="1355" spans="1:11" s="3" customFormat="1">
      <c r="A1355" s="176" t="s">
        <v>4239</v>
      </c>
      <c r="B1355" s="176"/>
      <c r="C1355" s="185">
        <v>4</v>
      </c>
      <c r="D1355" s="153">
        <v>0</v>
      </c>
      <c r="E1355" s="177" t="s">
        <v>3417</v>
      </c>
      <c r="F1355" s="177" t="s">
        <v>3986</v>
      </c>
      <c r="G1355" s="177" t="s">
        <v>3417</v>
      </c>
      <c r="H1355" s="177" t="s">
        <v>3417</v>
      </c>
      <c r="I1355" s="177" t="s">
        <v>3401</v>
      </c>
      <c r="J1355" s="177" t="s">
        <v>7635</v>
      </c>
      <c r="K1355" s="60" t="str">
        <f t="shared" si="36"/>
        <v>000100001001010246</v>
      </c>
    </row>
    <row r="1356" spans="1:11" s="3" customFormat="1">
      <c r="A1356" s="176" t="s">
        <v>4240</v>
      </c>
      <c r="B1356" s="176"/>
      <c r="C1356" s="185">
        <v>4</v>
      </c>
      <c r="D1356" s="153">
        <v>0</v>
      </c>
      <c r="E1356" s="177" t="s">
        <v>3417</v>
      </c>
      <c r="F1356" s="177" t="s">
        <v>3986</v>
      </c>
      <c r="G1356" s="177" t="s">
        <v>3417</v>
      </c>
      <c r="H1356" s="177" t="s">
        <v>3417</v>
      </c>
      <c r="I1356" s="177" t="s">
        <v>3401</v>
      </c>
      <c r="J1356" s="187" t="s">
        <v>7636</v>
      </c>
      <c r="K1356" s="60" t="str">
        <f t="shared" si="36"/>
        <v>000100001001010247</v>
      </c>
    </row>
    <row r="1357" spans="1:11" s="3" customFormat="1">
      <c r="A1357" s="176" t="s">
        <v>4241</v>
      </c>
      <c r="B1357" s="176"/>
      <c r="C1357" s="185">
        <v>4</v>
      </c>
      <c r="D1357" s="153">
        <v>0</v>
      </c>
      <c r="E1357" s="177" t="s">
        <v>3417</v>
      </c>
      <c r="F1357" s="177" t="s">
        <v>3986</v>
      </c>
      <c r="G1357" s="177" t="s">
        <v>3417</v>
      </c>
      <c r="H1357" s="177" t="s">
        <v>3417</v>
      </c>
      <c r="I1357" s="177" t="s">
        <v>3401</v>
      </c>
      <c r="J1357" s="177" t="s">
        <v>7637</v>
      </c>
      <c r="K1357" s="60" t="str">
        <f t="shared" si="36"/>
        <v>000100001001010248</v>
      </c>
    </row>
    <row r="1358" spans="1:11" s="3" customFormat="1">
      <c r="A1358" s="176" t="s">
        <v>4242</v>
      </c>
      <c r="B1358" s="176"/>
      <c r="C1358" s="185">
        <v>4</v>
      </c>
      <c r="D1358" s="153">
        <v>0</v>
      </c>
      <c r="E1358" s="177" t="s">
        <v>3417</v>
      </c>
      <c r="F1358" s="177" t="s">
        <v>3986</v>
      </c>
      <c r="G1358" s="177" t="s">
        <v>3417</v>
      </c>
      <c r="H1358" s="177" t="s">
        <v>3417</v>
      </c>
      <c r="I1358" s="177" t="s">
        <v>3401</v>
      </c>
      <c r="J1358" s="187" t="s">
        <v>7638</v>
      </c>
      <c r="K1358" s="60" t="str">
        <f t="shared" si="36"/>
        <v>000100001001010249</v>
      </c>
    </row>
    <row r="1359" spans="1:11" s="3" customFormat="1">
      <c r="A1359" s="176" t="s">
        <v>4243</v>
      </c>
      <c r="B1359" s="176"/>
      <c r="C1359" s="185">
        <v>4</v>
      </c>
      <c r="D1359" s="153">
        <v>0</v>
      </c>
      <c r="E1359" s="177" t="s">
        <v>3417</v>
      </c>
      <c r="F1359" s="177" t="s">
        <v>3986</v>
      </c>
      <c r="G1359" s="177" t="s">
        <v>3417</v>
      </c>
      <c r="H1359" s="177" t="s">
        <v>3417</v>
      </c>
      <c r="I1359" s="177" t="s">
        <v>3401</v>
      </c>
      <c r="J1359" s="177" t="s">
        <v>7639</v>
      </c>
      <c r="K1359" s="60" t="str">
        <f t="shared" si="36"/>
        <v>000100001001010250</v>
      </c>
    </row>
    <row r="1360" spans="1:11" s="3" customFormat="1">
      <c r="A1360" s="176" t="s">
        <v>4244</v>
      </c>
      <c r="B1360" s="176"/>
      <c r="C1360" s="185">
        <v>4</v>
      </c>
      <c r="D1360" s="153">
        <v>0</v>
      </c>
      <c r="E1360" s="177" t="s">
        <v>3417</v>
      </c>
      <c r="F1360" s="177" t="s">
        <v>3986</v>
      </c>
      <c r="G1360" s="177" t="s">
        <v>3417</v>
      </c>
      <c r="H1360" s="177" t="s">
        <v>3417</v>
      </c>
      <c r="I1360" s="177" t="s">
        <v>3401</v>
      </c>
      <c r="J1360" s="187" t="s">
        <v>7640</v>
      </c>
      <c r="K1360" s="60" t="str">
        <f t="shared" si="36"/>
        <v>000100001001010251</v>
      </c>
    </row>
    <row r="1361" spans="1:11" s="3" customFormat="1">
      <c r="A1361" s="176" t="s">
        <v>4245</v>
      </c>
      <c r="B1361" s="176"/>
      <c r="C1361" s="185">
        <v>4</v>
      </c>
      <c r="D1361" s="153">
        <v>0</v>
      </c>
      <c r="E1361" s="177" t="s">
        <v>3417</v>
      </c>
      <c r="F1361" s="177" t="s">
        <v>3986</v>
      </c>
      <c r="G1361" s="177" t="s">
        <v>3417</v>
      </c>
      <c r="H1361" s="177" t="s">
        <v>3417</v>
      </c>
      <c r="I1361" s="177" t="s">
        <v>3401</v>
      </c>
      <c r="J1361" s="177" t="s">
        <v>7641</v>
      </c>
      <c r="K1361" s="60" t="str">
        <f t="shared" si="36"/>
        <v>000100001001010252</v>
      </c>
    </row>
    <row r="1362" spans="1:11" s="3" customFormat="1">
      <c r="A1362" s="176" t="s">
        <v>4246</v>
      </c>
      <c r="B1362" s="176"/>
      <c r="C1362" s="185">
        <v>4</v>
      </c>
      <c r="D1362" s="153">
        <v>0</v>
      </c>
      <c r="E1362" s="177" t="s">
        <v>3417</v>
      </c>
      <c r="F1362" s="177" t="s">
        <v>3986</v>
      </c>
      <c r="G1362" s="177" t="s">
        <v>3417</v>
      </c>
      <c r="H1362" s="177" t="s">
        <v>3417</v>
      </c>
      <c r="I1362" s="177" t="s">
        <v>3401</v>
      </c>
      <c r="J1362" s="187" t="s">
        <v>7642</v>
      </c>
      <c r="K1362" s="60" t="str">
        <f t="shared" si="36"/>
        <v>000100001001010253</v>
      </c>
    </row>
    <row r="1363" spans="1:11" s="3" customFormat="1">
      <c r="A1363" s="176" t="s">
        <v>4247</v>
      </c>
      <c r="B1363" s="176"/>
      <c r="C1363" s="185">
        <v>4</v>
      </c>
      <c r="D1363" s="153">
        <v>0</v>
      </c>
      <c r="E1363" s="177" t="s">
        <v>3417</v>
      </c>
      <c r="F1363" s="177" t="s">
        <v>3986</v>
      </c>
      <c r="G1363" s="177" t="s">
        <v>3417</v>
      </c>
      <c r="H1363" s="177" t="s">
        <v>3417</v>
      </c>
      <c r="I1363" s="177" t="s">
        <v>3401</v>
      </c>
      <c r="J1363" s="177" t="s">
        <v>7643</v>
      </c>
      <c r="K1363" s="60" t="str">
        <f t="shared" si="36"/>
        <v>000100001001010254</v>
      </c>
    </row>
    <row r="1364" spans="1:11" s="3" customFormat="1">
      <c r="A1364" s="176" t="s">
        <v>4248</v>
      </c>
      <c r="B1364" s="176"/>
      <c r="C1364" s="185">
        <v>4</v>
      </c>
      <c r="D1364" s="153">
        <v>0</v>
      </c>
      <c r="E1364" s="177" t="s">
        <v>3417</v>
      </c>
      <c r="F1364" s="177" t="s">
        <v>3986</v>
      </c>
      <c r="G1364" s="177" t="s">
        <v>3417</v>
      </c>
      <c r="H1364" s="177" t="s">
        <v>3417</v>
      </c>
      <c r="I1364" s="177" t="s">
        <v>3401</v>
      </c>
      <c r="J1364" s="187" t="s">
        <v>7644</v>
      </c>
      <c r="K1364" s="60" t="str">
        <f t="shared" si="36"/>
        <v>000100001001010255</v>
      </c>
    </row>
    <row r="1365" spans="1:11" s="3" customFormat="1">
      <c r="A1365" s="176" t="s">
        <v>4249</v>
      </c>
      <c r="B1365" s="176"/>
      <c r="C1365" s="185">
        <v>4</v>
      </c>
      <c r="D1365" s="153">
        <v>0</v>
      </c>
      <c r="E1365" s="177" t="s">
        <v>3417</v>
      </c>
      <c r="F1365" s="177" t="s">
        <v>3986</v>
      </c>
      <c r="G1365" s="177" t="s">
        <v>3417</v>
      </c>
      <c r="H1365" s="177" t="s">
        <v>3417</v>
      </c>
      <c r="I1365" s="177" t="s">
        <v>3401</v>
      </c>
      <c r="J1365" s="177" t="s">
        <v>7645</v>
      </c>
      <c r="K1365" s="60" t="str">
        <f t="shared" si="36"/>
        <v>000100001001010256</v>
      </c>
    </row>
    <row r="1366" spans="1:11" s="3" customFormat="1">
      <c r="A1366" s="176" t="s">
        <v>4250</v>
      </c>
      <c r="B1366" s="176"/>
      <c r="C1366" s="185">
        <v>4</v>
      </c>
      <c r="D1366" s="153">
        <v>0</v>
      </c>
      <c r="E1366" s="177" t="s">
        <v>3417</v>
      </c>
      <c r="F1366" s="177" t="s">
        <v>3986</v>
      </c>
      <c r="G1366" s="177" t="s">
        <v>3417</v>
      </c>
      <c r="H1366" s="177" t="s">
        <v>3417</v>
      </c>
      <c r="I1366" s="177" t="s">
        <v>3401</v>
      </c>
      <c r="J1366" s="187" t="s">
        <v>7646</v>
      </c>
      <c r="K1366" s="60" t="str">
        <f t="shared" si="36"/>
        <v>000100001001010257</v>
      </c>
    </row>
    <row r="1367" spans="1:11" s="3" customFormat="1">
      <c r="A1367" s="176" t="s">
        <v>4251</v>
      </c>
      <c r="B1367" s="176"/>
      <c r="C1367" s="185">
        <v>4</v>
      </c>
      <c r="D1367" s="153">
        <v>0</v>
      </c>
      <c r="E1367" s="177" t="s">
        <v>3417</v>
      </c>
      <c r="F1367" s="177" t="s">
        <v>3986</v>
      </c>
      <c r="G1367" s="177" t="s">
        <v>3417</v>
      </c>
      <c r="H1367" s="177" t="s">
        <v>3417</v>
      </c>
      <c r="I1367" s="177" t="s">
        <v>3401</v>
      </c>
      <c r="J1367" s="177" t="s">
        <v>7647</v>
      </c>
      <c r="K1367" s="60" t="str">
        <f t="shared" ref="K1367:K1430" si="37">D1367&amp;E1367&amp;F1367&amp;G1367&amp;H1367&amp;I1367&amp;J1367</f>
        <v>000100001001010258</v>
      </c>
    </row>
    <row r="1368" spans="1:11" s="3" customFormat="1">
      <c r="A1368" s="176" t="s">
        <v>4252</v>
      </c>
      <c r="B1368" s="176"/>
      <c r="C1368" s="185">
        <v>4</v>
      </c>
      <c r="D1368" s="153">
        <v>0</v>
      </c>
      <c r="E1368" s="177" t="s">
        <v>3417</v>
      </c>
      <c r="F1368" s="177" t="s">
        <v>3986</v>
      </c>
      <c r="G1368" s="177" t="s">
        <v>3417</v>
      </c>
      <c r="H1368" s="177" t="s">
        <v>3417</v>
      </c>
      <c r="I1368" s="177" t="s">
        <v>3401</v>
      </c>
      <c r="J1368" s="187" t="s">
        <v>7648</v>
      </c>
      <c r="K1368" s="60" t="str">
        <f t="shared" si="37"/>
        <v>000100001001010259</v>
      </c>
    </row>
    <row r="1369" spans="1:11" s="3" customFormat="1">
      <c r="A1369" s="176" t="s">
        <v>4253</v>
      </c>
      <c r="B1369" s="176"/>
      <c r="C1369" s="185">
        <v>4</v>
      </c>
      <c r="D1369" s="153">
        <v>0</v>
      </c>
      <c r="E1369" s="177" t="s">
        <v>3417</v>
      </c>
      <c r="F1369" s="177" t="s">
        <v>3986</v>
      </c>
      <c r="G1369" s="177" t="s">
        <v>3417</v>
      </c>
      <c r="H1369" s="177" t="s">
        <v>3417</v>
      </c>
      <c r="I1369" s="177" t="s">
        <v>3401</v>
      </c>
      <c r="J1369" s="177" t="s">
        <v>7649</v>
      </c>
      <c r="K1369" s="60" t="str">
        <f t="shared" si="37"/>
        <v>000100001001010260</v>
      </c>
    </row>
    <row r="1370" spans="1:11" s="3" customFormat="1">
      <c r="A1370" s="176" t="s">
        <v>4254</v>
      </c>
      <c r="B1370" s="176"/>
      <c r="C1370" s="185">
        <v>4</v>
      </c>
      <c r="D1370" s="153">
        <v>0</v>
      </c>
      <c r="E1370" s="177" t="s">
        <v>3417</v>
      </c>
      <c r="F1370" s="177" t="s">
        <v>3986</v>
      </c>
      <c r="G1370" s="177" t="s">
        <v>3417</v>
      </c>
      <c r="H1370" s="177" t="s">
        <v>3417</v>
      </c>
      <c r="I1370" s="177" t="s">
        <v>3401</v>
      </c>
      <c r="J1370" s="187" t="s">
        <v>7650</v>
      </c>
      <c r="K1370" s="60" t="str">
        <f t="shared" si="37"/>
        <v>000100001001010261</v>
      </c>
    </row>
    <row r="1371" spans="1:11" s="3" customFormat="1">
      <c r="A1371" s="176" t="s">
        <v>4255</v>
      </c>
      <c r="B1371" s="176"/>
      <c r="C1371" s="185">
        <v>4</v>
      </c>
      <c r="D1371" s="153">
        <v>0</v>
      </c>
      <c r="E1371" s="177" t="s">
        <v>3417</v>
      </c>
      <c r="F1371" s="177" t="s">
        <v>3986</v>
      </c>
      <c r="G1371" s="177" t="s">
        <v>3417</v>
      </c>
      <c r="H1371" s="177" t="s">
        <v>3417</v>
      </c>
      <c r="I1371" s="177" t="s">
        <v>3401</v>
      </c>
      <c r="J1371" s="177" t="s">
        <v>7651</v>
      </c>
      <c r="K1371" s="60" t="str">
        <f t="shared" si="37"/>
        <v>000100001001010262</v>
      </c>
    </row>
    <row r="1372" spans="1:11" s="3" customFormat="1">
      <c r="A1372" s="176" t="s">
        <v>4256</v>
      </c>
      <c r="B1372" s="176"/>
      <c r="C1372" s="185">
        <v>4</v>
      </c>
      <c r="D1372" s="153">
        <v>0</v>
      </c>
      <c r="E1372" s="177" t="s">
        <v>3417</v>
      </c>
      <c r="F1372" s="177" t="s">
        <v>3986</v>
      </c>
      <c r="G1372" s="177" t="s">
        <v>3417</v>
      </c>
      <c r="H1372" s="177" t="s">
        <v>3417</v>
      </c>
      <c r="I1372" s="177" t="s">
        <v>3401</v>
      </c>
      <c r="J1372" s="187" t="s">
        <v>7652</v>
      </c>
      <c r="K1372" s="60" t="str">
        <f t="shared" si="37"/>
        <v>000100001001010263</v>
      </c>
    </row>
    <row r="1373" spans="1:11" s="3" customFormat="1">
      <c r="A1373" s="176" t="s">
        <v>4257</v>
      </c>
      <c r="B1373" s="176"/>
      <c r="C1373" s="185">
        <v>4</v>
      </c>
      <c r="D1373" s="153">
        <v>0</v>
      </c>
      <c r="E1373" s="177" t="s">
        <v>3417</v>
      </c>
      <c r="F1373" s="177" t="s">
        <v>3986</v>
      </c>
      <c r="G1373" s="177" t="s">
        <v>3417</v>
      </c>
      <c r="H1373" s="177" t="s">
        <v>3417</v>
      </c>
      <c r="I1373" s="177" t="s">
        <v>3401</v>
      </c>
      <c r="J1373" s="177" t="s">
        <v>7653</v>
      </c>
      <c r="K1373" s="60" t="str">
        <f t="shared" si="37"/>
        <v>000100001001010264</v>
      </c>
    </row>
    <row r="1374" spans="1:11" s="3" customFormat="1">
      <c r="A1374" s="176" t="s">
        <v>4258</v>
      </c>
      <c r="B1374" s="176"/>
      <c r="C1374" s="185">
        <v>4</v>
      </c>
      <c r="D1374" s="153">
        <v>0</v>
      </c>
      <c r="E1374" s="177" t="s">
        <v>3417</v>
      </c>
      <c r="F1374" s="177" t="s">
        <v>3986</v>
      </c>
      <c r="G1374" s="177" t="s">
        <v>3417</v>
      </c>
      <c r="H1374" s="177" t="s">
        <v>3417</v>
      </c>
      <c r="I1374" s="177" t="s">
        <v>3401</v>
      </c>
      <c r="J1374" s="187" t="s">
        <v>7654</v>
      </c>
      <c r="K1374" s="60" t="str">
        <f t="shared" si="37"/>
        <v>000100001001010265</v>
      </c>
    </row>
    <row r="1375" spans="1:11" s="3" customFormat="1">
      <c r="A1375" s="176" t="s">
        <v>4259</v>
      </c>
      <c r="B1375" s="176"/>
      <c r="C1375" s="185">
        <v>4</v>
      </c>
      <c r="D1375" s="153">
        <v>0</v>
      </c>
      <c r="E1375" s="177" t="s">
        <v>3417</v>
      </c>
      <c r="F1375" s="177" t="s">
        <v>3986</v>
      </c>
      <c r="G1375" s="177" t="s">
        <v>3417</v>
      </c>
      <c r="H1375" s="177" t="s">
        <v>3417</v>
      </c>
      <c r="I1375" s="177" t="s">
        <v>3401</v>
      </c>
      <c r="J1375" s="177" t="s">
        <v>7655</v>
      </c>
      <c r="K1375" s="60" t="str">
        <f t="shared" si="37"/>
        <v>000100001001010266</v>
      </c>
    </row>
    <row r="1376" spans="1:11" s="3" customFormat="1">
      <c r="A1376" s="176" t="s">
        <v>4260</v>
      </c>
      <c r="B1376" s="176"/>
      <c r="C1376" s="185">
        <v>4</v>
      </c>
      <c r="D1376" s="153">
        <v>0</v>
      </c>
      <c r="E1376" s="177" t="s">
        <v>3417</v>
      </c>
      <c r="F1376" s="177" t="s">
        <v>3986</v>
      </c>
      <c r="G1376" s="177" t="s">
        <v>3417</v>
      </c>
      <c r="H1376" s="177" t="s">
        <v>3417</v>
      </c>
      <c r="I1376" s="177" t="s">
        <v>3401</v>
      </c>
      <c r="J1376" s="187" t="s">
        <v>7656</v>
      </c>
      <c r="K1376" s="60" t="str">
        <f t="shared" si="37"/>
        <v>000100001001010267</v>
      </c>
    </row>
    <row r="1377" spans="1:11" s="3" customFormat="1">
      <c r="A1377" s="176" t="s">
        <v>4261</v>
      </c>
      <c r="B1377" s="176"/>
      <c r="C1377" s="185">
        <v>4</v>
      </c>
      <c r="D1377" s="153">
        <v>0</v>
      </c>
      <c r="E1377" s="177" t="s">
        <v>3417</v>
      </c>
      <c r="F1377" s="177" t="s">
        <v>3986</v>
      </c>
      <c r="G1377" s="177" t="s">
        <v>3417</v>
      </c>
      <c r="H1377" s="177" t="s">
        <v>3417</v>
      </c>
      <c r="I1377" s="177" t="s">
        <v>3401</v>
      </c>
      <c r="J1377" s="177" t="s">
        <v>7657</v>
      </c>
      <c r="K1377" s="60" t="str">
        <f t="shared" si="37"/>
        <v>000100001001010268</v>
      </c>
    </row>
    <row r="1378" spans="1:11" s="3" customFormat="1">
      <c r="A1378" s="176" t="s">
        <v>4262</v>
      </c>
      <c r="B1378" s="176"/>
      <c r="C1378" s="185">
        <v>4</v>
      </c>
      <c r="D1378" s="153">
        <v>0</v>
      </c>
      <c r="E1378" s="177" t="s">
        <v>3417</v>
      </c>
      <c r="F1378" s="177" t="s">
        <v>3986</v>
      </c>
      <c r="G1378" s="177" t="s">
        <v>3417</v>
      </c>
      <c r="H1378" s="177" t="s">
        <v>3417</v>
      </c>
      <c r="I1378" s="177" t="s">
        <v>3401</v>
      </c>
      <c r="J1378" s="187" t="s">
        <v>7658</v>
      </c>
      <c r="K1378" s="60" t="str">
        <f t="shared" si="37"/>
        <v>000100001001010269</v>
      </c>
    </row>
    <row r="1379" spans="1:11" s="3" customFormat="1">
      <c r="A1379" s="176" t="s">
        <v>4263</v>
      </c>
      <c r="B1379" s="176"/>
      <c r="C1379" s="185">
        <v>4</v>
      </c>
      <c r="D1379" s="153">
        <v>0</v>
      </c>
      <c r="E1379" s="177" t="s">
        <v>3417</v>
      </c>
      <c r="F1379" s="177" t="s">
        <v>3986</v>
      </c>
      <c r="G1379" s="177" t="s">
        <v>3417</v>
      </c>
      <c r="H1379" s="177" t="s">
        <v>3417</v>
      </c>
      <c r="I1379" s="177" t="s">
        <v>3401</v>
      </c>
      <c r="J1379" s="177" t="s">
        <v>7659</v>
      </c>
      <c r="K1379" s="60" t="str">
        <f t="shared" si="37"/>
        <v>000100001001010270</v>
      </c>
    </row>
    <row r="1380" spans="1:11" s="3" customFormat="1">
      <c r="A1380" s="176" t="s">
        <v>4264</v>
      </c>
      <c r="B1380" s="176"/>
      <c r="C1380" s="185">
        <v>4</v>
      </c>
      <c r="D1380" s="153">
        <v>0</v>
      </c>
      <c r="E1380" s="177" t="s">
        <v>3417</v>
      </c>
      <c r="F1380" s="177" t="s">
        <v>3986</v>
      </c>
      <c r="G1380" s="177" t="s">
        <v>3417</v>
      </c>
      <c r="H1380" s="177" t="s">
        <v>3417</v>
      </c>
      <c r="I1380" s="177" t="s">
        <v>3401</v>
      </c>
      <c r="J1380" s="187" t="s">
        <v>7660</v>
      </c>
      <c r="K1380" s="60" t="str">
        <f t="shared" si="37"/>
        <v>000100001001010271</v>
      </c>
    </row>
    <row r="1381" spans="1:11" s="3" customFormat="1">
      <c r="A1381" s="176" t="s">
        <v>4265</v>
      </c>
      <c r="B1381" s="176"/>
      <c r="C1381" s="185">
        <v>4</v>
      </c>
      <c r="D1381" s="153">
        <v>0</v>
      </c>
      <c r="E1381" s="177" t="s">
        <v>3417</v>
      </c>
      <c r="F1381" s="177" t="s">
        <v>3986</v>
      </c>
      <c r="G1381" s="177" t="s">
        <v>3417</v>
      </c>
      <c r="H1381" s="177" t="s">
        <v>3417</v>
      </c>
      <c r="I1381" s="177" t="s">
        <v>3401</v>
      </c>
      <c r="J1381" s="177" t="s">
        <v>7661</v>
      </c>
      <c r="K1381" s="60" t="str">
        <f t="shared" si="37"/>
        <v>000100001001010272</v>
      </c>
    </row>
    <row r="1382" spans="1:11" s="3" customFormat="1">
      <c r="A1382" s="176" t="s">
        <v>4266</v>
      </c>
      <c r="B1382" s="176"/>
      <c r="C1382" s="185">
        <v>4</v>
      </c>
      <c r="D1382" s="153">
        <v>0</v>
      </c>
      <c r="E1382" s="177" t="s">
        <v>3417</v>
      </c>
      <c r="F1382" s="177" t="s">
        <v>3986</v>
      </c>
      <c r="G1382" s="177" t="s">
        <v>3417</v>
      </c>
      <c r="H1382" s="177" t="s">
        <v>3417</v>
      </c>
      <c r="I1382" s="177" t="s">
        <v>3401</v>
      </c>
      <c r="J1382" s="187" t="s">
        <v>7662</v>
      </c>
      <c r="K1382" s="60" t="str">
        <f t="shared" si="37"/>
        <v>000100001001010273</v>
      </c>
    </row>
    <row r="1383" spans="1:11" s="3" customFormat="1">
      <c r="A1383" s="176" t="s">
        <v>4267</v>
      </c>
      <c r="B1383" s="176"/>
      <c r="C1383" s="185">
        <v>4</v>
      </c>
      <c r="D1383" s="153">
        <v>0</v>
      </c>
      <c r="E1383" s="177" t="s">
        <v>3417</v>
      </c>
      <c r="F1383" s="177" t="s">
        <v>3986</v>
      </c>
      <c r="G1383" s="177" t="s">
        <v>3417</v>
      </c>
      <c r="H1383" s="177" t="s">
        <v>3417</v>
      </c>
      <c r="I1383" s="177" t="s">
        <v>3401</v>
      </c>
      <c r="J1383" s="177" t="s">
        <v>7663</v>
      </c>
      <c r="K1383" s="60" t="str">
        <f t="shared" si="37"/>
        <v>000100001001010274</v>
      </c>
    </row>
    <row r="1384" spans="1:11" s="3" customFormat="1">
      <c r="A1384" s="176" t="s">
        <v>4268</v>
      </c>
      <c r="B1384" s="176"/>
      <c r="C1384" s="185">
        <v>4</v>
      </c>
      <c r="D1384" s="153">
        <v>0</v>
      </c>
      <c r="E1384" s="177" t="s">
        <v>3417</v>
      </c>
      <c r="F1384" s="177" t="s">
        <v>3986</v>
      </c>
      <c r="G1384" s="177" t="s">
        <v>3417</v>
      </c>
      <c r="H1384" s="177" t="s">
        <v>3417</v>
      </c>
      <c r="I1384" s="177" t="s">
        <v>3401</v>
      </c>
      <c r="J1384" s="187" t="s">
        <v>7664</v>
      </c>
      <c r="K1384" s="60" t="str">
        <f t="shared" si="37"/>
        <v>000100001001010275</v>
      </c>
    </row>
    <row r="1385" spans="1:11" s="3" customFormat="1">
      <c r="A1385" s="176" t="s">
        <v>4269</v>
      </c>
      <c r="B1385" s="176"/>
      <c r="C1385" s="185">
        <v>4</v>
      </c>
      <c r="D1385" s="153">
        <v>0</v>
      </c>
      <c r="E1385" s="177" t="s">
        <v>3417</v>
      </c>
      <c r="F1385" s="177" t="s">
        <v>3986</v>
      </c>
      <c r="G1385" s="177" t="s">
        <v>3417</v>
      </c>
      <c r="H1385" s="177" t="s">
        <v>3417</v>
      </c>
      <c r="I1385" s="177" t="s">
        <v>3401</v>
      </c>
      <c r="J1385" s="177" t="s">
        <v>7665</v>
      </c>
      <c r="K1385" s="60" t="str">
        <f t="shared" si="37"/>
        <v>000100001001010276</v>
      </c>
    </row>
    <row r="1386" spans="1:11" s="3" customFormat="1">
      <c r="A1386" s="176" t="s">
        <v>4270</v>
      </c>
      <c r="B1386" s="176"/>
      <c r="C1386" s="185">
        <v>4</v>
      </c>
      <c r="D1386" s="153">
        <v>0</v>
      </c>
      <c r="E1386" s="177" t="s">
        <v>3417</v>
      </c>
      <c r="F1386" s="177" t="s">
        <v>3986</v>
      </c>
      <c r="G1386" s="177" t="s">
        <v>3417</v>
      </c>
      <c r="H1386" s="177" t="s">
        <v>3417</v>
      </c>
      <c r="I1386" s="177" t="s">
        <v>3401</v>
      </c>
      <c r="J1386" s="187" t="s">
        <v>7666</v>
      </c>
      <c r="K1386" s="60" t="str">
        <f t="shared" si="37"/>
        <v>000100001001010277</v>
      </c>
    </row>
    <row r="1387" spans="1:11" s="3" customFormat="1">
      <c r="A1387" s="176" t="s">
        <v>4271</v>
      </c>
      <c r="B1387" s="176"/>
      <c r="C1387" s="185">
        <v>4</v>
      </c>
      <c r="D1387" s="153">
        <v>0</v>
      </c>
      <c r="E1387" s="177" t="s">
        <v>3417</v>
      </c>
      <c r="F1387" s="177" t="s">
        <v>3986</v>
      </c>
      <c r="G1387" s="177" t="s">
        <v>3417</v>
      </c>
      <c r="H1387" s="177" t="s">
        <v>3417</v>
      </c>
      <c r="I1387" s="177" t="s">
        <v>3401</v>
      </c>
      <c r="J1387" s="177" t="s">
        <v>7667</v>
      </c>
      <c r="K1387" s="60" t="str">
        <f t="shared" si="37"/>
        <v>000100001001010278</v>
      </c>
    </row>
    <row r="1388" spans="1:11" s="3" customFormat="1">
      <c r="A1388" s="176" t="s">
        <v>4272</v>
      </c>
      <c r="B1388" s="176"/>
      <c r="C1388" s="185">
        <v>4</v>
      </c>
      <c r="D1388" s="153">
        <v>0</v>
      </c>
      <c r="E1388" s="177" t="s">
        <v>3417</v>
      </c>
      <c r="F1388" s="177" t="s">
        <v>3986</v>
      </c>
      <c r="G1388" s="177" t="s">
        <v>3417</v>
      </c>
      <c r="H1388" s="177" t="s">
        <v>3417</v>
      </c>
      <c r="I1388" s="177" t="s">
        <v>3401</v>
      </c>
      <c r="J1388" s="187" t="s">
        <v>7668</v>
      </c>
      <c r="K1388" s="60" t="str">
        <f t="shared" si="37"/>
        <v>000100001001010279</v>
      </c>
    </row>
    <row r="1389" spans="1:11" s="3" customFormat="1">
      <c r="A1389" s="176" t="s">
        <v>4273</v>
      </c>
      <c r="B1389" s="176"/>
      <c r="C1389" s="185">
        <v>4</v>
      </c>
      <c r="D1389" s="153">
        <v>0</v>
      </c>
      <c r="E1389" s="177" t="s">
        <v>3417</v>
      </c>
      <c r="F1389" s="177" t="s">
        <v>3986</v>
      </c>
      <c r="G1389" s="177" t="s">
        <v>3417</v>
      </c>
      <c r="H1389" s="177" t="s">
        <v>3417</v>
      </c>
      <c r="I1389" s="177" t="s">
        <v>3401</v>
      </c>
      <c r="J1389" s="177" t="s">
        <v>7669</v>
      </c>
      <c r="K1389" s="60" t="str">
        <f t="shared" si="37"/>
        <v>000100001001010280</v>
      </c>
    </row>
    <row r="1390" spans="1:11" s="3" customFormat="1">
      <c r="A1390" s="176" t="s">
        <v>4274</v>
      </c>
      <c r="B1390" s="176"/>
      <c r="C1390" s="185">
        <v>4</v>
      </c>
      <c r="D1390" s="153">
        <v>0</v>
      </c>
      <c r="E1390" s="177" t="s">
        <v>3417</v>
      </c>
      <c r="F1390" s="177" t="s">
        <v>3986</v>
      </c>
      <c r="G1390" s="177" t="s">
        <v>3417</v>
      </c>
      <c r="H1390" s="177" t="s">
        <v>3417</v>
      </c>
      <c r="I1390" s="177" t="s">
        <v>3401</v>
      </c>
      <c r="J1390" s="187" t="s">
        <v>7670</v>
      </c>
      <c r="K1390" s="60" t="str">
        <f t="shared" si="37"/>
        <v>000100001001010281</v>
      </c>
    </row>
    <row r="1391" spans="1:11" s="3" customFormat="1">
      <c r="A1391" s="176" t="s">
        <v>4275</v>
      </c>
      <c r="B1391" s="176"/>
      <c r="C1391" s="185">
        <v>4</v>
      </c>
      <c r="D1391" s="153">
        <v>0</v>
      </c>
      <c r="E1391" s="177" t="s">
        <v>3417</v>
      </c>
      <c r="F1391" s="177" t="s">
        <v>3986</v>
      </c>
      <c r="G1391" s="177" t="s">
        <v>3417</v>
      </c>
      <c r="H1391" s="177" t="s">
        <v>3417</v>
      </c>
      <c r="I1391" s="177" t="s">
        <v>3401</v>
      </c>
      <c r="J1391" s="177" t="s">
        <v>7671</v>
      </c>
      <c r="K1391" s="60" t="str">
        <f t="shared" si="37"/>
        <v>000100001001010282</v>
      </c>
    </row>
    <row r="1392" spans="1:11" s="3" customFormat="1">
      <c r="A1392" s="176" t="s">
        <v>4276</v>
      </c>
      <c r="B1392" s="176"/>
      <c r="C1392" s="185">
        <v>4</v>
      </c>
      <c r="D1392" s="153">
        <v>0</v>
      </c>
      <c r="E1392" s="177" t="s">
        <v>3417</v>
      </c>
      <c r="F1392" s="177" t="s">
        <v>3986</v>
      </c>
      <c r="G1392" s="177" t="s">
        <v>3417</v>
      </c>
      <c r="H1392" s="177" t="s">
        <v>3417</v>
      </c>
      <c r="I1392" s="177" t="s">
        <v>3401</v>
      </c>
      <c r="J1392" s="187" t="s">
        <v>7672</v>
      </c>
      <c r="K1392" s="60" t="str">
        <f t="shared" si="37"/>
        <v>000100001001010283</v>
      </c>
    </row>
    <row r="1393" spans="1:11" s="3" customFormat="1">
      <c r="A1393" s="176" t="s">
        <v>4277</v>
      </c>
      <c r="B1393" s="176"/>
      <c r="C1393" s="185">
        <v>4</v>
      </c>
      <c r="D1393" s="153">
        <v>0</v>
      </c>
      <c r="E1393" s="177" t="s">
        <v>3417</v>
      </c>
      <c r="F1393" s="177" t="s">
        <v>3986</v>
      </c>
      <c r="G1393" s="177" t="s">
        <v>3417</v>
      </c>
      <c r="H1393" s="177" t="s">
        <v>3417</v>
      </c>
      <c r="I1393" s="177" t="s">
        <v>3401</v>
      </c>
      <c r="J1393" s="177" t="s">
        <v>7673</v>
      </c>
      <c r="K1393" s="60" t="str">
        <f t="shared" si="37"/>
        <v>000100001001010284</v>
      </c>
    </row>
    <row r="1394" spans="1:11" s="3" customFormat="1">
      <c r="A1394" s="176" t="s">
        <v>4278</v>
      </c>
      <c r="B1394" s="176"/>
      <c r="C1394" s="185">
        <v>4</v>
      </c>
      <c r="D1394" s="153">
        <v>0</v>
      </c>
      <c r="E1394" s="177" t="s">
        <v>3417</v>
      </c>
      <c r="F1394" s="177" t="s">
        <v>3986</v>
      </c>
      <c r="G1394" s="177" t="s">
        <v>3417</v>
      </c>
      <c r="H1394" s="177" t="s">
        <v>3417</v>
      </c>
      <c r="I1394" s="177" t="s">
        <v>3401</v>
      </c>
      <c r="J1394" s="187" t="s">
        <v>7674</v>
      </c>
      <c r="K1394" s="60" t="str">
        <f t="shared" si="37"/>
        <v>000100001001010285</v>
      </c>
    </row>
    <row r="1395" spans="1:11" s="3" customFormat="1">
      <c r="A1395" s="176" t="s">
        <v>4279</v>
      </c>
      <c r="B1395" s="176"/>
      <c r="C1395" s="185">
        <v>4</v>
      </c>
      <c r="D1395" s="153">
        <v>0</v>
      </c>
      <c r="E1395" s="177" t="s">
        <v>3417</v>
      </c>
      <c r="F1395" s="177" t="s">
        <v>3986</v>
      </c>
      <c r="G1395" s="177" t="s">
        <v>3417</v>
      </c>
      <c r="H1395" s="177" t="s">
        <v>3417</v>
      </c>
      <c r="I1395" s="177" t="s">
        <v>3401</v>
      </c>
      <c r="J1395" s="177" t="s">
        <v>7675</v>
      </c>
      <c r="K1395" s="60" t="str">
        <f t="shared" si="37"/>
        <v>000100001001010286</v>
      </c>
    </row>
    <row r="1396" spans="1:11" s="3" customFormat="1">
      <c r="A1396" s="176" t="s">
        <v>4280</v>
      </c>
      <c r="B1396" s="176"/>
      <c r="C1396" s="185">
        <v>4</v>
      </c>
      <c r="D1396" s="153">
        <v>0</v>
      </c>
      <c r="E1396" s="177" t="s">
        <v>3417</v>
      </c>
      <c r="F1396" s="177" t="s">
        <v>3986</v>
      </c>
      <c r="G1396" s="177" t="s">
        <v>3417</v>
      </c>
      <c r="H1396" s="177" t="s">
        <v>3417</v>
      </c>
      <c r="I1396" s="177" t="s">
        <v>3401</v>
      </c>
      <c r="J1396" s="187" t="s">
        <v>7676</v>
      </c>
      <c r="K1396" s="60" t="str">
        <f t="shared" si="37"/>
        <v>000100001001010287</v>
      </c>
    </row>
    <row r="1397" spans="1:11" s="3" customFormat="1">
      <c r="A1397" s="176" t="s">
        <v>4281</v>
      </c>
      <c r="B1397" s="176"/>
      <c r="C1397" s="185">
        <v>4</v>
      </c>
      <c r="D1397" s="153">
        <v>0</v>
      </c>
      <c r="E1397" s="177" t="s">
        <v>3417</v>
      </c>
      <c r="F1397" s="177" t="s">
        <v>3986</v>
      </c>
      <c r="G1397" s="177" t="s">
        <v>3417</v>
      </c>
      <c r="H1397" s="177" t="s">
        <v>3417</v>
      </c>
      <c r="I1397" s="177" t="s">
        <v>3401</v>
      </c>
      <c r="J1397" s="177" t="s">
        <v>7677</v>
      </c>
      <c r="K1397" s="60" t="str">
        <f t="shared" si="37"/>
        <v>000100001001010288</v>
      </c>
    </row>
    <row r="1398" spans="1:11" s="3" customFormat="1">
      <c r="A1398" s="176" t="s">
        <v>4282</v>
      </c>
      <c r="B1398" s="176"/>
      <c r="C1398" s="185">
        <v>4</v>
      </c>
      <c r="D1398" s="153">
        <v>0</v>
      </c>
      <c r="E1398" s="177" t="s">
        <v>3417</v>
      </c>
      <c r="F1398" s="177" t="s">
        <v>3986</v>
      </c>
      <c r="G1398" s="177" t="s">
        <v>3417</v>
      </c>
      <c r="H1398" s="177" t="s">
        <v>3417</v>
      </c>
      <c r="I1398" s="177" t="s">
        <v>3401</v>
      </c>
      <c r="J1398" s="187" t="s">
        <v>7678</v>
      </c>
      <c r="K1398" s="60" t="str">
        <f t="shared" si="37"/>
        <v>000100001001010289</v>
      </c>
    </row>
    <row r="1399" spans="1:11" s="3" customFormat="1">
      <c r="A1399" s="176" t="s">
        <v>4283</v>
      </c>
      <c r="B1399" s="176"/>
      <c r="C1399" s="185">
        <v>4</v>
      </c>
      <c r="D1399" s="153">
        <v>0</v>
      </c>
      <c r="E1399" s="177" t="s">
        <v>3417</v>
      </c>
      <c r="F1399" s="177" t="s">
        <v>3986</v>
      </c>
      <c r="G1399" s="177" t="s">
        <v>3417</v>
      </c>
      <c r="H1399" s="177" t="s">
        <v>3417</v>
      </c>
      <c r="I1399" s="177" t="s">
        <v>3401</v>
      </c>
      <c r="J1399" s="177" t="s">
        <v>7679</v>
      </c>
      <c r="K1399" s="60" t="str">
        <f t="shared" si="37"/>
        <v>000100001001010290</v>
      </c>
    </row>
    <row r="1400" spans="1:11" s="3" customFormat="1">
      <c r="A1400" s="176" t="s">
        <v>4284</v>
      </c>
      <c r="B1400" s="176"/>
      <c r="C1400" s="185">
        <v>4</v>
      </c>
      <c r="D1400" s="153">
        <v>0</v>
      </c>
      <c r="E1400" s="177" t="s">
        <v>3417</v>
      </c>
      <c r="F1400" s="177" t="s">
        <v>3986</v>
      </c>
      <c r="G1400" s="177" t="s">
        <v>3417</v>
      </c>
      <c r="H1400" s="177" t="s">
        <v>3417</v>
      </c>
      <c r="I1400" s="177" t="s">
        <v>3401</v>
      </c>
      <c r="J1400" s="187" t="s">
        <v>7680</v>
      </c>
      <c r="K1400" s="60" t="str">
        <f t="shared" si="37"/>
        <v>000100001001010291</v>
      </c>
    </row>
    <row r="1401" spans="1:11" s="3" customFormat="1">
      <c r="A1401" s="176" t="s">
        <v>4285</v>
      </c>
      <c r="B1401" s="176"/>
      <c r="C1401" s="185">
        <v>4</v>
      </c>
      <c r="D1401" s="153">
        <v>0</v>
      </c>
      <c r="E1401" s="177" t="s">
        <v>3417</v>
      </c>
      <c r="F1401" s="177" t="s">
        <v>3986</v>
      </c>
      <c r="G1401" s="177" t="s">
        <v>3417</v>
      </c>
      <c r="H1401" s="177" t="s">
        <v>3417</v>
      </c>
      <c r="I1401" s="177" t="s">
        <v>3401</v>
      </c>
      <c r="J1401" s="177" t="s">
        <v>7681</v>
      </c>
      <c r="K1401" s="60" t="str">
        <f t="shared" si="37"/>
        <v>000100001001010292</v>
      </c>
    </row>
    <row r="1402" spans="1:11" s="3" customFormat="1">
      <c r="A1402" s="176" t="s">
        <v>4286</v>
      </c>
      <c r="B1402" s="176"/>
      <c r="C1402" s="185">
        <v>4</v>
      </c>
      <c r="D1402" s="153">
        <v>0</v>
      </c>
      <c r="E1402" s="177" t="s">
        <v>3417</v>
      </c>
      <c r="F1402" s="177" t="s">
        <v>3986</v>
      </c>
      <c r="G1402" s="177" t="s">
        <v>3417</v>
      </c>
      <c r="H1402" s="177" t="s">
        <v>3417</v>
      </c>
      <c r="I1402" s="177" t="s">
        <v>3401</v>
      </c>
      <c r="J1402" s="187" t="s">
        <v>7682</v>
      </c>
      <c r="K1402" s="60" t="str">
        <f t="shared" si="37"/>
        <v>000100001001010293</v>
      </c>
    </row>
    <row r="1403" spans="1:11" s="3" customFormat="1">
      <c r="A1403" s="176" t="s">
        <v>4287</v>
      </c>
      <c r="B1403" s="176"/>
      <c r="C1403" s="185">
        <v>4</v>
      </c>
      <c r="D1403" s="153">
        <v>0</v>
      </c>
      <c r="E1403" s="177" t="s">
        <v>3417</v>
      </c>
      <c r="F1403" s="177" t="s">
        <v>3986</v>
      </c>
      <c r="G1403" s="177" t="s">
        <v>3417</v>
      </c>
      <c r="H1403" s="177" t="s">
        <v>3417</v>
      </c>
      <c r="I1403" s="177" t="s">
        <v>3401</v>
      </c>
      <c r="J1403" s="177" t="s">
        <v>7683</v>
      </c>
      <c r="K1403" s="60" t="str">
        <f t="shared" si="37"/>
        <v>000100001001010294</v>
      </c>
    </row>
    <row r="1404" spans="1:11" s="3" customFormat="1">
      <c r="A1404" s="176" t="s">
        <v>4288</v>
      </c>
      <c r="B1404" s="176"/>
      <c r="C1404" s="185">
        <v>4</v>
      </c>
      <c r="D1404" s="153">
        <v>0</v>
      </c>
      <c r="E1404" s="177" t="s">
        <v>3417</v>
      </c>
      <c r="F1404" s="177" t="s">
        <v>3986</v>
      </c>
      <c r="G1404" s="177" t="s">
        <v>3417</v>
      </c>
      <c r="H1404" s="177" t="s">
        <v>3417</v>
      </c>
      <c r="I1404" s="177" t="s">
        <v>3401</v>
      </c>
      <c r="J1404" s="187" t="s">
        <v>7684</v>
      </c>
      <c r="K1404" s="60" t="str">
        <f t="shared" si="37"/>
        <v>000100001001010295</v>
      </c>
    </row>
    <row r="1405" spans="1:11" s="3" customFormat="1">
      <c r="A1405" s="176" t="s">
        <v>4289</v>
      </c>
      <c r="B1405" s="176"/>
      <c r="C1405" s="185">
        <v>4</v>
      </c>
      <c r="D1405" s="153">
        <v>0</v>
      </c>
      <c r="E1405" s="177" t="s">
        <v>3417</v>
      </c>
      <c r="F1405" s="177" t="s">
        <v>3986</v>
      </c>
      <c r="G1405" s="177" t="s">
        <v>3417</v>
      </c>
      <c r="H1405" s="177" t="s">
        <v>3417</v>
      </c>
      <c r="I1405" s="177" t="s">
        <v>3401</v>
      </c>
      <c r="J1405" s="177" t="s">
        <v>7685</v>
      </c>
      <c r="K1405" s="60" t="str">
        <f t="shared" si="37"/>
        <v>000100001001010296</v>
      </c>
    </row>
    <row r="1406" spans="1:11" s="3" customFormat="1">
      <c r="A1406" s="176" t="s">
        <v>4290</v>
      </c>
      <c r="B1406" s="176"/>
      <c r="C1406" s="185">
        <v>4</v>
      </c>
      <c r="D1406" s="153">
        <v>0</v>
      </c>
      <c r="E1406" s="177" t="s">
        <v>3417</v>
      </c>
      <c r="F1406" s="177" t="s">
        <v>3986</v>
      </c>
      <c r="G1406" s="177" t="s">
        <v>3417</v>
      </c>
      <c r="H1406" s="177" t="s">
        <v>3417</v>
      </c>
      <c r="I1406" s="177" t="s">
        <v>3401</v>
      </c>
      <c r="J1406" s="187" t="s">
        <v>7686</v>
      </c>
      <c r="K1406" s="60" t="str">
        <f t="shared" si="37"/>
        <v>000100001001010297</v>
      </c>
    </row>
    <row r="1407" spans="1:11" s="3" customFormat="1">
      <c r="A1407" s="176" t="s">
        <v>4291</v>
      </c>
      <c r="B1407" s="176"/>
      <c r="C1407" s="185">
        <v>4</v>
      </c>
      <c r="D1407" s="153">
        <v>0</v>
      </c>
      <c r="E1407" s="177" t="s">
        <v>3417</v>
      </c>
      <c r="F1407" s="177" t="s">
        <v>3986</v>
      </c>
      <c r="G1407" s="177" t="s">
        <v>3417</v>
      </c>
      <c r="H1407" s="177" t="s">
        <v>3417</v>
      </c>
      <c r="I1407" s="177" t="s">
        <v>3401</v>
      </c>
      <c r="J1407" s="177" t="s">
        <v>7687</v>
      </c>
      <c r="K1407" s="60" t="str">
        <f t="shared" si="37"/>
        <v>000100001001010298</v>
      </c>
    </row>
    <row r="1408" spans="1:11" s="3" customFormat="1">
      <c r="A1408" s="176" t="s">
        <v>4292</v>
      </c>
      <c r="B1408" s="176"/>
      <c r="C1408" s="185">
        <v>4</v>
      </c>
      <c r="D1408" s="153">
        <v>0</v>
      </c>
      <c r="E1408" s="177" t="s">
        <v>3417</v>
      </c>
      <c r="F1408" s="177" t="s">
        <v>3986</v>
      </c>
      <c r="G1408" s="177" t="s">
        <v>3417</v>
      </c>
      <c r="H1408" s="177" t="s">
        <v>3417</v>
      </c>
      <c r="I1408" s="177" t="s">
        <v>3401</v>
      </c>
      <c r="J1408" s="187" t="s">
        <v>7688</v>
      </c>
      <c r="K1408" s="60" t="str">
        <f t="shared" si="37"/>
        <v>000100001001010299</v>
      </c>
    </row>
    <row r="1409" spans="1:11" s="3" customFormat="1">
      <c r="A1409" s="176" t="s">
        <v>4293</v>
      </c>
      <c r="B1409" s="176"/>
      <c r="C1409" s="185">
        <v>4</v>
      </c>
      <c r="D1409" s="153">
        <v>0</v>
      </c>
      <c r="E1409" s="177" t="s">
        <v>3417</v>
      </c>
      <c r="F1409" s="177" t="s">
        <v>3986</v>
      </c>
      <c r="G1409" s="177" t="s">
        <v>3417</v>
      </c>
      <c r="H1409" s="177" t="s">
        <v>3417</v>
      </c>
      <c r="I1409" s="177" t="s">
        <v>3401</v>
      </c>
      <c r="J1409" s="177" t="s">
        <v>7689</v>
      </c>
      <c r="K1409" s="60" t="str">
        <f t="shared" si="37"/>
        <v>000100001001010300</v>
      </c>
    </row>
    <row r="1410" spans="1:11" s="3" customFormat="1">
      <c r="A1410" s="176" t="s">
        <v>4294</v>
      </c>
      <c r="B1410" s="176"/>
      <c r="C1410" s="185">
        <v>4</v>
      </c>
      <c r="D1410" s="153">
        <v>0</v>
      </c>
      <c r="E1410" s="177" t="s">
        <v>3417</v>
      </c>
      <c r="F1410" s="177" t="s">
        <v>3986</v>
      </c>
      <c r="G1410" s="177" t="s">
        <v>3417</v>
      </c>
      <c r="H1410" s="177" t="s">
        <v>3417</v>
      </c>
      <c r="I1410" s="177" t="s">
        <v>3401</v>
      </c>
      <c r="J1410" s="187" t="s">
        <v>7690</v>
      </c>
      <c r="K1410" s="60" t="str">
        <f t="shared" si="37"/>
        <v>000100001001010301</v>
      </c>
    </row>
    <row r="1411" spans="1:11" s="3" customFormat="1">
      <c r="A1411" s="176" t="s">
        <v>4295</v>
      </c>
      <c r="B1411" s="176"/>
      <c r="C1411" s="185">
        <v>4</v>
      </c>
      <c r="D1411" s="153">
        <v>0</v>
      </c>
      <c r="E1411" s="177" t="s">
        <v>3417</v>
      </c>
      <c r="F1411" s="177" t="s">
        <v>3986</v>
      </c>
      <c r="G1411" s="177" t="s">
        <v>3417</v>
      </c>
      <c r="H1411" s="177" t="s">
        <v>3417</v>
      </c>
      <c r="I1411" s="177" t="s">
        <v>3401</v>
      </c>
      <c r="J1411" s="177" t="s">
        <v>7691</v>
      </c>
      <c r="K1411" s="60" t="str">
        <f t="shared" si="37"/>
        <v>000100001001010302</v>
      </c>
    </row>
    <row r="1412" spans="1:11" s="3" customFormat="1">
      <c r="A1412" s="176" t="s">
        <v>4296</v>
      </c>
      <c r="B1412" s="176"/>
      <c r="C1412" s="185">
        <v>4</v>
      </c>
      <c r="D1412" s="153">
        <v>0</v>
      </c>
      <c r="E1412" s="177" t="s">
        <v>3417</v>
      </c>
      <c r="F1412" s="177" t="s">
        <v>3986</v>
      </c>
      <c r="G1412" s="177" t="s">
        <v>3417</v>
      </c>
      <c r="H1412" s="177" t="s">
        <v>3417</v>
      </c>
      <c r="I1412" s="177" t="s">
        <v>3401</v>
      </c>
      <c r="J1412" s="187" t="s">
        <v>7692</v>
      </c>
      <c r="K1412" s="60" t="str">
        <f t="shared" si="37"/>
        <v>000100001001010303</v>
      </c>
    </row>
    <row r="1413" spans="1:11" s="3" customFormat="1">
      <c r="A1413" s="176" t="s">
        <v>4297</v>
      </c>
      <c r="B1413" s="176"/>
      <c r="C1413" s="185">
        <v>4</v>
      </c>
      <c r="D1413" s="153">
        <v>0</v>
      </c>
      <c r="E1413" s="177" t="s">
        <v>3417</v>
      </c>
      <c r="F1413" s="177" t="s">
        <v>3986</v>
      </c>
      <c r="G1413" s="177" t="s">
        <v>3417</v>
      </c>
      <c r="H1413" s="177" t="s">
        <v>3417</v>
      </c>
      <c r="I1413" s="177" t="s">
        <v>3401</v>
      </c>
      <c r="J1413" s="177" t="s">
        <v>7693</v>
      </c>
      <c r="K1413" s="60" t="str">
        <f t="shared" si="37"/>
        <v>000100001001010304</v>
      </c>
    </row>
    <row r="1414" spans="1:11" s="3" customFormat="1">
      <c r="A1414" s="176" t="s">
        <v>4298</v>
      </c>
      <c r="B1414" s="176"/>
      <c r="C1414" s="185">
        <v>4</v>
      </c>
      <c r="D1414" s="153">
        <v>0</v>
      </c>
      <c r="E1414" s="177" t="s">
        <v>3417</v>
      </c>
      <c r="F1414" s="177" t="s">
        <v>3986</v>
      </c>
      <c r="G1414" s="177" t="s">
        <v>3417</v>
      </c>
      <c r="H1414" s="177" t="s">
        <v>3417</v>
      </c>
      <c r="I1414" s="177" t="s">
        <v>3401</v>
      </c>
      <c r="J1414" s="187" t="s">
        <v>7694</v>
      </c>
      <c r="K1414" s="60" t="str">
        <f t="shared" si="37"/>
        <v>000100001001010305</v>
      </c>
    </row>
    <row r="1415" spans="1:11" s="3" customFormat="1">
      <c r="A1415" s="176" t="s">
        <v>4299</v>
      </c>
      <c r="B1415" s="176"/>
      <c r="C1415" s="185">
        <v>4</v>
      </c>
      <c r="D1415" s="153">
        <v>0</v>
      </c>
      <c r="E1415" s="177" t="s">
        <v>3417</v>
      </c>
      <c r="F1415" s="177" t="s">
        <v>3986</v>
      </c>
      <c r="G1415" s="177" t="s">
        <v>3417</v>
      </c>
      <c r="H1415" s="177" t="s">
        <v>3417</v>
      </c>
      <c r="I1415" s="177" t="s">
        <v>3401</v>
      </c>
      <c r="J1415" s="177" t="s">
        <v>7695</v>
      </c>
      <c r="K1415" s="60" t="str">
        <f t="shared" si="37"/>
        <v>000100001001010306</v>
      </c>
    </row>
    <row r="1416" spans="1:11" s="3" customFormat="1">
      <c r="A1416" s="176" t="s">
        <v>4300</v>
      </c>
      <c r="B1416" s="176"/>
      <c r="C1416" s="185">
        <v>4</v>
      </c>
      <c r="D1416" s="153">
        <v>0</v>
      </c>
      <c r="E1416" s="177" t="s">
        <v>3417</v>
      </c>
      <c r="F1416" s="177" t="s">
        <v>3986</v>
      </c>
      <c r="G1416" s="177" t="s">
        <v>3417</v>
      </c>
      <c r="H1416" s="177" t="s">
        <v>3417</v>
      </c>
      <c r="I1416" s="177" t="s">
        <v>3401</v>
      </c>
      <c r="J1416" s="187" t="s">
        <v>7696</v>
      </c>
      <c r="K1416" s="60" t="str">
        <f t="shared" si="37"/>
        <v>000100001001010307</v>
      </c>
    </row>
    <row r="1417" spans="1:11" s="3" customFormat="1">
      <c r="A1417" s="176" t="s">
        <v>4301</v>
      </c>
      <c r="B1417" s="176"/>
      <c r="C1417" s="185">
        <v>4</v>
      </c>
      <c r="D1417" s="153">
        <v>0</v>
      </c>
      <c r="E1417" s="177" t="s">
        <v>3417</v>
      </c>
      <c r="F1417" s="177" t="s">
        <v>3986</v>
      </c>
      <c r="G1417" s="177" t="s">
        <v>3417</v>
      </c>
      <c r="H1417" s="177" t="s">
        <v>3417</v>
      </c>
      <c r="I1417" s="177" t="s">
        <v>3401</v>
      </c>
      <c r="J1417" s="177" t="s">
        <v>7697</v>
      </c>
      <c r="K1417" s="60" t="str">
        <f t="shared" si="37"/>
        <v>000100001001010308</v>
      </c>
    </row>
    <row r="1418" spans="1:11" s="3" customFormat="1">
      <c r="A1418" s="176" t="s">
        <v>4302</v>
      </c>
      <c r="B1418" s="176"/>
      <c r="C1418" s="185">
        <v>4</v>
      </c>
      <c r="D1418" s="153">
        <v>0</v>
      </c>
      <c r="E1418" s="177" t="s">
        <v>3417</v>
      </c>
      <c r="F1418" s="177" t="s">
        <v>3986</v>
      </c>
      <c r="G1418" s="177" t="s">
        <v>3417</v>
      </c>
      <c r="H1418" s="177" t="s">
        <v>3417</v>
      </c>
      <c r="I1418" s="177" t="s">
        <v>3401</v>
      </c>
      <c r="J1418" s="187" t="s">
        <v>7698</v>
      </c>
      <c r="K1418" s="60" t="str">
        <f t="shared" si="37"/>
        <v>000100001001010309</v>
      </c>
    </row>
    <row r="1419" spans="1:11" s="3" customFormat="1">
      <c r="A1419" s="176" t="s">
        <v>4303</v>
      </c>
      <c r="B1419" s="176"/>
      <c r="C1419" s="185">
        <v>4</v>
      </c>
      <c r="D1419" s="153">
        <v>0</v>
      </c>
      <c r="E1419" s="177" t="s">
        <v>3417</v>
      </c>
      <c r="F1419" s="177" t="s">
        <v>3986</v>
      </c>
      <c r="G1419" s="177" t="s">
        <v>3417</v>
      </c>
      <c r="H1419" s="177" t="s">
        <v>3417</v>
      </c>
      <c r="I1419" s="177" t="s">
        <v>3401</v>
      </c>
      <c r="J1419" s="177" t="s">
        <v>7699</v>
      </c>
      <c r="K1419" s="60" t="str">
        <f t="shared" si="37"/>
        <v>000100001001010310</v>
      </c>
    </row>
    <row r="1420" spans="1:11" s="3" customFormat="1">
      <c r="A1420" s="176" t="s">
        <v>4304</v>
      </c>
      <c r="B1420" s="176"/>
      <c r="C1420" s="185">
        <v>4</v>
      </c>
      <c r="D1420" s="153">
        <v>0</v>
      </c>
      <c r="E1420" s="177" t="s">
        <v>3417</v>
      </c>
      <c r="F1420" s="177" t="s">
        <v>3986</v>
      </c>
      <c r="G1420" s="177" t="s">
        <v>3417</v>
      </c>
      <c r="H1420" s="177" t="s">
        <v>3417</v>
      </c>
      <c r="I1420" s="177" t="s">
        <v>3401</v>
      </c>
      <c r="J1420" s="187" t="s">
        <v>7700</v>
      </c>
      <c r="K1420" s="60" t="str">
        <f t="shared" si="37"/>
        <v>000100001001010311</v>
      </c>
    </row>
    <row r="1421" spans="1:11" s="3" customFormat="1">
      <c r="A1421" s="176" t="s">
        <v>4305</v>
      </c>
      <c r="B1421" s="176"/>
      <c r="C1421" s="185">
        <v>4</v>
      </c>
      <c r="D1421" s="153">
        <v>0</v>
      </c>
      <c r="E1421" s="177" t="s">
        <v>3417</v>
      </c>
      <c r="F1421" s="177" t="s">
        <v>3986</v>
      </c>
      <c r="G1421" s="177" t="s">
        <v>3417</v>
      </c>
      <c r="H1421" s="177" t="s">
        <v>3417</v>
      </c>
      <c r="I1421" s="177" t="s">
        <v>3401</v>
      </c>
      <c r="J1421" s="177" t="s">
        <v>7701</v>
      </c>
      <c r="K1421" s="60" t="str">
        <f t="shared" si="37"/>
        <v>000100001001010312</v>
      </c>
    </row>
    <row r="1422" spans="1:11" s="3" customFormat="1">
      <c r="A1422" s="176" t="s">
        <v>4306</v>
      </c>
      <c r="B1422" s="176"/>
      <c r="C1422" s="185">
        <v>4</v>
      </c>
      <c r="D1422" s="153">
        <v>0</v>
      </c>
      <c r="E1422" s="177" t="s">
        <v>3417</v>
      </c>
      <c r="F1422" s="177" t="s">
        <v>3986</v>
      </c>
      <c r="G1422" s="177" t="s">
        <v>3417</v>
      </c>
      <c r="H1422" s="177" t="s">
        <v>3417</v>
      </c>
      <c r="I1422" s="177" t="s">
        <v>3401</v>
      </c>
      <c r="J1422" s="187" t="s">
        <v>7702</v>
      </c>
      <c r="K1422" s="60" t="str">
        <f t="shared" si="37"/>
        <v>000100001001010313</v>
      </c>
    </row>
    <row r="1423" spans="1:11" s="3" customFormat="1">
      <c r="A1423" s="176" t="s">
        <v>4307</v>
      </c>
      <c r="B1423" s="176"/>
      <c r="C1423" s="185">
        <v>4</v>
      </c>
      <c r="D1423" s="153">
        <v>0</v>
      </c>
      <c r="E1423" s="177" t="s">
        <v>3417</v>
      </c>
      <c r="F1423" s="177" t="s">
        <v>3986</v>
      </c>
      <c r="G1423" s="177" t="s">
        <v>3417</v>
      </c>
      <c r="H1423" s="177" t="s">
        <v>3417</v>
      </c>
      <c r="I1423" s="177" t="s">
        <v>3401</v>
      </c>
      <c r="J1423" s="177" t="s">
        <v>7703</v>
      </c>
      <c r="K1423" s="60" t="str">
        <f t="shared" si="37"/>
        <v>000100001001010314</v>
      </c>
    </row>
    <row r="1424" spans="1:11" s="3" customFormat="1">
      <c r="A1424" s="176" t="s">
        <v>4308</v>
      </c>
      <c r="B1424" s="176"/>
      <c r="C1424" s="185">
        <v>4</v>
      </c>
      <c r="D1424" s="153">
        <v>0</v>
      </c>
      <c r="E1424" s="177" t="s">
        <v>3417</v>
      </c>
      <c r="F1424" s="177" t="s">
        <v>3986</v>
      </c>
      <c r="G1424" s="177" t="s">
        <v>3417</v>
      </c>
      <c r="H1424" s="177" t="s">
        <v>3417</v>
      </c>
      <c r="I1424" s="177" t="s">
        <v>3401</v>
      </c>
      <c r="J1424" s="187" t="s">
        <v>7704</v>
      </c>
      <c r="K1424" s="60" t="str">
        <f t="shared" si="37"/>
        <v>000100001001010315</v>
      </c>
    </row>
    <row r="1425" spans="1:11" s="3" customFormat="1">
      <c r="A1425" s="176" t="s">
        <v>4309</v>
      </c>
      <c r="B1425" s="176"/>
      <c r="C1425" s="185">
        <v>4</v>
      </c>
      <c r="D1425" s="153">
        <v>0</v>
      </c>
      <c r="E1425" s="177" t="s">
        <v>3417</v>
      </c>
      <c r="F1425" s="177" t="s">
        <v>3986</v>
      </c>
      <c r="G1425" s="177" t="s">
        <v>3417</v>
      </c>
      <c r="H1425" s="177" t="s">
        <v>3417</v>
      </c>
      <c r="I1425" s="177" t="s">
        <v>3401</v>
      </c>
      <c r="J1425" s="177" t="s">
        <v>7705</v>
      </c>
      <c r="K1425" s="60" t="str">
        <f t="shared" si="37"/>
        <v>000100001001010316</v>
      </c>
    </row>
    <row r="1426" spans="1:11" s="3" customFormat="1">
      <c r="A1426" s="176" t="s">
        <v>4310</v>
      </c>
      <c r="B1426" s="176"/>
      <c r="C1426" s="185">
        <v>4</v>
      </c>
      <c r="D1426" s="153">
        <v>0</v>
      </c>
      <c r="E1426" s="177" t="s">
        <v>3417</v>
      </c>
      <c r="F1426" s="177" t="s">
        <v>3986</v>
      </c>
      <c r="G1426" s="177" t="s">
        <v>3417</v>
      </c>
      <c r="H1426" s="177" t="s">
        <v>3417</v>
      </c>
      <c r="I1426" s="177" t="s">
        <v>3401</v>
      </c>
      <c r="J1426" s="187" t="s">
        <v>7706</v>
      </c>
      <c r="K1426" s="60" t="str">
        <f t="shared" si="37"/>
        <v>000100001001010317</v>
      </c>
    </row>
    <row r="1427" spans="1:11" s="3" customFormat="1">
      <c r="A1427" s="176" t="s">
        <v>4311</v>
      </c>
      <c r="B1427" s="176"/>
      <c r="C1427" s="185">
        <v>4</v>
      </c>
      <c r="D1427" s="153">
        <v>0</v>
      </c>
      <c r="E1427" s="177" t="s">
        <v>3417</v>
      </c>
      <c r="F1427" s="177" t="s">
        <v>3986</v>
      </c>
      <c r="G1427" s="177" t="s">
        <v>3417</v>
      </c>
      <c r="H1427" s="177" t="s">
        <v>3417</v>
      </c>
      <c r="I1427" s="177" t="s">
        <v>3401</v>
      </c>
      <c r="J1427" s="177" t="s">
        <v>7707</v>
      </c>
      <c r="K1427" s="60" t="str">
        <f t="shared" si="37"/>
        <v>000100001001010318</v>
      </c>
    </row>
    <row r="1428" spans="1:11" s="3" customFormat="1">
      <c r="A1428" s="176" t="s">
        <v>4312</v>
      </c>
      <c r="B1428" s="176"/>
      <c r="C1428" s="185">
        <v>4</v>
      </c>
      <c r="D1428" s="153">
        <v>0</v>
      </c>
      <c r="E1428" s="177" t="s">
        <v>3417</v>
      </c>
      <c r="F1428" s="177" t="s">
        <v>3986</v>
      </c>
      <c r="G1428" s="177" t="s">
        <v>3417</v>
      </c>
      <c r="H1428" s="177" t="s">
        <v>3417</v>
      </c>
      <c r="I1428" s="177" t="s">
        <v>3401</v>
      </c>
      <c r="J1428" s="187" t="s">
        <v>7708</v>
      </c>
      <c r="K1428" s="60" t="str">
        <f t="shared" si="37"/>
        <v>000100001001010319</v>
      </c>
    </row>
    <row r="1429" spans="1:11" s="3" customFormat="1">
      <c r="A1429" s="176" t="s">
        <v>4313</v>
      </c>
      <c r="B1429" s="176"/>
      <c r="C1429" s="185">
        <v>4</v>
      </c>
      <c r="D1429" s="153">
        <v>0</v>
      </c>
      <c r="E1429" s="177" t="s">
        <v>3417</v>
      </c>
      <c r="F1429" s="177" t="s">
        <v>3986</v>
      </c>
      <c r="G1429" s="177" t="s">
        <v>3417</v>
      </c>
      <c r="H1429" s="177" t="s">
        <v>3417</v>
      </c>
      <c r="I1429" s="177" t="s">
        <v>3401</v>
      </c>
      <c r="J1429" s="177" t="s">
        <v>7709</v>
      </c>
      <c r="K1429" s="60" t="str">
        <f t="shared" si="37"/>
        <v>000100001001010320</v>
      </c>
    </row>
    <row r="1430" spans="1:11" s="3" customFormat="1">
      <c r="A1430" s="176" t="s">
        <v>4314</v>
      </c>
      <c r="B1430" s="176"/>
      <c r="C1430" s="185">
        <v>4</v>
      </c>
      <c r="D1430" s="153">
        <v>0</v>
      </c>
      <c r="E1430" s="177" t="s">
        <v>3417</v>
      </c>
      <c r="F1430" s="177" t="s">
        <v>3986</v>
      </c>
      <c r="G1430" s="177" t="s">
        <v>3417</v>
      </c>
      <c r="H1430" s="177" t="s">
        <v>3417</v>
      </c>
      <c r="I1430" s="177" t="s">
        <v>3401</v>
      </c>
      <c r="J1430" s="187" t="s">
        <v>7710</v>
      </c>
      <c r="K1430" s="60" t="str">
        <f t="shared" si="37"/>
        <v>000100001001010321</v>
      </c>
    </row>
    <row r="1431" spans="1:11" s="3" customFormat="1">
      <c r="A1431" s="176" t="s">
        <v>4315</v>
      </c>
      <c r="B1431" s="176"/>
      <c r="C1431" s="185">
        <v>4</v>
      </c>
      <c r="D1431" s="153">
        <v>0</v>
      </c>
      <c r="E1431" s="177" t="s">
        <v>3417</v>
      </c>
      <c r="F1431" s="177" t="s">
        <v>3986</v>
      </c>
      <c r="G1431" s="177" t="s">
        <v>3417</v>
      </c>
      <c r="H1431" s="177" t="s">
        <v>3417</v>
      </c>
      <c r="I1431" s="177" t="s">
        <v>3401</v>
      </c>
      <c r="J1431" s="177" t="s">
        <v>7711</v>
      </c>
      <c r="K1431" s="60" t="str">
        <f t="shared" ref="K1431:K1494" si="38">D1431&amp;E1431&amp;F1431&amp;G1431&amp;H1431&amp;I1431&amp;J1431</f>
        <v>000100001001010322</v>
      </c>
    </row>
    <row r="1432" spans="1:11" s="3" customFormat="1">
      <c r="A1432" s="176" t="s">
        <v>4316</v>
      </c>
      <c r="B1432" s="176"/>
      <c r="C1432" s="185">
        <v>4</v>
      </c>
      <c r="D1432" s="153">
        <v>0</v>
      </c>
      <c r="E1432" s="177" t="s">
        <v>3417</v>
      </c>
      <c r="F1432" s="177" t="s">
        <v>3986</v>
      </c>
      <c r="G1432" s="177" t="s">
        <v>3417</v>
      </c>
      <c r="H1432" s="177" t="s">
        <v>3417</v>
      </c>
      <c r="I1432" s="177" t="s">
        <v>3401</v>
      </c>
      <c r="J1432" s="187" t="s">
        <v>7712</v>
      </c>
      <c r="K1432" s="60" t="str">
        <f t="shared" si="38"/>
        <v>000100001001010323</v>
      </c>
    </row>
    <row r="1433" spans="1:11" s="3" customFormat="1">
      <c r="A1433" s="176" t="s">
        <v>4317</v>
      </c>
      <c r="B1433" s="176"/>
      <c r="C1433" s="185">
        <v>4</v>
      </c>
      <c r="D1433" s="153">
        <v>0</v>
      </c>
      <c r="E1433" s="177" t="s">
        <v>3417</v>
      </c>
      <c r="F1433" s="177" t="s">
        <v>3986</v>
      </c>
      <c r="G1433" s="177" t="s">
        <v>3417</v>
      </c>
      <c r="H1433" s="177" t="s">
        <v>3417</v>
      </c>
      <c r="I1433" s="177" t="s">
        <v>3401</v>
      </c>
      <c r="J1433" s="177" t="s">
        <v>7713</v>
      </c>
      <c r="K1433" s="60" t="str">
        <f t="shared" si="38"/>
        <v>000100001001010324</v>
      </c>
    </row>
    <row r="1434" spans="1:11" s="3" customFormat="1">
      <c r="A1434" s="176" t="s">
        <v>4318</v>
      </c>
      <c r="B1434" s="176"/>
      <c r="C1434" s="185">
        <v>4</v>
      </c>
      <c r="D1434" s="153">
        <v>0</v>
      </c>
      <c r="E1434" s="177" t="s">
        <v>3417</v>
      </c>
      <c r="F1434" s="177" t="s">
        <v>3986</v>
      </c>
      <c r="G1434" s="177" t="s">
        <v>3417</v>
      </c>
      <c r="H1434" s="177" t="s">
        <v>3417</v>
      </c>
      <c r="I1434" s="177" t="s">
        <v>3401</v>
      </c>
      <c r="J1434" s="187" t="s">
        <v>7714</v>
      </c>
      <c r="K1434" s="60" t="str">
        <f t="shared" si="38"/>
        <v>000100001001010325</v>
      </c>
    </row>
    <row r="1435" spans="1:11" s="3" customFormat="1">
      <c r="A1435" s="176" t="s">
        <v>4319</v>
      </c>
      <c r="B1435" s="176"/>
      <c r="C1435" s="185">
        <v>4</v>
      </c>
      <c r="D1435" s="153">
        <v>0</v>
      </c>
      <c r="E1435" s="177" t="s">
        <v>3417</v>
      </c>
      <c r="F1435" s="177" t="s">
        <v>3986</v>
      </c>
      <c r="G1435" s="177" t="s">
        <v>3417</v>
      </c>
      <c r="H1435" s="177" t="s">
        <v>3417</v>
      </c>
      <c r="I1435" s="177" t="s">
        <v>3401</v>
      </c>
      <c r="J1435" s="177" t="s">
        <v>7715</v>
      </c>
      <c r="K1435" s="60" t="str">
        <f t="shared" si="38"/>
        <v>000100001001010326</v>
      </c>
    </row>
    <row r="1436" spans="1:11" s="3" customFormat="1">
      <c r="A1436" s="176" t="s">
        <v>4320</v>
      </c>
      <c r="B1436" s="176"/>
      <c r="C1436" s="185">
        <v>4</v>
      </c>
      <c r="D1436" s="153">
        <v>0</v>
      </c>
      <c r="E1436" s="177" t="s">
        <v>3417</v>
      </c>
      <c r="F1436" s="177" t="s">
        <v>3986</v>
      </c>
      <c r="G1436" s="177" t="s">
        <v>3417</v>
      </c>
      <c r="H1436" s="177" t="s">
        <v>3417</v>
      </c>
      <c r="I1436" s="177" t="s">
        <v>3401</v>
      </c>
      <c r="J1436" s="187" t="s">
        <v>7716</v>
      </c>
      <c r="K1436" s="60" t="str">
        <f t="shared" si="38"/>
        <v>000100001001010327</v>
      </c>
    </row>
    <row r="1437" spans="1:11" s="3" customFormat="1">
      <c r="A1437" s="176" t="s">
        <v>4321</v>
      </c>
      <c r="B1437" s="176"/>
      <c r="C1437" s="185">
        <v>4</v>
      </c>
      <c r="D1437" s="153">
        <v>0</v>
      </c>
      <c r="E1437" s="177" t="s">
        <v>3417</v>
      </c>
      <c r="F1437" s="177" t="s">
        <v>3986</v>
      </c>
      <c r="G1437" s="177" t="s">
        <v>3417</v>
      </c>
      <c r="H1437" s="177" t="s">
        <v>3417</v>
      </c>
      <c r="I1437" s="177" t="s">
        <v>3401</v>
      </c>
      <c r="J1437" s="177" t="s">
        <v>7717</v>
      </c>
      <c r="K1437" s="60" t="str">
        <f t="shared" si="38"/>
        <v>000100001001010328</v>
      </c>
    </row>
    <row r="1438" spans="1:11" s="3" customFormat="1">
      <c r="A1438" s="176" t="s">
        <v>4322</v>
      </c>
      <c r="B1438" s="176"/>
      <c r="C1438" s="185">
        <v>4</v>
      </c>
      <c r="D1438" s="153">
        <v>0</v>
      </c>
      <c r="E1438" s="177" t="s">
        <v>3417</v>
      </c>
      <c r="F1438" s="177" t="s">
        <v>3986</v>
      </c>
      <c r="G1438" s="177" t="s">
        <v>3417</v>
      </c>
      <c r="H1438" s="177" t="s">
        <v>3417</v>
      </c>
      <c r="I1438" s="177" t="s">
        <v>3401</v>
      </c>
      <c r="J1438" s="187" t="s">
        <v>7718</v>
      </c>
      <c r="K1438" s="60" t="str">
        <f t="shared" si="38"/>
        <v>000100001001010329</v>
      </c>
    </row>
    <row r="1439" spans="1:11" s="3" customFormat="1">
      <c r="A1439" s="176" t="s">
        <v>4323</v>
      </c>
      <c r="B1439" s="176"/>
      <c r="C1439" s="185">
        <v>4</v>
      </c>
      <c r="D1439" s="153">
        <v>0</v>
      </c>
      <c r="E1439" s="177" t="s">
        <v>3417</v>
      </c>
      <c r="F1439" s="177" t="s">
        <v>3986</v>
      </c>
      <c r="G1439" s="177" t="s">
        <v>3417</v>
      </c>
      <c r="H1439" s="177" t="s">
        <v>3417</v>
      </c>
      <c r="I1439" s="177" t="s">
        <v>3401</v>
      </c>
      <c r="J1439" s="177" t="s">
        <v>7719</v>
      </c>
      <c r="K1439" s="60" t="str">
        <f t="shared" si="38"/>
        <v>000100001001010330</v>
      </c>
    </row>
    <row r="1440" spans="1:11" s="3" customFormat="1">
      <c r="A1440" s="176" t="s">
        <v>4324</v>
      </c>
      <c r="B1440" s="176"/>
      <c r="C1440" s="185">
        <v>4</v>
      </c>
      <c r="D1440" s="153">
        <v>0</v>
      </c>
      <c r="E1440" s="177" t="s">
        <v>3417</v>
      </c>
      <c r="F1440" s="177" t="s">
        <v>3986</v>
      </c>
      <c r="G1440" s="177" t="s">
        <v>3417</v>
      </c>
      <c r="H1440" s="177" t="s">
        <v>3417</v>
      </c>
      <c r="I1440" s="177" t="s">
        <v>3401</v>
      </c>
      <c r="J1440" s="187" t="s">
        <v>7720</v>
      </c>
      <c r="K1440" s="60" t="str">
        <f t="shared" si="38"/>
        <v>000100001001010331</v>
      </c>
    </row>
    <row r="1441" spans="1:11" s="3" customFormat="1">
      <c r="A1441" s="176" t="s">
        <v>4325</v>
      </c>
      <c r="B1441" s="176"/>
      <c r="C1441" s="185">
        <v>4</v>
      </c>
      <c r="D1441" s="153">
        <v>0</v>
      </c>
      <c r="E1441" s="177" t="s">
        <v>3417</v>
      </c>
      <c r="F1441" s="177" t="s">
        <v>3986</v>
      </c>
      <c r="G1441" s="177" t="s">
        <v>3417</v>
      </c>
      <c r="H1441" s="177" t="s">
        <v>3417</v>
      </c>
      <c r="I1441" s="177" t="s">
        <v>3401</v>
      </c>
      <c r="J1441" s="177" t="s">
        <v>7721</v>
      </c>
      <c r="K1441" s="60" t="str">
        <f t="shared" si="38"/>
        <v>000100001001010332</v>
      </c>
    </row>
    <row r="1442" spans="1:11" s="3" customFormat="1">
      <c r="A1442" s="176" t="s">
        <v>4326</v>
      </c>
      <c r="B1442" s="176"/>
      <c r="C1442" s="185">
        <v>4</v>
      </c>
      <c r="D1442" s="153">
        <v>0</v>
      </c>
      <c r="E1442" s="177" t="s">
        <v>3417</v>
      </c>
      <c r="F1442" s="177" t="s">
        <v>3986</v>
      </c>
      <c r="G1442" s="177" t="s">
        <v>3417</v>
      </c>
      <c r="H1442" s="177" t="s">
        <v>3417</v>
      </c>
      <c r="I1442" s="177" t="s">
        <v>3401</v>
      </c>
      <c r="J1442" s="187" t="s">
        <v>7722</v>
      </c>
      <c r="K1442" s="60" t="str">
        <f t="shared" si="38"/>
        <v>000100001001010333</v>
      </c>
    </row>
    <row r="1443" spans="1:11" s="3" customFormat="1">
      <c r="A1443" s="176" t="s">
        <v>4327</v>
      </c>
      <c r="B1443" s="176"/>
      <c r="C1443" s="185">
        <v>4</v>
      </c>
      <c r="D1443" s="153">
        <v>0</v>
      </c>
      <c r="E1443" s="177" t="s">
        <v>3417</v>
      </c>
      <c r="F1443" s="177" t="s">
        <v>3986</v>
      </c>
      <c r="G1443" s="177" t="s">
        <v>3417</v>
      </c>
      <c r="H1443" s="177" t="s">
        <v>3417</v>
      </c>
      <c r="I1443" s="177" t="s">
        <v>3401</v>
      </c>
      <c r="J1443" s="177" t="s">
        <v>7723</v>
      </c>
      <c r="K1443" s="60" t="str">
        <f t="shared" si="38"/>
        <v>000100001001010334</v>
      </c>
    </row>
    <row r="1444" spans="1:11" s="3" customFormat="1">
      <c r="A1444" s="176" t="s">
        <v>4328</v>
      </c>
      <c r="B1444" s="176"/>
      <c r="C1444" s="185">
        <v>4</v>
      </c>
      <c r="D1444" s="153">
        <v>0</v>
      </c>
      <c r="E1444" s="177" t="s">
        <v>3417</v>
      </c>
      <c r="F1444" s="177" t="s">
        <v>3986</v>
      </c>
      <c r="G1444" s="177" t="s">
        <v>3417</v>
      </c>
      <c r="H1444" s="177" t="s">
        <v>3417</v>
      </c>
      <c r="I1444" s="177" t="s">
        <v>3401</v>
      </c>
      <c r="J1444" s="187" t="s">
        <v>7724</v>
      </c>
      <c r="K1444" s="60" t="str">
        <f t="shared" si="38"/>
        <v>000100001001010335</v>
      </c>
    </row>
    <row r="1445" spans="1:11" s="3" customFormat="1">
      <c r="A1445" s="176" t="s">
        <v>4329</v>
      </c>
      <c r="B1445" s="176"/>
      <c r="C1445" s="185">
        <v>4</v>
      </c>
      <c r="D1445" s="153">
        <v>0</v>
      </c>
      <c r="E1445" s="177" t="s">
        <v>3417</v>
      </c>
      <c r="F1445" s="177" t="s">
        <v>3986</v>
      </c>
      <c r="G1445" s="177" t="s">
        <v>3417</v>
      </c>
      <c r="H1445" s="177" t="s">
        <v>3417</v>
      </c>
      <c r="I1445" s="177" t="s">
        <v>3401</v>
      </c>
      <c r="J1445" s="177" t="s">
        <v>7725</v>
      </c>
      <c r="K1445" s="60" t="str">
        <f t="shared" si="38"/>
        <v>000100001001010336</v>
      </c>
    </row>
    <row r="1446" spans="1:11" s="3" customFormat="1">
      <c r="A1446" s="176" t="s">
        <v>4330</v>
      </c>
      <c r="B1446" s="176"/>
      <c r="C1446" s="185">
        <v>4</v>
      </c>
      <c r="D1446" s="153">
        <v>0</v>
      </c>
      <c r="E1446" s="177" t="s">
        <v>3417</v>
      </c>
      <c r="F1446" s="177" t="s">
        <v>3986</v>
      </c>
      <c r="G1446" s="177" t="s">
        <v>3417</v>
      </c>
      <c r="H1446" s="177" t="s">
        <v>3417</v>
      </c>
      <c r="I1446" s="177" t="s">
        <v>3401</v>
      </c>
      <c r="J1446" s="187" t="s">
        <v>7726</v>
      </c>
      <c r="K1446" s="60" t="str">
        <f t="shared" si="38"/>
        <v>000100001001010337</v>
      </c>
    </row>
    <row r="1447" spans="1:11" s="3" customFormat="1">
      <c r="A1447" s="176" t="s">
        <v>4331</v>
      </c>
      <c r="B1447" s="176"/>
      <c r="C1447" s="185">
        <v>4</v>
      </c>
      <c r="D1447" s="153">
        <v>0</v>
      </c>
      <c r="E1447" s="177" t="s">
        <v>3417</v>
      </c>
      <c r="F1447" s="177" t="s">
        <v>3986</v>
      </c>
      <c r="G1447" s="177" t="s">
        <v>3417</v>
      </c>
      <c r="H1447" s="177" t="s">
        <v>3417</v>
      </c>
      <c r="I1447" s="177" t="s">
        <v>3401</v>
      </c>
      <c r="J1447" s="177" t="s">
        <v>7727</v>
      </c>
      <c r="K1447" s="60" t="str">
        <f t="shared" si="38"/>
        <v>000100001001010338</v>
      </c>
    </row>
    <row r="1448" spans="1:11" s="3" customFormat="1">
      <c r="A1448" s="176" t="s">
        <v>4332</v>
      </c>
      <c r="B1448" s="176"/>
      <c r="C1448" s="185">
        <v>4</v>
      </c>
      <c r="D1448" s="153">
        <v>0</v>
      </c>
      <c r="E1448" s="177" t="s">
        <v>3417</v>
      </c>
      <c r="F1448" s="177" t="s">
        <v>3986</v>
      </c>
      <c r="G1448" s="177" t="s">
        <v>3417</v>
      </c>
      <c r="H1448" s="177" t="s">
        <v>3417</v>
      </c>
      <c r="I1448" s="177" t="s">
        <v>3401</v>
      </c>
      <c r="J1448" s="187" t="s">
        <v>7728</v>
      </c>
      <c r="K1448" s="60" t="str">
        <f t="shared" si="38"/>
        <v>000100001001010339</v>
      </c>
    </row>
    <row r="1449" spans="1:11" s="3" customFormat="1">
      <c r="A1449" s="176" t="s">
        <v>4333</v>
      </c>
      <c r="B1449" s="176"/>
      <c r="C1449" s="185">
        <v>4</v>
      </c>
      <c r="D1449" s="153">
        <v>0</v>
      </c>
      <c r="E1449" s="177" t="s">
        <v>3417</v>
      </c>
      <c r="F1449" s="177" t="s">
        <v>3986</v>
      </c>
      <c r="G1449" s="177" t="s">
        <v>3417</v>
      </c>
      <c r="H1449" s="177" t="s">
        <v>3417</v>
      </c>
      <c r="I1449" s="177" t="s">
        <v>3401</v>
      </c>
      <c r="J1449" s="177" t="s">
        <v>7729</v>
      </c>
      <c r="K1449" s="60" t="str">
        <f t="shared" si="38"/>
        <v>000100001001010340</v>
      </c>
    </row>
    <row r="1450" spans="1:11" s="3" customFormat="1">
      <c r="A1450" s="176" t="s">
        <v>4334</v>
      </c>
      <c r="B1450" s="176"/>
      <c r="C1450" s="185">
        <v>4</v>
      </c>
      <c r="D1450" s="153">
        <v>0</v>
      </c>
      <c r="E1450" s="177" t="s">
        <v>3417</v>
      </c>
      <c r="F1450" s="177" t="s">
        <v>3986</v>
      </c>
      <c r="G1450" s="177" t="s">
        <v>3417</v>
      </c>
      <c r="H1450" s="177" t="s">
        <v>3417</v>
      </c>
      <c r="I1450" s="177" t="s">
        <v>3401</v>
      </c>
      <c r="J1450" s="187" t="s">
        <v>7730</v>
      </c>
      <c r="K1450" s="60" t="str">
        <f t="shared" si="38"/>
        <v>000100001001010341</v>
      </c>
    </row>
    <row r="1451" spans="1:11" s="3" customFormat="1">
      <c r="A1451" s="176" t="s">
        <v>4335</v>
      </c>
      <c r="B1451" s="176"/>
      <c r="C1451" s="185">
        <v>4</v>
      </c>
      <c r="D1451" s="153">
        <v>0</v>
      </c>
      <c r="E1451" s="177" t="s">
        <v>3417</v>
      </c>
      <c r="F1451" s="177" t="s">
        <v>3986</v>
      </c>
      <c r="G1451" s="177" t="s">
        <v>3417</v>
      </c>
      <c r="H1451" s="177" t="s">
        <v>3417</v>
      </c>
      <c r="I1451" s="177" t="s">
        <v>3401</v>
      </c>
      <c r="J1451" s="177" t="s">
        <v>7731</v>
      </c>
      <c r="K1451" s="60" t="str">
        <f t="shared" si="38"/>
        <v>000100001001010342</v>
      </c>
    </row>
    <row r="1452" spans="1:11" s="3" customFormat="1">
      <c r="A1452" s="176" t="s">
        <v>4336</v>
      </c>
      <c r="B1452" s="176"/>
      <c r="C1452" s="185">
        <v>4</v>
      </c>
      <c r="D1452" s="153">
        <v>0</v>
      </c>
      <c r="E1452" s="177" t="s">
        <v>3417</v>
      </c>
      <c r="F1452" s="177" t="s">
        <v>3986</v>
      </c>
      <c r="G1452" s="177" t="s">
        <v>3417</v>
      </c>
      <c r="H1452" s="177" t="s">
        <v>3417</v>
      </c>
      <c r="I1452" s="177" t="s">
        <v>3401</v>
      </c>
      <c r="J1452" s="187" t="s">
        <v>7732</v>
      </c>
      <c r="K1452" s="60" t="str">
        <f t="shared" si="38"/>
        <v>000100001001010343</v>
      </c>
    </row>
    <row r="1453" spans="1:11" s="3" customFormat="1">
      <c r="A1453" s="176" t="s">
        <v>4337</v>
      </c>
      <c r="B1453" s="176"/>
      <c r="C1453" s="185">
        <v>4</v>
      </c>
      <c r="D1453" s="153">
        <v>0</v>
      </c>
      <c r="E1453" s="177" t="s">
        <v>3417</v>
      </c>
      <c r="F1453" s="177" t="s">
        <v>3986</v>
      </c>
      <c r="G1453" s="177" t="s">
        <v>3417</v>
      </c>
      <c r="H1453" s="177" t="s">
        <v>3417</v>
      </c>
      <c r="I1453" s="177" t="s">
        <v>3401</v>
      </c>
      <c r="J1453" s="177" t="s">
        <v>7733</v>
      </c>
      <c r="K1453" s="60" t="str">
        <f t="shared" si="38"/>
        <v>000100001001010344</v>
      </c>
    </row>
    <row r="1454" spans="1:11" s="3" customFormat="1">
      <c r="A1454" s="176" t="s">
        <v>4338</v>
      </c>
      <c r="B1454" s="176"/>
      <c r="C1454" s="185">
        <v>4</v>
      </c>
      <c r="D1454" s="153">
        <v>0</v>
      </c>
      <c r="E1454" s="177" t="s">
        <v>3417</v>
      </c>
      <c r="F1454" s="177" t="s">
        <v>3986</v>
      </c>
      <c r="G1454" s="177" t="s">
        <v>3417</v>
      </c>
      <c r="H1454" s="177" t="s">
        <v>3417</v>
      </c>
      <c r="I1454" s="177" t="s">
        <v>3401</v>
      </c>
      <c r="J1454" s="187" t="s">
        <v>7734</v>
      </c>
      <c r="K1454" s="60" t="str">
        <f t="shared" si="38"/>
        <v>000100001001010345</v>
      </c>
    </row>
    <row r="1455" spans="1:11" s="3" customFormat="1">
      <c r="A1455" s="176" t="s">
        <v>4339</v>
      </c>
      <c r="B1455" s="176"/>
      <c r="C1455" s="185">
        <v>4</v>
      </c>
      <c r="D1455" s="153">
        <v>0</v>
      </c>
      <c r="E1455" s="177" t="s">
        <v>3417</v>
      </c>
      <c r="F1455" s="177" t="s">
        <v>3986</v>
      </c>
      <c r="G1455" s="177" t="s">
        <v>3417</v>
      </c>
      <c r="H1455" s="177" t="s">
        <v>3417</v>
      </c>
      <c r="I1455" s="177" t="s">
        <v>3401</v>
      </c>
      <c r="J1455" s="177" t="s">
        <v>7737</v>
      </c>
      <c r="K1455" s="60" t="str">
        <f t="shared" si="38"/>
        <v>000100001001010346</v>
      </c>
    </row>
    <row r="1456" spans="1:11" s="3" customFormat="1">
      <c r="A1456" s="176" t="s">
        <v>4340</v>
      </c>
      <c r="B1456" s="176"/>
      <c r="C1456" s="185">
        <v>4</v>
      </c>
      <c r="D1456" s="153">
        <v>0</v>
      </c>
      <c r="E1456" s="177" t="s">
        <v>3417</v>
      </c>
      <c r="F1456" s="177" t="s">
        <v>3986</v>
      </c>
      <c r="G1456" s="177" t="s">
        <v>3417</v>
      </c>
      <c r="H1456" s="177" t="s">
        <v>3417</v>
      </c>
      <c r="I1456" s="177" t="s">
        <v>3401</v>
      </c>
      <c r="J1456" s="187" t="s">
        <v>7738</v>
      </c>
      <c r="K1456" s="60" t="str">
        <f t="shared" si="38"/>
        <v>000100001001010347</v>
      </c>
    </row>
    <row r="1457" spans="1:11" s="3" customFormat="1">
      <c r="A1457" s="176" t="s">
        <v>4341</v>
      </c>
      <c r="B1457" s="176"/>
      <c r="C1457" s="185">
        <v>4</v>
      </c>
      <c r="D1457" s="153">
        <v>0</v>
      </c>
      <c r="E1457" s="177" t="s">
        <v>3417</v>
      </c>
      <c r="F1457" s="177" t="s">
        <v>3986</v>
      </c>
      <c r="G1457" s="177" t="s">
        <v>3417</v>
      </c>
      <c r="H1457" s="177" t="s">
        <v>3417</v>
      </c>
      <c r="I1457" s="177" t="s">
        <v>3401</v>
      </c>
      <c r="J1457" s="177" t="s">
        <v>7739</v>
      </c>
      <c r="K1457" s="60" t="str">
        <f t="shared" si="38"/>
        <v>000100001001010348</v>
      </c>
    </row>
    <row r="1458" spans="1:11" s="3" customFormat="1">
      <c r="A1458" s="176" t="s">
        <v>4342</v>
      </c>
      <c r="B1458" s="176"/>
      <c r="C1458" s="185">
        <v>4</v>
      </c>
      <c r="D1458" s="153">
        <v>0</v>
      </c>
      <c r="E1458" s="177" t="s">
        <v>3417</v>
      </c>
      <c r="F1458" s="177" t="s">
        <v>3986</v>
      </c>
      <c r="G1458" s="177" t="s">
        <v>3417</v>
      </c>
      <c r="H1458" s="177" t="s">
        <v>3417</v>
      </c>
      <c r="I1458" s="177" t="s">
        <v>3401</v>
      </c>
      <c r="J1458" s="187" t="s">
        <v>7003</v>
      </c>
      <c r="K1458" s="60" t="str">
        <f t="shared" si="38"/>
        <v>000100001001010349</v>
      </c>
    </row>
    <row r="1459" spans="1:11" s="3" customFormat="1">
      <c r="A1459" s="176" t="s">
        <v>4343</v>
      </c>
      <c r="B1459" s="176"/>
      <c r="C1459" s="185">
        <v>4</v>
      </c>
      <c r="D1459" s="153">
        <v>0</v>
      </c>
      <c r="E1459" s="177" t="s">
        <v>3417</v>
      </c>
      <c r="F1459" s="177" t="s">
        <v>3986</v>
      </c>
      <c r="G1459" s="177" t="s">
        <v>3417</v>
      </c>
      <c r="H1459" s="177" t="s">
        <v>3417</v>
      </c>
      <c r="I1459" s="177" t="s">
        <v>3401</v>
      </c>
      <c r="J1459" s="177" t="s">
        <v>7004</v>
      </c>
      <c r="K1459" s="60" t="str">
        <f t="shared" si="38"/>
        <v>000100001001010350</v>
      </c>
    </row>
    <row r="1460" spans="1:11" s="3" customFormat="1">
      <c r="A1460" s="176" t="s">
        <v>4344</v>
      </c>
      <c r="B1460" s="176"/>
      <c r="C1460" s="185">
        <v>4</v>
      </c>
      <c r="D1460" s="153">
        <v>0</v>
      </c>
      <c r="E1460" s="177" t="s">
        <v>3417</v>
      </c>
      <c r="F1460" s="177" t="s">
        <v>3986</v>
      </c>
      <c r="G1460" s="177" t="s">
        <v>3417</v>
      </c>
      <c r="H1460" s="177" t="s">
        <v>3417</v>
      </c>
      <c r="I1460" s="177" t="s">
        <v>3401</v>
      </c>
      <c r="J1460" s="187" t="s">
        <v>7005</v>
      </c>
      <c r="K1460" s="60" t="str">
        <f t="shared" si="38"/>
        <v>000100001001010351</v>
      </c>
    </row>
    <row r="1461" spans="1:11" s="3" customFormat="1">
      <c r="A1461" s="176" t="s">
        <v>4345</v>
      </c>
      <c r="B1461" s="176"/>
      <c r="C1461" s="185">
        <v>4</v>
      </c>
      <c r="D1461" s="153">
        <v>0</v>
      </c>
      <c r="E1461" s="177" t="s">
        <v>3417</v>
      </c>
      <c r="F1461" s="177" t="s">
        <v>3986</v>
      </c>
      <c r="G1461" s="177" t="s">
        <v>3417</v>
      </c>
      <c r="H1461" s="177" t="s">
        <v>3417</v>
      </c>
      <c r="I1461" s="177" t="s">
        <v>3401</v>
      </c>
      <c r="J1461" s="177" t="s">
        <v>7006</v>
      </c>
      <c r="K1461" s="60" t="str">
        <f t="shared" si="38"/>
        <v>000100001001010352</v>
      </c>
    </row>
    <row r="1462" spans="1:11" s="3" customFormat="1">
      <c r="A1462" s="176" t="s">
        <v>4346</v>
      </c>
      <c r="B1462" s="176"/>
      <c r="C1462" s="185">
        <v>4</v>
      </c>
      <c r="D1462" s="153">
        <v>0</v>
      </c>
      <c r="E1462" s="177" t="s">
        <v>3417</v>
      </c>
      <c r="F1462" s="177" t="s">
        <v>3986</v>
      </c>
      <c r="G1462" s="177" t="s">
        <v>3417</v>
      </c>
      <c r="H1462" s="177" t="s">
        <v>3417</v>
      </c>
      <c r="I1462" s="177" t="s">
        <v>3401</v>
      </c>
      <c r="J1462" s="187" t="s">
        <v>7007</v>
      </c>
      <c r="K1462" s="60" t="str">
        <f t="shared" si="38"/>
        <v>000100001001010353</v>
      </c>
    </row>
    <row r="1463" spans="1:11" s="3" customFormat="1">
      <c r="A1463" s="176" t="s">
        <v>4347</v>
      </c>
      <c r="B1463" s="176"/>
      <c r="C1463" s="185">
        <v>4</v>
      </c>
      <c r="D1463" s="153">
        <v>0</v>
      </c>
      <c r="E1463" s="177" t="s">
        <v>3417</v>
      </c>
      <c r="F1463" s="177" t="s">
        <v>3986</v>
      </c>
      <c r="G1463" s="177" t="s">
        <v>3417</v>
      </c>
      <c r="H1463" s="177" t="s">
        <v>3417</v>
      </c>
      <c r="I1463" s="177" t="s">
        <v>3401</v>
      </c>
      <c r="J1463" s="177" t="s">
        <v>7008</v>
      </c>
      <c r="K1463" s="60" t="str">
        <f t="shared" si="38"/>
        <v>000100001001010354</v>
      </c>
    </row>
    <row r="1464" spans="1:11" s="3" customFormat="1">
      <c r="A1464" s="176" t="s">
        <v>4348</v>
      </c>
      <c r="B1464" s="176"/>
      <c r="C1464" s="185">
        <v>4</v>
      </c>
      <c r="D1464" s="153">
        <v>0</v>
      </c>
      <c r="E1464" s="177" t="s">
        <v>3417</v>
      </c>
      <c r="F1464" s="177" t="s">
        <v>3986</v>
      </c>
      <c r="G1464" s="177" t="s">
        <v>3417</v>
      </c>
      <c r="H1464" s="177" t="s">
        <v>3417</v>
      </c>
      <c r="I1464" s="177" t="s">
        <v>3401</v>
      </c>
      <c r="J1464" s="187" t="s">
        <v>7009</v>
      </c>
      <c r="K1464" s="60" t="str">
        <f t="shared" si="38"/>
        <v>000100001001010355</v>
      </c>
    </row>
    <row r="1465" spans="1:11" s="3" customFormat="1">
      <c r="A1465" s="176" t="s">
        <v>4349</v>
      </c>
      <c r="B1465" s="176"/>
      <c r="C1465" s="185">
        <v>4</v>
      </c>
      <c r="D1465" s="153">
        <v>0</v>
      </c>
      <c r="E1465" s="177" t="s">
        <v>3417</v>
      </c>
      <c r="F1465" s="177" t="s">
        <v>3986</v>
      </c>
      <c r="G1465" s="177" t="s">
        <v>3417</v>
      </c>
      <c r="H1465" s="177" t="s">
        <v>3417</v>
      </c>
      <c r="I1465" s="177" t="s">
        <v>3401</v>
      </c>
      <c r="J1465" s="177" t="s">
        <v>7010</v>
      </c>
      <c r="K1465" s="60" t="str">
        <f t="shared" si="38"/>
        <v>000100001001010356</v>
      </c>
    </row>
    <row r="1466" spans="1:11" s="3" customFormat="1">
      <c r="A1466" s="176" t="s">
        <v>4350</v>
      </c>
      <c r="B1466" s="176"/>
      <c r="C1466" s="185">
        <v>4</v>
      </c>
      <c r="D1466" s="153">
        <v>0</v>
      </c>
      <c r="E1466" s="177" t="s">
        <v>3417</v>
      </c>
      <c r="F1466" s="177" t="s">
        <v>3986</v>
      </c>
      <c r="G1466" s="177" t="s">
        <v>3417</v>
      </c>
      <c r="H1466" s="177" t="s">
        <v>3417</v>
      </c>
      <c r="I1466" s="177" t="s">
        <v>3401</v>
      </c>
      <c r="J1466" s="187" t="s">
        <v>7011</v>
      </c>
      <c r="K1466" s="60" t="str">
        <f t="shared" si="38"/>
        <v>000100001001010357</v>
      </c>
    </row>
    <row r="1467" spans="1:11" s="3" customFormat="1">
      <c r="A1467" s="176" t="s">
        <v>4351</v>
      </c>
      <c r="B1467" s="176"/>
      <c r="C1467" s="185">
        <v>4</v>
      </c>
      <c r="D1467" s="153">
        <v>0</v>
      </c>
      <c r="E1467" s="177" t="s">
        <v>3417</v>
      </c>
      <c r="F1467" s="177" t="s">
        <v>3986</v>
      </c>
      <c r="G1467" s="177" t="s">
        <v>3417</v>
      </c>
      <c r="H1467" s="177" t="s">
        <v>3417</v>
      </c>
      <c r="I1467" s="177" t="s">
        <v>3401</v>
      </c>
      <c r="J1467" s="177" t="s">
        <v>7012</v>
      </c>
      <c r="K1467" s="60" t="str">
        <f t="shared" si="38"/>
        <v>000100001001010358</v>
      </c>
    </row>
    <row r="1468" spans="1:11" s="3" customFormat="1">
      <c r="A1468" s="176" t="s">
        <v>4352</v>
      </c>
      <c r="B1468" s="176"/>
      <c r="C1468" s="185">
        <v>4</v>
      </c>
      <c r="D1468" s="153">
        <v>0</v>
      </c>
      <c r="E1468" s="177" t="s">
        <v>3417</v>
      </c>
      <c r="F1468" s="177" t="s">
        <v>3986</v>
      </c>
      <c r="G1468" s="177" t="s">
        <v>3417</v>
      </c>
      <c r="H1468" s="177" t="s">
        <v>3417</v>
      </c>
      <c r="I1468" s="177" t="s">
        <v>3401</v>
      </c>
      <c r="J1468" s="187" t="s">
        <v>7013</v>
      </c>
      <c r="K1468" s="60" t="str">
        <f t="shared" si="38"/>
        <v>000100001001010359</v>
      </c>
    </row>
    <row r="1469" spans="1:11" s="3" customFormat="1">
      <c r="A1469" s="176" t="s">
        <v>4353</v>
      </c>
      <c r="B1469" s="176"/>
      <c r="C1469" s="185">
        <v>4</v>
      </c>
      <c r="D1469" s="153">
        <v>0</v>
      </c>
      <c r="E1469" s="177" t="s">
        <v>3417</v>
      </c>
      <c r="F1469" s="177" t="s">
        <v>3986</v>
      </c>
      <c r="G1469" s="177" t="s">
        <v>3417</v>
      </c>
      <c r="H1469" s="177" t="s">
        <v>3417</v>
      </c>
      <c r="I1469" s="177" t="s">
        <v>3401</v>
      </c>
      <c r="J1469" s="177" t="s">
        <v>1970</v>
      </c>
      <c r="K1469" s="60" t="str">
        <f t="shared" si="38"/>
        <v>000100001001010360</v>
      </c>
    </row>
    <row r="1470" spans="1:11" s="3" customFormat="1">
      <c r="A1470" s="176" t="s">
        <v>4354</v>
      </c>
      <c r="B1470" s="176"/>
      <c r="C1470" s="185">
        <v>4</v>
      </c>
      <c r="D1470" s="153">
        <v>0</v>
      </c>
      <c r="E1470" s="177" t="s">
        <v>3417</v>
      </c>
      <c r="F1470" s="177" t="s">
        <v>3986</v>
      </c>
      <c r="G1470" s="177" t="s">
        <v>3417</v>
      </c>
      <c r="H1470" s="177" t="s">
        <v>3417</v>
      </c>
      <c r="I1470" s="177" t="s">
        <v>3401</v>
      </c>
      <c r="J1470" s="187" t="s">
        <v>7014</v>
      </c>
      <c r="K1470" s="60" t="str">
        <f t="shared" si="38"/>
        <v>000100001001010361</v>
      </c>
    </row>
    <row r="1471" spans="1:11" s="3" customFormat="1">
      <c r="A1471" s="176" t="s">
        <v>4355</v>
      </c>
      <c r="B1471" s="176"/>
      <c r="C1471" s="185">
        <v>4</v>
      </c>
      <c r="D1471" s="153">
        <v>0</v>
      </c>
      <c r="E1471" s="177" t="s">
        <v>3417</v>
      </c>
      <c r="F1471" s="177" t="s">
        <v>3986</v>
      </c>
      <c r="G1471" s="177" t="s">
        <v>3417</v>
      </c>
      <c r="H1471" s="177" t="s">
        <v>3417</v>
      </c>
      <c r="I1471" s="177" t="s">
        <v>3401</v>
      </c>
      <c r="J1471" s="177" t="s">
        <v>7015</v>
      </c>
      <c r="K1471" s="60" t="str">
        <f t="shared" si="38"/>
        <v>000100001001010362</v>
      </c>
    </row>
    <row r="1472" spans="1:11" s="3" customFormat="1">
      <c r="A1472" s="176" t="s">
        <v>4356</v>
      </c>
      <c r="B1472" s="176"/>
      <c r="C1472" s="185">
        <v>4</v>
      </c>
      <c r="D1472" s="153">
        <v>0</v>
      </c>
      <c r="E1472" s="177" t="s">
        <v>3417</v>
      </c>
      <c r="F1472" s="177" t="s">
        <v>3986</v>
      </c>
      <c r="G1472" s="177" t="s">
        <v>3417</v>
      </c>
      <c r="H1472" s="177" t="s">
        <v>3417</v>
      </c>
      <c r="I1472" s="177" t="s">
        <v>3401</v>
      </c>
      <c r="J1472" s="187" t="s">
        <v>7016</v>
      </c>
      <c r="K1472" s="60" t="str">
        <f t="shared" si="38"/>
        <v>000100001001010363</v>
      </c>
    </row>
    <row r="1473" spans="1:11" s="3" customFormat="1">
      <c r="A1473" s="176" t="s">
        <v>4357</v>
      </c>
      <c r="B1473" s="176"/>
      <c r="C1473" s="185">
        <v>4</v>
      </c>
      <c r="D1473" s="153">
        <v>0</v>
      </c>
      <c r="E1473" s="177" t="s">
        <v>3417</v>
      </c>
      <c r="F1473" s="177" t="s">
        <v>3986</v>
      </c>
      <c r="G1473" s="177" t="s">
        <v>3417</v>
      </c>
      <c r="H1473" s="177" t="s">
        <v>3417</v>
      </c>
      <c r="I1473" s="177" t="s">
        <v>3401</v>
      </c>
      <c r="J1473" s="177" t="s">
        <v>7017</v>
      </c>
      <c r="K1473" s="60" t="str">
        <f t="shared" si="38"/>
        <v>000100001001010364</v>
      </c>
    </row>
    <row r="1474" spans="1:11" s="3" customFormat="1">
      <c r="A1474" s="176" t="s">
        <v>4358</v>
      </c>
      <c r="B1474" s="176"/>
      <c r="C1474" s="185">
        <v>4</v>
      </c>
      <c r="D1474" s="153">
        <v>0</v>
      </c>
      <c r="E1474" s="177" t="s">
        <v>3417</v>
      </c>
      <c r="F1474" s="177" t="s">
        <v>3986</v>
      </c>
      <c r="G1474" s="177" t="s">
        <v>3417</v>
      </c>
      <c r="H1474" s="177" t="s">
        <v>3417</v>
      </c>
      <c r="I1474" s="177" t="s">
        <v>3401</v>
      </c>
      <c r="J1474" s="187" t="s">
        <v>7018</v>
      </c>
      <c r="K1474" s="60" t="str">
        <f t="shared" si="38"/>
        <v>000100001001010365</v>
      </c>
    </row>
    <row r="1475" spans="1:11" s="3" customFormat="1">
      <c r="A1475" s="176" t="s">
        <v>4359</v>
      </c>
      <c r="B1475" s="176"/>
      <c r="C1475" s="185">
        <v>4</v>
      </c>
      <c r="D1475" s="153">
        <v>0</v>
      </c>
      <c r="E1475" s="177" t="s">
        <v>3417</v>
      </c>
      <c r="F1475" s="177" t="s">
        <v>3986</v>
      </c>
      <c r="G1475" s="177" t="s">
        <v>3417</v>
      </c>
      <c r="H1475" s="177" t="s">
        <v>3417</v>
      </c>
      <c r="I1475" s="177" t="s">
        <v>3401</v>
      </c>
      <c r="J1475" s="177" t="s">
        <v>7019</v>
      </c>
      <c r="K1475" s="60" t="str">
        <f t="shared" si="38"/>
        <v>000100001001010366</v>
      </c>
    </row>
    <row r="1476" spans="1:11" s="3" customFormat="1">
      <c r="A1476" s="176" t="s">
        <v>4360</v>
      </c>
      <c r="B1476" s="176"/>
      <c r="C1476" s="185">
        <v>4</v>
      </c>
      <c r="D1476" s="153">
        <v>0</v>
      </c>
      <c r="E1476" s="177" t="s">
        <v>3417</v>
      </c>
      <c r="F1476" s="177" t="s">
        <v>3986</v>
      </c>
      <c r="G1476" s="177" t="s">
        <v>3417</v>
      </c>
      <c r="H1476" s="177" t="s">
        <v>3417</v>
      </c>
      <c r="I1476" s="177" t="s">
        <v>3401</v>
      </c>
      <c r="J1476" s="187" t="s">
        <v>7020</v>
      </c>
      <c r="K1476" s="60" t="str">
        <f t="shared" si="38"/>
        <v>000100001001010367</v>
      </c>
    </row>
    <row r="1477" spans="1:11" s="3" customFormat="1">
      <c r="A1477" s="176" t="s">
        <v>4361</v>
      </c>
      <c r="B1477" s="176"/>
      <c r="C1477" s="185">
        <v>4</v>
      </c>
      <c r="D1477" s="153">
        <v>0</v>
      </c>
      <c r="E1477" s="177" t="s">
        <v>3417</v>
      </c>
      <c r="F1477" s="177" t="s">
        <v>3986</v>
      </c>
      <c r="G1477" s="177" t="s">
        <v>3417</v>
      </c>
      <c r="H1477" s="177" t="s">
        <v>3417</v>
      </c>
      <c r="I1477" s="177" t="s">
        <v>3401</v>
      </c>
      <c r="J1477" s="177" t="s">
        <v>7021</v>
      </c>
      <c r="K1477" s="60" t="str">
        <f t="shared" si="38"/>
        <v>000100001001010368</v>
      </c>
    </row>
    <row r="1478" spans="1:11" s="3" customFormat="1">
      <c r="A1478" s="176" t="s">
        <v>4362</v>
      </c>
      <c r="B1478" s="176"/>
      <c r="C1478" s="185">
        <v>4</v>
      </c>
      <c r="D1478" s="153">
        <v>0</v>
      </c>
      <c r="E1478" s="177" t="s">
        <v>3417</v>
      </c>
      <c r="F1478" s="177" t="s">
        <v>3986</v>
      </c>
      <c r="G1478" s="177" t="s">
        <v>3417</v>
      </c>
      <c r="H1478" s="177" t="s">
        <v>3417</v>
      </c>
      <c r="I1478" s="177" t="s">
        <v>3401</v>
      </c>
      <c r="J1478" s="187" t="s">
        <v>7022</v>
      </c>
      <c r="K1478" s="60" t="str">
        <f t="shared" si="38"/>
        <v>000100001001010369</v>
      </c>
    </row>
    <row r="1479" spans="1:11" s="3" customFormat="1">
      <c r="A1479" s="176" t="s">
        <v>4363</v>
      </c>
      <c r="B1479" s="176"/>
      <c r="C1479" s="185">
        <v>4</v>
      </c>
      <c r="D1479" s="153">
        <v>0</v>
      </c>
      <c r="E1479" s="177" t="s">
        <v>3417</v>
      </c>
      <c r="F1479" s="177" t="s">
        <v>3986</v>
      </c>
      <c r="G1479" s="177" t="s">
        <v>3417</v>
      </c>
      <c r="H1479" s="177" t="s">
        <v>3417</v>
      </c>
      <c r="I1479" s="177" t="s">
        <v>3401</v>
      </c>
      <c r="J1479" s="177" t="s">
        <v>7023</v>
      </c>
      <c r="K1479" s="60" t="str">
        <f t="shared" si="38"/>
        <v>000100001001010370</v>
      </c>
    </row>
    <row r="1480" spans="1:11" s="3" customFormat="1">
      <c r="A1480" s="176" t="s">
        <v>4364</v>
      </c>
      <c r="B1480" s="176"/>
      <c r="C1480" s="185">
        <v>4</v>
      </c>
      <c r="D1480" s="153">
        <v>0</v>
      </c>
      <c r="E1480" s="177" t="s">
        <v>3417</v>
      </c>
      <c r="F1480" s="177" t="s">
        <v>3986</v>
      </c>
      <c r="G1480" s="177" t="s">
        <v>3417</v>
      </c>
      <c r="H1480" s="177" t="s">
        <v>3417</v>
      </c>
      <c r="I1480" s="177" t="s">
        <v>3401</v>
      </c>
      <c r="J1480" s="187" t="s">
        <v>7024</v>
      </c>
      <c r="K1480" s="60" t="str">
        <f t="shared" si="38"/>
        <v>000100001001010371</v>
      </c>
    </row>
    <row r="1481" spans="1:11" s="3" customFormat="1">
      <c r="A1481" s="176" t="s">
        <v>4365</v>
      </c>
      <c r="B1481" s="176"/>
      <c r="C1481" s="185">
        <v>4</v>
      </c>
      <c r="D1481" s="153">
        <v>0</v>
      </c>
      <c r="E1481" s="177" t="s">
        <v>3417</v>
      </c>
      <c r="F1481" s="177" t="s">
        <v>3986</v>
      </c>
      <c r="G1481" s="177" t="s">
        <v>3417</v>
      </c>
      <c r="H1481" s="177" t="s">
        <v>3417</v>
      </c>
      <c r="I1481" s="177" t="s">
        <v>3401</v>
      </c>
      <c r="J1481" s="177" t="s">
        <v>7025</v>
      </c>
      <c r="K1481" s="60" t="str">
        <f t="shared" si="38"/>
        <v>000100001001010372</v>
      </c>
    </row>
    <row r="1482" spans="1:11" s="3" customFormat="1">
      <c r="A1482" s="176" t="s">
        <v>4366</v>
      </c>
      <c r="B1482" s="176"/>
      <c r="C1482" s="185">
        <v>4</v>
      </c>
      <c r="D1482" s="153">
        <v>0</v>
      </c>
      <c r="E1482" s="177" t="s">
        <v>3417</v>
      </c>
      <c r="F1482" s="177" t="s">
        <v>3986</v>
      </c>
      <c r="G1482" s="177" t="s">
        <v>3417</v>
      </c>
      <c r="H1482" s="177" t="s">
        <v>3417</v>
      </c>
      <c r="I1482" s="177" t="s">
        <v>3401</v>
      </c>
      <c r="J1482" s="187" t="s">
        <v>7026</v>
      </c>
      <c r="K1482" s="60" t="str">
        <f t="shared" si="38"/>
        <v>000100001001010373</v>
      </c>
    </row>
    <row r="1483" spans="1:11" s="3" customFormat="1">
      <c r="A1483" s="176" t="s">
        <v>4367</v>
      </c>
      <c r="B1483" s="176"/>
      <c r="C1483" s="185">
        <v>4</v>
      </c>
      <c r="D1483" s="153">
        <v>0</v>
      </c>
      <c r="E1483" s="177" t="s">
        <v>3417</v>
      </c>
      <c r="F1483" s="177" t="s">
        <v>3986</v>
      </c>
      <c r="G1483" s="177" t="s">
        <v>3417</v>
      </c>
      <c r="H1483" s="177" t="s">
        <v>3417</v>
      </c>
      <c r="I1483" s="177" t="s">
        <v>3401</v>
      </c>
      <c r="J1483" s="177" t="s">
        <v>7027</v>
      </c>
      <c r="K1483" s="60" t="str">
        <f t="shared" si="38"/>
        <v>000100001001010374</v>
      </c>
    </row>
    <row r="1484" spans="1:11" s="3" customFormat="1">
      <c r="A1484" s="176" t="s">
        <v>4368</v>
      </c>
      <c r="B1484" s="176"/>
      <c r="C1484" s="185">
        <v>4</v>
      </c>
      <c r="D1484" s="153">
        <v>0</v>
      </c>
      <c r="E1484" s="177" t="s">
        <v>3417</v>
      </c>
      <c r="F1484" s="177" t="s">
        <v>3986</v>
      </c>
      <c r="G1484" s="177" t="s">
        <v>3417</v>
      </c>
      <c r="H1484" s="177" t="s">
        <v>3417</v>
      </c>
      <c r="I1484" s="177" t="s">
        <v>3401</v>
      </c>
      <c r="J1484" s="187" t="s">
        <v>7028</v>
      </c>
      <c r="K1484" s="60" t="str">
        <f t="shared" si="38"/>
        <v>000100001001010375</v>
      </c>
    </row>
    <row r="1485" spans="1:11" s="3" customFormat="1">
      <c r="A1485" s="176" t="s">
        <v>4369</v>
      </c>
      <c r="B1485" s="176"/>
      <c r="C1485" s="185">
        <v>4</v>
      </c>
      <c r="D1485" s="153">
        <v>0</v>
      </c>
      <c r="E1485" s="177" t="s">
        <v>3417</v>
      </c>
      <c r="F1485" s="177" t="s">
        <v>3986</v>
      </c>
      <c r="G1485" s="177" t="s">
        <v>3417</v>
      </c>
      <c r="H1485" s="177" t="s">
        <v>3417</v>
      </c>
      <c r="I1485" s="177" t="s">
        <v>3401</v>
      </c>
      <c r="J1485" s="177" t="s">
        <v>7029</v>
      </c>
      <c r="K1485" s="60" t="str">
        <f t="shared" si="38"/>
        <v>000100001001010376</v>
      </c>
    </row>
    <row r="1486" spans="1:11" s="3" customFormat="1">
      <c r="A1486" s="176" t="s">
        <v>4370</v>
      </c>
      <c r="B1486" s="176"/>
      <c r="C1486" s="185">
        <v>4</v>
      </c>
      <c r="D1486" s="153">
        <v>0</v>
      </c>
      <c r="E1486" s="177" t="s">
        <v>3417</v>
      </c>
      <c r="F1486" s="177" t="s">
        <v>3986</v>
      </c>
      <c r="G1486" s="177" t="s">
        <v>3417</v>
      </c>
      <c r="H1486" s="177" t="s">
        <v>3417</v>
      </c>
      <c r="I1486" s="177" t="s">
        <v>3401</v>
      </c>
      <c r="J1486" s="187" t="s">
        <v>7030</v>
      </c>
      <c r="K1486" s="60" t="str">
        <f t="shared" si="38"/>
        <v>000100001001010377</v>
      </c>
    </row>
    <row r="1487" spans="1:11" s="3" customFormat="1">
      <c r="A1487" s="176" t="s">
        <v>4371</v>
      </c>
      <c r="B1487" s="176"/>
      <c r="C1487" s="185">
        <v>4</v>
      </c>
      <c r="D1487" s="153">
        <v>0</v>
      </c>
      <c r="E1487" s="177" t="s">
        <v>3417</v>
      </c>
      <c r="F1487" s="177" t="s">
        <v>3986</v>
      </c>
      <c r="G1487" s="177" t="s">
        <v>3417</v>
      </c>
      <c r="H1487" s="177" t="s">
        <v>3417</v>
      </c>
      <c r="I1487" s="177" t="s">
        <v>3401</v>
      </c>
      <c r="J1487" s="177" t="s">
        <v>7031</v>
      </c>
      <c r="K1487" s="60" t="str">
        <f t="shared" si="38"/>
        <v>000100001001010378</v>
      </c>
    </row>
    <row r="1488" spans="1:11" s="3" customFormat="1">
      <c r="A1488" s="176" t="s">
        <v>4372</v>
      </c>
      <c r="B1488" s="176"/>
      <c r="C1488" s="185">
        <v>4</v>
      </c>
      <c r="D1488" s="153">
        <v>0</v>
      </c>
      <c r="E1488" s="177" t="s">
        <v>3417</v>
      </c>
      <c r="F1488" s="177" t="s">
        <v>3986</v>
      </c>
      <c r="G1488" s="177" t="s">
        <v>3417</v>
      </c>
      <c r="H1488" s="177" t="s">
        <v>3417</v>
      </c>
      <c r="I1488" s="177" t="s">
        <v>3401</v>
      </c>
      <c r="J1488" s="187" t="s">
        <v>7032</v>
      </c>
      <c r="K1488" s="60" t="str">
        <f t="shared" si="38"/>
        <v>000100001001010379</v>
      </c>
    </row>
    <row r="1489" spans="1:11" s="3" customFormat="1">
      <c r="A1489" s="176" t="s">
        <v>4373</v>
      </c>
      <c r="B1489" s="176"/>
      <c r="C1489" s="185">
        <v>4</v>
      </c>
      <c r="D1489" s="153">
        <v>0</v>
      </c>
      <c r="E1489" s="177" t="s">
        <v>3417</v>
      </c>
      <c r="F1489" s="177" t="s">
        <v>3986</v>
      </c>
      <c r="G1489" s="177" t="s">
        <v>3417</v>
      </c>
      <c r="H1489" s="177" t="s">
        <v>3417</v>
      </c>
      <c r="I1489" s="177" t="s">
        <v>3401</v>
      </c>
      <c r="J1489" s="177" t="s">
        <v>7033</v>
      </c>
      <c r="K1489" s="60" t="str">
        <f t="shared" si="38"/>
        <v>000100001001010380</v>
      </c>
    </row>
    <row r="1490" spans="1:11" s="3" customFormat="1">
      <c r="A1490" s="176" t="s">
        <v>4374</v>
      </c>
      <c r="B1490" s="176"/>
      <c r="C1490" s="185">
        <v>4</v>
      </c>
      <c r="D1490" s="153">
        <v>0</v>
      </c>
      <c r="E1490" s="177" t="s">
        <v>3417</v>
      </c>
      <c r="F1490" s="177" t="s">
        <v>3986</v>
      </c>
      <c r="G1490" s="177" t="s">
        <v>3417</v>
      </c>
      <c r="H1490" s="177" t="s">
        <v>3417</v>
      </c>
      <c r="I1490" s="177" t="s">
        <v>3401</v>
      </c>
      <c r="J1490" s="187" t="s">
        <v>7034</v>
      </c>
      <c r="K1490" s="60" t="str">
        <f t="shared" si="38"/>
        <v>000100001001010381</v>
      </c>
    </row>
    <row r="1491" spans="1:11" s="3" customFormat="1">
      <c r="A1491" s="176" t="s">
        <v>4375</v>
      </c>
      <c r="B1491" s="176"/>
      <c r="C1491" s="185">
        <v>4</v>
      </c>
      <c r="D1491" s="153">
        <v>0</v>
      </c>
      <c r="E1491" s="177" t="s">
        <v>3417</v>
      </c>
      <c r="F1491" s="177" t="s">
        <v>3986</v>
      </c>
      <c r="G1491" s="177" t="s">
        <v>3417</v>
      </c>
      <c r="H1491" s="177" t="s">
        <v>3417</v>
      </c>
      <c r="I1491" s="177" t="s">
        <v>3401</v>
      </c>
      <c r="J1491" s="177" t="s">
        <v>7035</v>
      </c>
      <c r="K1491" s="60" t="str">
        <f t="shared" si="38"/>
        <v>000100001001010382</v>
      </c>
    </row>
    <row r="1492" spans="1:11" s="3" customFormat="1">
      <c r="A1492" s="176" t="s">
        <v>4376</v>
      </c>
      <c r="B1492" s="176"/>
      <c r="C1492" s="185">
        <v>4</v>
      </c>
      <c r="D1492" s="153">
        <v>0</v>
      </c>
      <c r="E1492" s="177" t="s">
        <v>3417</v>
      </c>
      <c r="F1492" s="177" t="s">
        <v>3986</v>
      </c>
      <c r="G1492" s="177" t="s">
        <v>3417</v>
      </c>
      <c r="H1492" s="177" t="s">
        <v>3417</v>
      </c>
      <c r="I1492" s="177" t="s">
        <v>3401</v>
      </c>
      <c r="J1492" s="187" t="s">
        <v>7036</v>
      </c>
      <c r="K1492" s="60" t="str">
        <f t="shared" si="38"/>
        <v>000100001001010383</v>
      </c>
    </row>
    <row r="1493" spans="1:11" s="3" customFormat="1">
      <c r="A1493" s="176" t="s">
        <v>4377</v>
      </c>
      <c r="B1493" s="176"/>
      <c r="C1493" s="185">
        <v>4</v>
      </c>
      <c r="D1493" s="153">
        <v>0</v>
      </c>
      <c r="E1493" s="177" t="s">
        <v>3417</v>
      </c>
      <c r="F1493" s="177" t="s">
        <v>3986</v>
      </c>
      <c r="G1493" s="177" t="s">
        <v>3417</v>
      </c>
      <c r="H1493" s="177" t="s">
        <v>3417</v>
      </c>
      <c r="I1493" s="177" t="s">
        <v>3401</v>
      </c>
      <c r="J1493" s="177" t="s">
        <v>7037</v>
      </c>
      <c r="K1493" s="60" t="str">
        <f t="shared" si="38"/>
        <v>000100001001010384</v>
      </c>
    </row>
    <row r="1494" spans="1:11" s="3" customFormat="1">
      <c r="A1494" s="176" t="s">
        <v>4378</v>
      </c>
      <c r="B1494" s="176"/>
      <c r="C1494" s="185">
        <v>4</v>
      </c>
      <c r="D1494" s="153">
        <v>0</v>
      </c>
      <c r="E1494" s="177" t="s">
        <v>3417</v>
      </c>
      <c r="F1494" s="177" t="s">
        <v>3986</v>
      </c>
      <c r="G1494" s="177" t="s">
        <v>3417</v>
      </c>
      <c r="H1494" s="177" t="s">
        <v>3417</v>
      </c>
      <c r="I1494" s="177" t="s">
        <v>3401</v>
      </c>
      <c r="J1494" s="187" t="s">
        <v>7038</v>
      </c>
      <c r="K1494" s="60" t="str">
        <f t="shared" si="38"/>
        <v>000100001001010385</v>
      </c>
    </row>
    <row r="1495" spans="1:11" s="3" customFormat="1">
      <c r="A1495" s="176" t="s">
        <v>4379</v>
      </c>
      <c r="B1495" s="176"/>
      <c r="C1495" s="185">
        <v>4</v>
      </c>
      <c r="D1495" s="153">
        <v>0</v>
      </c>
      <c r="E1495" s="177" t="s">
        <v>3417</v>
      </c>
      <c r="F1495" s="177" t="s">
        <v>3986</v>
      </c>
      <c r="G1495" s="177" t="s">
        <v>3417</v>
      </c>
      <c r="H1495" s="177" t="s">
        <v>3417</v>
      </c>
      <c r="I1495" s="177" t="s">
        <v>3401</v>
      </c>
      <c r="J1495" s="177" t="s">
        <v>7039</v>
      </c>
      <c r="K1495" s="60" t="str">
        <f t="shared" ref="K1495:K1558" si="39">D1495&amp;E1495&amp;F1495&amp;G1495&amp;H1495&amp;I1495&amp;J1495</f>
        <v>000100001001010386</v>
      </c>
    </row>
    <row r="1496" spans="1:11" s="3" customFormat="1">
      <c r="A1496" s="176" t="s">
        <v>4380</v>
      </c>
      <c r="B1496" s="176"/>
      <c r="C1496" s="185">
        <v>4</v>
      </c>
      <c r="D1496" s="153">
        <v>0</v>
      </c>
      <c r="E1496" s="177" t="s">
        <v>3417</v>
      </c>
      <c r="F1496" s="177" t="s">
        <v>3986</v>
      </c>
      <c r="G1496" s="177" t="s">
        <v>3417</v>
      </c>
      <c r="H1496" s="177" t="s">
        <v>3417</v>
      </c>
      <c r="I1496" s="177" t="s">
        <v>3401</v>
      </c>
      <c r="J1496" s="187" t="s">
        <v>7040</v>
      </c>
      <c r="K1496" s="60" t="str">
        <f t="shared" si="39"/>
        <v>000100001001010387</v>
      </c>
    </row>
    <row r="1497" spans="1:11" s="3" customFormat="1">
      <c r="A1497" s="176" t="s">
        <v>4381</v>
      </c>
      <c r="B1497" s="176"/>
      <c r="C1497" s="185">
        <v>4</v>
      </c>
      <c r="D1497" s="153">
        <v>0</v>
      </c>
      <c r="E1497" s="177" t="s">
        <v>3417</v>
      </c>
      <c r="F1497" s="177" t="s">
        <v>3986</v>
      </c>
      <c r="G1497" s="177" t="s">
        <v>3417</v>
      </c>
      <c r="H1497" s="177" t="s">
        <v>3417</v>
      </c>
      <c r="I1497" s="177" t="s">
        <v>3401</v>
      </c>
      <c r="J1497" s="177" t="s">
        <v>7041</v>
      </c>
      <c r="K1497" s="60" t="str">
        <f t="shared" si="39"/>
        <v>000100001001010388</v>
      </c>
    </row>
    <row r="1498" spans="1:11" s="3" customFormat="1">
      <c r="A1498" s="176" t="s">
        <v>4382</v>
      </c>
      <c r="B1498" s="176"/>
      <c r="C1498" s="185">
        <v>4</v>
      </c>
      <c r="D1498" s="153">
        <v>0</v>
      </c>
      <c r="E1498" s="177" t="s">
        <v>3417</v>
      </c>
      <c r="F1498" s="177" t="s">
        <v>3986</v>
      </c>
      <c r="G1498" s="177" t="s">
        <v>3417</v>
      </c>
      <c r="H1498" s="177" t="s">
        <v>3417</v>
      </c>
      <c r="I1498" s="177" t="s">
        <v>3401</v>
      </c>
      <c r="J1498" s="187" t="s">
        <v>7042</v>
      </c>
      <c r="K1498" s="60" t="str">
        <f t="shared" si="39"/>
        <v>000100001001010389</v>
      </c>
    </row>
    <row r="1499" spans="1:11" s="3" customFormat="1">
      <c r="A1499" s="176" t="s">
        <v>4383</v>
      </c>
      <c r="B1499" s="176"/>
      <c r="C1499" s="185">
        <v>4</v>
      </c>
      <c r="D1499" s="153">
        <v>0</v>
      </c>
      <c r="E1499" s="177" t="s">
        <v>3417</v>
      </c>
      <c r="F1499" s="177" t="s">
        <v>3986</v>
      </c>
      <c r="G1499" s="177" t="s">
        <v>3417</v>
      </c>
      <c r="H1499" s="177" t="s">
        <v>3417</v>
      </c>
      <c r="I1499" s="177" t="s">
        <v>3401</v>
      </c>
      <c r="J1499" s="177" t="s">
        <v>7043</v>
      </c>
      <c r="K1499" s="60" t="str">
        <f t="shared" si="39"/>
        <v>000100001001010390</v>
      </c>
    </row>
    <row r="1500" spans="1:11" s="3" customFormat="1">
      <c r="A1500" s="176" t="s">
        <v>4384</v>
      </c>
      <c r="B1500" s="176"/>
      <c r="C1500" s="185">
        <v>4</v>
      </c>
      <c r="D1500" s="153">
        <v>0</v>
      </c>
      <c r="E1500" s="177" t="s">
        <v>3417</v>
      </c>
      <c r="F1500" s="177" t="s">
        <v>3986</v>
      </c>
      <c r="G1500" s="177" t="s">
        <v>3417</v>
      </c>
      <c r="H1500" s="177" t="s">
        <v>3417</v>
      </c>
      <c r="I1500" s="177" t="s">
        <v>3401</v>
      </c>
      <c r="J1500" s="187" t="s">
        <v>7044</v>
      </c>
      <c r="K1500" s="60" t="str">
        <f t="shared" si="39"/>
        <v>000100001001010391</v>
      </c>
    </row>
    <row r="1501" spans="1:11" s="3" customFormat="1">
      <c r="A1501" s="176" t="s">
        <v>4385</v>
      </c>
      <c r="B1501" s="176"/>
      <c r="C1501" s="185">
        <v>4</v>
      </c>
      <c r="D1501" s="153">
        <v>0</v>
      </c>
      <c r="E1501" s="177" t="s">
        <v>3417</v>
      </c>
      <c r="F1501" s="177" t="s">
        <v>3986</v>
      </c>
      <c r="G1501" s="177" t="s">
        <v>3417</v>
      </c>
      <c r="H1501" s="177" t="s">
        <v>3417</v>
      </c>
      <c r="I1501" s="177" t="s">
        <v>3401</v>
      </c>
      <c r="J1501" s="177" t="s">
        <v>7045</v>
      </c>
      <c r="K1501" s="60" t="str">
        <f t="shared" si="39"/>
        <v>000100001001010392</v>
      </c>
    </row>
    <row r="1502" spans="1:11" s="3" customFormat="1">
      <c r="A1502" s="176" t="s">
        <v>4386</v>
      </c>
      <c r="B1502" s="176"/>
      <c r="C1502" s="185">
        <v>4</v>
      </c>
      <c r="D1502" s="153">
        <v>0</v>
      </c>
      <c r="E1502" s="177" t="s">
        <v>3417</v>
      </c>
      <c r="F1502" s="177" t="s">
        <v>3986</v>
      </c>
      <c r="G1502" s="177" t="s">
        <v>3417</v>
      </c>
      <c r="H1502" s="177" t="s">
        <v>3417</v>
      </c>
      <c r="I1502" s="177" t="s">
        <v>3401</v>
      </c>
      <c r="J1502" s="187" t="s">
        <v>7046</v>
      </c>
      <c r="K1502" s="60" t="str">
        <f t="shared" si="39"/>
        <v>000100001001010393</v>
      </c>
    </row>
    <row r="1503" spans="1:11" s="3" customFormat="1">
      <c r="A1503" s="176" t="s">
        <v>4387</v>
      </c>
      <c r="B1503" s="176"/>
      <c r="C1503" s="185">
        <v>4</v>
      </c>
      <c r="D1503" s="153">
        <v>0</v>
      </c>
      <c r="E1503" s="177" t="s">
        <v>3417</v>
      </c>
      <c r="F1503" s="177" t="s">
        <v>3986</v>
      </c>
      <c r="G1503" s="177" t="s">
        <v>3417</v>
      </c>
      <c r="H1503" s="177" t="s">
        <v>3417</v>
      </c>
      <c r="I1503" s="177" t="s">
        <v>3401</v>
      </c>
      <c r="J1503" s="177" t="s">
        <v>7047</v>
      </c>
      <c r="K1503" s="60" t="str">
        <f t="shared" si="39"/>
        <v>000100001001010394</v>
      </c>
    </row>
    <row r="1504" spans="1:11" s="3" customFormat="1">
      <c r="A1504" s="176" t="s">
        <v>4388</v>
      </c>
      <c r="B1504" s="176"/>
      <c r="C1504" s="185">
        <v>4</v>
      </c>
      <c r="D1504" s="153">
        <v>0</v>
      </c>
      <c r="E1504" s="177" t="s">
        <v>3417</v>
      </c>
      <c r="F1504" s="177" t="s">
        <v>3986</v>
      </c>
      <c r="G1504" s="177" t="s">
        <v>3417</v>
      </c>
      <c r="H1504" s="177" t="s">
        <v>3417</v>
      </c>
      <c r="I1504" s="177" t="s">
        <v>3401</v>
      </c>
      <c r="J1504" s="187" t="s">
        <v>7048</v>
      </c>
      <c r="K1504" s="60" t="str">
        <f t="shared" si="39"/>
        <v>000100001001010395</v>
      </c>
    </row>
    <row r="1505" spans="1:11" s="3" customFormat="1">
      <c r="A1505" s="176" t="s">
        <v>4389</v>
      </c>
      <c r="B1505" s="176"/>
      <c r="C1505" s="185">
        <v>4</v>
      </c>
      <c r="D1505" s="153">
        <v>0</v>
      </c>
      <c r="E1505" s="177" t="s">
        <v>3417</v>
      </c>
      <c r="F1505" s="177" t="s">
        <v>3986</v>
      </c>
      <c r="G1505" s="177" t="s">
        <v>3417</v>
      </c>
      <c r="H1505" s="177" t="s">
        <v>3417</v>
      </c>
      <c r="I1505" s="177" t="s">
        <v>3401</v>
      </c>
      <c r="J1505" s="177" t="s">
        <v>7049</v>
      </c>
      <c r="K1505" s="60" t="str">
        <f t="shared" si="39"/>
        <v>000100001001010396</v>
      </c>
    </row>
    <row r="1506" spans="1:11" s="3" customFormat="1">
      <c r="A1506" s="176" t="s">
        <v>4390</v>
      </c>
      <c r="B1506" s="176"/>
      <c r="C1506" s="185">
        <v>4</v>
      </c>
      <c r="D1506" s="153">
        <v>0</v>
      </c>
      <c r="E1506" s="177" t="s">
        <v>3417</v>
      </c>
      <c r="F1506" s="177" t="s">
        <v>3986</v>
      </c>
      <c r="G1506" s="177" t="s">
        <v>3417</v>
      </c>
      <c r="H1506" s="177" t="s">
        <v>3417</v>
      </c>
      <c r="I1506" s="177" t="s">
        <v>3401</v>
      </c>
      <c r="J1506" s="187" t="s">
        <v>7050</v>
      </c>
      <c r="K1506" s="60" t="str">
        <f t="shared" si="39"/>
        <v>000100001001010397</v>
      </c>
    </row>
    <row r="1507" spans="1:11" s="3" customFormat="1">
      <c r="A1507" s="176" t="s">
        <v>4391</v>
      </c>
      <c r="B1507" s="176"/>
      <c r="C1507" s="185">
        <v>4</v>
      </c>
      <c r="D1507" s="153">
        <v>0</v>
      </c>
      <c r="E1507" s="177" t="s">
        <v>3417</v>
      </c>
      <c r="F1507" s="177" t="s">
        <v>3986</v>
      </c>
      <c r="G1507" s="177" t="s">
        <v>3417</v>
      </c>
      <c r="H1507" s="177" t="s">
        <v>3417</v>
      </c>
      <c r="I1507" s="177" t="s">
        <v>3401</v>
      </c>
      <c r="J1507" s="177" t="s">
        <v>7051</v>
      </c>
      <c r="K1507" s="60" t="str">
        <f t="shared" si="39"/>
        <v>000100001001010398</v>
      </c>
    </row>
    <row r="1508" spans="1:11" s="3" customFormat="1">
      <c r="A1508" s="176" t="s">
        <v>4392</v>
      </c>
      <c r="B1508" s="176"/>
      <c r="C1508" s="185">
        <v>4</v>
      </c>
      <c r="D1508" s="153">
        <v>0</v>
      </c>
      <c r="E1508" s="177" t="s">
        <v>3417</v>
      </c>
      <c r="F1508" s="177" t="s">
        <v>3986</v>
      </c>
      <c r="G1508" s="177" t="s">
        <v>3417</v>
      </c>
      <c r="H1508" s="177" t="s">
        <v>3417</v>
      </c>
      <c r="I1508" s="177" t="s">
        <v>3401</v>
      </c>
      <c r="J1508" s="187" t="s">
        <v>7052</v>
      </c>
      <c r="K1508" s="60" t="str">
        <f t="shared" si="39"/>
        <v>000100001001010399</v>
      </c>
    </row>
    <row r="1509" spans="1:11" s="3" customFormat="1">
      <c r="A1509" s="176" t="s">
        <v>4393</v>
      </c>
      <c r="B1509" s="176"/>
      <c r="C1509" s="185">
        <v>4</v>
      </c>
      <c r="D1509" s="153">
        <v>0</v>
      </c>
      <c r="E1509" s="177" t="s">
        <v>3417</v>
      </c>
      <c r="F1509" s="177" t="s">
        <v>3986</v>
      </c>
      <c r="G1509" s="177" t="s">
        <v>3417</v>
      </c>
      <c r="H1509" s="177" t="s">
        <v>3417</v>
      </c>
      <c r="I1509" s="177" t="s">
        <v>3401</v>
      </c>
      <c r="J1509" s="177" t="s">
        <v>7053</v>
      </c>
      <c r="K1509" s="60" t="str">
        <f t="shared" si="39"/>
        <v>000100001001010400</v>
      </c>
    </row>
    <row r="1510" spans="1:11" s="3" customFormat="1">
      <c r="A1510" s="176" t="s">
        <v>4394</v>
      </c>
      <c r="B1510" s="176"/>
      <c r="C1510" s="185">
        <v>4</v>
      </c>
      <c r="D1510" s="153">
        <v>0</v>
      </c>
      <c r="E1510" s="177" t="s">
        <v>3417</v>
      </c>
      <c r="F1510" s="177" t="s">
        <v>3986</v>
      </c>
      <c r="G1510" s="177" t="s">
        <v>3417</v>
      </c>
      <c r="H1510" s="177" t="s">
        <v>3417</v>
      </c>
      <c r="I1510" s="177" t="s">
        <v>3401</v>
      </c>
      <c r="J1510" s="187" t="s">
        <v>7054</v>
      </c>
      <c r="K1510" s="60" t="str">
        <f t="shared" si="39"/>
        <v>000100001001010401</v>
      </c>
    </row>
    <row r="1511" spans="1:11" s="3" customFormat="1">
      <c r="A1511" s="176" t="s">
        <v>4395</v>
      </c>
      <c r="B1511" s="176"/>
      <c r="C1511" s="185">
        <v>4</v>
      </c>
      <c r="D1511" s="153">
        <v>0</v>
      </c>
      <c r="E1511" s="177" t="s">
        <v>3417</v>
      </c>
      <c r="F1511" s="177" t="s">
        <v>3986</v>
      </c>
      <c r="G1511" s="177" t="s">
        <v>3417</v>
      </c>
      <c r="H1511" s="177" t="s">
        <v>3417</v>
      </c>
      <c r="I1511" s="177" t="s">
        <v>3401</v>
      </c>
      <c r="J1511" s="177" t="s">
        <v>7055</v>
      </c>
      <c r="K1511" s="60" t="str">
        <f t="shared" si="39"/>
        <v>000100001001010402</v>
      </c>
    </row>
    <row r="1512" spans="1:11" s="3" customFormat="1">
      <c r="A1512" s="176" t="s">
        <v>4396</v>
      </c>
      <c r="B1512" s="176"/>
      <c r="C1512" s="185">
        <v>4</v>
      </c>
      <c r="D1512" s="153">
        <v>0</v>
      </c>
      <c r="E1512" s="177" t="s">
        <v>3417</v>
      </c>
      <c r="F1512" s="177" t="s">
        <v>3986</v>
      </c>
      <c r="G1512" s="177" t="s">
        <v>3417</v>
      </c>
      <c r="H1512" s="177" t="s">
        <v>3417</v>
      </c>
      <c r="I1512" s="177" t="s">
        <v>3401</v>
      </c>
      <c r="J1512" s="187" t="s">
        <v>7056</v>
      </c>
      <c r="K1512" s="60" t="str">
        <f t="shared" si="39"/>
        <v>000100001001010403</v>
      </c>
    </row>
    <row r="1513" spans="1:11" s="3" customFormat="1">
      <c r="A1513" s="176" t="s">
        <v>4397</v>
      </c>
      <c r="B1513" s="176"/>
      <c r="C1513" s="185">
        <v>4</v>
      </c>
      <c r="D1513" s="153">
        <v>0</v>
      </c>
      <c r="E1513" s="177" t="s">
        <v>3417</v>
      </c>
      <c r="F1513" s="177" t="s">
        <v>3986</v>
      </c>
      <c r="G1513" s="177" t="s">
        <v>3417</v>
      </c>
      <c r="H1513" s="177" t="s">
        <v>3417</v>
      </c>
      <c r="I1513" s="177" t="s">
        <v>3401</v>
      </c>
      <c r="J1513" s="177" t="s">
        <v>7057</v>
      </c>
      <c r="K1513" s="60" t="str">
        <f t="shared" si="39"/>
        <v>000100001001010404</v>
      </c>
    </row>
    <row r="1514" spans="1:11" s="3" customFormat="1">
      <c r="A1514" s="176" t="s">
        <v>4398</v>
      </c>
      <c r="B1514" s="176"/>
      <c r="C1514" s="185">
        <v>4</v>
      </c>
      <c r="D1514" s="153">
        <v>0</v>
      </c>
      <c r="E1514" s="177" t="s">
        <v>3417</v>
      </c>
      <c r="F1514" s="177" t="s">
        <v>3986</v>
      </c>
      <c r="G1514" s="177" t="s">
        <v>3417</v>
      </c>
      <c r="H1514" s="177" t="s">
        <v>3417</v>
      </c>
      <c r="I1514" s="177" t="s">
        <v>3401</v>
      </c>
      <c r="J1514" s="187" t="s">
        <v>7058</v>
      </c>
      <c r="K1514" s="60" t="str">
        <f t="shared" si="39"/>
        <v>000100001001010405</v>
      </c>
    </row>
    <row r="1515" spans="1:11" s="3" customFormat="1">
      <c r="A1515" s="176" t="s">
        <v>4399</v>
      </c>
      <c r="B1515" s="176"/>
      <c r="C1515" s="185">
        <v>4</v>
      </c>
      <c r="D1515" s="153">
        <v>0</v>
      </c>
      <c r="E1515" s="177" t="s">
        <v>3417</v>
      </c>
      <c r="F1515" s="177" t="s">
        <v>3986</v>
      </c>
      <c r="G1515" s="177" t="s">
        <v>3417</v>
      </c>
      <c r="H1515" s="177" t="s">
        <v>3417</v>
      </c>
      <c r="I1515" s="177" t="s">
        <v>3401</v>
      </c>
      <c r="J1515" s="177" t="s">
        <v>7059</v>
      </c>
      <c r="K1515" s="60" t="str">
        <f t="shared" si="39"/>
        <v>000100001001010406</v>
      </c>
    </row>
    <row r="1516" spans="1:11" s="3" customFormat="1">
      <c r="A1516" s="176" t="s">
        <v>4400</v>
      </c>
      <c r="B1516" s="176"/>
      <c r="C1516" s="185">
        <v>4</v>
      </c>
      <c r="D1516" s="153">
        <v>0</v>
      </c>
      <c r="E1516" s="177" t="s">
        <v>3417</v>
      </c>
      <c r="F1516" s="177" t="s">
        <v>3986</v>
      </c>
      <c r="G1516" s="177" t="s">
        <v>3417</v>
      </c>
      <c r="H1516" s="177" t="s">
        <v>3417</v>
      </c>
      <c r="I1516" s="177" t="s">
        <v>3401</v>
      </c>
      <c r="J1516" s="187" t="s">
        <v>7060</v>
      </c>
      <c r="K1516" s="60" t="str">
        <f t="shared" si="39"/>
        <v>000100001001010407</v>
      </c>
    </row>
    <row r="1517" spans="1:11" s="3" customFormat="1">
      <c r="A1517" s="176" t="s">
        <v>4401</v>
      </c>
      <c r="B1517" s="176"/>
      <c r="C1517" s="185">
        <v>4</v>
      </c>
      <c r="D1517" s="153">
        <v>0</v>
      </c>
      <c r="E1517" s="177" t="s">
        <v>3417</v>
      </c>
      <c r="F1517" s="177" t="s">
        <v>3986</v>
      </c>
      <c r="G1517" s="177" t="s">
        <v>3417</v>
      </c>
      <c r="H1517" s="177" t="s">
        <v>3417</v>
      </c>
      <c r="I1517" s="177" t="s">
        <v>3401</v>
      </c>
      <c r="J1517" s="177" t="s">
        <v>7061</v>
      </c>
      <c r="K1517" s="60" t="str">
        <f t="shared" si="39"/>
        <v>000100001001010408</v>
      </c>
    </row>
    <row r="1518" spans="1:11" s="3" customFormat="1">
      <c r="A1518" s="176" t="s">
        <v>4402</v>
      </c>
      <c r="B1518" s="176"/>
      <c r="C1518" s="185">
        <v>4</v>
      </c>
      <c r="D1518" s="153">
        <v>0</v>
      </c>
      <c r="E1518" s="177" t="s">
        <v>3417</v>
      </c>
      <c r="F1518" s="177" t="s">
        <v>3986</v>
      </c>
      <c r="G1518" s="177" t="s">
        <v>3417</v>
      </c>
      <c r="H1518" s="177" t="s">
        <v>3417</v>
      </c>
      <c r="I1518" s="177" t="s">
        <v>3401</v>
      </c>
      <c r="J1518" s="187" t="s">
        <v>7062</v>
      </c>
      <c r="K1518" s="60" t="str">
        <f t="shared" si="39"/>
        <v>000100001001010409</v>
      </c>
    </row>
    <row r="1519" spans="1:11" s="3" customFormat="1">
      <c r="A1519" s="176" t="s">
        <v>4403</v>
      </c>
      <c r="B1519" s="176"/>
      <c r="C1519" s="185">
        <v>4</v>
      </c>
      <c r="D1519" s="153">
        <v>0</v>
      </c>
      <c r="E1519" s="177" t="s">
        <v>3417</v>
      </c>
      <c r="F1519" s="177" t="s">
        <v>3986</v>
      </c>
      <c r="G1519" s="177" t="s">
        <v>3417</v>
      </c>
      <c r="H1519" s="177" t="s">
        <v>3417</v>
      </c>
      <c r="I1519" s="177" t="s">
        <v>3401</v>
      </c>
      <c r="J1519" s="177" t="s">
        <v>7063</v>
      </c>
      <c r="K1519" s="60" t="str">
        <f t="shared" si="39"/>
        <v>000100001001010410</v>
      </c>
    </row>
    <row r="1520" spans="1:11" s="3" customFormat="1">
      <c r="A1520" s="176" t="s">
        <v>4404</v>
      </c>
      <c r="B1520" s="176"/>
      <c r="C1520" s="185">
        <v>4</v>
      </c>
      <c r="D1520" s="153">
        <v>0</v>
      </c>
      <c r="E1520" s="177" t="s">
        <v>3417</v>
      </c>
      <c r="F1520" s="177" t="s">
        <v>3986</v>
      </c>
      <c r="G1520" s="177" t="s">
        <v>3417</v>
      </c>
      <c r="H1520" s="177" t="s">
        <v>3417</v>
      </c>
      <c r="I1520" s="177" t="s">
        <v>3401</v>
      </c>
      <c r="J1520" s="187" t="s">
        <v>7064</v>
      </c>
      <c r="K1520" s="60" t="str">
        <f t="shared" si="39"/>
        <v>000100001001010411</v>
      </c>
    </row>
    <row r="1521" spans="1:11" s="3" customFormat="1">
      <c r="A1521" s="176" t="s">
        <v>4405</v>
      </c>
      <c r="B1521" s="176"/>
      <c r="C1521" s="185">
        <v>4</v>
      </c>
      <c r="D1521" s="153">
        <v>0</v>
      </c>
      <c r="E1521" s="177" t="s">
        <v>3417</v>
      </c>
      <c r="F1521" s="177" t="s">
        <v>3986</v>
      </c>
      <c r="G1521" s="177" t="s">
        <v>3417</v>
      </c>
      <c r="H1521" s="177" t="s">
        <v>3417</v>
      </c>
      <c r="I1521" s="177" t="s">
        <v>3401</v>
      </c>
      <c r="J1521" s="177" t="s">
        <v>7065</v>
      </c>
      <c r="K1521" s="60" t="str">
        <f t="shared" si="39"/>
        <v>000100001001010412</v>
      </c>
    </row>
    <row r="1522" spans="1:11" s="3" customFormat="1">
      <c r="A1522" s="176" t="s">
        <v>4406</v>
      </c>
      <c r="B1522" s="176"/>
      <c r="C1522" s="185">
        <v>4</v>
      </c>
      <c r="D1522" s="153">
        <v>0</v>
      </c>
      <c r="E1522" s="177" t="s">
        <v>3417</v>
      </c>
      <c r="F1522" s="177" t="s">
        <v>3986</v>
      </c>
      <c r="G1522" s="177" t="s">
        <v>3417</v>
      </c>
      <c r="H1522" s="177" t="s">
        <v>3417</v>
      </c>
      <c r="I1522" s="177" t="s">
        <v>3401</v>
      </c>
      <c r="J1522" s="187" t="s">
        <v>7066</v>
      </c>
      <c r="K1522" s="60" t="str">
        <f t="shared" si="39"/>
        <v>000100001001010413</v>
      </c>
    </row>
    <row r="1523" spans="1:11" s="3" customFormat="1">
      <c r="A1523" s="176" t="s">
        <v>4407</v>
      </c>
      <c r="B1523" s="176"/>
      <c r="C1523" s="185">
        <v>4</v>
      </c>
      <c r="D1523" s="153">
        <v>0</v>
      </c>
      <c r="E1523" s="177" t="s">
        <v>3417</v>
      </c>
      <c r="F1523" s="177" t="s">
        <v>3986</v>
      </c>
      <c r="G1523" s="177" t="s">
        <v>3417</v>
      </c>
      <c r="H1523" s="177" t="s">
        <v>3417</v>
      </c>
      <c r="I1523" s="177" t="s">
        <v>3401</v>
      </c>
      <c r="J1523" s="177" t="s">
        <v>7067</v>
      </c>
      <c r="K1523" s="60" t="str">
        <f t="shared" si="39"/>
        <v>000100001001010414</v>
      </c>
    </row>
    <row r="1524" spans="1:11" s="3" customFormat="1">
      <c r="A1524" s="176" t="s">
        <v>4408</v>
      </c>
      <c r="B1524" s="176"/>
      <c r="C1524" s="185">
        <v>4</v>
      </c>
      <c r="D1524" s="153">
        <v>0</v>
      </c>
      <c r="E1524" s="177" t="s">
        <v>3417</v>
      </c>
      <c r="F1524" s="177" t="s">
        <v>3986</v>
      </c>
      <c r="G1524" s="177" t="s">
        <v>3417</v>
      </c>
      <c r="H1524" s="177" t="s">
        <v>3417</v>
      </c>
      <c r="I1524" s="177" t="s">
        <v>3401</v>
      </c>
      <c r="J1524" s="187" t="s">
        <v>7068</v>
      </c>
      <c r="K1524" s="60" t="str">
        <f t="shared" si="39"/>
        <v>000100001001010415</v>
      </c>
    </row>
    <row r="1525" spans="1:11" s="3" customFormat="1">
      <c r="A1525" s="176" t="s">
        <v>4409</v>
      </c>
      <c r="B1525" s="176"/>
      <c r="C1525" s="185">
        <v>4</v>
      </c>
      <c r="D1525" s="153">
        <v>0</v>
      </c>
      <c r="E1525" s="177" t="s">
        <v>3417</v>
      </c>
      <c r="F1525" s="177" t="s">
        <v>3986</v>
      </c>
      <c r="G1525" s="177" t="s">
        <v>3417</v>
      </c>
      <c r="H1525" s="177" t="s">
        <v>3417</v>
      </c>
      <c r="I1525" s="177" t="s">
        <v>3401</v>
      </c>
      <c r="J1525" s="177" t="s">
        <v>7069</v>
      </c>
      <c r="K1525" s="60" t="str">
        <f t="shared" si="39"/>
        <v>000100001001010416</v>
      </c>
    </row>
    <row r="1526" spans="1:11" s="3" customFormat="1">
      <c r="A1526" s="176" t="s">
        <v>4410</v>
      </c>
      <c r="B1526" s="176"/>
      <c r="C1526" s="185">
        <v>4</v>
      </c>
      <c r="D1526" s="153">
        <v>0</v>
      </c>
      <c r="E1526" s="177" t="s">
        <v>3417</v>
      </c>
      <c r="F1526" s="177" t="s">
        <v>3986</v>
      </c>
      <c r="G1526" s="177" t="s">
        <v>3417</v>
      </c>
      <c r="H1526" s="177" t="s">
        <v>3417</v>
      </c>
      <c r="I1526" s="177" t="s">
        <v>3401</v>
      </c>
      <c r="J1526" s="187" t="s">
        <v>7070</v>
      </c>
      <c r="K1526" s="60" t="str">
        <f t="shared" si="39"/>
        <v>000100001001010417</v>
      </c>
    </row>
    <row r="1527" spans="1:11" s="3" customFormat="1">
      <c r="A1527" s="176" t="s">
        <v>4411</v>
      </c>
      <c r="B1527" s="176"/>
      <c r="C1527" s="185">
        <v>4</v>
      </c>
      <c r="D1527" s="153">
        <v>0</v>
      </c>
      <c r="E1527" s="177" t="s">
        <v>3417</v>
      </c>
      <c r="F1527" s="177" t="s">
        <v>3986</v>
      </c>
      <c r="G1527" s="177" t="s">
        <v>3417</v>
      </c>
      <c r="H1527" s="177" t="s">
        <v>3417</v>
      </c>
      <c r="I1527" s="177" t="s">
        <v>3401</v>
      </c>
      <c r="J1527" s="177" t="s">
        <v>7071</v>
      </c>
      <c r="K1527" s="60" t="str">
        <f t="shared" si="39"/>
        <v>000100001001010418</v>
      </c>
    </row>
    <row r="1528" spans="1:11" s="3" customFormat="1">
      <c r="A1528" s="176" t="s">
        <v>4412</v>
      </c>
      <c r="B1528" s="176"/>
      <c r="C1528" s="185">
        <v>4</v>
      </c>
      <c r="D1528" s="153">
        <v>0</v>
      </c>
      <c r="E1528" s="177" t="s">
        <v>3417</v>
      </c>
      <c r="F1528" s="177" t="s">
        <v>3986</v>
      </c>
      <c r="G1528" s="177" t="s">
        <v>3417</v>
      </c>
      <c r="H1528" s="177" t="s">
        <v>3417</v>
      </c>
      <c r="I1528" s="177" t="s">
        <v>3401</v>
      </c>
      <c r="J1528" s="187" t="s">
        <v>7072</v>
      </c>
      <c r="K1528" s="60" t="str">
        <f t="shared" si="39"/>
        <v>000100001001010419</v>
      </c>
    </row>
    <row r="1529" spans="1:11" s="3" customFormat="1">
      <c r="A1529" s="176" t="s">
        <v>4413</v>
      </c>
      <c r="B1529" s="176"/>
      <c r="C1529" s="185">
        <v>4</v>
      </c>
      <c r="D1529" s="153">
        <v>0</v>
      </c>
      <c r="E1529" s="177" t="s">
        <v>3417</v>
      </c>
      <c r="F1529" s="177" t="s">
        <v>3986</v>
      </c>
      <c r="G1529" s="177" t="s">
        <v>3417</v>
      </c>
      <c r="H1529" s="177" t="s">
        <v>3417</v>
      </c>
      <c r="I1529" s="177" t="s">
        <v>3401</v>
      </c>
      <c r="J1529" s="177" t="s">
        <v>7073</v>
      </c>
      <c r="K1529" s="60" t="str">
        <f t="shared" si="39"/>
        <v>000100001001010420</v>
      </c>
    </row>
    <row r="1530" spans="1:11" s="3" customFormat="1">
      <c r="A1530" s="176" t="s">
        <v>4414</v>
      </c>
      <c r="B1530" s="176"/>
      <c r="C1530" s="185">
        <v>4</v>
      </c>
      <c r="D1530" s="153">
        <v>0</v>
      </c>
      <c r="E1530" s="177" t="s">
        <v>3417</v>
      </c>
      <c r="F1530" s="177" t="s">
        <v>3986</v>
      </c>
      <c r="G1530" s="177" t="s">
        <v>3417</v>
      </c>
      <c r="H1530" s="177" t="s">
        <v>3417</v>
      </c>
      <c r="I1530" s="177" t="s">
        <v>3401</v>
      </c>
      <c r="J1530" s="187" t="s">
        <v>7074</v>
      </c>
      <c r="K1530" s="60" t="str">
        <f t="shared" si="39"/>
        <v>000100001001010421</v>
      </c>
    </row>
    <row r="1531" spans="1:11" s="3" customFormat="1">
      <c r="A1531" s="176" t="s">
        <v>4415</v>
      </c>
      <c r="B1531" s="176"/>
      <c r="C1531" s="185">
        <v>4</v>
      </c>
      <c r="D1531" s="153">
        <v>0</v>
      </c>
      <c r="E1531" s="177" t="s">
        <v>3417</v>
      </c>
      <c r="F1531" s="177" t="s">
        <v>3986</v>
      </c>
      <c r="G1531" s="177" t="s">
        <v>3417</v>
      </c>
      <c r="H1531" s="177" t="s">
        <v>3417</v>
      </c>
      <c r="I1531" s="177" t="s">
        <v>3401</v>
      </c>
      <c r="J1531" s="177" t="s">
        <v>7075</v>
      </c>
      <c r="K1531" s="60" t="str">
        <f t="shared" si="39"/>
        <v>000100001001010422</v>
      </c>
    </row>
    <row r="1532" spans="1:11" s="3" customFormat="1">
      <c r="A1532" s="176" t="s">
        <v>4416</v>
      </c>
      <c r="B1532" s="176"/>
      <c r="C1532" s="185">
        <v>4</v>
      </c>
      <c r="D1532" s="153">
        <v>0</v>
      </c>
      <c r="E1532" s="177" t="s">
        <v>3417</v>
      </c>
      <c r="F1532" s="177" t="s">
        <v>3986</v>
      </c>
      <c r="G1532" s="177" t="s">
        <v>3417</v>
      </c>
      <c r="H1532" s="177" t="s">
        <v>3417</v>
      </c>
      <c r="I1532" s="177" t="s">
        <v>3401</v>
      </c>
      <c r="J1532" s="187" t="s">
        <v>7076</v>
      </c>
      <c r="K1532" s="60" t="str">
        <f t="shared" si="39"/>
        <v>000100001001010423</v>
      </c>
    </row>
    <row r="1533" spans="1:11" s="3" customFormat="1">
      <c r="A1533" s="176" t="s">
        <v>4417</v>
      </c>
      <c r="B1533" s="176"/>
      <c r="C1533" s="185">
        <v>4</v>
      </c>
      <c r="D1533" s="153">
        <v>0</v>
      </c>
      <c r="E1533" s="177" t="s">
        <v>3417</v>
      </c>
      <c r="F1533" s="177" t="s">
        <v>3986</v>
      </c>
      <c r="G1533" s="177" t="s">
        <v>3417</v>
      </c>
      <c r="H1533" s="177" t="s">
        <v>3417</v>
      </c>
      <c r="I1533" s="177" t="s">
        <v>3401</v>
      </c>
      <c r="J1533" s="177" t="s">
        <v>7077</v>
      </c>
      <c r="K1533" s="60" t="str">
        <f t="shared" si="39"/>
        <v>000100001001010424</v>
      </c>
    </row>
    <row r="1534" spans="1:11" s="3" customFormat="1">
      <c r="A1534" s="176" t="s">
        <v>4418</v>
      </c>
      <c r="B1534" s="176"/>
      <c r="C1534" s="185">
        <v>4</v>
      </c>
      <c r="D1534" s="153">
        <v>0</v>
      </c>
      <c r="E1534" s="177" t="s">
        <v>3417</v>
      </c>
      <c r="F1534" s="177" t="s">
        <v>3986</v>
      </c>
      <c r="G1534" s="177" t="s">
        <v>3417</v>
      </c>
      <c r="H1534" s="177" t="s">
        <v>3417</v>
      </c>
      <c r="I1534" s="177" t="s">
        <v>3401</v>
      </c>
      <c r="J1534" s="187" t="s">
        <v>7078</v>
      </c>
      <c r="K1534" s="60" t="str">
        <f t="shared" si="39"/>
        <v>000100001001010425</v>
      </c>
    </row>
    <row r="1535" spans="1:11" s="3" customFormat="1">
      <c r="A1535" s="176" t="s">
        <v>4419</v>
      </c>
      <c r="B1535" s="176"/>
      <c r="C1535" s="185">
        <v>4</v>
      </c>
      <c r="D1535" s="153">
        <v>0</v>
      </c>
      <c r="E1535" s="177" t="s">
        <v>3417</v>
      </c>
      <c r="F1535" s="177" t="s">
        <v>3986</v>
      </c>
      <c r="G1535" s="177" t="s">
        <v>3417</v>
      </c>
      <c r="H1535" s="177" t="s">
        <v>3417</v>
      </c>
      <c r="I1535" s="177" t="s">
        <v>3401</v>
      </c>
      <c r="J1535" s="177" t="s">
        <v>7079</v>
      </c>
      <c r="K1535" s="60" t="str">
        <f t="shared" si="39"/>
        <v>000100001001010426</v>
      </c>
    </row>
    <row r="1536" spans="1:11" s="3" customFormat="1">
      <c r="A1536" s="176" t="s">
        <v>4420</v>
      </c>
      <c r="B1536" s="176"/>
      <c r="C1536" s="185">
        <v>4</v>
      </c>
      <c r="D1536" s="153">
        <v>0</v>
      </c>
      <c r="E1536" s="177" t="s">
        <v>3417</v>
      </c>
      <c r="F1536" s="177" t="s">
        <v>3986</v>
      </c>
      <c r="G1536" s="177" t="s">
        <v>3417</v>
      </c>
      <c r="H1536" s="177" t="s">
        <v>3417</v>
      </c>
      <c r="I1536" s="177" t="s">
        <v>3401</v>
      </c>
      <c r="J1536" s="187" t="s">
        <v>7080</v>
      </c>
      <c r="K1536" s="60" t="str">
        <f t="shared" si="39"/>
        <v>000100001001010427</v>
      </c>
    </row>
    <row r="1537" spans="1:11" s="3" customFormat="1">
      <c r="A1537" s="176" t="s">
        <v>4421</v>
      </c>
      <c r="B1537" s="176"/>
      <c r="C1537" s="185">
        <v>4</v>
      </c>
      <c r="D1537" s="153">
        <v>0</v>
      </c>
      <c r="E1537" s="177" t="s">
        <v>3417</v>
      </c>
      <c r="F1537" s="177" t="s">
        <v>3986</v>
      </c>
      <c r="G1537" s="177" t="s">
        <v>3417</v>
      </c>
      <c r="H1537" s="177" t="s">
        <v>3417</v>
      </c>
      <c r="I1537" s="177" t="s">
        <v>3401</v>
      </c>
      <c r="J1537" s="177" t="s">
        <v>7081</v>
      </c>
      <c r="K1537" s="60" t="str">
        <f t="shared" si="39"/>
        <v>000100001001010428</v>
      </c>
    </row>
    <row r="1538" spans="1:11" s="3" customFormat="1">
      <c r="A1538" s="176" t="s">
        <v>4422</v>
      </c>
      <c r="B1538" s="176"/>
      <c r="C1538" s="185">
        <v>4</v>
      </c>
      <c r="D1538" s="153">
        <v>0</v>
      </c>
      <c r="E1538" s="177" t="s">
        <v>3417</v>
      </c>
      <c r="F1538" s="177" t="s">
        <v>3986</v>
      </c>
      <c r="G1538" s="177" t="s">
        <v>3417</v>
      </c>
      <c r="H1538" s="177" t="s">
        <v>3417</v>
      </c>
      <c r="I1538" s="177" t="s">
        <v>3401</v>
      </c>
      <c r="J1538" s="187" t="s">
        <v>7082</v>
      </c>
      <c r="K1538" s="60" t="str">
        <f t="shared" si="39"/>
        <v>000100001001010429</v>
      </c>
    </row>
    <row r="1539" spans="1:11" s="3" customFormat="1">
      <c r="A1539" s="176" t="s">
        <v>4423</v>
      </c>
      <c r="B1539" s="176"/>
      <c r="C1539" s="185">
        <v>4</v>
      </c>
      <c r="D1539" s="153">
        <v>0</v>
      </c>
      <c r="E1539" s="177" t="s">
        <v>3417</v>
      </c>
      <c r="F1539" s="177" t="s">
        <v>3986</v>
      </c>
      <c r="G1539" s="177" t="s">
        <v>3417</v>
      </c>
      <c r="H1539" s="177" t="s">
        <v>3417</v>
      </c>
      <c r="I1539" s="177" t="s">
        <v>3401</v>
      </c>
      <c r="J1539" s="177" t="s">
        <v>7083</v>
      </c>
      <c r="K1539" s="60" t="str">
        <f t="shared" si="39"/>
        <v>000100001001010430</v>
      </c>
    </row>
    <row r="1540" spans="1:11" s="3" customFormat="1">
      <c r="A1540" s="176" t="s">
        <v>4424</v>
      </c>
      <c r="B1540" s="176"/>
      <c r="C1540" s="185">
        <v>4</v>
      </c>
      <c r="D1540" s="153">
        <v>0</v>
      </c>
      <c r="E1540" s="177" t="s">
        <v>3417</v>
      </c>
      <c r="F1540" s="177" t="s">
        <v>3986</v>
      </c>
      <c r="G1540" s="177" t="s">
        <v>3417</v>
      </c>
      <c r="H1540" s="177" t="s">
        <v>3417</v>
      </c>
      <c r="I1540" s="177" t="s">
        <v>3401</v>
      </c>
      <c r="J1540" s="187" t="s">
        <v>7084</v>
      </c>
      <c r="K1540" s="60" t="str">
        <f t="shared" si="39"/>
        <v>000100001001010431</v>
      </c>
    </row>
    <row r="1541" spans="1:11" s="3" customFormat="1">
      <c r="A1541" s="176" t="s">
        <v>4425</v>
      </c>
      <c r="B1541" s="176"/>
      <c r="C1541" s="185">
        <v>4</v>
      </c>
      <c r="D1541" s="153">
        <v>0</v>
      </c>
      <c r="E1541" s="177" t="s">
        <v>3417</v>
      </c>
      <c r="F1541" s="177" t="s">
        <v>3986</v>
      </c>
      <c r="G1541" s="177" t="s">
        <v>3417</v>
      </c>
      <c r="H1541" s="177" t="s">
        <v>3417</v>
      </c>
      <c r="I1541" s="177" t="s">
        <v>3401</v>
      </c>
      <c r="J1541" s="177" t="s">
        <v>7085</v>
      </c>
      <c r="K1541" s="60" t="str">
        <f t="shared" si="39"/>
        <v>000100001001010432</v>
      </c>
    </row>
    <row r="1542" spans="1:11" s="3" customFormat="1">
      <c r="A1542" s="176" t="s">
        <v>4426</v>
      </c>
      <c r="B1542" s="176"/>
      <c r="C1542" s="185">
        <v>4</v>
      </c>
      <c r="D1542" s="153">
        <v>0</v>
      </c>
      <c r="E1542" s="177" t="s">
        <v>3417</v>
      </c>
      <c r="F1542" s="177" t="s">
        <v>3986</v>
      </c>
      <c r="G1542" s="177" t="s">
        <v>3417</v>
      </c>
      <c r="H1542" s="177" t="s">
        <v>3417</v>
      </c>
      <c r="I1542" s="177" t="s">
        <v>3401</v>
      </c>
      <c r="J1542" s="187" t="s">
        <v>7086</v>
      </c>
      <c r="K1542" s="60" t="str">
        <f t="shared" si="39"/>
        <v>000100001001010433</v>
      </c>
    </row>
    <row r="1543" spans="1:11" s="3" customFormat="1">
      <c r="A1543" s="176" t="s">
        <v>4427</v>
      </c>
      <c r="B1543" s="176"/>
      <c r="C1543" s="185">
        <v>4</v>
      </c>
      <c r="D1543" s="153">
        <v>0</v>
      </c>
      <c r="E1543" s="177" t="s">
        <v>3417</v>
      </c>
      <c r="F1543" s="177" t="s">
        <v>3986</v>
      </c>
      <c r="G1543" s="177" t="s">
        <v>3417</v>
      </c>
      <c r="H1543" s="177" t="s">
        <v>3417</v>
      </c>
      <c r="I1543" s="177" t="s">
        <v>3401</v>
      </c>
      <c r="J1543" s="177" t="s">
        <v>7087</v>
      </c>
      <c r="K1543" s="60" t="str">
        <f t="shared" si="39"/>
        <v>000100001001010434</v>
      </c>
    </row>
    <row r="1544" spans="1:11" s="3" customFormat="1">
      <c r="A1544" s="176" t="s">
        <v>4428</v>
      </c>
      <c r="B1544" s="176"/>
      <c r="C1544" s="185">
        <v>4</v>
      </c>
      <c r="D1544" s="153">
        <v>0</v>
      </c>
      <c r="E1544" s="177" t="s">
        <v>3417</v>
      </c>
      <c r="F1544" s="177" t="s">
        <v>3986</v>
      </c>
      <c r="G1544" s="177" t="s">
        <v>3417</v>
      </c>
      <c r="H1544" s="177" t="s">
        <v>3417</v>
      </c>
      <c r="I1544" s="177" t="s">
        <v>3401</v>
      </c>
      <c r="J1544" s="187" t="s">
        <v>7088</v>
      </c>
      <c r="K1544" s="60" t="str">
        <f t="shared" si="39"/>
        <v>000100001001010435</v>
      </c>
    </row>
    <row r="1545" spans="1:11" s="3" customFormat="1">
      <c r="A1545" s="176" t="s">
        <v>4429</v>
      </c>
      <c r="B1545" s="176"/>
      <c r="C1545" s="185">
        <v>4</v>
      </c>
      <c r="D1545" s="153">
        <v>0</v>
      </c>
      <c r="E1545" s="177" t="s">
        <v>3417</v>
      </c>
      <c r="F1545" s="177" t="s">
        <v>3986</v>
      </c>
      <c r="G1545" s="177" t="s">
        <v>3417</v>
      </c>
      <c r="H1545" s="177" t="s">
        <v>3417</v>
      </c>
      <c r="I1545" s="177" t="s">
        <v>3401</v>
      </c>
      <c r="J1545" s="177" t="s">
        <v>7089</v>
      </c>
      <c r="K1545" s="60" t="str">
        <f t="shared" si="39"/>
        <v>000100001001010436</v>
      </c>
    </row>
    <row r="1546" spans="1:11" s="3" customFormat="1">
      <c r="A1546" s="176" t="s">
        <v>4430</v>
      </c>
      <c r="B1546" s="176"/>
      <c r="C1546" s="185">
        <v>4</v>
      </c>
      <c r="D1546" s="153">
        <v>0</v>
      </c>
      <c r="E1546" s="177" t="s">
        <v>3417</v>
      </c>
      <c r="F1546" s="177" t="s">
        <v>3986</v>
      </c>
      <c r="G1546" s="177" t="s">
        <v>3417</v>
      </c>
      <c r="H1546" s="177" t="s">
        <v>3417</v>
      </c>
      <c r="I1546" s="177" t="s">
        <v>3401</v>
      </c>
      <c r="J1546" s="187" t="s">
        <v>7090</v>
      </c>
      <c r="K1546" s="60" t="str">
        <f t="shared" si="39"/>
        <v>000100001001010437</v>
      </c>
    </row>
    <row r="1547" spans="1:11" s="3" customFormat="1">
      <c r="A1547" s="176" t="s">
        <v>4431</v>
      </c>
      <c r="B1547" s="176"/>
      <c r="C1547" s="185">
        <v>4</v>
      </c>
      <c r="D1547" s="153">
        <v>0</v>
      </c>
      <c r="E1547" s="177" t="s">
        <v>3417</v>
      </c>
      <c r="F1547" s="177" t="s">
        <v>3986</v>
      </c>
      <c r="G1547" s="177" t="s">
        <v>3417</v>
      </c>
      <c r="H1547" s="177" t="s">
        <v>3417</v>
      </c>
      <c r="I1547" s="177" t="s">
        <v>3401</v>
      </c>
      <c r="J1547" s="177" t="s">
        <v>7091</v>
      </c>
      <c r="K1547" s="60" t="str">
        <f t="shared" si="39"/>
        <v>000100001001010438</v>
      </c>
    </row>
    <row r="1548" spans="1:11" s="3" customFormat="1">
      <c r="A1548" s="176" t="s">
        <v>4432</v>
      </c>
      <c r="B1548" s="176"/>
      <c r="C1548" s="185">
        <v>4</v>
      </c>
      <c r="D1548" s="153">
        <v>0</v>
      </c>
      <c r="E1548" s="177" t="s">
        <v>3417</v>
      </c>
      <c r="F1548" s="177" t="s">
        <v>3986</v>
      </c>
      <c r="G1548" s="177" t="s">
        <v>3417</v>
      </c>
      <c r="H1548" s="177" t="s">
        <v>3417</v>
      </c>
      <c r="I1548" s="177" t="s">
        <v>3401</v>
      </c>
      <c r="J1548" s="187" t="s">
        <v>7092</v>
      </c>
      <c r="K1548" s="60" t="str">
        <f t="shared" si="39"/>
        <v>000100001001010439</v>
      </c>
    </row>
    <row r="1549" spans="1:11" s="3" customFormat="1">
      <c r="A1549" s="176" t="s">
        <v>4433</v>
      </c>
      <c r="B1549" s="176"/>
      <c r="C1549" s="185">
        <v>4</v>
      </c>
      <c r="D1549" s="153">
        <v>0</v>
      </c>
      <c r="E1549" s="177" t="s">
        <v>3417</v>
      </c>
      <c r="F1549" s="177" t="s">
        <v>3986</v>
      </c>
      <c r="G1549" s="177" t="s">
        <v>3417</v>
      </c>
      <c r="H1549" s="177" t="s">
        <v>3417</v>
      </c>
      <c r="I1549" s="177" t="s">
        <v>3401</v>
      </c>
      <c r="J1549" s="177" t="s">
        <v>7093</v>
      </c>
      <c r="K1549" s="60" t="str">
        <f t="shared" si="39"/>
        <v>000100001001010440</v>
      </c>
    </row>
    <row r="1550" spans="1:11" s="3" customFormat="1">
      <c r="A1550" s="176" t="s">
        <v>4434</v>
      </c>
      <c r="B1550" s="176"/>
      <c r="C1550" s="185">
        <v>4</v>
      </c>
      <c r="D1550" s="153">
        <v>0</v>
      </c>
      <c r="E1550" s="177" t="s">
        <v>3417</v>
      </c>
      <c r="F1550" s="177" t="s">
        <v>3986</v>
      </c>
      <c r="G1550" s="177" t="s">
        <v>3417</v>
      </c>
      <c r="H1550" s="177" t="s">
        <v>3417</v>
      </c>
      <c r="I1550" s="177" t="s">
        <v>3401</v>
      </c>
      <c r="J1550" s="187" t="s">
        <v>7094</v>
      </c>
      <c r="K1550" s="60" t="str">
        <f t="shared" si="39"/>
        <v>000100001001010441</v>
      </c>
    </row>
    <row r="1551" spans="1:11" s="3" customFormat="1">
      <c r="A1551" s="176" t="s">
        <v>4435</v>
      </c>
      <c r="B1551" s="176"/>
      <c r="C1551" s="185">
        <v>4</v>
      </c>
      <c r="D1551" s="153">
        <v>0</v>
      </c>
      <c r="E1551" s="177" t="s">
        <v>3417</v>
      </c>
      <c r="F1551" s="177" t="s">
        <v>3986</v>
      </c>
      <c r="G1551" s="177" t="s">
        <v>3417</v>
      </c>
      <c r="H1551" s="177" t="s">
        <v>3417</v>
      </c>
      <c r="I1551" s="177" t="s">
        <v>3401</v>
      </c>
      <c r="J1551" s="177" t="s">
        <v>7095</v>
      </c>
      <c r="K1551" s="60" t="str">
        <f t="shared" si="39"/>
        <v>000100001001010442</v>
      </c>
    </row>
    <row r="1552" spans="1:11" s="3" customFormat="1">
      <c r="A1552" s="176" t="s">
        <v>4436</v>
      </c>
      <c r="B1552" s="176"/>
      <c r="C1552" s="185">
        <v>4</v>
      </c>
      <c r="D1552" s="153">
        <v>0</v>
      </c>
      <c r="E1552" s="177" t="s">
        <v>3417</v>
      </c>
      <c r="F1552" s="177" t="s">
        <v>3986</v>
      </c>
      <c r="G1552" s="177" t="s">
        <v>3417</v>
      </c>
      <c r="H1552" s="177" t="s">
        <v>3417</v>
      </c>
      <c r="I1552" s="177" t="s">
        <v>3401</v>
      </c>
      <c r="J1552" s="187" t="s">
        <v>7096</v>
      </c>
      <c r="K1552" s="60" t="str">
        <f t="shared" si="39"/>
        <v>000100001001010443</v>
      </c>
    </row>
    <row r="1553" spans="1:11" s="3" customFormat="1">
      <c r="A1553" s="176" t="s">
        <v>4437</v>
      </c>
      <c r="B1553" s="176"/>
      <c r="C1553" s="185">
        <v>4</v>
      </c>
      <c r="D1553" s="153">
        <v>0</v>
      </c>
      <c r="E1553" s="177" t="s">
        <v>3417</v>
      </c>
      <c r="F1553" s="177" t="s">
        <v>3986</v>
      </c>
      <c r="G1553" s="177" t="s">
        <v>3417</v>
      </c>
      <c r="H1553" s="177" t="s">
        <v>3417</v>
      </c>
      <c r="I1553" s="177" t="s">
        <v>3401</v>
      </c>
      <c r="J1553" s="177" t="s">
        <v>7097</v>
      </c>
      <c r="K1553" s="60" t="str">
        <f t="shared" si="39"/>
        <v>000100001001010444</v>
      </c>
    </row>
    <row r="1554" spans="1:11" s="3" customFormat="1">
      <c r="A1554" s="176" t="s">
        <v>4438</v>
      </c>
      <c r="B1554" s="176"/>
      <c r="C1554" s="185">
        <v>4</v>
      </c>
      <c r="D1554" s="153">
        <v>0</v>
      </c>
      <c r="E1554" s="177" t="s">
        <v>3417</v>
      </c>
      <c r="F1554" s="177" t="s">
        <v>3986</v>
      </c>
      <c r="G1554" s="177" t="s">
        <v>3417</v>
      </c>
      <c r="H1554" s="177" t="s">
        <v>3417</v>
      </c>
      <c r="I1554" s="177" t="s">
        <v>3401</v>
      </c>
      <c r="J1554" s="187" t="s">
        <v>7098</v>
      </c>
      <c r="K1554" s="60" t="str">
        <f t="shared" si="39"/>
        <v>000100001001010445</v>
      </c>
    </row>
    <row r="1555" spans="1:11" s="3" customFormat="1">
      <c r="A1555" s="176" t="s">
        <v>4439</v>
      </c>
      <c r="B1555" s="176"/>
      <c r="C1555" s="185">
        <v>4</v>
      </c>
      <c r="D1555" s="153">
        <v>0</v>
      </c>
      <c r="E1555" s="177" t="s">
        <v>3417</v>
      </c>
      <c r="F1555" s="177" t="s">
        <v>3986</v>
      </c>
      <c r="G1555" s="177" t="s">
        <v>3417</v>
      </c>
      <c r="H1555" s="177" t="s">
        <v>3417</v>
      </c>
      <c r="I1555" s="177" t="s">
        <v>3401</v>
      </c>
      <c r="J1555" s="177" t="s">
        <v>7099</v>
      </c>
      <c r="K1555" s="60" t="str">
        <f t="shared" si="39"/>
        <v>000100001001010446</v>
      </c>
    </row>
    <row r="1556" spans="1:11" s="3" customFormat="1">
      <c r="A1556" s="176" t="s">
        <v>4440</v>
      </c>
      <c r="B1556" s="176"/>
      <c r="C1556" s="185">
        <v>4</v>
      </c>
      <c r="D1556" s="153">
        <v>0</v>
      </c>
      <c r="E1556" s="177" t="s">
        <v>3417</v>
      </c>
      <c r="F1556" s="177" t="s">
        <v>3986</v>
      </c>
      <c r="G1556" s="177" t="s">
        <v>3417</v>
      </c>
      <c r="H1556" s="177" t="s">
        <v>3417</v>
      </c>
      <c r="I1556" s="177" t="s">
        <v>3401</v>
      </c>
      <c r="J1556" s="187" t="s">
        <v>7100</v>
      </c>
      <c r="K1556" s="60" t="str">
        <f t="shared" si="39"/>
        <v>000100001001010447</v>
      </c>
    </row>
    <row r="1557" spans="1:11" s="3" customFormat="1">
      <c r="A1557" s="176" t="s">
        <v>4441</v>
      </c>
      <c r="B1557" s="176"/>
      <c r="C1557" s="185">
        <v>4</v>
      </c>
      <c r="D1557" s="153">
        <v>0</v>
      </c>
      <c r="E1557" s="177" t="s">
        <v>3417</v>
      </c>
      <c r="F1557" s="177" t="s">
        <v>3986</v>
      </c>
      <c r="G1557" s="177" t="s">
        <v>3417</v>
      </c>
      <c r="H1557" s="177" t="s">
        <v>3417</v>
      </c>
      <c r="I1557" s="177" t="s">
        <v>3401</v>
      </c>
      <c r="J1557" s="177" t="s">
        <v>7101</v>
      </c>
      <c r="K1557" s="60" t="str">
        <f t="shared" si="39"/>
        <v>000100001001010448</v>
      </c>
    </row>
    <row r="1558" spans="1:11" s="3" customFormat="1">
      <c r="A1558" s="176" t="s">
        <v>4442</v>
      </c>
      <c r="B1558" s="176"/>
      <c r="C1558" s="185">
        <v>4</v>
      </c>
      <c r="D1558" s="153">
        <v>0</v>
      </c>
      <c r="E1558" s="177" t="s">
        <v>3417</v>
      </c>
      <c r="F1558" s="177" t="s">
        <v>3986</v>
      </c>
      <c r="G1558" s="177" t="s">
        <v>3417</v>
      </c>
      <c r="H1558" s="177" t="s">
        <v>3417</v>
      </c>
      <c r="I1558" s="177" t="s">
        <v>3401</v>
      </c>
      <c r="J1558" s="187" t="s">
        <v>7102</v>
      </c>
      <c r="K1558" s="60" t="str">
        <f t="shared" si="39"/>
        <v>000100001001010449</v>
      </c>
    </row>
    <row r="1559" spans="1:11" s="3" customFormat="1">
      <c r="A1559" s="176" t="s">
        <v>4443</v>
      </c>
      <c r="B1559" s="176"/>
      <c r="C1559" s="185">
        <v>4</v>
      </c>
      <c r="D1559" s="153">
        <v>0</v>
      </c>
      <c r="E1559" s="177" t="s">
        <v>3417</v>
      </c>
      <c r="F1559" s="177" t="s">
        <v>3986</v>
      </c>
      <c r="G1559" s="177" t="s">
        <v>3417</v>
      </c>
      <c r="H1559" s="177" t="s">
        <v>3417</v>
      </c>
      <c r="I1559" s="177" t="s">
        <v>3401</v>
      </c>
      <c r="J1559" s="177" t="s">
        <v>7103</v>
      </c>
      <c r="K1559" s="60" t="str">
        <f t="shared" ref="K1559:K1622" si="40">D1559&amp;E1559&amp;F1559&amp;G1559&amp;H1559&amp;I1559&amp;J1559</f>
        <v>000100001001010450</v>
      </c>
    </row>
    <row r="1560" spans="1:11" s="3" customFormat="1">
      <c r="A1560" s="176" t="s">
        <v>4444</v>
      </c>
      <c r="B1560" s="176"/>
      <c r="C1560" s="185">
        <v>4</v>
      </c>
      <c r="D1560" s="153">
        <v>0</v>
      </c>
      <c r="E1560" s="177" t="s">
        <v>3417</v>
      </c>
      <c r="F1560" s="177" t="s">
        <v>3986</v>
      </c>
      <c r="G1560" s="177" t="s">
        <v>3417</v>
      </c>
      <c r="H1560" s="177" t="s">
        <v>3417</v>
      </c>
      <c r="I1560" s="177" t="s">
        <v>3401</v>
      </c>
      <c r="J1560" s="187" t="s">
        <v>7104</v>
      </c>
      <c r="K1560" s="60" t="str">
        <f t="shared" si="40"/>
        <v>000100001001010451</v>
      </c>
    </row>
    <row r="1561" spans="1:11" s="3" customFormat="1">
      <c r="A1561" s="176" t="s">
        <v>4445</v>
      </c>
      <c r="B1561" s="176"/>
      <c r="C1561" s="185">
        <v>4</v>
      </c>
      <c r="D1561" s="153">
        <v>0</v>
      </c>
      <c r="E1561" s="177" t="s">
        <v>3417</v>
      </c>
      <c r="F1561" s="177" t="s">
        <v>3986</v>
      </c>
      <c r="G1561" s="177" t="s">
        <v>3417</v>
      </c>
      <c r="H1561" s="177" t="s">
        <v>3417</v>
      </c>
      <c r="I1561" s="177" t="s">
        <v>3401</v>
      </c>
      <c r="J1561" s="177" t="s">
        <v>7105</v>
      </c>
      <c r="K1561" s="60" t="str">
        <f t="shared" si="40"/>
        <v>000100001001010452</v>
      </c>
    </row>
    <row r="1562" spans="1:11" s="3" customFormat="1">
      <c r="A1562" s="176" t="s">
        <v>4446</v>
      </c>
      <c r="B1562" s="176"/>
      <c r="C1562" s="185">
        <v>4</v>
      </c>
      <c r="D1562" s="153">
        <v>0</v>
      </c>
      <c r="E1562" s="177" t="s">
        <v>3417</v>
      </c>
      <c r="F1562" s="177" t="s">
        <v>3986</v>
      </c>
      <c r="G1562" s="177" t="s">
        <v>3417</v>
      </c>
      <c r="H1562" s="177" t="s">
        <v>3417</v>
      </c>
      <c r="I1562" s="177" t="s">
        <v>3401</v>
      </c>
      <c r="J1562" s="187" t="s">
        <v>7106</v>
      </c>
      <c r="K1562" s="60" t="str">
        <f t="shared" si="40"/>
        <v>000100001001010453</v>
      </c>
    </row>
    <row r="1563" spans="1:11" s="3" customFormat="1">
      <c r="A1563" s="176" t="s">
        <v>4447</v>
      </c>
      <c r="B1563" s="176"/>
      <c r="C1563" s="185">
        <v>4</v>
      </c>
      <c r="D1563" s="153">
        <v>0</v>
      </c>
      <c r="E1563" s="177" t="s">
        <v>3417</v>
      </c>
      <c r="F1563" s="177" t="s">
        <v>3986</v>
      </c>
      <c r="G1563" s="177" t="s">
        <v>3417</v>
      </c>
      <c r="H1563" s="177" t="s">
        <v>3417</v>
      </c>
      <c r="I1563" s="177" t="s">
        <v>3401</v>
      </c>
      <c r="J1563" s="177" t="s">
        <v>7107</v>
      </c>
      <c r="K1563" s="60" t="str">
        <f t="shared" si="40"/>
        <v>000100001001010454</v>
      </c>
    </row>
    <row r="1564" spans="1:11" s="3" customFormat="1">
      <c r="A1564" s="176" t="s">
        <v>4448</v>
      </c>
      <c r="B1564" s="176"/>
      <c r="C1564" s="185">
        <v>4</v>
      </c>
      <c r="D1564" s="153">
        <v>0</v>
      </c>
      <c r="E1564" s="177" t="s">
        <v>3417</v>
      </c>
      <c r="F1564" s="177" t="s">
        <v>3986</v>
      </c>
      <c r="G1564" s="177" t="s">
        <v>3417</v>
      </c>
      <c r="H1564" s="177" t="s">
        <v>3417</v>
      </c>
      <c r="I1564" s="177" t="s">
        <v>3401</v>
      </c>
      <c r="J1564" s="187" t="s">
        <v>7108</v>
      </c>
      <c r="K1564" s="60" t="str">
        <f t="shared" si="40"/>
        <v>000100001001010455</v>
      </c>
    </row>
    <row r="1565" spans="1:11" s="3" customFormat="1">
      <c r="A1565" s="176" t="s">
        <v>4449</v>
      </c>
      <c r="B1565" s="176"/>
      <c r="C1565" s="185">
        <v>4</v>
      </c>
      <c r="D1565" s="153">
        <v>0</v>
      </c>
      <c r="E1565" s="177" t="s">
        <v>3417</v>
      </c>
      <c r="F1565" s="177" t="s">
        <v>3986</v>
      </c>
      <c r="G1565" s="177" t="s">
        <v>3417</v>
      </c>
      <c r="H1565" s="177" t="s">
        <v>3417</v>
      </c>
      <c r="I1565" s="177" t="s">
        <v>3401</v>
      </c>
      <c r="J1565" s="177" t="s">
        <v>7109</v>
      </c>
      <c r="K1565" s="60" t="str">
        <f t="shared" si="40"/>
        <v>000100001001010456</v>
      </c>
    </row>
    <row r="1566" spans="1:11" s="3" customFormat="1">
      <c r="A1566" s="176" t="s">
        <v>4450</v>
      </c>
      <c r="B1566" s="176"/>
      <c r="C1566" s="185">
        <v>4</v>
      </c>
      <c r="D1566" s="153">
        <v>0</v>
      </c>
      <c r="E1566" s="177" t="s">
        <v>3417</v>
      </c>
      <c r="F1566" s="177" t="s">
        <v>3986</v>
      </c>
      <c r="G1566" s="177" t="s">
        <v>3417</v>
      </c>
      <c r="H1566" s="177" t="s">
        <v>3417</v>
      </c>
      <c r="I1566" s="177" t="s">
        <v>3401</v>
      </c>
      <c r="J1566" s="187" t="s">
        <v>7110</v>
      </c>
      <c r="K1566" s="60" t="str">
        <f t="shared" si="40"/>
        <v>000100001001010457</v>
      </c>
    </row>
    <row r="1567" spans="1:11" s="3" customFormat="1">
      <c r="A1567" s="176" t="s">
        <v>4451</v>
      </c>
      <c r="B1567" s="176"/>
      <c r="C1567" s="185">
        <v>4</v>
      </c>
      <c r="D1567" s="153">
        <v>0</v>
      </c>
      <c r="E1567" s="177" t="s">
        <v>3417</v>
      </c>
      <c r="F1567" s="177" t="s">
        <v>3986</v>
      </c>
      <c r="G1567" s="177" t="s">
        <v>3417</v>
      </c>
      <c r="H1567" s="177" t="s">
        <v>3417</v>
      </c>
      <c r="I1567" s="177" t="s">
        <v>3401</v>
      </c>
      <c r="J1567" s="177" t="s">
        <v>7111</v>
      </c>
      <c r="K1567" s="60" t="str">
        <f t="shared" si="40"/>
        <v>000100001001010458</v>
      </c>
    </row>
    <row r="1568" spans="1:11" s="3" customFormat="1">
      <c r="A1568" s="176" t="s">
        <v>4452</v>
      </c>
      <c r="B1568" s="176"/>
      <c r="C1568" s="185">
        <v>4</v>
      </c>
      <c r="D1568" s="153">
        <v>0</v>
      </c>
      <c r="E1568" s="177" t="s">
        <v>3417</v>
      </c>
      <c r="F1568" s="177" t="s">
        <v>3986</v>
      </c>
      <c r="G1568" s="177" t="s">
        <v>3417</v>
      </c>
      <c r="H1568" s="177" t="s">
        <v>3417</v>
      </c>
      <c r="I1568" s="177" t="s">
        <v>3401</v>
      </c>
      <c r="J1568" s="187" t="s">
        <v>7112</v>
      </c>
      <c r="K1568" s="60" t="str">
        <f t="shared" si="40"/>
        <v>000100001001010459</v>
      </c>
    </row>
    <row r="1569" spans="1:11" s="3" customFormat="1">
      <c r="A1569" s="176" t="s">
        <v>4453</v>
      </c>
      <c r="B1569" s="176"/>
      <c r="C1569" s="185">
        <v>4</v>
      </c>
      <c r="D1569" s="153">
        <v>0</v>
      </c>
      <c r="E1569" s="177" t="s">
        <v>3417</v>
      </c>
      <c r="F1569" s="177" t="s">
        <v>3986</v>
      </c>
      <c r="G1569" s="177" t="s">
        <v>3417</v>
      </c>
      <c r="H1569" s="177" t="s">
        <v>3417</v>
      </c>
      <c r="I1569" s="177" t="s">
        <v>3401</v>
      </c>
      <c r="J1569" s="177" t="s">
        <v>7113</v>
      </c>
      <c r="K1569" s="60" t="str">
        <f t="shared" si="40"/>
        <v>000100001001010460</v>
      </c>
    </row>
    <row r="1570" spans="1:11" s="3" customFormat="1">
      <c r="A1570" s="176" t="s">
        <v>4454</v>
      </c>
      <c r="B1570" s="176"/>
      <c r="C1570" s="185">
        <v>4</v>
      </c>
      <c r="D1570" s="153">
        <v>0</v>
      </c>
      <c r="E1570" s="177" t="s">
        <v>3417</v>
      </c>
      <c r="F1570" s="177" t="s">
        <v>3986</v>
      </c>
      <c r="G1570" s="177" t="s">
        <v>3417</v>
      </c>
      <c r="H1570" s="177" t="s">
        <v>3417</v>
      </c>
      <c r="I1570" s="177" t="s">
        <v>3401</v>
      </c>
      <c r="J1570" s="187" t="s">
        <v>7114</v>
      </c>
      <c r="K1570" s="60" t="str">
        <f t="shared" si="40"/>
        <v>000100001001010461</v>
      </c>
    </row>
    <row r="1571" spans="1:11" s="3" customFormat="1">
      <c r="A1571" s="176" t="s">
        <v>4455</v>
      </c>
      <c r="B1571" s="176"/>
      <c r="C1571" s="185">
        <v>4</v>
      </c>
      <c r="D1571" s="153">
        <v>0</v>
      </c>
      <c r="E1571" s="177" t="s">
        <v>3417</v>
      </c>
      <c r="F1571" s="177" t="s">
        <v>3986</v>
      </c>
      <c r="G1571" s="177" t="s">
        <v>3417</v>
      </c>
      <c r="H1571" s="177" t="s">
        <v>3417</v>
      </c>
      <c r="I1571" s="177" t="s">
        <v>3401</v>
      </c>
      <c r="J1571" s="177" t="s">
        <v>7115</v>
      </c>
      <c r="K1571" s="60" t="str">
        <f t="shared" si="40"/>
        <v>000100001001010462</v>
      </c>
    </row>
    <row r="1572" spans="1:11" s="3" customFormat="1">
      <c r="A1572" s="176" t="s">
        <v>4456</v>
      </c>
      <c r="B1572" s="176"/>
      <c r="C1572" s="185">
        <v>4</v>
      </c>
      <c r="D1572" s="153">
        <v>0</v>
      </c>
      <c r="E1572" s="177" t="s">
        <v>3417</v>
      </c>
      <c r="F1572" s="177" t="s">
        <v>3986</v>
      </c>
      <c r="G1572" s="177" t="s">
        <v>3417</v>
      </c>
      <c r="H1572" s="177" t="s">
        <v>3417</v>
      </c>
      <c r="I1572" s="177" t="s">
        <v>3401</v>
      </c>
      <c r="J1572" s="187" t="s">
        <v>7116</v>
      </c>
      <c r="K1572" s="60" t="str">
        <f t="shared" si="40"/>
        <v>000100001001010463</v>
      </c>
    </row>
    <row r="1573" spans="1:11" s="3" customFormat="1">
      <c r="A1573" s="176" t="s">
        <v>4457</v>
      </c>
      <c r="B1573" s="176"/>
      <c r="C1573" s="185">
        <v>4</v>
      </c>
      <c r="D1573" s="153">
        <v>0</v>
      </c>
      <c r="E1573" s="177" t="s">
        <v>3417</v>
      </c>
      <c r="F1573" s="177" t="s">
        <v>3986</v>
      </c>
      <c r="G1573" s="177" t="s">
        <v>3417</v>
      </c>
      <c r="H1573" s="177" t="s">
        <v>3417</v>
      </c>
      <c r="I1573" s="177" t="s">
        <v>3401</v>
      </c>
      <c r="J1573" s="177" t="s">
        <v>7117</v>
      </c>
      <c r="K1573" s="60" t="str">
        <f t="shared" si="40"/>
        <v>000100001001010464</v>
      </c>
    </row>
    <row r="1574" spans="1:11" s="3" customFormat="1">
      <c r="A1574" s="176" t="s">
        <v>4458</v>
      </c>
      <c r="B1574" s="176"/>
      <c r="C1574" s="185">
        <v>4</v>
      </c>
      <c r="D1574" s="153">
        <v>0</v>
      </c>
      <c r="E1574" s="177" t="s">
        <v>3417</v>
      </c>
      <c r="F1574" s="177" t="s">
        <v>3986</v>
      </c>
      <c r="G1574" s="177" t="s">
        <v>3417</v>
      </c>
      <c r="H1574" s="177" t="s">
        <v>3417</v>
      </c>
      <c r="I1574" s="177" t="s">
        <v>3401</v>
      </c>
      <c r="J1574" s="187" t="s">
        <v>7118</v>
      </c>
      <c r="K1574" s="60" t="str">
        <f t="shared" si="40"/>
        <v>000100001001010465</v>
      </c>
    </row>
    <row r="1575" spans="1:11" s="3" customFormat="1">
      <c r="A1575" s="176" t="s">
        <v>4459</v>
      </c>
      <c r="B1575" s="176"/>
      <c r="C1575" s="185">
        <v>4</v>
      </c>
      <c r="D1575" s="153">
        <v>0</v>
      </c>
      <c r="E1575" s="177" t="s">
        <v>3417</v>
      </c>
      <c r="F1575" s="177" t="s">
        <v>3986</v>
      </c>
      <c r="G1575" s="177" t="s">
        <v>3417</v>
      </c>
      <c r="H1575" s="177" t="s">
        <v>3417</v>
      </c>
      <c r="I1575" s="177" t="s">
        <v>3401</v>
      </c>
      <c r="J1575" s="177" t="s">
        <v>7119</v>
      </c>
      <c r="K1575" s="60" t="str">
        <f t="shared" si="40"/>
        <v>000100001001010466</v>
      </c>
    </row>
    <row r="1576" spans="1:11" s="3" customFormat="1">
      <c r="A1576" s="176" t="s">
        <v>4460</v>
      </c>
      <c r="B1576" s="176"/>
      <c r="C1576" s="185">
        <v>4</v>
      </c>
      <c r="D1576" s="153">
        <v>0</v>
      </c>
      <c r="E1576" s="177" t="s">
        <v>3417</v>
      </c>
      <c r="F1576" s="177" t="s">
        <v>3986</v>
      </c>
      <c r="G1576" s="177" t="s">
        <v>3417</v>
      </c>
      <c r="H1576" s="177" t="s">
        <v>3417</v>
      </c>
      <c r="I1576" s="177" t="s">
        <v>3401</v>
      </c>
      <c r="J1576" s="187" t="s">
        <v>7120</v>
      </c>
      <c r="K1576" s="60" t="str">
        <f t="shared" si="40"/>
        <v>000100001001010467</v>
      </c>
    </row>
    <row r="1577" spans="1:11" s="3" customFormat="1">
      <c r="A1577" s="176" t="s">
        <v>4461</v>
      </c>
      <c r="B1577" s="176"/>
      <c r="C1577" s="185">
        <v>4</v>
      </c>
      <c r="D1577" s="153">
        <v>0</v>
      </c>
      <c r="E1577" s="177" t="s">
        <v>3417</v>
      </c>
      <c r="F1577" s="177" t="s">
        <v>3986</v>
      </c>
      <c r="G1577" s="177" t="s">
        <v>3417</v>
      </c>
      <c r="H1577" s="177" t="s">
        <v>3417</v>
      </c>
      <c r="I1577" s="177" t="s">
        <v>3401</v>
      </c>
      <c r="J1577" s="177" t="s">
        <v>7121</v>
      </c>
      <c r="K1577" s="60" t="str">
        <f t="shared" si="40"/>
        <v>000100001001010468</v>
      </c>
    </row>
    <row r="1578" spans="1:11" s="3" customFormat="1">
      <c r="A1578" s="176" t="s">
        <v>4462</v>
      </c>
      <c r="B1578" s="176"/>
      <c r="C1578" s="185">
        <v>4</v>
      </c>
      <c r="D1578" s="153">
        <v>0</v>
      </c>
      <c r="E1578" s="177" t="s">
        <v>3417</v>
      </c>
      <c r="F1578" s="177" t="s">
        <v>3986</v>
      </c>
      <c r="G1578" s="177" t="s">
        <v>3417</v>
      </c>
      <c r="H1578" s="177" t="s">
        <v>3417</v>
      </c>
      <c r="I1578" s="177" t="s">
        <v>3401</v>
      </c>
      <c r="J1578" s="187" t="s">
        <v>7122</v>
      </c>
      <c r="K1578" s="60" t="str">
        <f t="shared" si="40"/>
        <v>000100001001010469</v>
      </c>
    </row>
    <row r="1579" spans="1:11" s="3" customFormat="1">
      <c r="A1579" s="176" t="s">
        <v>4463</v>
      </c>
      <c r="B1579" s="176"/>
      <c r="C1579" s="185">
        <v>4</v>
      </c>
      <c r="D1579" s="153">
        <v>0</v>
      </c>
      <c r="E1579" s="177" t="s">
        <v>3417</v>
      </c>
      <c r="F1579" s="177" t="s">
        <v>3986</v>
      </c>
      <c r="G1579" s="177" t="s">
        <v>3417</v>
      </c>
      <c r="H1579" s="177" t="s">
        <v>3417</v>
      </c>
      <c r="I1579" s="177" t="s">
        <v>3401</v>
      </c>
      <c r="J1579" s="177" t="s">
        <v>7123</v>
      </c>
      <c r="K1579" s="60" t="str">
        <f t="shared" si="40"/>
        <v>000100001001010470</v>
      </c>
    </row>
    <row r="1580" spans="1:11" s="3" customFormat="1">
      <c r="A1580" s="176" t="s">
        <v>4464</v>
      </c>
      <c r="B1580" s="176"/>
      <c r="C1580" s="185">
        <v>4</v>
      </c>
      <c r="D1580" s="153">
        <v>0</v>
      </c>
      <c r="E1580" s="177" t="s">
        <v>3417</v>
      </c>
      <c r="F1580" s="177" t="s">
        <v>3986</v>
      </c>
      <c r="G1580" s="177" t="s">
        <v>3417</v>
      </c>
      <c r="H1580" s="177" t="s">
        <v>3417</v>
      </c>
      <c r="I1580" s="177" t="s">
        <v>3401</v>
      </c>
      <c r="J1580" s="187" t="s">
        <v>7124</v>
      </c>
      <c r="K1580" s="60" t="str">
        <f t="shared" si="40"/>
        <v>000100001001010471</v>
      </c>
    </row>
    <row r="1581" spans="1:11" s="3" customFormat="1">
      <c r="A1581" s="176" t="s">
        <v>4465</v>
      </c>
      <c r="B1581" s="176"/>
      <c r="C1581" s="185">
        <v>4</v>
      </c>
      <c r="D1581" s="153">
        <v>0</v>
      </c>
      <c r="E1581" s="177" t="s">
        <v>3417</v>
      </c>
      <c r="F1581" s="177" t="s">
        <v>3986</v>
      </c>
      <c r="G1581" s="177" t="s">
        <v>3417</v>
      </c>
      <c r="H1581" s="177" t="s">
        <v>3417</v>
      </c>
      <c r="I1581" s="177" t="s">
        <v>3401</v>
      </c>
      <c r="J1581" s="177" t="s">
        <v>7125</v>
      </c>
      <c r="K1581" s="60" t="str">
        <f t="shared" si="40"/>
        <v>000100001001010472</v>
      </c>
    </row>
    <row r="1582" spans="1:11" s="3" customFormat="1">
      <c r="A1582" s="176" t="s">
        <v>4466</v>
      </c>
      <c r="B1582" s="176"/>
      <c r="C1582" s="185">
        <v>4</v>
      </c>
      <c r="D1582" s="153">
        <v>0</v>
      </c>
      <c r="E1582" s="177" t="s">
        <v>3417</v>
      </c>
      <c r="F1582" s="177" t="s">
        <v>3986</v>
      </c>
      <c r="G1582" s="177" t="s">
        <v>3417</v>
      </c>
      <c r="H1582" s="177" t="s">
        <v>3417</v>
      </c>
      <c r="I1582" s="177" t="s">
        <v>3401</v>
      </c>
      <c r="J1582" s="187" t="s">
        <v>7126</v>
      </c>
      <c r="K1582" s="60" t="str">
        <f t="shared" si="40"/>
        <v>000100001001010473</v>
      </c>
    </row>
    <row r="1583" spans="1:11" s="3" customFormat="1">
      <c r="A1583" s="176" t="s">
        <v>4467</v>
      </c>
      <c r="B1583" s="176"/>
      <c r="C1583" s="185">
        <v>4</v>
      </c>
      <c r="D1583" s="153">
        <v>0</v>
      </c>
      <c r="E1583" s="177" t="s">
        <v>3417</v>
      </c>
      <c r="F1583" s="177" t="s">
        <v>3986</v>
      </c>
      <c r="G1583" s="177" t="s">
        <v>3417</v>
      </c>
      <c r="H1583" s="177" t="s">
        <v>3417</v>
      </c>
      <c r="I1583" s="177" t="s">
        <v>3401</v>
      </c>
      <c r="J1583" s="177" t="s">
        <v>7127</v>
      </c>
      <c r="K1583" s="60" t="str">
        <f t="shared" si="40"/>
        <v>000100001001010474</v>
      </c>
    </row>
    <row r="1584" spans="1:11" s="3" customFormat="1">
      <c r="A1584" s="176" t="s">
        <v>4468</v>
      </c>
      <c r="B1584" s="176"/>
      <c r="C1584" s="185">
        <v>4</v>
      </c>
      <c r="D1584" s="153">
        <v>0</v>
      </c>
      <c r="E1584" s="177" t="s">
        <v>3417</v>
      </c>
      <c r="F1584" s="177" t="s">
        <v>3986</v>
      </c>
      <c r="G1584" s="177" t="s">
        <v>3417</v>
      </c>
      <c r="H1584" s="177" t="s">
        <v>3417</v>
      </c>
      <c r="I1584" s="177" t="s">
        <v>3401</v>
      </c>
      <c r="J1584" s="187" t="s">
        <v>7128</v>
      </c>
      <c r="K1584" s="60" t="str">
        <f t="shared" si="40"/>
        <v>000100001001010475</v>
      </c>
    </row>
    <row r="1585" spans="1:11" s="3" customFormat="1">
      <c r="A1585" s="176" t="s">
        <v>4469</v>
      </c>
      <c r="B1585" s="176"/>
      <c r="C1585" s="185">
        <v>4</v>
      </c>
      <c r="D1585" s="153">
        <v>0</v>
      </c>
      <c r="E1585" s="177" t="s">
        <v>3417</v>
      </c>
      <c r="F1585" s="177" t="s">
        <v>3986</v>
      </c>
      <c r="G1585" s="177" t="s">
        <v>3417</v>
      </c>
      <c r="H1585" s="177" t="s">
        <v>3417</v>
      </c>
      <c r="I1585" s="177" t="s">
        <v>3401</v>
      </c>
      <c r="J1585" s="177" t="s">
        <v>7129</v>
      </c>
      <c r="K1585" s="60" t="str">
        <f t="shared" si="40"/>
        <v>000100001001010476</v>
      </c>
    </row>
    <row r="1586" spans="1:11" s="3" customFormat="1">
      <c r="A1586" s="176" t="s">
        <v>4470</v>
      </c>
      <c r="B1586" s="176"/>
      <c r="C1586" s="185">
        <v>4</v>
      </c>
      <c r="D1586" s="153">
        <v>0</v>
      </c>
      <c r="E1586" s="177" t="s">
        <v>3417</v>
      </c>
      <c r="F1586" s="177" t="s">
        <v>3986</v>
      </c>
      <c r="G1586" s="177" t="s">
        <v>3417</v>
      </c>
      <c r="H1586" s="177" t="s">
        <v>3417</v>
      </c>
      <c r="I1586" s="177" t="s">
        <v>3401</v>
      </c>
      <c r="J1586" s="187" t="s">
        <v>7130</v>
      </c>
      <c r="K1586" s="60" t="str">
        <f t="shared" si="40"/>
        <v>000100001001010477</v>
      </c>
    </row>
    <row r="1587" spans="1:11" s="3" customFormat="1">
      <c r="A1587" s="176" t="s">
        <v>4471</v>
      </c>
      <c r="B1587" s="176"/>
      <c r="C1587" s="185">
        <v>4</v>
      </c>
      <c r="D1587" s="153">
        <v>0</v>
      </c>
      <c r="E1587" s="177" t="s">
        <v>3417</v>
      </c>
      <c r="F1587" s="177" t="s">
        <v>3986</v>
      </c>
      <c r="G1587" s="177" t="s">
        <v>3417</v>
      </c>
      <c r="H1587" s="177" t="s">
        <v>3417</v>
      </c>
      <c r="I1587" s="177" t="s">
        <v>3401</v>
      </c>
      <c r="J1587" s="177" t="s">
        <v>7131</v>
      </c>
      <c r="K1587" s="60" t="str">
        <f t="shared" si="40"/>
        <v>000100001001010478</v>
      </c>
    </row>
    <row r="1588" spans="1:11" s="3" customFormat="1">
      <c r="A1588" s="176" t="s">
        <v>4472</v>
      </c>
      <c r="B1588" s="176"/>
      <c r="C1588" s="185">
        <v>4</v>
      </c>
      <c r="D1588" s="153">
        <v>0</v>
      </c>
      <c r="E1588" s="177" t="s">
        <v>3417</v>
      </c>
      <c r="F1588" s="177" t="s">
        <v>3986</v>
      </c>
      <c r="G1588" s="177" t="s">
        <v>3417</v>
      </c>
      <c r="H1588" s="177" t="s">
        <v>3417</v>
      </c>
      <c r="I1588" s="177" t="s">
        <v>3401</v>
      </c>
      <c r="J1588" s="187" t="s">
        <v>7132</v>
      </c>
      <c r="K1588" s="60" t="str">
        <f t="shared" si="40"/>
        <v>000100001001010479</v>
      </c>
    </row>
    <row r="1589" spans="1:11" s="3" customFormat="1">
      <c r="A1589" s="176" t="s">
        <v>4473</v>
      </c>
      <c r="B1589" s="176"/>
      <c r="C1589" s="185">
        <v>4</v>
      </c>
      <c r="D1589" s="153">
        <v>0</v>
      </c>
      <c r="E1589" s="177" t="s">
        <v>3417</v>
      </c>
      <c r="F1589" s="177" t="s">
        <v>3986</v>
      </c>
      <c r="G1589" s="177" t="s">
        <v>3417</v>
      </c>
      <c r="H1589" s="177" t="s">
        <v>3417</v>
      </c>
      <c r="I1589" s="177" t="s">
        <v>3401</v>
      </c>
      <c r="J1589" s="177" t="s">
        <v>7133</v>
      </c>
      <c r="K1589" s="60" t="str">
        <f t="shared" si="40"/>
        <v>000100001001010480</v>
      </c>
    </row>
    <row r="1590" spans="1:11" s="3" customFormat="1">
      <c r="A1590" s="176" t="s">
        <v>4474</v>
      </c>
      <c r="B1590" s="176"/>
      <c r="C1590" s="185">
        <v>4</v>
      </c>
      <c r="D1590" s="153">
        <v>0</v>
      </c>
      <c r="E1590" s="177" t="s">
        <v>3417</v>
      </c>
      <c r="F1590" s="177" t="s">
        <v>3986</v>
      </c>
      <c r="G1590" s="177" t="s">
        <v>3417</v>
      </c>
      <c r="H1590" s="177" t="s">
        <v>3417</v>
      </c>
      <c r="I1590" s="177" t="s">
        <v>3401</v>
      </c>
      <c r="J1590" s="187" t="s">
        <v>7134</v>
      </c>
      <c r="K1590" s="60" t="str">
        <f t="shared" si="40"/>
        <v>000100001001010481</v>
      </c>
    </row>
    <row r="1591" spans="1:11" s="3" customFormat="1">
      <c r="A1591" s="176" t="s">
        <v>4475</v>
      </c>
      <c r="B1591" s="176"/>
      <c r="C1591" s="185">
        <v>4</v>
      </c>
      <c r="D1591" s="153">
        <v>0</v>
      </c>
      <c r="E1591" s="177" t="s">
        <v>3417</v>
      </c>
      <c r="F1591" s="177" t="s">
        <v>3986</v>
      </c>
      <c r="G1591" s="177" t="s">
        <v>3417</v>
      </c>
      <c r="H1591" s="177" t="s">
        <v>3417</v>
      </c>
      <c r="I1591" s="177" t="s">
        <v>3401</v>
      </c>
      <c r="J1591" s="177" t="s">
        <v>7135</v>
      </c>
      <c r="K1591" s="60" t="str">
        <f t="shared" si="40"/>
        <v>000100001001010482</v>
      </c>
    </row>
    <row r="1592" spans="1:11" s="3" customFormat="1">
      <c r="A1592" s="176" t="s">
        <v>4476</v>
      </c>
      <c r="B1592" s="176"/>
      <c r="C1592" s="185">
        <v>4</v>
      </c>
      <c r="D1592" s="153">
        <v>0</v>
      </c>
      <c r="E1592" s="177" t="s">
        <v>3417</v>
      </c>
      <c r="F1592" s="177" t="s">
        <v>3986</v>
      </c>
      <c r="G1592" s="177" t="s">
        <v>3417</v>
      </c>
      <c r="H1592" s="177" t="s">
        <v>3417</v>
      </c>
      <c r="I1592" s="177" t="s">
        <v>3401</v>
      </c>
      <c r="J1592" s="187" t="s">
        <v>7136</v>
      </c>
      <c r="K1592" s="60" t="str">
        <f t="shared" si="40"/>
        <v>000100001001010483</v>
      </c>
    </row>
    <row r="1593" spans="1:11" s="3" customFormat="1">
      <c r="A1593" s="176" t="s">
        <v>4477</v>
      </c>
      <c r="B1593" s="176"/>
      <c r="C1593" s="185">
        <v>4</v>
      </c>
      <c r="D1593" s="153">
        <v>0</v>
      </c>
      <c r="E1593" s="177" t="s">
        <v>3417</v>
      </c>
      <c r="F1593" s="177" t="s">
        <v>3986</v>
      </c>
      <c r="G1593" s="177" t="s">
        <v>3417</v>
      </c>
      <c r="H1593" s="177" t="s">
        <v>3417</v>
      </c>
      <c r="I1593" s="177" t="s">
        <v>3401</v>
      </c>
      <c r="J1593" s="177" t="s">
        <v>7137</v>
      </c>
      <c r="K1593" s="60" t="str">
        <f t="shared" si="40"/>
        <v>000100001001010484</v>
      </c>
    </row>
    <row r="1594" spans="1:11" s="3" customFormat="1">
      <c r="A1594" s="176" t="s">
        <v>4478</v>
      </c>
      <c r="B1594" s="176"/>
      <c r="C1594" s="185">
        <v>4</v>
      </c>
      <c r="D1594" s="153">
        <v>0</v>
      </c>
      <c r="E1594" s="177" t="s">
        <v>3417</v>
      </c>
      <c r="F1594" s="177" t="s">
        <v>3986</v>
      </c>
      <c r="G1594" s="177" t="s">
        <v>3417</v>
      </c>
      <c r="H1594" s="177" t="s">
        <v>3417</v>
      </c>
      <c r="I1594" s="177" t="s">
        <v>3401</v>
      </c>
      <c r="J1594" s="187" t="s">
        <v>7138</v>
      </c>
      <c r="K1594" s="60" t="str">
        <f t="shared" si="40"/>
        <v>000100001001010485</v>
      </c>
    </row>
    <row r="1595" spans="1:11" s="3" customFormat="1">
      <c r="A1595" s="176" t="s">
        <v>4479</v>
      </c>
      <c r="B1595" s="176"/>
      <c r="C1595" s="185">
        <v>4</v>
      </c>
      <c r="D1595" s="153">
        <v>0</v>
      </c>
      <c r="E1595" s="177" t="s">
        <v>3417</v>
      </c>
      <c r="F1595" s="177" t="s">
        <v>3986</v>
      </c>
      <c r="G1595" s="177" t="s">
        <v>3417</v>
      </c>
      <c r="H1595" s="177" t="s">
        <v>3417</v>
      </c>
      <c r="I1595" s="177" t="s">
        <v>3401</v>
      </c>
      <c r="J1595" s="177" t="s">
        <v>7139</v>
      </c>
      <c r="K1595" s="60" t="str">
        <f t="shared" si="40"/>
        <v>000100001001010486</v>
      </c>
    </row>
    <row r="1596" spans="1:11" s="3" customFormat="1">
      <c r="A1596" s="176" t="s">
        <v>4480</v>
      </c>
      <c r="B1596" s="176"/>
      <c r="C1596" s="185">
        <v>4</v>
      </c>
      <c r="D1596" s="153">
        <v>0</v>
      </c>
      <c r="E1596" s="177" t="s">
        <v>3417</v>
      </c>
      <c r="F1596" s="177" t="s">
        <v>3986</v>
      </c>
      <c r="G1596" s="177" t="s">
        <v>3417</v>
      </c>
      <c r="H1596" s="177" t="s">
        <v>3417</v>
      </c>
      <c r="I1596" s="177" t="s">
        <v>3401</v>
      </c>
      <c r="J1596" s="187" t="s">
        <v>7140</v>
      </c>
      <c r="K1596" s="60" t="str">
        <f t="shared" si="40"/>
        <v>000100001001010487</v>
      </c>
    </row>
    <row r="1597" spans="1:11" s="3" customFormat="1">
      <c r="A1597" s="176" t="s">
        <v>4481</v>
      </c>
      <c r="B1597" s="176"/>
      <c r="C1597" s="185">
        <v>4</v>
      </c>
      <c r="D1597" s="153">
        <v>0</v>
      </c>
      <c r="E1597" s="177" t="s">
        <v>3417</v>
      </c>
      <c r="F1597" s="177" t="s">
        <v>3986</v>
      </c>
      <c r="G1597" s="177" t="s">
        <v>3417</v>
      </c>
      <c r="H1597" s="177" t="s">
        <v>3417</v>
      </c>
      <c r="I1597" s="177" t="s">
        <v>3401</v>
      </c>
      <c r="J1597" s="177" t="s">
        <v>7141</v>
      </c>
      <c r="K1597" s="60" t="str">
        <f t="shared" si="40"/>
        <v>000100001001010488</v>
      </c>
    </row>
    <row r="1598" spans="1:11" s="3" customFormat="1">
      <c r="A1598" s="176" t="s">
        <v>4482</v>
      </c>
      <c r="B1598" s="176"/>
      <c r="C1598" s="185">
        <v>4</v>
      </c>
      <c r="D1598" s="153">
        <v>0</v>
      </c>
      <c r="E1598" s="177" t="s">
        <v>3417</v>
      </c>
      <c r="F1598" s="177" t="s">
        <v>3986</v>
      </c>
      <c r="G1598" s="177" t="s">
        <v>3417</v>
      </c>
      <c r="H1598" s="177" t="s">
        <v>3417</v>
      </c>
      <c r="I1598" s="177" t="s">
        <v>3401</v>
      </c>
      <c r="J1598" s="187" t="s">
        <v>7142</v>
      </c>
      <c r="K1598" s="60" t="str">
        <f t="shared" si="40"/>
        <v>000100001001010489</v>
      </c>
    </row>
    <row r="1599" spans="1:11" s="3" customFormat="1">
      <c r="A1599" s="176" t="s">
        <v>4483</v>
      </c>
      <c r="B1599" s="176"/>
      <c r="C1599" s="185">
        <v>4</v>
      </c>
      <c r="D1599" s="153">
        <v>0</v>
      </c>
      <c r="E1599" s="177" t="s">
        <v>3417</v>
      </c>
      <c r="F1599" s="177" t="s">
        <v>3986</v>
      </c>
      <c r="G1599" s="177" t="s">
        <v>3417</v>
      </c>
      <c r="H1599" s="177" t="s">
        <v>3417</v>
      </c>
      <c r="I1599" s="177" t="s">
        <v>3401</v>
      </c>
      <c r="J1599" s="177" t="s">
        <v>7143</v>
      </c>
      <c r="K1599" s="60" t="str">
        <f t="shared" si="40"/>
        <v>000100001001010490</v>
      </c>
    </row>
    <row r="1600" spans="1:11" s="3" customFormat="1">
      <c r="A1600" s="176" t="s">
        <v>4484</v>
      </c>
      <c r="B1600" s="176"/>
      <c r="C1600" s="185">
        <v>4</v>
      </c>
      <c r="D1600" s="153">
        <v>0</v>
      </c>
      <c r="E1600" s="177" t="s">
        <v>3417</v>
      </c>
      <c r="F1600" s="177" t="s">
        <v>3986</v>
      </c>
      <c r="G1600" s="177" t="s">
        <v>3417</v>
      </c>
      <c r="H1600" s="177" t="s">
        <v>3417</v>
      </c>
      <c r="I1600" s="177" t="s">
        <v>3401</v>
      </c>
      <c r="J1600" s="187" t="s">
        <v>7144</v>
      </c>
      <c r="K1600" s="60" t="str">
        <f t="shared" si="40"/>
        <v>000100001001010491</v>
      </c>
    </row>
    <row r="1601" spans="1:11" s="3" customFormat="1">
      <c r="A1601" s="176" t="s">
        <v>4485</v>
      </c>
      <c r="B1601" s="176"/>
      <c r="C1601" s="185">
        <v>4</v>
      </c>
      <c r="D1601" s="153">
        <v>0</v>
      </c>
      <c r="E1601" s="177" t="s">
        <v>3417</v>
      </c>
      <c r="F1601" s="177" t="s">
        <v>3986</v>
      </c>
      <c r="G1601" s="177" t="s">
        <v>3417</v>
      </c>
      <c r="H1601" s="177" t="s">
        <v>3417</v>
      </c>
      <c r="I1601" s="177" t="s">
        <v>3401</v>
      </c>
      <c r="J1601" s="177" t="s">
        <v>7145</v>
      </c>
      <c r="K1601" s="60" t="str">
        <f t="shared" si="40"/>
        <v>000100001001010492</v>
      </c>
    </row>
    <row r="1602" spans="1:11" s="3" customFormat="1">
      <c r="A1602" s="176" t="s">
        <v>4486</v>
      </c>
      <c r="B1602" s="176"/>
      <c r="C1602" s="185">
        <v>4</v>
      </c>
      <c r="D1602" s="153">
        <v>0</v>
      </c>
      <c r="E1602" s="177" t="s">
        <v>3417</v>
      </c>
      <c r="F1602" s="177" t="s">
        <v>3986</v>
      </c>
      <c r="G1602" s="177" t="s">
        <v>3417</v>
      </c>
      <c r="H1602" s="177" t="s">
        <v>3417</v>
      </c>
      <c r="I1602" s="177" t="s">
        <v>3401</v>
      </c>
      <c r="J1602" s="187" t="s">
        <v>7146</v>
      </c>
      <c r="K1602" s="60" t="str">
        <f t="shared" si="40"/>
        <v>000100001001010493</v>
      </c>
    </row>
    <row r="1603" spans="1:11" s="3" customFormat="1">
      <c r="A1603" s="176" t="s">
        <v>4487</v>
      </c>
      <c r="B1603" s="176"/>
      <c r="C1603" s="185">
        <v>4</v>
      </c>
      <c r="D1603" s="153">
        <v>0</v>
      </c>
      <c r="E1603" s="177" t="s">
        <v>3417</v>
      </c>
      <c r="F1603" s="177" t="s">
        <v>3986</v>
      </c>
      <c r="G1603" s="177" t="s">
        <v>3417</v>
      </c>
      <c r="H1603" s="177" t="s">
        <v>3417</v>
      </c>
      <c r="I1603" s="177" t="s">
        <v>3401</v>
      </c>
      <c r="J1603" s="177" t="s">
        <v>7147</v>
      </c>
      <c r="K1603" s="60" t="str">
        <f t="shared" si="40"/>
        <v>000100001001010494</v>
      </c>
    </row>
    <row r="1604" spans="1:11" s="3" customFormat="1">
      <c r="A1604" s="176" t="s">
        <v>4488</v>
      </c>
      <c r="B1604" s="176"/>
      <c r="C1604" s="185">
        <v>4</v>
      </c>
      <c r="D1604" s="153">
        <v>0</v>
      </c>
      <c r="E1604" s="177" t="s">
        <v>3417</v>
      </c>
      <c r="F1604" s="177" t="s">
        <v>3986</v>
      </c>
      <c r="G1604" s="177" t="s">
        <v>3417</v>
      </c>
      <c r="H1604" s="177" t="s">
        <v>3417</v>
      </c>
      <c r="I1604" s="177" t="s">
        <v>3401</v>
      </c>
      <c r="J1604" s="187" t="s">
        <v>7148</v>
      </c>
      <c r="K1604" s="60" t="str">
        <f t="shared" si="40"/>
        <v>000100001001010495</v>
      </c>
    </row>
    <row r="1605" spans="1:11" s="3" customFormat="1">
      <c r="A1605" s="176" t="s">
        <v>4489</v>
      </c>
      <c r="B1605" s="176"/>
      <c r="C1605" s="185">
        <v>4</v>
      </c>
      <c r="D1605" s="153">
        <v>0</v>
      </c>
      <c r="E1605" s="177" t="s">
        <v>3417</v>
      </c>
      <c r="F1605" s="177" t="s">
        <v>3986</v>
      </c>
      <c r="G1605" s="177" t="s">
        <v>3417</v>
      </c>
      <c r="H1605" s="177" t="s">
        <v>3417</v>
      </c>
      <c r="I1605" s="177" t="s">
        <v>3401</v>
      </c>
      <c r="J1605" s="177" t="s">
        <v>7149</v>
      </c>
      <c r="K1605" s="60" t="str">
        <f t="shared" si="40"/>
        <v>000100001001010496</v>
      </c>
    </row>
    <row r="1606" spans="1:11" s="3" customFormat="1">
      <c r="A1606" s="176" t="s">
        <v>4490</v>
      </c>
      <c r="B1606" s="176"/>
      <c r="C1606" s="185">
        <v>4</v>
      </c>
      <c r="D1606" s="153">
        <v>0</v>
      </c>
      <c r="E1606" s="177" t="s">
        <v>3417</v>
      </c>
      <c r="F1606" s="177" t="s">
        <v>3986</v>
      </c>
      <c r="G1606" s="177" t="s">
        <v>3417</v>
      </c>
      <c r="H1606" s="177" t="s">
        <v>3417</v>
      </c>
      <c r="I1606" s="177" t="s">
        <v>3401</v>
      </c>
      <c r="J1606" s="187" t="s">
        <v>7150</v>
      </c>
      <c r="K1606" s="60" t="str">
        <f t="shared" si="40"/>
        <v>000100001001010497</v>
      </c>
    </row>
    <row r="1607" spans="1:11" s="3" customFormat="1">
      <c r="A1607" s="176" t="s">
        <v>4491</v>
      </c>
      <c r="B1607" s="176"/>
      <c r="C1607" s="185">
        <v>4</v>
      </c>
      <c r="D1607" s="153">
        <v>0</v>
      </c>
      <c r="E1607" s="177" t="s">
        <v>3417</v>
      </c>
      <c r="F1607" s="177" t="s">
        <v>3986</v>
      </c>
      <c r="G1607" s="177" t="s">
        <v>3417</v>
      </c>
      <c r="H1607" s="177" t="s">
        <v>3417</v>
      </c>
      <c r="I1607" s="177" t="s">
        <v>3401</v>
      </c>
      <c r="J1607" s="177" t="s">
        <v>7151</v>
      </c>
      <c r="K1607" s="60" t="str">
        <f t="shared" si="40"/>
        <v>000100001001010498</v>
      </c>
    </row>
    <row r="1608" spans="1:11" s="3" customFormat="1">
      <c r="A1608" s="176" t="s">
        <v>4492</v>
      </c>
      <c r="B1608" s="176"/>
      <c r="C1608" s="185">
        <v>4</v>
      </c>
      <c r="D1608" s="153">
        <v>0</v>
      </c>
      <c r="E1608" s="177" t="s">
        <v>3417</v>
      </c>
      <c r="F1608" s="177" t="s">
        <v>3986</v>
      </c>
      <c r="G1608" s="177" t="s">
        <v>3417</v>
      </c>
      <c r="H1608" s="177" t="s">
        <v>3417</v>
      </c>
      <c r="I1608" s="177" t="s">
        <v>3401</v>
      </c>
      <c r="J1608" s="187" t="s">
        <v>7152</v>
      </c>
      <c r="K1608" s="60" t="str">
        <f t="shared" si="40"/>
        <v>000100001001010499</v>
      </c>
    </row>
    <row r="1609" spans="1:11" s="3" customFormat="1">
      <c r="A1609" s="176" t="s">
        <v>4493</v>
      </c>
      <c r="B1609" s="176"/>
      <c r="C1609" s="185">
        <v>4</v>
      </c>
      <c r="D1609" s="153">
        <v>0</v>
      </c>
      <c r="E1609" s="177" t="s">
        <v>3417</v>
      </c>
      <c r="F1609" s="177" t="s">
        <v>3986</v>
      </c>
      <c r="G1609" s="177" t="s">
        <v>3417</v>
      </c>
      <c r="H1609" s="177" t="s">
        <v>3417</v>
      </c>
      <c r="I1609" s="177" t="s">
        <v>3401</v>
      </c>
      <c r="J1609" s="177" t="s">
        <v>7153</v>
      </c>
      <c r="K1609" s="60" t="str">
        <f t="shared" si="40"/>
        <v>000100001001010500</v>
      </c>
    </row>
    <row r="1610" spans="1:11" s="3" customFormat="1">
      <c r="A1610" s="176" t="s">
        <v>4494</v>
      </c>
      <c r="B1610" s="176"/>
      <c r="C1610" s="185">
        <v>4</v>
      </c>
      <c r="D1610" s="153">
        <v>0</v>
      </c>
      <c r="E1610" s="177" t="s">
        <v>3417</v>
      </c>
      <c r="F1610" s="177" t="s">
        <v>3986</v>
      </c>
      <c r="G1610" s="177" t="s">
        <v>3417</v>
      </c>
      <c r="H1610" s="177" t="s">
        <v>3417</v>
      </c>
      <c r="I1610" s="177" t="s">
        <v>3401</v>
      </c>
      <c r="J1610" s="187" t="s">
        <v>7154</v>
      </c>
      <c r="K1610" s="60" t="str">
        <f t="shared" si="40"/>
        <v>000100001001010501</v>
      </c>
    </row>
    <row r="1611" spans="1:11" s="3" customFormat="1">
      <c r="A1611" s="176" t="s">
        <v>4495</v>
      </c>
      <c r="B1611" s="176"/>
      <c r="C1611" s="185">
        <v>4</v>
      </c>
      <c r="D1611" s="153">
        <v>0</v>
      </c>
      <c r="E1611" s="177" t="s">
        <v>3417</v>
      </c>
      <c r="F1611" s="177" t="s">
        <v>3986</v>
      </c>
      <c r="G1611" s="177" t="s">
        <v>3417</v>
      </c>
      <c r="H1611" s="177" t="s">
        <v>3417</v>
      </c>
      <c r="I1611" s="177" t="s">
        <v>3401</v>
      </c>
      <c r="J1611" s="177" t="s">
        <v>7155</v>
      </c>
      <c r="K1611" s="60" t="str">
        <f t="shared" si="40"/>
        <v>000100001001010502</v>
      </c>
    </row>
    <row r="1612" spans="1:11" s="3" customFormat="1">
      <c r="A1612" s="176" t="s">
        <v>4496</v>
      </c>
      <c r="B1612" s="176"/>
      <c r="C1612" s="185">
        <v>4</v>
      </c>
      <c r="D1612" s="153">
        <v>0</v>
      </c>
      <c r="E1612" s="177" t="s">
        <v>3417</v>
      </c>
      <c r="F1612" s="177" t="s">
        <v>3986</v>
      </c>
      <c r="G1612" s="177" t="s">
        <v>3417</v>
      </c>
      <c r="H1612" s="177" t="s">
        <v>3417</v>
      </c>
      <c r="I1612" s="177" t="s">
        <v>3401</v>
      </c>
      <c r="J1612" s="187" t="s">
        <v>7156</v>
      </c>
      <c r="K1612" s="60" t="str">
        <f t="shared" si="40"/>
        <v>000100001001010503</v>
      </c>
    </row>
    <row r="1613" spans="1:11" s="3" customFormat="1">
      <c r="A1613" s="176" t="s">
        <v>4497</v>
      </c>
      <c r="B1613" s="176"/>
      <c r="C1613" s="185">
        <v>4</v>
      </c>
      <c r="D1613" s="153">
        <v>0</v>
      </c>
      <c r="E1613" s="177" t="s">
        <v>3417</v>
      </c>
      <c r="F1613" s="177" t="s">
        <v>3986</v>
      </c>
      <c r="G1613" s="177" t="s">
        <v>3417</v>
      </c>
      <c r="H1613" s="177" t="s">
        <v>3417</v>
      </c>
      <c r="I1613" s="177" t="s">
        <v>3401</v>
      </c>
      <c r="J1613" s="177" t="s">
        <v>7157</v>
      </c>
      <c r="K1613" s="60" t="str">
        <f t="shared" si="40"/>
        <v>000100001001010504</v>
      </c>
    </row>
    <row r="1614" spans="1:11" s="3" customFormat="1">
      <c r="A1614" s="176" t="s">
        <v>4498</v>
      </c>
      <c r="B1614" s="176"/>
      <c r="C1614" s="185">
        <v>4</v>
      </c>
      <c r="D1614" s="153">
        <v>0</v>
      </c>
      <c r="E1614" s="177" t="s">
        <v>3417</v>
      </c>
      <c r="F1614" s="177" t="s">
        <v>3986</v>
      </c>
      <c r="G1614" s="177" t="s">
        <v>3417</v>
      </c>
      <c r="H1614" s="177" t="s">
        <v>3417</v>
      </c>
      <c r="I1614" s="177" t="s">
        <v>3401</v>
      </c>
      <c r="J1614" s="187" t="s">
        <v>7158</v>
      </c>
      <c r="K1614" s="60" t="str">
        <f t="shared" si="40"/>
        <v>000100001001010505</v>
      </c>
    </row>
    <row r="1615" spans="1:11" s="3" customFormat="1">
      <c r="A1615" s="176" t="s">
        <v>4499</v>
      </c>
      <c r="B1615" s="176"/>
      <c r="C1615" s="185">
        <v>4</v>
      </c>
      <c r="D1615" s="153">
        <v>0</v>
      </c>
      <c r="E1615" s="177" t="s">
        <v>3417</v>
      </c>
      <c r="F1615" s="177" t="s">
        <v>3986</v>
      </c>
      <c r="G1615" s="177" t="s">
        <v>3417</v>
      </c>
      <c r="H1615" s="177" t="s">
        <v>3417</v>
      </c>
      <c r="I1615" s="177" t="s">
        <v>3401</v>
      </c>
      <c r="J1615" s="177" t="s">
        <v>7159</v>
      </c>
      <c r="K1615" s="60" t="str">
        <f t="shared" si="40"/>
        <v>000100001001010506</v>
      </c>
    </row>
    <row r="1616" spans="1:11" s="3" customFormat="1">
      <c r="A1616" s="176" t="s">
        <v>4500</v>
      </c>
      <c r="B1616" s="176"/>
      <c r="C1616" s="185">
        <v>4</v>
      </c>
      <c r="D1616" s="153">
        <v>0</v>
      </c>
      <c r="E1616" s="177" t="s">
        <v>3417</v>
      </c>
      <c r="F1616" s="177" t="s">
        <v>3986</v>
      </c>
      <c r="G1616" s="177" t="s">
        <v>3417</v>
      </c>
      <c r="H1616" s="177" t="s">
        <v>3417</v>
      </c>
      <c r="I1616" s="177" t="s">
        <v>3401</v>
      </c>
      <c r="J1616" s="187" t="s">
        <v>7160</v>
      </c>
      <c r="K1616" s="60" t="str">
        <f t="shared" si="40"/>
        <v>000100001001010507</v>
      </c>
    </row>
    <row r="1617" spans="1:11" s="3" customFormat="1">
      <c r="A1617" s="176" t="s">
        <v>4501</v>
      </c>
      <c r="B1617" s="176"/>
      <c r="C1617" s="185">
        <v>4</v>
      </c>
      <c r="D1617" s="153">
        <v>0</v>
      </c>
      <c r="E1617" s="177" t="s">
        <v>3417</v>
      </c>
      <c r="F1617" s="177" t="s">
        <v>3986</v>
      </c>
      <c r="G1617" s="177" t="s">
        <v>3417</v>
      </c>
      <c r="H1617" s="177" t="s">
        <v>3417</v>
      </c>
      <c r="I1617" s="177" t="s">
        <v>3401</v>
      </c>
      <c r="J1617" s="177" t="s">
        <v>7161</v>
      </c>
      <c r="K1617" s="60" t="str">
        <f t="shared" si="40"/>
        <v>000100001001010508</v>
      </c>
    </row>
    <row r="1618" spans="1:11" s="3" customFormat="1">
      <c r="A1618" s="176" t="s">
        <v>4502</v>
      </c>
      <c r="B1618" s="176"/>
      <c r="C1618" s="185">
        <v>4</v>
      </c>
      <c r="D1618" s="153">
        <v>0</v>
      </c>
      <c r="E1618" s="177" t="s">
        <v>3417</v>
      </c>
      <c r="F1618" s="177" t="s">
        <v>3986</v>
      </c>
      <c r="G1618" s="177" t="s">
        <v>3417</v>
      </c>
      <c r="H1618" s="177" t="s">
        <v>3417</v>
      </c>
      <c r="I1618" s="177" t="s">
        <v>3401</v>
      </c>
      <c r="J1618" s="187" t="s">
        <v>7162</v>
      </c>
      <c r="K1618" s="60" t="str">
        <f t="shared" si="40"/>
        <v>000100001001010509</v>
      </c>
    </row>
    <row r="1619" spans="1:11" s="3" customFormat="1">
      <c r="A1619" s="176" t="s">
        <v>4503</v>
      </c>
      <c r="B1619" s="176"/>
      <c r="C1619" s="185">
        <v>4</v>
      </c>
      <c r="D1619" s="153">
        <v>0</v>
      </c>
      <c r="E1619" s="177" t="s">
        <v>3417</v>
      </c>
      <c r="F1619" s="177" t="s">
        <v>3986</v>
      </c>
      <c r="G1619" s="177" t="s">
        <v>3417</v>
      </c>
      <c r="H1619" s="177" t="s">
        <v>3417</v>
      </c>
      <c r="I1619" s="177" t="s">
        <v>3401</v>
      </c>
      <c r="J1619" s="177" t="s">
        <v>7163</v>
      </c>
      <c r="K1619" s="60" t="str">
        <f t="shared" si="40"/>
        <v>000100001001010510</v>
      </c>
    </row>
    <row r="1620" spans="1:11" s="3" customFormat="1">
      <c r="A1620" s="176" t="s">
        <v>4504</v>
      </c>
      <c r="B1620" s="176"/>
      <c r="C1620" s="185">
        <v>4</v>
      </c>
      <c r="D1620" s="153">
        <v>0</v>
      </c>
      <c r="E1620" s="177" t="s">
        <v>3417</v>
      </c>
      <c r="F1620" s="177" t="s">
        <v>3986</v>
      </c>
      <c r="G1620" s="177" t="s">
        <v>3417</v>
      </c>
      <c r="H1620" s="177" t="s">
        <v>3417</v>
      </c>
      <c r="I1620" s="177" t="s">
        <v>3401</v>
      </c>
      <c r="J1620" s="187" t="s">
        <v>7164</v>
      </c>
      <c r="K1620" s="60" t="str">
        <f t="shared" si="40"/>
        <v>000100001001010511</v>
      </c>
    </row>
    <row r="1621" spans="1:11" s="3" customFormat="1">
      <c r="A1621" s="176" t="s">
        <v>4505</v>
      </c>
      <c r="B1621" s="176"/>
      <c r="C1621" s="185">
        <v>4</v>
      </c>
      <c r="D1621" s="153">
        <v>0</v>
      </c>
      <c r="E1621" s="177" t="s">
        <v>3417</v>
      </c>
      <c r="F1621" s="177" t="s">
        <v>3986</v>
      </c>
      <c r="G1621" s="177" t="s">
        <v>3417</v>
      </c>
      <c r="H1621" s="177" t="s">
        <v>3417</v>
      </c>
      <c r="I1621" s="177" t="s">
        <v>3401</v>
      </c>
      <c r="J1621" s="177" t="s">
        <v>7165</v>
      </c>
      <c r="K1621" s="60" t="str">
        <f t="shared" si="40"/>
        <v>000100001001010512</v>
      </c>
    </row>
    <row r="1622" spans="1:11" s="3" customFormat="1">
      <c r="A1622" s="176" t="s">
        <v>4506</v>
      </c>
      <c r="B1622" s="176"/>
      <c r="C1622" s="185">
        <v>4</v>
      </c>
      <c r="D1622" s="153">
        <v>0</v>
      </c>
      <c r="E1622" s="177" t="s">
        <v>3417</v>
      </c>
      <c r="F1622" s="177" t="s">
        <v>3986</v>
      </c>
      <c r="G1622" s="177" t="s">
        <v>3417</v>
      </c>
      <c r="H1622" s="177" t="s">
        <v>3417</v>
      </c>
      <c r="I1622" s="177" t="s">
        <v>3401</v>
      </c>
      <c r="J1622" s="187" t="s">
        <v>7166</v>
      </c>
      <c r="K1622" s="60" t="str">
        <f t="shared" si="40"/>
        <v>000100001001010513</v>
      </c>
    </row>
    <row r="1623" spans="1:11" s="3" customFormat="1">
      <c r="A1623" s="176" t="s">
        <v>4507</v>
      </c>
      <c r="B1623" s="176"/>
      <c r="C1623" s="185">
        <v>4</v>
      </c>
      <c r="D1623" s="153">
        <v>0</v>
      </c>
      <c r="E1623" s="177" t="s">
        <v>3417</v>
      </c>
      <c r="F1623" s="177" t="s">
        <v>3986</v>
      </c>
      <c r="G1623" s="177" t="s">
        <v>3417</v>
      </c>
      <c r="H1623" s="177" t="s">
        <v>3417</v>
      </c>
      <c r="I1623" s="177" t="s">
        <v>3401</v>
      </c>
      <c r="J1623" s="177" t="s">
        <v>7167</v>
      </c>
      <c r="K1623" s="60" t="str">
        <f t="shared" ref="K1623:K1686" si="41">D1623&amp;E1623&amp;F1623&amp;G1623&amp;H1623&amp;I1623&amp;J1623</f>
        <v>000100001001010514</v>
      </c>
    </row>
    <row r="1624" spans="1:11" s="3" customFormat="1">
      <c r="A1624" s="176" t="s">
        <v>4508</v>
      </c>
      <c r="B1624" s="176"/>
      <c r="C1624" s="185">
        <v>4</v>
      </c>
      <c r="D1624" s="153">
        <v>0</v>
      </c>
      <c r="E1624" s="177" t="s">
        <v>3417</v>
      </c>
      <c r="F1624" s="177" t="s">
        <v>3986</v>
      </c>
      <c r="G1624" s="177" t="s">
        <v>3417</v>
      </c>
      <c r="H1624" s="177" t="s">
        <v>3417</v>
      </c>
      <c r="I1624" s="177" t="s">
        <v>3401</v>
      </c>
      <c r="J1624" s="187" t="s">
        <v>7168</v>
      </c>
      <c r="K1624" s="60" t="str">
        <f t="shared" si="41"/>
        <v>000100001001010515</v>
      </c>
    </row>
    <row r="1625" spans="1:11" s="3" customFormat="1">
      <c r="A1625" s="176" t="s">
        <v>4509</v>
      </c>
      <c r="B1625" s="176"/>
      <c r="C1625" s="185">
        <v>4</v>
      </c>
      <c r="D1625" s="153">
        <v>0</v>
      </c>
      <c r="E1625" s="177" t="s">
        <v>3417</v>
      </c>
      <c r="F1625" s="177" t="s">
        <v>3986</v>
      </c>
      <c r="G1625" s="177" t="s">
        <v>3417</v>
      </c>
      <c r="H1625" s="177" t="s">
        <v>3417</v>
      </c>
      <c r="I1625" s="177" t="s">
        <v>3401</v>
      </c>
      <c r="J1625" s="177" t="s">
        <v>7169</v>
      </c>
      <c r="K1625" s="60" t="str">
        <f t="shared" si="41"/>
        <v>000100001001010516</v>
      </c>
    </row>
    <row r="1626" spans="1:11" s="3" customFormat="1">
      <c r="A1626" s="176" t="s">
        <v>4510</v>
      </c>
      <c r="B1626" s="176"/>
      <c r="C1626" s="185">
        <v>4</v>
      </c>
      <c r="D1626" s="153">
        <v>0</v>
      </c>
      <c r="E1626" s="177" t="s">
        <v>3417</v>
      </c>
      <c r="F1626" s="177" t="s">
        <v>3986</v>
      </c>
      <c r="G1626" s="177" t="s">
        <v>3417</v>
      </c>
      <c r="H1626" s="177" t="s">
        <v>3417</v>
      </c>
      <c r="I1626" s="177" t="s">
        <v>3401</v>
      </c>
      <c r="J1626" s="187" t="s">
        <v>7170</v>
      </c>
      <c r="K1626" s="60" t="str">
        <f t="shared" si="41"/>
        <v>000100001001010517</v>
      </c>
    </row>
    <row r="1627" spans="1:11" s="3" customFormat="1">
      <c r="A1627" s="176" t="s">
        <v>4511</v>
      </c>
      <c r="B1627" s="176"/>
      <c r="C1627" s="185">
        <v>4</v>
      </c>
      <c r="D1627" s="153">
        <v>0</v>
      </c>
      <c r="E1627" s="177" t="s">
        <v>3417</v>
      </c>
      <c r="F1627" s="177" t="s">
        <v>3986</v>
      </c>
      <c r="G1627" s="177" t="s">
        <v>3417</v>
      </c>
      <c r="H1627" s="177" t="s">
        <v>3417</v>
      </c>
      <c r="I1627" s="177" t="s">
        <v>3401</v>
      </c>
      <c r="J1627" s="177" t="s">
        <v>7171</v>
      </c>
      <c r="K1627" s="60" t="str">
        <f t="shared" si="41"/>
        <v>000100001001010518</v>
      </c>
    </row>
    <row r="1628" spans="1:11" s="3" customFormat="1">
      <c r="A1628" s="176" t="s">
        <v>4512</v>
      </c>
      <c r="B1628" s="176"/>
      <c r="C1628" s="185">
        <v>4</v>
      </c>
      <c r="D1628" s="153">
        <v>0</v>
      </c>
      <c r="E1628" s="177" t="s">
        <v>3417</v>
      </c>
      <c r="F1628" s="177" t="s">
        <v>3986</v>
      </c>
      <c r="G1628" s="177" t="s">
        <v>3417</v>
      </c>
      <c r="H1628" s="177" t="s">
        <v>3417</v>
      </c>
      <c r="I1628" s="177" t="s">
        <v>3401</v>
      </c>
      <c r="J1628" s="187" t="s">
        <v>7172</v>
      </c>
      <c r="K1628" s="60" t="str">
        <f t="shared" si="41"/>
        <v>000100001001010519</v>
      </c>
    </row>
    <row r="1629" spans="1:11" s="3" customFormat="1">
      <c r="A1629" s="176" t="s">
        <v>4513</v>
      </c>
      <c r="B1629" s="176"/>
      <c r="C1629" s="185">
        <v>4</v>
      </c>
      <c r="D1629" s="153">
        <v>0</v>
      </c>
      <c r="E1629" s="177" t="s">
        <v>3417</v>
      </c>
      <c r="F1629" s="177" t="s">
        <v>3986</v>
      </c>
      <c r="G1629" s="177" t="s">
        <v>3417</v>
      </c>
      <c r="H1629" s="177" t="s">
        <v>3417</v>
      </c>
      <c r="I1629" s="177" t="s">
        <v>3401</v>
      </c>
      <c r="J1629" s="177" t="s">
        <v>7173</v>
      </c>
      <c r="K1629" s="60" t="str">
        <f t="shared" si="41"/>
        <v>000100001001010520</v>
      </c>
    </row>
    <row r="1630" spans="1:11" s="3" customFormat="1">
      <c r="A1630" s="176" t="s">
        <v>4514</v>
      </c>
      <c r="B1630" s="176"/>
      <c r="C1630" s="185">
        <v>4</v>
      </c>
      <c r="D1630" s="153">
        <v>0</v>
      </c>
      <c r="E1630" s="177" t="s">
        <v>3417</v>
      </c>
      <c r="F1630" s="177" t="s">
        <v>3986</v>
      </c>
      <c r="G1630" s="177" t="s">
        <v>3417</v>
      </c>
      <c r="H1630" s="177" t="s">
        <v>3417</v>
      </c>
      <c r="I1630" s="177" t="s">
        <v>3401</v>
      </c>
      <c r="J1630" s="187" t="s">
        <v>7174</v>
      </c>
      <c r="K1630" s="60" t="str">
        <f t="shared" si="41"/>
        <v>000100001001010521</v>
      </c>
    </row>
    <row r="1631" spans="1:11" s="3" customFormat="1">
      <c r="A1631" s="176" t="s">
        <v>4515</v>
      </c>
      <c r="B1631" s="176"/>
      <c r="C1631" s="185">
        <v>4</v>
      </c>
      <c r="D1631" s="153">
        <v>0</v>
      </c>
      <c r="E1631" s="177" t="s">
        <v>3417</v>
      </c>
      <c r="F1631" s="177" t="s">
        <v>3986</v>
      </c>
      <c r="G1631" s="177" t="s">
        <v>3417</v>
      </c>
      <c r="H1631" s="177" t="s">
        <v>3417</v>
      </c>
      <c r="I1631" s="177" t="s">
        <v>3401</v>
      </c>
      <c r="J1631" s="177" t="s">
        <v>7175</v>
      </c>
      <c r="K1631" s="60" t="str">
        <f t="shared" si="41"/>
        <v>000100001001010522</v>
      </c>
    </row>
    <row r="1632" spans="1:11" s="3" customFormat="1">
      <c r="A1632" s="176" t="s">
        <v>4516</v>
      </c>
      <c r="B1632" s="176"/>
      <c r="C1632" s="185">
        <v>4</v>
      </c>
      <c r="D1632" s="153">
        <v>0</v>
      </c>
      <c r="E1632" s="177" t="s">
        <v>3417</v>
      </c>
      <c r="F1632" s="177" t="s">
        <v>3986</v>
      </c>
      <c r="G1632" s="177" t="s">
        <v>3417</v>
      </c>
      <c r="H1632" s="177" t="s">
        <v>3417</v>
      </c>
      <c r="I1632" s="177" t="s">
        <v>3401</v>
      </c>
      <c r="J1632" s="187" t="s">
        <v>7176</v>
      </c>
      <c r="K1632" s="60" t="str">
        <f t="shared" si="41"/>
        <v>000100001001010523</v>
      </c>
    </row>
    <row r="1633" spans="1:11" s="3" customFormat="1">
      <c r="A1633" s="176" t="s">
        <v>4517</v>
      </c>
      <c r="B1633" s="176"/>
      <c r="C1633" s="185">
        <v>4</v>
      </c>
      <c r="D1633" s="153">
        <v>0</v>
      </c>
      <c r="E1633" s="177" t="s">
        <v>3417</v>
      </c>
      <c r="F1633" s="177" t="s">
        <v>3986</v>
      </c>
      <c r="G1633" s="177" t="s">
        <v>3417</v>
      </c>
      <c r="H1633" s="177" t="s">
        <v>3417</v>
      </c>
      <c r="I1633" s="177" t="s">
        <v>3401</v>
      </c>
      <c r="J1633" s="177" t="s">
        <v>7177</v>
      </c>
      <c r="K1633" s="60" t="str">
        <f t="shared" si="41"/>
        <v>000100001001010524</v>
      </c>
    </row>
    <row r="1634" spans="1:11" s="3" customFormat="1">
      <c r="A1634" s="176" t="s">
        <v>4518</v>
      </c>
      <c r="B1634" s="176"/>
      <c r="C1634" s="185">
        <v>4</v>
      </c>
      <c r="D1634" s="153">
        <v>0</v>
      </c>
      <c r="E1634" s="177" t="s">
        <v>3417</v>
      </c>
      <c r="F1634" s="177" t="s">
        <v>3986</v>
      </c>
      <c r="G1634" s="177" t="s">
        <v>3417</v>
      </c>
      <c r="H1634" s="177" t="s">
        <v>3417</v>
      </c>
      <c r="I1634" s="177" t="s">
        <v>3401</v>
      </c>
      <c r="J1634" s="187" t="s">
        <v>7178</v>
      </c>
      <c r="K1634" s="60" t="str">
        <f t="shared" si="41"/>
        <v>000100001001010525</v>
      </c>
    </row>
    <row r="1635" spans="1:11" s="3" customFormat="1">
      <c r="A1635" s="176" t="s">
        <v>4519</v>
      </c>
      <c r="B1635" s="176"/>
      <c r="C1635" s="185">
        <v>4</v>
      </c>
      <c r="D1635" s="153">
        <v>0</v>
      </c>
      <c r="E1635" s="177" t="s">
        <v>3417</v>
      </c>
      <c r="F1635" s="177" t="s">
        <v>3986</v>
      </c>
      <c r="G1635" s="177" t="s">
        <v>3417</v>
      </c>
      <c r="H1635" s="177" t="s">
        <v>3417</v>
      </c>
      <c r="I1635" s="177" t="s">
        <v>3401</v>
      </c>
      <c r="J1635" s="177" t="s">
        <v>7179</v>
      </c>
      <c r="K1635" s="60" t="str">
        <f t="shared" si="41"/>
        <v>000100001001010526</v>
      </c>
    </row>
    <row r="1636" spans="1:11" s="3" customFormat="1">
      <c r="A1636" s="176" t="s">
        <v>4520</v>
      </c>
      <c r="B1636" s="176"/>
      <c r="C1636" s="185">
        <v>4</v>
      </c>
      <c r="D1636" s="153">
        <v>0</v>
      </c>
      <c r="E1636" s="177" t="s">
        <v>3417</v>
      </c>
      <c r="F1636" s="177" t="s">
        <v>3986</v>
      </c>
      <c r="G1636" s="177" t="s">
        <v>3417</v>
      </c>
      <c r="H1636" s="177" t="s">
        <v>3417</v>
      </c>
      <c r="I1636" s="177" t="s">
        <v>3401</v>
      </c>
      <c r="J1636" s="187" t="s">
        <v>7180</v>
      </c>
      <c r="K1636" s="60" t="str">
        <f t="shared" si="41"/>
        <v>000100001001010527</v>
      </c>
    </row>
    <row r="1637" spans="1:11" s="3" customFormat="1">
      <c r="A1637" s="176" t="s">
        <v>4521</v>
      </c>
      <c r="B1637" s="176"/>
      <c r="C1637" s="185">
        <v>4</v>
      </c>
      <c r="D1637" s="153">
        <v>0</v>
      </c>
      <c r="E1637" s="177" t="s">
        <v>3417</v>
      </c>
      <c r="F1637" s="177" t="s">
        <v>3986</v>
      </c>
      <c r="G1637" s="177" t="s">
        <v>3417</v>
      </c>
      <c r="H1637" s="177" t="s">
        <v>3417</v>
      </c>
      <c r="I1637" s="177" t="s">
        <v>3401</v>
      </c>
      <c r="J1637" s="177" t="s">
        <v>7181</v>
      </c>
      <c r="K1637" s="60" t="str">
        <f t="shared" si="41"/>
        <v>000100001001010528</v>
      </c>
    </row>
    <row r="1638" spans="1:11" s="3" customFormat="1">
      <c r="A1638" s="176" t="s">
        <v>4522</v>
      </c>
      <c r="B1638" s="176"/>
      <c r="C1638" s="185">
        <v>4</v>
      </c>
      <c r="D1638" s="153">
        <v>0</v>
      </c>
      <c r="E1638" s="177" t="s">
        <v>3417</v>
      </c>
      <c r="F1638" s="177" t="s">
        <v>3986</v>
      </c>
      <c r="G1638" s="177" t="s">
        <v>3417</v>
      </c>
      <c r="H1638" s="177" t="s">
        <v>3417</v>
      </c>
      <c r="I1638" s="177" t="s">
        <v>3401</v>
      </c>
      <c r="J1638" s="187" t="s">
        <v>7182</v>
      </c>
      <c r="K1638" s="60" t="str">
        <f t="shared" si="41"/>
        <v>000100001001010529</v>
      </c>
    </row>
    <row r="1639" spans="1:11" s="3" customFormat="1">
      <c r="A1639" s="176" t="s">
        <v>4523</v>
      </c>
      <c r="B1639" s="176"/>
      <c r="C1639" s="185">
        <v>4</v>
      </c>
      <c r="D1639" s="153">
        <v>0</v>
      </c>
      <c r="E1639" s="177" t="s">
        <v>3417</v>
      </c>
      <c r="F1639" s="177" t="s">
        <v>3986</v>
      </c>
      <c r="G1639" s="177" t="s">
        <v>3417</v>
      </c>
      <c r="H1639" s="177" t="s">
        <v>3417</v>
      </c>
      <c r="I1639" s="177" t="s">
        <v>3401</v>
      </c>
      <c r="J1639" s="177" t="s">
        <v>7183</v>
      </c>
      <c r="K1639" s="60" t="str">
        <f t="shared" si="41"/>
        <v>000100001001010530</v>
      </c>
    </row>
    <row r="1640" spans="1:11" s="3" customFormat="1">
      <c r="A1640" s="176" t="s">
        <v>4524</v>
      </c>
      <c r="B1640" s="176"/>
      <c r="C1640" s="185">
        <v>4</v>
      </c>
      <c r="D1640" s="153">
        <v>0</v>
      </c>
      <c r="E1640" s="177" t="s">
        <v>3417</v>
      </c>
      <c r="F1640" s="177" t="s">
        <v>3986</v>
      </c>
      <c r="G1640" s="177" t="s">
        <v>3417</v>
      </c>
      <c r="H1640" s="177" t="s">
        <v>3417</v>
      </c>
      <c r="I1640" s="177" t="s">
        <v>3401</v>
      </c>
      <c r="J1640" s="187" t="s">
        <v>7184</v>
      </c>
      <c r="K1640" s="60" t="str">
        <f t="shared" si="41"/>
        <v>000100001001010531</v>
      </c>
    </row>
    <row r="1641" spans="1:11" s="3" customFormat="1">
      <c r="A1641" s="176" t="s">
        <v>4525</v>
      </c>
      <c r="B1641" s="176"/>
      <c r="C1641" s="185">
        <v>4</v>
      </c>
      <c r="D1641" s="153">
        <v>0</v>
      </c>
      <c r="E1641" s="177" t="s">
        <v>3417</v>
      </c>
      <c r="F1641" s="177" t="s">
        <v>3986</v>
      </c>
      <c r="G1641" s="177" t="s">
        <v>3417</v>
      </c>
      <c r="H1641" s="177" t="s">
        <v>3417</v>
      </c>
      <c r="I1641" s="177" t="s">
        <v>3401</v>
      </c>
      <c r="J1641" s="177" t="s">
        <v>7185</v>
      </c>
      <c r="K1641" s="60" t="str">
        <f t="shared" si="41"/>
        <v>000100001001010532</v>
      </c>
    </row>
    <row r="1642" spans="1:11" s="3" customFormat="1">
      <c r="A1642" s="176" t="s">
        <v>4526</v>
      </c>
      <c r="B1642" s="176"/>
      <c r="C1642" s="185">
        <v>4</v>
      </c>
      <c r="D1642" s="153">
        <v>0</v>
      </c>
      <c r="E1642" s="177" t="s">
        <v>3417</v>
      </c>
      <c r="F1642" s="177" t="s">
        <v>3986</v>
      </c>
      <c r="G1642" s="177" t="s">
        <v>3417</v>
      </c>
      <c r="H1642" s="177" t="s">
        <v>3417</v>
      </c>
      <c r="I1642" s="177" t="s">
        <v>3401</v>
      </c>
      <c r="J1642" s="187" t="s">
        <v>7186</v>
      </c>
      <c r="K1642" s="60" t="str">
        <f t="shared" si="41"/>
        <v>000100001001010533</v>
      </c>
    </row>
    <row r="1643" spans="1:11" s="3" customFormat="1">
      <c r="A1643" s="176" t="s">
        <v>4527</v>
      </c>
      <c r="B1643" s="176"/>
      <c r="C1643" s="185">
        <v>4</v>
      </c>
      <c r="D1643" s="153">
        <v>0</v>
      </c>
      <c r="E1643" s="177" t="s">
        <v>3417</v>
      </c>
      <c r="F1643" s="177" t="s">
        <v>3986</v>
      </c>
      <c r="G1643" s="177" t="s">
        <v>3417</v>
      </c>
      <c r="H1643" s="177" t="s">
        <v>3417</v>
      </c>
      <c r="I1643" s="177" t="s">
        <v>3401</v>
      </c>
      <c r="J1643" s="177" t="s">
        <v>7187</v>
      </c>
      <c r="K1643" s="60" t="str">
        <f t="shared" si="41"/>
        <v>000100001001010534</v>
      </c>
    </row>
    <row r="1644" spans="1:11" s="3" customFormat="1">
      <c r="A1644" s="176" t="s">
        <v>4528</v>
      </c>
      <c r="B1644" s="176"/>
      <c r="C1644" s="185">
        <v>4</v>
      </c>
      <c r="D1644" s="153">
        <v>0</v>
      </c>
      <c r="E1644" s="177" t="s">
        <v>3417</v>
      </c>
      <c r="F1644" s="177" t="s">
        <v>3986</v>
      </c>
      <c r="G1644" s="177" t="s">
        <v>3417</v>
      </c>
      <c r="H1644" s="177" t="s">
        <v>3417</v>
      </c>
      <c r="I1644" s="177" t="s">
        <v>3401</v>
      </c>
      <c r="J1644" s="187" t="s">
        <v>7188</v>
      </c>
      <c r="K1644" s="60" t="str">
        <f t="shared" si="41"/>
        <v>000100001001010535</v>
      </c>
    </row>
    <row r="1645" spans="1:11" s="3" customFormat="1">
      <c r="A1645" s="176" t="s">
        <v>4529</v>
      </c>
      <c r="B1645" s="176"/>
      <c r="C1645" s="185">
        <v>4</v>
      </c>
      <c r="D1645" s="153">
        <v>0</v>
      </c>
      <c r="E1645" s="177" t="s">
        <v>3417</v>
      </c>
      <c r="F1645" s="177" t="s">
        <v>3986</v>
      </c>
      <c r="G1645" s="177" t="s">
        <v>3417</v>
      </c>
      <c r="H1645" s="177" t="s">
        <v>3417</v>
      </c>
      <c r="I1645" s="177" t="s">
        <v>3401</v>
      </c>
      <c r="J1645" s="177" t="s">
        <v>7189</v>
      </c>
      <c r="K1645" s="60" t="str">
        <f t="shared" si="41"/>
        <v>000100001001010536</v>
      </c>
    </row>
    <row r="1646" spans="1:11" s="3" customFormat="1">
      <c r="A1646" s="176" t="s">
        <v>4530</v>
      </c>
      <c r="B1646" s="176"/>
      <c r="C1646" s="185">
        <v>4</v>
      </c>
      <c r="D1646" s="153">
        <v>0</v>
      </c>
      <c r="E1646" s="177" t="s">
        <v>3417</v>
      </c>
      <c r="F1646" s="177" t="s">
        <v>3986</v>
      </c>
      <c r="G1646" s="177" t="s">
        <v>3417</v>
      </c>
      <c r="H1646" s="177" t="s">
        <v>3417</v>
      </c>
      <c r="I1646" s="177" t="s">
        <v>3401</v>
      </c>
      <c r="J1646" s="187" t="s">
        <v>7190</v>
      </c>
      <c r="K1646" s="60" t="str">
        <f t="shared" si="41"/>
        <v>000100001001010537</v>
      </c>
    </row>
    <row r="1647" spans="1:11" s="3" customFormat="1">
      <c r="A1647" s="176" t="s">
        <v>4531</v>
      </c>
      <c r="B1647" s="176"/>
      <c r="C1647" s="185">
        <v>4</v>
      </c>
      <c r="D1647" s="153">
        <v>0</v>
      </c>
      <c r="E1647" s="177" t="s">
        <v>3417</v>
      </c>
      <c r="F1647" s="177" t="s">
        <v>3986</v>
      </c>
      <c r="G1647" s="177" t="s">
        <v>3417</v>
      </c>
      <c r="H1647" s="177" t="s">
        <v>3417</v>
      </c>
      <c r="I1647" s="177" t="s">
        <v>3401</v>
      </c>
      <c r="J1647" s="177" t="s">
        <v>7191</v>
      </c>
      <c r="K1647" s="60" t="str">
        <f t="shared" si="41"/>
        <v>000100001001010538</v>
      </c>
    </row>
    <row r="1648" spans="1:11" s="3" customFormat="1">
      <c r="A1648" s="176" t="s">
        <v>4532</v>
      </c>
      <c r="B1648" s="176"/>
      <c r="C1648" s="185">
        <v>4</v>
      </c>
      <c r="D1648" s="153">
        <v>0</v>
      </c>
      <c r="E1648" s="177" t="s">
        <v>3417</v>
      </c>
      <c r="F1648" s="177" t="s">
        <v>3986</v>
      </c>
      <c r="G1648" s="177" t="s">
        <v>3417</v>
      </c>
      <c r="H1648" s="177" t="s">
        <v>3417</v>
      </c>
      <c r="I1648" s="177" t="s">
        <v>3401</v>
      </c>
      <c r="J1648" s="187" t="s">
        <v>7192</v>
      </c>
      <c r="K1648" s="60" t="str">
        <f t="shared" si="41"/>
        <v>000100001001010539</v>
      </c>
    </row>
    <row r="1649" spans="1:11" s="3" customFormat="1">
      <c r="A1649" s="176" t="s">
        <v>4533</v>
      </c>
      <c r="B1649" s="176"/>
      <c r="C1649" s="185">
        <v>4</v>
      </c>
      <c r="D1649" s="153">
        <v>0</v>
      </c>
      <c r="E1649" s="177" t="s">
        <v>3417</v>
      </c>
      <c r="F1649" s="177" t="s">
        <v>3986</v>
      </c>
      <c r="G1649" s="177" t="s">
        <v>3417</v>
      </c>
      <c r="H1649" s="177" t="s">
        <v>3417</v>
      </c>
      <c r="I1649" s="177" t="s">
        <v>3401</v>
      </c>
      <c r="J1649" s="177" t="s">
        <v>7193</v>
      </c>
      <c r="K1649" s="60" t="str">
        <f t="shared" si="41"/>
        <v>000100001001010540</v>
      </c>
    </row>
    <row r="1650" spans="1:11" s="3" customFormat="1">
      <c r="A1650" s="176" t="s">
        <v>4534</v>
      </c>
      <c r="B1650" s="176"/>
      <c r="C1650" s="185">
        <v>4</v>
      </c>
      <c r="D1650" s="153">
        <v>0</v>
      </c>
      <c r="E1650" s="177" t="s">
        <v>3417</v>
      </c>
      <c r="F1650" s="177" t="s">
        <v>3986</v>
      </c>
      <c r="G1650" s="177" t="s">
        <v>3417</v>
      </c>
      <c r="H1650" s="177" t="s">
        <v>3417</v>
      </c>
      <c r="I1650" s="177" t="s">
        <v>3401</v>
      </c>
      <c r="J1650" s="187" t="s">
        <v>7194</v>
      </c>
      <c r="K1650" s="60" t="str">
        <f t="shared" si="41"/>
        <v>000100001001010541</v>
      </c>
    </row>
    <row r="1651" spans="1:11" s="3" customFormat="1">
      <c r="A1651" s="176" t="s">
        <v>4535</v>
      </c>
      <c r="B1651" s="176"/>
      <c r="C1651" s="185">
        <v>4</v>
      </c>
      <c r="D1651" s="153">
        <v>0</v>
      </c>
      <c r="E1651" s="177" t="s">
        <v>3417</v>
      </c>
      <c r="F1651" s="177" t="s">
        <v>3986</v>
      </c>
      <c r="G1651" s="177" t="s">
        <v>3417</v>
      </c>
      <c r="H1651" s="177" t="s">
        <v>3417</v>
      </c>
      <c r="I1651" s="177" t="s">
        <v>3401</v>
      </c>
      <c r="J1651" s="177" t="s">
        <v>7195</v>
      </c>
      <c r="K1651" s="60" t="str">
        <f t="shared" si="41"/>
        <v>000100001001010542</v>
      </c>
    </row>
    <row r="1652" spans="1:11" s="3" customFormat="1">
      <c r="A1652" s="176" t="s">
        <v>4536</v>
      </c>
      <c r="B1652" s="176"/>
      <c r="C1652" s="185">
        <v>4</v>
      </c>
      <c r="D1652" s="153">
        <v>0</v>
      </c>
      <c r="E1652" s="177" t="s">
        <v>3417</v>
      </c>
      <c r="F1652" s="177" t="s">
        <v>3986</v>
      </c>
      <c r="G1652" s="177" t="s">
        <v>3417</v>
      </c>
      <c r="H1652" s="177" t="s">
        <v>3417</v>
      </c>
      <c r="I1652" s="177" t="s">
        <v>3401</v>
      </c>
      <c r="J1652" s="187" t="s">
        <v>7196</v>
      </c>
      <c r="K1652" s="60" t="str">
        <f t="shared" si="41"/>
        <v>000100001001010543</v>
      </c>
    </row>
    <row r="1653" spans="1:11" s="3" customFormat="1">
      <c r="A1653" s="176" t="s">
        <v>4537</v>
      </c>
      <c r="B1653" s="176"/>
      <c r="C1653" s="185">
        <v>4</v>
      </c>
      <c r="D1653" s="153">
        <v>0</v>
      </c>
      <c r="E1653" s="177" t="s">
        <v>3417</v>
      </c>
      <c r="F1653" s="177" t="s">
        <v>3986</v>
      </c>
      <c r="G1653" s="177" t="s">
        <v>3417</v>
      </c>
      <c r="H1653" s="177" t="s">
        <v>3417</v>
      </c>
      <c r="I1653" s="177" t="s">
        <v>3401</v>
      </c>
      <c r="J1653" s="177" t="s">
        <v>7197</v>
      </c>
      <c r="K1653" s="60" t="str">
        <f t="shared" si="41"/>
        <v>000100001001010544</v>
      </c>
    </row>
    <row r="1654" spans="1:11" s="3" customFormat="1">
      <c r="A1654" s="176" t="s">
        <v>4538</v>
      </c>
      <c r="B1654" s="176"/>
      <c r="C1654" s="185">
        <v>4</v>
      </c>
      <c r="D1654" s="153">
        <v>0</v>
      </c>
      <c r="E1654" s="177" t="s">
        <v>3417</v>
      </c>
      <c r="F1654" s="177" t="s">
        <v>3986</v>
      </c>
      <c r="G1654" s="177" t="s">
        <v>3417</v>
      </c>
      <c r="H1654" s="177" t="s">
        <v>3417</v>
      </c>
      <c r="I1654" s="177" t="s">
        <v>3401</v>
      </c>
      <c r="J1654" s="187" t="s">
        <v>7198</v>
      </c>
      <c r="K1654" s="60" t="str">
        <f t="shared" si="41"/>
        <v>000100001001010545</v>
      </c>
    </row>
    <row r="1655" spans="1:11" s="3" customFormat="1">
      <c r="A1655" s="176" t="s">
        <v>4539</v>
      </c>
      <c r="B1655" s="176"/>
      <c r="C1655" s="185">
        <v>4</v>
      </c>
      <c r="D1655" s="153">
        <v>0</v>
      </c>
      <c r="E1655" s="177" t="s">
        <v>3417</v>
      </c>
      <c r="F1655" s="177" t="s">
        <v>3986</v>
      </c>
      <c r="G1655" s="177" t="s">
        <v>3417</v>
      </c>
      <c r="H1655" s="177" t="s">
        <v>3417</v>
      </c>
      <c r="I1655" s="177" t="s">
        <v>3401</v>
      </c>
      <c r="J1655" s="177" t="s">
        <v>7199</v>
      </c>
      <c r="K1655" s="60" t="str">
        <f t="shared" si="41"/>
        <v>000100001001010546</v>
      </c>
    </row>
    <row r="1656" spans="1:11" s="3" customFormat="1">
      <c r="A1656" s="176" t="s">
        <v>4540</v>
      </c>
      <c r="B1656" s="176"/>
      <c r="C1656" s="185">
        <v>4</v>
      </c>
      <c r="D1656" s="153">
        <v>0</v>
      </c>
      <c r="E1656" s="177" t="s">
        <v>3417</v>
      </c>
      <c r="F1656" s="177" t="s">
        <v>3986</v>
      </c>
      <c r="G1656" s="177" t="s">
        <v>3417</v>
      </c>
      <c r="H1656" s="177" t="s">
        <v>3417</v>
      </c>
      <c r="I1656" s="177" t="s">
        <v>3401</v>
      </c>
      <c r="J1656" s="187" t="s">
        <v>7200</v>
      </c>
      <c r="K1656" s="60" t="str">
        <f t="shared" si="41"/>
        <v>000100001001010547</v>
      </c>
    </row>
    <row r="1657" spans="1:11" s="3" customFormat="1">
      <c r="A1657" s="176" t="s">
        <v>4541</v>
      </c>
      <c r="B1657" s="176"/>
      <c r="C1657" s="185">
        <v>4</v>
      </c>
      <c r="D1657" s="153">
        <v>0</v>
      </c>
      <c r="E1657" s="177" t="s">
        <v>3417</v>
      </c>
      <c r="F1657" s="177" t="s">
        <v>3986</v>
      </c>
      <c r="G1657" s="177" t="s">
        <v>3417</v>
      </c>
      <c r="H1657" s="177" t="s">
        <v>3417</v>
      </c>
      <c r="I1657" s="177" t="s">
        <v>3401</v>
      </c>
      <c r="J1657" s="177" t="s">
        <v>7201</v>
      </c>
      <c r="K1657" s="60" t="str">
        <f t="shared" si="41"/>
        <v>000100001001010548</v>
      </c>
    </row>
    <row r="1658" spans="1:11" s="3" customFormat="1">
      <c r="A1658" s="176" t="s">
        <v>4542</v>
      </c>
      <c r="B1658" s="176"/>
      <c r="C1658" s="185">
        <v>4</v>
      </c>
      <c r="D1658" s="153">
        <v>0</v>
      </c>
      <c r="E1658" s="177" t="s">
        <v>3417</v>
      </c>
      <c r="F1658" s="177" t="s">
        <v>3986</v>
      </c>
      <c r="G1658" s="177" t="s">
        <v>3417</v>
      </c>
      <c r="H1658" s="177" t="s">
        <v>3417</v>
      </c>
      <c r="I1658" s="177" t="s">
        <v>3401</v>
      </c>
      <c r="J1658" s="187" t="s">
        <v>7202</v>
      </c>
      <c r="K1658" s="60" t="str">
        <f t="shared" si="41"/>
        <v>000100001001010549</v>
      </c>
    </row>
    <row r="1659" spans="1:11" s="3" customFormat="1">
      <c r="A1659" s="176" t="s">
        <v>4543</v>
      </c>
      <c r="B1659" s="176"/>
      <c r="C1659" s="185">
        <v>4</v>
      </c>
      <c r="D1659" s="153">
        <v>0</v>
      </c>
      <c r="E1659" s="177" t="s">
        <v>3417</v>
      </c>
      <c r="F1659" s="177" t="s">
        <v>3986</v>
      </c>
      <c r="G1659" s="177" t="s">
        <v>3417</v>
      </c>
      <c r="H1659" s="177" t="s">
        <v>3417</v>
      </c>
      <c r="I1659" s="177" t="s">
        <v>3401</v>
      </c>
      <c r="J1659" s="177" t="s">
        <v>7203</v>
      </c>
      <c r="K1659" s="60" t="str">
        <f t="shared" si="41"/>
        <v>000100001001010550</v>
      </c>
    </row>
    <row r="1660" spans="1:11" s="3" customFormat="1">
      <c r="A1660" s="176" t="s">
        <v>4544</v>
      </c>
      <c r="B1660" s="176"/>
      <c r="C1660" s="185">
        <v>4</v>
      </c>
      <c r="D1660" s="153">
        <v>0</v>
      </c>
      <c r="E1660" s="177" t="s">
        <v>3417</v>
      </c>
      <c r="F1660" s="177" t="s">
        <v>3986</v>
      </c>
      <c r="G1660" s="177" t="s">
        <v>3417</v>
      </c>
      <c r="H1660" s="177" t="s">
        <v>3417</v>
      </c>
      <c r="I1660" s="177" t="s">
        <v>3401</v>
      </c>
      <c r="J1660" s="187" t="s">
        <v>7204</v>
      </c>
      <c r="K1660" s="60" t="str">
        <f t="shared" si="41"/>
        <v>000100001001010551</v>
      </c>
    </row>
    <row r="1661" spans="1:11" s="3" customFormat="1">
      <c r="A1661" s="176" t="s">
        <v>4545</v>
      </c>
      <c r="B1661" s="176"/>
      <c r="C1661" s="185">
        <v>4</v>
      </c>
      <c r="D1661" s="153">
        <v>0</v>
      </c>
      <c r="E1661" s="177" t="s">
        <v>3417</v>
      </c>
      <c r="F1661" s="177" t="s">
        <v>3986</v>
      </c>
      <c r="G1661" s="177" t="s">
        <v>3417</v>
      </c>
      <c r="H1661" s="177" t="s">
        <v>3417</v>
      </c>
      <c r="I1661" s="177" t="s">
        <v>3401</v>
      </c>
      <c r="J1661" s="177" t="s">
        <v>7205</v>
      </c>
      <c r="K1661" s="60" t="str">
        <f t="shared" si="41"/>
        <v>000100001001010552</v>
      </c>
    </row>
    <row r="1662" spans="1:11" s="3" customFormat="1">
      <c r="A1662" s="176" t="s">
        <v>4546</v>
      </c>
      <c r="B1662" s="176"/>
      <c r="C1662" s="185">
        <v>4</v>
      </c>
      <c r="D1662" s="153">
        <v>0</v>
      </c>
      <c r="E1662" s="177" t="s">
        <v>3417</v>
      </c>
      <c r="F1662" s="177" t="s">
        <v>3986</v>
      </c>
      <c r="G1662" s="177" t="s">
        <v>3417</v>
      </c>
      <c r="H1662" s="177" t="s">
        <v>3417</v>
      </c>
      <c r="I1662" s="177" t="s">
        <v>3401</v>
      </c>
      <c r="J1662" s="187" t="s">
        <v>7206</v>
      </c>
      <c r="K1662" s="60" t="str">
        <f t="shared" si="41"/>
        <v>000100001001010553</v>
      </c>
    </row>
    <row r="1663" spans="1:11" s="3" customFormat="1">
      <c r="A1663" s="176" t="s">
        <v>4547</v>
      </c>
      <c r="B1663" s="176"/>
      <c r="C1663" s="185">
        <v>4</v>
      </c>
      <c r="D1663" s="153">
        <v>0</v>
      </c>
      <c r="E1663" s="177" t="s">
        <v>3417</v>
      </c>
      <c r="F1663" s="177" t="s">
        <v>3986</v>
      </c>
      <c r="G1663" s="177" t="s">
        <v>3417</v>
      </c>
      <c r="H1663" s="177" t="s">
        <v>3417</v>
      </c>
      <c r="I1663" s="177" t="s">
        <v>3401</v>
      </c>
      <c r="J1663" s="177" t="s">
        <v>7207</v>
      </c>
      <c r="K1663" s="60" t="str">
        <f t="shared" si="41"/>
        <v>000100001001010554</v>
      </c>
    </row>
    <row r="1664" spans="1:11" s="3" customFormat="1">
      <c r="A1664" s="176" t="s">
        <v>4548</v>
      </c>
      <c r="B1664" s="176"/>
      <c r="C1664" s="185">
        <v>4</v>
      </c>
      <c r="D1664" s="153">
        <v>0</v>
      </c>
      <c r="E1664" s="177" t="s">
        <v>3417</v>
      </c>
      <c r="F1664" s="177" t="s">
        <v>3986</v>
      </c>
      <c r="G1664" s="177" t="s">
        <v>3417</v>
      </c>
      <c r="H1664" s="177" t="s">
        <v>3417</v>
      </c>
      <c r="I1664" s="177" t="s">
        <v>3401</v>
      </c>
      <c r="J1664" s="187" t="s">
        <v>7208</v>
      </c>
      <c r="K1664" s="60" t="str">
        <f t="shared" si="41"/>
        <v>000100001001010555</v>
      </c>
    </row>
    <row r="1665" spans="1:11" s="3" customFormat="1">
      <c r="A1665" s="176" t="s">
        <v>4549</v>
      </c>
      <c r="B1665" s="176"/>
      <c r="C1665" s="185">
        <v>4</v>
      </c>
      <c r="D1665" s="153">
        <v>0</v>
      </c>
      <c r="E1665" s="177" t="s">
        <v>3417</v>
      </c>
      <c r="F1665" s="177" t="s">
        <v>3986</v>
      </c>
      <c r="G1665" s="177" t="s">
        <v>3417</v>
      </c>
      <c r="H1665" s="177" t="s">
        <v>3417</v>
      </c>
      <c r="I1665" s="177" t="s">
        <v>3401</v>
      </c>
      <c r="J1665" s="177" t="s">
        <v>7209</v>
      </c>
      <c r="K1665" s="60" t="str">
        <f t="shared" si="41"/>
        <v>000100001001010556</v>
      </c>
    </row>
    <row r="1666" spans="1:11" s="3" customFormat="1">
      <c r="A1666" s="176" t="s">
        <v>4550</v>
      </c>
      <c r="B1666" s="176"/>
      <c r="C1666" s="185">
        <v>4</v>
      </c>
      <c r="D1666" s="153">
        <v>0</v>
      </c>
      <c r="E1666" s="177" t="s">
        <v>3417</v>
      </c>
      <c r="F1666" s="177" t="s">
        <v>3986</v>
      </c>
      <c r="G1666" s="177" t="s">
        <v>3417</v>
      </c>
      <c r="H1666" s="177" t="s">
        <v>3417</v>
      </c>
      <c r="I1666" s="177" t="s">
        <v>3401</v>
      </c>
      <c r="J1666" s="187" t="s">
        <v>7210</v>
      </c>
      <c r="K1666" s="60" t="str">
        <f t="shared" si="41"/>
        <v>000100001001010557</v>
      </c>
    </row>
    <row r="1667" spans="1:11" s="3" customFormat="1">
      <c r="A1667" s="176" t="s">
        <v>4551</v>
      </c>
      <c r="B1667" s="176"/>
      <c r="C1667" s="185">
        <v>4</v>
      </c>
      <c r="D1667" s="153">
        <v>0</v>
      </c>
      <c r="E1667" s="177" t="s">
        <v>3417</v>
      </c>
      <c r="F1667" s="177" t="s">
        <v>3986</v>
      </c>
      <c r="G1667" s="177" t="s">
        <v>3417</v>
      </c>
      <c r="H1667" s="177" t="s">
        <v>3417</v>
      </c>
      <c r="I1667" s="177" t="s">
        <v>3401</v>
      </c>
      <c r="J1667" s="177" t="s">
        <v>7211</v>
      </c>
      <c r="K1667" s="60" t="str">
        <f t="shared" si="41"/>
        <v>000100001001010558</v>
      </c>
    </row>
    <row r="1668" spans="1:11" s="3" customFormat="1">
      <c r="A1668" s="176" t="s">
        <v>4552</v>
      </c>
      <c r="B1668" s="176"/>
      <c r="C1668" s="185">
        <v>4</v>
      </c>
      <c r="D1668" s="153">
        <v>0</v>
      </c>
      <c r="E1668" s="177" t="s">
        <v>3417</v>
      </c>
      <c r="F1668" s="177" t="s">
        <v>3986</v>
      </c>
      <c r="G1668" s="177" t="s">
        <v>3417</v>
      </c>
      <c r="H1668" s="177" t="s">
        <v>3417</v>
      </c>
      <c r="I1668" s="177" t="s">
        <v>3401</v>
      </c>
      <c r="J1668" s="187" t="s">
        <v>7212</v>
      </c>
      <c r="K1668" s="60" t="str">
        <f t="shared" si="41"/>
        <v>000100001001010559</v>
      </c>
    </row>
    <row r="1669" spans="1:11" s="3" customFormat="1">
      <c r="A1669" s="176" t="s">
        <v>4553</v>
      </c>
      <c r="B1669" s="176"/>
      <c r="C1669" s="185">
        <v>4</v>
      </c>
      <c r="D1669" s="153">
        <v>0</v>
      </c>
      <c r="E1669" s="177" t="s">
        <v>3417</v>
      </c>
      <c r="F1669" s="177" t="s">
        <v>3986</v>
      </c>
      <c r="G1669" s="177" t="s">
        <v>3417</v>
      </c>
      <c r="H1669" s="177" t="s">
        <v>3417</v>
      </c>
      <c r="I1669" s="177" t="s">
        <v>3401</v>
      </c>
      <c r="J1669" s="177" t="s">
        <v>7213</v>
      </c>
      <c r="K1669" s="60" t="str">
        <f t="shared" si="41"/>
        <v>000100001001010560</v>
      </c>
    </row>
    <row r="1670" spans="1:11" s="3" customFormat="1">
      <c r="A1670" s="176" t="s">
        <v>4554</v>
      </c>
      <c r="B1670" s="176"/>
      <c r="C1670" s="185">
        <v>4</v>
      </c>
      <c r="D1670" s="153">
        <v>0</v>
      </c>
      <c r="E1670" s="177" t="s">
        <v>3417</v>
      </c>
      <c r="F1670" s="177" t="s">
        <v>3986</v>
      </c>
      <c r="G1670" s="177" t="s">
        <v>3417</v>
      </c>
      <c r="H1670" s="177" t="s">
        <v>3417</v>
      </c>
      <c r="I1670" s="177" t="s">
        <v>3401</v>
      </c>
      <c r="J1670" s="187" t="s">
        <v>7214</v>
      </c>
      <c r="K1670" s="60" t="str">
        <f t="shared" si="41"/>
        <v>000100001001010561</v>
      </c>
    </row>
    <row r="1671" spans="1:11" s="3" customFormat="1">
      <c r="A1671" s="176" t="s">
        <v>4555</v>
      </c>
      <c r="B1671" s="176"/>
      <c r="C1671" s="185">
        <v>4</v>
      </c>
      <c r="D1671" s="153">
        <v>0</v>
      </c>
      <c r="E1671" s="177" t="s">
        <v>3417</v>
      </c>
      <c r="F1671" s="177" t="s">
        <v>3986</v>
      </c>
      <c r="G1671" s="177" t="s">
        <v>3417</v>
      </c>
      <c r="H1671" s="177" t="s">
        <v>3417</v>
      </c>
      <c r="I1671" s="177" t="s">
        <v>3401</v>
      </c>
      <c r="J1671" s="177" t="s">
        <v>7215</v>
      </c>
      <c r="K1671" s="60" t="str">
        <f t="shared" si="41"/>
        <v>000100001001010562</v>
      </c>
    </row>
    <row r="1672" spans="1:11" s="3" customFormat="1">
      <c r="A1672" s="176" t="s">
        <v>4556</v>
      </c>
      <c r="B1672" s="176"/>
      <c r="C1672" s="185">
        <v>4</v>
      </c>
      <c r="D1672" s="153">
        <v>0</v>
      </c>
      <c r="E1672" s="177" t="s">
        <v>3417</v>
      </c>
      <c r="F1672" s="177" t="s">
        <v>3986</v>
      </c>
      <c r="G1672" s="177" t="s">
        <v>3417</v>
      </c>
      <c r="H1672" s="177" t="s">
        <v>3417</v>
      </c>
      <c r="I1672" s="177" t="s">
        <v>3401</v>
      </c>
      <c r="J1672" s="187" t="s">
        <v>7216</v>
      </c>
      <c r="K1672" s="60" t="str">
        <f t="shared" si="41"/>
        <v>000100001001010563</v>
      </c>
    </row>
    <row r="1673" spans="1:11" s="3" customFormat="1">
      <c r="A1673" s="176" t="s">
        <v>4557</v>
      </c>
      <c r="B1673" s="176"/>
      <c r="C1673" s="185">
        <v>4</v>
      </c>
      <c r="D1673" s="153">
        <v>0</v>
      </c>
      <c r="E1673" s="177" t="s">
        <v>3417</v>
      </c>
      <c r="F1673" s="177" t="s">
        <v>3986</v>
      </c>
      <c r="G1673" s="177" t="s">
        <v>3417</v>
      </c>
      <c r="H1673" s="177" t="s">
        <v>3417</v>
      </c>
      <c r="I1673" s="177" t="s">
        <v>3401</v>
      </c>
      <c r="J1673" s="177" t="s">
        <v>7217</v>
      </c>
      <c r="K1673" s="60" t="str">
        <f t="shared" si="41"/>
        <v>000100001001010564</v>
      </c>
    </row>
    <row r="1674" spans="1:11" s="3" customFormat="1">
      <c r="A1674" s="176" t="s">
        <v>4558</v>
      </c>
      <c r="B1674" s="176"/>
      <c r="C1674" s="185">
        <v>4</v>
      </c>
      <c r="D1674" s="153">
        <v>0</v>
      </c>
      <c r="E1674" s="177" t="s">
        <v>3417</v>
      </c>
      <c r="F1674" s="177" t="s">
        <v>3986</v>
      </c>
      <c r="G1674" s="177" t="s">
        <v>3417</v>
      </c>
      <c r="H1674" s="177" t="s">
        <v>3417</v>
      </c>
      <c r="I1674" s="177" t="s">
        <v>3401</v>
      </c>
      <c r="J1674" s="187" t="s">
        <v>7218</v>
      </c>
      <c r="K1674" s="60" t="str">
        <f t="shared" si="41"/>
        <v>000100001001010565</v>
      </c>
    </row>
    <row r="1675" spans="1:11" s="3" customFormat="1">
      <c r="A1675" s="176" t="s">
        <v>4559</v>
      </c>
      <c r="B1675" s="176"/>
      <c r="C1675" s="185">
        <v>4</v>
      </c>
      <c r="D1675" s="153">
        <v>0</v>
      </c>
      <c r="E1675" s="177" t="s">
        <v>3417</v>
      </c>
      <c r="F1675" s="177" t="s">
        <v>3986</v>
      </c>
      <c r="G1675" s="177" t="s">
        <v>3417</v>
      </c>
      <c r="H1675" s="177" t="s">
        <v>3417</v>
      </c>
      <c r="I1675" s="177" t="s">
        <v>3401</v>
      </c>
      <c r="J1675" s="177" t="s">
        <v>7219</v>
      </c>
      <c r="K1675" s="60" t="str">
        <f t="shared" si="41"/>
        <v>000100001001010566</v>
      </c>
    </row>
    <row r="1676" spans="1:11" s="3" customFormat="1">
      <c r="A1676" s="176" t="s">
        <v>4560</v>
      </c>
      <c r="B1676" s="176"/>
      <c r="C1676" s="185">
        <v>4</v>
      </c>
      <c r="D1676" s="153">
        <v>0</v>
      </c>
      <c r="E1676" s="177" t="s">
        <v>3417</v>
      </c>
      <c r="F1676" s="177" t="s">
        <v>3986</v>
      </c>
      <c r="G1676" s="177" t="s">
        <v>3417</v>
      </c>
      <c r="H1676" s="177" t="s">
        <v>3417</v>
      </c>
      <c r="I1676" s="177" t="s">
        <v>3401</v>
      </c>
      <c r="J1676" s="187" t="s">
        <v>7220</v>
      </c>
      <c r="K1676" s="60" t="str">
        <f t="shared" si="41"/>
        <v>000100001001010567</v>
      </c>
    </row>
    <row r="1677" spans="1:11" s="3" customFormat="1">
      <c r="A1677" s="176" t="s">
        <v>4561</v>
      </c>
      <c r="B1677" s="176"/>
      <c r="C1677" s="185">
        <v>4</v>
      </c>
      <c r="D1677" s="153">
        <v>0</v>
      </c>
      <c r="E1677" s="177" t="s">
        <v>3417</v>
      </c>
      <c r="F1677" s="177" t="s">
        <v>3986</v>
      </c>
      <c r="G1677" s="177" t="s">
        <v>3417</v>
      </c>
      <c r="H1677" s="177" t="s">
        <v>3417</v>
      </c>
      <c r="I1677" s="177" t="s">
        <v>3401</v>
      </c>
      <c r="J1677" s="177" t="s">
        <v>7221</v>
      </c>
      <c r="K1677" s="60" t="str">
        <f t="shared" si="41"/>
        <v>000100001001010568</v>
      </c>
    </row>
    <row r="1678" spans="1:11" s="3" customFormat="1">
      <c r="A1678" s="176" t="s">
        <v>4562</v>
      </c>
      <c r="B1678" s="176"/>
      <c r="C1678" s="185">
        <v>4</v>
      </c>
      <c r="D1678" s="153">
        <v>0</v>
      </c>
      <c r="E1678" s="177" t="s">
        <v>3417</v>
      </c>
      <c r="F1678" s="177" t="s">
        <v>3986</v>
      </c>
      <c r="G1678" s="177" t="s">
        <v>3417</v>
      </c>
      <c r="H1678" s="177" t="s">
        <v>3417</v>
      </c>
      <c r="I1678" s="177" t="s">
        <v>3401</v>
      </c>
      <c r="J1678" s="187" t="s">
        <v>7222</v>
      </c>
      <c r="K1678" s="60" t="str">
        <f t="shared" si="41"/>
        <v>000100001001010569</v>
      </c>
    </row>
    <row r="1679" spans="1:11" s="3" customFormat="1">
      <c r="A1679" s="176" t="s">
        <v>4563</v>
      </c>
      <c r="B1679" s="176"/>
      <c r="C1679" s="185">
        <v>4</v>
      </c>
      <c r="D1679" s="153">
        <v>0</v>
      </c>
      <c r="E1679" s="177" t="s">
        <v>3417</v>
      </c>
      <c r="F1679" s="177" t="s">
        <v>3986</v>
      </c>
      <c r="G1679" s="177" t="s">
        <v>3417</v>
      </c>
      <c r="H1679" s="177" t="s">
        <v>3417</v>
      </c>
      <c r="I1679" s="177" t="s">
        <v>3401</v>
      </c>
      <c r="J1679" s="177" t="s">
        <v>7223</v>
      </c>
      <c r="K1679" s="60" t="str">
        <f t="shared" si="41"/>
        <v>000100001001010570</v>
      </c>
    </row>
    <row r="1680" spans="1:11" s="3" customFormat="1">
      <c r="A1680" s="176" t="s">
        <v>4564</v>
      </c>
      <c r="B1680" s="176"/>
      <c r="C1680" s="185">
        <v>4</v>
      </c>
      <c r="D1680" s="153">
        <v>0</v>
      </c>
      <c r="E1680" s="177" t="s">
        <v>3417</v>
      </c>
      <c r="F1680" s="177" t="s">
        <v>3986</v>
      </c>
      <c r="G1680" s="177" t="s">
        <v>3417</v>
      </c>
      <c r="H1680" s="177" t="s">
        <v>3417</v>
      </c>
      <c r="I1680" s="177" t="s">
        <v>3401</v>
      </c>
      <c r="J1680" s="187" t="s">
        <v>7224</v>
      </c>
      <c r="K1680" s="60" t="str">
        <f t="shared" si="41"/>
        <v>000100001001010571</v>
      </c>
    </row>
    <row r="1681" spans="1:11" s="3" customFormat="1">
      <c r="A1681" s="176" t="s">
        <v>4565</v>
      </c>
      <c r="B1681" s="176"/>
      <c r="C1681" s="185">
        <v>4</v>
      </c>
      <c r="D1681" s="153">
        <v>0</v>
      </c>
      <c r="E1681" s="177" t="s">
        <v>3417</v>
      </c>
      <c r="F1681" s="177" t="s">
        <v>3986</v>
      </c>
      <c r="G1681" s="177" t="s">
        <v>3417</v>
      </c>
      <c r="H1681" s="177" t="s">
        <v>3417</v>
      </c>
      <c r="I1681" s="177" t="s">
        <v>3401</v>
      </c>
      <c r="J1681" s="177" t="s">
        <v>7225</v>
      </c>
      <c r="K1681" s="60" t="str">
        <f t="shared" si="41"/>
        <v>000100001001010572</v>
      </c>
    </row>
    <row r="1682" spans="1:11" s="3" customFormat="1">
      <c r="A1682" s="176" t="s">
        <v>4566</v>
      </c>
      <c r="B1682" s="176"/>
      <c r="C1682" s="185">
        <v>4</v>
      </c>
      <c r="D1682" s="153">
        <v>0</v>
      </c>
      <c r="E1682" s="177" t="s">
        <v>3417</v>
      </c>
      <c r="F1682" s="177" t="s">
        <v>3986</v>
      </c>
      <c r="G1682" s="177" t="s">
        <v>3417</v>
      </c>
      <c r="H1682" s="177" t="s">
        <v>3417</v>
      </c>
      <c r="I1682" s="177" t="s">
        <v>3401</v>
      </c>
      <c r="J1682" s="187" t="s">
        <v>7226</v>
      </c>
      <c r="K1682" s="60" t="str">
        <f t="shared" si="41"/>
        <v>000100001001010573</v>
      </c>
    </row>
    <row r="1683" spans="1:11" s="3" customFormat="1">
      <c r="A1683" s="176" t="s">
        <v>4567</v>
      </c>
      <c r="B1683" s="176"/>
      <c r="C1683" s="185">
        <v>4</v>
      </c>
      <c r="D1683" s="153">
        <v>0</v>
      </c>
      <c r="E1683" s="177" t="s">
        <v>3417</v>
      </c>
      <c r="F1683" s="177" t="s">
        <v>3986</v>
      </c>
      <c r="G1683" s="177" t="s">
        <v>3417</v>
      </c>
      <c r="H1683" s="177" t="s">
        <v>3417</v>
      </c>
      <c r="I1683" s="177" t="s">
        <v>3401</v>
      </c>
      <c r="J1683" s="177" t="s">
        <v>7227</v>
      </c>
      <c r="K1683" s="60" t="str">
        <f t="shared" si="41"/>
        <v>000100001001010574</v>
      </c>
    </row>
    <row r="1684" spans="1:11" s="3" customFormat="1">
      <c r="A1684" s="176" t="s">
        <v>4568</v>
      </c>
      <c r="B1684" s="176"/>
      <c r="C1684" s="185">
        <v>4</v>
      </c>
      <c r="D1684" s="153">
        <v>0</v>
      </c>
      <c r="E1684" s="177" t="s">
        <v>3417</v>
      </c>
      <c r="F1684" s="177" t="s">
        <v>3986</v>
      </c>
      <c r="G1684" s="177" t="s">
        <v>3417</v>
      </c>
      <c r="H1684" s="177" t="s">
        <v>3417</v>
      </c>
      <c r="I1684" s="177" t="s">
        <v>3401</v>
      </c>
      <c r="J1684" s="187" t="s">
        <v>7228</v>
      </c>
      <c r="K1684" s="60" t="str">
        <f t="shared" si="41"/>
        <v>000100001001010575</v>
      </c>
    </row>
    <row r="1685" spans="1:11" s="3" customFormat="1">
      <c r="A1685" s="176" t="s">
        <v>4569</v>
      </c>
      <c r="B1685" s="176"/>
      <c r="C1685" s="185">
        <v>4</v>
      </c>
      <c r="D1685" s="153">
        <v>0</v>
      </c>
      <c r="E1685" s="177" t="s">
        <v>3417</v>
      </c>
      <c r="F1685" s="177" t="s">
        <v>3986</v>
      </c>
      <c r="G1685" s="177" t="s">
        <v>3417</v>
      </c>
      <c r="H1685" s="177" t="s">
        <v>3417</v>
      </c>
      <c r="I1685" s="177" t="s">
        <v>3401</v>
      </c>
      <c r="J1685" s="177" t="s">
        <v>7229</v>
      </c>
      <c r="K1685" s="60" t="str">
        <f t="shared" si="41"/>
        <v>000100001001010576</v>
      </c>
    </row>
    <row r="1686" spans="1:11" s="3" customFormat="1">
      <c r="A1686" s="176" t="s">
        <v>4570</v>
      </c>
      <c r="B1686" s="176"/>
      <c r="C1686" s="185">
        <v>4</v>
      </c>
      <c r="D1686" s="153">
        <v>0</v>
      </c>
      <c r="E1686" s="177" t="s">
        <v>3417</v>
      </c>
      <c r="F1686" s="177" t="s">
        <v>3986</v>
      </c>
      <c r="G1686" s="177" t="s">
        <v>3417</v>
      </c>
      <c r="H1686" s="177" t="s">
        <v>3417</v>
      </c>
      <c r="I1686" s="177" t="s">
        <v>3401</v>
      </c>
      <c r="J1686" s="187" t="s">
        <v>7230</v>
      </c>
      <c r="K1686" s="60" t="str">
        <f t="shared" si="41"/>
        <v>000100001001010577</v>
      </c>
    </row>
    <row r="1687" spans="1:11" s="3" customFormat="1">
      <c r="A1687" s="176" t="s">
        <v>4571</v>
      </c>
      <c r="B1687" s="176"/>
      <c r="C1687" s="185">
        <v>4</v>
      </c>
      <c r="D1687" s="153">
        <v>0</v>
      </c>
      <c r="E1687" s="177" t="s">
        <v>3417</v>
      </c>
      <c r="F1687" s="177" t="s">
        <v>3986</v>
      </c>
      <c r="G1687" s="177" t="s">
        <v>3417</v>
      </c>
      <c r="H1687" s="177" t="s">
        <v>3417</v>
      </c>
      <c r="I1687" s="177" t="s">
        <v>3401</v>
      </c>
      <c r="J1687" s="177" t="s">
        <v>7231</v>
      </c>
      <c r="K1687" s="60" t="str">
        <f t="shared" ref="K1687:K1750" si="42">D1687&amp;E1687&amp;F1687&amp;G1687&amp;H1687&amp;I1687&amp;J1687</f>
        <v>000100001001010578</v>
      </c>
    </row>
    <row r="1688" spans="1:11" s="3" customFormat="1">
      <c r="A1688" s="176" t="s">
        <v>4572</v>
      </c>
      <c r="B1688" s="176"/>
      <c r="C1688" s="185">
        <v>4</v>
      </c>
      <c r="D1688" s="153">
        <v>0</v>
      </c>
      <c r="E1688" s="177" t="s">
        <v>3417</v>
      </c>
      <c r="F1688" s="177" t="s">
        <v>3986</v>
      </c>
      <c r="G1688" s="177" t="s">
        <v>3417</v>
      </c>
      <c r="H1688" s="177" t="s">
        <v>3417</v>
      </c>
      <c r="I1688" s="177" t="s">
        <v>3401</v>
      </c>
      <c r="J1688" s="187" t="s">
        <v>7232</v>
      </c>
      <c r="K1688" s="60" t="str">
        <f t="shared" si="42"/>
        <v>000100001001010579</v>
      </c>
    </row>
    <row r="1689" spans="1:11" s="3" customFormat="1">
      <c r="A1689" s="176" t="s">
        <v>4573</v>
      </c>
      <c r="B1689" s="176"/>
      <c r="C1689" s="185">
        <v>4</v>
      </c>
      <c r="D1689" s="153">
        <v>0</v>
      </c>
      <c r="E1689" s="177" t="s">
        <v>3417</v>
      </c>
      <c r="F1689" s="177" t="s">
        <v>3986</v>
      </c>
      <c r="G1689" s="177" t="s">
        <v>3417</v>
      </c>
      <c r="H1689" s="177" t="s">
        <v>3417</v>
      </c>
      <c r="I1689" s="177" t="s">
        <v>3401</v>
      </c>
      <c r="J1689" s="177" t="s">
        <v>7233</v>
      </c>
      <c r="K1689" s="60" t="str">
        <f t="shared" si="42"/>
        <v>000100001001010580</v>
      </c>
    </row>
    <row r="1690" spans="1:11" s="3" customFormat="1">
      <c r="A1690" s="176" t="s">
        <v>4574</v>
      </c>
      <c r="B1690" s="176"/>
      <c r="C1690" s="185">
        <v>4</v>
      </c>
      <c r="D1690" s="153">
        <v>0</v>
      </c>
      <c r="E1690" s="177" t="s">
        <v>3417</v>
      </c>
      <c r="F1690" s="177" t="s">
        <v>3986</v>
      </c>
      <c r="G1690" s="177" t="s">
        <v>3417</v>
      </c>
      <c r="H1690" s="177" t="s">
        <v>3417</v>
      </c>
      <c r="I1690" s="177" t="s">
        <v>3401</v>
      </c>
      <c r="J1690" s="187" t="s">
        <v>7234</v>
      </c>
      <c r="K1690" s="60" t="str">
        <f t="shared" si="42"/>
        <v>000100001001010581</v>
      </c>
    </row>
    <row r="1691" spans="1:11" s="3" customFormat="1">
      <c r="A1691" s="176" t="s">
        <v>4575</v>
      </c>
      <c r="B1691" s="176"/>
      <c r="C1691" s="185">
        <v>4</v>
      </c>
      <c r="D1691" s="153">
        <v>0</v>
      </c>
      <c r="E1691" s="177" t="s">
        <v>3417</v>
      </c>
      <c r="F1691" s="177" t="s">
        <v>3986</v>
      </c>
      <c r="G1691" s="177" t="s">
        <v>3417</v>
      </c>
      <c r="H1691" s="177" t="s">
        <v>3417</v>
      </c>
      <c r="I1691" s="177" t="s">
        <v>3401</v>
      </c>
      <c r="J1691" s="177" t="s">
        <v>7235</v>
      </c>
      <c r="K1691" s="60" t="str">
        <f t="shared" si="42"/>
        <v>000100001001010582</v>
      </c>
    </row>
    <row r="1692" spans="1:11" s="3" customFormat="1">
      <c r="A1692" s="176" t="s">
        <v>4576</v>
      </c>
      <c r="B1692" s="176"/>
      <c r="C1692" s="185">
        <v>4</v>
      </c>
      <c r="D1692" s="153">
        <v>0</v>
      </c>
      <c r="E1692" s="177" t="s">
        <v>3417</v>
      </c>
      <c r="F1692" s="177" t="s">
        <v>3986</v>
      </c>
      <c r="G1692" s="177" t="s">
        <v>3417</v>
      </c>
      <c r="H1692" s="177" t="s">
        <v>3417</v>
      </c>
      <c r="I1692" s="177" t="s">
        <v>3401</v>
      </c>
      <c r="J1692" s="187" t="s">
        <v>7236</v>
      </c>
      <c r="K1692" s="60" t="str">
        <f t="shared" si="42"/>
        <v>000100001001010583</v>
      </c>
    </row>
    <row r="1693" spans="1:11" s="3" customFormat="1">
      <c r="A1693" s="176" t="s">
        <v>4577</v>
      </c>
      <c r="B1693" s="176"/>
      <c r="C1693" s="185">
        <v>4</v>
      </c>
      <c r="D1693" s="153">
        <v>0</v>
      </c>
      <c r="E1693" s="177" t="s">
        <v>3417</v>
      </c>
      <c r="F1693" s="177" t="s">
        <v>3986</v>
      </c>
      <c r="G1693" s="177" t="s">
        <v>3417</v>
      </c>
      <c r="H1693" s="177" t="s">
        <v>3417</v>
      </c>
      <c r="I1693" s="177" t="s">
        <v>3401</v>
      </c>
      <c r="J1693" s="177" t="s">
        <v>7237</v>
      </c>
      <c r="K1693" s="60" t="str">
        <f t="shared" si="42"/>
        <v>000100001001010584</v>
      </c>
    </row>
    <row r="1694" spans="1:11" s="3" customFormat="1">
      <c r="A1694" s="176" t="s">
        <v>4578</v>
      </c>
      <c r="B1694" s="176"/>
      <c r="C1694" s="185">
        <v>4</v>
      </c>
      <c r="D1694" s="153">
        <v>0</v>
      </c>
      <c r="E1694" s="177" t="s">
        <v>3417</v>
      </c>
      <c r="F1694" s="177" t="s">
        <v>3986</v>
      </c>
      <c r="G1694" s="177" t="s">
        <v>3417</v>
      </c>
      <c r="H1694" s="177" t="s">
        <v>3417</v>
      </c>
      <c r="I1694" s="177" t="s">
        <v>3401</v>
      </c>
      <c r="J1694" s="187" t="s">
        <v>7238</v>
      </c>
      <c r="K1694" s="60" t="str">
        <f t="shared" si="42"/>
        <v>000100001001010585</v>
      </c>
    </row>
    <row r="1695" spans="1:11" s="3" customFormat="1">
      <c r="A1695" s="176" t="s">
        <v>4579</v>
      </c>
      <c r="B1695" s="176"/>
      <c r="C1695" s="185">
        <v>4</v>
      </c>
      <c r="D1695" s="153">
        <v>0</v>
      </c>
      <c r="E1695" s="177" t="s">
        <v>3417</v>
      </c>
      <c r="F1695" s="177" t="s">
        <v>3986</v>
      </c>
      <c r="G1695" s="177" t="s">
        <v>3417</v>
      </c>
      <c r="H1695" s="177" t="s">
        <v>3417</v>
      </c>
      <c r="I1695" s="177" t="s">
        <v>3401</v>
      </c>
      <c r="J1695" s="177" t="s">
        <v>7239</v>
      </c>
      <c r="K1695" s="60" t="str">
        <f t="shared" si="42"/>
        <v>000100001001010586</v>
      </c>
    </row>
    <row r="1696" spans="1:11" s="3" customFormat="1">
      <c r="A1696" s="176" t="s">
        <v>4580</v>
      </c>
      <c r="B1696" s="176"/>
      <c r="C1696" s="185">
        <v>4</v>
      </c>
      <c r="D1696" s="153">
        <v>0</v>
      </c>
      <c r="E1696" s="177" t="s">
        <v>3417</v>
      </c>
      <c r="F1696" s="177" t="s">
        <v>3986</v>
      </c>
      <c r="G1696" s="177" t="s">
        <v>3417</v>
      </c>
      <c r="H1696" s="177" t="s">
        <v>3417</v>
      </c>
      <c r="I1696" s="177" t="s">
        <v>3401</v>
      </c>
      <c r="J1696" s="187" t="s">
        <v>7240</v>
      </c>
      <c r="K1696" s="60" t="str">
        <f t="shared" si="42"/>
        <v>000100001001010587</v>
      </c>
    </row>
    <row r="1697" spans="1:11" s="3" customFormat="1">
      <c r="A1697" s="176" t="s">
        <v>4581</v>
      </c>
      <c r="B1697" s="176"/>
      <c r="C1697" s="185">
        <v>4</v>
      </c>
      <c r="D1697" s="153">
        <v>0</v>
      </c>
      <c r="E1697" s="177" t="s">
        <v>3417</v>
      </c>
      <c r="F1697" s="177" t="s">
        <v>3986</v>
      </c>
      <c r="G1697" s="177" t="s">
        <v>3417</v>
      </c>
      <c r="H1697" s="177" t="s">
        <v>3417</v>
      </c>
      <c r="I1697" s="177" t="s">
        <v>3401</v>
      </c>
      <c r="J1697" s="177" t="s">
        <v>7241</v>
      </c>
      <c r="K1697" s="60" t="str">
        <f t="shared" si="42"/>
        <v>000100001001010588</v>
      </c>
    </row>
    <row r="1698" spans="1:11" s="3" customFormat="1">
      <c r="A1698" s="176" t="s">
        <v>4582</v>
      </c>
      <c r="B1698" s="176"/>
      <c r="C1698" s="185">
        <v>4</v>
      </c>
      <c r="D1698" s="153">
        <v>0</v>
      </c>
      <c r="E1698" s="177" t="s">
        <v>3417</v>
      </c>
      <c r="F1698" s="177" t="s">
        <v>3986</v>
      </c>
      <c r="G1698" s="177" t="s">
        <v>3417</v>
      </c>
      <c r="H1698" s="177" t="s">
        <v>3417</v>
      </c>
      <c r="I1698" s="177" t="s">
        <v>3401</v>
      </c>
      <c r="J1698" s="187" t="s">
        <v>7242</v>
      </c>
      <c r="K1698" s="60" t="str">
        <f t="shared" si="42"/>
        <v>000100001001010589</v>
      </c>
    </row>
    <row r="1699" spans="1:11" s="3" customFormat="1">
      <c r="A1699" s="176" t="s">
        <v>4583</v>
      </c>
      <c r="B1699" s="176"/>
      <c r="C1699" s="185">
        <v>4</v>
      </c>
      <c r="D1699" s="153">
        <v>0</v>
      </c>
      <c r="E1699" s="177" t="s">
        <v>3417</v>
      </c>
      <c r="F1699" s="177" t="s">
        <v>3986</v>
      </c>
      <c r="G1699" s="177" t="s">
        <v>3417</v>
      </c>
      <c r="H1699" s="177" t="s">
        <v>3417</v>
      </c>
      <c r="I1699" s="177" t="s">
        <v>3401</v>
      </c>
      <c r="J1699" s="177" t="s">
        <v>7243</v>
      </c>
      <c r="K1699" s="60" t="str">
        <f t="shared" si="42"/>
        <v>000100001001010590</v>
      </c>
    </row>
    <row r="1700" spans="1:11" s="3" customFormat="1">
      <c r="A1700" s="176" t="s">
        <v>4584</v>
      </c>
      <c r="B1700" s="176"/>
      <c r="C1700" s="185">
        <v>4</v>
      </c>
      <c r="D1700" s="153">
        <v>0</v>
      </c>
      <c r="E1700" s="177" t="s">
        <v>3417</v>
      </c>
      <c r="F1700" s="177" t="s">
        <v>3986</v>
      </c>
      <c r="G1700" s="177" t="s">
        <v>3417</v>
      </c>
      <c r="H1700" s="177" t="s">
        <v>3417</v>
      </c>
      <c r="I1700" s="177" t="s">
        <v>3401</v>
      </c>
      <c r="J1700" s="187" t="s">
        <v>7244</v>
      </c>
      <c r="K1700" s="60" t="str">
        <f t="shared" si="42"/>
        <v>000100001001010591</v>
      </c>
    </row>
    <row r="1701" spans="1:11" s="3" customFormat="1">
      <c r="A1701" s="176" t="s">
        <v>4585</v>
      </c>
      <c r="B1701" s="176"/>
      <c r="C1701" s="185">
        <v>4</v>
      </c>
      <c r="D1701" s="153">
        <v>0</v>
      </c>
      <c r="E1701" s="177" t="s">
        <v>3417</v>
      </c>
      <c r="F1701" s="177" t="s">
        <v>3986</v>
      </c>
      <c r="G1701" s="177" t="s">
        <v>3417</v>
      </c>
      <c r="H1701" s="177" t="s">
        <v>3417</v>
      </c>
      <c r="I1701" s="177" t="s">
        <v>3401</v>
      </c>
      <c r="J1701" s="177" t="s">
        <v>7245</v>
      </c>
      <c r="K1701" s="60" t="str">
        <f t="shared" si="42"/>
        <v>000100001001010592</v>
      </c>
    </row>
    <row r="1702" spans="1:11" s="3" customFormat="1">
      <c r="A1702" s="176" t="s">
        <v>4586</v>
      </c>
      <c r="B1702" s="176"/>
      <c r="C1702" s="185">
        <v>4</v>
      </c>
      <c r="D1702" s="153">
        <v>0</v>
      </c>
      <c r="E1702" s="177" t="s">
        <v>3417</v>
      </c>
      <c r="F1702" s="177" t="s">
        <v>3986</v>
      </c>
      <c r="G1702" s="177" t="s">
        <v>3417</v>
      </c>
      <c r="H1702" s="177" t="s">
        <v>3417</v>
      </c>
      <c r="I1702" s="177" t="s">
        <v>3401</v>
      </c>
      <c r="J1702" s="187" t="s">
        <v>7246</v>
      </c>
      <c r="K1702" s="60" t="str">
        <f t="shared" si="42"/>
        <v>000100001001010593</v>
      </c>
    </row>
    <row r="1703" spans="1:11" s="3" customFormat="1">
      <c r="A1703" s="176" t="s">
        <v>4587</v>
      </c>
      <c r="B1703" s="176"/>
      <c r="C1703" s="185">
        <v>4</v>
      </c>
      <c r="D1703" s="153">
        <v>0</v>
      </c>
      <c r="E1703" s="177" t="s">
        <v>3417</v>
      </c>
      <c r="F1703" s="177" t="s">
        <v>3986</v>
      </c>
      <c r="G1703" s="177" t="s">
        <v>3417</v>
      </c>
      <c r="H1703" s="177" t="s">
        <v>3417</v>
      </c>
      <c r="I1703" s="177" t="s">
        <v>3401</v>
      </c>
      <c r="J1703" s="177" t="s">
        <v>7247</v>
      </c>
      <c r="K1703" s="60" t="str">
        <f t="shared" si="42"/>
        <v>000100001001010594</v>
      </c>
    </row>
    <row r="1704" spans="1:11" s="3" customFormat="1">
      <c r="A1704" s="176" t="s">
        <v>4588</v>
      </c>
      <c r="B1704" s="176"/>
      <c r="C1704" s="185">
        <v>4</v>
      </c>
      <c r="D1704" s="153">
        <v>0</v>
      </c>
      <c r="E1704" s="177" t="s">
        <v>3417</v>
      </c>
      <c r="F1704" s="177" t="s">
        <v>3986</v>
      </c>
      <c r="G1704" s="177" t="s">
        <v>3417</v>
      </c>
      <c r="H1704" s="177" t="s">
        <v>3417</v>
      </c>
      <c r="I1704" s="177" t="s">
        <v>3401</v>
      </c>
      <c r="J1704" s="187" t="s">
        <v>7248</v>
      </c>
      <c r="K1704" s="60" t="str">
        <f t="shared" si="42"/>
        <v>000100001001010595</v>
      </c>
    </row>
    <row r="1705" spans="1:11" s="3" customFormat="1">
      <c r="A1705" s="176" t="s">
        <v>4589</v>
      </c>
      <c r="B1705" s="176"/>
      <c r="C1705" s="185">
        <v>4</v>
      </c>
      <c r="D1705" s="153">
        <v>0</v>
      </c>
      <c r="E1705" s="177" t="s">
        <v>3417</v>
      </c>
      <c r="F1705" s="177" t="s">
        <v>3986</v>
      </c>
      <c r="G1705" s="177" t="s">
        <v>3417</v>
      </c>
      <c r="H1705" s="177" t="s">
        <v>3417</v>
      </c>
      <c r="I1705" s="177" t="s">
        <v>3401</v>
      </c>
      <c r="J1705" s="177" t="s">
        <v>7249</v>
      </c>
      <c r="K1705" s="60" t="str">
        <f t="shared" si="42"/>
        <v>000100001001010596</v>
      </c>
    </row>
    <row r="1706" spans="1:11" s="3" customFormat="1">
      <c r="A1706" s="176" t="s">
        <v>4590</v>
      </c>
      <c r="B1706" s="176"/>
      <c r="C1706" s="185">
        <v>4</v>
      </c>
      <c r="D1706" s="153">
        <v>0</v>
      </c>
      <c r="E1706" s="177" t="s">
        <v>3417</v>
      </c>
      <c r="F1706" s="177" t="s">
        <v>3986</v>
      </c>
      <c r="G1706" s="177" t="s">
        <v>3417</v>
      </c>
      <c r="H1706" s="177" t="s">
        <v>3417</v>
      </c>
      <c r="I1706" s="177" t="s">
        <v>3401</v>
      </c>
      <c r="J1706" s="187" t="s">
        <v>7250</v>
      </c>
      <c r="K1706" s="60" t="str">
        <f t="shared" si="42"/>
        <v>000100001001010597</v>
      </c>
    </row>
    <row r="1707" spans="1:11" s="3" customFormat="1">
      <c r="A1707" s="176" t="s">
        <v>4591</v>
      </c>
      <c r="B1707" s="176"/>
      <c r="C1707" s="185">
        <v>4</v>
      </c>
      <c r="D1707" s="153">
        <v>0</v>
      </c>
      <c r="E1707" s="177" t="s">
        <v>3417</v>
      </c>
      <c r="F1707" s="177" t="s">
        <v>3986</v>
      </c>
      <c r="G1707" s="177" t="s">
        <v>3417</v>
      </c>
      <c r="H1707" s="177" t="s">
        <v>3417</v>
      </c>
      <c r="I1707" s="177" t="s">
        <v>3401</v>
      </c>
      <c r="J1707" s="177" t="s">
        <v>7251</v>
      </c>
      <c r="K1707" s="60" t="str">
        <f t="shared" si="42"/>
        <v>000100001001010598</v>
      </c>
    </row>
    <row r="1708" spans="1:11" s="3" customFormat="1">
      <c r="A1708" s="176" t="s">
        <v>4592</v>
      </c>
      <c r="B1708" s="176"/>
      <c r="C1708" s="185">
        <v>4</v>
      </c>
      <c r="D1708" s="153">
        <v>0</v>
      </c>
      <c r="E1708" s="177" t="s">
        <v>3417</v>
      </c>
      <c r="F1708" s="177" t="s">
        <v>3986</v>
      </c>
      <c r="G1708" s="177" t="s">
        <v>3417</v>
      </c>
      <c r="H1708" s="177" t="s">
        <v>3417</v>
      </c>
      <c r="I1708" s="177" t="s">
        <v>3401</v>
      </c>
      <c r="J1708" s="187" t="s">
        <v>7252</v>
      </c>
      <c r="K1708" s="60" t="str">
        <f t="shared" si="42"/>
        <v>000100001001010599</v>
      </c>
    </row>
    <row r="1709" spans="1:11" s="3" customFormat="1">
      <c r="A1709" s="176" t="s">
        <v>4593</v>
      </c>
      <c r="B1709" s="176"/>
      <c r="C1709" s="185">
        <v>4</v>
      </c>
      <c r="D1709" s="153">
        <v>0</v>
      </c>
      <c r="E1709" s="177" t="s">
        <v>3417</v>
      </c>
      <c r="F1709" s="177" t="s">
        <v>3986</v>
      </c>
      <c r="G1709" s="177" t="s">
        <v>3417</v>
      </c>
      <c r="H1709" s="177" t="s">
        <v>3417</v>
      </c>
      <c r="I1709" s="177" t="s">
        <v>3401</v>
      </c>
      <c r="J1709" s="177" t="s">
        <v>7253</v>
      </c>
      <c r="K1709" s="60" t="str">
        <f t="shared" si="42"/>
        <v>000100001001010600</v>
      </c>
    </row>
    <row r="1710" spans="1:11" s="3" customFormat="1">
      <c r="A1710" s="176" t="s">
        <v>4594</v>
      </c>
      <c r="B1710" s="176"/>
      <c r="C1710" s="185">
        <v>4</v>
      </c>
      <c r="D1710" s="153">
        <v>0</v>
      </c>
      <c r="E1710" s="177" t="s">
        <v>3417</v>
      </c>
      <c r="F1710" s="177" t="s">
        <v>3986</v>
      </c>
      <c r="G1710" s="177" t="s">
        <v>3417</v>
      </c>
      <c r="H1710" s="177" t="s">
        <v>3417</v>
      </c>
      <c r="I1710" s="177" t="s">
        <v>3401</v>
      </c>
      <c r="J1710" s="187" t="s">
        <v>7254</v>
      </c>
      <c r="K1710" s="60" t="str">
        <f t="shared" si="42"/>
        <v>000100001001010601</v>
      </c>
    </row>
    <row r="1711" spans="1:11" s="3" customFormat="1">
      <c r="A1711" s="176" t="s">
        <v>4595</v>
      </c>
      <c r="B1711" s="176"/>
      <c r="C1711" s="185">
        <v>4</v>
      </c>
      <c r="D1711" s="153">
        <v>0</v>
      </c>
      <c r="E1711" s="177" t="s">
        <v>3417</v>
      </c>
      <c r="F1711" s="177" t="s">
        <v>3986</v>
      </c>
      <c r="G1711" s="177" t="s">
        <v>3417</v>
      </c>
      <c r="H1711" s="177" t="s">
        <v>3417</v>
      </c>
      <c r="I1711" s="177" t="s">
        <v>3401</v>
      </c>
      <c r="J1711" s="177" t="s">
        <v>7255</v>
      </c>
      <c r="K1711" s="60" t="str">
        <f t="shared" si="42"/>
        <v>000100001001010602</v>
      </c>
    </row>
    <row r="1712" spans="1:11" s="3" customFormat="1">
      <c r="A1712" s="176" t="s">
        <v>4596</v>
      </c>
      <c r="B1712" s="176"/>
      <c r="C1712" s="185">
        <v>4</v>
      </c>
      <c r="D1712" s="153">
        <v>0</v>
      </c>
      <c r="E1712" s="177" t="s">
        <v>3417</v>
      </c>
      <c r="F1712" s="177" t="s">
        <v>3986</v>
      </c>
      <c r="G1712" s="177" t="s">
        <v>3417</v>
      </c>
      <c r="H1712" s="177" t="s">
        <v>3417</v>
      </c>
      <c r="I1712" s="177" t="s">
        <v>3401</v>
      </c>
      <c r="J1712" s="187" t="s">
        <v>7256</v>
      </c>
      <c r="K1712" s="60" t="str">
        <f t="shared" si="42"/>
        <v>000100001001010603</v>
      </c>
    </row>
    <row r="1713" spans="1:11" s="3" customFormat="1">
      <c r="A1713" s="176" t="s">
        <v>4597</v>
      </c>
      <c r="B1713" s="176"/>
      <c r="C1713" s="185">
        <v>4</v>
      </c>
      <c r="D1713" s="153">
        <v>0</v>
      </c>
      <c r="E1713" s="177" t="s">
        <v>3417</v>
      </c>
      <c r="F1713" s="177" t="s">
        <v>3986</v>
      </c>
      <c r="G1713" s="177" t="s">
        <v>3417</v>
      </c>
      <c r="H1713" s="177" t="s">
        <v>3417</v>
      </c>
      <c r="I1713" s="177" t="s">
        <v>3401</v>
      </c>
      <c r="J1713" s="177" t="s">
        <v>7257</v>
      </c>
      <c r="K1713" s="60" t="str">
        <f t="shared" si="42"/>
        <v>000100001001010604</v>
      </c>
    </row>
    <row r="1714" spans="1:11" s="3" customFormat="1">
      <c r="A1714" s="176" t="s">
        <v>4598</v>
      </c>
      <c r="B1714" s="176"/>
      <c r="C1714" s="185">
        <v>4</v>
      </c>
      <c r="D1714" s="153">
        <v>0</v>
      </c>
      <c r="E1714" s="177" t="s">
        <v>3417</v>
      </c>
      <c r="F1714" s="177" t="s">
        <v>3986</v>
      </c>
      <c r="G1714" s="177" t="s">
        <v>3417</v>
      </c>
      <c r="H1714" s="177" t="s">
        <v>3417</v>
      </c>
      <c r="I1714" s="177" t="s">
        <v>3401</v>
      </c>
      <c r="J1714" s="187" t="s">
        <v>7258</v>
      </c>
      <c r="K1714" s="60" t="str">
        <f t="shared" si="42"/>
        <v>000100001001010605</v>
      </c>
    </row>
    <row r="1715" spans="1:11" s="3" customFormat="1">
      <c r="A1715" s="176" t="s">
        <v>4599</v>
      </c>
      <c r="B1715" s="176"/>
      <c r="C1715" s="185">
        <v>4</v>
      </c>
      <c r="D1715" s="153">
        <v>0</v>
      </c>
      <c r="E1715" s="177" t="s">
        <v>3417</v>
      </c>
      <c r="F1715" s="177" t="s">
        <v>3986</v>
      </c>
      <c r="G1715" s="177" t="s">
        <v>3417</v>
      </c>
      <c r="H1715" s="177" t="s">
        <v>3417</v>
      </c>
      <c r="I1715" s="177" t="s">
        <v>3401</v>
      </c>
      <c r="J1715" s="177" t="s">
        <v>7259</v>
      </c>
      <c r="K1715" s="60" t="str">
        <f t="shared" si="42"/>
        <v>000100001001010606</v>
      </c>
    </row>
    <row r="1716" spans="1:11" s="3" customFormat="1">
      <c r="A1716" s="176" t="s">
        <v>4600</v>
      </c>
      <c r="B1716" s="176"/>
      <c r="C1716" s="185">
        <v>4</v>
      </c>
      <c r="D1716" s="153">
        <v>0</v>
      </c>
      <c r="E1716" s="177" t="s">
        <v>3417</v>
      </c>
      <c r="F1716" s="177" t="s">
        <v>3986</v>
      </c>
      <c r="G1716" s="177" t="s">
        <v>3417</v>
      </c>
      <c r="H1716" s="177" t="s">
        <v>3417</v>
      </c>
      <c r="I1716" s="177" t="s">
        <v>3401</v>
      </c>
      <c r="J1716" s="187" t="s">
        <v>7260</v>
      </c>
      <c r="K1716" s="60" t="str">
        <f t="shared" si="42"/>
        <v>000100001001010607</v>
      </c>
    </row>
    <row r="1717" spans="1:11" s="3" customFormat="1">
      <c r="A1717" s="176" t="s">
        <v>4601</v>
      </c>
      <c r="B1717" s="176"/>
      <c r="C1717" s="185">
        <v>4</v>
      </c>
      <c r="D1717" s="153">
        <v>0</v>
      </c>
      <c r="E1717" s="177" t="s">
        <v>3417</v>
      </c>
      <c r="F1717" s="177" t="s">
        <v>3986</v>
      </c>
      <c r="G1717" s="177" t="s">
        <v>3417</v>
      </c>
      <c r="H1717" s="177" t="s">
        <v>3417</v>
      </c>
      <c r="I1717" s="177" t="s">
        <v>3401</v>
      </c>
      <c r="J1717" s="177" t="s">
        <v>7261</v>
      </c>
      <c r="K1717" s="60" t="str">
        <f t="shared" si="42"/>
        <v>000100001001010608</v>
      </c>
    </row>
    <row r="1718" spans="1:11" s="3" customFormat="1">
      <c r="A1718" s="176" t="s">
        <v>4602</v>
      </c>
      <c r="B1718" s="176"/>
      <c r="C1718" s="185">
        <v>4</v>
      </c>
      <c r="D1718" s="153">
        <v>0</v>
      </c>
      <c r="E1718" s="177" t="s">
        <v>3417</v>
      </c>
      <c r="F1718" s="177" t="s">
        <v>3986</v>
      </c>
      <c r="G1718" s="177" t="s">
        <v>3417</v>
      </c>
      <c r="H1718" s="177" t="s">
        <v>3417</v>
      </c>
      <c r="I1718" s="177" t="s">
        <v>3401</v>
      </c>
      <c r="J1718" s="187" t="s">
        <v>7262</v>
      </c>
      <c r="K1718" s="60" t="str">
        <f t="shared" si="42"/>
        <v>000100001001010609</v>
      </c>
    </row>
    <row r="1719" spans="1:11" s="3" customFormat="1">
      <c r="A1719" s="176" t="s">
        <v>4603</v>
      </c>
      <c r="B1719" s="176"/>
      <c r="C1719" s="185">
        <v>4</v>
      </c>
      <c r="D1719" s="153">
        <v>0</v>
      </c>
      <c r="E1719" s="177" t="s">
        <v>3417</v>
      </c>
      <c r="F1719" s="177" t="s">
        <v>3986</v>
      </c>
      <c r="G1719" s="177" t="s">
        <v>3417</v>
      </c>
      <c r="H1719" s="177" t="s">
        <v>3417</v>
      </c>
      <c r="I1719" s="177" t="s">
        <v>3401</v>
      </c>
      <c r="J1719" s="177" t="s">
        <v>7263</v>
      </c>
      <c r="K1719" s="60" t="str">
        <f t="shared" si="42"/>
        <v>000100001001010610</v>
      </c>
    </row>
    <row r="1720" spans="1:11" s="3" customFormat="1">
      <c r="A1720" s="176" t="s">
        <v>4604</v>
      </c>
      <c r="B1720" s="176"/>
      <c r="C1720" s="185">
        <v>4</v>
      </c>
      <c r="D1720" s="153">
        <v>0</v>
      </c>
      <c r="E1720" s="177" t="s">
        <v>3417</v>
      </c>
      <c r="F1720" s="177" t="s">
        <v>3986</v>
      </c>
      <c r="G1720" s="177" t="s">
        <v>3417</v>
      </c>
      <c r="H1720" s="177" t="s">
        <v>3417</v>
      </c>
      <c r="I1720" s="177" t="s">
        <v>3401</v>
      </c>
      <c r="J1720" s="187" t="s">
        <v>7264</v>
      </c>
      <c r="K1720" s="60" t="str">
        <f t="shared" si="42"/>
        <v>000100001001010611</v>
      </c>
    </row>
    <row r="1721" spans="1:11" s="3" customFormat="1">
      <c r="A1721" s="176" t="s">
        <v>4605</v>
      </c>
      <c r="B1721" s="176"/>
      <c r="C1721" s="185">
        <v>4</v>
      </c>
      <c r="D1721" s="153">
        <v>0</v>
      </c>
      <c r="E1721" s="177" t="s">
        <v>3417</v>
      </c>
      <c r="F1721" s="177" t="s">
        <v>3986</v>
      </c>
      <c r="G1721" s="177" t="s">
        <v>3417</v>
      </c>
      <c r="H1721" s="177" t="s">
        <v>3417</v>
      </c>
      <c r="I1721" s="177" t="s">
        <v>3401</v>
      </c>
      <c r="J1721" s="177" t="s">
        <v>7265</v>
      </c>
      <c r="K1721" s="60" t="str">
        <f t="shared" si="42"/>
        <v>000100001001010612</v>
      </c>
    </row>
    <row r="1722" spans="1:11" s="3" customFormat="1">
      <c r="A1722" s="176" t="s">
        <v>4606</v>
      </c>
      <c r="B1722" s="176"/>
      <c r="C1722" s="185">
        <v>4</v>
      </c>
      <c r="D1722" s="153">
        <v>0</v>
      </c>
      <c r="E1722" s="177" t="s">
        <v>3417</v>
      </c>
      <c r="F1722" s="177" t="s">
        <v>3986</v>
      </c>
      <c r="G1722" s="177" t="s">
        <v>3417</v>
      </c>
      <c r="H1722" s="177" t="s">
        <v>3417</v>
      </c>
      <c r="I1722" s="177" t="s">
        <v>3401</v>
      </c>
      <c r="J1722" s="187" t="s">
        <v>7266</v>
      </c>
      <c r="K1722" s="60" t="str">
        <f t="shared" si="42"/>
        <v>000100001001010613</v>
      </c>
    </row>
    <row r="1723" spans="1:11" s="3" customFormat="1">
      <c r="A1723" s="176" t="s">
        <v>4607</v>
      </c>
      <c r="B1723" s="176"/>
      <c r="C1723" s="185">
        <v>4</v>
      </c>
      <c r="D1723" s="153">
        <v>0</v>
      </c>
      <c r="E1723" s="177" t="s">
        <v>3417</v>
      </c>
      <c r="F1723" s="177" t="s">
        <v>3986</v>
      </c>
      <c r="G1723" s="177" t="s">
        <v>3417</v>
      </c>
      <c r="H1723" s="177" t="s">
        <v>3417</v>
      </c>
      <c r="I1723" s="177" t="s">
        <v>3401</v>
      </c>
      <c r="J1723" s="177" t="s">
        <v>7267</v>
      </c>
      <c r="K1723" s="60" t="str">
        <f t="shared" si="42"/>
        <v>000100001001010614</v>
      </c>
    </row>
    <row r="1724" spans="1:11" s="3" customFormat="1">
      <c r="A1724" s="176" t="s">
        <v>4608</v>
      </c>
      <c r="B1724" s="176"/>
      <c r="C1724" s="185">
        <v>4</v>
      </c>
      <c r="D1724" s="153">
        <v>0</v>
      </c>
      <c r="E1724" s="177" t="s">
        <v>3417</v>
      </c>
      <c r="F1724" s="177" t="s">
        <v>3986</v>
      </c>
      <c r="G1724" s="177" t="s">
        <v>3417</v>
      </c>
      <c r="H1724" s="177" t="s">
        <v>3417</v>
      </c>
      <c r="I1724" s="177" t="s">
        <v>3401</v>
      </c>
      <c r="J1724" s="187" t="s">
        <v>7268</v>
      </c>
      <c r="K1724" s="60" t="str">
        <f t="shared" si="42"/>
        <v>000100001001010615</v>
      </c>
    </row>
    <row r="1725" spans="1:11" s="3" customFormat="1">
      <c r="A1725" s="176" t="s">
        <v>4609</v>
      </c>
      <c r="B1725" s="176"/>
      <c r="C1725" s="185">
        <v>4</v>
      </c>
      <c r="D1725" s="153">
        <v>0</v>
      </c>
      <c r="E1725" s="177" t="s">
        <v>3417</v>
      </c>
      <c r="F1725" s="177" t="s">
        <v>3986</v>
      </c>
      <c r="G1725" s="177" t="s">
        <v>3417</v>
      </c>
      <c r="H1725" s="177" t="s">
        <v>3417</v>
      </c>
      <c r="I1725" s="177" t="s">
        <v>3401</v>
      </c>
      <c r="J1725" s="177" t="s">
        <v>7269</v>
      </c>
      <c r="K1725" s="60" t="str">
        <f t="shared" si="42"/>
        <v>000100001001010616</v>
      </c>
    </row>
    <row r="1726" spans="1:11" s="3" customFormat="1">
      <c r="A1726" s="176" t="s">
        <v>4610</v>
      </c>
      <c r="B1726" s="176"/>
      <c r="C1726" s="185">
        <v>4</v>
      </c>
      <c r="D1726" s="153">
        <v>0</v>
      </c>
      <c r="E1726" s="177" t="s">
        <v>3417</v>
      </c>
      <c r="F1726" s="177" t="s">
        <v>3986</v>
      </c>
      <c r="G1726" s="177" t="s">
        <v>3417</v>
      </c>
      <c r="H1726" s="177" t="s">
        <v>3417</v>
      </c>
      <c r="I1726" s="177" t="s">
        <v>3401</v>
      </c>
      <c r="J1726" s="187" t="s">
        <v>7270</v>
      </c>
      <c r="K1726" s="60" t="str">
        <f t="shared" si="42"/>
        <v>000100001001010617</v>
      </c>
    </row>
    <row r="1727" spans="1:11" s="3" customFormat="1">
      <c r="A1727" s="176" t="s">
        <v>4611</v>
      </c>
      <c r="B1727" s="176"/>
      <c r="C1727" s="185">
        <v>4</v>
      </c>
      <c r="D1727" s="153">
        <v>0</v>
      </c>
      <c r="E1727" s="177" t="s">
        <v>3417</v>
      </c>
      <c r="F1727" s="177" t="s">
        <v>3986</v>
      </c>
      <c r="G1727" s="177" t="s">
        <v>3417</v>
      </c>
      <c r="H1727" s="177" t="s">
        <v>3417</v>
      </c>
      <c r="I1727" s="177" t="s">
        <v>3401</v>
      </c>
      <c r="J1727" s="177" t="s">
        <v>7271</v>
      </c>
      <c r="K1727" s="60" t="str">
        <f t="shared" si="42"/>
        <v>000100001001010618</v>
      </c>
    </row>
    <row r="1728" spans="1:11" s="3" customFormat="1">
      <c r="A1728" s="176" t="s">
        <v>4612</v>
      </c>
      <c r="B1728" s="176"/>
      <c r="C1728" s="185">
        <v>4</v>
      </c>
      <c r="D1728" s="153">
        <v>0</v>
      </c>
      <c r="E1728" s="177" t="s">
        <v>3417</v>
      </c>
      <c r="F1728" s="177" t="s">
        <v>3986</v>
      </c>
      <c r="G1728" s="177" t="s">
        <v>3417</v>
      </c>
      <c r="H1728" s="177" t="s">
        <v>3417</v>
      </c>
      <c r="I1728" s="177" t="s">
        <v>3401</v>
      </c>
      <c r="J1728" s="187" t="s">
        <v>7272</v>
      </c>
      <c r="K1728" s="60" t="str">
        <f t="shared" si="42"/>
        <v>000100001001010619</v>
      </c>
    </row>
    <row r="1729" spans="1:11" s="3" customFormat="1">
      <c r="A1729" s="176" t="s">
        <v>4613</v>
      </c>
      <c r="B1729" s="176"/>
      <c r="C1729" s="185">
        <v>4</v>
      </c>
      <c r="D1729" s="153">
        <v>0</v>
      </c>
      <c r="E1729" s="177" t="s">
        <v>3417</v>
      </c>
      <c r="F1729" s="177" t="s">
        <v>3986</v>
      </c>
      <c r="G1729" s="177" t="s">
        <v>3417</v>
      </c>
      <c r="H1729" s="177" t="s">
        <v>3417</v>
      </c>
      <c r="I1729" s="177" t="s">
        <v>3401</v>
      </c>
      <c r="J1729" s="177" t="s">
        <v>7273</v>
      </c>
      <c r="K1729" s="60" t="str">
        <f t="shared" si="42"/>
        <v>000100001001010620</v>
      </c>
    </row>
    <row r="1730" spans="1:11" s="3" customFormat="1">
      <c r="A1730" s="176" t="s">
        <v>4614</v>
      </c>
      <c r="B1730" s="176"/>
      <c r="C1730" s="185">
        <v>4</v>
      </c>
      <c r="D1730" s="153">
        <v>0</v>
      </c>
      <c r="E1730" s="177" t="s">
        <v>3417</v>
      </c>
      <c r="F1730" s="177" t="s">
        <v>3986</v>
      </c>
      <c r="G1730" s="177" t="s">
        <v>3417</v>
      </c>
      <c r="H1730" s="177" t="s">
        <v>3417</v>
      </c>
      <c r="I1730" s="177" t="s">
        <v>3401</v>
      </c>
      <c r="J1730" s="187" t="s">
        <v>7274</v>
      </c>
      <c r="K1730" s="60" t="str">
        <f t="shared" si="42"/>
        <v>000100001001010621</v>
      </c>
    </row>
    <row r="1731" spans="1:11" s="3" customFormat="1">
      <c r="A1731" s="176" t="s">
        <v>4615</v>
      </c>
      <c r="B1731" s="176"/>
      <c r="C1731" s="185">
        <v>4</v>
      </c>
      <c r="D1731" s="153">
        <v>0</v>
      </c>
      <c r="E1731" s="177" t="s">
        <v>3417</v>
      </c>
      <c r="F1731" s="177" t="s">
        <v>3986</v>
      </c>
      <c r="G1731" s="177" t="s">
        <v>3417</v>
      </c>
      <c r="H1731" s="177" t="s">
        <v>3417</v>
      </c>
      <c r="I1731" s="177" t="s">
        <v>3401</v>
      </c>
      <c r="J1731" s="177" t="s">
        <v>7275</v>
      </c>
      <c r="K1731" s="60" t="str">
        <f t="shared" si="42"/>
        <v>000100001001010622</v>
      </c>
    </row>
    <row r="1732" spans="1:11" s="3" customFormat="1">
      <c r="A1732" s="176" t="s">
        <v>4616</v>
      </c>
      <c r="B1732" s="176"/>
      <c r="C1732" s="185">
        <v>4</v>
      </c>
      <c r="D1732" s="153">
        <v>0</v>
      </c>
      <c r="E1732" s="177" t="s">
        <v>3417</v>
      </c>
      <c r="F1732" s="177" t="s">
        <v>3986</v>
      </c>
      <c r="G1732" s="177" t="s">
        <v>3417</v>
      </c>
      <c r="H1732" s="177" t="s">
        <v>3417</v>
      </c>
      <c r="I1732" s="177" t="s">
        <v>3401</v>
      </c>
      <c r="J1732" s="187" t="s">
        <v>7276</v>
      </c>
      <c r="K1732" s="60" t="str">
        <f t="shared" si="42"/>
        <v>000100001001010623</v>
      </c>
    </row>
    <row r="1733" spans="1:11" s="3" customFormat="1">
      <c r="A1733" s="176" t="s">
        <v>4617</v>
      </c>
      <c r="B1733" s="176"/>
      <c r="C1733" s="185">
        <v>4</v>
      </c>
      <c r="D1733" s="153">
        <v>0</v>
      </c>
      <c r="E1733" s="177" t="s">
        <v>3417</v>
      </c>
      <c r="F1733" s="177" t="s">
        <v>3986</v>
      </c>
      <c r="G1733" s="177" t="s">
        <v>3417</v>
      </c>
      <c r="H1733" s="177" t="s">
        <v>3417</v>
      </c>
      <c r="I1733" s="177" t="s">
        <v>3401</v>
      </c>
      <c r="J1733" s="177" t="s">
        <v>7277</v>
      </c>
      <c r="K1733" s="60" t="str">
        <f t="shared" si="42"/>
        <v>000100001001010624</v>
      </c>
    </row>
    <row r="1734" spans="1:11" s="3" customFormat="1">
      <c r="A1734" s="176" t="s">
        <v>4618</v>
      </c>
      <c r="B1734" s="176"/>
      <c r="C1734" s="185">
        <v>4</v>
      </c>
      <c r="D1734" s="153">
        <v>0</v>
      </c>
      <c r="E1734" s="177" t="s">
        <v>3417</v>
      </c>
      <c r="F1734" s="177" t="s">
        <v>3986</v>
      </c>
      <c r="G1734" s="177" t="s">
        <v>3417</v>
      </c>
      <c r="H1734" s="177" t="s">
        <v>3417</v>
      </c>
      <c r="I1734" s="177" t="s">
        <v>3401</v>
      </c>
      <c r="J1734" s="187" t="s">
        <v>7278</v>
      </c>
      <c r="K1734" s="60" t="str">
        <f t="shared" si="42"/>
        <v>000100001001010625</v>
      </c>
    </row>
    <row r="1735" spans="1:11" s="3" customFormat="1">
      <c r="A1735" s="176" t="s">
        <v>4619</v>
      </c>
      <c r="B1735" s="176"/>
      <c r="C1735" s="185">
        <v>4</v>
      </c>
      <c r="D1735" s="153">
        <v>0</v>
      </c>
      <c r="E1735" s="177" t="s">
        <v>3417</v>
      </c>
      <c r="F1735" s="177" t="s">
        <v>3986</v>
      </c>
      <c r="G1735" s="177" t="s">
        <v>3417</v>
      </c>
      <c r="H1735" s="177" t="s">
        <v>3417</v>
      </c>
      <c r="I1735" s="177" t="s">
        <v>3401</v>
      </c>
      <c r="J1735" s="177" t="s">
        <v>7279</v>
      </c>
      <c r="K1735" s="60" t="str">
        <f t="shared" si="42"/>
        <v>000100001001010626</v>
      </c>
    </row>
    <row r="1736" spans="1:11" s="3" customFormat="1">
      <c r="A1736" s="176" t="s">
        <v>4620</v>
      </c>
      <c r="B1736" s="176"/>
      <c r="C1736" s="185">
        <v>4</v>
      </c>
      <c r="D1736" s="153">
        <v>0</v>
      </c>
      <c r="E1736" s="177" t="s">
        <v>3417</v>
      </c>
      <c r="F1736" s="177" t="s">
        <v>3986</v>
      </c>
      <c r="G1736" s="177" t="s">
        <v>3417</v>
      </c>
      <c r="H1736" s="177" t="s">
        <v>3417</v>
      </c>
      <c r="I1736" s="177" t="s">
        <v>3401</v>
      </c>
      <c r="J1736" s="187" t="s">
        <v>7280</v>
      </c>
      <c r="K1736" s="60" t="str">
        <f t="shared" si="42"/>
        <v>000100001001010627</v>
      </c>
    </row>
    <row r="1737" spans="1:11" s="3" customFormat="1">
      <c r="A1737" s="176" t="s">
        <v>4621</v>
      </c>
      <c r="B1737" s="176"/>
      <c r="C1737" s="185">
        <v>4</v>
      </c>
      <c r="D1737" s="153">
        <v>0</v>
      </c>
      <c r="E1737" s="177" t="s">
        <v>3417</v>
      </c>
      <c r="F1737" s="177" t="s">
        <v>3986</v>
      </c>
      <c r="G1737" s="177" t="s">
        <v>3417</v>
      </c>
      <c r="H1737" s="177" t="s">
        <v>3417</v>
      </c>
      <c r="I1737" s="177" t="s">
        <v>3401</v>
      </c>
      <c r="J1737" s="177" t="s">
        <v>7281</v>
      </c>
      <c r="K1737" s="60" t="str">
        <f t="shared" si="42"/>
        <v>000100001001010628</v>
      </c>
    </row>
    <row r="1738" spans="1:11" s="3" customFormat="1">
      <c r="A1738" s="176" t="s">
        <v>4622</v>
      </c>
      <c r="B1738" s="176"/>
      <c r="C1738" s="185">
        <v>4</v>
      </c>
      <c r="D1738" s="153">
        <v>0</v>
      </c>
      <c r="E1738" s="177" t="s">
        <v>3417</v>
      </c>
      <c r="F1738" s="177" t="s">
        <v>3986</v>
      </c>
      <c r="G1738" s="177" t="s">
        <v>3417</v>
      </c>
      <c r="H1738" s="177" t="s">
        <v>3417</v>
      </c>
      <c r="I1738" s="177" t="s">
        <v>3401</v>
      </c>
      <c r="J1738" s="187" t="s">
        <v>7282</v>
      </c>
      <c r="K1738" s="60" t="str">
        <f t="shared" si="42"/>
        <v>000100001001010629</v>
      </c>
    </row>
    <row r="1739" spans="1:11" s="3" customFormat="1">
      <c r="A1739" s="176" t="s">
        <v>4623</v>
      </c>
      <c r="B1739" s="176"/>
      <c r="C1739" s="185">
        <v>4</v>
      </c>
      <c r="D1739" s="153">
        <v>0</v>
      </c>
      <c r="E1739" s="177" t="s">
        <v>3417</v>
      </c>
      <c r="F1739" s="177" t="s">
        <v>3986</v>
      </c>
      <c r="G1739" s="177" t="s">
        <v>3417</v>
      </c>
      <c r="H1739" s="177" t="s">
        <v>3417</v>
      </c>
      <c r="I1739" s="177" t="s">
        <v>3401</v>
      </c>
      <c r="J1739" s="177" t="s">
        <v>7283</v>
      </c>
      <c r="K1739" s="60" t="str">
        <f t="shared" si="42"/>
        <v>000100001001010630</v>
      </c>
    </row>
    <row r="1740" spans="1:11" s="3" customFormat="1">
      <c r="A1740" s="176" t="s">
        <v>4624</v>
      </c>
      <c r="B1740" s="176"/>
      <c r="C1740" s="185">
        <v>4</v>
      </c>
      <c r="D1740" s="153">
        <v>0</v>
      </c>
      <c r="E1740" s="177" t="s">
        <v>3417</v>
      </c>
      <c r="F1740" s="177" t="s">
        <v>3986</v>
      </c>
      <c r="G1740" s="177" t="s">
        <v>3417</v>
      </c>
      <c r="H1740" s="177" t="s">
        <v>3417</v>
      </c>
      <c r="I1740" s="177" t="s">
        <v>3401</v>
      </c>
      <c r="J1740" s="187" t="s">
        <v>7284</v>
      </c>
      <c r="K1740" s="60" t="str">
        <f t="shared" si="42"/>
        <v>000100001001010631</v>
      </c>
    </row>
    <row r="1741" spans="1:11" s="3" customFormat="1">
      <c r="A1741" s="176" t="s">
        <v>4625</v>
      </c>
      <c r="B1741" s="176"/>
      <c r="C1741" s="185">
        <v>4</v>
      </c>
      <c r="D1741" s="153">
        <v>0</v>
      </c>
      <c r="E1741" s="177" t="s">
        <v>3417</v>
      </c>
      <c r="F1741" s="177" t="s">
        <v>3986</v>
      </c>
      <c r="G1741" s="177" t="s">
        <v>3417</v>
      </c>
      <c r="H1741" s="177" t="s">
        <v>3417</v>
      </c>
      <c r="I1741" s="177" t="s">
        <v>3401</v>
      </c>
      <c r="J1741" s="177" t="s">
        <v>7285</v>
      </c>
      <c r="K1741" s="60" t="str">
        <f t="shared" si="42"/>
        <v>000100001001010632</v>
      </c>
    </row>
    <row r="1742" spans="1:11" s="3" customFormat="1">
      <c r="A1742" s="176" t="s">
        <v>4626</v>
      </c>
      <c r="B1742" s="176"/>
      <c r="C1742" s="185">
        <v>4</v>
      </c>
      <c r="D1742" s="153">
        <v>0</v>
      </c>
      <c r="E1742" s="177" t="s">
        <v>3417</v>
      </c>
      <c r="F1742" s="177" t="s">
        <v>3986</v>
      </c>
      <c r="G1742" s="177" t="s">
        <v>3417</v>
      </c>
      <c r="H1742" s="177" t="s">
        <v>3417</v>
      </c>
      <c r="I1742" s="177" t="s">
        <v>3401</v>
      </c>
      <c r="J1742" s="187" t="s">
        <v>7286</v>
      </c>
      <c r="K1742" s="60" t="str">
        <f t="shared" si="42"/>
        <v>000100001001010633</v>
      </c>
    </row>
    <row r="1743" spans="1:11" s="3" customFormat="1">
      <c r="A1743" s="176" t="s">
        <v>4627</v>
      </c>
      <c r="B1743" s="176"/>
      <c r="C1743" s="185">
        <v>4</v>
      </c>
      <c r="D1743" s="153">
        <v>0</v>
      </c>
      <c r="E1743" s="177" t="s">
        <v>3417</v>
      </c>
      <c r="F1743" s="177" t="s">
        <v>3986</v>
      </c>
      <c r="G1743" s="177" t="s">
        <v>3417</v>
      </c>
      <c r="H1743" s="177" t="s">
        <v>3417</v>
      </c>
      <c r="I1743" s="177" t="s">
        <v>3401</v>
      </c>
      <c r="J1743" s="177" t="s">
        <v>7287</v>
      </c>
      <c r="K1743" s="60" t="str">
        <f t="shared" si="42"/>
        <v>000100001001010634</v>
      </c>
    </row>
    <row r="1744" spans="1:11" s="3" customFormat="1">
      <c r="A1744" s="176" t="s">
        <v>4628</v>
      </c>
      <c r="B1744" s="176"/>
      <c r="C1744" s="185">
        <v>4</v>
      </c>
      <c r="D1744" s="153">
        <v>0</v>
      </c>
      <c r="E1744" s="177" t="s">
        <v>3417</v>
      </c>
      <c r="F1744" s="177" t="s">
        <v>3986</v>
      </c>
      <c r="G1744" s="177" t="s">
        <v>3417</v>
      </c>
      <c r="H1744" s="177" t="s">
        <v>3417</v>
      </c>
      <c r="I1744" s="177" t="s">
        <v>3401</v>
      </c>
      <c r="J1744" s="187" t="s">
        <v>7288</v>
      </c>
      <c r="K1744" s="60" t="str">
        <f t="shared" si="42"/>
        <v>000100001001010635</v>
      </c>
    </row>
    <row r="1745" spans="1:11" s="3" customFormat="1">
      <c r="A1745" s="176" t="s">
        <v>4629</v>
      </c>
      <c r="B1745" s="176"/>
      <c r="C1745" s="185">
        <v>4</v>
      </c>
      <c r="D1745" s="153">
        <v>0</v>
      </c>
      <c r="E1745" s="177" t="s">
        <v>3417</v>
      </c>
      <c r="F1745" s="177" t="s">
        <v>3986</v>
      </c>
      <c r="G1745" s="177" t="s">
        <v>3417</v>
      </c>
      <c r="H1745" s="177" t="s">
        <v>3417</v>
      </c>
      <c r="I1745" s="177" t="s">
        <v>3401</v>
      </c>
      <c r="J1745" s="177" t="s">
        <v>7289</v>
      </c>
      <c r="K1745" s="60" t="str">
        <f t="shared" si="42"/>
        <v>000100001001010636</v>
      </c>
    </row>
    <row r="1746" spans="1:11" s="3" customFormat="1">
      <c r="A1746" s="176" t="s">
        <v>4630</v>
      </c>
      <c r="B1746" s="176"/>
      <c r="C1746" s="185">
        <v>4</v>
      </c>
      <c r="D1746" s="153">
        <v>0</v>
      </c>
      <c r="E1746" s="177" t="s">
        <v>3417</v>
      </c>
      <c r="F1746" s="177" t="s">
        <v>3986</v>
      </c>
      <c r="G1746" s="177" t="s">
        <v>3417</v>
      </c>
      <c r="H1746" s="177" t="s">
        <v>3417</v>
      </c>
      <c r="I1746" s="177" t="s">
        <v>3401</v>
      </c>
      <c r="J1746" s="187" t="s">
        <v>7290</v>
      </c>
      <c r="K1746" s="60" t="str">
        <f t="shared" si="42"/>
        <v>000100001001010637</v>
      </c>
    </row>
    <row r="1747" spans="1:11" s="3" customFormat="1">
      <c r="A1747" s="176" t="s">
        <v>4631</v>
      </c>
      <c r="B1747" s="176"/>
      <c r="C1747" s="185">
        <v>4</v>
      </c>
      <c r="D1747" s="153">
        <v>0</v>
      </c>
      <c r="E1747" s="177" t="s">
        <v>3417</v>
      </c>
      <c r="F1747" s="177" t="s">
        <v>3986</v>
      </c>
      <c r="G1747" s="177" t="s">
        <v>3417</v>
      </c>
      <c r="H1747" s="177" t="s">
        <v>3417</v>
      </c>
      <c r="I1747" s="177" t="s">
        <v>3401</v>
      </c>
      <c r="J1747" s="177" t="s">
        <v>7291</v>
      </c>
      <c r="K1747" s="60" t="str">
        <f t="shared" si="42"/>
        <v>000100001001010638</v>
      </c>
    </row>
    <row r="1748" spans="1:11" s="3" customFormat="1">
      <c r="A1748" s="176" t="s">
        <v>4632</v>
      </c>
      <c r="B1748" s="176"/>
      <c r="C1748" s="185">
        <v>4</v>
      </c>
      <c r="D1748" s="153">
        <v>0</v>
      </c>
      <c r="E1748" s="177" t="s">
        <v>3417</v>
      </c>
      <c r="F1748" s="177" t="s">
        <v>3986</v>
      </c>
      <c r="G1748" s="177" t="s">
        <v>3417</v>
      </c>
      <c r="H1748" s="177" t="s">
        <v>3417</v>
      </c>
      <c r="I1748" s="177" t="s">
        <v>3401</v>
      </c>
      <c r="J1748" s="187" t="s">
        <v>7292</v>
      </c>
      <c r="K1748" s="60" t="str">
        <f t="shared" si="42"/>
        <v>000100001001010639</v>
      </c>
    </row>
    <row r="1749" spans="1:11" s="3" customFormat="1">
      <c r="A1749" s="176" t="s">
        <v>4633</v>
      </c>
      <c r="B1749" s="176"/>
      <c r="C1749" s="185">
        <v>4</v>
      </c>
      <c r="D1749" s="153">
        <v>0</v>
      </c>
      <c r="E1749" s="177" t="s">
        <v>3417</v>
      </c>
      <c r="F1749" s="177" t="s">
        <v>3986</v>
      </c>
      <c r="G1749" s="177" t="s">
        <v>3417</v>
      </c>
      <c r="H1749" s="177" t="s">
        <v>3417</v>
      </c>
      <c r="I1749" s="177" t="s">
        <v>3401</v>
      </c>
      <c r="J1749" s="177" t="s">
        <v>7293</v>
      </c>
      <c r="K1749" s="60" t="str">
        <f t="shared" si="42"/>
        <v>000100001001010640</v>
      </c>
    </row>
    <row r="1750" spans="1:11" s="3" customFormat="1">
      <c r="A1750" s="176" t="s">
        <v>4634</v>
      </c>
      <c r="B1750" s="176"/>
      <c r="C1750" s="185">
        <v>4</v>
      </c>
      <c r="D1750" s="153">
        <v>0</v>
      </c>
      <c r="E1750" s="177" t="s">
        <v>3417</v>
      </c>
      <c r="F1750" s="177" t="s">
        <v>3986</v>
      </c>
      <c r="G1750" s="177" t="s">
        <v>3417</v>
      </c>
      <c r="H1750" s="177" t="s">
        <v>3417</v>
      </c>
      <c r="I1750" s="177" t="s">
        <v>3401</v>
      </c>
      <c r="J1750" s="187" t="s">
        <v>7294</v>
      </c>
      <c r="K1750" s="60" t="str">
        <f t="shared" si="42"/>
        <v>000100001001010641</v>
      </c>
    </row>
    <row r="1751" spans="1:11" s="3" customFormat="1">
      <c r="A1751" s="176" t="s">
        <v>4635</v>
      </c>
      <c r="B1751" s="176"/>
      <c r="C1751" s="185">
        <v>4</v>
      </c>
      <c r="D1751" s="153">
        <v>0</v>
      </c>
      <c r="E1751" s="177" t="s">
        <v>3417</v>
      </c>
      <c r="F1751" s="177" t="s">
        <v>3986</v>
      </c>
      <c r="G1751" s="177" t="s">
        <v>3417</v>
      </c>
      <c r="H1751" s="177" t="s">
        <v>3417</v>
      </c>
      <c r="I1751" s="177" t="s">
        <v>3401</v>
      </c>
      <c r="J1751" s="177" t="s">
        <v>7295</v>
      </c>
      <c r="K1751" s="60" t="str">
        <f t="shared" ref="K1751:K1814" si="43">D1751&amp;E1751&amp;F1751&amp;G1751&amp;H1751&amp;I1751&amp;J1751</f>
        <v>000100001001010642</v>
      </c>
    </row>
    <row r="1752" spans="1:11" s="3" customFormat="1">
      <c r="A1752" s="176" t="s">
        <v>4636</v>
      </c>
      <c r="B1752" s="176"/>
      <c r="C1752" s="185">
        <v>4</v>
      </c>
      <c r="D1752" s="153">
        <v>0</v>
      </c>
      <c r="E1752" s="177" t="s">
        <v>3417</v>
      </c>
      <c r="F1752" s="177" t="s">
        <v>3986</v>
      </c>
      <c r="G1752" s="177" t="s">
        <v>3417</v>
      </c>
      <c r="H1752" s="177" t="s">
        <v>3417</v>
      </c>
      <c r="I1752" s="177" t="s">
        <v>3401</v>
      </c>
      <c r="J1752" s="187" t="s">
        <v>7296</v>
      </c>
      <c r="K1752" s="60" t="str">
        <f t="shared" si="43"/>
        <v>000100001001010643</v>
      </c>
    </row>
    <row r="1753" spans="1:11" s="3" customFormat="1">
      <c r="A1753" s="176" t="s">
        <v>4637</v>
      </c>
      <c r="B1753" s="176"/>
      <c r="C1753" s="185">
        <v>4</v>
      </c>
      <c r="D1753" s="153">
        <v>0</v>
      </c>
      <c r="E1753" s="177" t="s">
        <v>3417</v>
      </c>
      <c r="F1753" s="177" t="s">
        <v>3986</v>
      </c>
      <c r="G1753" s="177" t="s">
        <v>3417</v>
      </c>
      <c r="H1753" s="177" t="s">
        <v>3417</v>
      </c>
      <c r="I1753" s="177" t="s">
        <v>3401</v>
      </c>
      <c r="J1753" s="177" t="s">
        <v>7297</v>
      </c>
      <c r="K1753" s="60" t="str">
        <f t="shared" si="43"/>
        <v>000100001001010644</v>
      </c>
    </row>
    <row r="1754" spans="1:11" s="3" customFormat="1">
      <c r="A1754" s="176" t="s">
        <v>4638</v>
      </c>
      <c r="B1754" s="176"/>
      <c r="C1754" s="185">
        <v>4</v>
      </c>
      <c r="D1754" s="153">
        <v>0</v>
      </c>
      <c r="E1754" s="177" t="s">
        <v>3417</v>
      </c>
      <c r="F1754" s="177" t="s">
        <v>3986</v>
      </c>
      <c r="G1754" s="177" t="s">
        <v>3417</v>
      </c>
      <c r="H1754" s="177" t="s">
        <v>3417</v>
      </c>
      <c r="I1754" s="177" t="s">
        <v>3401</v>
      </c>
      <c r="J1754" s="187" t="s">
        <v>7298</v>
      </c>
      <c r="K1754" s="60" t="str">
        <f t="shared" si="43"/>
        <v>000100001001010645</v>
      </c>
    </row>
    <row r="1755" spans="1:11" s="3" customFormat="1">
      <c r="A1755" s="176" t="s">
        <v>4639</v>
      </c>
      <c r="B1755" s="176"/>
      <c r="C1755" s="185">
        <v>4</v>
      </c>
      <c r="D1755" s="153">
        <v>0</v>
      </c>
      <c r="E1755" s="177" t="s">
        <v>3417</v>
      </c>
      <c r="F1755" s="177" t="s">
        <v>3986</v>
      </c>
      <c r="G1755" s="177" t="s">
        <v>3417</v>
      </c>
      <c r="H1755" s="177" t="s">
        <v>3417</v>
      </c>
      <c r="I1755" s="177" t="s">
        <v>3401</v>
      </c>
      <c r="J1755" s="177" t="s">
        <v>7299</v>
      </c>
      <c r="K1755" s="60" t="str">
        <f t="shared" si="43"/>
        <v>000100001001010646</v>
      </c>
    </row>
    <row r="1756" spans="1:11" s="3" customFormat="1">
      <c r="A1756" s="176" t="s">
        <v>4640</v>
      </c>
      <c r="B1756" s="176"/>
      <c r="C1756" s="185">
        <v>4</v>
      </c>
      <c r="D1756" s="153">
        <v>0</v>
      </c>
      <c r="E1756" s="177" t="s">
        <v>3417</v>
      </c>
      <c r="F1756" s="177" t="s">
        <v>3986</v>
      </c>
      <c r="G1756" s="177" t="s">
        <v>3417</v>
      </c>
      <c r="H1756" s="177" t="s">
        <v>3417</v>
      </c>
      <c r="I1756" s="177" t="s">
        <v>3401</v>
      </c>
      <c r="J1756" s="187" t="s">
        <v>7300</v>
      </c>
      <c r="K1756" s="60" t="str">
        <f t="shared" si="43"/>
        <v>000100001001010647</v>
      </c>
    </row>
    <row r="1757" spans="1:11" s="3" customFormat="1">
      <c r="A1757" s="176" t="s">
        <v>4641</v>
      </c>
      <c r="B1757" s="176"/>
      <c r="C1757" s="185">
        <v>4</v>
      </c>
      <c r="D1757" s="153">
        <v>0</v>
      </c>
      <c r="E1757" s="177" t="s">
        <v>3417</v>
      </c>
      <c r="F1757" s="177" t="s">
        <v>3986</v>
      </c>
      <c r="G1757" s="177" t="s">
        <v>3417</v>
      </c>
      <c r="H1757" s="177" t="s">
        <v>3417</v>
      </c>
      <c r="I1757" s="177" t="s">
        <v>3401</v>
      </c>
      <c r="J1757" s="177" t="s">
        <v>7301</v>
      </c>
      <c r="K1757" s="60" t="str">
        <f t="shared" si="43"/>
        <v>000100001001010648</v>
      </c>
    </row>
    <row r="1758" spans="1:11" s="3" customFormat="1">
      <c r="A1758" s="176" t="s">
        <v>4642</v>
      </c>
      <c r="B1758" s="176"/>
      <c r="C1758" s="185">
        <v>4</v>
      </c>
      <c r="D1758" s="153">
        <v>0</v>
      </c>
      <c r="E1758" s="177" t="s">
        <v>3417</v>
      </c>
      <c r="F1758" s="177" t="s">
        <v>3986</v>
      </c>
      <c r="G1758" s="177" t="s">
        <v>3417</v>
      </c>
      <c r="H1758" s="177" t="s">
        <v>3417</v>
      </c>
      <c r="I1758" s="177" t="s">
        <v>3401</v>
      </c>
      <c r="J1758" s="187" t="s">
        <v>7302</v>
      </c>
      <c r="K1758" s="60" t="str">
        <f t="shared" si="43"/>
        <v>000100001001010649</v>
      </c>
    </row>
    <row r="1759" spans="1:11" s="3" customFormat="1">
      <c r="A1759" s="176" t="s">
        <v>4643</v>
      </c>
      <c r="B1759" s="176"/>
      <c r="C1759" s="185">
        <v>4</v>
      </c>
      <c r="D1759" s="153">
        <v>0</v>
      </c>
      <c r="E1759" s="177" t="s">
        <v>3417</v>
      </c>
      <c r="F1759" s="177" t="s">
        <v>3986</v>
      </c>
      <c r="G1759" s="177" t="s">
        <v>3417</v>
      </c>
      <c r="H1759" s="177" t="s">
        <v>3417</v>
      </c>
      <c r="I1759" s="177" t="s">
        <v>3401</v>
      </c>
      <c r="J1759" s="177" t="s">
        <v>7303</v>
      </c>
      <c r="K1759" s="60" t="str">
        <f t="shared" si="43"/>
        <v>000100001001010650</v>
      </c>
    </row>
    <row r="1760" spans="1:11" s="3" customFormat="1">
      <c r="A1760" s="176" t="s">
        <v>4644</v>
      </c>
      <c r="B1760" s="176"/>
      <c r="C1760" s="185">
        <v>4</v>
      </c>
      <c r="D1760" s="153">
        <v>0</v>
      </c>
      <c r="E1760" s="177" t="s">
        <v>3417</v>
      </c>
      <c r="F1760" s="177" t="s">
        <v>3986</v>
      </c>
      <c r="G1760" s="177" t="s">
        <v>3417</v>
      </c>
      <c r="H1760" s="177" t="s">
        <v>3417</v>
      </c>
      <c r="I1760" s="177" t="s">
        <v>3401</v>
      </c>
      <c r="J1760" s="187" t="s">
        <v>7304</v>
      </c>
      <c r="K1760" s="60" t="str">
        <f t="shared" si="43"/>
        <v>000100001001010651</v>
      </c>
    </row>
    <row r="1761" spans="1:11" s="3" customFormat="1">
      <c r="A1761" s="176" t="s">
        <v>4645</v>
      </c>
      <c r="B1761" s="176"/>
      <c r="C1761" s="185">
        <v>4</v>
      </c>
      <c r="D1761" s="153">
        <v>0</v>
      </c>
      <c r="E1761" s="177" t="s">
        <v>3417</v>
      </c>
      <c r="F1761" s="177" t="s">
        <v>3986</v>
      </c>
      <c r="G1761" s="177" t="s">
        <v>3417</v>
      </c>
      <c r="H1761" s="177" t="s">
        <v>3417</v>
      </c>
      <c r="I1761" s="177" t="s">
        <v>3401</v>
      </c>
      <c r="J1761" s="177" t="s">
        <v>7305</v>
      </c>
      <c r="K1761" s="60" t="str">
        <f t="shared" si="43"/>
        <v>000100001001010652</v>
      </c>
    </row>
    <row r="1762" spans="1:11" s="3" customFormat="1">
      <c r="A1762" s="176" t="s">
        <v>4646</v>
      </c>
      <c r="B1762" s="176"/>
      <c r="C1762" s="185">
        <v>4</v>
      </c>
      <c r="D1762" s="153">
        <v>0</v>
      </c>
      <c r="E1762" s="177" t="s">
        <v>3417</v>
      </c>
      <c r="F1762" s="177" t="s">
        <v>3986</v>
      </c>
      <c r="G1762" s="177" t="s">
        <v>3417</v>
      </c>
      <c r="H1762" s="177" t="s">
        <v>3417</v>
      </c>
      <c r="I1762" s="177" t="s">
        <v>3401</v>
      </c>
      <c r="J1762" s="187" t="s">
        <v>7306</v>
      </c>
      <c r="K1762" s="60" t="str">
        <f t="shared" si="43"/>
        <v>000100001001010653</v>
      </c>
    </row>
    <row r="1763" spans="1:11" s="3" customFormat="1">
      <c r="A1763" s="176" t="s">
        <v>4647</v>
      </c>
      <c r="B1763" s="176"/>
      <c r="C1763" s="185">
        <v>4</v>
      </c>
      <c r="D1763" s="153">
        <v>0</v>
      </c>
      <c r="E1763" s="177" t="s">
        <v>3417</v>
      </c>
      <c r="F1763" s="177" t="s">
        <v>3986</v>
      </c>
      <c r="G1763" s="177" t="s">
        <v>3417</v>
      </c>
      <c r="H1763" s="177" t="s">
        <v>3417</v>
      </c>
      <c r="I1763" s="177" t="s">
        <v>3401</v>
      </c>
      <c r="J1763" s="177" t="s">
        <v>7307</v>
      </c>
      <c r="K1763" s="60" t="str">
        <f t="shared" si="43"/>
        <v>000100001001010654</v>
      </c>
    </row>
    <row r="1764" spans="1:11" s="3" customFormat="1">
      <c r="A1764" s="176" t="s">
        <v>4648</v>
      </c>
      <c r="B1764" s="176"/>
      <c r="C1764" s="185">
        <v>4</v>
      </c>
      <c r="D1764" s="153">
        <v>0</v>
      </c>
      <c r="E1764" s="177" t="s">
        <v>3417</v>
      </c>
      <c r="F1764" s="177" t="s">
        <v>3986</v>
      </c>
      <c r="G1764" s="177" t="s">
        <v>3417</v>
      </c>
      <c r="H1764" s="177" t="s">
        <v>3417</v>
      </c>
      <c r="I1764" s="177" t="s">
        <v>3401</v>
      </c>
      <c r="J1764" s="187" t="s">
        <v>7308</v>
      </c>
      <c r="K1764" s="60" t="str">
        <f t="shared" si="43"/>
        <v>000100001001010655</v>
      </c>
    </row>
    <row r="1765" spans="1:11" s="3" customFormat="1">
      <c r="A1765" s="176" t="s">
        <v>4649</v>
      </c>
      <c r="B1765" s="176"/>
      <c r="C1765" s="185">
        <v>4</v>
      </c>
      <c r="D1765" s="153">
        <v>0</v>
      </c>
      <c r="E1765" s="177" t="s">
        <v>3417</v>
      </c>
      <c r="F1765" s="177" t="s">
        <v>3986</v>
      </c>
      <c r="G1765" s="177" t="s">
        <v>3417</v>
      </c>
      <c r="H1765" s="177" t="s">
        <v>3417</v>
      </c>
      <c r="I1765" s="177" t="s">
        <v>3401</v>
      </c>
      <c r="J1765" s="177" t="s">
        <v>7309</v>
      </c>
      <c r="K1765" s="60" t="str">
        <f t="shared" si="43"/>
        <v>000100001001010656</v>
      </c>
    </row>
    <row r="1766" spans="1:11" s="3" customFormat="1">
      <c r="A1766" s="176" t="s">
        <v>4650</v>
      </c>
      <c r="B1766" s="176"/>
      <c r="C1766" s="185">
        <v>4</v>
      </c>
      <c r="D1766" s="153">
        <v>0</v>
      </c>
      <c r="E1766" s="177" t="s">
        <v>3417</v>
      </c>
      <c r="F1766" s="177" t="s">
        <v>3986</v>
      </c>
      <c r="G1766" s="177" t="s">
        <v>3417</v>
      </c>
      <c r="H1766" s="177" t="s">
        <v>3417</v>
      </c>
      <c r="I1766" s="177" t="s">
        <v>3401</v>
      </c>
      <c r="J1766" s="187" t="s">
        <v>7310</v>
      </c>
      <c r="K1766" s="60" t="str">
        <f t="shared" si="43"/>
        <v>000100001001010657</v>
      </c>
    </row>
    <row r="1767" spans="1:11" s="3" customFormat="1">
      <c r="A1767" s="176" t="s">
        <v>4651</v>
      </c>
      <c r="B1767" s="176"/>
      <c r="C1767" s="185">
        <v>4</v>
      </c>
      <c r="D1767" s="153">
        <v>0</v>
      </c>
      <c r="E1767" s="177" t="s">
        <v>3417</v>
      </c>
      <c r="F1767" s="177" t="s">
        <v>3986</v>
      </c>
      <c r="G1767" s="177" t="s">
        <v>3417</v>
      </c>
      <c r="H1767" s="177" t="s">
        <v>3417</v>
      </c>
      <c r="I1767" s="177" t="s">
        <v>3401</v>
      </c>
      <c r="J1767" s="177" t="s">
        <v>7311</v>
      </c>
      <c r="K1767" s="60" t="str">
        <f t="shared" si="43"/>
        <v>000100001001010658</v>
      </c>
    </row>
    <row r="1768" spans="1:11" s="3" customFormat="1">
      <c r="A1768" s="176" t="s">
        <v>4652</v>
      </c>
      <c r="B1768" s="176"/>
      <c r="C1768" s="185">
        <v>4</v>
      </c>
      <c r="D1768" s="153">
        <v>0</v>
      </c>
      <c r="E1768" s="177" t="s">
        <v>3417</v>
      </c>
      <c r="F1768" s="177" t="s">
        <v>3986</v>
      </c>
      <c r="G1768" s="177" t="s">
        <v>3417</v>
      </c>
      <c r="H1768" s="177" t="s">
        <v>3417</v>
      </c>
      <c r="I1768" s="177" t="s">
        <v>3401</v>
      </c>
      <c r="J1768" s="187" t="s">
        <v>7312</v>
      </c>
      <c r="K1768" s="60" t="str">
        <f t="shared" si="43"/>
        <v>000100001001010659</v>
      </c>
    </row>
    <row r="1769" spans="1:11" s="3" customFormat="1">
      <c r="A1769" s="176" t="s">
        <v>4653</v>
      </c>
      <c r="B1769" s="176"/>
      <c r="C1769" s="185">
        <v>4</v>
      </c>
      <c r="D1769" s="153">
        <v>0</v>
      </c>
      <c r="E1769" s="177" t="s">
        <v>3417</v>
      </c>
      <c r="F1769" s="177" t="s">
        <v>3986</v>
      </c>
      <c r="G1769" s="177" t="s">
        <v>3417</v>
      </c>
      <c r="H1769" s="177" t="s">
        <v>3417</v>
      </c>
      <c r="I1769" s="177" t="s">
        <v>3401</v>
      </c>
      <c r="J1769" s="177" t="s">
        <v>7313</v>
      </c>
      <c r="K1769" s="60" t="str">
        <f t="shared" si="43"/>
        <v>000100001001010660</v>
      </c>
    </row>
    <row r="1770" spans="1:11" s="3" customFormat="1">
      <c r="A1770" s="176" t="s">
        <v>4654</v>
      </c>
      <c r="B1770" s="176"/>
      <c r="C1770" s="185">
        <v>4</v>
      </c>
      <c r="D1770" s="153">
        <v>0</v>
      </c>
      <c r="E1770" s="177" t="s">
        <v>3417</v>
      </c>
      <c r="F1770" s="177" t="s">
        <v>3986</v>
      </c>
      <c r="G1770" s="177" t="s">
        <v>3417</v>
      </c>
      <c r="H1770" s="177" t="s">
        <v>3417</v>
      </c>
      <c r="I1770" s="177" t="s">
        <v>3401</v>
      </c>
      <c r="J1770" s="187" t="s">
        <v>7314</v>
      </c>
      <c r="K1770" s="60" t="str">
        <f t="shared" si="43"/>
        <v>000100001001010661</v>
      </c>
    </row>
    <row r="1771" spans="1:11" s="3" customFormat="1">
      <c r="A1771" s="176" t="s">
        <v>4655</v>
      </c>
      <c r="B1771" s="176"/>
      <c r="C1771" s="185">
        <v>4</v>
      </c>
      <c r="D1771" s="153">
        <v>0</v>
      </c>
      <c r="E1771" s="177" t="s">
        <v>3417</v>
      </c>
      <c r="F1771" s="177" t="s">
        <v>3986</v>
      </c>
      <c r="G1771" s="177" t="s">
        <v>3417</v>
      </c>
      <c r="H1771" s="177" t="s">
        <v>3417</v>
      </c>
      <c r="I1771" s="177" t="s">
        <v>3401</v>
      </c>
      <c r="J1771" s="177" t="s">
        <v>7315</v>
      </c>
      <c r="K1771" s="60" t="str">
        <f t="shared" si="43"/>
        <v>000100001001010662</v>
      </c>
    </row>
    <row r="1772" spans="1:11" s="3" customFormat="1">
      <c r="A1772" s="176" t="s">
        <v>4656</v>
      </c>
      <c r="B1772" s="176"/>
      <c r="C1772" s="185">
        <v>4</v>
      </c>
      <c r="D1772" s="153">
        <v>0</v>
      </c>
      <c r="E1772" s="177" t="s">
        <v>3417</v>
      </c>
      <c r="F1772" s="177" t="s">
        <v>3986</v>
      </c>
      <c r="G1772" s="177" t="s">
        <v>3417</v>
      </c>
      <c r="H1772" s="177" t="s">
        <v>3417</v>
      </c>
      <c r="I1772" s="177" t="s">
        <v>3401</v>
      </c>
      <c r="J1772" s="187" t="s">
        <v>7316</v>
      </c>
      <c r="K1772" s="60" t="str">
        <f t="shared" si="43"/>
        <v>000100001001010663</v>
      </c>
    </row>
    <row r="1773" spans="1:11" s="3" customFormat="1">
      <c r="A1773" s="176" t="s">
        <v>4657</v>
      </c>
      <c r="B1773" s="176"/>
      <c r="C1773" s="185">
        <v>4</v>
      </c>
      <c r="D1773" s="153">
        <v>0</v>
      </c>
      <c r="E1773" s="177" t="s">
        <v>3417</v>
      </c>
      <c r="F1773" s="177" t="s">
        <v>3986</v>
      </c>
      <c r="G1773" s="177" t="s">
        <v>3417</v>
      </c>
      <c r="H1773" s="177" t="s">
        <v>3417</v>
      </c>
      <c r="I1773" s="177" t="s">
        <v>3401</v>
      </c>
      <c r="J1773" s="177" t="s">
        <v>7317</v>
      </c>
      <c r="K1773" s="60" t="str">
        <f t="shared" si="43"/>
        <v>000100001001010664</v>
      </c>
    </row>
    <row r="1774" spans="1:11" s="3" customFormat="1">
      <c r="A1774" s="176" t="s">
        <v>4658</v>
      </c>
      <c r="B1774" s="176"/>
      <c r="C1774" s="185">
        <v>4</v>
      </c>
      <c r="D1774" s="153">
        <v>0</v>
      </c>
      <c r="E1774" s="177" t="s">
        <v>3417</v>
      </c>
      <c r="F1774" s="177" t="s">
        <v>3986</v>
      </c>
      <c r="G1774" s="177" t="s">
        <v>3417</v>
      </c>
      <c r="H1774" s="177" t="s">
        <v>3417</v>
      </c>
      <c r="I1774" s="177" t="s">
        <v>3401</v>
      </c>
      <c r="J1774" s="187" t="s">
        <v>7318</v>
      </c>
      <c r="K1774" s="60" t="str">
        <f t="shared" si="43"/>
        <v>000100001001010665</v>
      </c>
    </row>
    <row r="1775" spans="1:11" s="3" customFormat="1">
      <c r="A1775" s="176" t="s">
        <v>4659</v>
      </c>
      <c r="B1775" s="176"/>
      <c r="C1775" s="185">
        <v>4</v>
      </c>
      <c r="D1775" s="153">
        <v>0</v>
      </c>
      <c r="E1775" s="177" t="s">
        <v>3417</v>
      </c>
      <c r="F1775" s="177" t="s">
        <v>3986</v>
      </c>
      <c r="G1775" s="177" t="s">
        <v>3417</v>
      </c>
      <c r="H1775" s="177" t="s">
        <v>3417</v>
      </c>
      <c r="I1775" s="177" t="s">
        <v>3401</v>
      </c>
      <c r="J1775" s="177" t="s">
        <v>7319</v>
      </c>
      <c r="K1775" s="60" t="str">
        <f t="shared" si="43"/>
        <v>000100001001010666</v>
      </c>
    </row>
    <row r="1776" spans="1:11" s="3" customFormat="1">
      <c r="A1776" s="176" t="s">
        <v>4660</v>
      </c>
      <c r="B1776" s="176"/>
      <c r="C1776" s="185">
        <v>4</v>
      </c>
      <c r="D1776" s="153">
        <v>0</v>
      </c>
      <c r="E1776" s="177" t="s">
        <v>3417</v>
      </c>
      <c r="F1776" s="177" t="s">
        <v>3986</v>
      </c>
      <c r="G1776" s="177" t="s">
        <v>3417</v>
      </c>
      <c r="H1776" s="177" t="s">
        <v>3417</v>
      </c>
      <c r="I1776" s="177" t="s">
        <v>3401</v>
      </c>
      <c r="J1776" s="187" t="s">
        <v>7320</v>
      </c>
      <c r="K1776" s="60" t="str">
        <f t="shared" si="43"/>
        <v>000100001001010667</v>
      </c>
    </row>
    <row r="1777" spans="1:11" s="3" customFormat="1">
      <c r="A1777" s="176" t="s">
        <v>4661</v>
      </c>
      <c r="B1777" s="176"/>
      <c r="C1777" s="185">
        <v>4</v>
      </c>
      <c r="D1777" s="153">
        <v>0</v>
      </c>
      <c r="E1777" s="177" t="s">
        <v>3417</v>
      </c>
      <c r="F1777" s="177" t="s">
        <v>3986</v>
      </c>
      <c r="G1777" s="177" t="s">
        <v>3417</v>
      </c>
      <c r="H1777" s="177" t="s">
        <v>3417</v>
      </c>
      <c r="I1777" s="177" t="s">
        <v>3401</v>
      </c>
      <c r="J1777" s="177" t="s">
        <v>7321</v>
      </c>
      <c r="K1777" s="60" t="str">
        <f t="shared" si="43"/>
        <v>000100001001010668</v>
      </c>
    </row>
    <row r="1778" spans="1:11" s="3" customFormat="1">
      <c r="A1778" s="176" t="s">
        <v>4662</v>
      </c>
      <c r="B1778" s="176"/>
      <c r="C1778" s="185">
        <v>4</v>
      </c>
      <c r="D1778" s="153">
        <v>0</v>
      </c>
      <c r="E1778" s="177" t="s">
        <v>3417</v>
      </c>
      <c r="F1778" s="177" t="s">
        <v>3986</v>
      </c>
      <c r="G1778" s="177" t="s">
        <v>3417</v>
      </c>
      <c r="H1778" s="177" t="s">
        <v>3417</v>
      </c>
      <c r="I1778" s="177" t="s">
        <v>3401</v>
      </c>
      <c r="J1778" s="187" t="s">
        <v>7322</v>
      </c>
      <c r="K1778" s="60" t="str">
        <f t="shared" si="43"/>
        <v>000100001001010669</v>
      </c>
    </row>
    <row r="1779" spans="1:11" s="3" customFormat="1">
      <c r="A1779" s="176" t="s">
        <v>4663</v>
      </c>
      <c r="B1779" s="176"/>
      <c r="C1779" s="185">
        <v>4</v>
      </c>
      <c r="D1779" s="153">
        <v>0</v>
      </c>
      <c r="E1779" s="177" t="s">
        <v>3417</v>
      </c>
      <c r="F1779" s="177" t="s">
        <v>3986</v>
      </c>
      <c r="G1779" s="177" t="s">
        <v>3417</v>
      </c>
      <c r="H1779" s="177" t="s">
        <v>3417</v>
      </c>
      <c r="I1779" s="177" t="s">
        <v>3401</v>
      </c>
      <c r="J1779" s="177" t="s">
        <v>7323</v>
      </c>
      <c r="K1779" s="60" t="str">
        <f t="shared" si="43"/>
        <v>000100001001010670</v>
      </c>
    </row>
    <row r="1780" spans="1:11" s="3" customFormat="1">
      <c r="A1780" s="176" t="s">
        <v>4664</v>
      </c>
      <c r="B1780" s="176"/>
      <c r="C1780" s="185">
        <v>4</v>
      </c>
      <c r="D1780" s="153">
        <v>0</v>
      </c>
      <c r="E1780" s="177" t="s">
        <v>3417</v>
      </c>
      <c r="F1780" s="177" t="s">
        <v>3986</v>
      </c>
      <c r="G1780" s="177" t="s">
        <v>3417</v>
      </c>
      <c r="H1780" s="177" t="s">
        <v>3417</v>
      </c>
      <c r="I1780" s="177" t="s">
        <v>3401</v>
      </c>
      <c r="J1780" s="187" t="s">
        <v>7324</v>
      </c>
      <c r="K1780" s="60" t="str">
        <f t="shared" si="43"/>
        <v>000100001001010671</v>
      </c>
    </row>
    <row r="1781" spans="1:11" s="3" customFormat="1">
      <c r="A1781" s="176" t="s">
        <v>4665</v>
      </c>
      <c r="B1781" s="176"/>
      <c r="C1781" s="185">
        <v>4</v>
      </c>
      <c r="D1781" s="153">
        <v>0</v>
      </c>
      <c r="E1781" s="177" t="s">
        <v>3417</v>
      </c>
      <c r="F1781" s="177" t="s">
        <v>3986</v>
      </c>
      <c r="G1781" s="177" t="s">
        <v>3417</v>
      </c>
      <c r="H1781" s="177" t="s">
        <v>3417</v>
      </c>
      <c r="I1781" s="177" t="s">
        <v>3401</v>
      </c>
      <c r="J1781" s="177" t="s">
        <v>7325</v>
      </c>
      <c r="K1781" s="60" t="str">
        <f t="shared" si="43"/>
        <v>000100001001010672</v>
      </c>
    </row>
    <row r="1782" spans="1:11" s="3" customFormat="1">
      <c r="A1782" s="176" t="s">
        <v>4666</v>
      </c>
      <c r="B1782" s="176"/>
      <c r="C1782" s="185">
        <v>4</v>
      </c>
      <c r="D1782" s="153">
        <v>0</v>
      </c>
      <c r="E1782" s="177" t="s">
        <v>3417</v>
      </c>
      <c r="F1782" s="177" t="s">
        <v>3986</v>
      </c>
      <c r="G1782" s="177" t="s">
        <v>3417</v>
      </c>
      <c r="H1782" s="177" t="s">
        <v>3417</v>
      </c>
      <c r="I1782" s="177" t="s">
        <v>3401</v>
      </c>
      <c r="J1782" s="187" t="s">
        <v>7326</v>
      </c>
      <c r="K1782" s="60" t="str">
        <f t="shared" si="43"/>
        <v>000100001001010673</v>
      </c>
    </row>
    <row r="1783" spans="1:11" s="3" customFormat="1">
      <c r="A1783" s="176" t="s">
        <v>4667</v>
      </c>
      <c r="B1783" s="176"/>
      <c r="C1783" s="185">
        <v>4</v>
      </c>
      <c r="D1783" s="153">
        <v>0</v>
      </c>
      <c r="E1783" s="177" t="s">
        <v>3417</v>
      </c>
      <c r="F1783" s="177" t="s">
        <v>3986</v>
      </c>
      <c r="G1783" s="177" t="s">
        <v>3417</v>
      </c>
      <c r="H1783" s="177" t="s">
        <v>3417</v>
      </c>
      <c r="I1783" s="177" t="s">
        <v>3401</v>
      </c>
      <c r="J1783" s="177" t="s">
        <v>7327</v>
      </c>
      <c r="K1783" s="60" t="str">
        <f t="shared" si="43"/>
        <v>000100001001010674</v>
      </c>
    </row>
    <row r="1784" spans="1:11" s="3" customFormat="1">
      <c r="A1784" s="176" t="s">
        <v>4668</v>
      </c>
      <c r="B1784" s="176"/>
      <c r="C1784" s="185">
        <v>4</v>
      </c>
      <c r="D1784" s="153">
        <v>0</v>
      </c>
      <c r="E1784" s="177" t="s">
        <v>3417</v>
      </c>
      <c r="F1784" s="177" t="s">
        <v>3986</v>
      </c>
      <c r="G1784" s="177" t="s">
        <v>3417</v>
      </c>
      <c r="H1784" s="177" t="s">
        <v>3417</v>
      </c>
      <c r="I1784" s="177" t="s">
        <v>3401</v>
      </c>
      <c r="J1784" s="187" t="s">
        <v>7328</v>
      </c>
      <c r="K1784" s="60" t="str">
        <f t="shared" si="43"/>
        <v>000100001001010675</v>
      </c>
    </row>
    <row r="1785" spans="1:11" s="3" customFormat="1">
      <c r="A1785" s="176" t="s">
        <v>4669</v>
      </c>
      <c r="B1785" s="176"/>
      <c r="C1785" s="185">
        <v>4</v>
      </c>
      <c r="D1785" s="153">
        <v>0</v>
      </c>
      <c r="E1785" s="177" t="s">
        <v>3417</v>
      </c>
      <c r="F1785" s="177" t="s">
        <v>3986</v>
      </c>
      <c r="G1785" s="177" t="s">
        <v>3417</v>
      </c>
      <c r="H1785" s="177" t="s">
        <v>3417</v>
      </c>
      <c r="I1785" s="177" t="s">
        <v>3401</v>
      </c>
      <c r="J1785" s="177" t="s">
        <v>7329</v>
      </c>
      <c r="K1785" s="60" t="str">
        <f t="shared" si="43"/>
        <v>000100001001010676</v>
      </c>
    </row>
    <row r="1786" spans="1:11" s="3" customFormat="1">
      <c r="A1786" s="176" t="s">
        <v>4670</v>
      </c>
      <c r="B1786" s="176"/>
      <c r="C1786" s="185">
        <v>4</v>
      </c>
      <c r="D1786" s="153">
        <v>0</v>
      </c>
      <c r="E1786" s="177" t="s">
        <v>3417</v>
      </c>
      <c r="F1786" s="177" t="s">
        <v>3986</v>
      </c>
      <c r="G1786" s="177" t="s">
        <v>3417</v>
      </c>
      <c r="H1786" s="177" t="s">
        <v>3417</v>
      </c>
      <c r="I1786" s="177" t="s">
        <v>3401</v>
      </c>
      <c r="J1786" s="187" t="s">
        <v>7330</v>
      </c>
      <c r="K1786" s="60" t="str">
        <f t="shared" si="43"/>
        <v>000100001001010677</v>
      </c>
    </row>
    <row r="1787" spans="1:11" s="3" customFormat="1">
      <c r="A1787" s="176" t="s">
        <v>4671</v>
      </c>
      <c r="B1787" s="176"/>
      <c r="C1787" s="185">
        <v>4</v>
      </c>
      <c r="D1787" s="153">
        <v>0</v>
      </c>
      <c r="E1787" s="177" t="s">
        <v>3417</v>
      </c>
      <c r="F1787" s="177" t="s">
        <v>3986</v>
      </c>
      <c r="G1787" s="177" t="s">
        <v>3417</v>
      </c>
      <c r="H1787" s="177" t="s">
        <v>3417</v>
      </c>
      <c r="I1787" s="177" t="s">
        <v>3401</v>
      </c>
      <c r="J1787" s="177" t="s">
        <v>7331</v>
      </c>
      <c r="K1787" s="60" t="str">
        <f t="shared" si="43"/>
        <v>000100001001010678</v>
      </c>
    </row>
    <row r="1788" spans="1:11" s="3" customFormat="1">
      <c r="A1788" s="176" t="s">
        <v>4672</v>
      </c>
      <c r="B1788" s="176"/>
      <c r="C1788" s="185">
        <v>4</v>
      </c>
      <c r="D1788" s="153">
        <v>0</v>
      </c>
      <c r="E1788" s="177" t="s">
        <v>3417</v>
      </c>
      <c r="F1788" s="177" t="s">
        <v>3986</v>
      </c>
      <c r="G1788" s="177" t="s">
        <v>3417</v>
      </c>
      <c r="H1788" s="177" t="s">
        <v>3417</v>
      </c>
      <c r="I1788" s="177" t="s">
        <v>3401</v>
      </c>
      <c r="J1788" s="187" t="s">
        <v>7332</v>
      </c>
      <c r="K1788" s="60" t="str">
        <f t="shared" si="43"/>
        <v>000100001001010679</v>
      </c>
    </row>
    <row r="1789" spans="1:11" s="3" customFormat="1">
      <c r="A1789" s="176" t="s">
        <v>4673</v>
      </c>
      <c r="B1789" s="176"/>
      <c r="C1789" s="185">
        <v>4</v>
      </c>
      <c r="D1789" s="153">
        <v>0</v>
      </c>
      <c r="E1789" s="177" t="s">
        <v>3417</v>
      </c>
      <c r="F1789" s="177" t="s">
        <v>3986</v>
      </c>
      <c r="G1789" s="177" t="s">
        <v>3417</v>
      </c>
      <c r="H1789" s="177" t="s">
        <v>3417</v>
      </c>
      <c r="I1789" s="177" t="s">
        <v>3401</v>
      </c>
      <c r="J1789" s="177" t="s">
        <v>7333</v>
      </c>
      <c r="K1789" s="60" t="str">
        <f t="shared" si="43"/>
        <v>000100001001010680</v>
      </c>
    </row>
    <row r="1790" spans="1:11" s="3" customFormat="1">
      <c r="A1790" s="176" t="s">
        <v>4674</v>
      </c>
      <c r="B1790" s="176"/>
      <c r="C1790" s="185">
        <v>4</v>
      </c>
      <c r="D1790" s="153">
        <v>0</v>
      </c>
      <c r="E1790" s="177" t="s">
        <v>3417</v>
      </c>
      <c r="F1790" s="177" t="s">
        <v>3986</v>
      </c>
      <c r="G1790" s="177" t="s">
        <v>3417</v>
      </c>
      <c r="H1790" s="177" t="s">
        <v>3417</v>
      </c>
      <c r="I1790" s="177" t="s">
        <v>3401</v>
      </c>
      <c r="J1790" s="187" t="s">
        <v>7334</v>
      </c>
      <c r="K1790" s="60" t="str">
        <f t="shared" si="43"/>
        <v>000100001001010681</v>
      </c>
    </row>
    <row r="1791" spans="1:11" s="3" customFormat="1">
      <c r="A1791" s="176" t="s">
        <v>4675</v>
      </c>
      <c r="B1791" s="176"/>
      <c r="C1791" s="185">
        <v>4</v>
      </c>
      <c r="D1791" s="153">
        <v>0</v>
      </c>
      <c r="E1791" s="177" t="s">
        <v>3417</v>
      </c>
      <c r="F1791" s="177" t="s">
        <v>3986</v>
      </c>
      <c r="G1791" s="177" t="s">
        <v>3417</v>
      </c>
      <c r="H1791" s="177" t="s">
        <v>3417</v>
      </c>
      <c r="I1791" s="177" t="s">
        <v>3401</v>
      </c>
      <c r="J1791" s="177" t="s">
        <v>7335</v>
      </c>
      <c r="K1791" s="60" t="str">
        <f t="shared" si="43"/>
        <v>000100001001010682</v>
      </c>
    </row>
    <row r="1792" spans="1:11" s="3" customFormat="1">
      <c r="A1792" s="176" t="s">
        <v>4676</v>
      </c>
      <c r="B1792" s="176"/>
      <c r="C1792" s="185">
        <v>4</v>
      </c>
      <c r="D1792" s="153">
        <v>0</v>
      </c>
      <c r="E1792" s="177" t="s">
        <v>3417</v>
      </c>
      <c r="F1792" s="177" t="s">
        <v>3986</v>
      </c>
      <c r="G1792" s="177" t="s">
        <v>3417</v>
      </c>
      <c r="H1792" s="177" t="s">
        <v>3417</v>
      </c>
      <c r="I1792" s="177" t="s">
        <v>3401</v>
      </c>
      <c r="J1792" s="187" t="s">
        <v>7336</v>
      </c>
      <c r="K1792" s="60" t="str">
        <f t="shared" si="43"/>
        <v>000100001001010683</v>
      </c>
    </row>
    <row r="1793" spans="1:11" s="3" customFormat="1">
      <c r="A1793" s="176" t="s">
        <v>4677</v>
      </c>
      <c r="B1793" s="176"/>
      <c r="C1793" s="185">
        <v>4</v>
      </c>
      <c r="D1793" s="153">
        <v>0</v>
      </c>
      <c r="E1793" s="177" t="s">
        <v>3417</v>
      </c>
      <c r="F1793" s="177" t="s">
        <v>3986</v>
      </c>
      <c r="G1793" s="177" t="s">
        <v>3417</v>
      </c>
      <c r="H1793" s="177" t="s">
        <v>3417</v>
      </c>
      <c r="I1793" s="177" t="s">
        <v>3401</v>
      </c>
      <c r="J1793" s="177" t="s">
        <v>7337</v>
      </c>
      <c r="K1793" s="60" t="str">
        <f t="shared" si="43"/>
        <v>000100001001010684</v>
      </c>
    </row>
    <row r="1794" spans="1:11" s="3" customFormat="1">
      <c r="A1794" s="176" t="s">
        <v>4678</v>
      </c>
      <c r="B1794" s="176"/>
      <c r="C1794" s="185">
        <v>4</v>
      </c>
      <c r="D1794" s="153">
        <v>0</v>
      </c>
      <c r="E1794" s="177" t="s">
        <v>3417</v>
      </c>
      <c r="F1794" s="177" t="s">
        <v>3986</v>
      </c>
      <c r="G1794" s="177" t="s">
        <v>3417</v>
      </c>
      <c r="H1794" s="177" t="s">
        <v>3417</v>
      </c>
      <c r="I1794" s="177" t="s">
        <v>3401</v>
      </c>
      <c r="J1794" s="187" t="s">
        <v>7338</v>
      </c>
      <c r="K1794" s="60" t="str">
        <f t="shared" si="43"/>
        <v>000100001001010685</v>
      </c>
    </row>
    <row r="1795" spans="1:11" s="3" customFormat="1">
      <c r="A1795" s="176" t="s">
        <v>4679</v>
      </c>
      <c r="B1795" s="176"/>
      <c r="C1795" s="185">
        <v>4</v>
      </c>
      <c r="D1795" s="153">
        <v>0</v>
      </c>
      <c r="E1795" s="177" t="s">
        <v>3417</v>
      </c>
      <c r="F1795" s="177" t="s">
        <v>3986</v>
      </c>
      <c r="G1795" s="177" t="s">
        <v>3417</v>
      </c>
      <c r="H1795" s="177" t="s">
        <v>3417</v>
      </c>
      <c r="I1795" s="177" t="s">
        <v>3401</v>
      </c>
      <c r="J1795" s="177" t="s">
        <v>7339</v>
      </c>
      <c r="K1795" s="60" t="str">
        <f t="shared" si="43"/>
        <v>000100001001010686</v>
      </c>
    </row>
    <row r="1796" spans="1:11" s="3" customFormat="1">
      <c r="A1796" s="176" t="s">
        <v>4680</v>
      </c>
      <c r="B1796" s="176"/>
      <c r="C1796" s="185">
        <v>4</v>
      </c>
      <c r="D1796" s="153">
        <v>0</v>
      </c>
      <c r="E1796" s="177" t="s">
        <v>3417</v>
      </c>
      <c r="F1796" s="177" t="s">
        <v>3986</v>
      </c>
      <c r="G1796" s="177" t="s">
        <v>3417</v>
      </c>
      <c r="H1796" s="177" t="s">
        <v>3417</v>
      </c>
      <c r="I1796" s="177" t="s">
        <v>3401</v>
      </c>
      <c r="J1796" s="187" t="s">
        <v>7340</v>
      </c>
      <c r="K1796" s="60" t="str">
        <f t="shared" si="43"/>
        <v>000100001001010687</v>
      </c>
    </row>
    <row r="1797" spans="1:11" s="3" customFormat="1">
      <c r="A1797" s="176" t="s">
        <v>4681</v>
      </c>
      <c r="B1797" s="176"/>
      <c r="C1797" s="185">
        <v>4</v>
      </c>
      <c r="D1797" s="153">
        <v>0</v>
      </c>
      <c r="E1797" s="177" t="s">
        <v>3417</v>
      </c>
      <c r="F1797" s="177" t="s">
        <v>3986</v>
      </c>
      <c r="G1797" s="177" t="s">
        <v>3417</v>
      </c>
      <c r="H1797" s="177" t="s">
        <v>3417</v>
      </c>
      <c r="I1797" s="177" t="s">
        <v>3401</v>
      </c>
      <c r="J1797" s="177" t="s">
        <v>7341</v>
      </c>
      <c r="K1797" s="60" t="str">
        <f t="shared" si="43"/>
        <v>000100001001010688</v>
      </c>
    </row>
    <row r="1798" spans="1:11" s="3" customFormat="1">
      <c r="A1798" s="176" t="s">
        <v>4682</v>
      </c>
      <c r="B1798" s="176"/>
      <c r="C1798" s="185">
        <v>4</v>
      </c>
      <c r="D1798" s="153">
        <v>0</v>
      </c>
      <c r="E1798" s="177" t="s">
        <v>3417</v>
      </c>
      <c r="F1798" s="177" t="s">
        <v>3986</v>
      </c>
      <c r="G1798" s="177" t="s">
        <v>3417</v>
      </c>
      <c r="H1798" s="177" t="s">
        <v>3417</v>
      </c>
      <c r="I1798" s="177" t="s">
        <v>3401</v>
      </c>
      <c r="J1798" s="187" t="s">
        <v>7342</v>
      </c>
      <c r="K1798" s="60" t="str">
        <f t="shared" si="43"/>
        <v>000100001001010689</v>
      </c>
    </row>
    <row r="1799" spans="1:11" s="3" customFormat="1">
      <c r="A1799" s="176" t="s">
        <v>4683</v>
      </c>
      <c r="B1799" s="176"/>
      <c r="C1799" s="185">
        <v>4</v>
      </c>
      <c r="D1799" s="153">
        <v>0</v>
      </c>
      <c r="E1799" s="177" t="s">
        <v>3417</v>
      </c>
      <c r="F1799" s="177" t="s">
        <v>3986</v>
      </c>
      <c r="G1799" s="177" t="s">
        <v>3417</v>
      </c>
      <c r="H1799" s="177" t="s">
        <v>3417</v>
      </c>
      <c r="I1799" s="177" t="s">
        <v>3401</v>
      </c>
      <c r="J1799" s="177" t="s">
        <v>7343</v>
      </c>
      <c r="K1799" s="60" t="str">
        <f t="shared" si="43"/>
        <v>000100001001010690</v>
      </c>
    </row>
    <row r="1800" spans="1:11" s="3" customFormat="1">
      <c r="A1800" s="176" t="s">
        <v>4684</v>
      </c>
      <c r="B1800" s="176"/>
      <c r="C1800" s="185">
        <v>4</v>
      </c>
      <c r="D1800" s="153">
        <v>0</v>
      </c>
      <c r="E1800" s="177" t="s">
        <v>3417</v>
      </c>
      <c r="F1800" s="177" t="s">
        <v>3986</v>
      </c>
      <c r="G1800" s="177" t="s">
        <v>3417</v>
      </c>
      <c r="H1800" s="177" t="s">
        <v>3417</v>
      </c>
      <c r="I1800" s="177" t="s">
        <v>3401</v>
      </c>
      <c r="J1800" s="187" t="s">
        <v>7344</v>
      </c>
      <c r="K1800" s="60" t="str">
        <f t="shared" si="43"/>
        <v>000100001001010691</v>
      </c>
    </row>
    <row r="1801" spans="1:11" s="3" customFormat="1">
      <c r="A1801" s="176" t="s">
        <v>4685</v>
      </c>
      <c r="B1801" s="176"/>
      <c r="C1801" s="185">
        <v>4</v>
      </c>
      <c r="D1801" s="153">
        <v>0</v>
      </c>
      <c r="E1801" s="177" t="s">
        <v>3417</v>
      </c>
      <c r="F1801" s="177" t="s">
        <v>3986</v>
      </c>
      <c r="G1801" s="177" t="s">
        <v>3417</v>
      </c>
      <c r="H1801" s="177" t="s">
        <v>3417</v>
      </c>
      <c r="I1801" s="177" t="s">
        <v>3401</v>
      </c>
      <c r="J1801" s="177" t="s">
        <v>7345</v>
      </c>
      <c r="K1801" s="60" t="str">
        <f t="shared" si="43"/>
        <v>000100001001010692</v>
      </c>
    </row>
    <row r="1802" spans="1:11" s="3" customFormat="1">
      <c r="A1802" s="176" t="s">
        <v>4686</v>
      </c>
      <c r="B1802" s="176"/>
      <c r="C1802" s="185">
        <v>4</v>
      </c>
      <c r="D1802" s="153">
        <v>0</v>
      </c>
      <c r="E1802" s="177" t="s">
        <v>3417</v>
      </c>
      <c r="F1802" s="177" t="s">
        <v>3986</v>
      </c>
      <c r="G1802" s="177" t="s">
        <v>3417</v>
      </c>
      <c r="H1802" s="177" t="s">
        <v>3417</v>
      </c>
      <c r="I1802" s="177" t="s">
        <v>3401</v>
      </c>
      <c r="J1802" s="187" t="s">
        <v>7346</v>
      </c>
      <c r="K1802" s="60" t="str">
        <f t="shared" si="43"/>
        <v>000100001001010693</v>
      </c>
    </row>
    <row r="1803" spans="1:11" s="3" customFormat="1">
      <c r="A1803" s="176" t="s">
        <v>4687</v>
      </c>
      <c r="B1803" s="176"/>
      <c r="C1803" s="185">
        <v>4</v>
      </c>
      <c r="D1803" s="153">
        <v>0</v>
      </c>
      <c r="E1803" s="177" t="s">
        <v>3417</v>
      </c>
      <c r="F1803" s="177" t="s">
        <v>3986</v>
      </c>
      <c r="G1803" s="177" t="s">
        <v>3417</v>
      </c>
      <c r="H1803" s="177" t="s">
        <v>3417</v>
      </c>
      <c r="I1803" s="177" t="s">
        <v>3401</v>
      </c>
      <c r="J1803" s="177" t="s">
        <v>7351</v>
      </c>
      <c r="K1803" s="60" t="str">
        <f t="shared" si="43"/>
        <v>000100001001010694</v>
      </c>
    </row>
    <row r="1804" spans="1:11" s="3" customFormat="1">
      <c r="A1804" s="176" t="s">
        <v>4688</v>
      </c>
      <c r="B1804" s="176"/>
      <c r="C1804" s="185">
        <v>4</v>
      </c>
      <c r="D1804" s="153">
        <v>0</v>
      </c>
      <c r="E1804" s="177" t="s">
        <v>3417</v>
      </c>
      <c r="F1804" s="177" t="s">
        <v>3986</v>
      </c>
      <c r="G1804" s="177" t="s">
        <v>3417</v>
      </c>
      <c r="H1804" s="177" t="s">
        <v>3417</v>
      </c>
      <c r="I1804" s="177" t="s">
        <v>3401</v>
      </c>
      <c r="J1804" s="187" t="s">
        <v>7352</v>
      </c>
      <c r="K1804" s="60" t="str">
        <f t="shared" si="43"/>
        <v>000100001001010695</v>
      </c>
    </row>
    <row r="1805" spans="1:11" s="3" customFormat="1">
      <c r="A1805" s="176" t="s">
        <v>4689</v>
      </c>
      <c r="B1805" s="176"/>
      <c r="C1805" s="185">
        <v>4</v>
      </c>
      <c r="D1805" s="153">
        <v>0</v>
      </c>
      <c r="E1805" s="177" t="s">
        <v>3417</v>
      </c>
      <c r="F1805" s="177" t="s">
        <v>3986</v>
      </c>
      <c r="G1805" s="177" t="s">
        <v>3417</v>
      </c>
      <c r="H1805" s="177" t="s">
        <v>3417</v>
      </c>
      <c r="I1805" s="177" t="s">
        <v>3401</v>
      </c>
      <c r="J1805" s="177" t="s">
        <v>7353</v>
      </c>
      <c r="K1805" s="60" t="str">
        <f t="shared" si="43"/>
        <v>000100001001010696</v>
      </c>
    </row>
    <row r="1806" spans="1:11" s="3" customFormat="1">
      <c r="A1806" s="176" t="s">
        <v>4690</v>
      </c>
      <c r="B1806" s="176"/>
      <c r="C1806" s="185">
        <v>4</v>
      </c>
      <c r="D1806" s="153">
        <v>0</v>
      </c>
      <c r="E1806" s="177" t="s">
        <v>3417</v>
      </c>
      <c r="F1806" s="177" t="s">
        <v>3986</v>
      </c>
      <c r="G1806" s="177" t="s">
        <v>3417</v>
      </c>
      <c r="H1806" s="177" t="s">
        <v>3417</v>
      </c>
      <c r="I1806" s="177" t="s">
        <v>3401</v>
      </c>
      <c r="J1806" s="187" t="s">
        <v>7354</v>
      </c>
      <c r="K1806" s="60" t="str">
        <f t="shared" si="43"/>
        <v>000100001001010697</v>
      </c>
    </row>
    <row r="1807" spans="1:11" s="3" customFormat="1">
      <c r="A1807" s="176" t="s">
        <v>4691</v>
      </c>
      <c r="B1807" s="176"/>
      <c r="C1807" s="185">
        <v>4</v>
      </c>
      <c r="D1807" s="153">
        <v>0</v>
      </c>
      <c r="E1807" s="177" t="s">
        <v>3417</v>
      </c>
      <c r="F1807" s="177" t="s">
        <v>3986</v>
      </c>
      <c r="G1807" s="177" t="s">
        <v>3417</v>
      </c>
      <c r="H1807" s="177" t="s">
        <v>3417</v>
      </c>
      <c r="I1807" s="177" t="s">
        <v>3401</v>
      </c>
      <c r="J1807" s="177" t="s">
        <v>7355</v>
      </c>
      <c r="K1807" s="60" t="str">
        <f t="shared" si="43"/>
        <v>000100001001010698</v>
      </c>
    </row>
    <row r="1808" spans="1:11" s="3" customFormat="1">
      <c r="A1808" s="176" t="s">
        <v>4692</v>
      </c>
      <c r="B1808" s="176"/>
      <c r="C1808" s="185">
        <v>4</v>
      </c>
      <c r="D1808" s="153">
        <v>0</v>
      </c>
      <c r="E1808" s="177" t="s">
        <v>3417</v>
      </c>
      <c r="F1808" s="177" t="s">
        <v>3986</v>
      </c>
      <c r="G1808" s="177" t="s">
        <v>3417</v>
      </c>
      <c r="H1808" s="177" t="s">
        <v>3417</v>
      </c>
      <c r="I1808" s="177" t="s">
        <v>3401</v>
      </c>
      <c r="J1808" s="187" t="s">
        <v>7356</v>
      </c>
      <c r="K1808" s="60" t="str">
        <f t="shared" si="43"/>
        <v>000100001001010699</v>
      </c>
    </row>
    <row r="1809" spans="1:11" s="3" customFormat="1">
      <c r="A1809" s="176" t="s">
        <v>4693</v>
      </c>
      <c r="B1809" s="176"/>
      <c r="C1809" s="185">
        <v>4</v>
      </c>
      <c r="D1809" s="153">
        <v>0</v>
      </c>
      <c r="E1809" s="177" t="s">
        <v>3417</v>
      </c>
      <c r="F1809" s="177" t="s">
        <v>3986</v>
      </c>
      <c r="G1809" s="177" t="s">
        <v>3417</v>
      </c>
      <c r="H1809" s="177" t="s">
        <v>3417</v>
      </c>
      <c r="I1809" s="177" t="s">
        <v>3401</v>
      </c>
      <c r="J1809" s="177" t="s">
        <v>7357</v>
      </c>
      <c r="K1809" s="60" t="str">
        <f t="shared" si="43"/>
        <v>000100001001010700</v>
      </c>
    </row>
    <row r="1810" spans="1:11" s="3" customFormat="1">
      <c r="A1810" s="176" t="s">
        <v>4694</v>
      </c>
      <c r="B1810" s="176"/>
      <c r="C1810" s="185">
        <v>4</v>
      </c>
      <c r="D1810" s="153">
        <v>0</v>
      </c>
      <c r="E1810" s="177" t="s">
        <v>3417</v>
      </c>
      <c r="F1810" s="177" t="s">
        <v>3986</v>
      </c>
      <c r="G1810" s="177" t="s">
        <v>3417</v>
      </c>
      <c r="H1810" s="177" t="s">
        <v>3417</v>
      </c>
      <c r="I1810" s="177" t="s">
        <v>3401</v>
      </c>
      <c r="J1810" s="187" t="s">
        <v>7358</v>
      </c>
      <c r="K1810" s="60" t="str">
        <f t="shared" si="43"/>
        <v>000100001001010701</v>
      </c>
    </row>
    <row r="1811" spans="1:11" s="3" customFormat="1">
      <c r="A1811" s="176" t="s">
        <v>4695</v>
      </c>
      <c r="B1811" s="176"/>
      <c r="C1811" s="185">
        <v>4</v>
      </c>
      <c r="D1811" s="153">
        <v>0</v>
      </c>
      <c r="E1811" s="177" t="s">
        <v>3417</v>
      </c>
      <c r="F1811" s="177" t="s">
        <v>3986</v>
      </c>
      <c r="G1811" s="177" t="s">
        <v>3417</v>
      </c>
      <c r="H1811" s="177" t="s">
        <v>3417</v>
      </c>
      <c r="I1811" s="177" t="s">
        <v>3401</v>
      </c>
      <c r="J1811" s="177" t="s">
        <v>7359</v>
      </c>
      <c r="K1811" s="60" t="str">
        <f t="shared" si="43"/>
        <v>000100001001010702</v>
      </c>
    </row>
    <row r="1812" spans="1:11" s="3" customFormat="1">
      <c r="A1812" s="176" t="s">
        <v>4696</v>
      </c>
      <c r="B1812" s="176"/>
      <c r="C1812" s="185">
        <v>4</v>
      </c>
      <c r="D1812" s="153">
        <v>0</v>
      </c>
      <c r="E1812" s="177" t="s">
        <v>3417</v>
      </c>
      <c r="F1812" s="177" t="s">
        <v>3986</v>
      </c>
      <c r="G1812" s="177" t="s">
        <v>3417</v>
      </c>
      <c r="H1812" s="177" t="s">
        <v>3417</v>
      </c>
      <c r="I1812" s="177" t="s">
        <v>3401</v>
      </c>
      <c r="J1812" s="187" t="s">
        <v>7360</v>
      </c>
      <c r="K1812" s="60" t="str">
        <f t="shared" si="43"/>
        <v>000100001001010703</v>
      </c>
    </row>
    <row r="1813" spans="1:11" s="3" customFormat="1">
      <c r="A1813" s="176" t="s">
        <v>4697</v>
      </c>
      <c r="B1813" s="176"/>
      <c r="C1813" s="185">
        <v>4</v>
      </c>
      <c r="D1813" s="153">
        <v>0</v>
      </c>
      <c r="E1813" s="177" t="s">
        <v>3417</v>
      </c>
      <c r="F1813" s="177" t="s">
        <v>3986</v>
      </c>
      <c r="G1813" s="177" t="s">
        <v>3417</v>
      </c>
      <c r="H1813" s="177" t="s">
        <v>3417</v>
      </c>
      <c r="I1813" s="177" t="s">
        <v>3401</v>
      </c>
      <c r="J1813" s="177" t="s">
        <v>7361</v>
      </c>
      <c r="K1813" s="60" t="str">
        <f t="shared" si="43"/>
        <v>000100001001010704</v>
      </c>
    </row>
    <row r="1814" spans="1:11" s="3" customFormat="1">
      <c r="A1814" s="176" t="s">
        <v>4698</v>
      </c>
      <c r="B1814" s="176"/>
      <c r="C1814" s="185">
        <v>4</v>
      </c>
      <c r="D1814" s="153">
        <v>0</v>
      </c>
      <c r="E1814" s="177" t="s">
        <v>3417</v>
      </c>
      <c r="F1814" s="177" t="s">
        <v>3986</v>
      </c>
      <c r="G1814" s="177" t="s">
        <v>3417</v>
      </c>
      <c r="H1814" s="177" t="s">
        <v>3417</v>
      </c>
      <c r="I1814" s="177" t="s">
        <v>3401</v>
      </c>
      <c r="J1814" s="187" t="s">
        <v>7362</v>
      </c>
      <c r="K1814" s="60" t="str">
        <f t="shared" si="43"/>
        <v>000100001001010705</v>
      </c>
    </row>
    <row r="1815" spans="1:11" s="3" customFormat="1">
      <c r="A1815" s="176" t="s">
        <v>4699</v>
      </c>
      <c r="B1815" s="176"/>
      <c r="C1815" s="185">
        <v>4</v>
      </c>
      <c r="D1815" s="153">
        <v>0</v>
      </c>
      <c r="E1815" s="177" t="s">
        <v>3417</v>
      </c>
      <c r="F1815" s="177" t="s">
        <v>3986</v>
      </c>
      <c r="G1815" s="177" t="s">
        <v>3417</v>
      </c>
      <c r="H1815" s="177" t="s">
        <v>3417</v>
      </c>
      <c r="I1815" s="177" t="s">
        <v>3401</v>
      </c>
      <c r="J1815" s="177" t="s">
        <v>7363</v>
      </c>
      <c r="K1815" s="60" t="str">
        <f t="shared" ref="K1815:K1878" si="44">D1815&amp;E1815&amp;F1815&amp;G1815&amp;H1815&amp;I1815&amp;J1815</f>
        <v>000100001001010706</v>
      </c>
    </row>
    <row r="1816" spans="1:11" s="3" customFormat="1">
      <c r="A1816" s="176" t="s">
        <v>4700</v>
      </c>
      <c r="B1816" s="176"/>
      <c r="C1816" s="185">
        <v>4</v>
      </c>
      <c r="D1816" s="153">
        <v>0</v>
      </c>
      <c r="E1816" s="177" t="s">
        <v>3417</v>
      </c>
      <c r="F1816" s="177" t="s">
        <v>3986</v>
      </c>
      <c r="G1816" s="177" t="s">
        <v>3417</v>
      </c>
      <c r="H1816" s="177" t="s">
        <v>3417</v>
      </c>
      <c r="I1816" s="177" t="s">
        <v>3401</v>
      </c>
      <c r="J1816" s="187" t="s">
        <v>7364</v>
      </c>
      <c r="K1816" s="60" t="str">
        <f t="shared" si="44"/>
        <v>000100001001010707</v>
      </c>
    </row>
    <row r="1817" spans="1:11" s="3" customFormat="1">
      <c r="A1817" s="176" t="s">
        <v>4701</v>
      </c>
      <c r="B1817" s="176"/>
      <c r="C1817" s="185">
        <v>4</v>
      </c>
      <c r="D1817" s="153">
        <v>0</v>
      </c>
      <c r="E1817" s="177" t="s">
        <v>3417</v>
      </c>
      <c r="F1817" s="177" t="s">
        <v>3986</v>
      </c>
      <c r="G1817" s="177" t="s">
        <v>3417</v>
      </c>
      <c r="H1817" s="177" t="s">
        <v>3417</v>
      </c>
      <c r="I1817" s="177" t="s">
        <v>3401</v>
      </c>
      <c r="J1817" s="177" t="s">
        <v>7365</v>
      </c>
      <c r="K1817" s="60" t="str">
        <f t="shared" si="44"/>
        <v>000100001001010708</v>
      </c>
    </row>
    <row r="1818" spans="1:11" s="3" customFormat="1">
      <c r="A1818" s="176" t="s">
        <v>4702</v>
      </c>
      <c r="B1818" s="176"/>
      <c r="C1818" s="185">
        <v>4</v>
      </c>
      <c r="D1818" s="153">
        <v>0</v>
      </c>
      <c r="E1818" s="177" t="s">
        <v>3417</v>
      </c>
      <c r="F1818" s="177" t="s">
        <v>3986</v>
      </c>
      <c r="G1818" s="177" t="s">
        <v>3417</v>
      </c>
      <c r="H1818" s="177" t="s">
        <v>3417</v>
      </c>
      <c r="I1818" s="177" t="s">
        <v>3401</v>
      </c>
      <c r="J1818" s="187" t="s">
        <v>7366</v>
      </c>
      <c r="K1818" s="60" t="str">
        <f t="shared" si="44"/>
        <v>000100001001010709</v>
      </c>
    </row>
    <row r="1819" spans="1:11" s="3" customFormat="1">
      <c r="A1819" s="176" t="s">
        <v>4703</v>
      </c>
      <c r="B1819" s="176"/>
      <c r="C1819" s="185">
        <v>4</v>
      </c>
      <c r="D1819" s="153">
        <v>0</v>
      </c>
      <c r="E1819" s="177" t="s">
        <v>3417</v>
      </c>
      <c r="F1819" s="177" t="s">
        <v>3986</v>
      </c>
      <c r="G1819" s="177" t="s">
        <v>3417</v>
      </c>
      <c r="H1819" s="177" t="s">
        <v>3417</v>
      </c>
      <c r="I1819" s="177" t="s">
        <v>3401</v>
      </c>
      <c r="J1819" s="177" t="s">
        <v>7367</v>
      </c>
      <c r="K1819" s="60" t="str">
        <f t="shared" si="44"/>
        <v>000100001001010710</v>
      </c>
    </row>
    <row r="1820" spans="1:11" s="3" customFormat="1">
      <c r="A1820" s="176" t="s">
        <v>4704</v>
      </c>
      <c r="B1820" s="176"/>
      <c r="C1820" s="185">
        <v>4</v>
      </c>
      <c r="D1820" s="153">
        <v>0</v>
      </c>
      <c r="E1820" s="177" t="s">
        <v>3417</v>
      </c>
      <c r="F1820" s="177" t="s">
        <v>3986</v>
      </c>
      <c r="G1820" s="177" t="s">
        <v>3417</v>
      </c>
      <c r="H1820" s="177" t="s">
        <v>3417</v>
      </c>
      <c r="I1820" s="177" t="s">
        <v>3401</v>
      </c>
      <c r="J1820" s="187" t="s">
        <v>7368</v>
      </c>
      <c r="K1820" s="60" t="str">
        <f t="shared" si="44"/>
        <v>000100001001010711</v>
      </c>
    </row>
    <row r="1821" spans="1:11" s="3" customFormat="1">
      <c r="A1821" s="176" t="s">
        <v>4705</v>
      </c>
      <c r="B1821" s="176"/>
      <c r="C1821" s="185">
        <v>4</v>
      </c>
      <c r="D1821" s="153">
        <v>0</v>
      </c>
      <c r="E1821" s="177" t="s">
        <v>3417</v>
      </c>
      <c r="F1821" s="177" t="s">
        <v>3986</v>
      </c>
      <c r="G1821" s="177" t="s">
        <v>3417</v>
      </c>
      <c r="H1821" s="177" t="s">
        <v>3417</v>
      </c>
      <c r="I1821" s="177" t="s">
        <v>3401</v>
      </c>
      <c r="J1821" s="177" t="s">
        <v>7369</v>
      </c>
      <c r="K1821" s="60" t="str">
        <f t="shared" si="44"/>
        <v>000100001001010712</v>
      </c>
    </row>
    <row r="1822" spans="1:11" s="3" customFormat="1">
      <c r="A1822" s="176" t="s">
        <v>4706</v>
      </c>
      <c r="B1822" s="176"/>
      <c r="C1822" s="185">
        <v>4</v>
      </c>
      <c r="D1822" s="153">
        <v>0</v>
      </c>
      <c r="E1822" s="177" t="s">
        <v>3417</v>
      </c>
      <c r="F1822" s="177" t="s">
        <v>3986</v>
      </c>
      <c r="G1822" s="177" t="s">
        <v>3417</v>
      </c>
      <c r="H1822" s="177" t="s">
        <v>3417</v>
      </c>
      <c r="I1822" s="177" t="s">
        <v>3401</v>
      </c>
      <c r="J1822" s="187" t="s">
        <v>7370</v>
      </c>
      <c r="K1822" s="60" t="str">
        <f t="shared" si="44"/>
        <v>000100001001010713</v>
      </c>
    </row>
    <row r="1823" spans="1:11" s="3" customFormat="1">
      <c r="A1823" s="176" t="s">
        <v>4707</v>
      </c>
      <c r="B1823" s="176"/>
      <c r="C1823" s="185">
        <v>4</v>
      </c>
      <c r="D1823" s="153">
        <v>0</v>
      </c>
      <c r="E1823" s="177" t="s">
        <v>3417</v>
      </c>
      <c r="F1823" s="177" t="s">
        <v>3986</v>
      </c>
      <c r="G1823" s="177" t="s">
        <v>3417</v>
      </c>
      <c r="H1823" s="177" t="s">
        <v>3417</v>
      </c>
      <c r="I1823" s="177" t="s">
        <v>3401</v>
      </c>
      <c r="J1823" s="177" t="s">
        <v>7371</v>
      </c>
      <c r="K1823" s="60" t="str">
        <f t="shared" si="44"/>
        <v>000100001001010714</v>
      </c>
    </row>
    <row r="1824" spans="1:11" s="3" customFormat="1">
      <c r="A1824" s="176" t="s">
        <v>4708</v>
      </c>
      <c r="B1824" s="176"/>
      <c r="C1824" s="185">
        <v>4</v>
      </c>
      <c r="D1824" s="153">
        <v>0</v>
      </c>
      <c r="E1824" s="177" t="s">
        <v>3417</v>
      </c>
      <c r="F1824" s="177" t="s">
        <v>3986</v>
      </c>
      <c r="G1824" s="177" t="s">
        <v>3417</v>
      </c>
      <c r="H1824" s="177" t="s">
        <v>3417</v>
      </c>
      <c r="I1824" s="177" t="s">
        <v>3401</v>
      </c>
      <c r="J1824" s="187" t="s">
        <v>7372</v>
      </c>
      <c r="K1824" s="60" t="str">
        <f t="shared" si="44"/>
        <v>000100001001010715</v>
      </c>
    </row>
    <row r="1825" spans="1:11" s="3" customFormat="1">
      <c r="A1825" s="176" t="s">
        <v>4709</v>
      </c>
      <c r="B1825" s="176"/>
      <c r="C1825" s="185">
        <v>4</v>
      </c>
      <c r="D1825" s="153">
        <v>0</v>
      </c>
      <c r="E1825" s="177" t="s">
        <v>3417</v>
      </c>
      <c r="F1825" s="177" t="s">
        <v>3986</v>
      </c>
      <c r="G1825" s="177" t="s">
        <v>3417</v>
      </c>
      <c r="H1825" s="177" t="s">
        <v>3417</v>
      </c>
      <c r="I1825" s="177" t="s">
        <v>3401</v>
      </c>
      <c r="J1825" s="177" t="s">
        <v>7373</v>
      </c>
      <c r="K1825" s="60" t="str">
        <f t="shared" si="44"/>
        <v>000100001001010716</v>
      </c>
    </row>
    <row r="1826" spans="1:11" s="3" customFormat="1">
      <c r="A1826" s="176" t="s">
        <v>4710</v>
      </c>
      <c r="B1826" s="176"/>
      <c r="C1826" s="185">
        <v>4</v>
      </c>
      <c r="D1826" s="153">
        <v>0</v>
      </c>
      <c r="E1826" s="177" t="s">
        <v>3417</v>
      </c>
      <c r="F1826" s="177" t="s">
        <v>3986</v>
      </c>
      <c r="G1826" s="177" t="s">
        <v>3417</v>
      </c>
      <c r="H1826" s="177" t="s">
        <v>3417</v>
      </c>
      <c r="I1826" s="177" t="s">
        <v>3401</v>
      </c>
      <c r="J1826" s="187" t="s">
        <v>7374</v>
      </c>
      <c r="K1826" s="60" t="str">
        <f t="shared" si="44"/>
        <v>000100001001010717</v>
      </c>
    </row>
    <row r="1827" spans="1:11" s="3" customFormat="1">
      <c r="A1827" s="176" t="s">
        <v>4711</v>
      </c>
      <c r="B1827" s="176"/>
      <c r="C1827" s="185">
        <v>4</v>
      </c>
      <c r="D1827" s="153">
        <v>0</v>
      </c>
      <c r="E1827" s="177" t="s">
        <v>3417</v>
      </c>
      <c r="F1827" s="177" t="s">
        <v>3986</v>
      </c>
      <c r="G1827" s="177" t="s">
        <v>3417</v>
      </c>
      <c r="H1827" s="177" t="s">
        <v>3417</v>
      </c>
      <c r="I1827" s="177" t="s">
        <v>3401</v>
      </c>
      <c r="J1827" s="177" t="s">
        <v>7375</v>
      </c>
      <c r="K1827" s="60" t="str">
        <f t="shared" si="44"/>
        <v>000100001001010718</v>
      </c>
    </row>
    <row r="1828" spans="1:11" s="3" customFormat="1">
      <c r="A1828" s="176" t="s">
        <v>4712</v>
      </c>
      <c r="B1828" s="176"/>
      <c r="C1828" s="185">
        <v>4</v>
      </c>
      <c r="D1828" s="153">
        <v>0</v>
      </c>
      <c r="E1828" s="177" t="s">
        <v>3417</v>
      </c>
      <c r="F1828" s="177" t="s">
        <v>3986</v>
      </c>
      <c r="G1828" s="177" t="s">
        <v>3417</v>
      </c>
      <c r="H1828" s="177" t="s">
        <v>3417</v>
      </c>
      <c r="I1828" s="177" t="s">
        <v>3401</v>
      </c>
      <c r="J1828" s="187" t="s">
        <v>7376</v>
      </c>
      <c r="K1828" s="60" t="str">
        <f t="shared" si="44"/>
        <v>000100001001010719</v>
      </c>
    </row>
    <row r="1829" spans="1:11" s="3" customFormat="1">
      <c r="A1829" s="176" t="s">
        <v>4713</v>
      </c>
      <c r="B1829" s="176"/>
      <c r="C1829" s="185">
        <v>4</v>
      </c>
      <c r="D1829" s="153">
        <v>0</v>
      </c>
      <c r="E1829" s="177" t="s">
        <v>3417</v>
      </c>
      <c r="F1829" s="177" t="s">
        <v>3986</v>
      </c>
      <c r="G1829" s="177" t="s">
        <v>3417</v>
      </c>
      <c r="H1829" s="177" t="s">
        <v>3417</v>
      </c>
      <c r="I1829" s="177" t="s">
        <v>3401</v>
      </c>
      <c r="J1829" s="177" t="s">
        <v>7377</v>
      </c>
      <c r="K1829" s="60" t="str">
        <f t="shared" si="44"/>
        <v>000100001001010720</v>
      </c>
    </row>
    <row r="1830" spans="1:11" s="3" customFormat="1">
      <c r="A1830" s="176" t="s">
        <v>4714</v>
      </c>
      <c r="B1830" s="176"/>
      <c r="C1830" s="185">
        <v>4</v>
      </c>
      <c r="D1830" s="153">
        <v>0</v>
      </c>
      <c r="E1830" s="177" t="s">
        <v>3417</v>
      </c>
      <c r="F1830" s="177" t="s">
        <v>3986</v>
      </c>
      <c r="G1830" s="177" t="s">
        <v>3417</v>
      </c>
      <c r="H1830" s="177" t="s">
        <v>3417</v>
      </c>
      <c r="I1830" s="177" t="s">
        <v>3401</v>
      </c>
      <c r="J1830" s="187" t="s">
        <v>7378</v>
      </c>
      <c r="K1830" s="60" t="str">
        <f t="shared" si="44"/>
        <v>000100001001010721</v>
      </c>
    </row>
    <row r="1831" spans="1:11" s="3" customFormat="1">
      <c r="A1831" s="176" t="s">
        <v>4715</v>
      </c>
      <c r="B1831" s="176"/>
      <c r="C1831" s="185">
        <v>4</v>
      </c>
      <c r="D1831" s="153">
        <v>0</v>
      </c>
      <c r="E1831" s="177" t="s">
        <v>3417</v>
      </c>
      <c r="F1831" s="177" t="s">
        <v>3986</v>
      </c>
      <c r="G1831" s="177" t="s">
        <v>3417</v>
      </c>
      <c r="H1831" s="177" t="s">
        <v>3417</v>
      </c>
      <c r="I1831" s="177" t="s">
        <v>3401</v>
      </c>
      <c r="J1831" s="177" t="s">
        <v>7379</v>
      </c>
      <c r="K1831" s="60" t="str">
        <f t="shared" si="44"/>
        <v>000100001001010722</v>
      </c>
    </row>
    <row r="1832" spans="1:11" s="3" customFormat="1">
      <c r="A1832" s="176" t="s">
        <v>4716</v>
      </c>
      <c r="B1832" s="176"/>
      <c r="C1832" s="185">
        <v>4</v>
      </c>
      <c r="D1832" s="153">
        <v>0</v>
      </c>
      <c r="E1832" s="177" t="s">
        <v>3417</v>
      </c>
      <c r="F1832" s="177" t="s">
        <v>3986</v>
      </c>
      <c r="G1832" s="177" t="s">
        <v>3417</v>
      </c>
      <c r="H1832" s="177" t="s">
        <v>3417</v>
      </c>
      <c r="I1832" s="177" t="s">
        <v>3401</v>
      </c>
      <c r="J1832" s="187" t="s">
        <v>7740</v>
      </c>
      <c r="K1832" s="60" t="str">
        <f t="shared" si="44"/>
        <v>000100001001010723</v>
      </c>
    </row>
    <row r="1833" spans="1:11" s="3" customFormat="1">
      <c r="A1833" s="176" t="s">
        <v>4717</v>
      </c>
      <c r="B1833" s="176"/>
      <c r="C1833" s="185">
        <v>4</v>
      </c>
      <c r="D1833" s="153">
        <v>0</v>
      </c>
      <c r="E1833" s="177" t="s">
        <v>3417</v>
      </c>
      <c r="F1833" s="177" t="s">
        <v>3986</v>
      </c>
      <c r="G1833" s="177" t="s">
        <v>3417</v>
      </c>
      <c r="H1833" s="177" t="s">
        <v>3417</v>
      </c>
      <c r="I1833" s="177" t="s">
        <v>3401</v>
      </c>
      <c r="J1833" s="177" t="s">
        <v>7741</v>
      </c>
      <c r="K1833" s="60" t="str">
        <f t="shared" si="44"/>
        <v>000100001001010724</v>
      </c>
    </row>
    <row r="1834" spans="1:11" s="3" customFormat="1">
      <c r="A1834" s="176" t="s">
        <v>4718</v>
      </c>
      <c r="B1834" s="176"/>
      <c r="C1834" s="185">
        <v>4</v>
      </c>
      <c r="D1834" s="153">
        <v>0</v>
      </c>
      <c r="E1834" s="177" t="s">
        <v>3417</v>
      </c>
      <c r="F1834" s="177" t="s">
        <v>3986</v>
      </c>
      <c r="G1834" s="177" t="s">
        <v>3417</v>
      </c>
      <c r="H1834" s="177" t="s">
        <v>3417</v>
      </c>
      <c r="I1834" s="177" t="s">
        <v>3401</v>
      </c>
      <c r="J1834" s="187" t="s">
        <v>7742</v>
      </c>
      <c r="K1834" s="60" t="str">
        <f t="shared" si="44"/>
        <v>000100001001010725</v>
      </c>
    </row>
    <row r="1835" spans="1:11" s="3" customFormat="1">
      <c r="A1835" s="176" t="s">
        <v>4719</v>
      </c>
      <c r="B1835" s="176"/>
      <c r="C1835" s="185">
        <v>4</v>
      </c>
      <c r="D1835" s="153">
        <v>0</v>
      </c>
      <c r="E1835" s="177" t="s">
        <v>3417</v>
      </c>
      <c r="F1835" s="177" t="s">
        <v>3986</v>
      </c>
      <c r="G1835" s="177" t="s">
        <v>3417</v>
      </c>
      <c r="H1835" s="177" t="s">
        <v>3417</v>
      </c>
      <c r="I1835" s="177" t="s">
        <v>3401</v>
      </c>
      <c r="J1835" s="177" t="s">
        <v>7743</v>
      </c>
      <c r="K1835" s="60" t="str">
        <f t="shared" si="44"/>
        <v>000100001001010726</v>
      </c>
    </row>
    <row r="1836" spans="1:11" s="3" customFormat="1">
      <c r="A1836" s="176" t="s">
        <v>4720</v>
      </c>
      <c r="B1836" s="176"/>
      <c r="C1836" s="185">
        <v>4</v>
      </c>
      <c r="D1836" s="153">
        <v>0</v>
      </c>
      <c r="E1836" s="177" t="s">
        <v>3417</v>
      </c>
      <c r="F1836" s="177" t="s">
        <v>3986</v>
      </c>
      <c r="G1836" s="177" t="s">
        <v>3417</v>
      </c>
      <c r="H1836" s="177" t="s">
        <v>3417</v>
      </c>
      <c r="I1836" s="177" t="s">
        <v>3401</v>
      </c>
      <c r="J1836" s="187" t="s">
        <v>7744</v>
      </c>
      <c r="K1836" s="60" t="str">
        <f t="shared" si="44"/>
        <v>000100001001010727</v>
      </c>
    </row>
    <row r="1837" spans="1:11" s="3" customFormat="1">
      <c r="A1837" s="176" t="s">
        <v>4721</v>
      </c>
      <c r="B1837" s="176"/>
      <c r="C1837" s="185">
        <v>4</v>
      </c>
      <c r="D1837" s="153">
        <v>0</v>
      </c>
      <c r="E1837" s="177" t="s">
        <v>3417</v>
      </c>
      <c r="F1837" s="177" t="s">
        <v>3986</v>
      </c>
      <c r="G1837" s="177" t="s">
        <v>3417</v>
      </c>
      <c r="H1837" s="177" t="s">
        <v>3417</v>
      </c>
      <c r="I1837" s="177" t="s">
        <v>3401</v>
      </c>
      <c r="J1837" s="177" t="s">
        <v>7745</v>
      </c>
      <c r="K1837" s="60" t="str">
        <f t="shared" si="44"/>
        <v>000100001001010728</v>
      </c>
    </row>
    <row r="1838" spans="1:11" s="3" customFormat="1">
      <c r="A1838" s="176" t="s">
        <v>4722</v>
      </c>
      <c r="B1838" s="176"/>
      <c r="C1838" s="185">
        <v>4</v>
      </c>
      <c r="D1838" s="153">
        <v>0</v>
      </c>
      <c r="E1838" s="177" t="s">
        <v>3417</v>
      </c>
      <c r="F1838" s="177" t="s">
        <v>3986</v>
      </c>
      <c r="G1838" s="177" t="s">
        <v>3417</v>
      </c>
      <c r="H1838" s="177" t="s">
        <v>3417</v>
      </c>
      <c r="I1838" s="177" t="s">
        <v>3401</v>
      </c>
      <c r="J1838" s="187" t="s">
        <v>7746</v>
      </c>
      <c r="K1838" s="60" t="str">
        <f t="shared" si="44"/>
        <v>000100001001010729</v>
      </c>
    </row>
    <row r="1839" spans="1:11" s="3" customFormat="1">
      <c r="A1839" s="176" t="s">
        <v>4723</v>
      </c>
      <c r="B1839" s="176"/>
      <c r="C1839" s="185">
        <v>4</v>
      </c>
      <c r="D1839" s="153">
        <v>0</v>
      </c>
      <c r="E1839" s="177" t="s">
        <v>3417</v>
      </c>
      <c r="F1839" s="177" t="s">
        <v>3986</v>
      </c>
      <c r="G1839" s="177" t="s">
        <v>3417</v>
      </c>
      <c r="H1839" s="177" t="s">
        <v>3417</v>
      </c>
      <c r="I1839" s="177" t="s">
        <v>3401</v>
      </c>
      <c r="J1839" s="177" t="s">
        <v>7747</v>
      </c>
      <c r="K1839" s="60" t="str">
        <f t="shared" si="44"/>
        <v>000100001001010730</v>
      </c>
    </row>
    <row r="1840" spans="1:11" s="3" customFormat="1">
      <c r="A1840" s="176" t="s">
        <v>4724</v>
      </c>
      <c r="B1840" s="176"/>
      <c r="C1840" s="185">
        <v>4</v>
      </c>
      <c r="D1840" s="153">
        <v>0</v>
      </c>
      <c r="E1840" s="177" t="s">
        <v>3417</v>
      </c>
      <c r="F1840" s="177" t="s">
        <v>3986</v>
      </c>
      <c r="G1840" s="177" t="s">
        <v>3417</v>
      </c>
      <c r="H1840" s="177" t="s">
        <v>3417</v>
      </c>
      <c r="I1840" s="177" t="s">
        <v>3401</v>
      </c>
      <c r="J1840" s="187" t="s">
        <v>7748</v>
      </c>
      <c r="K1840" s="60" t="str">
        <f t="shared" si="44"/>
        <v>000100001001010731</v>
      </c>
    </row>
    <row r="1841" spans="1:11" s="3" customFormat="1">
      <c r="A1841" s="176" t="s">
        <v>4725</v>
      </c>
      <c r="B1841" s="176"/>
      <c r="C1841" s="185">
        <v>4</v>
      </c>
      <c r="D1841" s="153">
        <v>0</v>
      </c>
      <c r="E1841" s="177" t="s">
        <v>3417</v>
      </c>
      <c r="F1841" s="177" t="s">
        <v>3986</v>
      </c>
      <c r="G1841" s="177" t="s">
        <v>3417</v>
      </c>
      <c r="H1841" s="177" t="s">
        <v>3417</v>
      </c>
      <c r="I1841" s="177" t="s">
        <v>3401</v>
      </c>
      <c r="J1841" s="177" t="s">
        <v>7749</v>
      </c>
      <c r="K1841" s="60" t="str">
        <f t="shared" si="44"/>
        <v>000100001001010732</v>
      </c>
    </row>
    <row r="1842" spans="1:11" s="3" customFormat="1">
      <c r="A1842" s="176" t="s">
        <v>4726</v>
      </c>
      <c r="B1842" s="176"/>
      <c r="C1842" s="185">
        <v>4</v>
      </c>
      <c r="D1842" s="153">
        <v>0</v>
      </c>
      <c r="E1842" s="177" t="s">
        <v>3417</v>
      </c>
      <c r="F1842" s="177" t="s">
        <v>3986</v>
      </c>
      <c r="G1842" s="177" t="s">
        <v>3417</v>
      </c>
      <c r="H1842" s="177" t="s">
        <v>3417</v>
      </c>
      <c r="I1842" s="177" t="s">
        <v>3401</v>
      </c>
      <c r="J1842" s="187" t="s">
        <v>7750</v>
      </c>
      <c r="K1842" s="60" t="str">
        <f t="shared" si="44"/>
        <v>000100001001010733</v>
      </c>
    </row>
    <row r="1843" spans="1:11" s="3" customFormat="1">
      <c r="A1843" s="176" t="s">
        <v>4727</v>
      </c>
      <c r="B1843" s="176"/>
      <c r="C1843" s="185">
        <v>4</v>
      </c>
      <c r="D1843" s="153">
        <v>0</v>
      </c>
      <c r="E1843" s="177" t="s">
        <v>3417</v>
      </c>
      <c r="F1843" s="177" t="s">
        <v>3986</v>
      </c>
      <c r="G1843" s="177" t="s">
        <v>3417</v>
      </c>
      <c r="H1843" s="177" t="s">
        <v>3417</v>
      </c>
      <c r="I1843" s="177" t="s">
        <v>3401</v>
      </c>
      <c r="J1843" s="177" t="s">
        <v>7751</v>
      </c>
      <c r="K1843" s="60" t="str">
        <f t="shared" si="44"/>
        <v>000100001001010734</v>
      </c>
    </row>
    <row r="1844" spans="1:11" s="3" customFormat="1">
      <c r="A1844" s="176" t="s">
        <v>4728</v>
      </c>
      <c r="B1844" s="176"/>
      <c r="C1844" s="185">
        <v>4</v>
      </c>
      <c r="D1844" s="153">
        <v>0</v>
      </c>
      <c r="E1844" s="177" t="s">
        <v>3417</v>
      </c>
      <c r="F1844" s="177" t="s">
        <v>3986</v>
      </c>
      <c r="G1844" s="177" t="s">
        <v>3417</v>
      </c>
      <c r="H1844" s="177" t="s">
        <v>3417</v>
      </c>
      <c r="I1844" s="177" t="s">
        <v>3401</v>
      </c>
      <c r="J1844" s="187" t="s">
        <v>7752</v>
      </c>
      <c r="K1844" s="60" t="str">
        <f t="shared" si="44"/>
        <v>000100001001010735</v>
      </c>
    </row>
    <row r="1845" spans="1:11" s="3" customFormat="1">
      <c r="A1845" s="176" t="s">
        <v>4729</v>
      </c>
      <c r="B1845" s="176"/>
      <c r="C1845" s="185">
        <v>4</v>
      </c>
      <c r="D1845" s="153">
        <v>0</v>
      </c>
      <c r="E1845" s="177" t="s">
        <v>3417</v>
      </c>
      <c r="F1845" s="177" t="s">
        <v>3986</v>
      </c>
      <c r="G1845" s="177" t="s">
        <v>3417</v>
      </c>
      <c r="H1845" s="177" t="s">
        <v>3417</v>
      </c>
      <c r="I1845" s="177" t="s">
        <v>3401</v>
      </c>
      <c r="J1845" s="177" t="s">
        <v>7753</v>
      </c>
      <c r="K1845" s="60" t="str">
        <f t="shared" si="44"/>
        <v>000100001001010736</v>
      </c>
    </row>
    <row r="1846" spans="1:11" s="3" customFormat="1">
      <c r="A1846" s="176" t="s">
        <v>4730</v>
      </c>
      <c r="B1846" s="176"/>
      <c r="C1846" s="185">
        <v>4</v>
      </c>
      <c r="D1846" s="153">
        <v>0</v>
      </c>
      <c r="E1846" s="177" t="s">
        <v>3417</v>
      </c>
      <c r="F1846" s="177" t="s">
        <v>3986</v>
      </c>
      <c r="G1846" s="177" t="s">
        <v>3417</v>
      </c>
      <c r="H1846" s="177" t="s">
        <v>3417</v>
      </c>
      <c r="I1846" s="177" t="s">
        <v>3401</v>
      </c>
      <c r="J1846" s="187" t="s">
        <v>7754</v>
      </c>
      <c r="K1846" s="60" t="str">
        <f t="shared" si="44"/>
        <v>000100001001010737</v>
      </c>
    </row>
    <row r="1847" spans="1:11" s="3" customFormat="1">
      <c r="A1847" s="176" t="s">
        <v>4731</v>
      </c>
      <c r="B1847" s="176"/>
      <c r="C1847" s="185">
        <v>4</v>
      </c>
      <c r="D1847" s="153">
        <v>0</v>
      </c>
      <c r="E1847" s="177" t="s">
        <v>3417</v>
      </c>
      <c r="F1847" s="177" t="s">
        <v>3986</v>
      </c>
      <c r="G1847" s="177" t="s">
        <v>3417</v>
      </c>
      <c r="H1847" s="177" t="s">
        <v>3417</v>
      </c>
      <c r="I1847" s="177" t="s">
        <v>3401</v>
      </c>
      <c r="J1847" s="177" t="s">
        <v>7755</v>
      </c>
      <c r="K1847" s="60" t="str">
        <f t="shared" si="44"/>
        <v>000100001001010738</v>
      </c>
    </row>
    <row r="1848" spans="1:11" s="3" customFormat="1">
      <c r="A1848" s="176" t="s">
        <v>4732</v>
      </c>
      <c r="B1848" s="176"/>
      <c r="C1848" s="185">
        <v>4</v>
      </c>
      <c r="D1848" s="153">
        <v>0</v>
      </c>
      <c r="E1848" s="177" t="s">
        <v>3417</v>
      </c>
      <c r="F1848" s="177" t="s">
        <v>3986</v>
      </c>
      <c r="G1848" s="177" t="s">
        <v>3417</v>
      </c>
      <c r="H1848" s="177" t="s">
        <v>3417</v>
      </c>
      <c r="I1848" s="177" t="s">
        <v>3401</v>
      </c>
      <c r="J1848" s="187" t="s">
        <v>7756</v>
      </c>
      <c r="K1848" s="60" t="str">
        <f t="shared" si="44"/>
        <v>000100001001010739</v>
      </c>
    </row>
    <row r="1849" spans="1:11" s="3" customFormat="1">
      <c r="A1849" s="176" t="s">
        <v>4733</v>
      </c>
      <c r="B1849" s="176"/>
      <c r="C1849" s="185">
        <v>4</v>
      </c>
      <c r="D1849" s="153">
        <v>0</v>
      </c>
      <c r="E1849" s="177" t="s">
        <v>3417</v>
      </c>
      <c r="F1849" s="177" t="s">
        <v>3986</v>
      </c>
      <c r="G1849" s="177" t="s">
        <v>3417</v>
      </c>
      <c r="H1849" s="177" t="s">
        <v>3417</v>
      </c>
      <c r="I1849" s="177" t="s">
        <v>3401</v>
      </c>
      <c r="J1849" s="177" t="s">
        <v>7757</v>
      </c>
      <c r="K1849" s="60" t="str">
        <f t="shared" si="44"/>
        <v>000100001001010740</v>
      </c>
    </row>
    <row r="1850" spans="1:11" s="3" customFormat="1">
      <c r="A1850" s="176" t="s">
        <v>4734</v>
      </c>
      <c r="B1850" s="176"/>
      <c r="C1850" s="185">
        <v>4</v>
      </c>
      <c r="D1850" s="153">
        <v>0</v>
      </c>
      <c r="E1850" s="177" t="s">
        <v>3417</v>
      </c>
      <c r="F1850" s="177" t="s">
        <v>3986</v>
      </c>
      <c r="G1850" s="177" t="s">
        <v>3417</v>
      </c>
      <c r="H1850" s="177" t="s">
        <v>3417</v>
      </c>
      <c r="I1850" s="177" t="s">
        <v>3401</v>
      </c>
      <c r="J1850" s="187" t="s">
        <v>7758</v>
      </c>
      <c r="K1850" s="60" t="str">
        <f t="shared" si="44"/>
        <v>000100001001010741</v>
      </c>
    </row>
    <row r="1851" spans="1:11" s="3" customFormat="1">
      <c r="A1851" s="176" t="s">
        <v>4735</v>
      </c>
      <c r="B1851" s="176"/>
      <c r="C1851" s="185">
        <v>4</v>
      </c>
      <c r="D1851" s="153">
        <v>0</v>
      </c>
      <c r="E1851" s="177" t="s">
        <v>3417</v>
      </c>
      <c r="F1851" s="177" t="s">
        <v>3986</v>
      </c>
      <c r="G1851" s="177" t="s">
        <v>3417</v>
      </c>
      <c r="H1851" s="177" t="s">
        <v>3417</v>
      </c>
      <c r="I1851" s="177" t="s">
        <v>3401</v>
      </c>
      <c r="J1851" s="177" t="s">
        <v>7759</v>
      </c>
      <c r="K1851" s="60" t="str">
        <f t="shared" si="44"/>
        <v>000100001001010742</v>
      </c>
    </row>
    <row r="1852" spans="1:11" s="3" customFormat="1">
      <c r="A1852" s="176" t="s">
        <v>4736</v>
      </c>
      <c r="B1852" s="176"/>
      <c r="C1852" s="185">
        <v>4</v>
      </c>
      <c r="D1852" s="153">
        <v>0</v>
      </c>
      <c r="E1852" s="177" t="s">
        <v>3417</v>
      </c>
      <c r="F1852" s="177" t="s">
        <v>3986</v>
      </c>
      <c r="G1852" s="177" t="s">
        <v>3417</v>
      </c>
      <c r="H1852" s="177" t="s">
        <v>3417</v>
      </c>
      <c r="I1852" s="177" t="s">
        <v>3401</v>
      </c>
      <c r="J1852" s="187" t="s">
        <v>7760</v>
      </c>
      <c r="K1852" s="60" t="str">
        <f t="shared" si="44"/>
        <v>000100001001010743</v>
      </c>
    </row>
    <row r="1853" spans="1:11" s="3" customFormat="1">
      <c r="A1853" s="176" t="s">
        <v>4737</v>
      </c>
      <c r="B1853" s="176"/>
      <c r="C1853" s="185">
        <v>4</v>
      </c>
      <c r="D1853" s="153">
        <v>0</v>
      </c>
      <c r="E1853" s="177" t="s">
        <v>3417</v>
      </c>
      <c r="F1853" s="177" t="s">
        <v>3986</v>
      </c>
      <c r="G1853" s="177" t="s">
        <v>3417</v>
      </c>
      <c r="H1853" s="177" t="s">
        <v>3417</v>
      </c>
      <c r="I1853" s="177" t="s">
        <v>3401</v>
      </c>
      <c r="J1853" s="177" t="s">
        <v>7761</v>
      </c>
      <c r="K1853" s="60" t="str">
        <f t="shared" si="44"/>
        <v>000100001001010744</v>
      </c>
    </row>
    <row r="1854" spans="1:11" s="3" customFormat="1">
      <c r="A1854" s="176" t="s">
        <v>4738</v>
      </c>
      <c r="B1854" s="176"/>
      <c r="C1854" s="185">
        <v>4</v>
      </c>
      <c r="D1854" s="153">
        <v>0</v>
      </c>
      <c r="E1854" s="177" t="s">
        <v>3417</v>
      </c>
      <c r="F1854" s="177" t="s">
        <v>3986</v>
      </c>
      <c r="G1854" s="177" t="s">
        <v>3417</v>
      </c>
      <c r="H1854" s="177" t="s">
        <v>3417</v>
      </c>
      <c r="I1854" s="177" t="s">
        <v>3401</v>
      </c>
      <c r="J1854" s="187" t="s">
        <v>7762</v>
      </c>
      <c r="K1854" s="60" t="str">
        <f t="shared" si="44"/>
        <v>000100001001010745</v>
      </c>
    </row>
    <row r="1855" spans="1:11" s="3" customFormat="1">
      <c r="A1855" s="176" t="s">
        <v>4739</v>
      </c>
      <c r="B1855" s="176"/>
      <c r="C1855" s="185">
        <v>4</v>
      </c>
      <c r="D1855" s="153">
        <v>0</v>
      </c>
      <c r="E1855" s="177" t="s">
        <v>3417</v>
      </c>
      <c r="F1855" s="177" t="s">
        <v>3986</v>
      </c>
      <c r="G1855" s="177" t="s">
        <v>3417</v>
      </c>
      <c r="H1855" s="177" t="s">
        <v>3417</v>
      </c>
      <c r="I1855" s="177" t="s">
        <v>3401</v>
      </c>
      <c r="J1855" s="177" t="s">
        <v>7763</v>
      </c>
      <c r="K1855" s="60" t="str">
        <f t="shared" si="44"/>
        <v>000100001001010746</v>
      </c>
    </row>
    <row r="1856" spans="1:11" s="3" customFormat="1">
      <c r="A1856" s="176" t="s">
        <v>4740</v>
      </c>
      <c r="B1856" s="176"/>
      <c r="C1856" s="185">
        <v>4</v>
      </c>
      <c r="D1856" s="153">
        <v>0</v>
      </c>
      <c r="E1856" s="177" t="s">
        <v>3417</v>
      </c>
      <c r="F1856" s="177" t="s">
        <v>3986</v>
      </c>
      <c r="G1856" s="177" t="s">
        <v>3417</v>
      </c>
      <c r="H1856" s="177" t="s">
        <v>3417</v>
      </c>
      <c r="I1856" s="177" t="s">
        <v>3401</v>
      </c>
      <c r="J1856" s="187" t="s">
        <v>7764</v>
      </c>
      <c r="K1856" s="60" t="str">
        <f t="shared" si="44"/>
        <v>000100001001010747</v>
      </c>
    </row>
    <row r="1857" spans="1:11" s="3" customFormat="1">
      <c r="A1857" s="176" t="s">
        <v>4741</v>
      </c>
      <c r="B1857" s="176"/>
      <c r="C1857" s="185">
        <v>4</v>
      </c>
      <c r="D1857" s="153">
        <v>0</v>
      </c>
      <c r="E1857" s="177" t="s">
        <v>3417</v>
      </c>
      <c r="F1857" s="177" t="s">
        <v>3986</v>
      </c>
      <c r="G1857" s="177" t="s">
        <v>3417</v>
      </c>
      <c r="H1857" s="177" t="s">
        <v>3417</v>
      </c>
      <c r="I1857" s="177" t="s">
        <v>3401</v>
      </c>
      <c r="J1857" s="177" t="s">
        <v>7765</v>
      </c>
      <c r="K1857" s="60" t="str">
        <f t="shared" si="44"/>
        <v>000100001001010748</v>
      </c>
    </row>
    <row r="1858" spans="1:11" s="3" customFormat="1">
      <c r="A1858" s="176" t="s">
        <v>4742</v>
      </c>
      <c r="B1858" s="176"/>
      <c r="C1858" s="185">
        <v>4</v>
      </c>
      <c r="D1858" s="153">
        <v>0</v>
      </c>
      <c r="E1858" s="177" t="s">
        <v>3417</v>
      </c>
      <c r="F1858" s="177" t="s">
        <v>3986</v>
      </c>
      <c r="G1858" s="177" t="s">
        <v>3417</v>
      </c>
      <c r="H1858" s="177" t="s">
        <v>3417</v>
      </c>
      <c r="I1858" s="177" t="s">
        <v>3401</v>
      </c>
      <c r="J1858" s="187" t="s">
        <v>7766</v>
      </c>
      <c r="K1858" s="60" t="str">
        <f t="shared" si="44"/>
        <v>000100001001010749</v>
      </c>
    </row>
    <row r="1859" spans="1:11" s="3" customFormat="1">
      <c r="A1859" s="176" t="s">
        <v>4743</v>
      </c>
      <c r="B1859" s="176"/>
      <c r="C1859" s="185">
        <v>4</v>
      </c>
      <c r="D1859" s="153">
        <v>0</v>
      </c>
      <c r="E1859" s="177" t="s">
        <v>3417</v>
      </c>
      <c r="F1859" s="177" t="s">
        <v>3986</v>
      </c>
      <c r="G1859" s="177" t="s">
        <v>3417</v>
      </c>
      <c r="H1859" s="177" t="s">
        <v>3417</v>
      </c>
      <c r="I1859" s="177" t="s">
        <v>3401</v>
      </c>
      <c r="J1859" s="177" t="s">
        <v>7767</v>
      </c>
      <c r="K1859" s="60" t="str">
        <f t="shared" si="44"/>
        <v>000100001001010750</v>
      </c>
    </row>
    <row r="1860" spans="1:11" s="3" customFormat="1">
      <c r="A1860" s="176" t="s">
        <v>4744</v>
      </c>
      <c r="B1860" s="176"/>
      <c r="C1860" s="185">
        <v>4</v>
      </c>
      <c r="D1860" s="153">
        <v>0</v>
      </c>
      <c r="E1860" s="177" t="s">
        <v>3417</v>
      </c>
      <c r="F1860" s="177" t="s">
        <v>3986</v>
      </c>
      <c r="G1860" s="177" t="s">
        <v>3417</v>
      </c>
      <c r="H1860" s="177" t="s">
        <v>3417</v>
      </c>
      <c r="I1860" s="177" t="s">
        <v>3401</v>
      </c>
      <c r="J1860" s="187" t="s">
        <v>7768</v>
      </c>
      <c r="K1860" s="60" t="str">
        <f t="shared" si="44"/>
        <v>000100001001010751</v>
      </c>
    </row>
    <row r="1861" spans="1:11" s="3" customFormat="1">
      <c r="A1861" s="176" t="s">
        <v>4745</v>
      </c>
      <c r="B1861" s="176"/>
      <c r="C1861" s="185">
        <v>4</v>
      </c>
      <c r="D1861" s="153">
        <v>0</v>
      </c>
      <c r="E1861" s="177" t="s">
        <v>3417</v>
      </c>
      <c r="F1861" s="177" t="s">
        <v>3986</v>
      </c>
      <c r="G1861" s="177" t="s">
        <v>3417</v>
      </c>
      <c r="H1861" s="177" t="s">
        <v>3417</v>
      </c>
      <c r="I1861" s="177" t="s">
        <v>3401</v>
      </c>
      <c r="J1861" s="177" t="s">
        <v>7769</v>
      </c>
      <c r="K1861" s="60" t="str">
        <f t="shared" si="44"/>
        <v>000100001001010752</v>
      </c>
    </row>
    <row r="1862" spans="1:11" s="3" customFormat="1">
      <c r="A1862" s="176" t="s">
        <v>4746</v>
      </c>
      <c r="B1862" s="176"/>
      <c r="C1862" s="185">
        <v>4</v>
      </c>
      <c r="D1862" s="153">
        <v>0</v>
      </c>
      <c r="E1862" s="177" t="s">
        <v>3417</v>
      </c>
      <c r="F1862" s="177" t="s">
        <v>3986</v>
      </c>
      <c r="G1862" s="177" t="s">
        <v>3417</v>
      </c>
      <c r="H1862" s="177" t="s">
        <v>3417</v>
      </c>
      <c r="I1862" s="177" t="s">
        <v>3401</v>
      </c>
      <c r="J1862" s="187" t="s">
        <v>7770</v>
      </c>
      <c r="K1862" s="60" t="str">
        <f t="shared" si="44"/>
        <v>000100001001010753</v>
      </c>
    </row>
    <row r="1863" spans="1:11" s="3" customFormat="1">
      <c r="A1863" s="176" t="s">
        <v>4747</v>
      </c>
      <c r="B1863" s="176"/>
      <c r="C1863" s="185">
        <v>4</v>
      </c>
      <c r="D1863" s="153">
        <v>0</v>
      </c>
      <c r="E1863" s="177" t="s">
        <v>3417</v>
      </c>
      <c r="F1863" s="177" t="s">
        <v>3986</v>
      </c>
      <c r="G1863" s="177" t="s">
        <v>3417</v>
      </c>
      <c r="H1863" s="177" t="s">
        <v>3417</v>
      </c>
      <c r="I1863" s="177" t="s">
        <v>3401</v>
      </c>
      <c r="J1863" s="177" t="s">
        <v>7771</v>
      </c>
      <c r="K1863" s="60" t="str">
        <f t="shared" si="44"/>
        <v>000100001001010754</v>
      </c>
    </row>
    <row r="1864" spans="1:11" s="3" customFormat="1">
      <c r="A1864" s="176" t="s">
        <v>4748</v>
      </c>
      <c r="B1864" s="176"/>
      <c r="C1864" s="185">
        <v>4</v>
      </c>
      <c r="D1864" s="153">
        <v>0</v>
      </c>
      <c r="E1864" s="177" t="s">
        <v>3417</v>
      </c>
      <c r="F1864" s="177" t="s">
        <v>3986</v>
      </c>
      <c r="G1864" s="177" t="s">
        <v>3417</v>
      </c>
      <c r="H1864" s="177" t="s">
        <v>3417</v>
      </c>
      <c r="I1864" s="177" t="s">
        <v>3401</v>
      </c>
      <c r="J1864" s="187" t="s">
        <v>7772</v>
      </c>
      <c r="K1864" s="60" t="str">
        <f t="shared" si="44"/>
        <v>000100001001010755</v>
      </c>
    </row>
    <row r="1865" spans="1:11" s="3" customFormat="1">
      <c r="A1865" s="176" t="s">
        <v>4749</v>
      </c>
      <c r="B1865" s="176"/>
      <c r="C1865" s="185">
        <v>4</v>
      </c>
      <c r="D1865" s="153">
        <v>0</v>
      </c>
      <c r="E1865" s="177" t="s">
        <v>3417</v>
      </c>
      <c r="F1865" s="177" t="s">
        <v>3986</v>
      </c>
      <c r="G1865" s="177" t="s">
        <v>3417</v>
      </c>
      <c r="H1865" s="177" t="s">
        <v>3417</v>
      </c>
      <c r="I1865" s="177" t="s">
        <v>3401</v>
      </c>
      <c r="J1865" s="177" t="s">
        <v>7773</v>
      </c>
      <c r="K1865" s="60" t="str">
        <f t="shared" si="44"/>
        <v>000100001001010756</v>
      </c>
    </row>
    <row r="1866" spans="1:11" s="3" customFormat="1">
      <c r="A1866" s="176" t="s">
        <v>4750</v>
      </c>
      <c r="B1866" s="176"/>
      <c r="C1866" s="185">
        <v>4</v>
      </c>
      <c r="D1866" s="153">
        <v>0</v>
      </c>
      <c r="E1866" s="177" t="s">
        <v>3417</v>
      </c>
      <c r="F1866" s="177" t="s">
        <v>3986</v>
      </c>
      <c r="G1866" s="177" t="s">
        <v>3417</v>
      </c>
      <c r="H1866" s="177" t="s">
        <v>3417</v>
      </c>
      <c r="I1866" s="177" t="s">
        <v>3401</v>
      </c>
      <c r="J1866" s="187" t="s">
        <v>7774</v>
      </c>
      <c r="K1866" s="60" t="str">
        <f t="shared" si="44"/>
        <v>000100001001010757</v>
      </c>
    </row>
    <row r="1867" spans="1:11" s="3" customFormat="1">
      <c r="A1867" s="176" t="s">
        <v>4751</v>
      </c>
      <c r="B1867" s="176"/>
      <c r="C1867" s="185">
        <v>4</v>
      </c>
      <c r="D1867" s="153">
        <v>0</v>
      </c>
      <c r="E1867" s="177" t="s">
        <v>3417</v>
      </c>
      <c r="F1867" s="177" t="s">
        <v>3986</v>
      </c>
      <c r="G1867" s="177" t="s">
        <v>3417</v>
      </c>
      <c r="H1867" s="177" t="s">
        <v>3417</v>
      </c>
      <c r="I1867" s="177" t="s">
        <v>3401</v>
      </c>
      <c r="J1867" s="177" t="s">
        <v>7775</v>
      </c>
      <c r="K1867" s="60" t="str">
        <f t="shared" si="44"/>
        <v>000100001001010758</v>
      </c>
    </row>
    <row r="1868" spans="1:11" s="3" customFormat="1">
      <c r="A1868" s="176" t="s">
        <v>4752</v>
      </c>
      <c r="B1868" s="176"/>
      <c r="C1868" s="185">
        <v>4</v>
      </c>
      <c r="D1868" s="153">
        <v>0</v>
      </c>
      <c r="E1868" s="177" t="s">
        <v>3417</v>
      </c>
      <c r="F1868" s="177" t="s">
        <v>3986</v>
      </c>
      <c r="G1868" s="177" t="s">
        <v>3417</v>
      </c>
      <c r="H1868" s="177" t="s">
        <v>3417</v>
      </c>
      <c r="I1868" s="177" t="s">
        <v>3401</v>
      </c>
      <c r="J1868" s="187" t="s">
        <v>7776</v>
      </c>
      <c r="K1868" s="60" t="str">
        <f t="shared" si="44"/>
        <v>000100001001010759</v>
      </c>
    </row>
    <row r="1869" spans="1:11" s="3" customFormat="1">
      <c r="A1869" s="176" t="s">
        <v>4753</v>
      </c>
      <c r="B1869" s="176"/>
      <c r="C1869" s="185">
        <v>4</v>
      </c>
      <c r="D1869" s="153">
        <v>0</v>
      </c>
      <c r="E1869" s="177" t="s">
        <v>3417</v>
      </c>
      <c r="F1869" s="177" t="s">
        <v>3986</v>
      </c>
      <c r="G1869" s="177" t="s">
        <v>3417</v>
      </c>
      <c r="H1869" s="177" t="s">
        <v>3417</v>
      </c>
      <c r="I1869" s="177" t="s">
        <v>3401</v>
      </c>
      <c r="J1869" s="177" t="s">
        <v>7777</v>
      </c>
      <c r="K1869" s="60" t="str">
        <f t="shared" si="44"/>
        <v>000100001001010760</v>
      </c>
    </row>
    <row r="1870" spans="1:11" s="3" customFormat="1">
      <c r="A1870" s="176" t="s">
        <v>4754</v>
      </c>
      <c r="B1870" s="176"/>
      <c r="C1870" s="185">
        <v>4</v>
      </c>
      <c r="D1870" s="153">
        <v>0</v>
      </c>
      <c r="E1870" s="177" t="s">
        <v>3417</v>
      </c>
      <c r="F1870" s="177" t="s">
        <v>3986</v>
      </c>
      <c r="G1870" s="177" t="s">
        <v>3417</v>
      </c>
      <c r="H1870" s="177" t="s">
        <v>3417</v>
      </c>
      <c r="I1870" s="177" t="s">
        <v>3401</v>
      </c>
      <c r="J1870" s="187" t="s">
        <v>7778</v>
      </c>
      <c r="K1870" s="60" t="str">
        <f t="shared" si="44"/>
        <v>000100001001010761</v>
      </c>
    </row>
    <row r="1871" spans="1:11" s="3" customFormat="1">
      <c r="A1871" s="176" t="s">
        <v>4755</v>
      </c>
      <c r="B1871" s="176"/>
      <c r="C1871" s="185">
        <v>4</v>
      </c>
      <c r="D1871" s="153">
        <v>0</v>
      </c>
      <c r="E1871" s="177" t="s">
        <v>3417</v>
      </c>
      <c r="F1871" s="177" t="s">
        <v>3986</v>
      </c>
      <c r="G1871" s="177" t="s">
        <v>3417</v>
      </c>
      <c r="H1871" s="177" t="s">
        <v>3417</v>
      </c>
      <c r="I1871" s="177" t="s">
        <v>3401</v>
      </c>
      <c r="J1871" s="177" t="s">
        <v>7779</v>
      </c>
      <c r="K1871" s="60" t="str">
        <f t="shared" si="44"/>
        <v>000100001001010762</v>
      </c>
    </row>
    <row r="1872" spans="1:11" s="3" customFormat="1">
      <c r="A1872" s="176" t="s">
        <v>4756</v>
      </c>
      <c r="B1872" s="176"/>
      <c r="C1872" s="185">
        <v>4</v>
      </c>
      <c r="D1872" s="153">
        <v>0</v>
      </c>
      <c r="E1872" s="177" t="s">
        <v>3417</v>
      </c>
      <c r="F1872" s="177" t="s">
        <v>3986</v>
      </c>
      <c r="G1872" s="177" t="s">
        <v>3417</v>
      </c>
      <c r="H1872" s="177" t="s">
        <v>3417</v>
      </c>
      <c r="I1872" s="177" t="s">
        <v>3401</v>
      </c>
      <c r="J1872" s="187" t="s">
        <v>7780</v>
      </c>
      <c r="K1872" s="60" t="str">
        <f t="shared" si="44"/>
        <v>000100001001010763</v>
      </c>
    </row>
    <row r="1873" spans="1:11" s="3" customFormat="1">
      <c r="A1873" s="176" t="s">
        <v>4757</v>
      </c>
      <c r="B1873" s="176"/>
      <c r="C1873" s="185">
        <v>4</v>
      </c>
      <c r="D1873" s="153">
        <v>0</v>
      </c>
      <c r="E1873" s="177" t="s">
        <v>3417</v>
      </c>
      <c r="F1873" s="177" t="s">
        <v>3986</v>
      </c>
      <c r="G1873" s="177" t="s">
        <v>3417</v>
      </c>
      <c r="H1873" s="177" t="s">
        <v>3417</v>
      </c>
      <c r="I1873" s="177" t="s">
        <v>3401</v>
      </c>
      <c r="J1873" s="177" t="s">
        <v>7781</v>
      </c>
      <c r="K1873" s="60" t="str">
        <f t="shared" si="44"/>
        <v>000100001001010764</v>
      </c>
    </row>
    <row r="1874" spans="1:11" s="3" customFormat="1">
      <c r="A1874" s="176" t="s">
        <v>4758</v>
      </c>
      <c r="B1874" s="176"/>
      <c r="C1874" s="185">
        <v>4</v>
      </c>
      <c r="D1874" s="153">
        <v>0</v>
      </c>
      <c r="E1874" s="177" t="s">
        <v>3417</v>
      </c>
      <c r="F1874" s="177" t="s">
        <v>3986</v>
      </c>
      <c r="G1874" s="177" t="s">
        <v>3417</v>
      </c>
      <c r="H1874" s="177" t="s">
        <v>3417</v>
      </c>
      <c r="I1874" s="177" t="s">
        <v>3401</v>
      </c>
      <c r="J1874" s="187" t="s">
        <v>7782</v>
      </c>
      <c r="K1874" s="60" t="str">
        <f t="shared" si="44"/>
        <v>000100001001010765</v>
      </c>
    </row>
    <row r="1875" spans="1:11" s="3" customFormat="1">
      <c r="A1875" s="176" t="s">
        <v>4759</v>
      </c>
      <c r="B1875" s="176"/>
      <c r="C1875" s="185">
        <v>4</v>
      </c>
      <c r="D1875" s="153">
        <v>0</v>
      </c>
      <c r="E1875" s="177" t="s">
        <v>3417</v>
      </c>
      <c r="F1875" s="177" t="s">
        <v>3986</v>
      </c>
      <c r="G1875" s="177" t="s">
        <v>3417</v>
      </c>
      <c r="H1875" s="177" t="s">
        <v>3417</v>
      </c>
      <c r="I1875" s="177" t="s">
        <v>3401</v>
      </c>
      <c r="J1875" s="177" t="s">
        <v>7783</v>
      </c>
      <c r="K1875" s="60" t="str">
        <f t="shared" si="44"/>
        <v>000100001001010766</v>
      </c>
    </row>
    <row r="1876" spans="1:11" s="3" customFormat="1">
      <c r="A1876" s="176" t="s">
        <v>4760</v>
      </c>
      <c r="B1876" s="176"/>
      <c r="C1876" s="185">
        <v>4</v>
      </c>
      <c r="D1876" s="153">
        <v>0</v>
      </c>
      <c r="E1876" s="177" t="s">
        <v>3417</v>
      </c>
      <c r="F1876" s="177" t="s">
        <v>3986</v>
      </c>
      <c r="G1876" s="177" t="s">
        <v>3417</v>
      </c>
      <c r="H1876" s="177" t="s">
        <v>3417</v>
      </c>
      <c r="I1876" s="177" t="s">
        <v>3401</v>
      </c>
      <c r="J1876" s="187" t="s">
        <v>7784</v>
      </c>
      <c r="K1876" s="60" t="str">
        <f t="shared" si="44"/>
        <v>000100001001010767</v>
      </c>
    </row>
    <row r="1877" spans="1:11" s="3" customFormat="1">
      <c r="A1877" s="176" t="s">
        <v>4761</v>
      </c>
      <c r="B1877" s="176"/>
      <c r="C1877" s="185">
        <v>4</v>
      </c>
      <c r="D1877" s="153">
        <v>0</v>
      </c>
      <c r="E1877" s="177" t="s">
        <v>3417</v>
      </c>
      <c r="F1877" s="177" t="s">
        <v>3986</v>
      </c>
      <c r="G1877" s="177" t="s">
        <v>3417</v>
      </c>
      <c r="H1877" s="177" t="s">
        <v>3417</v>
      </c>
      <c r="I1877" s="177" t="s">
        <v>3401</v>
      </c>
      <c r="J1877" s="177" t="s">
        <v>7785</v>
      </c>
      <c r="K1877" s="60" t="str">
        <f t="shared" si="44"/>
        <v>000100001001010768</v>
      </c>
    </row>
    <row r="1878" spans="1:11" s="3" customFormat="1">
      <c r="A1878" s="176" t="s">
        <v>4762</v>
      </c>
      <c r="B1878" s="176"/>
      <c r="C1878" s="185">
        <v>4</v>
      </c>
      <c r="D1878" s="153">
        <v>0</v>
      </c>
      <c r="E1878" s="177" t="s">
        <v>3417</v>
      </c>
      <c r="F1878" s="177" t="s">
        <v>3986</v>
      </c>
      <c r="G1878" s="177" t="s">
        <v>3417</v>
      </c>
      <c r="H1878" s="177" t="s">
        <v>3417</v>
      </c>
      <c r="I1878" s="177" t="s">
        <v>3401</v>
      </c>
      <c r="J1878" s="187" t="s">
        <v>7786</v>
      </c>
      <c r="K1878" s="60" t="str">
        <f t="shared" si="44"/>
        <v>000100001001010769</v>
      </c>
    </row>
    <row r="1879" spans="1:11" s="3" customFormat="1">
      <c r="A1879" s="176" t="s">
        <v>4763</v>
      </c>
      <c r="B1879" s="176"/>
      <c r="C1879" s="185">
        <v>4</v>
      </c>
      <c r="D1879" s="153">
        <v>0</v>
      </c>
      <c r="E1879" s="177" t="s">
        <v>3417</v>
      </c>
      <c r="F1879" s="177" t="s">
        <v>3986</v>
      </c>
      <c r="G1879" s="177" t="s">
        <v>3417</v>
      </c>
      <c r="H1879" s="177" t="s">
        <v>3417</v>
      </c>
      <c r="I1879" s="177" t="s">
        <v>3401</v>
      </c>
      <c r="J1879" s="177" t="s">
        <v>7787</v>
      </c>
      <c r="K1879" s="60" t="str">
        <f t="shared" ref="K1879:K1942" si="45">D1879&amp;E1879&amp;F1879&amp;G1879&amp;H1879&amp;I1879&amp;J1879</f>
        <v>000100001001010770</v>
      </c>
    </row>
    <row r="1880" spans="1:11" s="3" customFormat="1">
      <c r="A1880" s="176" t="s">
        <v>4764</v>
      </c>
      <c r="B1880" s="176"/>
      <c r="C1880" s="185">
        <v>4</v>
      </c>
      <c r="D1880" s="153">
        <v>0</v>
      </c>
      <c r="E1880" s="177" t="s">
        <v>3417</v>
      </c>
      <c r="F1880" s="177" t="s">
        <v>3986</v>
      </c>
      <c r="G1880" s="177" t="s">
        <v>3417</v>
      </c>
      <c r="H1880" s="177" t="s">
        <v>3417</v>
      </c>
      <c r="I1880" s="177" t="s">
        <v>3401</v>
      </c>
      <c r="J1880" s="187" t="s">
        <v>7788</v>
      </c>
      <c r="K1880" s="60" t="str">
        <f t="shared" si="45"/>
        <v>000100001001010771</v>
      </c>
    </row>
    <row r="1881" spans="1:11" s="3" customFormat="1">
      <c r="A1881" s="176" t="s">
        <v>4765</v>
      </c>
      <c r="B1881" s="176"/>
      <c r="C1881" s="185">
        <v>4</v>
      </c>
      <c r="D1881" s="153">
        <v>0</v>
      </c>
      <c r="E1881" s="177" t="s">
        <v>3417</v>
      </c>
      <c r="F1881" s="177" t="s">
        <v>3986</v>
      </c>
      <c r="G1881" s="177" t="s">
        <v>3417</v>
      </c>
      <c r="H1881" s="177" t="s">
        <v>3417</v>
      </c>
      <c r="I1881" s="177" t="s">
        <v>3401</v>
      </c>
      <c r="J1881" s="177" t="s">
        <v>7789</v>
      </c>
      <c r="K1881" s="60" t="str">
        <f t="shared" si="45"/>
        <v>000100001001010772</v>
      </c>
    </row>
    <row r="1882" spans="1:11" s="3" customFormat="1">
      <c r="A1882" s="176" t="s">
        <v>4766</v>
      </c>
      <c r="B1882" s="176"/>
      <c r="C1882" s="185">
        <v>4</v>
      </c>
      <c r="D1882" s="153">
        <v>0</v>
      </c>
      <c r="E1882" s="177" t="s">
        <v>3417</v>
      </c>
      <c r="F1882" s="177" t="s">
        <v>3986</v>
      </c>
      <c r="G1882" s="177" t="s">
        <v>3417</v>
      </c>
      <c r="H1882" s="177" t="s">
        <v>3417</v>
      </c>
      <c r="I1882" s="177" t="s">
        <v>3401</v>
      </c>
      <c r="J1882" s="187" t="s">
        <v>7790</v>
      </c>
      <c r="K1882" s="60" t="str">
        <f t="shared" si="45"/>
        <v>000100001001010773</v>
      </c>
    </row>
    <row r="1883" spans="1:11" s="3" customFormat="1">
      <c r="A1883" s="176" t="s">
        <v>4767</v>
      </c>
      <c r="B1883" s="176"/>
      <c r="C1883" s="185">
        <v>4</v>
      </c>
      <c r="D1883" s="153">
        <v>0</v>
      </c>
      <c r="E1883" s="177" t="s">
        <v>3417</v>
      </c>
      <c r="F1883" s="177" t="s">
        <v>3986</v>
      </c>
      <c r="G1883" s="177" t="s">
        <v>3417</v>
      </c>
      <c r="H1883" s="177" t="s">
        <v>3417</v>
      </c>
      <c r="I1883" s="177" t="s">
        <v>3401</v>
      </c>
      <c r="J1883" s="177" t="s">
        <v>7791</v>
      </c>
      <c r="K1883" s="60" t="str">
        <f t="shared" si="45"/>
        <v>000100001001010774</v>
      </c>
    </row>
    <row r="1884" spans="1:11" s="3" customFormat="1">
      <c r="A1884" s="176" t="s">
        <v>4768</v>
      </c>
      <c r="B1884" s="176"/>
      <c r="C1884" s="185">
        <v>4</v>
      </c>
      <c r="D1884" s="153">
        <v>0</v>
      </c>
      <c r="E1884" s="177" t="s">
        <v>3417</v>
      </c>
      <c r="F1884" s="177" t="s">
        <v>3986</v>
      </c>
      <c r="G1884" s="177" t="s">
        <v>3417</v>
      </c>
      <c r="H1884" s="177" t="s">
        <v>3417</v>
      </c>
      <c r="I1884" s="177" t="s">
        <v>3401</v>
      </c>
      <c r="J1884" s="187" t="s">
        <v>7792</v>
      </c>
      <c r="K1884" s="60" t="str">
        <f t="shared" si="45"/>
        <v>000100001001010775</v>
      </c>
    </row>
    <row r="1885" spans="1:11" s="3" customFormat="1">
      <c r="A1885" s="176" t="s">
        <v>4769</v>
      </c>
      <c r="B1885" s="176"/>
      <c r="C1885" s="185">
        <v>4</v>
      </c>
      <c r="D1885" s="153">
        <v>0</v>
      </c>
      <c r="E1885" s="177" t="s">
        <v>3417</v>
      </c>
      <c r="F1885" s="177" t="s">
        <v>3986</v>
      </c>
      <c r="G1885" s="177" t="s">
        <v>3417</v>
      </c>
      <c r="H1885" s="177" t="s">
        <v>3417</v>
      </c>
      <c r="I1885" s="177" t="s">
        <v>3401</v>
      </c>
      <c r="J1885" s="177" t="s">
        <v>7793</v>
      </c>
      <c r="K1885" s="60" t="str">
        <f t="shared" si="45"/>
        <v>000100001001010776</v>
      </c>
    </row>
    <row r="1886" spans="1:11" s="3" customFormat="1">
      <c r="A1886" s="176" t="s">
        <v>4770</v>
      </c>
      <c r="B1886" s="176"/>
      <c r="C1886" s="185">
        <v>4</v>
      </c>
      <c r="D1886" s="153">
        <v>0</v>
      </c>
      <c r="E1886" s="177" t="s">
        <v>3417</v>
      </c>
      <c r="F1886" s="177" t="s">
        <v>3986</v>
      </c>
      <c r="G1886" s="177" t="s">
        <v>3417</v>
      </c>
      <c r="H1886" s="177" t="s">
        <v>3417</v>
      </c>
      <c r="I1886" s="177" t="s">
        <v>3401</v>
      </c>
      <c r="J1886" s="187" t="s">
        <v>7794</v>
      </c>
      <c r="K1886" s="60" t="str">
        <f t="shared" si="45"/>
        <v>000100001001010777</v>
      </c>
    </row>
    <row r="1887" spans="1:11" s="3" customFormat="1">
      <c r="A1887" s="176" t="s">
        <v>4771</v>
      </c>
      <c r="B1887" s="176"/>
      <c r="C1887" s="185">
        <v>4</v>
      </c>
      <c r="D1887" s="153">
        <v>0</v>
      </c>
      <c r="E1887" s="177" t="s">
        <v>3417</v>
      </c>
      <c r="F1887" s="177" t="s">
        <v>3986</v>
      </c>
      <c r="G1887" s="177" t="s">
        <v>3417</v>
      </c>
      <c r="H1887" s="177" t="s">
        <v>3417</v>
      </c>
      <c r="I1887" s="177" t="s">
        <v>3401</v>
      </c>
      <c r="J1887" s="177" t="s">
        <v>7795</v>
      </c>
      <c r="K1887" s="60" t="str">
        <f t="shared" si="45"/>
        <v>000100001001010778</v>
      </c>
    </row>
    <row r="1888" spans="1:11" s="3" customFormat="1">
      <c r="A1888" s="176" t="s">
        <v>4772</v>
      </c>
      <c r="B1888" s="176"/>
      <c r="C1888" s="185">
        <v>4</v>
      </c>
      <c r="D1888" s="153">
        <v>0</v>
      </c>
      <c r="E1888" s="177" t="s">
        <v>3417</v>
      </c>
      <c r="F1888" s="177" t="s">
        <v>3986</v>
      </c>
      <c r="G1888" s="177" t="s">
        <v>3417</v>
      </c>
      <c r="H1888" s="177" t="s">
        <v>3417</v>
      </c>
      <c r="I1888" s="177" t="s">
        <v>3401</v>
      </c>
      <c r="J1888" s="187" t="s">
        <v>7796</v>
      </c>
      <c r="K1888" s="60" t="str">
        <f t="shared" si="45"/>
        <v>000100001001010779</v>
      </c>
    </row>
    <row r="1889" spans="1:11" s="3" customFormat="1">
      <c r="A1889" s="176" t="s">
        <v>4773</v>
      </c>
      <c r="B1889" s="176"/>
      <c r="C1889" s="185">
        <v>4</v>
      </c>
      <c r="D1889" s="153">
        <v>0</v>
      </c>
      <c r="E1889" s="177" t="s">
        <v>3417</v>
      </c>
      <c r="F1889" s="177" t="s">
        <v>3986</v>
      </c>
      <c r="G1889" s="177" t="s">
        <v>3417</v>
      </c>
      <c r="H1889" s="177" t="s">
        <v>3417</v>
      </c>
      <c r="I1889" s="177" t="s">
        <v>3401</v>
      </c>
      <c r="J1889" s="177" t="s">
        <v>7797</v>
      </c>
      <c r="K1889" s="60" t="str">
        <f t="shared" si="45"/>
        <v>000100001001010780</v>
      </c>
    </row>
    <row r="1890" spans="1:11" s="3" customFormat="1">
      <c r="A1890" s="176" t="s">
        <v>4774</v>
      </c>
      <c r="B1890" s="176"/>
      <c r="C1890" s="185">
        <v>4</v>
      </c>
      <c r="D1890" s="153">
        <v>0</v>
      </c>
      <c r="E1890" s="177" t="s">
        <v>3417</v>
      </c>
      <c r="F1890" s="177" t="s">
        <v>3986</v>
      </c>
      <c r="G1890" s="177" t="s">
        <v>3417</v>
      </c>
      <c r="H1890" s="177" t="s">
        <v>3417</v>
      </c>
      <c r="I1890" s="177" t="s">
        <v>3401</v>
      </c>
      <c r="J1890" s="187" t="s">
        <v>7798</v>
      </c>
      <c r="K1890" s="60" t="str">
        <f t="shared" si="45"/>
        <v>000100001001010781</v>
      </c>
    </row>
    <row r="1891" spans="1:11" s="3" customFormat="1">
      <c r="A1891" s="176" t="s">
        <v>4775</v>
      </c>
      <c r="B1891" s="176"/>
      <c r="C1891" s="185">
        <v>4</v>
      </c>
      <c r="D1891" s="153">
        <v>0</v>
      </c>
      <c r="E1891" s="177" t="s">
        <v>3417</v>
      </c>
      <c r="F1891" s="177" t="s">
        <v>3986</v>
      </c>
      <c r="G1891" s="177" t="s">
        <v>3417</v>
      </c>
      <c r="H1891" s="177" t="s">
        <v>3417</v>
      </c>
      <c r="I1891" s="177" t="s">
        <v>3401</v>
      </c>
      <c r="J1891" s="177" t="s">
        <v>7799</v>
      </c>
      <c r="K1891" s="60" t="str">
        <f t="shared" si="45"/>
        <v>000100001001010782</v>
      </c>
    </row>
    <row r="1892" spans="1:11" s="3" customFormat="1">
      <c r="A1892" s="176" t="s">
        <v>4776</v>
      </c>
      <c r="B1892" s="176"/>
      <c r="C1892" s="185">
        <v>4</v>
      </c>
      <c r="D1892" s="153">
        <v>0</v>
      </c>
      <c r="E1892" s="177" t="s">
        <v>3417</v>
      </c>
      <c r="F1892" s="177" t="s">
        <v>3986</v>
      </c>
      <c r="G1892" s="177" t="s">
        <v>3417</v>
      </c>
      <c r="H1892" s="177" t="s">
        <v>3417</v>
      </c>
      <c r="I1892" s="177" t="s">
        <v>3401</v>
      </c>
      <c r="J1892" s="187" t="s">
        <v>7800</v>
      </c>
      <c r="K1892" s="60" t="str">
        <f t="shared" si="45"/>
        <v>000100001001010783</v>
      </c>
    </row>
    <row r="1893" spans="1:11" s="3" customFormat="1">
      <c r="A1893" s="176" t="s">
        <v>4777</v>
      </c>
      <c r="B1893" s="176"/>
      <c r="C1893" s="185">
        <v>4</v>
      </c>
      <c r="D1893" s="153">
        <v>0</v>
      </c>
      <c r="E1893" s="177" t="s">
        <v>3417</v>
      </c>
      <c r="F1893" s="177" t="s">
        <v>3986</v>
      </c>
      <c r="G1893" s="177" t="s">
        <v>3417</v>
      </c>
      <c r="H1893" s="177" t="s">
        <v>3417</v>
      </c>
      <c r="I1893" s="177" t="s">
        <v>3401</v>
      </c>
      <c r="J1893" s="177" t="s">
        <v>7801</v>
      </c>
      <c r="K1893" s="60" t="str">
        <f t="shared" si="45"/>
        <v>000100001001010784</v>
      </c>
    </row>
    <row r="1894" spans="1:11" s="3" customFormat="1">
      <c r="A1894" s="176" t="s">
        <v>4778</v>
      </c>
      <c r="B1894" s="176"/>
      <c r="C1894" s="185">
        <v>4</v>
      </c>
      <c r="D1894" s="153">
        <v>0</v>
      </c>
      <c r="E1894" s="177" t="s">
        <v>3417</v>
      </c>
      <c r="F1894" s="177" t="s">
        <v>3986</v>
      </c>
      <c r="G1894" s="177" t="s">
        <v>3417</v>
      </c>
      <c r="H1894" s="177" t="s">
        <v>3417</v>
      </c>
      <c r="I1894" s="177" t="s">
        <v>3401</v>
      </c>
      <c r="J1894" s="187" t="s">
        <v>7802</v>
      </c>
      <c r="K1894" s="60" t="str">
        <f t="shared" si="45"/>
        <v>000100001001010785</v>
      </c>
    </row>
    <row r="1895" spans="1:11" s="3" customFormat="1">
      <c r="A1895" s="176" t="s">
        <v>4779</v>
      </c>
      <c r="B1895" s="176"/>
      <c r="C1895" s="185">
        <v>4</v>
      </c>
      <c r="D1895" s="153">
        <v>0</v>
      </c>
      <c r="E1895" s="177" t="s">
        <v>3417</v>
      </c>
      <c r="F1895" s="177" t="s">
        <v>3986</v>
      </c>
      <c r="G1895" s="177" t="s">
        <v>3417</v>
      </c>
      <c r="H1895" s="177" t="s">
        <v>3417</v>
      </c>
      <c r="I1895" s="177" t="s">
        <v>3401</v>
      </c>
      <c r="J1895" s="177" t="s">
        <v>7803</v>
      </c>
      <c r="K1895" s="60" t="str">
        <f t="shared" si="45"/>
        <v>000100001001010786</v>
      </c>
    </row>
    <row r="1896" spans="1:11" s="3" customFormat="1">
      <c r="A1896" s="176" t="s">
        <v>4780</v>
      </c>
      <c r="B1896" s="176"/>
      <c r="C1896" s="185">
        <v>4</v>
      </c>
      <c r="D1896" s="153">
        <v>0</v>
      </c>
      <c r="E1896" s="177" t="s">
        <v>3417</v>
      </c>
      <c r="F1896" s="177" t="s">
        <v>3986</v>
      </c>
      <c r="G1896" s="177" t="s">
        <v>3417</v>
      </c>
      <c r="H1896" s="177" t="s">
        <v>3417</v>
      </c>
      <c r="I1896" s="177" t="s">
        <v>3401</v>
      </c>
      <c r="J1896" s="187" t="s">
        <v>7804</v>
      </c>
      <c r="K1896" s="60" t="str">
        <f t="shared" si="45"/>
        <v>000100001001010787</v>
      </c>
    </row>
    <row r="1897" spans="1:11" s="3" customFormat="1">
      <c r="A1897" s="176" t="s">
        <v>4781</v>
      </c>
      <c r="B1897" s="176"/>
      <c r="C1897" s="185">
        <v>4</v>
      </c>
      <c r="D1897" s="153">
        <v>0</v>
      </c>
      <c r="E1897" s="177" t="s">
        <v>3417</v>
      </c>
      <c r="F1897" s="177" t="s">
        <v>3986</v>
      </c>
      <c r="G1897" s="177" t="s">
        <v>3417</v>
      </c>
      <c r="H1897" s="177" t="s">
        <v>3417</v>
      </c>
      <c r="I1897" s="177" t="s">
        <v>3401</v>
      </c>
      <c r="J1897" s="177" t="s">
        <v>7805</v>
      </c>
      <c r="K1897" s="60" t="str">
        <f t="shared" si="45"/>
        <v>000100001001010788</v>
      </c>
    </row>
    <row r="1898" spans="1:11" s="3" customFormat="1">
      <c r="A1898" s="176" t="s">
        <v>4782</v>
      </c>
      <c r="B1898" s="176"/>
      <c r="C1898" s="185">
        <v>4</v>
      </c>
      <c r="D1898" s="153">
        <v>0</v>
      </c>
      <c r="E1898" s="177" t="s">
        <v>3417</v>
      </c>
      <c r="F1898" s="177" t="s">
        <v>3986</v>
      </c>
      <c r="G1898" s="177" t="s">
        <v>3417</v>
      </c>
      <c r="H1898" s="177" t="s">
        <v>3417</v>
      </c>
      <c r="I1898" s="177" t="s">
        <v>3401</v>
      </c>
      <c r="J1898" s="187" t="s">
        <v>7806</v>
      </c>
      <c r="K1898" s="60" t="str">
        <f t="shared" si="45"/>
        <v>000100001001010789</v>
      </c>
    </row>
    <row r="1899" spans="1:11" s="3" customFormat="1">
      <c r="A1899" s="176" t="s">
        <v>4783</v>
      </c>
      <c r="B1899" s="176"/>
      <c r="C1899" s="185">
        <v>4</v>
      </c>
      <c r="D1899" s="153">
        <v>0</v>
      </c>
      <c r="E1899" s="177" t="s">
        <v>3417</v>
      </c>
      <c r="F1899" s="177" t="s">
        <v>3986</v>
      </c>
      <c r="G1899" s="177" t="s">
        <v>3417</v>
      </c>
      <c r="H1899" s="177" t="s">
        <v>3417</v>
      </c>
      <c r="I1899" s="177" t="s">
        <v>3401</v>
      </c>
      <c r="J1899" s="177" t="s">
        <v>7807</v>
      </c>
      <c r="K1899" s="60" t="str">
        <f t="shared" si="45"/>
        <v>000100001001010790</v>
      </c>
    </row>
    <row r="1900" spans="1:11" s="3" customFormat="1">
      <c r="A1900" s="176" t="s">
        <v>4784</v>
      </c>
      <c r="B1900" s="176"/>
      <c r="C1900" s="185">
        <v>4</v>
      </c>
      <c r="D1900" s="153">
        <v>0</v>
      </c>
      <c r="E1900" s="177" t="s">
        <v>3417</v>
      </c>
      <c r="F1900" s="177" t="s">
        <v>3986</v>
      </c>
      <c r="G1900" s="177" t="s">
        <v>3417</v>
      </c>
      <c r="H1900" s="177" t="s">
        <v>3417</v>
      </c>
      <c r="I1900" s="177" t="s">
        <v>3401</v>
      </c>
      <c r="J1900" s="187" t="s">
        <v>7808</v>
      </c>
      <c r="K1900" s="60" t="str">
        <f t="shared" si="45"/>
        <v>000100001001010791</v>
      </c>
    </row>
    <row r="1901" spans="1:11" s="3" customFormat="1">
      <c r="A1901" s="176" t="s">
        <v>4785</v>
      </c>
      <c r="B1901" s="176"/>
      <c r="C1901" s="185">
        <v>4</v>
      </c>
      <c r="D1901" s="153">
        <v>0</v>
      </c>
      <c r="E1901" s="177" t="s">
        <v>3417</v>
      </c>
      <c r="F1901" s="177" t="s">
        <v>3986</v>
      </c>
      <c r="G1901" s="177" t="s">
        <v>3417</v>
      </c>
      <c r="H1901" s="177" t="s">
        <v>3417</v>
      </c>
      <c r="I1901" s="177" t="s">
        <v>3401</v>
      </c>
      <c r="J1901" s="177" t="s">
        <v>7809</v>
      </c>
      <c r="K1901" s="60" t="str">
        <f t="shared" si="45"/>
        <v>000100001001010792</v>
      </c>
    </row>
    <row r="1902" spans="1:11" s="3" customFormat="1">
      <c r="A1902" s="176" t="s">
        <v>4786</v>
      </c>
      <c r="B1902" s="176"/>
      <c r="C1902" s="185">
        <v>4</v>
      </c>
      <c r="D1902" s="153">
        <v>0</v>
      </c>
      <c r="E1902" s="177" t="s">
        <v>3417</v>
      </c>
      <c r="F1902" s="177" t="s">
        <v>3986</v>
      </c>
      <c r="G1902" s="177" t="s">
        <v>3417</v>
      </c>
      <c r="H1902" s="177" t="s">
        <v>3417</v>
      </c>
      <c r="I1902" s="177" t="s">
        <v>3401</v>
      </c>
      <c r="J1902" s="187" t="s">
        <v>7810</v>
      </c>
      <c r="K1902" s="60" t="str">
        <f t="shared" si="45"/>
        <v>000100001001010793</v>
      </c>
    </row>
    <row r="1903" spans="1:11" s="3" customFormat="1">
      <c r="A1903" s="176" t="s">
        <v>4787</v>
      </c>
      <c r="B1903" s="176"/>
      <c r="C1903" s="185">
        <v>4</v>
      </c>
      <c r="D1903" s="153">
        <v>0</v>
      </c>
      <c r="E1903" s="177" t="s">
        <v>3417</v>
      </c>
      <c r="F1903" s="177" t="s">
        <v>3986</v>
      </c>
      <c r="G1903" s="177" t="s">
        <v>3417</v>
      </c>
      <c r="H1903" s="177" t="s">
        <v>3417</v>
      </c>
      <c r="I1903" s="177" t="s">
        <v>3401</v>
      </c>
      <c r="J1903" s="177" t="s">
        <v>7811</v>
      </c>
      <c r="K1903" s="60" t="str">
        <f t="shared" si="45"/>
        <v>000100001001010794</v>
      </c>
    </row>
    <row r="1904" spans="1:11" s="3" customFormat="1">
      <c r="A1904" s="176" t="s">
        <v>4788</v>
      </c>
      <c r="B1904" s="176"/>
      <c r="C1904" s="185">
        <v>4</v>
      </c>
      <c r="D1904" s="153">
        <v>0</v>
      </c>
      <c r="E1904" s="177" t="s">
        <v>3417</v>
      </c>
      <c r="F1904" s="177" t="s">
        <v>3986</v>
      </c>
      <c r="G1904" s="177" t="s">
        <v>3417</v>
      </c>
      <c r="H1904" s="177" t="s">
        <v>3417</v>
      </c>
      <c r="I1904" s="177" t="s">
        <v>3401</v>
      </c>
      <c r="J1904" s="187" t="s">
        <v>7812</v>
      </c>
      <c r="K1904" s="60" t="str">
        <f t="shared" si="45"/>
        <v>000100001001010795</v>
      </c>
    </row>
    <row r="1905" spans="1:11" s="3" customFormat="1">
      <c r="A1905" s="176" t="s">
        <v>4789</v>
      </c>
      <c r="B1905" s="176"/>
      <c r="C1905" s="185">
        <v>4</v>
      </c>
      <c r="D1905" s="153">
        <v>0</v>
      </c>
      <c r="E1905" s="177" t="s">
        <v>3417</v>
      </c>
      <c r="F1905" s="177" t="s">
        <v>3986</v>
      </c>
      <c r="G1905" s="177" t="s">
        <v>3417</v>
      </c>
      <c r="H1905" s="177" t="s">
        <v>3417</v>
      </c>
      <c r="I1905" s="177" t="s">
        <v>3401</v>
      </c>
      <c r="J1905" s="177" t="s">
        <v>7813</v>
      </c>
      <c r="K1905" s="60" t="str">
        <f t="shared" si="45"/>
        <v>000100001001010796</v>
      </c>
    </row>
    <row r="1906" spans="1:11" s="3" customFormat="1">
      <c r="A1906" s="176" t="s">
        <v>4790</v>
      </c>
      <c r="B1906" s="176"/>
      <c r="C1906" s="185">
        <v>4</v>
      </c>
      <c r="D1906" s="153">
        <v>0</v>
      </c>
      <c r="E1906" s="177" t="s">
        <v>3417</v>
      </c>
      <c r="F1906" s="177" t="s">
        <v>3986</v>
      </c>
      <c r="G1906" s="177" t="s">
        <v>3417</v>
      </c>
      <c r="H1906" s="177" t="s">
        <v>3417</v>
      </c>
      <c r="I1906" s="177" t="s">
        <v>3401</v>
      </c>
      <c r="J1906" s="187" t="s">
        <v>7814</v>
      </c>
      <c r="K1906" s="60" t="str">
        <f t="shared" si="45"/>
        <v>000100001001010797</v>
      </c>
    </row>
    <row r="1907" spans="1:11" s="3" customFormat="1">
      <c r="A1907" s="176" t="s">
        <v>4791</v>
      </c>
      <c r="B1907" s="176"/>
      <c r="C1907" s="185">
        <v>4</v>
      </c>
      <c r="D1907" s="153">
        <v>0</v>
      </c>
      <c r="E1907" s="177" t="s">
        <v>3417</v>
      </c>
      <c r="F1907" s="177" t="s">
        <v>3986</v>
      </c>
      <c r="G1907" s="177" t="s">
        <v>3417</v>
      </c>
      <c r="H1907" s="177" t="s">
        <v>3417</v>
      </c>
      <c r="I1907" s="177" t="s">
        <v>3401</v>
      </c>
      <c r="J1907" s="177" t="s">
        <v>7815</v>
      </c>
      <c r="K1907" s="60" t="str">
        <f t="shared" si="45"/>
        <v>000100001001010798</v>
      </c>
    </row>
    <row r="1908" spans="1:11" s="3" customFormat="1">
      <c r="A1908" s="176" t="s">
        <v>4792</v>
      </c>
      <c r="B1908" s="176"/>
      <c r="C1908" s="185">
        <v>4</v>
      </c>
      <c r="D1908" s="153">
        <v>0</v>
      </c>
      <c r="E1908" s="177" t="s">
        <v>3417</v>
      </c>
      <c r="F1908" s="177" t="s">
        <v>3986</v>
      </c>
      <c r="G1908" s="177" t="s">
        <v>3417</v>
      </c>
      <c r="H1908" s="177" t="s">
        <v>3417</v>
      </c>
      <c r="I1908" s="177" t="s">
        <v>3401</v>
      </c>
      <c r="J1908" s="187" t="s">
        <v>7816</v>
      </c>
      <c r="K1908" s="60" t="str">
        <f t="shared" si="45"/>
        <v>000100001001010799</v>
      </c>
    </row>
    <row r="1909" spans="1:11" s="3" customFormat="1">
      <c r="A1909" s="176" t="s">
        <v>4793</v>
      </c>
      <c r="B1909" s="176"/>
      <c r="C1909" s="185">
        <v>4</v>
      </c>
      <c r="D1909" s="153">
        <v>0</v>
      </c>
      <c r="E1909" s="177" t="s">
        <v>3417</v>
      </c>
      <c r="F1909" s="177" t="s">
        <v>3986</v>
      </c>
      <c r="G1909" s="177" t="s">
        <v>3417</v>
      </c>
      <c r="H1909" s="177" t="s">
        <v>3417</v>
      </c>
      <c r="I1909" s="177" t="s">
        <v>3401</v>
      </c>
      <c r="J1909" s="177" t="s">
        <v>7817</v>
      </c>
      <c r="K1909" s="60" t="str">
        <f t="shared" si="45"/>
        <v>000100001001010800</v>
      </c>
    </row>
    <row r="1910" spans="1:11" s="3" customFormat="1">
      <c r="A1910" s="176" t="s">
        <v>4794</v>
      </c>
      <c r="B1910" s="176"/>
      <c r="C1910" s="185">
        <v>4</v>
      </c>
      <c r="D1910" s="153">
        <v>0</v>
      </c>
      <c r="E1910" s="177" t="s">
        <v>3417</v>
      </c>
      <c r="F1910" s="177" t="s">
        <v>3986</v>
      </c>
      <c r="G1910" s="177" t="s">
        <v>3417</v>
      </c>
      <c r="H1910" s="177" t="s">
        <v>3417</v>
      </c>
      <c r="I1910" s="177" t="s">
        <v>3401</v>
      </c>
      <c r="J1910" s="187" t="s">
        <v>7818</v>
      </c>
      <c r="K1910" s="60" t="str">
        <f t="shared" si="45"/>
        <v>000100001001010801</v>
      </c>
    </row>
    <row r="1911" spans="1:11" s="3" customFormat="1">
      <c r="A1911" s="176" t="s">
        <v>4795</v>
      </c>
      <c r="B1911" s="176"/>
      <c r="C1911" s="185">
        <v>4</v>
      </c>
      <c r="D1911" s="153">
        <v>0</v>
      </c>
      <c r="E1911" s="177" t="s">
        <v>3417</v>
      </c>
      <c r="F1911" s="177" t="s">
        <v>3986</v>
      </c>
      <c r="G1911" s="177" t="s">
        <v>3417</v>
      </c>
      <c r="H1911" s="177" t="s">
        <v>3417</v>
      </c>
      <c r="I1911" s="177" t="s">
        <v>3401</v>
      </c>
      <c r="J1911" s="177" t="s">
        <v>7819</v>
      </c>
      <c r="K1911" s="60" t="str">
        <f t="shared" si="45"/>
        <v>000100001001010802</v>
      </c>
    </row>
    <row r="1912" spans="1:11" s="3" customFormat="1">
      <c r="A1912" s="176" t="s">
        <v>4796</v>
      </c>
      <c r="B1912" s="176"/>
      <c r="C1912" s="185">
        <v>4</v>
      </c>
      <c r="D1912" s="153">
        <v>0</v>
      </c>
      <c r="E1912" s="177" t="s">
        <v>3417</v>
      </c>
      <c r="F1912" s="177" t="s">
        <v>3986</v>
      </c>
      <c r="G1912" s="177" t="s">
        <v>3417</v>
      </c>
      <c r="H1912" s="177" t="s">
        <v>3417</v>
      </c>
      <c r="I1912" s="177" t="s">
        <v>3401</v>
      </c>
      <c r="J1912" s="187" t="s">
        <v>7820</v>
      </c>
      <c r="K1912" s="60" t="str">
        <f t="shared" si="45"/>
        <v>000100001001010803</v>
      </c>
    </row>
    <row r="1913" spans="1:11" s="3" customFormat="1">
      <c r="A1913" s="176" t="s">
        <v>4797</v>
      </c>
      <c r="B1913" s="176"/>
      <c r="C1913" s="185">
        <v>4</v>
      </c>
      <c r="D1913" s="153">
        <v>0</v>
      </c>
      <c r="E1913" s="177" t="s">
        <v>3417</v>
      </c>
      <c r="F1913" s="177" t="s">
        <v>3986</v>
      </c>
      <c r="G1913" s="177" t="s">
        <v>3417</v>
      </c>
      <c r="H1913" s="177" t="s">
        <v>3417</v>
      </c>
      <c r="I1913" s="177" t="s">
        <v>3401</v>
      </c>
      <c r="J1913" s="177" t="s">
        <v>7821</v>
      </c>
      <c r="K1913" s="60" t="str">
        <f t="shared" si="45"/>
        <v>000100001001010804</v>
      </c>
    </row>
    <row r="1914" spans="1:11" s="3" customFormat="1">
      <c r="A1914" s="176" t="s">
        <v>4798</v>
      </c>
      <c r="B1914" s="176"/>
      <c r="C1914" s="185">
        <v>4</v>
      </c>
      <c r="D1914" s="153">
        <v>0</v>
      </c>
      <c r="E1914" s="177" t="s">
        <v>3417</v>
      </c>
      <c r="F1914" s="177" t="s">
        <v>3986</v>
      </c>
      <c r="G1914" s="177" t="s">
        <v>3417</v>
      </c>
      <c r="H1914" s="177" t="s">
        <v>3417</v>
      </c>
      <c r="I1914" s="177" t="s">
        <v>3401</v>
      </c>
      <c r="J1914" s="187" t="s">
        <v>7822</v>
      </c>
      <c r="K1914" s="60" t="str">
        <f t="shared" si="45"/>
        <v>000100001001010805</v>
      </c>
    </row>
    <row r="1915" spans="1:11" s="3" customFormat="1">
      <c r="A1915" s="176" t="s">
        <v>4799</v>
      </c>
      <c r="B1915" s="176"/>
      <c r="C1915" s="185">
        <v>4</v>
      </c>
      <c r="D1915" s="153">
        <v>0</v>
      </c>
      <c r="E1915" s="177" t="s">
        <v>3417</v>
      </c>
      <c r="F1915" s="177" t="s">
        <v>3986</v>
      </c>
      <c r="G1915" s="177" t="s">
        <v>3417</v>
      </c>
      <c r="H1915" s="177" t="s">
        <v>3417</v>
      </c>
      <c r="I1915" s="177" t="s">
        <v>3401</v>
      </c>
      <c r="J1915" s="177" t="s">
        <v>7823</v>
      </c>
      <c r="K1915" s="60" t="str">
        <f t="shared" si="45"/>
        <v>000100001001010806</v>
      </c>
    </row>
    <row r="1916" spans="1:11" s="3" customFormat="1">
      <c r="A1916" s="176" t="s">
        <v>4800</v>
      </c>
      <c r="B1916" s="176"/>
      <c r="C1916" s="185">
        <v>4</v>
      </c>
      <c r="D1916" s="153">
        <v>0</v>
      </c>
      <c r="E1916" s="177" t="s">
        <v>3417</v>
      </c>
      <c r="F1916" s="177" t="s">
        <v>3986</v>
      </c>
      <c r="G1916" s="177" t="s">
        <v>3417</v>
      </c>
      <c r="H1916" s="177" t="s">
        <v>3417</v>
      </c>
      <c r="I1916" s="177" t="s">
        <v>3401</v>
      </c>
      <c r="J1916" s="187" t="s">
        <v>7824</v>
      </c>
      <c r="K1916" s="60" t="str">
        <f t="shared" si="45"/>
        <v>000100001001010807</v>
      </c>
    </row>
    <row r="1917" spans="1:11" s="3" customFormat="1">
      <c r="A1917" s="176" t="s">
        <v>4801</v>
      </c>
      <c r="B1917" s="176"/>
      <c r="C1917" s="185">
        <v>4</v>
      </c>
      <c r="D1917" s="153">
        <v>0</v>
      </c>
      <c r="E1917" s="177" t="s">
        <v>3417</v>
      </c>
      <c r="F1917" s="177" t="s">
        <v>3986</v>
      </c>
      <c r="G1917" s="177" t="s">
        <v>3417</v>
      </c>
      <c r="H1917" s="177" t="s">
        <v>3417</v>
      </c>
      <c r="I1917" s="177" t="s">
        <v>3401</v>
      </c>
      <c r="J1917" s="177" t="s">
        <v>7825</v>
      </c>
      <c r="K1917" s="60" t="str">
        <f t="shared" si="45"/>
        <v>000100001001010808</v>
      </c>
    </row>
    <row r="1918" spans="1:11" s="3" customFormat="1">
      <c r="A1918" s="176" t="s">
        <v>4802</v>
      </c>
      <c r="B1918" s="176"/>
      <c r="C1918" s="185">
        <v>4</v>
      </c>
      <c r="D1918" s="153">
        <v>0</v>
      </c>
      <c r="E1918" s="177" t="s">
        <v>3417</v>
      </c>
      <c r="F1918" s="177" t="s">
        <v>3986</v>
      </c>
      <c r="G1918" s="177" t="s">
        <v>3417</v>
      </c>
      <c r="H1918" s="177" t="s">
        <v>3417</v>
      </c>
      <c r="I1918" s="177" t="s">
        <v>3401</v>
      </c>
      <c r="J1918" s="187" t="s">
        <v>7826</v>
      </c>
      <c r="K1918" s="60" t="str">
        <f t="shared" si="45"/>
        <v>000100001001010809</v>
      </c>
    </row>
    <row r="1919" spans="1:11" s="3" customFormat="1">
      <c r="A1919" s="176" t="s">
        <v>4803</v>
      </c>
      <c r="B1919" s="176"/>
      <c r="C1919" s="185">
        <v>4</v>
      </c>
      <c r="D1919" s="153">
        <v>0</v>
      </c>
      <c r="E1919" s="177" t="s">
        <v>3417</v>
      </c>
      <c r="F1919" s="177" t="s">
        <v>3986</v>
      </c>
      <c r="G1919" s="177" t="s">
        <v>3417</v>
      </c>
      <c r="H1919" s="177" t="s">
        <v>3417</v>
      </c>
      <c r="I1919" s="177" t="s">
        <v>3401</v>
      </c>
      <c r="J1919" s="177" t="s">
        <v>7827</v>
      </c>
      <c r="K1919" s="60" t="str">
        <f t="shared" si="45"/>
        <v>000100001001010810</v>
      </c>
    </row>
    <row r="1920" spans="1:11" s="3" customFormat="1">
      <c r="A1920" s="176" t="s">
        <v>4804</v>
      </c>
      <c r="B1920" s="176"/>
      <c r="C1920" s="185">
        <v>4</v>
      </c>
      <c r="D1920" s="153">
        <v>0</v>
      </c>
      <c r="E1920" s="177" t="s">
        <v>3417</v>
      </c>
      <c r="F1920" s="177" t="s">
        <v>3986</v>
      </c>
      <c r="G1920" s="177" t="s">
        <v>3417</v>
      </c>
      <c r="H1920" s="177" t="s">
        <v>3417</v>
      </c>
      <c r="I1920" s="177" t="s">
        <v>3401</v>
      </c>
      <c r="J1920" s="187" t="s">
        <v>7828</v>
      </c>
      <c r="K1920" s="60" t="str">
        <f t="shared" si="45"/>
        <v>000100001001010811</v>
      </c>
    </row>
    <row r="1921" spans="1:11" s="3" customFormat="1">
      <c r="A1921" s="176" t="s">
        <v>4805</v>
      </c>
      <c r="B1921" s="176"/>
      <c r="C1921" s="185">
        <v>4</v>
      </c>
      <c r="D1921" s="153">
        <v>0</v>
      </c>
      <c r="E1921" s="177" t="s">
        <v>3417</v>
      </c>
      <c r="F1921" s="177" t="s">
        <v>3986</v>
      </c>
      <c r="G1921" s="177" t="s">
        <v>3417</v>
      </c>
      <c r="H1921" s="177" t="s">
        <v>3417</v>
      </c>
      <c r="I1921" s="177" t="s">
        <v>3401</v>
      </c>
      <c r="J1921" s="177" t="s">
        <v>7829</v>
      </c>
      <c r="K1921" s="60" t="str">
        <f t="shared" si="45"/>
        <v>000100001001010812</v>
      </c>
    </row>
    <row r="1922" spans="1:11" s="3" customFormat="1">
      <c r="A1922" s="176" t="s">
        <v>4806</v>
      </c>
      <c r="B1922" s="176"/>
      <c r="C1922" s="185">
        <v>4</v>
      </c>
      <c r="D1922" s="153">
        <v>0</v>
      </c>
      <c r="E1922" s="177" t="s">
        <v>3417</v>
      </c>
      <c r="F1922" s="177" t="s">
        <v>3986</v>
      </c>
      <c r="G1922" s="177" t="s">
        <v>3417</v>
      </c>
      <c r="H1922" s="177" t="s">
        <v>3417</v>
      </c>
      <c r="I1922" s="177" t="s">
        <v>3401</v>
      </c>
      <c r="J1922" s="187" t="s">
        <v>7830</v>
      </c>
      <c r="K1922" s="60" t="str">
        <f t="shared" si="45"/>
        <v>000100001001010813</v>
      </c>
    </row>
    <row r="1923" spans="1:11" s="3" customFormat="1">
      <c r="A1923" s="176" t="s">
        <v>4807</v>
      </c>
      <c r="B1923" s="176"/>
      <c r="C1923" s="185">
        <v>4</v>
      </c>
      <c r="D1923" s="153">
        <v>0</v>
      </c>
      <c r="E1923" s="177" t="s">
        <v>3417</v>
      </c>
      <c r="F1923" s="177" t="s">
        <v>3986</v>
      </c>
      <c r="G1923" s="177" t="s">
        <v>3417</v>
      </c>
      <c r="H1923" s="177" t="s">
        <v>3417</v>
      </c>
      <c r="I1923" s="177" t="s">
        <v>3401</v>
      </c>
      <c r="J1923" s="177" t="s">
        <v>7831</v>
      </c>
      <c r="K1923" s="60" t="str">
        <f t="shared" si="45"/>
        <v>000100001001010814</v>
      </c>
    </row>
    <row r="1924" spans="1:11" s="3" customFormat="1">
      <c r="A1924" s="176" t="s">
        <v>4808</v>
      </c>
      <c r="B1924" s="176"/>
      <c r="C1924" s="185">
        <v>4</v>
      </c>
      <c r="D1924" s="153">
        <v>0</v>
      </c>
      <c r="E1924" s="177" t="s">
        <v>3417</v>
      </c>
      <c r="F1924" s="177" t="s">
        <v>3986</v>
      </c>
      <c r="G1924" s="177" t="s">
        <v>3417</v>
      </c>
      <c r="H1924" s="177" t="s">
        <v>3417</v>
      </c>
      <c r="I1924" s="177" t="s">
        <v>3401</v>
      </c>
      <c r="J1924" s="187" t="s">
        <v>7832</v>
      </c>
      <c r="K1924" s="60" t="str">
        <f t="shared" si="45"/>
        <v>000100001001010815</v>
      </c>
    </row>
    <row r="1925" spans="1:11" s="3" customFormat="1">
      <c r="A1925" s="176" t="s">
        <v>4809</v>
      </c>
      <c r="B1925" s="176"/>
      <c r="C1925" s="185">
        <v>4</v>
      </c>
      <c r="D1925" s="153">
        <v>0</v>
      </c>
      <c r="E1925" s="177" t="s">
        <v>3417</v>
      </c>
      <c r="F1925" s="177" t="s">
        <v>3986</v>
      </c>
      <c r="G1925" s="177" t="s">
        <v>3417</v>
      </c>
      <c r="H1925" s="177" t="s">
        <v>3417</v>
      </c>
      <c r="I1925" s="177" t="s">
        <v>3401</v>
      </c>
      <c r="J1925" s="177" t="s">
        <v>7833</v>
      </c>
      <c r="K1925" s="60" t="str">
        <f t="shared" si="45"/>
        <v>000100001001010816</v>
      </c>
    </row>
    <row r="1926" spans="1:11" s="3" customFormat="1">
      <c r="A1926" s="176" t="s">
        <v>4810</v>
      </c>
      <c r="B1926" s="176"/>
      <c r="C1926" s="185">
        <v>4</v>
      </c>
      <c r="D1926" s="153">
        <v>0</v>
      </c>
      <c r="E1926" s="177" t="s">
        <v>3417</v>
      </c>
      <c r="F1926" s="177" t="s">
        <v>3986</v>
      </c>
      <c r="G1926" s="177" t="s">
        <v>3417</v>
      </c>
      <c r="H1926" s="177" t="s">
        <v>3417</v>
      </c>
      <c r="I1926" s="177" t="s">
        <v>3401</v>
      </c>
      <c r="J1926" s="187" t="s">
        <v>7834</v>
      </c>
      <c r="K1926" s="60" t="str">
        <f t="shared" si="45"/>
        <v>000100001001010817</v>
      </c>
    </row>
    <row r="1927" spans="1:11" s="3" customFormat="1">
      <c r="A1927" s="176" t="s">
        <v>4811</v>
      </c>
      <c r="B1927" s="176"/>
      <c r="C1927" s="185">
        <v>4</v>
      </c>
      <c r="D1927" s="153">
        <v>0</v>
      </c>
      <c r="E1927" s="177" t="s">
        <v>3417</v>
      </c>
      <c r="F1927" s="177" t="s">
        <v>3986</v>
      </c>
      <c r="G1927" s="177" t="s">
        <v>3417</v>
      </c>
      <c r="H1927" s="177" t="s">
        <v>3417</v>
      </c>
      <c r="I1927" s="177" t="s">
        <v>3401</v>
      </c>
      <c r="J1927" s="177" t="s">
        <v>7835</v>
      </c>
      <c r="K1927" s="60" t="str">
        <f t="shared" si="45"/>
        <v>000100001001010818</v>
      </c>
    </row>
    <row r="1928" spans="1:11" s="3" customFormat="1">
      <c r="A1928" s="176" t="s">
        <v>4812</v>
      </c>
      <c r="B1928" s="176"/>
      <c r="C1928" s="185">
        <v>4</v>
      </c>
      <c r="D1928" s="153">
        <v>0</v>
      </c>
      <c r="E1928" s="177" t="s">
        <v>3417</v>
      </c>
      <c r="F1928" s="177" t="s">
        <v>3986</v>
      </c>
      <c r="G1928" s="177" t="s">
        <v>3417</v>
      </c>
      <c r="H1928" s="177" t="s">
        <v>3417</v>
      </c>
      <c r="I1928" s="177" t="s">
        <v>3401</v>
      </c>
      <c r="J1928" s="187" t="s">
        <v>7836</v>
      </c>
      <c r="K1928" s="60" t="str">
        <f t="shared" si="45"/>
        <v>000100001001010819</v>
      </c>
    </row>
    <row r="1929" spans="1:11" s="3" customFormat="1">
      <c r="A1929" s="176" t="s">
        <v>4813</v>
      </c>
      <c r="B1929" s="176"/>
      <c r="C1929" s="185">
        <v>4</v>
      </c>
      <c r="D1929" s="153">
        <v>0</v>
      </c>
      <c r="E1929" s="177" t="s">
        <v>3417</v>
      </c>
      <c r="F1929" s="177" t="s">
        <v>3986</v>
      </c>
      <c r="G1929" s="177" t="s">
        <v>3417</v>
      </c>
      <c r="H1929" s="177" t="s">
        <v>3417</v>
      </c>
      <c r="I1929" s="177" t="s">
        <v>3401</v>
      </c>
      <c r="J1929" s="177" t="s">
        <v>7837</v>
      </c>
      <c r="K1929" s="60" t="str">
        <f t="shared" si="45"/>
        <v>000100001001010820</v>
      </c>
    </row>
    <row r="1930" spans="1:11" s="3" customFormat="1">
      <c r="A1930" s="176" t="s">
        <v>4814</v>
      </c>
      <c r="B1930" s="176"/>
      <c r="C1930" s="185">
        <v>4</v>
      </c>
      <c r="D1930" s="153">
        <v>0</v>
      </c>
      <c r="E1930" s="177" t="s">
        <v>3417</v>
      </c>
      <c r="F1930" s="177" t="s">
        <v>3986</v>
      </c>
      <c r="G1930" s="177" t="s">
        <v>3417</v>
      </c>
      <c r="H1930" s="177" t="s">
        <v>3417</v>
      </c>
      <c r="I1930" s="177" t="s">
        <v>3401</v>
      </c>
      <c r="J1930" s="187" t="s">
        <v>7838</v>
      </c>
      <c r="K1930" s="60" t="str">
        <f t="shared" si="45"/>
        <v>000100001001010821</v>
      </c>
    </row>
    <row r="1931" spans="1:11" s="3" customFormat="1">
      <c r="A1931" s="176" t="s">
        <v>4815</v>
      </c>
      <c r="B1931" s="176"/>
      <c r="C1931" s="185">
        <v>4</v>
      </c>
      <c r="D1931" s="153">
        <v>0</v>
      </c>
      <c r="E1931" s="177" t="s">
        <v>3417</v>
      </c>
      <c r="F1931" s="177" t="s">
        <v>3986</v>
      </c>
      <c r="G1931" s="177" t="s">
        <v>3417</v>
      </c>
      <c r="H1931" s="177" t="s">
        <v>3417</v>
      </c>
      <c r="I1931" s="177" t="s">
        <v>3401</v>
      </c>
      <c r="J1931" s="177" t="s">
        <v>7839</v>
      </c>
      <c r="K1931" s="60" t="str">
        <f t="shared" si="45"/>
        <v>000100001001010822</v>
      </c>
    </row>
    <row r="1932" spans="1:11" s="3" customFormat="1">
      <c r="A1932" s="176" t="s">
        <v>4816</v>
      </c>
      <c r="B1932" s="176"/>
      <c r="C1932" s="185">
        <v>4</v>
      </c>
      <c r="D1932" s="153">
        <v>0</v>
      </c>
      <c r="E1932" s="177" t="s">
        <v>3417</v>
      </c>
      <c r="F1932" s="177" t="s">
        <v>3986</v>
      </c>
      <c r="G1932" s="177" t="s">
        <v>3417</v>
      </c>
      <c r="H1932" s="177" t="s">
        <v>3417</v>
      </c>
      <c r="I1932" s="177" t="s">
        <v>3401</v>
      </c>
      <c r="J1932" s="187" t="s">
        <v>7840</v>
      </c>
      <c r="K1932" s="60" t="str">
        <f t="shared" si="45"/>
        <v>000100001001010823</v>
      </c>
    </row>
    <row r="1933" spans="1:11" s="3" customFormat="1">
      <c r="A1933" s="176" t="s">
        <v>4817</v>
      </c>
      <c r="B1933" s="176"/>
      <c r="C1933" s="185">
        <v>4</v>
      </c>
      <c r="D1933" s="153">
        <v>0</v>
      </c>
      <c r="E1933" s="177" t="s">
        <v>3417</v>
      </c>
      <c r="F1933" s="177" t="s">
        <v>3986</v>
      </c>
      <c r="G1933" s="177" t="s">
        <v>3417</v>
      </c>
      <c r="H1933" s="177" t="s">
        <v>3417</v>
      </c>
      <c r="I1933" s="177" t="s">
        <v>3401</v>
      </c>
      <c r="J1933" s="177" t="s">
        <v>7841</v>
      </c>
      <c r="K1933" s="60" t="str">
        <f t="shared" si="45"/>
        <v>000100001001010824</v>
      </c>
    </row>
    <row r="1934" spans="1:11" s="3" customFormat="1">
      <c r="A1934" s="176" t="s">
        <v>4818</v>
      </c>
      <c r="B1934" s="176"/>
      <c r="C1934" s="185">
        <v>4</v>
      </c>
      <c r="D1934" s="153">
        <v>0</v>
      </c>
      <c r="E1934" s="177" t="s">
        <v>3417</v>
      </c>
      <c r="F1934" s="177" t="s">
        <v>3986</v>
      </c>
      <c r="G1934" s="177" t="s">
        <v>3417</v>
      </c>
      <c r="H1934" s="177" t="s">
        <v>3417</v>
      </c>
      <c r="I1934" s="177" t="s">
        <v>3401</v>
      </c>
      <c r="J1934" s="187" t="s">
        <v>7842</v>
      </c>
      <c r="K1934" s="60" t="str">
        <f t="shared" si="45"/>
        <v>000100001001010825</v>
      </c>
    </row>
    <row r="1935" spans="1:11" s="3" customFormat="1">
      <c r="A1935" s="176" t="s">
        <v>4819</v>
      </c>
      <c r="B1935" s="176"/>
      <c r="C1935" s="185">
        <v>4</v>
      </c>
      <c r="D1935" s="153">
        <v>0</v>
      </c>
      <c r="E1935" s="177" t="s">
        <v>3417</v>
      </c>
      <c r="F1935" s="177" t="s">
        <v>3986</v>
      </c>
      <c r="G1935" s="177" t="s">
        <v>3417</v>
      </c>
      <c r="H1935" s="177" t="s">
        <v>3417</v>
      </c>
      <c r="I1935" s="177" t="s">
        <v>3401</v>
      </c>
      <c r="J1935" s="177" t="s">
        <v>7843</v>
      </c>
      <c r="K1935" s="60" t="str">
        <f t="shared" si="45"/>
        <v>000100001001010826</v>
      </c>
    </row>
    <row r="1936" spans="1:11" s="3" customFormat="1">
      <c r="A1936" s="176" t="s">
        <v>4820</v>
      </c>
      <c r="B1936" s="176"/>
      <c r="C1936" s="185">
        <v>4</v>
      </c>
      <c r="D1936" s="153">
        <v>0</v>
      </c>
      <c r="E1936" s="177" t="s">
        <v>3417</v>
      </c>
      <c r="F1936" s="177" t="s">
        <v>3986</v>
      </c>
      <c r="G1936" s="177" t="s">
        <v>3417</v>
      </c>
      <c r="H1936" s="177" t="s">
        <v>3417</v>
      </c>
      <c r="I1936" s="177" t="s">
        <v>3401</v>
      </c>
      <c r="J1936" s="187" t="s">
        <v>7844</v>
      </c>
      <c r="K1936" s="60" t="str">
        <f t="shared" si="45"/>
        <v>000100001001010827</v>
      </c>
    </row>
    <row r="1937" spans="1:11" s="3" customFormat="1">
      <c r="A1937" s="176" t="s">
        <v>4821</v>
      </c>
      <c r="B1937" s="176"/>
      <c r="C1937" s="185">
        <v>4</v>
      </c>
      <c r="D1937" s="153">
        <v>0</v>
      </c>
      <c r="E1937" s="177" t="s">
        <v>3417</v>
      </c>
      <c r="F1937" s="177" t="s">
        <v>3986</v>
      </c>
      <c r="G1937" s="177" t="s">
        <v>3417</v>
      </c>
      <c r="H1937" s="177" t="s">
        <v>3417</v>
      </c>
      <c r="I1937" s="177" t="s">
        <v>3401</v>
      </c>
      <c r="J1937" s="177" t="s">
        <v>7845</v>
      </c>
      <c r="K1937" s="60" t="str">
        <f t="shared" si="45"/>
        <v>000100001001010828</v>
      </c>
    </row>
    <row r="1938" spans="1:11" s="3" customFormat="1">
      <c r="A1938" s="176" t="s">
        <v>4822</v>
      </c>
      <c r="B1938" s="176"/>
      <c r="C1938" s="185">
        <v>4</v>
      </c>
      <c r="D1938" s="153">
        <v>0</v>
      </c>
      <c r="E1938" s="177" t="s">
        <v>3417</v>
      </c>
      <c r="F1938" s="177" t="s">
        <v>3986</v>
      </c>
      <c r="G1938" s="177" t="s">
        <v>3417</v>
      </c>
      <c r="H1938" s="177" t="s">
        <v>3417</v>
      </c>
      <c r="I1938" s="177" t="s">
        <v>3401</v>
      </c>
      <c r="J1938" s="187" t="s">
        <v>7846</v>
      </c>
      <c r="K1938" s="60" t="str">
        <f t="shared" si="45"/>
        <v>000100001001010829</v>
      </c>
    </row>
    <row r="1939" spans="1:11" s="3" customFormat="1">
      <c r="A1939" s="176" t="s">
        <v>4823</v>
      </c>
      <c r="B1939" s="176"/>
      <c r="C1939" s="185">
        <v>4</v>
      </c>
      <c r="D1939" s="153">
        <v>0</v>
      </c>
      <c r="E1939" s="177" t="s">
        <v>3417</v>
      </c>
      <c r="F1939" s="177" t="s">
        <v>3986</v>
      </c>
      <c r="G1939" s="177" t="s">
        <v>3417</v>
      </c>
      <c r="H1939" s="177" t="s">
        <v>3417</v>
      </c>
      <c r="I1939" s="177" t="s">
        <v>3401</v>
      </c>
      <c r="J1939" s="177" t="s">
        <v>7847</v>
      </c>
      <c r="K1939" s="60" t="str">
        <f t="shared" si="45"/>
        <v>000100001001010830</v>
      </c>
    </row>
    <row r="1940" spans="1:11" s="3" customFormat="1">
      <c r="A1940" s="176" t="s">
        <v>4824</v>
      </c>
      <c r="B1940" s="176"/>
      <c r="C1940" s="185">
        <v>4</v>
      </c>
      <c r="D1940" s="153">
        <v>0</v>
      </c>
      <c r="E1940" s="177" t="s">
        <v>3417</v>
      </c>
      <c r="F1940" s="177" t="s">
        <v>3986</v>
      </c>
      <c r="G1940" s="177" t="s">
        <v>3417</v>
      </c>
      <c r="H1940" s="177" t="s">
        <v>3417</v>
      </c>
      <c r="I1940" s="177" t="s">
        <v>3401</v>
      </c>
      <c r="J1940" s="187" t="s">
        <v>7848</v>
      </c>
      <c r="K1940" s="60" t="str">
        <f t="shared" si="45"/>
        <v>000100001001010831</v>
      </c>
    </row>
    <row r="1941" spans="1:11" s="3" customFormat="1">
      <c r="A1941" s="176" t="s">
        <v>4825</v>
      </c>
      <c r="B1941" s="176"/>
      <c r="C1941" s="185">
        <v>4</v>
      </c>
      <c r="D1941" s="153">
        <v>0</v>
      </c>
      <c r="E1941" s="177" t="s">
        <v>3417</v>
      </c>
      <c r="F1941" s="177" t="s">
        <v>3986</v>
      </c>
      <c r="G1941" s="177" t="s">
        <v>3417</v>
      </c>
      <c r="H1941" s="177" t="s">
        <v>3417</v>
      </c>
      <c r="I1941" s="177" t="s">
        <v>3401</v>
      </c>
      <c r="J1941" s="177" t="s">
        <v>7849</v>
      </c>
      <c r="K1941" s="60" t="str">
        <f t="shared" si="45"/>
        <v>000100001001010832</v>
      </c>
    </row>
    <row r="1942" spans="1:11" s="3" customFormat="1">
      <c r="A1942" s="176" t="s">
        <v>4826</v>
      </c>
      <c r="B1942" s="176"/>
      <c r="C1942" s="185">
        <v>4</v>
      </c>
      <c r="D1942" s="153">
        <v>0</v>
      </c>
      <c r="E1942" s="177" t="s">
        <v>3417</v>
      </c>
      <c r="F1942" s="177" t="s">
        <v>3986</v>
      </c>
      <c r="G1942" s="177" t="s">
        <v>3417</v>
      </c>
      <c r="H1942" s="177" t="s">
        <v>3417</v>
      </c>
      <c r="I1942" s="177" t="s">
        <v>3401</v>
      </c>
      <c r="J1942" s="187" t="s">
        <v>7850</v>
      </c>
      <c r="K1942" s="60" t="str">
        <f t="shared" si="45"/>
        <v>000100001001010833</v>
      </c>
    </row>
    <row r="1943" spans="1:11" s="3" customFormat="1">
      <c r="A1943" s="176" t="s">
        <v>4827</v>
      </c>
      <c r="B1943" s="176"/>
      <c r="C1943" s="185">
        <v>4</v>
      </c>
      <c r="D1943" s="153">
        <v>0</v>
      </c>
      <c r="E1943" s="177" t="s">
        <v>3417</v>
      </c>
      <c r="F1943" s="177" t="s">
        <v>3986</v>
      </c>
      <c r="G1943" s="177" t="s">
        <v>3417</v>
      </c>
      <c r="H1943" s="177" t="s">
        <v>3417</v>
      </c>
      <c r="I1943" s="177" t="s">
        <v>3401</v>
      </c>
      <c r="J1943" s="177" t="s">
        <v>7851</v>
      </c>
      <c r="K1943" s="60" t="str">
        <f t="shared" ref="K1943:K2006" si="46">D1943&amp;E1943&amp;F1943&amp;G1943&amp;H1943&amp;I1943&amp;J1943</f>
        <v>000100001001010834</v>
      </c>
    </row>
    <row r="1944" spans="1:11" s="3" customFormat="1">
      <c r="A1944" s="176" t="s">
        <v>4828</v>
      </c>
      <c r="B1944" s="176"/>
      <c r="C1944" s="185">
        <v>4</v>
      </c>
      <c r="D1944" s="153">
        <v>0</v>
      </c>
      <c r="E1944" s="177" t="s">
        <v>3417</v>
      </c>
      <c r="F1944" s="177" t="s">
        <v>3986</v>
      </c>
      <c r="G1944" s="177" t="s">
        <v>3417</v>
      </c>
      <c r="H1944" s="177" t="s">
        <v>3417</v>
      </c>
      <c r="I1944" s="177" t="s">
        <v>3401</v>
      </c>
      <c r="J1944" s="187" t="s">
        <v>7852</v>
      </c>
      <c r="K1944" s="60" t="str">
        <f t="shared" si="46"/>
        <v>000100001001010835</v>
      </c>
    </row>
    <row r="1945" spans="1:11" s="3" customFormat="1">
      <c r="A1945" s="176" t="s">
        <v>4829</v>
      </c>
      <c r="B1945" s="176"/>
      <c r="C1945" s="185">
        <v>4</v>
      </c>
      <c r="D1945" s="153">
        <v>0</v>
      </c>
      <c r="E1945" s="177" t="s">
        <v>3417</v>
      </c>
      <c r="F1945" s="177" t="s">
        <v>3986</v>
      </c>
      <c r="G1945" s="177" t="s">
        <v>3417</v>
      </c>
      <c r="H1945" s="177" t="s">
        <v>3417</v>
      </c>
      <c r="I1945" s="177" t="s">
        <v>3401</v>
      </c>
      <c r="J1945" s="177" t="s">
        <v>7853</v>
      </c>
      <c r="K1945" s="60" t="str">
        <f t="shared" si="46"/>
        <v>000100001001010836</v>
      </c>
    </row>
    <row r="1946" spans="1:11" s="3" customFormat="1">
      <c r="A1946" s="176" t="s">
        <v>4830</v>
      </c>
      <c r="B1946" s="176"/>
      <c r="C1946" s="185">
        <v>4</v>
      </c>
      <c r="D1946" s="153">
        <v>0</v>
      </c>
      <c r="E1946" s="177" t="s">
        <v>3417</v>
      </c>
      <c r="F1946" s="177" t="s">
        <v>3986</v>
      </c>
      <c r="G1946" s="177" t="s">
        <v>3417</v>
      </c>
      <c r="H1946" s="177" t="s">
        <v>3417</v>
      </c>
      <c r="I1946" s="177" t="s">
        <v>3401</v>
      </c>
      <c r="J1946" s="187" t="s">
        <v>7854</v>
      </c>
      <c r="K1946" s="60" t="str">
        <f t="shared" si="46"/>
        <v>000100001001010837</v>
      </c>
    </row>
    <row r="1947" spans="1:11" s="3" customFormat="1">
      <c r="A1947" s="176" t="s">
        <v>4831</v>
      </c>
      <c r="B1947" s="176"/>
      <c r="C1947" s="185">
        <v>4</v>
      </c>
      <c r="D1947" s="153">
        <v>0</v>
      </c>
      <c r="E1947" s="177" t="s">
        <v>3417</v>
      </c>
      <c r="F1947" s="177" t="s">
        <v>3986</v>
      </c>
      <c r="G1947" s="177" t="s">
        <v>3417</v>
      </c>
      <c r="H1947" s="177" t="s">
        <v>3417</v>
      </c>
      <c r="I1947" s="177" t="s">
        <v>3401</v>
      </c>
      <c r="J1947" s="177" t="s">
        <v>7855</v>
      </c>
      <c r="K1947" s="60" t="str">
        <f t="shared" si="46"/>
        <v>000100001001010838</v>
      </c>
    </row>
    <row r="1948" spans="1:11" s="3" customFormat="1">
      <c r="A1948" s="176" t="s">
        <v>4832</v>
      </c>
      <c r="B1948" s="176"/>
      <c r="C1948" s="185">
        <v>4</v>
      </c>
      <c r="D1948" s="153">
        <v>0</v>
      </c>
      <c r="E1948" s="177" t="s">
        <v>3417</v>
      </c>
      <c r="F1948" s="177" t="s">
        <v>3986</v>
      </c>
      <c r="G1948" s="177" t="s">
        <v>3417</v>
      </c>
      <c r="H1948" s="177" t="s">
        <v>3417</v>
      </c>
      <c r="I1948" s="177" t="s">
        <v>3401</v>
      </c>
      <c r="J1948" s="187" t="s">
        <v>7856</v>
      </c>
      <c r="K1948" s="60" t="str">
        <f t="shared" si="46"/>
        <v>000100001001010839</v>
      </c>
    </row>
    <row r="1949" spans="1:11" s="3" customFormat="1">
      <c r="A1949" s="176" t="s">
        <v>4833</v>
      </c>
      <c r="B1949" s="176"/>
      <c r="C1949" s="185">
        <v>4</v>
      </c>
      <c r="D1949" s="153">
        <v>0</v>
      </c>
      <c r="E1949" s="177" t="s">
        <v>3417</v>
      </c>
      <c r="F1949" s="177" t="s">
        <v>3986</v>
      </c>
      <c r="G1949" s="177" t="s">
        <v>3417</v>
      </c>
      <c r="H1949" s="177" t="s">
        <v>3417</v>
      </c>
      <c r="I1949" s="177" t="s">
        <v>3401</v>
      </c>
      <c r="J1949" s="177" t="s">
        <v>7857</v>
      </c>
      <c r="K1949" s="60" t="str">
        <f t="shared" si="46"/>
        <v>000100001001010840</v>
      </c>
    </row>
    <row r="1950" spans="1:11" s="3" customFormat="1">
      <c r="A1950" s="176" t="s">
        <v>4834</v>
      </c>
      <c r="B1950" s="176"/>
      <c r="C1950" s="185">
        <v>4</v>
      </c>
      <c r="D1950" s="153">
        <v>0</v>
      </c>
      <c r="E1950" s="177" t="s">
        <v>3417</v>
      </c>
      <c r="F1950" s="177" t="s">
        <v>3986</v>
      </c>
      <c r="G1950" s="177" t="s">
        <v>3417</v>
      </c>
      <c r="H1950" s="177" t="s">
        <v>3417</v>
      </c>
      <c r="I1950" s="177" t="s">
        <v>3401</v>
      </c>
      <c r="J1950" s="187" t="s">
        <v>7858</v>
      </c>
      <c r="K1950" s="60" t="str">
        <f t="shared" si="46"/>
        <v>000100001001010841</v>
      </c>
    </row>
    <row r="1951" spans="1:11" s="3" customFormat="1">
      <c r="A1951" s="176" t="s">
        <v>4835</v>
      </c>
      <c r="B1951" s="176"/>
      <c r="C1951" s="185">
        <v>4</v>
      </c>
      <c r="D1951" s="153">
        <v>0</v>
      </c>
      <c r="E1951" s="177" t="s">
        <v>3417</v>
      </c>
      <c r="F1951" s="177" t="s">
        <v>3986</v>
      </c>
      <c r="G1951" s="177" t="s">
        <v>3417</v>
      </c>
      <c r="H1951" s="177" t="s">
        <v>3417</v>
      </c>
      <c r="I1951" s="177" t="s">
        <v>3401</v>
      </c>
      <c r="J1951" s="177" t="s">
        <v>7859</v>
      </c>
      <c r="K1951" s="60" t="str">
        <f t="shared" si="46"/>
        <v>000100001001010842</v>
      </c>
    </row>
    <row r="1952" spans="1:11" s="3" customFormat="1">
      <c r="A1952" s="176" t="s">
        <v>4836</v>
      </c>
      <c r="B1952" s="176"/>
      <c r="C1952" s="185">
        <v>4</v>
      </c>
      <c r="D1952" s="153">
        <v>0</v>
      </c>
      <c r="E1952" s="177" t="s">
        <v>3417</v>
      </c>
      <c r="F1952" s="177" t="s">
        <v>3986</v>
      </c>
      <c r="G1952" s="177" t="s">
        <v>3417</v>
      </c>
      <c r="H1952" s="177" t="s">
        <v>3417</v>
      </c>
      <c r="I1952" s="177" t="s">
        <v>3401</v>
      </c>
      <c r="J1952" s="187" t="s">
        <v>7860</v>
      </c>
      <c r="K1952" s="60" t="str">
        <f t="shared" si="46"/>
        <v>000100001001010843</v>
      </c>
    </row>
    <row r="1953" spans="1:11" s="3" customFormat="1">
      <c r="A1953" s="176" t="s">
        <v>4837</v>
      </c>
      <c r="B1953" s="176"/>
      <c r="C1953" s="185">
        <v>4</v>
      </c>
      <c r="D1953" s="153">
        <v>0</v>
      </c>
      <c r="E1953" s="177" t="s">
        <v>3417</v>
      </c>
      <c r="F1953" s="177" t="s">
        <v>3986</v>
      </c>
      <c r="G1953" s="177" t="s">
        <v>3417</v>
      </c>
      <c r="H1953" s="177" t="s">
        <v>3417</v>
      </c>
      <c r="I1953" s="177" t="s">
        <v>3401</v>
      </c>
      <c r="J1953" s="177" t="s">
        <v>7861</v>
      </c>
      <c r="K1953" s="60" t="str">
        <f t="shared" si="46"/>
        <v>000100001001010844</v>
      </c>
    </row>
    <row r="1954" spans="1:11" s="3" customFormat="1">
      <c r="A1954" s="176" t="s">
        <v>4838</v>
      </c>
      <c r="B1954" s="176"/>
      <c r="C1954" s="185">
        <v>4</v>
      </c>
      <c r="D1954" s="153">
        <v>0</v>
      </c>
      <c r="E1954" s="177" t="s">
        <v>3417</v>
      </c>
      <c r="F1954" s="177" t="s">
        <v>3986</v>
      </c>
      <c r="G1954" s="177" t="s">
        <v>3417</v>
      </c>
      <c r="H1954" s="177" t="s">
        <v>3417</v>
      </c>
      <c r="I1954" s="177" t="s">
        <v>3401</v>
      </c>
      <c r="J1954" s="187" t="s">
        <v>7862</v>
      </c>
      <c r="K1954" s="60" t="str">
        <f t="shared" si="46"/>
        <v>000100001001010845</v>
      </c>
    </row>
    <row r="1955" spans="1:11" s="3" customFormat="1">
      <c r="A1955" s="176" t="s">
        <v>4839</v>
      </c>
      <c r="B1955" s="176"/>
      <c r="C1955" s="185">
        <v>4</v>
      </c>
      <c r="D1955" s="153">
        <v>0</v>
      </c>
      <c r="E1955" s="177" t="s">
        <v>3417</v>
      </c>
      <c r="F1955" s="177" t="s">
        <v>3986</v>
      </c>
      <c r="G1955" s="177" t="s">
        <v>3417</v>
      </c>
      <c r="H1955" s="177" t="s">
        <v>3417</v>
      </c>
      <c r="I1955" s="177" t="s">
        <v>3401</v>
      </c>
      <c r="J1955" s="177" t="s">
        <v>7863</v>
      </c>
      <c r="K1955" s="60" t="str">
        <f t="shared" si="46"/>
        <v>000100001001010846</v>
      </c>
    </row>
    <row r="1956" spans="1:11" s="3" customFormat="1">
      <c r="A1956" s="176" t="s">
        <v>4840</v>
      </c>
      <c r="B1956" s="176"/>
      <c r="C1956" s="185">
        <v>4</v>
      </c>
      <c r="D1956" s="153">
        <v>0</v>
      </c>
      <c r="E1956" s="177" t="s">
        <v>3417</v>
      </c>
      <c r="F1956" s="177" t="s">
        <v>3986</v>
      </c>
      <c r="G1956" s="177" t="s">
        <v>3417</v>
      </c>
      <c r="H1956" s="177" t="s">
        <v>3417</v>
      </c>
      <c r="I1956" s="177" t="s">
        <v>3401</v>
      </c>
      <c r="J1956" s="187" t="s">
        <v>7864</v>
      </c>
      <c r="K1956" s="60" t="str">
        <f t="shared" si="46"/>
        <v>000100001001010847</v>
      </c>
    </row>
    <row r="1957" spans="1:11" s="3" customFormat="1">
      <c r="A1957" s="176" t="s">
        <v>4841</v>
      </c>
      <c r="B1957" s="176"/>
      <c r="C1957" s="185">
        <v>4</v>
      </c>
      <c r="D1957" s="153">
        <v>0</v>
      </c>
      <c r="E1957" s="177" t="s">
        <v>3417</v>
      </c>
      <c r="F1957" s="177" t="s">
        <v>3986</v>
      </c>
      <c r="G1957" s="177" t="s">
        <v>3417</v>
      </c>
      <c r="H1957" s="177" t="s">
        <v>3417</v>
      </c>
      <c r="I1957" s="177" t="s">
        <v>3401</v>
      </c>
      <c r="J1957" s="177" t="s">
        <v>7865</v>
      </c>
      <c r="K1957" s="60" t="str">
        <f t="shared" si="46"/>
        <v>000100001001010848</v>
      </c>
    </row>
    <row r="1958" spans="1:11" s="3" customFormat="1">
      <c r="A1958" s="176" t="s">
        <v>4842</v>
      </c>
      <c r="B1958" s="176"/>
      <c r="C1958" s="185">
        <v>4</v>
      </c>
      <c r="D1958" s="153">
        <v>0</v>
      </c>
      <c r="E1958" s="177" t="s">
        <v>3417</v>
      </c>
      <c r="F1958" s="177" t="s">
        <v>3986</v>
      </c>
      <c r="G1958" s="177" t="s">
        <v>3417</v>
      </c>
      <c r="H1958" s="177" t="s">
        <v>3417</v>
      </c>
      <c r="I1958" s="177" t="s">
        <v>3401</v>
      </c>
      <c r="J1958" s="187" t="s">
        <v>7866</v>
      </c>
      <c r="K1958" s="60" t="str">
        <f t="shared" si="46"/>
        <v>000100001001010849</v>
      </c>
    </row>
    <row r="1959" spans="1:11" s="3" customFormat="1">
      <c r="A1959" s="176" t="s">
        <v>4843</v>
      </c>
      <c r="B1959" s="176"/>
      <c r="C1959" s="185">
        <v>4</v>
      </c>
      <c r="D1959" s="153">
        <v>0</v>
      </c>
      <c r="E1959" s="177" t="s">
        <v>3417</v>
      </c>
      <c r="F1959" s="177" t="s">
        <v>3986</v>
      </c>
      <c r="G1959" s="177" t="s">
        <v>3417</v>
      </c>
      <c r="H1959" s="177" t="s">
        <v>3417</v>
      </c>
      <c r="I1959" s="177" t="s">
        <v>3401</v>
      </c>
      <c r="J1959" s="177" t="s">
        <v>7867</v>
      </c>
      <c r="K1959" s="60" t="str">
        <f t="shared" si="46"/>
        <v>000100001001010850</v>
      </c>
    </row>
    <row r="1960" spans="1:11" s="3" customFormat="1">
      <c r="A1960" s="176" t="s">
        <v>4844</v>
      </c>
      <c r="B1960" s="176"/>
      <c r="C1960" s="185">
        <v>4</v>
      </c>
      <c r="D1960" s="153">
        <v>0</v>
      </c>
      <c r="E1960" s="177" t="s">
        <v>3417</v>
      </c>
      <c r="F1960" s="177" t="s">
        <v>3986</v>
      </c>
      <c r="G1960" s="177" t="s">
        <v>3417</v>
      </c>
      <c r="H1960" s="177" t="s">
        <v>3417</v>
      </c>
      <c r="I1960" s="177" t="s">
        <v>3401</v>
      </c>
      <c r="J1960" s="187" t="s">
        <v>7868</v>
      </c>
      <c r="K1960" s="60" t="str">
        <f t="shared" si="46"/>
        <v>000100001001010851</v>
      </c>
    </row>
    <row r="1961" spans="1:11" s="3" customFormat="1">
      <c r="A1961" s="176" t="s">
        <v>4845</v>
      </c>
      <c r="B1961" s="176"/>
      <c r="C1961" s="185">
        <v>4</v>
      </c>
      <c r="D1961" s="153">
        <v>0</v>
      </c>
      <c r="E1961" s="177" t="s">
        <v>3417</v>
      </c>
      <c r="F1961" s="177" t="s">
        <v>3986</v>
      </c>
      <c r="G1961" s="177" t="s">
        <v>3417</v>
      </c>
      <c r="H1961" s="177" t="s">
        <v>3417</v>
      </c>
      <c r="I1961" s="177" t="s">
        <v>3401</v>
      </c>
      <c r="J1961" s="177" t="s">
        <v>7869</v>
      </c>
      <c r="K1961" s="60" t="str">
        <f t="shared" si="46"/>
        <v>000100001001010852</v>
      </c>
    </row>
    <row r="1962" spans="1:11" s="3" customFormat="1">
      <c r="A1962" s="176" t="s">
        <v>4846</v>
      </c>
      <c r="B1962" s="176"/>
      <c r="C1962" s="185">
        <v>4</v>
      </c>
      <c r="D1962" s="153">
        <v>0</v>
      </c>
      <c r="E1962" s="177" t="s">
        <v>3417</v>
      </c>
      <c r="F1962" s="177" t="s">
        <v>3986</v>
      </c>
      <c r="G1962" s="177" t="s">
        <v>3417</v>
      </c>
      <c r="H1962" s="177" t="s">
        <v>3417</v>
      </c>
      <c r="I1962" s="177" t="s">
        <v>3401</v>
      </c>
      <c r="J1962" s="187" t="s">
        <v>7870</v>
      </c>
      <c r="K1962" s="60" t="str">
        <f t="shared" si="46"/>
        <v>000100001001010853</v>
      </c>
    </row>
    <row r="1963" spans="1:11" s="3" customFormat="1">
      <c r="A1963" s="176" t="s">
        <v>4847</v>
      </c>
      <c r="B1963" s="176"/>
      <c r="C1963" s="185">
        <v>4</v>
      </c>
      <c r="D1963" s="153">
        <v>0</v>
      </c>
      <c r="E1963" s="177" t="s">
        <v>3417</v>
      </c>
      <c r="F1963" s="177" t="s">
        <v>3986</v>
      </c>
      <c r="G1963" s="177" t="s">
        <v>3417</v>
      </c>
      <c r="H1963" s="177" t="s">
        <v>3417</v>
      </c>
      <c r="I1963" s="177" t="s">
        <v>3401</v>
      </c>
      <c r="J1963" s="177" t="s">
        <v>7871</v>
      </c>
      <c r="K1963" s="60" t="str">
        <f t="shared" si="46"/>
        <v>000100001001010854</v>
      </c>
    </row>
    <row r="1964" spans="1:11" s="3" customFormat="1">
      <c r="A1964" s="176" t="s">
        <v>4848</v>
      </c>
      <c r="B1964" s="176"/>
      <c r="C1964" s="185">
        <v>4</v>
      </c>
      <c r="D1964" s="153">
        <v>0</v>
      </c>
      <c r="E1964" s="177" t="s">
        <v>3417</v>
      </c>
      <c r="F1964" s="177" t="s">
        <v>3986</v>
      </c>
      <c r="G1964" s="177" t="s">
        <v>3417</v>
      </c>
      <c r="H1964" s="177" t="s">
        <v>3417</v>
      </c>
      <c r="I1964" s="177" t="s">
        <v>3401</v>
      </c>
      <c r="J1964" s="187" t="s">
        <v>7872</v>
      </c>
      <c r="K1964" s="60" t="str">
        <f t="shared" si="46"/>
        <v>000100001001010855</v>
      </c>
    </row>
    <row r="1965" spans="1:11" s="3" customFormat="1">
      <c r="A1965" s="176" t="s">
        <v>4849</v>
      </c>
      <c r="B1965" s="176"/>
      <c r="C1965" s="185">
        <v>4</v>
      </c>
      <c r="D1965" s="153">
        <v>0</v>
      </c>
      <c r="E1965" s="177" t="s">
        <v>3417</v>
      </c>
      <c r="F1965" s="177" t="s">
        <v>3986</v>
      </c>
      <c r="G1965" s="177" t="s">
        <v>3417</v>
      </c>
      <c r="H1965" s="177" t="s">
        <v>3417</v>
      </c>
      <c r="I1965" s="177" t="s">
        <v>3401</v>
      </c>
      <c r="J1965" s="177" t="s">
        <v>7873</v>
      </c>
      <c r="K1965" s="60" t="str">
        <f t="shared" si="46"/>
        <v>000100001001010856</v>
      </c>
    </row>
    <row r="1966" spans="1:11" s="3" customFormat="1">
      <c r="A1966" s="176" t="s">
        <v>4850</v>
      </c>
      <c r="B1966" s="176"/>
      <c r="C1966" s="185">
        <v>4</v>
      </c>
      <c r="D1966" s="153">
        <v>0</v>
      </c>
      <c r="E1966" s="177" t="s">
        <v>3417</v>
      </c>
      <c r="F1966" s="177" t="s">
        <v>3986</v>
      </c>
      <c r="G1966" s="177" t="s">
        <v>3417</v>
      </c>
      <c r="H1966" s="177" t="s">
        <v>3417</v>
      </c>
      <c r="I1966" s="177" t="s">
        <v>3401</v>
      </c>
      <c r="J1966" s="187" t="s">
        <v>7874</v>
      </c>
      <c r="K1966" s="60" t="str">
        <f t="shared" si="46"/>
        <v>000100001001010857</v>
      </c>
    </row>
    <row r="1967" spans="1:11" s="3" customFormat="1">
      <c r="A1967" s="176" t="s">
        <v>4851</v>
      </c>
      <c r="B1967" s="176"/>
      <c r="C1967" s="185">
        <v>4</v>
      </c>
      <c r="D1967" s="153">
        <v>0</v>
      </c>
      <c r="E1967" s="177" t="s">
        <v>3417</v>
      </c>
      <c r="F1967" s="177" t="s">
        <v>3986</v>
      </c>
      <c r="G1967" s="177" t="s">
        <v>3417</v>
      </c>
      <c r="H1967" s="177" t="s">
        <v>3417</v>
      </c>
      <c r="I1967" s="177" t="s">
        <v>3401</v>
      </c>
      <c r="J1967" s="177" t="s">
        <v>7875</v>
      </c>
      <c r="K1967" s="60" t="str">
        <f t="shared" si="46"/>
        <v>000100001001010858</v>
      </c>
    </row>
    <row r="1968" spans="1:11" s="3" customFormat="1">
      <c r="A1968" s="176" t="s">
        <v>4852</v>
      </c>
      <c r="B1968" s="176"/>
      <c r="C1968" s="185">
        <v>4</v>
      </c>
      <c r="D1968" s="153">
        <v>0</v>
      </c>
      <c r="E1968" s="177" t="s">
        <v>3417</v>
      </c>
      <c r="F1968" s="177" t="s">
        <v>3986</v>
      </c>
      <c r="G1968" s="177" t="s">
        <v>3417</v>
      </c>
      <c r="H1968" s="177" t="s">
        <v>3417</v>
      </c>
      <c r="I1968" s="177" t="s">
        <v>3401</v>
      </c>
      <c r="J1968" s="187" t="s">
        <v>7876</v>
      </c>
      <c r="K1968" s="60" t="str">
        <f t="shared" si="46"/>
        <v>000100001001010859</v>
      </c>
    </row>
    <row r="1969" spans="1:11" s="3" customFormat="1">
      <c r="A1969" s="176" t="s">
        <v>4853</v>
      </c>
      <c r="B1969" s="176"/>
      <c r="C1969" s="185">
        <v>4</v>
      </c>
      <c r="D1969" s="153">
        <v>0</v>
      </c>
      <c r="E1969" s="177" t="s">
        <v>3417</v>
      </c>
      <c r="F1969" s="177" t="s">
        <v>3986</v>
      </c>
      <c r="G1969" s="177" t="s">
        <v>3417</v>
      </c>
      <c r="H1969" s="177" t="s">
        <v>3417</v>
      </c>
      <c r="I1969" s="177" t="s">
        <v>3401</v>
      </c>
      <c r="J1969" s="177" t="s">
        <v>7877</v>
      </c>
      <c r="K1969" s="60" t="str">
        <f t="shared" si="46"/>
        <v>000100001001010860</v>
      </c>
    </row>
    <row r="1970" spans="1:11" s="3" customFormat="1">
      <c r="A1970" s="176" t="s">
        <v>4854</v>
      </c>
      <c r="B1970" s="176"/>
      <c r="C1970" s="185">
        <v>4</v>
      </c>
      <c r="D1970" s="153">
        <v>0</v>
      </c>
      <c r="E1970" s="177" t="s">
        <v>3417</v>
      </c>
      <c r="F1970" s="177" t="s">
        <v>3986</v>
      </c>
      <c r="G1970" s="177" t="s">
        <v>3417</v>
      </c>
      <c r="H1970" s="177" t="s">
        <v>3417</v>
      </c>
      <c r="I1970" s="177" t="s">
        <v>3401</v>
      </c>
      <c r="J1970" s="187" t="s">
        <v>7878</v>
      </c>
      <c r="K1970" s="60" t="str">
        <f t="shared" si="46"/>
        <v>000100001001010861</v>
      </c>
    </row>
    <row r="1971" spans="1:11" s="3" customFormat="1">
      <c r="A1971" s="176" t="s">
        <v>4855</v>
      </c>
      <c r="B1971" s="176"/>
      <c r="C1971" s="185">
        <v>4</v>
      </c>
      <c r="D1971" s="153">
        <v>0</v>
      </c>
      <c r="E1971" s="177" t="s">
        <v>3417</v>
      </c>
      <c r="F1971" s="177" t="s">
        <v>3986</v>
      </c>
      <c r="G1971" s="177" t="s">
        <v>3417</v>
      </c>
      <c r="H1971" s="177" t="s">
        <v>3417</v>
      </c>
      <c r="I1971" s="177" t="s">
        <v>3401</v>
      </c>
      <c r="J1971" s="177" t="s">
        <v>7879</v>
      </c>
      <c r="K1971" s="60" t="str">
        <f t="shared" si="46"/>
        <v>000100001001010862</v>
      </c>
    </row>
    <row r="1972" spans="1:11" s="3" customFormat="1">
      <c r="A1972" s="176" t="s">
        <v>4856</v>
      </c>
      <c r="B1972" s="176"/>
      <c r="C1972" s="185">
        <v>4</v>
      </c>
      <c r="D1972" s="153">
        <v>0</v>
      </c>
      <c r="E1972" s="177" t="s">
        <v>3417</v>
      </c>
      <c r="F1972" s="177" t="s">
        <v>3986</v>
      </c>
      <c r="G1972" s="177" t="s">
        <v>3417</v>
      </c>
      <c r="H1972" s="177" t="s">
        <v>3417</v>
      </c>
      <c r="I1972" s="177" t="s">
        <v>3401</v>
      </c>
      <c r="J1972" s="187" t="s">
        <v>7880</v>
      </c>
      <c r="K1972" s="60" t="str">
        <f t="shared" si="46"/>
        <v>000100001001010863</v>
      </c>
    </row>
    <row r="1973" spans="1:11" s="3" customFormat="1">
      <c r="A1973" s="176" t="s">
        <v>4857</v>
      </c>
      <c r="B1973" s="176"/>
      <c r="C1973" s="185">
        <v>4</v>
      </c>
      <c r="D1973" s="153">
        <v>0</v>
      </c>
      <c r="E1973" s="177" t="s">
        <v>3417</v>
      </c>
      <c r="F1973" s="177" t="s">
        <v>3986</v>
      </c>
      <c r="G1973" s="177" t="s">
        <v>3417</v>
      </c>
      <c r="H1973" s="177" t="s">
        <v>3417</v>
      </c>
      <c r="I1973" s="177" t="s">
        <v>3401</v>
      </c>
      <c r="J1973" s="177" t="s">
        <v>7881</v>
      </c>
      <c r="K1973" s="60" t="str">
        <f t="shared" si="46"/>
        <v>000100001001010864</v>
      </c>
    </row>
    <row r="1974" spans="1:11" s="3" customFormat="1">
      <c r="A1974" s="176" t="s">
        <v>4858</v>
      </c>
      <c r="B1974" s="176"/>
      <c r="C1974" s="185">
        <v>4</v>
      </c>
      <c r="D1974" s="153">
        <v>0</v>
      </c>
      <c r="E1974" s="177" t="s">
        <v>3417</v>
      </c>
      <c r="F1974" s="177" t="s">
        <v>3986</v>
      </c>
      <c r="G1974" s="177" t="s">
        <v>3417</v>
      </c>
      <c r="H1974" s="177" t="s">
        <v>3417</v>
      </c>
      <c r="I1974" s="177" t="s">
        <v>3401</v>
      </c>
      <c r="J1974" s="187" t="s">
        <v>7882</v>
      </c>
      <c r="K1974" s="60" t="str">
        <f t="shared" si="46"/>
        <v>000100001001010865</v>
      </c>
    </row>
    <row r="1975" spans="1:11" s="3" customFormat="1">
      <c r="A1975" s="176" t="s">
        <v>4859</v>
      </c>
      <c r="B1975" s="176"/>
      <c r="C1975" s="185">
        <v>4</v>
      </c>
      <c r="D1975" s="153">
        <v>0</v>
      </c>
      <c r="E1975" s="177" t="s">
        <v>3417</v>
      </c>
      <c r="F1975" s="177" t="s">
        <v>3986</v>
      </c>
      <c r="G1975" s="177" t="s">
        <v>3417</v>
      </c>
      <c r="H1975" s="177" t="s">
        <v>3417</v>
      </c>
      <c r="I1975" s="177" t="s">
        <v>3401</v>
      </c>
      <c r="J1975" s="177" t="s">
        <v>7883</v>
      </c>
      <c r="K1975" s="60" t="str">
        <f t="shared" si="46"/>
        <v>000100001001010866</v>
      </c>
    </row>
    <row r="1976" spans="1:11" s="3" customFormat="1">
      <c r="A1976" s="176" t="s">
        <v>4860</v>
      </c>
      <c r="B1976" s="176"/>
      <c r="C1976" s="185">
        <v>4</v>
      </c>
      <c r="D1976" s="153">
        <v>0</v>
      </c>
      <c r="E1976" s="177" t="s">
        <v>3417</v>
      </c>
      <c r="F1976" s="177" t="s">
        <v>3986</v>
      </c>
      <c r="G1976" s="177" t="s">
        <v>3417</v>
      </c>
      <c r="H1976" s="177" t="s">
        <v>3417</v>
      </c>
      <c r="I1976" s="177" t="s">
        <v>3401</v>
      </c>
      <c r="J1976" s="187" t="s">
        <v>7884</v>
      </c>
      <c r="K1976" s="60" t="str">
        <f t="shared" si="46"/>
        <v>000100001001010867</v>
      </c>
    </row>
    <row r="1977" spans="1:11" s="3" customFormat="1">
      <c r="A1977" s="176" t="s">
        <v>4861</v>
      </c>
      <c r="B1977" s="176"/>
      <c r="C1977" s="185">
        <v>4</v>
      </c>
      <c r="D1977" s="153">
        <v>0</v>
      </c>
      <c r="E1977" s="177" t="s">
        <v>3417</v>
      </c>
      <c r="F1977" s="177" t="s">
        <v>3986</v>
      </c>
      <c r="G1977" s="177" t="s">
        <v>3417</v>
      </c>
      <c r="H1977" s="177" t="s">
        <v>3417</v>
      </c>
      <c r="I1977" s="177" t="s">
        <v>3401</v>
      </c>
      <c r="J1977" s="177" t="s">
        <v>7885</v>
      </c>
      <c r="K1977" s="60" t="str">
        <f t="shared" si="46"/>
        <v>000100001001010868</v>
      </c>
    </row>
    <row r="1978" spans="1:11" s="3" customFormat="1">
      <c r="A1978" s="176" t="s">
        <v>4862</v>
      </c>
      <c r="B1978" s="176"/>
      <c r="C1978" s="185">
        <v>4</v>
      </c>
      <c r="D1978" s="153">
        <v>0</v>
      </c>
      <c r="E1978" s="177" t="s">
        <v>3417</v>
      </c>
      <c r="F1978" s="177" t="s">
        <v>3986</v>
      </c>
      <c r="G1978" s="177" t="s">
        <v>3417</v>
      </c>
      <c r="H1978" s="177" t="s">
        <v>3417</v>
      </c>
      <c r="I1978" s="177" t="s">
        <v>3401</v>
      </c>
      <c r="J1978" s="187" t="s">
        <v>7886</v>
      </c>
      <c r="K1978" s="60" t="str">
        <f t="shared" si="46"/>
        <v>000100001001010869</v>
      </c>
    </row>
    <row r="1979" spans="1:11" s="3" customFormat="1">
      <c r="A1979" s="176" t="s">
        <v>4863</v>
      </c>
      <c r="B1979" s="176"/>
      <c r="C1979" s="185">
        <v>4</v>
      </c>
      <c r="D1979" s="153">
        <v>0</v>
      </c>
      <c r="E1979" s="177" t="s">
        <v>3417</v>
      </c>
      <c r="F1979" s="177" t="s">
        <v>3986</v>
      </c>
      <c r="G1979" s="177" t="s">
        <v>3417</v>
      </c>
      <c r="H1979" s="177" t="s">
        <v>3417</v>
      </c>
      <c r="I1979" s="177" t="s">
        <v>3401</v>
      </c>
      <c r="J1979" s="177" t="s">
        <v>7887</v>
      </c>
      <c r="K1979" s="60" t="str">
        <f t="shared" si="46"/>
        <v>000100001001010870</v>
      </c>
    </row>
    <row r="1980" spans="1:11" s="3" customFormat="1">
      <c r="A1980" s="176" t="s">
        <v>4864</v>
      </c>
      <c r="B1980" s="176"/>
      <c r="C1980" s="185">
        <v>4</v>
      </c>
      <c r="D1980" s="153">
        <v>0</v>
      </c>
      <c r="E1980" s="177" t="s">
        <v>3417</v>
      </c>
      <c r="F1980" s="177" t="s">
        <v>3986</v>
      </c>
      <c r="G1980" s="177" t="s">
        <v>3417</v>
      </c>
      <c r="H1980" s="177" t="s">
        <v>3417</v>
      </c>
      <c r="I1980" s="177" t="s">
        <v>3401</v>
      </c>
      <c r="J1980" s="187" t="s">
        <v>7888</v>
      </c>
      <c r="K1980" s="60" t="str">
        <f t="shared" si="46"/>
        <v>000100001001010871</v>
      </c>
    </row>
    <row r="1981" spans="1:11" s="3" customFormat="1">
      <c r="A1981" s="176" t="s">
        <v>4865</v>
      </c>
      <c r="B1981" s="176"/>
      <c r="C1981" s="185">
        <v>4</v>
      </c>
      <c r="D1981" s="153">
        <v>0</v>
      </c>
      <c r="E1981" s="177" t="s">
        <v>3417</v>
      </c>
      <c r="F1981" s="177" t="s">
        <v>3986</v>
      </c>
      <c r="G1981" s="177" t="s">
        <v>3417</v>
      </c>
      <c r="H1981" s="177" t="s">
        <v>3417</v>
      </c>
      <c r="I1981" s="177" t="s">
        <v>3401</v>
      </c>
      <c r="J1981" s="177" t="s">
        <v>7889</v>
      </c>
      <c r="K1981" s="60" t="str">
        <f t="shared" si="46"/>
        <v>000100001001010872</v>
      </c>
    </row>
    <row r="1982" spans="1:11" s="3" customFormat="1">
      <c r="A1982" s="176" t="s">
        <v>4866</v>
      </c>
      <c r="B1982" s="176"/>
      <c r="C1982" s="185">
        <v>4</v>
      </c>
      <c r="D1982" s="153">
        <v>0</v>
      </c>
      <c r="E1982" s="177" t="s">
        <v>3417</v>
      </c>
      <c r="F1982" s="177" t="s">
        <v>3986</v>
      </c>
      <c r="G1982" s="177" t="s">
        <v>3417</v>
      </c>
      <c r="H1982" s="177" t="s">
        <v>3417</v>
      </c>
      <c r="I1982" s="177" t="s">
        <v>3401</v>
      </c>
      <c r="J1982" s="187" t="s">
        <v>7890</v>
      </c>
      <c r="K1982" s="60" t="str">
        <f t="shared" si="46"/>
        <v>000100001001010873</v>
      </c>
    </row>
    <row r="1983" spans="1:11" s="3" customFormat="1">
      <c r="A1983" s="176" t="s">
        <v>4867</v>
      </c>
      <c r="B1983" s="176"/>
      <c r="C1983" s="185">
        <v>4</v>
      </c>
      <c r="D1983" s="153">
        <v>0</v>
      </c>
      <c r="E1983" s="177" t="s">
        <v>3417</v>
      </c>
      <c r="F1983" s="177" t="s">
        <v>3986</v>
      </c>
      <c r="G1983" s="177" t="s">
        <v>3417</v>
      </c>
      <c r="H1983" s="177" t="s">
        <v>3417</v>
      </c>
      <c r="I1983" s="177" t="s">
        <v>3401</v>
      </c>
      <c r="J1983" s="177" t="s">
        <v>7891</v>
      </c>
      <c r="K1983" s="60" t="str">
        <f t="shared" si="46"/>
        <v>000100001001010874</v>
      </c>
    </row>
    <row r="1984" spans="1:11" s="3" customFormat="1">
      <c r="A1984" s="176" t="s">
        <v>4868</v>
      </c>
      <c r="B1984" s="176"/>
      <c r="C1984" s="185">
        <v>4</v>
      </c>
      <c r="D1984" s="153">
        <v>0</v>
      </c>
      <c r="E1984" s="177" t="s">
        <v>3417</v>
      </c>
      <c r="F1984" s="177" t="s">
        <v>3986</v>
      </c>
      <c r="G1984" s="177" t="s">
        <v>3417</v>
      </c>
      <c r="H1984" s="177" t="s">
        <v>3417</v>
      </c>
      <c r="I1984" s="177" t="s">
        <v>3401</v>
      </c>
      <c r="J1984" s="187" t="s">
        <v>7892</v>
      </c>
      <c r="K1984" s="60" t="str">
        <f t="shared" si="46"/>
        <v>000100001001010875</v>
      </c>
    </row>
    <row r="1985" spans="1:11" s="3" customFormat="1">
      <c r="A1985" s="176" t="s">
        <v>4869</v>
      </c>
      <c r="B1985" s="176"/>
      <c r="C1985" s="185">
        <v>4</v>
      </c>
      <c r="D1985" s="153">
        <v>0</v>
      </c>
      <c r="E1985" s="177" t="s">
        <v>3417</v>
      </c>
      <c r="F1985" s="177" t="s">
        <v>3986</v>
      </c>
      <c r="G1985" s="177" t="s">
        <v>3417</v>
      </c>
      <c r="H1985" s="177" t="s">
        <v>3417</v>
      </c>
      <c r="I1985" s="177" t="s">
        <v>3401</v>
      </c>
      <c r="J1985" s="177" t="s">
        <v>7893</v>
      </c>
      <c r="K1985" s="60" t="str">
        <f t="shared" si="46"/>
        <v>000100001001010876</v>
      </c>
    </row>
    <row r="1986" spans="1:11" s="3" customFormat="1">
      <c r="A1986" s="176" t="s">
        <v>4870</v>
      </c>
      <c r="B1986" s="176"/>
      <c r="C1986" s="185">
        <v>4</v>
      </c>
      <c r="D1986" s="153">
        <v>0</v>
      </c>
      <c r="E1986" s="177" t="s">
        <v>3417</v>
      </c>
      <c r="F1986" s="177" t="s">
        <v>3986</v>
      </c>
      <c r="G1986" s="177" t="s">
        <v>3417</v>
      </c>
      <c r="H1986" s="177" t="s">
        <v>3417</v>
      </c>
      <c r="I1986" s="177" t="s">
        <v>3401</v>
      </c>
      <c r="J1986" s="187" t="s">
        <v>7894</v>
      </c>
      <c r="K1986" s="60" t="str">
        <f t="shared" si="46"/>
        <v>000100001001010877</v>
      </c>
    </row>
    <row r="1987" spans="1:11" s="3" customFormat="1">
      <c r="A1987" s="176" t="s">
        <v>4871</v>
      </c>
      <c r="B1987" s="176"/>
      <c r="C1987" s="185">
        <v>4</v>
      </c>
      <c r="D1987" s="153">
        <v>0</v>
      </c>
      <c r="E1987" s="177" t="s">
        <v>3417</v>
      </c>
      <c r="F1987" s="177" t="s">
        <v>3986</v>
      </c>
      <c r="G1987" s="177" t="s">
        <v>3417</v>
      </c>
      <c r="H1987" s="177" t="s">
        <v>3417</v>
      </c>
      <c r="I1987" s="177" t="s">
        <v>3401</v>
      </c>
      <c r="J1987" s="177" t="s">
        <v>7895</v>
      </c>
      <c r="K1987" s="60" t="str">
        <f t="shared" si="46"/>
        <v>000100001001010878</v>
      </c>
    </row>
    <row r="1988" spans="1:11" s="3" customFormat="1">
      <c r="A1988" s="176" t="s">
        <v>4872</v>
      </c>
      <c r="B1988" s="176"/>
      <c r="C1988" s="185">
        <v>4</v>
      </c>
      <c r="D1988" s="153">
        <v>0</v>
      </c>
      <c r="E1988" s="177" t="s">
        <v>3417</v>
      </c>
      <c r="F1988" s="177" t="s">
        <v>3986</v>
      </c>
      <c r="G1988" s="177" t="s">
        <v>3417</v>
      </c>
      <c r="H1988" s="177" t="s">
        <v>3417</v>
      </c>
      <c r="I1988" s="177" t="s">
        <v>3401</v>
      </c>
      <c r="J1988" s="187" t="s">
        <v>7896</v>
      </c>
      <c r="K1988" s="60" t="str">
        <f t="shared" si="46"/>
        <v>000100001001010879</v>
      </c>
    </row>
    <row r="1989" spans="1:11" s="3" customFormat="1">
      <c r="A1989" s="176" t="s">
        <v>4873</v>
      </c>
      <c r="B1989" s="176"/>
      <c r="C1989" s="185">
        <v>4</v>
      </c>
      <c r="D1989" s="153">
        <v>0</v>
      </c>
      <c r="E1989" s="177" t="s">
        <v>3417</v>
      </c>
      <c r="F1989" s="177" t="s">
        <v>3986</v>
      </c>
      <c r="G1989" s="177" t="s">
        <v>3417</v>
      </c>
      <c r="H1989" s="177" t="s">
        <v>3417</v>
      </c>
      <c r="I1989" s="177" t="s">
        <v>3401</v>
      </c>
      <c r="J1989" s="177" t="s">
        <v>7897</v>
      </c>
      <c r="K1989" s="60" t="str">
        <f t="shared" si="46"/>
        <v>000100001001010880</v>
      </c>
    </row>
    <row r="1990" spans="1:11" s="3" customFormat="1">
      <c r="A1990" s="176" t="s">
        <v>4874</v>
      </c>
      <c r="B1990" s="176"/>
      <c r="C1990" s="185">
        <v>4</v>
      </c>
      <c r="D1990" s="153">
        <v>0</v>
      </c>
      <c r="E1990" s="177" t="s">
        <v>3417</v>
      </c>
      <c r="F1990" s="177" t="s">
        <v>3986</v>
      </c>
      <c r="G1990" s="177" t="s">
        <v>3417</v>
      </c>
      <c r="H1990" s="177" t="s">
        <v>3417</v>
      </c>
      <c r="I1990" s="177" t="s">
        <v>3401</v>
      </c>
      <c r="J1990" s="187" t="s">
        <v>7898</v>
      </c>
      <c r="K1990" s="60" t="str">
        <f t="shared" si="46"/>
        <v>000100001001010881</v>
      </c>
    </row>
    <row r="1991" spans="1:11" s="3" customFormat="1">
      <c r="A1991" s="176" t="s">
        <v>4875</v>
      </c>
      <c r="B1991" s="176"/>
      <c r="C1991" s="185">
        <v>4</v>
      </c>
      <c r="D1991" s="153">
        <v>0</v>
      </c>
      <c r="E1991" s="177" t="s">
        <v>3417</v>
      </c>
      <c r="F1991" s="177" t="s">
        <v>3986</v>
      </c>
      <c r="G1991" s="177" t="s">
        <v>3417</v>
      </c>
      <c r="H1991" s="177" t="s">
        <v>3417</v>
      </c>
      <c r="I1991" s="177" t="s">
        <v>3401</v>
      </c>
      <c r="J1991" s="177" t="s">
        <v>7899</v>
      </c>
      <c r="K1991" s="60" t="str">
        <f t="shared" si="46"/>
        <v>000100001001010882</v>
      </c>
    </row>
    <row r="1992" spans="1:11" s="3" customFormat="1">
      <c r="A1992" s="176" t="s">
        <v>4876</v>
      </c>
      <c r="B1992" s="176"/>
      <c r="C1992" s="185">
        <v>4</v>
      </c>
      <c r="D1992" s="153">
        <v>0</v>
      </c>
      <c r="E1992" s="177" t="s">
        <v>3417</v>
      </c>
      <c r="F1992" s="177" t="s">
        <v>3986</v>
      </c>
      <c r="G1992" s="177" t="s">
        <v>3417</v>
      </c>
      <c r="H1992" s="177" t="s">
        <v>3417</v>
      </c>
      <c r="I1992" s="177" t="s">
        <v>3401</v>
      </c>
      <c r="J1992" s="187" t="s">
        <v>7900</v>
      </c>
      <c r="K1992" s="60" t="str">
        <f t="shared" si="46"/>
        <v>000100001001010883</v>
      </c>
    </row>
    <row r="1993" spans="1:11" s="3" customFormat="1">
      <c r="A1993" s="176" t="s">
        <v>4877</v>
      </c>
      <c r="B1993" s="176"/>
      <c r="C1993" s="185">
        <v>4</v>
      </c>
      <c r="D1993" s="153">
        <v>0</v>
      </c>
      <c r="E1993" s="177" t="s">
        <v>3417</v>
      </c>
      <c r="F1993" s="177" t="s">
        <v>3986</v>
      </c>
      <c r="G1993" s="177" t="s">
        <v>3417</v>
      </c>
      <c r="H1993" s="177" t="s">
        <v>3417</v>
      </c>
      <c r="I1993" s="177" t="s">
        <v>3401</v>
      </c>
      <c r="J1993" s="177" t="s">
        <v>7901</v>
      </c>
      <c r="K1993" s="60" t="str">
        <f t="shared" si="46"/>
        <v>000100001001010884</v>
      </c>
    </row>
    <row r="1994" spans="1:11" s="3" customFormat="1">
      <c r="A1994" s="176" t="s">
        <v>4878</v>
      </c>
      <c r="B1994" s="176"/>
      <c r="C1994" s="185">
        <v>4</v>
      </c>
      <c r="D1994" s="153">
        <v>0</v>
      </c>
      <c r="E1994" s="177" t="s">
        <v>3417</v>
      </c>
      <c r="F1994" s="177" t="s">
        <v>3986</v>
      </c>
      <c r="G1994" s="177" t="s">
        <v>3417</v>
      </c>
      <c r="H1994" s="177" t="s">
        <v>3417</v>
      </c>
      <c r="I1994" s="177" t="s">
        <v>3401</v>
      </c>
      <c r="J1994" s="187" t="s">
        <v>7902</v>
      </c>
      <c r="K1994" s="60" t="str">
        <f t="shared" si="46"/>
        <v>000100001001010885</v>
      </c>
    </row>
    <row r="1995" spans="1:11" s="3" customFormat="1">
      <c r="A1995" s="176" t="s">
        <v>4879</v>
      </c>
      <c r="B1995" s="176"/>
      <c r="C1995" s="185">
        <v>4</v>
      </c>
      <c r="D1995" s="153">
        <v>0</v>
      </c>
      <c r="E1995" s="177" t="s">
        <v>3417</v>
      </c>
      <c r="F1995" s="177" t="s">
        <v>3986</v>
      </c>
      <c r="G1995" s="177" t="s">
        <v>3417</v>
      </c>
      <c r="H1995" s="177" t="s">
        <v>3417</v>
      </c>
      <c r="I1995" s="177" t="s">
        <v>3401</v>
      </c>
      <c r="J1995" s="177" t="s">
        <v>7903</v>
      </c>
      <c r="K1995" s="60" t="str">
        <f t="shared" si="46"/>
        <v>000100001001010886</v>
      </c>
    </row>
    <row r="1996" spans="1:11" s="3" customFormat="1">
      <c r="A1996" s="176" t="s">
        <v>4880</v>
      </c>
      <c r="B1996" s="176"/>
      <c r="C1996" s="185">
        <v>4</v>
      </c>
      <c r="D1996" s="153">
        <v>0</v>
      </c>
      <c r="E1996" s="177" t="s">
        <v>3417</v>
      </c>
      <c r="F1996" s="177" t="s">
        <v>3986</v>
      </c>
      <c r="G1996" s="177" t="s">
        <v>3417</v>
      </c>
      <c r="H1996" s="177" t="s">
        <v>3417</v>
      </c>
      <c r="I1996" s="177" t="s">
        <v>3401</v>
      </c>
      <c r="J1996" s="187" t="s">
        <v>7904</v>
      </c>
      <c r="K1996" s="60" t="str">
        <f t="shared" si="46"/>
        <v>000100001001010887</v>
      </c>
    </row>
    <row r="1997" spans="1:11" s="3" customFormat="1">
      <c r="A1997" s="176" t="s">
        <v>4881</v>
      </c>
      <c r="B1997" s="176"/>
      <c r="C1997" s="185">
        <v>4</v>
      </c>
      <c r="D1997" s="153">
        <v>0</v>
      </c>
      <c r="E1997" s="177" t="s">
        <v>3417</v>
      </c>
      <c r="F1997" s="177" t="s">
        <v>3986</v>
      </c>
      <c r="G1997" s="177" t="s">
        <v>3417</v>
      </c>
      <c r="H1997" s="177" t="s">
        <v>3417</v>
      </c>
      <c r="I1997" s="177" t="s">
        <v>3401</v>
      </c>
      <c r="J1997" s="177" t="s">
        <v>7905</v>
      </c>
      <c r="K1997" s="60" t="str">
        <f t="shared" si="46"/>
        <v>000100001001010888</v>
      </c>
    </row>
    <row r="1998" spans="1:11" s="3" customFormat="1">
      <c r="A1998" s="176" t="s">
        <v>4882</v>
      </c>
      <c r="B1998" s="176"/>
      <c r="C1998" s="185">
        <v>4</v>
      </c>
      <c r="D1998" s="153">
        <v>0</v>
      </c>
      <c r="E1998" s="177" t="s">
        <v>3417</v>
      </c>
      <c r="F1998" s="177" t="s">
        <v>3986</v>
      </c>
      <c r="G1998" s="177" t="s">
        <v>3417</v>
      </c>
      <c r="H1998" s="177" t="s">
        <v>3417</v>
      </c>
      <c r="I1998" s="177" t="s">
        <v>3401</v>
      </c>
      <c r="J1998" s="187" t="s">
        <v>7906</v>
      </c>
      <c r="K1998" s="60" t="str">
        <f t="shared" si="46"/>
        <v>000100001001010889</v>
      </c>
    </row>
    <row r="1999" spans="1:11" s="3" customFormat="1">
      <c r="A1999" s="176" t="s">
        <v>4883</v>
      </c>
      <c r="B1999" s="176"/>
      <c r="C1999" s="185">
        <v>4</v>
      </c>
      <c r="D1999" s="153">
        <v>0</v>
      </c>
      <c r="E1999" s="177" t="s">
        <v>3417</v>
      </c>
      <c r="F1999" s="177" t="s">
        <v>3986</v>
      </c>
      <c r="G1999" s="177" t="s">
        <v>3417</v>
      </c>
      <c r="H1999" s="177" t="s">
        <v>3417</v>
      </c>
      <c r="I1999" s="177" t="s">
        <v>3401</v>
      </c>
      <c r="J1999" s="177" t="s">
        <v>7907</v>
      </c>
      <c r="K1999" s="60" t="str">
        <f t="shared" si="46"/>
        <v>000100001001010890</v>
      </c>
    </row>
    <row r="2000" spans="1:11" s="3" customFormat="1">
      <c r="A2000" s="176" t="s">
        <v>4884</v>
      </c>
      <c r="B2000" s="176"/>
      <c r="C2000" s="185">
        <v>4</v>
      </c>
      <c r="D2000" s="153">
        <v>0</v>
      </c>
      <c r="E2000" s="177" t="s">
        <v>3417</v>
      </c>
      <c r="F2000" s="177" t="s">
        <v>3986</v>
      </c>
      <c r="G2000" s="177" t="s">
        <v>3417</v>
      </c>
      <c r="H2000" s="177" t="s">
        <v>3417</v>
      </c>
      <c r="I2000" s="177" t="s">
        <v>3401</v>
      </c>
      <c r="J2000" s="187" t="s">
        <v>7908</v>
      </c>
      <c r="K2000" s="60" t="str">
        <f t="shared" si="46"/>
        <v>000100001001010891</v>
      </c>
    </row>
    <row r="2001" spans="1:11" s="3" customFormat="1">
      <c r="A2001" s="176" t="s">
        <v>4885</v>
      </c>
      <c r="B2001" s="176"/>
      <c r="C2001" s="185">
        <v>4</v>
      </c>
      <c r="D2001" s="153">
        <v>0</v>
      </c>
      <c r="E2001" s="177" t="s">
        <v>3417</v>
      </c>
      <c r="F2001" s="177" t="s">
        <v>3986</v>
      </c>
      <c r="G2001" s="177" t="s">
        <v>3417</v>
      </c>
      <c r="H2001" s="177" t="s">
        <v>3417</v>
      </c>
      <c r="I2001" s="177" t="s">
        <v>3401</v>
      </c>
      <c r="J2001" s="177" t="s">
        <v>7909</v>
      </c>
      <c r="K2001" s="60" t="str">
        <f t="shared" si="46"/>
        <v>000100001001010892</v>
      </c>
    </row>
    <row r="2002" spans="1:11" s="3" customFormat="1">
      <c r="A2002" s="176" t="s">
        <v>4886</v>
      </c>
      <c r="B2002" s="176"/>
      <c r="C2002" s="185">
        <v>4</v>
      </c>
      <c r="D2002" s="153">
        <v>0</v>
      </c>
      <c r="E2002" s="177" t="s">
        <v>3417</v>
      </c>
      <c r="F2002" s="177" t="s">
        <v>3986</v>
      </c>
      <c r="G2002" s="177" t="s">
        <v>3417</v>
      </c>
      <c r="H2002" s="177" t="s">
        <v>3417</v>
      </c>
      <c r="I2002" s="177" t="s">
        <v>3401</v>
      </c>
      <c r="J2002" s="187" t="s">
        <v>7910</v>
      </c>
      <c r="K2002" s="60" t="str">
        <f t="shared" si="46"/>
        <v>000100001001010893</v>
      </c>
    </row>
    <row r="2003" spans="1:11" s="3" customFormat="1">
      <c r="A2003" s="176" t="s">
        <v>4887</v>
      </c>
      <c r="B2003" s="176"/>
      <c r="C2003" s="185">
        <v>4</v>
      </c>
      <c r="D2003" s="153">
        <v>0</v>
      </c>
      <c r="E2003" s="177" t="s">
        <v>3417</v>
      </c>
      <c r="F2003" s="177" t="s">
        <v>3986</v>
      </c>
      <c r="G2003" s="177" t="s">
        <v>3417</v>
      </c>
      <c r="H2003" s="177" t="s">
        <v>3417</v>
      </c>
      <c r="I2003" s="177" t="s">
        <v>3401</v>
      </c>
      <c r="J2003" s="177" t="s">
        <v>7911</v>
      </c>
      <c r="K2003" s="60" t="str">
        <f t="shared" si="46"/>
        <v>000100001001010894</v>
      </c>
    </row>
    <row r="2004" spans="1:11" s="3" customFormat="1">
      <c r="A2004" s="176" t="s">
        <v>4888</v>
      </c>
      <c r="B2004" s="176"/>
      <c r="C2004" s="185">
        <v>4</v>
      </c>
      <c r="D2004" s="153">
        <v>0</v>
      </c>
      <c r="E2004" s="177" t="s">
        <v>3417</v>
      </c>
      <c r="F2004" s="177" t="s">
        <v>3986</v>
      </c>
      <c r="G2004" s="177" t="s">
        <v>3417</v>
      </c>
      <c r="H2004" s="177" t="s">
        <v>3417</v>
      </c>
      <c r="I2004" s="177" t="s">
        <v>3401</v>
      </c>
      <c r="J2004" s="187" t="s">
        <v>7912</v>
      </c>
      <c r="K2004" s="60" t="str">
        <f t="shared" si="46"/>
        <v>000100001001010895</v>
      </c>
    </row>
    <row r="2005" spans="1:11" s="3" customFormat="1">
      <c r="A2005" s="176" t="s">
        <v>4889</v>
      </c>
      <c r="B2005" s="176"/>
      <c r="C2005" s="185">
        <v>4</v>
      </c>
      <c r="D2005" s="153">
        <v>0</v>
      </c>
      <c r="E2005" s="177" t="s">
        <v>3417</v>
      </c>
      <c r="F2005" s="177" t="s">
        <v>3986</v>
      </c>
      <c r="G2005" s="177" t="s">
        <v>3417</v>
      </c>
      <c r="H2005" s="177" t="s">
        <v>3417</v>
      </c>
      <c r="I2005" s="177" t="s">
        <v>3401</v>
      </c>
      <c r="J2005" s="177" t="s">
        <v>7913</v>
      </c>
      <c r="K2005" s="60" t="str">
        <f t="shared" si="46"/>
        <v>000100001001010896</v>
      </c>
    </row>
    <row r="2006" spans="1:11" s="3" customFormat="1">
      <c r="A2006" s="176" t="s">
        <v>4890</v>
      </c>
      <c r="B2006" s="176"/>
      <c r="C2006" s="185">
        <v>4</v>
      </c>
      <c r="D2006" s="153">
        <v>0</v>
      </c>
      <c r="E2006" s="177" t="s">
        <v>3417</v>
      </c>
      <c r="F2006" s="177" t="s">
        <v>3986</v>
      </c>
      <c r="G2006" s="177" t="s">
        <v>3417</v>
      </c>
      <c r="H2006" s="177" t="s">
        <v>3417</v>
      </c>
      <c r="I2006" s="177" t="s">
        <v>3401</v>
      </c>
      <c r="J2006" s="187" t="s">
        <v>7914</v>
      </c>
      <c r="K2006" s="60" t="str">
        <f t="shared" si="46"/>
        <v>000100001001010897</v>
      </c>
    </row>
    <row r="2007" spans="1:11" s="3" customFormat="1">
      <c r="A2007" s="176" t="s">
        <v>4891</v>
      </c>
      <c r="B2007" s="176"/>
      <c r="C2007" s="185">
        <v>4</v>
      </c>
      <c r="D2007" s="153">
        <v>0</v>
      </c>
      <c r="E2007" s="177" t="s">
        <v>3417</v>
      </c>
      <c r="F2007" s="177" t="s">
        <v>3986</v>
      </c>
      <c r="G2007" s="177" t="s">
        <v>3417</v>
      </c>
      <c r="H2007" s="177" t="s">
        <v>3417</v>
      </c>
      <c r="I2007" s="177" t="s">
        <v>3401</v>
      </c>
      <c r="J2007" s="177" t="s">
        <v>7915</v>
      </c>
      <c r="K2007" s="60" t="str">
        <f t="shared" ref="K2007:K2070" si="47">D2007&amp;E2007&amp;F2007&amp;G2007&amp;H2007&amp;I2007&amp;J2007</f>
        <v>000100001001010898</v>
      </c>
    </row>
    <row r="2008" spans="1:11" s="3" customFormat="1">
      <c r="A2008" s="176" t="s">
        <v>4892</v>
      </c>
      <c r="B2008" s="176"/>
      <c r="C2008" s="185">
        <v>4</v>
      </c>
      <c r="D2008" s="153">
        <v>0</v>
      </c>
      <c r="E2008" s="177" t="s">
        <v>3417</v>
      </c>
      <c r="F2008" s="177" t="s">
        <v>3986</v>
      </c>
      <c r="G2008" s="177" t="s">
        <v>3417</v>
      </c>
      <c r="H2008" s="177" t="s">
        <v>3417</v>
      </c>
      <c r="I2008" s="177" t="s">
        <v>3401</v>
      </c>
      <c r="J2008" s="187" t="s">
        <v>7916</v>
      </c>
      <c r="K2008" s="60" t="str">
        <f t="shared" si="47"/>
        <v>000100001001010899</v>
      </c>
    </row>
    <row r="2009" spans="1:11" s="3" customFormat="1">
      <c r="A2009" s="176" t="s">
        <v>1576</v>
      </c>
      <c r="B2009" s="176"/>
      <c r="C2009" s="185">
        <v>4</v>
      </c>
      <c r="D2009" s="153">
        <v>0</v>
      </c>
      <c r="E2009" s="177" t="s">
        <v>3417</v>
      </c>
      <c r="F2009" s="177" t="s">
        <v>3986</v>
      </c>
      <c r="G2009" s="177" t="s">
        <v>3417</v>
      </c>
      <c r="H2009" s="177" t="s">
        <v>3417</v>
      </c>
      <c r="I2009" s="177" t="s">
        <v>3401</v>
      </c>
      <c r="J2009" s="177" t="s">
        <v>7917</v>
      </c>
      <c r="K2009" s="60" t="str">
        <f t="shared" si="47"/>
        <v>000100001001010900</v>
      </c>
    </row>
    <row r="2010" spans="1:11" s="3" customFormat="1">
      <c r="A2010" s="176" t="s">
        <v>4893</v>
      </c>
      <c r="B2010" s="176"/>
      <c r="C2010" s="185">
        <v>4</v>
      </c>
      <c r="D2010" s="153">
        <v>0</v>
      </c>
      <c r="E2010" s="177" t="s">
        <v>3417</v>
      </c>
      <c r="F2010" s="177" t="s">
        <v>3986</v>
      </c>
      <c r="G2010" s="177" t="s">
        <v>3417</v>
      </c>
      <c r="H2010" s="177" t="s">
        <v>3417</v>
      </c>
      <c r="I2010" s="177" t="s">
        <v>3401</v>
      </c>
      <c r="J2010" s="187" t="s">
        <v>7918</v>
      </c>
      <c r="K2010" s="60" t="str">
        <f t="shared" si="47"/>
        <v>000100001001010901</v>
      </c>
    </row>
    <row r="2011" spans="1:11" s="3" customFormat="1">
      <c r="A2011" s="176" t="s">
        <v>4894</v>
      </c>
      <c r="B2011" s="176"/>
      <c r="C2011" s="185">
        <v>4</v>
      </c>
      <c r="D2011" s="153">
        <v>0</v>
      </c>
      <c r="E2011" s="177" t="s">
        <v>3417</v>
      </c>
      <c r="F2011" s="177" t="s">
        <v>3986</v>
      </c>
      <c r="G2011" s="177" t="s">
        <v>3417</v>
      </c>
      <c r="H2011" s="177" t="s">
        <v>3417</v>
      </c>
      <c r="I2011" s="177" t="s">
        <v>3401</v>
      </c>
      <c r="J2011" s="177" t="s">
        <v>7919</v>
      </c>
      <c r="K2011" s="60" t="str">
        <f t="shared" si="47"/>
        <v>000100001001010902</v>
      </c>
    </row>
    <row r="2012" spans="1:11" s="3" customFormat="1">
      <c r="A2012" s="176" t="s">
        <v>4895</v>
      </c>
      <c r="B2012" s="176"/>
      <c r="C2012" s="185">
        <v>4</v>
      </c>
      <c r="D2012" s="153">
        <v>0</v>
      </c>
      <c r="E2012" s="177" t="s">
        <v>3417</v>
      </c>
      <c r="F2012" s="177" t="s">
        <v>3986</v>
      </c>
      <c r="G2012" s="177" t="s">
        <v>3417</v>
      </c>
      <c r="H2012" s="177" t="s">
        <v>3417</v>
      </c>
      <c r="I2012" s="177" t="s">
        <v>3401</v>
      </c>
      <c r="J2012" s="187" t="s">
        <v>7920</v>
      </c>
      <c r="K2012" s="60" t="str">
        <f t="shared" si="47"/>
        <v>000100001001010903</v>
      </c>
    </row>
    <row r="2013" spans="1:11" s="3" customFormat="1">
      <c r="A2013" s="176" t="s">
        <v>4896</v>
      </c>
      <c r="B2013" s="176"/>
      <c r="C2013" s="185">
        <v>4</v>
      </c>
      <c r="D2013" s="153">
        <v>0</v>
      </c>
      <c r="E2013" s="177" t="s">
        <v>3417</v>
      </c>
      <c r="F2013" s="177" t="s">
        <v>3986</v>
      </c>
      <c r="G2013" s="177" t="s">
        <v>3417</v>
      </c>
      <c r="H2013" s="177" t="s">
        <v>3417</v>
      </c>
      <c r="I2013" s="177" t="s">
        <v>3401</v>
      </c>
      <c r="J2013" s="177" t="s">
        <v>7921</v>
      </c>
      <c r="K2013" s="60" t="str">
        <f t="shared" si="47"/>
        <v>000100001001010904</v>
      </c>
    </row>
    <row r="2014" spans="1:11" s="3" customFormat="1">
      <c r="A2014" s="176" t="s">
        <v>4897</v>
      </c>
      <c r="B2014" s="176"/>
      <c r="C2014" s="185">
        <v>4</v>
      </c>
      <c r="D2014" s="153">
        <v>0</v>
      </c>
      <c r="E2014" s="177" t="s">
        <v>3417</v>
      </c>
      <c r="F2014" s="177" t="s">
        <v>3986</v>
      </c>
      <c r="G2014" s="177" t="s">
        <v>3417</v>
      </c>
      <c r="H2014" s="177" t="s">
        <v>3417</v>
      </c>
      <c r="I2014" s="177" t="s">
        <v>3401</v>
      </c>
      <c r="J2014" s="187" t="s">
        <v>7922</v>
      </c>
      <c r="K2014" s="60" t="str">
        <f t="shared" si="47"/>
        <v>000100001001010905</v>
      </c>
    </row>
    <row r="2015" spans="1:11" s="3" customFormat="1">
      <c r="A2015" s="176" t="s">
        <v>4898</v>
      </c>
      <c r="B2015" s="176"/>
      <c r="C2015" s="185">
        <v>4</v>
      </c>
      <c r="D2015" s="153">
        <v>0</v>
      </c>
      <c r="E2015" s="177" t="s">
        <v>3417</v>
      </c>
      <c r="F2015" s="177" t="s">
        <v>3986</v>
      </c>
      <c r="G2015" s="177" t="s">
        <v>3417</v>
      </c>
      <c r="H2015" s="177" t="s">
        <v>3417</v>
      </c>
      <c r="I2015" s="177" t="s">
        <v>3401</v>
      </c>
      <c r="J2015" s="177" t="s">
        <v>7923</v>
      </c>
      <c r="K2015" s="60" t="str">
        <f t="shared" si="47"/>
        <v>000100001001010906</v>
      </c>
    </row>
    <row r="2016" spans="1:11" s="3" customFormat="1">
      <c r="A2016" s="176" t="s">
        <v>4899</v>
      </c>
      <c r="B2016" s="176"/>
      <c r="C2016" s="185">
        <v>4</v>
      </c>
      <c r="D2016" s="153">
        <v>0</v>
      </c>
      <c r="E2016" s="177" t="s">
        <v>3417</v>
      </c>
      <c r="F2016" s="177" t="s">
        <v>3986</v>
      </c>
      <c r="G2016" s="177" t="s">
        <v>3417</v>
      </c>
      <c r="H2016" s="177" t="s">
        <v>3417</v>
      </c>
      <c r="I2016" s="177" t="s">
        <v>3401</v>
      </c>
      <c r="J2016" s="187" t="s">
        <v>7924</v>
      </c>
      <c r="K2016" s="60" t="str">
        <f t="shared" si="47"/>
        <v>000100001001010907</v>
      </c>
    </row>
    <row r="2017" spans="1:11" s="3" customFormat="1">
      <c r="A2017" s="176" t="s">
        <v>4900</v>
      </c>
      <c r="B2017" s="176"/>
      <c r="C2017" s="185">
        <v>4</v>
      </c>
      <c r="D2017" s="153">
        <v>0</v>
      </c>
      <c r="E2017" s="177" t="s">
        <v>3417</v>
      </c>
      <c r="F2017" s="177" t="s">
        <v>3986</v>
      </c>
      <c r="G2017" s="177" t="s">
        <v>3417</v>
      </c>
      <c r="H2017" s="177" t="s">
        <v>3417</v>
      </c>
      <c r="I2017" s="177" t="s">
        <v>3401</v>
      </c>
      <c r="J2017" s="177" t="s">
        <v>7925</v>
      </c>
      <c r="K2017" s="60" t="str">
        <f t="shared" si="47"/>
        <v>000100001001010908</v>
      </c>
    </row>
    <row r="2018" spans="1:11" s="3" customFormat="1">
      <c r="A2018" s="176" t="s">
        <v>4901</v>
      </c>
      <c r="B2018" s="176"/>
      <c r="C2018" s="185">
        <v>4</v>
      </c>
      <c r="D2018" s="153">
        <v>0</v>
      </c>
      <c r="E2018" s="177" t="s">
        <v>3417</v>
      </c>
      <c r="F2018" s="177" t="s">
        <v>3986</v>
      </c>
      <c r="G2018" s="177" t="s">
        <v>3417</v>
      </c>
      <c r="H2018" s="177" t="s">
        <v>3417</v>
      </c>
      <c r="I2018" s="177" t="s">
        <v>3401</v>
      </c>
      <c r="J2018" s="187" t="s">
        <v>7926</v>
      </c>
      <c r="K2018" s="60" t="str">
        <f t="shared" si="47"/>
        <v>000100001001010909</v>
      </c>
    </row>
    <row r="2019" spans="1:11" s="3" customFormat="1">
      <c r="A2019" s="176" t="s">
        <v>4902</v>
      </c>
      <c r="B2019" s="176"/>
      <c r="C2019" s="185">
        <v>4</v>
      </c>
      <c r="D2019" s="153">
        <v>0</v>
      </c>
      <c r="E2019" s="177" t="s">
        <v>3417</v>
      </c>
      <c r="F2019" s="177" t="s">
        <v>3986</v>
      </c>
      <c r="G2019" s="177" t="s">
        <v>3417</v>
      </c>
      <c r="H2019" s="177" t="s">
        <v>3417</v>
      </c>
      <c r="I2019" s="177" t="s">
        <v>3401</v>
      </c>
      <c r="J2019" s="177" t="s">
        <v>7927</v>
      </c>
      <c r="K2019" s="60" t="str">
        <f t="shared" si="47"/>
        <v>000100001001010910</v>
      </c>
    </row>
    <row r="2020" spans="1:11" s="3" customFormat="1">
      <c r="A2020" s="176" t="s">
        <v>4903</v>
      </c>
      <c r="B2020" s="176"/>
      <c r="C2020" s="185">
        <v>4</v>
      </c>
      <c r="D2020" s="153">
        <v>0</v>
      </c>
      <c r="E2020" s="177" t="s">
        <v>3417</v>
      </c>
      <c r="F2020" s="177" t="s">
        <v>3986</v>
      </c>
      <c r="G2020" s="177" t="s">
        <v>3417</v>
      </c>
      <c r="H2020" s="177" t="s">
        <v>3417</v>
      </c>
      <c r="I2020" s="177" t="s">
        <v>3401</v>
      </c>
      <c r="J2020" s="187" t="s">
        <v>7928</v>
      </c>
      <c r="K2020" s="60" t="str">
        <f t="shared" si="47"/>
        <v>000100001001010911</v>
      </c>
    </row>
    <row r="2021" spans="1:11" s="3" customFormat="1">
      <c r="A2021" s="176" t="s">
        <v>4904</v>
      </c>
      <c r="B2021" s="176"/>
      <c r="C2021" s="185">
        <v>4</v>
      </c>
      <c r="D2021" s="153">
        <v>0</v>
      </c>
      <c r="E2021" s="177" t="s">
        <v>3417</v>
      </c>
      <c r="F2021" s="177" t="s">
        <v>3986</v>
      </c>
      <c r="G2021" s="177" t="s">
        <v>3417</v>
      </c>
      <c r="H2021" s="177" t="s">
        <v>3417</v>
      </c>
      <c r="I2021" s="177" t="s">
        <v>3401</v>
      </c>
      <c r="J2021" s="177" t="s">
        <v>7929</v>
      </c>
      <c r="K2021" s="60" t="str">
        <f t="shared" si="47"/>
        <v>000100001001010912</v>
      </c>
    </row>
    <row r="2022" spans="1:11" s="3" customFormat="1">
      <c r="A2022" s="176" t="s">
        <v>4905</v>
      </c>
      <c r="B2022" s="176"/>
      <c r="C2022" s="185">
        <v>4</v>
      </c>
      <c r="D2022" s="153">
        <v>0</v>
      </c>
      <c r="E2022" s="177" t="s">
        <v>3417</v>
      </c>
      <c r="F2022" s="177" t="s">
        <v>3986</v>
      </c>
      <c r="G2022" s="177" t="s">
        <v>3417</v>
      </c>
      <c r="H2022" s="177" t="s">
        <v>3417</v>
      </c>
      <c r="I2022" s="177" t="s">
        <v>3401</v>
      </c>
      <c r="J2022" s="187" t="s">
        <v>7930</v>
      </c>
      <c r="K2022" s="60" t="str">
        <f t="shared" si="47"/>
        <v>000100001001010913</v>
      </c>
    </row>
    <row r="2023" spans="1:11" s="3" customFormat="1">
      <c r="A2023" s="176" t="s">
        <v>4906</v>
      </c>
      <c r="B2023" s="176"/>
      <c r="C2023" s="185">
        <v>4</v>
      </c>
      <c r="D2023" s="153">
        <v>0</v>
      </c>
      <c r="E2023" s="177" t="s">
        <v>3417</v>
      </c>
      <c r="F2023" s="177" t="s">
        <v>3986</v>
      </c>
      <c r="G2023" s="177" t="s">
        <v>3417</v>
      </c>
      <c r="H2023" s="177" t="s">
        <v>3417</v>
      </c>
      <c r="I2023" s="177" t="s">
        <v>3401</v>
      </c>
      <c r="J2023" s="177" t="s">
        <v>7931</v>
      </c>
      <c r="K2023" s="60" t="str">
        <f t="shared" si="47"/>
        <v>000100001001010914</v>
      </c>
    </row>
    <row r="2024" spans="1:11" s="3" customFormat="1">
      <c r="A2024" s="176" t="s">
        <v>4907</v>
      </c>
      <c r="B2024" s="176"/>
      <c r="C2024" s="185">
        <v>4</v>
      </c>
      <c r="D2024" s="153">
        <v>0</v>
      </c>
      <c r="E2024" s="177" t="s">
        <v>3417</v>
      </c>
      <c r="F2024" s="177" t="s">
        <v>3986</v>
      </c>
      <c r="G2024" s="177" t="s">
        <v>3417</v>
      </c>
      <c r="H2024" s="177" t="s">
        <v>3417</v>
      </c>
      <c r="I2024" s="177" t="s">
        <v>3401</v>
      </c>
      <c r="J2024" s="187" t="s">
        <v>7932</v>
      </c>
      <c r="K2024" s="60" t="str">
        <f t="shared" si="47"/>
        <v>000100001001010915</v>
      </c>
    </row>
    <row r="2025" spans="1:11" s="3" customFormat="1">
      <c r="A2025" s="176" t="s">
        <v>4908</v>
      </c>
      <c r="B2025" s="176"/>
      <c r="C2025" s="185">
        <v>4</v>
      </c>
      <c r="D2025" s="153">
        <v>0</v>
      </c>
      <c r="E2025" s="177" t="s">
        <v>3417</v>
      </c>
      <c r="F2025" s="177" t="s">
        <v>3986</v>
      </c>
      <c r="G2025" s="177" t="s">
        <v>3417</v>
      </c>
      <c r="H2025" s="177" t="s">
        <v>3417</v>
      </c>
      <c r="I2025" s="177" t="s">
        <v>3401</v>
      </c>
      <c r="J2025" s="177" t="s">
        <v>7933</v>
      </c>
      <c r="K2025" s="60" t="str">
        <f t="shared" si="47"/>
        <v>000100001001010916</v>
      </c>
    </row>
    <row r="2026" spans="1:11" s="3" customFormat="1">
      <c r="A2026" s="176" t="s">
        <v>4909</v>
      </c>
      <c r="B2026" s="176"/>
      <c r="C2026" s="185">
        <v>4</v>
      </c>
      <c r="D2026" s="153">
        <v>0</v>
      </c>
      <c r="E2026" s="177" t="s">
        <v>3417</v>
      </c>
      <c r="F2026" s="177" t="s">
        <v>3986</v>
      </c>
      <c r="G2026" s="177" t="s">
        <v>3417</v>
      </c>
      <c r="H2026" s="177" t="s">
        <v>3417</v>
      </c>
      <c r="I2026" s="177" t="s">
        <v>3401</v>
      </c>
      <c r="J2026" s="187" t="s">
        <v>7934</v>
      </c>
      <c r="K2026" s="60" t="str">
        <f t="shared" si="47"/>
        <v>000100001001010917</v>
      </c>
    </row>
    <row r="2027" spans="1:11" s="3" customFormat="1">
      <c r="A2027" s="176" t="s">
        <v>4910</v>
      </c>
      <c r="B2027" s="176"/>
      <c r="C2027" s="185">
        <v>4</v>
      </c>
      <c r="D2027" s="153">
        <v>0</v>
      </c>
      <c r="E2027" s="177" t="s">
        <v>3417</v>
      </c>
      <c r="F2027" s="177" t="s">
        <v>3986</v>
      </c>
      <c r="G2027" s="177" t="s">
        <v>3417</v>
      </c>
      <c r="H2027" s="177" t="s">
        <v>3417</v>
      </c>
      <c r="I2027" s="177" t="s">
        <v>3401</v>
      </c>
      <c r="J2027" s="177" t="s">
        <v>7935</v>
      </c>
      <c r="K2027" s="60" t="str">
        <f t="shared" si="47"/>
        <v>000100001001010918</v>
      </c>
    </row>
    <row r="2028" spans="1:11" s="3" customFormat="1">
      <c r="A2028" s="176" t="s">
        <v>4911</v>
      </c>
      <c r="B2028" s="176"/>
      <c r="C2028" s="185">
        <v>4</v>
      </c>
      <c r="D2028" s="153">
        <v>0</v>
      </c>
      <c r="E2028" s="177" t="s">
        <v>3417</v>
      </c>
      <c r="F2028" s="177" t="s">
        <v>3986</v>
      </c>
      <c r="G2028" s="177" t="s">
        <v>3417</v>
      </c>
      <c r="H2028" s="177" t="s">
        <v>3417</v>
      </c>
      <c r="I2028" s="177" t="s">
        <v>3401</v>
      </c>
      <c r="J2028" s="187" t="s">
        <v>7936</v>
      </c>
      <c r="K2028" s="60" t="str">
        <f t="shared" si="47"/>
        <v>000100001001010919</v>
      </c>
    </row>
    <row r="2029" spans="1:11" s="3" customFormat="1">
      <c r="A2029" s="176" t="s">
        <v>4912</v>
      </c>
      <c r="B2029" s="176"/>
      <c r="C2029" s="185">
        <v>4</v>
      </c>
      <c r="D2029" s="153">
        <v>0</v>
      </c>
      <c r="E2029" s="177" t="s">
        <v>3417</v>
      </c>
      <c r="F2029" s="177" t="s">
        <v>3986</v>
      </c>
      <c r="G2029" s="177" t="s">
        <v>3417</v>
      </c>
      <c r="H2029" s="177" t="s">
        <v>3417</v>
      </c>
      <c r="I2029" s="177" t="s">
        <v>3401</v>
      </c>
      <c r="J2029" s="177" t="s">
        <v>7937</v>
      </c>
      <c r="K2029" s="60" t="str">
        <f t="shared" si="47"/>
        <v>000100001001010920</v>
      </c>
    </row>
    <row r="2030" spans="1:11" s="3" customFormat="1">
      <c r="A2030" s="176" t="s">
        <v>4913</v>
      </c>
      <c r="B2030" s="176"/>
      <c r="C2030" s="185">
        <v>4</v>
      </c>
      <c r="D2030" s="153">
        <v>0</v>
      </c>
      <c r="E2030" s="177" t="s">
        <v>3417</v>
      </c>
      <c r="F2030" s="177" t="s">
        <v>3986</v>
      </c>
      <c r="G2030" s="177" t="s">
        <v>3417</v>
      </c>
      <c r="H2030" s="177" t="s">
        <v>3417</v>
      </c>
      <c r="I2030" s="177" t="s">
        <v>3401</v>
      </c>
      <c r="J2030" s="187" t="s">
        <v>7938</v>
      </c>
      <c r="K2030" s="60" t="str">
        <f t="shared" si="47"/>
        <v>000100001001010921</v>
      </c>
    </row>
    <row r="2031" spans="1:11" s="3" customFormat="1">
      <c r="A2031" s="176" t="s">
        <v>4914</v>
      </c>
      <c r="B2031" s="176"/>
      <c r="C2031" s="185">
        <v>4</v>
      </c>
      <c r="D2031" s="153">
        <v>0</v>
      </c>
      <c r="E2031" s="177" t="s">
        <v>3417</v>
      </c>
      <c r="F2031" s="177" t="s">
        <v>3986</v>
      </c>
      <c r="G2031" s="177" t="s">
        <v>3417</v>
      </c>
      <c r="H2031" s="177" t="s">
        <v>3417</v>
      </c>
      <c r="I2031" s="177" t="s">
        <v>3401</v>
      </c>
      <c r="J2031" s="177" t="s">
        <v>7939</v>
      </c>
      <c r="K2031" s="60" t="str">
        <f t="shared" si="47"/>
        <v>000100001001010922</v>
      </c>
    </row>
    <row r="2032" spans="1:11" s="3" customFormat="1">
      <c r="A2032" s="176" t="s">
        <v>4915</v>
      </c>
      <c r="B2032" s="176"/>
      <c r="C2032" s="185">
        <v>4</v>
      </c>
      <c r="D2032" s="153">
        <v>0</v>
      </c>
      <c r="E2032" s="177" t="s">
        <v>3417</v>
      </c>
      <c r="F2032" s="177" t="s">
        <v>3986</v>
      </c>
      <c r="G2032" s="177" t="s">
        <v>3417</v>
      </c>
      <c r="H2032" s="177" t="s">
        <v>3417</v>
      </c>
      <c r="I2032" s="177" t="s">
        <v>3401</v>
      </c>
      <c r="J2032" s="187" t="s">
        <v>7940</v>
      </c>
      <c r="K2032" s="60" t="str">
        <f t="shared" si="47"/>
        <v>000100001001010923</v>
      </c>
    </row>
    <row r="2033" spans="1:11" s="3" customFormat="1">
      <c r="A2033" s="176" t="s">
        <v>4916</v>
      </c>
      <c r="B2033" s="176"/>
      <c r="C2033" s="185">
        <v>4</v>
      </c>
      <c r="D2033" s="153">
        <v>0</v>
      </c>
      <c r="E2033" s="177" t="s">
        <v>3417</v>
      </c>
      <c r="F2033" s="177" t="s">
        <v>3986</v>
      </c>
      <c r="G2033" s="177" t="s">
        <v>3417</v>
      </c>
      <c r="H2033" s="177" t="s">
        <v>3417</v>
      </c>
      <c r="I2033" s="177" t="s">
        <v>3401</v>
      </c>
      <c r="J2033" s="177" t="s">
        <v>7941</v>
      </c>
      <c r="K2033" s="60" t="str">
        <f t="shared" si="47"/>
        <v>000100001001010924</v>
      </c>
    </row>
    <row r="2034" spans="1:11" s="3" customFormat="1">
      <c r="A2034" s="176" t="s">
        <v>4917</v>
      </c>
      <c r="B2034" s="176"/>
      <c r="C2034" s="185">
        <v>4</v>
      </c>
      <c r="D2034" s="153">
        <v>0</v>
      </c>
      <c r="E2034" s="177" t="s">
        <v>3417</v>
      </c>
      <c r="F2034" s="177" t="s">
        <v>3986</v>
      </c>
      <c r="G2034" s="177" t="s">
        <v>3417</v>
      </c>
      <c r="H2034" s="177" t="s">
        <v>3417</v>
      </c>
      <c r="I2034" s="177" t="s">
        <v>3401</v>
      </c>
      <c r="J2034" s="187" t="s">
        <v>7942</v>
      </c>
      <c r="K2034" s="60" t="str">
        <f t="shared" si="47"/>
        <v>000100001001010925</v>
      </c>
    </row>
    <row r="2035" spans="1:11" s="3" customFormat="1">
      <c r="A2035" s="176" t="s">
        <v>4918</v>
      </c>
      <c r="B2035" s="176"/>
      <c r="C2035" s="185">
        <v>4</v>
      </c>
      <c r="D2035" s="153">
        <v>0</v>
      </c>
      <c r="E2035" s="177" t="s">
        <v>3417</v>
      </c>
      <c r="F2035" s="177" t="s">
        <v>3986</v>
      </c>
      <c r="G2035" s="177" t="s">
        <v>3417</v>
      </c>
      <c r="H2035" s="177" t="s">
        <v>3417</v>
      </c>
      <c r="I2035" s="177" t="s">
        <v>3401</v>
      </c>
      <c r="J2035" s="177" t="s">
        <v>7943</v>
      </c>
      <c r="K2035" s="60" t="str">
        <f t="shared" si="47"/>
        <v>000100001001010926</v>
      </c>
    </row>
    <row r="2036" spans="1:11" s="3" customFormat="1">
      <c r="A2036" s="176" t="s">
        <v>4919</v>
      </c>
      <c r="B2036" s="176"/>
      <c r="C2036" s="185">
        <v>4</v>
      </c>
      <c r="D2036" s="153">
        <v>0</v>
      </c>
      <c r="E2036" s="177" t="s">
        <v>3417</v>
      </c>
      <c r="F2036" s="177" t="s">
        <v>3986</v>
      </c>
      <c r="G2036" s="177" t="s">
        <v>3417</v>
      </c>
      <c r="H2036" s="177" t="s">
        <v>3417</v>
      </c>
      <c r="I2036" s="177" t="s">
        <v>3401</v>
      </c>
      <c r="J2036" s="187" t="s">
        <v>7944</v>
      </c>
      <c r="K2036" s="60" t="str">
        <f t="shared" si="47"/>
        <v>000100001001010927</v>
      </c>
    </row>
    <row r="2037" spans="1:11" s="3" customFormat="1">
      <c r="A2037" s="176" t="s">
        <v>4920</v>
      </c>
      <c r="B2037" s="176"/>
      <c r="C2037" s="185">
        <v>4</v>
      </c>
      <c r="D2037" s="153">
        <v>0</v>
      </c>
      <c r="E2037" s="177" t="s">
        <v>3417</v>
      </c>
      <c r="F2037" s="177" t="s">
        <v>3986</v>
      </c>
      <c r="G2037" s="177" t="s">
        <v>3417</v>
      </c>
      <c r="H2037" s="177" t="s">
        <v>3417</v>
      </c>
      <c r="I2037" s="177" t="s">
        <v>3401</v>
      </c>
      <c r="J2037" s="177" t="s">
        <v>7945</v>
      </c>
      <c r="K2037" s="60" t="str">
        <f t="shared" si="47"/>
        <v>000100001001010928</v>
      </c>
    </row>
    <row r="2038" spans="1:11" s="3" customFormat="1">
      <c r="A2038" s="176" t="s">
        <v>4921</v>
      </c>
      <c r="B2038" s="176"/>
      <c r="C2038" s="185">
        <v>4</v>
      </c>
      <c r="D2038" s="153">
        <v>0</v>
      </c>
      <c r="E2038" s="177" t="s">
        <v>3417</v>
      </c>
      <c r="F2038" s="177" t="s">
        <v>3986</v>
      </c>
      <c r="G2038" s="177" t="s">
        <v>3417</v>
      </c>
      <c r="H2038" s="177" t="s">
        <v>3417</v>
      </c>
      <c r="I2038" s="177" t="s">
        <v>3401</v>
      </c>
      <c r="J2038" s="187" t="s">
        <v>7946</v>
      </c>
      <c r="K2038" s="60" t="str">
        <f t="shared" si="47"/>
        <v>000100001001010929</v>
      </c>
    </row>
    <row r="2039" spans="1:11" s="3" customFormat="1">
      <c r="A2039" s="176" t="s">
        <v>4922</v>
      </c>
      <c r="B2039" s="176"/>
      <c r="C2039" s="185">
        <v>4</v>
      </c>
      <c r="D2039" s="153">
        <v>0</v>
      </c>
      <c r="E2039" s="177" t="s">
        <v>3417</v>
      </c>
      <c r="F2039" s="177" t="s">
        <v>3986</v>
      </c>
      <c r="G2039" s="177" t="s">
        <v>3417</v>
      </c>
      <c r="H2039" s="177" t="s">
        <v>3417</v>
      </c>
      <c r="I2039" s="177" t="s">
        <v>3401</v>
      </c>
      <c r="J2039" s="177" t="s">
        <v>7947</v>
      </c>
      <c r="K2039" s="60" t="str">
        <f t="shared" si="47"/>
        <v>000100001001010930</v>
      </c>
    </row>
    <row r="2040" spans="1:11" s="3" customFormat="1">
      <c r="A2040" s="176" t="s">
        <v>4923</v>
      </c>
      <c r="B2040" s="176"/>
      <c r="C2040" s="185">
        <v>4</v>
      </c>
      <c r="D2040" s="153">
        <v>0</v>
      </c>
      <c r="E2040" s="177" t="s">
        <v>3417</v>
      </c>
      <c r="F2040" s="177" t="s">
        <v>3986</v>
      </c>
      <c r="G2040" s="177" t="s">
        <v>3417</v>
      </c>
      <c r="H2040" s="177" t="s">
        <v>3417</v>
      </c>
      <c r="I2040" s="177" t="s">
        <v>3401</v>
      </c>
      <c r="J2040" s="187" t="s">
        <v>7948</v>
      </c>
      <c r="K2040" s="60" t="str">
        <f t="shared" si="47"/>
        <v>000100001001010931</v>
      </c>
    </row>
    <row r="2041" spans="1:11" s="3" customFormat="1">
      <c r="A2041" s="176" t="s">
        <v>4924</v>
      </c>
      <c r="B2041" s="176"/>
      <c r="C2041" s="185">
        <v>4</v>
      </c>
      <c r="D2041" s="153">
        <v>0</v>
      </c>
      <c r="E2041" s="177" t="s">
        <v>3417</v>
      </c>
      <c r="F2041" s="177" t="s">
        <v>3986</v>
      </c>
      <c r="G2041" s="177" t="s">
        <v>3417</v>
      </c>
      <c r="H2041" s="177" t="s">
        <v>3417</v>
      </c>
      <c r="I2041" s="177" t="s">
        <v>3401</v>
      </c>
      <c r="J2041" s="177" t="s">
        <v>7949</v>
      </c>
      <c r="K2041" s="60" t="str">
        <f t="shared" si="47"/>
        <v>000100001001010932</v>
      </c>
    </row>
    <row r="2042" spans="1:11" s="3" customFormat="1">
      <c r="A2042" s="176" t="s">
        <v>4925</v>
      </c>
      <c r="B2042" s="176"/>
      <c r="C2042" s="185">
        <v>4</v>
      </c>
      <c r="D2042" s="153">
        <v>0</v>
      </c>
      <c r="E2042" s="177" t="s">
        <v>3417</v>
      </c>
      <c r="F2042" s="177" t="s">
        <v>3986</v>
      </c>
      <c r="G2042" s="177" t="s">
        <v>3417</v>
      </c>
      <c r="H2042" s="177" t="s">
        <v>3417</v>
      </c>
      <c r="I2042" s="177" t="s">
        <v>3401</v>
      </c>
      <c r="J2042" s="187" t="s">
        <v>7950</v>
      </c>
      <c r="K2042" s="60" t="str">
        <f t="shared" si="47"/>
        <v>000100001001010933</v>
      </c>
    </row>
    <row r="2043" spans="1:11" s="3" customFormat="1">
      <c r="A2043" s="176" t="s">
        <v>4926</v>
      </c>
      <c r="B2043" s="176"/>
      <c r="C2043" s="185">
        <v>4</v>
      </c>
      <c r="D2043" s="153">
        <v>0</v>
      </c>
      <c r="E2043" s="177" t="s">
        <v>3417</v>
      </c>
      <c r="F2043" s="177" t="s">
        <v>3986</v>
      </c>
      <c r="G2043" s="177" t="s">
        <v>3417</v>
      </c>
      <c r="H2043" s="177" t="s">
        <v>3417</v>
      </c>
      <c r="I2043" s="177" t="s">
        <v>3401</v>
      </c>
      <c r="J2043" s="177" t="s">
        <v>7951</v>
      </c>
      <c r="K2043" s="60" t="str">
        <f t="shared" si="47"/>
        <v>000100001001010934</v>
      </c>
    </row>
    <row r="2044" spans="1:11" s="3" customFormat="1">
      <c r="A2044" s="176" t="s">
        <v>4927</v>
      </c>
      <c r="B2044" s="176"/>
      <c r="C2044" s="185">
        <v>4</v>
      </c>
      <c r="D2044" s="153">
        <v>0</v>
      </c>
      <c r="E2044" s="177" t="s">
        <v>3417</v>
      </c>
      <c r="F2044" s="177" t="s">
        <v>3986</v>
      </c>
      <c r="G2044" s="177" t="s">
        <v>3417</v>
      </c>
      <c r="H2044" s="177" t="s">
        <v>3417</v>
      </c>
      <c r="I2044" s="177" t="s">
        <v>3401</v>
      </c>
      <c r="J2044" s="187" t="s">
        <v>7952</v>
      </c>
      <c r="K2044" s="60" t="str">
        <f t="shared" si="47"/>
        <v>000100001001010935</v>
      </c>
    </row>
    <row r="2045" spans="1:11" s="3" customFormat="1">
      <c r="A2045" s="176" t="s">
        <v>4928</v>
      </c>
      <c r="B2045" s="176"/>
      <c r="C2045" s="185">
        <v>4</v>
      </c>
      <c r="D2045" s="153">
        <v>0</v>
      </c>
      <c r="E2045" s="177" t="s">
        <v>3417</v>
      </c>
      <c r="F2045" s="177" t="s">
        <v>3986</v>
      </c>
      <c r="G2045" s="177" t="s">
        <v>3417</v>
      </c>
      <c r="H2045" s="177" t="s">
        <v>3417</v>
      </c>
      <c r="I2045" s="177" t="s">
        <v>3401</v>
      </c>
      <c r="J2045" s="177" t="s">
        <v>7953</v>
      </c>
      <c r="K2045" s="60" t="str">
        <f t="shared" si="47"/>
        <v>000100001001010936</v>
      </c>
    </row>
    <row r="2046" spans="1:11" s="3" customFormat="1">
      <c r="A2046" s="176" t="s">
        <v>4929</v>
      </c>
      <c r="B2046" s="176"/>
      <c r="C2046" s="185">
        <v>4</v>
      </c>
      <c r="D2046" s="153">
        <v>0</v>
      </c>
      <c r="E2046" s="177" t="s">
        <v>3417</v>
      </c>
      <c r="F2046" s="177" t="s">
        <v>3986</v>
      </c>
      <c r="G2046" s="177" t="s">
        <v>3417</v>
      </c>
      <c r="H2046" s="177" t="s">
        <v>3417</v>
      </c>
      <c r="I2046" s="177" t="s">
        <v>3401</v>
      </c>
      <c r="J2046" s="187" t="s">
        <v>7954</v>
      </c>
      <c r="K2046" s="60" t="str">
        <f t="shared" si="47"/>
        <v>000100001001010937</v>
      </c>
    </row>
    <row r="2047" spans="1:11" s="3" customFormat="1">
      <c r="A2047" s="176" t="s">
        <v>4930</v>
      </c>
      <c r="B2047" s="176"/>
      <c r="C2047" s="185">
        <v>4</v>
      </c>
      <c r="D2047" s="153">
        <v>0</v>
      </c>
      <c r="E2047" s="177" t="s">
        <v>3417</v>
      </c>
      <c r="F2047" s="177" t="s">
        <v>3986</v>
      </c>
      <c r="G2047" s="177" t="s">
        <v>3417</v>
      </c>
      <c r="H2047" s="177" t="s">
        <v>3417</v>
      </c>
      <c r="I2047" s="177" t="s">
        <v>3401</v>
      </c>
      <c r="J2047" s="177" t="s">
        <v>7955</v>
      </c>
      <c r="K2047" s="60" t="str">
        <f t="shared" si="47"/>
        <v>000100001001010938</v>
      </c>
    </row>
    <row r="2048" spans="1:11" s="3" customFormat="1">
      <c r="A2048" s="176" t="s">
        <v>4931</v>
      </c>
      <c r="B2048" s="176"/>
      <c r="C2048" s="185">
        <v>4</v>
      </c>
      <c r="D2048" s="153">
        <v>0</v>
      </c>
      <c r="E2048" s="177" t="s">
        <v>3417</v>
      </c>
      <c r="F2048" s="177" t="s">
        <v>3986</v>
      </c>
      <c r="G2048" s="177" t="s">
        <v>3417</v>
      </c>
      <c r="H2048" s="177" t="s">
        <v>3417</v>
      </c>
      <c r="I2048" s="177" t="s">
        <v>3401</v>
      </c>
      <c r="J2048" s="187" t="s">
        <v>7956</v>
      </c>
      <c r="K2048" s="60" t="str">
        <f t="shared" si="47"/>
        <v>000100001001010939</v>
      </c>
    </row>
    <row r="2049" spans="1:11" s="3" customFormat="1">
      <c r="A2049" s="176" t="s">
        <v>4932</v>
      </c>
      <c r="B2049" s="176"/>
      <c r="C2049" s="185">
        <v>4</v>
      </c>
      <c r="D2049" s="153">
        <v>0</v>
      </c>
      <c r="E2049" s="177" t="s">
        <v>3417</v>
      </c>
      <c r="F2049" s="177" t="s">
        <v>3986</v>
      </c>
      <c r="G2049" s="177" t="s">
        <v>3417</v>
      </c>
      <c r="H2049" s="177" t="s">
        <v>3417</v>
      </c>
      <c r="I2049" s="177" t="s">
        <v>3401</v>
      </c>
      <c r="J2049" s="177" t="s">
        <v>7957</v>
      </c>
      <c r="K2049" s="60" t="str">
        <f t="shared" si="47"/>
        <v>000100001001010940</v>
      </c>
    </row>
    <row r="2050" spans="1:11" s="3" customFormat="1">
      <c r="A2050" s="176" t="s">
        <v>4933</v>
      </c>
      <c r="B2050" s="176"/>
      <c r="C2050" s="185">
        <v>4</v>
      </c>
      <c r="D2050" s="153">
        <v>0</v>
      </c>
      <c r="E2050" s="177" t="s">
        <v>3417</v>
      </c>
      <c r="F2050" s="177" t="s">
        <v>3986</v>
      </c>
      <c r="G2050" s="177" t="s">
        <v>3417</v>
      </c>
      <c r="H2050" s="177" t="s">
        <v>3417</v>
      </c>
      <c r="I2050" s="177" t="s">
        <v>3401</v>
      </c>
      <c r="J2050" s="187" t="s">
        <v>7958</v>
      </c>
      <c r="K2050" s="60" t="str">
        <f t="shared" si="47"/>
        <v>000100001001010941</v>
      </c>
    </row>
    <row r="2051" spans="1:11" s="3" customFormat="1">
      <c r="A2051" s="176" t="s">
        <v>4934</v>
      </c>
      <c r="B2051" s="176"/>
      <c r="C2051" s="185">
        <v>4</v>
      </c>
      <c r="D2051" s="153">
        <v>0</v>
      </c>
      <c r="E2051" s="177" t="s">
        <v>3417</v>
      </c>
      <c r="F2051" s="177" t="s">
        <v>3986</v>
      </c>
      <c r="G2051" s="177" t="s">
        <v>3417</v>
      </c>
      <c r="H2051" s="177" t="s">
        <v>3417</v>
      </c>
      <c r="I2051" s="177" t="s">
        <v>3401</v>
      </c>
      <c r="J2051" s="177" t="s">
        <v>7959</v>
      </c>
      <c r="K2051" s="60" t="str">
        <f t="shared" si="47"/>
        <v>000100001001010942</v>
      </c>
    </row>
    <row r="2052" spans="1:11" s="3" customFormat="1">
      <c r="A2052" s="176" t="s">
        <v>4935</v>
      </c>
      <c r="B2052" s="176"/>
      <c r="C2052" s="185">
        <v>4</v>
      </c>
      <c r="D2052" s="153">
        <v>0</v>
      </c>
      <c r="E2052" s="177" t="s">
        <v>3417</v>
      </c>
      <c r="F2052" s="177" t="s">
        <v>3986</v>
      </c>
      <c r="G2052" s="177" t="s">
        <v>3417</v>
      </c>
      <c r="H2052" s="177" t="s">
        <v>3417</v>
      </c>
      <c r="I2052" s="177" t="s">
        <v>3401</v>
      </c>
      <c r="J2052" s="187" t="s">
        <v>7960</v>
      </c>
      <c r="K2052" s="60" t="str">
        <f t="shared" si="47"/>
        <v>000100001001010943</v>
      </c>
    </row>
    <row r="2053" spans="1:11" s="3" customFormat="1">
      <c r="A2053" s="176" t="s">
        <v>4936</v>
      </c>
      <c r="B2053" s="176"/>
      <c r="C2053" s="185">
        <v>4</v>
      </c>
      <c r="D2053" s="153">
        <v>0</v>
      </c>
      <c r="E2053" s="177" t="s">
        <v>3417</v>
      </c>
      <c r="F2053" s="177" t="s">
        <v>3986</v>
      </c>
      <c r="G2053" s="177" t="s">
        <v>3417</v>
      </c>
      <c r="H2053" s="177" t="s">
        <v>3417</v>
      </c>
      <c r="I2053" s="177" t="s">
        <v>3401</v>
      </c>
      <c r="J2053" s="177" t="s">
        <v>7961</v>
      </c>
      <c r="K2053" s="60" t="str">
        <f t="shared" si="47"/>
        <v>000100001001010944</v>
      </c>
    </row>
    <row r="2054" spans="1:11" s="3" customFormat="1">
      <c r="A2054" s="176" t="s">
        <v>4937</v>
      </c>
      <c r="B2054" s="176"/>
      <c r="C2054" s="185">
        <v>4</v>
      </c>
      <c r="D2054" s="153">
        <v>0</v>
      </c>
      <c r="E2054" s="177" t="s">
        <v>3417</v>
      </c>
      <c r="F2054" s="177" t="s">
        <v>3986</v>
      </c>
      <c r="G2054" s="177" t="s">
        <v>3417</v>
      </c>
      <c r="H2054" s="177" t="s">
        <v>3417</v>
      </c>
      <c r="I2054" s="177" t="s">
        <v>3401</v>
      </c>
      <c r="J2054" s="187" t="s">
        <v>7962</v>
      </c>
      <c r="K2054" s="60" t="str">
        <f t="shared" si="47"/>
        <v>000100001001010945</v>
      </c>
    </row>
    <row r="2055" spans="1:11" s="3" customFormat="1">
      <c r="A2055" s="176" t="s">
        <v>4938</v>
      </c>
      <c r="B2055" s="176"/>
      <c r="C2055" s="185">
        <v>4</v>
      </c>
      <c r="D2055" s="153">
        <v>0</v>
      </c>
      <c r="E2055" s="177" t="s">
        <v>3417</v>
      </c>
      <c r="F2055" s="177" t="s">
        <v>3986</v>
      </c>
      <c r="G2055" s="177" t="s">
        <v>3417</v>
      </c>
      <c r="H2055" s="177" t="s">
        <v>3417</v>
      </c>
      <c r="I2055" s="177" t="s">
        <v>3401</v>
      </c>
      <c r="J2055" s="177" t="s">
        <v>7963</v>
      </c>
      <c r="K2055" s="60" t="str">
        <f t="shared" si="47"/>
        <v>000100001001010946</v>
      </c>
    </row>
    <row r="2056" spans="1:11" s="3" customFormat="1">
      <c r="A2056" s="176" t="s">
        <v>4939</v>
      </c>
      <c r="B2056" s="176"/>
      <c r="C2056" s="185">
        <v>4</v>
      </c>
      <c r="D2056" s="153">
        <v>0</v>
      </c>
      <c r="E2056" s="177" t="s">
        <v>3417</v>
      </c>
      <c r="F2056" s="177" t="s">
        <v>3986</v>
      </c>
      <c r="G2056" s="177" t="s">
        <v>3417</v>
      </c>
      <c r="H2056" s="177" t="s">
        <v>3417</v>
      </c>
      <c r="I2056" s="177" t="s">
        <v>3401</v>
      </c>
      <c r="J2056" s="187" t="s">
        <v>7964</v>
      </c>
      <c r="K2056" s="60" t="str">
        <f t="shared" si="47"/>
        <v>000100001001010947</v>
      </c>
    </row>
    <row r="2057" spans="1:11" s="3" customFormat="1">
      <c r="A2057" s="176" t="s">
        <v>4940</v>
      </c>
      <c r="B2057" s="176"/>
      <c r="C2057" s="185">
        <v>4</v>
      </c>
      <c r="D2057" s="153">
        <v>0</v>
      </c>
      <c r="E2057" s="177" t="s">
        <v>3417</v>
      </c>
      <c r="F2057" s="177" t="s">
        <v>3986</v>
      </c>
      <c r="G2057" s="177" t="s">
        <v>3417</v>
      </c>
      <c r="H2057" s="177" t="s">
        <v>3417</v>
      </c>
      <c r="I2057" s="177" t="s">
        <v>3401</v>
      </c>
      <c r="J2057" s="177" t="s">
        <v>7965</v>
      </c>
      <c r="K2057" s="60" t="str">
        <f t="shared" si="47"/>
        <v>000100001001010948</v>
      </c>
    </row>
    <row r="2058" spans="1:11" s="3" customFormat="1">
      <c r="A2058" s="176" t="s">
        <v>4941</v>
      </c>
      <c r="B2058" s="176"/>
      <c r="C2058" s="185">
        <v>4</v>
      </c>
      <c r="D2058" s="153">
        <v>0</v>
      </c>
      <c r="E2058" s="177" t="s">
        <v>3417</v>
      </c>
      <c r="F2058" s="177" t="s">
        <v>3986</v>
      </c>
      <c r="G2058" s="177" t="s">
        <v>3417</v>
      </c>
      <c r="H2058" s="177" t="s">
        <v>3417</v>
      </c>
      <c r="I2058" s="177" t="s">
        <v>3401</v>
      </c>
      <c r="J2058" s="187" t="s">
        <v>7966</v>
      </c>
      <c r="K2058" s="60" t="str">
        <f t="shared" si="47"/>
        <v>000100001001010949</v>
      </c>
    </row>
    <row r="2059" spans="1:11" s="3" customFormat="1">
      <c r="A2059" s="176" t="s">
        <v>4942</v>
      </c>
      <c r="B2059" s="176"/>
      <c r="C2059" s="185">
        <v>4</v>
      </c>
      <c r="D2059" s="153">
        <v>0</v>
      </c>
      <c r="E2059" s="177" t="s">
        <v>3417</v>
      </c>
      <c r="F2059" s="177" t="s">
        <v>3986</v>
      </c>
      <c r="G2059" s="177" t="s">
        <v>3417</v>
      </c>
      <c r="H2059" s="177" t="s">
        <v>3417</v>
      </c>
      <c r="I2059" s="177" t="s">
        <v>3401</v>
      </c>
      <c r="J2059" s="177" t="s">
        <v>7967</v>
      </c>
      <c r="K2059" s="60" t="str">
        <f t="shared" si="47"/>
        <v>000100001001010950</v>
      </c>
    </row>
    <row r="2060" spans="1:11" s="3" customFormat="1">
      <c r="A2060" s="176" t="s">
        <v>4943</v>
      </c>
      <c r="B2060" s="176"/>
      <c r="C2060" s="185">
        <v>4</v>
      </c>
      <c r="D2060" s="153">
        <v>0</v>
      </c>
      <c r="E2060" s="177" t="s">
        <v>3417</v>
      </c>
      <c r="F2060" s="177" t="s">
        <v>3986</v>
      </c>
      <c r="G2060" s="177" t="s">
        <v>3417</v>
      </c>
      <c r="H2060" s="177" t="s">
        <v>3417</v>
      </c>
      <c r="I2060" s="177" t="s">
        <v>3401</v>
      </c>
      <c r="J2060" s="187" t="s">
        <v>7968</v>
      </c>
      <c r="K2060" s="60" t="str">
        <f t="shared" si="47"/>
        <v>000100001001010951</v>
      </c>
    </row>
    <row r="2061" spans="1:11" s="3" customFormat="1">
      <c r="A2061" s="176" t="s">
        <v>4944</v>
      </c>
      <c r="B2061" s="176"/>
      <c r="C2061" s="185">
        <v>4</v>
      </c>
      <c r="D2061" s="153">
        <v>0</v>
      </c>
      <c r="E2061" s="177" t="s">
        <v>3417</v>
      </c>
      <c r="F2061" s="177" t="s">
        <v>3986</v>
      </c>
      <c r="G2061" s="177" t="s">
        <v>3417</v>
      </c>
      <c r="H2061" s="177" t="s">
        <v>3417</v>
      </c>
      <c r="I2061" s="177" t="s">
        <v>3401</v>
      </c>
      <c r="J2061" s="177" t="s">
        <v>7969</v>
      </c>
      <c r="K2061" s="60" t="str">
        <f t="shared" si="47"/>
        <v>000100001001010952</v>
      </c>
    </row>
    <row r="2062" spans="1:11" s="3" customFormat="1">
      <c r="A2062" s="176" t="s">
        <v>4945</v>
      </c>
      <c r="B2062" s="176"/>
      <c r="C2062" s="185">
        <v>4</v>
      </c>
      <c r="D2062" s="153">
        <v>0</v>
      </c>
      <c r="E2062" s="177" t="s">
        <v>3417</v>
      </c>
      <c r="F2062" s="177" t="s">
        <v>3986</v>
      </c>
      <c r="G2062" s="177" t="s">
        <v>3417</v>
      </c>
      <c r="H2062" s="177" t="s">
        <v>3417</v>
      </c>
      <c r="I2062" s="177" t="s">
        <v>3401</v>
      </c>
      <c r="J2062" s="187" t="s">
        <v>7970</v>
      </c>
      <c r="K2062" s="60" t="str">
        <f t="shared" si="47"/>
        <v>000100001001010953</v>
      </c>
    </row>
    <row r="2063" spans="1:11" s="3" customFormat="1">
      <c r="A2063" s="176" t="s">
        <v>4946</v>
      </c>
      <c r="B2063" s="176"/>
      <c r="C2063" s="185">
        <v>4</v>
      </c>
      <c r="D2063" s="153">
        <v>0</v>
      </c>
      <c r="E2063" s="177" t="s">
        <v>3417</v>
      </c>
      <c r="F2063" s="177" t="s">
        <v>3986</v>
      </c>
      <c r="G2063" s="177" t="s">
        <v>3417</v>
      </c>
      <c r="H2063" s="177" t="s">
        <v>3417</v>
      </c>
      <c r="I2063" s="177" t="s">
        <v>3401</v>
      </c>
      <c r="J2063" s="177" t="s">
        <v>7971</v>
      </c>
      <c r="K2063" s="60" t="str">
        <f t="shared" si="47"/>
        <v>000100001001010954</v>
      </c>
    </row>
    <row r="2064" spans="1:11" s="3" customFormat="1">
      <c r="A2064" s="176" t="s">
        <v>4947</v>
      </c>
      <c r="B2064" s="176"/>
      <c r="C2064" s="185">
        <v>4</v>
      </c>
      <c r="D2064" s="153">
        <v>0</v>
      </c>
      <c r="E2064" s="177" t="s">
        <v>3417</v>
      </c>
      <c r="F2064" s="177" t="s">
        <v>3986</v>
      </c>
      <c r="G2064" s="177" t="s">
        <v>3417</v>
      </c>
      <c r="H2064" s="177" t="s">
        <v>3417</v>
      </c>
      <c r="I2064" s="177" t="s">
        <v>3401</v>
      </c>
      <c r="J2064" s="187" t="s">
        <v>7972</v>
      </c>
      <c r="K2064" s="60" t="str">
        <f t="shared" si="47"/>
        <v>000100001001010955</v>
      </c>
    </row>
    <row r="2065" spans="1:11" s="3" customFormat="1">
      <c r="A2065" s="176" t="s">
        <v>4948</v>
      </c>
      <c r="B2065" s="176"/>
      <c r="C2065" s="185">
        <v>4</v>
      </c>
      <c r="D2065" s="153">
        <v>0</v>
      </c>
      <c r="E2065" s="177" t="s">
        <v>3417</v>
      </c>
      <c r="F2065" s="177" t="s">
        <v>3986</v>
      </c>
      <c r="G2065" s="177" t="s">
        <v>3417</v>
      </c>
      <c r="H2065" s="177" t="s">
        <v>3417</v>
      </c>
      <c r="I2065" s="177" t="s">
        <v>3401</v>
      </c>
      <c r="J2065" s="177" t="s">
        <v>7973</v>
      </c>
      <c r="K2065" s="60" t="str">
        <f t="shared" si="47"/>
        <v>000100001001010956</v>
      </c>
    </row>
    <row r="2066" spans="1:11" s="3" customFormat="1">
      <c r="A2066" s="176" t="s">
        <v>4949</v>
      </c>
      <c r="B2066" s="176"/>
      <c r="C2066" s="185">
        <v>4</v>
      </c>
      <c r="D2066" s="153">
        <v>0</v>
      </c>
      <c r="E2066" s="177" t="s">
        <v>3417</v>
      </c>
      <c r="F2066" s="177" t="s">
        <v>3986</v>
      </c>
      <c r="G2066" s="177" t="s">
        <v>3417</v>
      </c>
      <c r="H2066" s="177" t="s">
        <v>3417</v>
      </c>
      <c r="I2066" s="177" t="s">
        <v>3401</v>
      </c>
      <c r="J2066" s="187" t="s">
        <v>7974</v>
      </c>
      <c r="K2066" s="60" t="str">
        <f t="shared" si="47"/>
        <v>000100001001010957</v>
      </c>
    </row>
    <row r="2067" spans="1:11" s="3" customFormat="1">
      <c r="A2067" s="176" t="s">
        <v>4950</v>
      </c>
      <c r="B2067" s="176"/>
      <c r="C2067" s="185">
        <v>4</v>
      </c>
      <c r="D2067" s="153">
        <v>0</v>
      </c>
      <c r="E2067" s="177" t="s">
        <v>3417</v>
      </c>
      <c r="F2067" s="177" t="s">
        <v>3986</v>
      </c>
      <c r="G2067" s="177" t="s">
        <v>3417</v>
      </c>
      <c r="H2067" s="177" t="s">
        <v>3417</v>
      </c>
      <c r="I2067" s="177" t="s">
        <v>3401</v>
      </c>
      <c r="J2067" s="177" t="s">
        <v>7975</v>
      </c>
      <c r="K2067" s="60" t="str">
        <f t="shared" si="47"/>
        <v>000100001001010958</v>
      </c>
    </row>
    <row r="2068" spans="1:11" s="3" customFormat="1">
      <c r="A2068" s="176" t="s">
        <v>4951</v>
      </c>
      <c r="B2068" s="176"/>
      <c r="C2068" s="185">
        <v>4</v>
      </c>
      <c r="D2068" s="153">
        <v>0</v>
      </c>
      <c r="E2068" s="177" t="s">
        <v>3417</v>
      </c>
      <c r="F2068" s="177" t="s">
        <v>3986</v>
      </c>
      <c r="G2068" s="177" t="s">
        <v>3417</v>
      </c>
      <c r="H2068" s="177" t="s">
        <v>3417</v>
      </c>
      <c r="I2068" s="177" t="s">
        <v>3401</v>
      </c>
      <c r="J2068" s="187" t="s">
        <v>7976</v>
      </c>
      <c r="K2068" s="60" t="str">
        <f t="shared" si="47"/>
        <v>000100001001010959</v>
      </c>
    </row>
    <row r="2069" spans="1:11" s="3" customFormat="1">
      <c r="A2069" s="176" t="s">
        <v>4952</v>
      </c>
      <c r="B2069" s="176"/>
      <c r="C2069" s="185">
        <v>4</v>
      </c>
      <c r="D2069" s="153">
        <v>0</v>
      </c>
      <c r="E2069" s="177" t="s">
        <v>3417</v>
      </c>
      <c r="F2069" s="177" t="s">
        <v>3986</v>
      </c>
      <c r="G2069" s="177" t="s">
        <v>3417</v>
      </c>
      <c r="H2069" s="177" t="s">
        <v>3417</v>
      </c>
      <c r="I2069" s="177" t="s">
        <v>3401</v>
      </c>
      <c r="J2069" s="177" t="s">
        <v>7977</v>
      </c>
      <c r="K2069" s="60" t="str">
        <f t="shared" si="47"/>
        <v>000100001001010960</v>
      </c>
    </row>
    <row r="2070" spans="1:11" s="3" customFormat="1">
      <c r="A2070" s="176" t="s">
        <v>4953</v>
      </c>
      <c r="B2070" s="176"/>
      <c r="C2070" s="185">
        <v>4</v>
      </c>
      <c r="D2070" s="153">
        <v>0</v>
      </c>
      <c r="E2070" s="177" t="s">
        <v>3417</v>
      </c>
      <c r="F2070" s="177" t="s">
        <v>3986</v>
      </c>
      <c r="G2070" s="177" t="s">
        <v>3417</v>
      </c>
      <c r="H2070" s="177" t="s">
        <v>3417</v>
      </c>
      <c r="I2070" s="177" t="s">
        <v>3401</v>
      </c>
      <c r="J2070" s="187" t="s">
        <v>7978</v>
      </c>
      <c r="K2070" s="60" t="str">
        <f t="shared" si="47"/>
        <v>000100001001010961</v>
      </c>
    </row>
    <row r="2071" spans="1:11" s="3" customFormat="1">
      <c r="A2071" s="176" t="s">
        <v>4954</v>
      </c>
      <c r="B2071" s="176"/>
      <c r="C2071" s="185">
        <v>4</v>
      </c>
      <c r="D2071" s="153">
        <v>0</v>
      </c>
      <c r="E2071" s="177" t="s">
        <v>3417</v>
      </c>
      <c r="F2071" s="177" t="s">
        <v>3986</v>
      </c>
      <c r="G2071" s="177" t="s">
        <v>3417</v>
      </c>
      <c r="H2071" s="177" t="s">
        <v>3417</v>
      </c>
      <c r="I2071" s="177" t="s">
        <v>3401</v>
      </c>
      <c r="J2071" s="177" t="s">
        <v>7979</v>
      </c>
      <c r="K2071" s="60" t="str">
        <f t="shared" ref="K2071:K2134" si="48">D2071&amp;E2071&amp;F2071&amp;G2071&amp;H2071&amp;I2071&amp;J2071</f>
        <v>000100001001010962</v>
      </c>
    </row>
    <row r="2072" spans="1:11" s="3" customFormat="1">
      <c r="A2072" s="176" t="s">
        <v>4955</v>
      </c>
      <c r="B2072" s="176"/>
      <c r="C2072" s="185">
        <v>4</v>
      </c>
      <c r="D2072" s="153">
        <v>0</v>
      </c>
      <c r="E2072" s="177" t="s">
        <v>3417</v>
      </c>
      <c r="F2072" s="177" t="s">
        <v>3986</v>
      </c>
      <c r="G2072" s="177" t="s">
        <v>3417</v>
      </c>
      <c r="H2072" s="177" t="s">
        <v>3417</v>
      </c>
      <c r="I2072" s="177" t="s">
        <v>3401</v>
      </c>
      <c r="J2072" s="187" t="s">
        <v>7980</v>
      </c>
      <c r="K2072" s="60" t="str">
        <f t="shared" si="48"/>
        <v>000100001001010963</v>
      </c>
    </row>
    <row r="2073" spans="1:11" s="3" customFormat="1">
      <c r="A2073" s="176" t="s">
        <v>4956</v>
      </c>
      <c r="B2073" s="176"/>
      <c r="C2073" s="185">
        <v>4</v>
      </c>
      <c r="D2073" s="153">
        <v>0</v>
      </c>
      <c r="E2073" s="177" t="s">
        <v>3417</v>
      </c>
      <c r="F2073" s="177" t="s">
        <v>3986</v>
      </c>
      <c r="G2073" s="177" t="s">
        <v>3417</v>
      </c>
      <c r="H2073" s="177" t="s">
        <v>3417</v>
      </c>
      <c r="I2073" s="177" t="s">
        <v>3401</v>
      </c>
      <c r="J2073" s="177" t="s">
        <v>7981</v>
      </c>
      <c r="K2073" s="60" t="str">
        <f t="shared" si="48"/>
        <v>000100001001010964</v>
      </c>
    </row>
    <row r="2074" spans="1:11" s="3" customFormat="1">
      <c r="A2074" s="176" t="s">
        <v>4957</v>
      </c>
      <c r="B2074" s="176"/>
      <c r="C2074" s="185">
        <v>4</v>
      </c>
      <c r="D2074" s="153">
        <v>0</v>
      </c>
      <c r="E2074" s="177" t="s">
        <v>3417</v>
      </c>
      <c r="F2074" s="177" t="s">
        <v>3986</v>
      </c>
      <c r="G2074" s="177" t="s">
        <v>3417</v>
      </c>
      <c r="H2074" s="177" t="s">
        <v>3417</v>
      </c>
      <c r="I2074" s="177" t="s">
        <v>3401</v>
      </c>
      <c r="J2074" s="187" t="s">
        <v>7982</v>
      </c>
      <c r="K2074" s="60" t="str">
        <f t="shared" si="48"/>
        <v>000100001001010965</v>
      </c>
    </row>
    <row r="2075" spans="1:11" s="3" customFormat="1">
      <c r="A2075" s="176" t="s">
        <v>4958</v>
      </c>
      <c r="B2075" s="176"/>
      <c r="C2075" s="185">
        <v>4</v>
      </c>
      <c r="D2075" s="153">
        <v>0</v>
      </c>
      <c r="E2075" s="177" t="s">
        <v>3417</v>
      </c>
      <c r="F2075" s="177" t="s">
        <v>3986</v>
      </c>
      <c r="G2075" s="177" t="s">
        <v>3417</v>
      </c>
      <c r="H2075" s="177" t="s">
        <v>3417</v>
      </c>
      <c r="I2075" s="177" t="s">
        <v>3401</v>
      </c>
      <c r="J2075" s="177" t="s">
        <v>7983</v>
      </c>
      <c r="K2075" s="60" t="str">
        <f t="shared" si="48"/>
        <v>000100001001010966</v>
      </c>
    </row>
    <row r="2076" spans="1:11" s="3" customFormat="1">
      <c r="A2076" s="176" t="s">
        <v>4959</v>
      </c>
      <c r="B2076" s="176"/>
      <c r="C2076" s="185">
        <v>4</v>
      </c>
      <c r="D2076" s="153">
        <v>0</v>
      </c>
      <c r="E2076" s="177" t="s">
        <v>3417</v>
      </c>
      <c r="F2076" s="177" t="s">
        <v>3986</v>
      </c>
      <c r="G2076" s="177" t="s">
        <v>3417</v>
      </c>
      <c r="H2076" s="177" t="s">
        <v>3417</v>
      </c>
      <c r="I2076" s="177" t="s">
        <v>3401</v>
      </c>
      <c r="J2076" s="187" t="s">
        <v>7984</v>
      </c>
      <c r="K2076" s="60" t="str">
        <f t="shared" si="48"/>
        <v>000100001001010967</v>
      </c>
    </row>
    <row r="2077" spans="1:11" s="3" customFormat="1">
      <c r="A2077" s="176" t="s">
        <v>4960</v>
      </c>
      <c r="B2077" s="176"/>
      <c r="C2077" s="185">
        <v>4</v>
      </c>
      <c r="D2077" s="153">
        <v>0</v>
      </c>
      <c r="E2077" s="177" t="s">
        <v>3417</v>
      </c>
      <c r="F2077" s="177" t="s">
        <v>3986</v>
      </c>
      <c r="G2077" s="177" t="s">
        <v>3417</v>
      </c>
      <c r="H2077" s="177" t="s">
        <v>3417</v>
      </c>
      <c r="I2077" s="177" t="s">
        <v>3401</v>
      </c>
      <c r="J2077" s="177" t="s">
        <v>7985</v>
      </c>
      <c r="K2077" s="60" t="str">
        <f t="shared" si="48"/>
        <v>000100001001010968</v>
      </c>
    </row>
    <row r="2078" spans="1:11" s="3" customFormat="1">
      <c r="A2078" s="176" t="s">
        <v>4961</v>
      </c>
      <c r="B2078" s="176"/>
      <c r="C2078" s="185">
        <v>4</v>
      </c>
      <c r="D2078" s="153">
        <v>0</v>
      </c>
      <c r="E2078" s="177" t="s">
        <v>3417</v>
      </c>
      <c r="F2078" s="177" t="s">
        <v>3986</v>
      </c>
      <c r="G2078" s="177" t="s">
        <v>3417</v>
      </c>
      <c r="H2078" s="177" t="s">
        <v>3417</v>
      </c>
      <c r="I2078" s="177" t="s">
        <v>3401</v>
      </c>
      <c r="J2078" s="187" t="s">
        <v>7986</v>
      </c>
      <c r="K2078" s="60" t="str">
        <f t="shared" si="48"/>
        <v>000100001001010969</v>
      </c>
    </row>
    <row r="2079" spans="1:11" s="3" customFormat="1">
      <c r="A2079" s="176" t="s">
        <v>4962</v>
      </c>
      <c r="B2079" s="176"/>
      <c r="C2079" s="185">
        <v>4</v>
      </c>
      <c r="D2079" s="153">
        <v>0</v>
      </c>
      <c r="E2079" s="177" t="s">
        <v>3417</v>
      </c>
      <c r="F2079" s="177" t="s">
        <v>3986</v>
      </c>
      <c r="G2079" s="177" t="s">
        <v>3417</v>
      </c>
      <c r="H2079" s="177" t="s">
        <v>3417</v>
      </c>
      <c r="I2079" s="177" t="s">
        <v>3401</v>
      </c>
      <c r="J2079" s="177" t="s">
        <v>7987</v>
      </c>
      <c r="K2079" s="60" t="str">
        <f t="shared" si="48"/>
        <v>000100001001010970</v>
      </c>
    </row>
    <row r="2080" spans="1:11" s="3" customFormat="1">
      <c r="A2080" s="176" t="s">
        <v>4963</v>
      </c>
      <c r="B2080" s="176"/>
      <c r="C2080" s="185">
        <v>4</v>
      </c>
      <c r="D2080" s="153">
        <v>0</v>
      </c>
      <c r="E2080" s="177" t="s">
        <v>3417</v>
      </c>
      <c r="F2080" s="177" t="s">
        <v>3986</v>
      </c>
      <c r="G2080" s="177" t="s">
        <v>3417</v>
      </c>
      <c r="H2080" s="177" t="s">
        <v>3417</v>
      </c>
      <c r="I2080" s="177" t="s">
        <v>3401</v>
      </c>
      <c r="J2080" s="187" t="s">
        <v>7988</v>
      </c>
      <c r="K2080" s="60" t="str">
        <f t="shared" si="48"/>
        <v>000100001001010971</v>
      </c>
    </row>
    <row r="2081" spans="1:11" s="3" customFormat="1">
      <c r="A2081" s="176" t="s">
        <v>4964</v>
      </c>
      <c r="B2081" s="176"/>
      <c r="C2081" s="185">
        <v>4</v>
      </c>
      <c r="D2081" s="153">
        <v>0</v>
      </c>
      <c r="E2081" s="177" t="s">
        <v>3417</v>
      </c>
      <c r="F2081" s="177" t="s">
        <v>3986</v>
      </c>
      <c r="G2081" s="177" t="s">
        <v>3417</v>
      </c>
      <c r="H2081" s="177" t="s">
        <v>3417</v>
      </c>
      <c r="I2081" s="177" t="s">
        <v>3401</v>
      </c>
      <c r="J2081" s="177" t="s">
        <v>7989</v>
      </c>
      <c r="K2081" s="60" t="str">
        <f t="shared" si="48"/>
        <v>000100001001010972</v>
      </c>
    </row>
    <row r="2082" spans="1:11" s="3" customFormat="1">
      <c r="A2082" s="176" t="s">
        <v>4965</v>
      </c>
      <c r="B2082" s="176"/>
      <c r="C2082" s="185">
        <v>4</v>
      </c>
      <c r="D2082" s="153">
        <v>0</v>
      </c>
      <c r="E2082" s="177" t="s">
        <v>3417</v>
      </c>
      <c r="F2082" s="177" t="s">
        <v>3986</v>
      </c>
      <c r="G2082" s="177" t="s">
        <v>3417</v>
      </c>
      <c r="H2082" s="177" t="s">
        <v>3417</v>
      </c>
      <c r="I2082" s="177" t="s">
        <v>3401</v>
      </c>
      <c r="J2082" s="187" t="s">
        <v>7990</v>
      </c>
      <c r="K2082" s="60" t="str">
        <f t="shared" si="48"/>
        <v>000100001001010973</v>
      </c>
    </row>
    <row r="2083" spans="1:11" s="3" customFormat="1">
      <c r="A2083" s="176" t="s">
        <v>4966</v>
      </c>
      <c r="B2083" s="176"/>
      <c r="C2083" s="185">
        <v>4</v>
      </c>
      <c r="D2083" s="153">
        <v>0</v>
      </c>
      <c r="E2083" s="177" t="s">
        <v>3417</v>
      </c>
      <c r="F2083" s="177" t="s">
        <v>3986</v>
      </c>
      <c r="G2083" s="177" t="s">
        <v>3417</v>
      </c>
      <c r="H2083" s="177" t="s">
        <v>3417</v>
      </c>
      <c r="I2083" s="177" t="s">
        <v>3401</v>
      </c>
      <c r="J2083" s="177" t="s">
        <v>7991</v>
      </c>
      <c r="K2083" s="60" t="str">
        <f t="shared" si="48"/>
        <v>000100001001010974</v>
      </c>
    </row>
    <row r="2084" spans="1:11" s="3" customFormat="1">
      <c r="A2084" s="176" t="s">
        <v>4967</v>
      </c>
      <c r="B2084" s="176"/>
      <c r="C2084" s="185">
        <v>4</v>
      </c>
      <c r="D2084" s="153">
        <v>0</v>
      </c>
      <c r="E2084" s="177" t="s">
        <v>3417</v>
      </c>
      <c r="F2084" s="177" t="s">
        <v>3986</v>
      </c>
      <c r="G2084" s="177" t="s">
        <v>3417</v>
      </c>
      <c r="H2084" s="177" t="s">
        <v>3417</v>
      </c>
      <c r="I2084" s="177" t="s">
        <v>3401</v>
      </c>
      <c r="J2084" s="187" t="s">
        <v>7992</v>
      </c>
      <c r="K2084" s="60" t="str">
        <f t="shared" si="48"/>
        <v>000100001001010975</v>
      </c>
    </row>
    <row r="2085" spans="1:11" s="3" customFormat="1">
      <c r="A2085" s="176" t="s">
        <v>4968</v>
      </c>
      <c r="B2085" s="176"/>
      <c r="C2085" s="185">
        <v>4</v>
      </c>
      <c r="D2085" s="153">
        <v>0</v>
      </c>
      <c r="E2085" s="177" t="s">
        <v>3417</v>
      </c>
      <c r="F2085" s="177" t="s">
        <v>3986</v>
      </c>
      <c r="G2085" s="177" t="s">
        <v>3417</v>
      </c>
      <c r="H2085" s="177" t="s">
        <v>3417</v>
      </c>
      <c r="I2085" s="177" t="s">
        <v>3401</v>
      </c>
      <c r="J2085" s="177" t="s">
        <v>7993</v>
      </c>
      <c r="K2085" s="60" t="str">
        <f t="shared" si="48"/>
        <v>000100001001010976</v>
      </c>
    </row>
    <row r="2086" spans="1:11" s="3" customFormat="1">
      <c r="A2086" s="176" t="s">
        <v>4969</v>
      </c>
      <c r="B2086" s="176"/>
      <c r="C2086" s="185">
        <v>4</v>
      </c>
      <c r="D2086" s="153">
        <v>0</v>
      </c>
      <c r="E2086" s="177" t="s">
        <v>3417</v>
      </c>
      <c r="F2086" s="177" t="s">
        <v>3986</v>
      </c>
      <c r="G2086" s="177" t="s">
        <v>3417</v>
      </c>
      <c r="H2086" s="177" t="s">
        <v>3417</v>
      </c>
      <c r="I2086" s="177" t="s">
        <v>3401</v>
      </c>
      <c r="J2086" s="187" t="s">
        <v>7994</v>
      </c>
      <c r="K2086" s="60" t="str">
        <f t="shared" si="48"/>
        <v>000100001001010977</v>
      </c>
    </row>
    <row r="2087" spans="1:11" s="3" customFormat="1">
      <c r="A2087" s="176" t="s">
        <v>4970</v>
      </c>
      <c r="B2087" s="176"/>
      <c r="C2087" s="185">
        <v>4</v>
      </c>
      <c r="D2087" s="153">
        <v>0</v>
      </c>
      <c r="E2087" s="177" t="s">
        <v>3417</v>
      </c>
      <c r="F2087" s="177" t="s">
        <v>3986</v>
      </c>
      <c r="G2087" s="177" t="s">
        <v>3417</v>
      </c>
      <c r="H2087" s="177" t="s">
        <v>3417</v>
      </c>
      <c r="I2087" s="177" t="s">
        <v>3401</v>
      </c>
      <c r="J2087" s="177" t="s">
        <v>7995</v>
      </c>
      <c r="K2087" s="60" t="str">
        <f t="shared" si="48"/>
        <v>000100001001010978</v>
      </c>
    </row>
    <row r="2088" spans="1:11" s="3" customFormat="1">
      <c r="A2088" s="176" t="s">
        <v>4971</v>
      </c>
      <c r="B2088" s="176"/>
      <c r="C2088" s="185">
        <v>4</v>
      </c>
      <c r="D2088" s="153">
        <v>0</v>
      </c>
      <c r="E2088" s="177" t="s">
        <v>3417</v>
      </c>
      <c r="F2088" s="177" t="s">
        <v>3986</v>
      </c>
      <c r="G2088" s="177" t="s">
        <v>3417</v>
      </c>
      <c r="H2088" s="177" t="s">
        <v>3417</v>
      </c>
      <c r="I2088" s="177" t="s">
        <v>3401</v>
      </c>
      <c r="J2088" s="187" t="s">
        <v>7996</v>
      </c>
      <c r="K2088" s="60" t="str">
        <f t="shared" si="48"/>
        <v>000100001001010979</v>
      </c>
    </row>
    <row r="2089" spans="1:11" s="3" customFormat="1">
      <c r="A2089" s="176" t="s">
        <v>4972</v>
      </c>
      <c r="B2089" s="176"/>
      <c r="C2089" s="185">
        <v>4</v>
      </c>
      <c r="D2089" s="153">
        <v>0</v>
      </c>
      <c r="E2089" s="177" t="s">
        <v>3417</v>
      </c>
      <c r="F2089" s="177" t="s">
        <v>3986</v>
      </c>
      <c r="G2089" s="177" t="s">
        <v>3417</v>
      </c>
      <c r="H2089" s="177" t="s">
        <v>3417</v>
      </c>
      <c r="I2089" s="177" t="s">
        <v>3401</v>
      </c>
      <c r="J2089" s="177" t="s">
        <v>7997</v>
      </c>
      <c r="K2089" s="60" t="str">
        <f t="shared" si="48"/>
        <v>000100001001010980</v>
      </c>
    </row>
    <row r="2090" spans="1:11" s="3" customFormat="1">
      <c r="A2090" s="176" t="s">
        <v>4973</v>
      </c>
      <c r="B2090" s="176"/>
      <c r="C2090" s="185">
        <v>4</v>
      </c>
      <c r="D2090" s="153">
        <v>0</v>
      </c>
      <c r="E2090" s="177" t="s">
        <v>3417</v>
      </c>
      <c r="F2090" s="177" t="s">
        <v>3986</v>
      </c>
      <c r="G2090" s="177" t="s">
        <v>3417</v>
      </c>
      <c r="H2090" s="177" t="s">
        <v>3417</v>
      </c>
      <c r="I2090" s="177" t="s">
        <v>3401</v>
      </c>
      <c r="J2090" s="187" t="s">
        <v>7998</v>
      </c>
      <c r="K2090" s="60" t="str">
        <f t="shared" si="48"/>
        <v>000100001001010981</v>
      </c>
    </row>
    <row r="2091" spans="1:11" s="3" customFormat="1">
      <c r="A2091" s="176" t="s">
        <v>4974</v>
      </c>
      <c r="B2091" s="176"/>
      <c r="C2091" s="185">
        <v>4</v>
      </c>
      <c r="D2091" s="153">
        <v>0</v>
      </c>
      <c r="E2091" s="177" t="s">
        <v>3417</v>
      </c>
      <c r="F2091" s="177" t="s">
        <v>3986</v>
      </c>
      <c r="G2091" s="177" t="s">
        <v>3417</v>
      </c>
      <c r="H2091" s="177" t="s">
        <v>3417</v>
      </c>
      <c r="I2091" s="177" t="s">
        <v>3401</v>
      </c>
      <c r="J2091" s="177" t="s">
        <v>7999</v>
      </c>
      <c r="K2091" s="60" t="str">
        <f t="shared" si="48"/>
        <v>000100001001010982</v>
      </c>
    </row>
    <row r="2092" spans="1:11" s="3" customFormat="1">
      <c r="A2092" s="176" t="s">
        <v>4975</v>
      </c>
      <c r="B2092" s="176"/>
      <c r="C2092" s="185">
        <v>4</v>
      </c>
      <c r="D2092" s="153">
        <v>0</v>
      </c>
      <c r="E2092" s="177" t="s">
        <v>3417</v>
      </c>
      <c r="F2092" s="177" t="s">
        <v>3986</v>
      </c>
      <c r="G2092" s="177" t="s">
        <v>3417</v>
      </c>
      <c r="H2092" s="177" t="s">
        <v>3417</v>
      </c>
      <c r="I2092" s="177" t="s">
        <v>3401</v>
      </c>
      <c r="J2092" s="187" t="s">
        <v>8000</v>
      </c>
      <c r="K2092" s="60" t="str">
        <f t="shared" si="48"/>
        <v>000100001001010983</v>
      </c>
    </row>
    <row r="2093" spans="1:11" s="3" customFormat="1">
      <c r="A2093" s="176" t="s">
        <v>4976</v>
      </c>
      <c r="B2093" s="176"/>
      <c r="C2093" s="185">
        <v>4</v>
      </c>
      <c r="D2093" s="153">
        <v>0</v>
      </c>
      <c r="E2093" s="177" t="s">
        <v>3417</v>
      </c>
      <c r="F2093" s="177" t="s">
        <v>3986</v>
      </c>
      <c r="G2093" s="177" t="s">
        <v>3417</v>
      </c>
      <c r="H2093" s="177" t="s">
        <v>3417</v>
      </c>
      <c r="I2093" s="177" t="s">
        <v>3401</v>
      </c>
      <c r="J2093" s="177" t="s">
        <v>8001</v>
      </c>
      <c r="K2093" s="60" t="str">
        <f t="shared" si="48"/>
        <v>000100001001010984</v>
      </c>
    </row>
    <row r="2094" spans="1:11" s="3" customFormat="1">
      <c r="A2094" s="176" t="s">
        <v>4977</v>
      </c>
      <c r="B2094" s="176"/>
      <c r="C2094" s="185">
        <v>4</v>
      </c>
      <c r="D2094" s="153">
        <v>0</v>
      </c>
      <c r="E2094" s="177" t="s">
        <v>3417</v>
      </c>
      <c r="F2094" s="177" t="s">
        <v>3986</v>
      </c>
      <c r="G2094" s="177" t="s">
        <v>3417</v>
      </c>
      <c r="H2094" s="177" t="s">
        <v>3417</v>
      </c>
      <c r="I2094" s="177" t="s">
        <v>3401</v>
      </c>
      <c r="J2094" s="187" t="s">
        <v>8002</v>
      </c>
      <c r="K2094" s="60" t="str">
        <f t="shared" si="48"/>
        <v>000100001001010985</v>
      </c>
    </row>
    <row r="2095" spans="1:11" s="3" customFormat="1">
      <c r="A2095" s="176" t="s">
        <v>4978</v>
      </c>
      <c r="B2095" s="176"/>
      <c r="C2095" s="185">
        <v>4</v>
      </c>
      <c r="D2095" s="153">
        <v>0</v>
      </c>
      <c r="E2095" s="177" t="s">
        <v>3417</v>
      </c>
      <c r="F2095" s="177" t="s">
        <v>3986</v>
      </c>
      <c r="G2095" s="177" t="s">
        <v>3417</v>
      </c>
      <c r="H2095" s="177" t="s">
        <v>3417</v>
      </c>
      <c r="I2095" s="177" t="s">
        <v>3401</v>
      </c>
      <c r="J2095" s="177" t="s">
        <v>8003</v>
      </c>
      <c r="K2095" s="60" t="str">
        <f t="shared" si="48"/>
        <v>000100001001010986</v>
      </c>
    </row>
    <row r="2096" spans="1:11" s="3" customFormat="1">
      <c r="A2096" s="176" t="s">
        <v>4979</v>
      </c>
      <c r="B2096" s="176"/>
      <c r="C2096" s="185">
        <v>4</v>
      </c>
      <c r="D2096" s="153">
        <v>0</v>
      </c>
      <c r="E2096" s="177" t="s">
        <v>3417</v>
      </c>
      <c r="F2096" s="177" t="s">
        <v>3986</v>
      </c>
      <c r="G2096" s="177" t="s">
        <v>3417</v>
      </c>
      <c r="H2096" s="177" t="s">
        <v>3417</v>
      </c>
      <c r="I2096" s="177" t="s">
        <v>3401</v>
      </c>
      <c r="J2096" s="187" t="s">
        <v>8004</v>
      </c>
      <c r="K2096" s="60" t="str">
        <f t="shared" si="48"/>
        <v>000100001001010987</v>
      </c>
    </row>
    <row r="2097" spans="1:11" s="3" customFormat="1">
      <c r="A2097" s="176" t="s">
        <v>4980</v>
      </c>
      <c r="B2097" s="176"/>
      <c r="C2097" s="185">
        <v>4</v>
      </c>
      <c r="D2097" s="153">
        <v>0</v>
      </c>
      <c r="E2097" s="177" t="s">
        <v>3417</v>
      </c>
      <c r="F2097" s="177" t="s">
        <v>3986</v>
      </c>
      <c r="G2097" s="177" t="s">
        <v>3417</v>
      </c>
      <c r="H2097" s="177" t="s">
        <v>3417</v>
      </c>
      <c r="I2097" s="177" t="s">
        <v>3401</v>
      </c>
      <c r="J2097" s="177" t="s">
        <v>8005</v>
      </c>
      <c r="K2097" s="60" t="str">
        <f t="shared" si="48"/>
        <v>000100001001010988</v>
      </c>
    </row>
    <row r="2098" spans="1:11" s="3" customFormat="1">
      <c r="A2098" s="176" t="s">
        <v>4981</v>
      </c>
      <c r="B2098" s="176"/>
      <c r="C2098" s="185">
        <v>4</v>
      </c>
      <c r="D2098" s="153">
        <v>0</v>
      </c>
      <c r="E2098" s="177" t="s">
        <v>3417</v>
      </c>
      <c r="F2098" s="177" t="s">
        <v>3986</v>
      </c>
      <c r="G2098" s="177" t="s">
        <v>3417</v>
      </c>
      <c r="H2098" s="177" t="s">
        <v>3417</v>
      </c>
      <c r="I2098" s="177" t="s">
        <v>3401</v>
      </c>
      <c r="J2098" s="187" t="s">
        <v>8006</v>
      </c>
      <c r="K2098" s="60" t="str">
        <f t="shared" si="48"/>
        <v>000100001001010989</v>
      </c>
    </row>
    <row r="2099" spans="1:11" s="3" customFormat="1">
      <c r="A2099" s="176" t="s">
        <v>4982</v>
      </c>
      <c r="B2099" s="176"/>
      <c r="C2099" s="185">
        <v>4</v>
      </c>
      <c r="D2099" s="153">
        <v>0</v>
      </c>
      <c r="E2099" s="177" t="s">
        <v>3417</v>
      </c>
      <c r="F2099" s="177" t="s">
        <v>3986</v>
      </c>
      <c r="G2099" s="177" t="s">
        <v>3417</v>
      </c>
      <c r="H2099" s="177" t="s">
        <v>3417</v>
      </c>
      <c r="I2099" s="177" t="s">
        <v>3401</v>
      </c>
      <c r="J2099" s="177" t="s">
        <v>8007</v>
      </c>
      <c r="K2099" s="60" t="str">
        <f t="shared" si="48"/>
        <v>000100001001010990</v>
      </c>
    </row>
    <row r="2100" spans="1:11" s="3" customFormat="1">
      <c r="A2100" s="176" t="s">
        <v>4983</v>
      </c>
      <c r="B2100" s="176"/>
      <c r="C2100" s="185">
        <v>4</v>
      </c>
      <c r="D2100" s="153">
        <v>0</v>
      </c>
      <c r="E2100" s="177" t="s">
        <v>3417</v>
      </c>
      <c r="F2100" s="177" t="s">
        <v>3986</v>
      </c>
      <c r="G2100" s="177" t="s">
        <v>3417</v>
      </c>
      <c r="H2100" s="177" t="s">
        <v>3417</v>
      </c>
      <c r="I2100" s="177" t="s">
        <v>3401</v>
      </c>
      <c r="J2100" s="187" t="s">
        <v>8008</v>
      </c>
      <c r="K2100" s="60" t="str">
        <f t="shared" si="48"/>
        <v>000100001001010991</v>
      </c>
    </row>
    <row r="2101" spans="1:11" s="3" customFormat="1">
      <c r="A2101" s="176" t="s">
        <v>4984</v>
      </c>
      <c r="B2101" s="176"/>
      <c r="C2101" s="185">
        <v>4</v>
      </c>
      <c r="D2101" s="153">
        <v>0</v>
      </c>
      <c r="E2101" s="177" t="s">
        <v>3417</v>
      </c>
      <c r="F2101" s="177" t="s">
        <v>3986</v>
      </c>
      <c r="G2101" s="177" t="s">
        <v>3417</v>
      </c>
      <c r="H2101" s="177" t="s">
        <v>3417</v>
      </c>
      <c r="I2101" s="177" t="s">
        <v>3401</v>
      </c>
      <c r="J2101" s="177" t="s">
        <v>8009</v>
      </c>
      <c r="K2101" s="60" t="str">
        <f t="shared" si="48"/>
        <v>000100001001010992</v>
      </c>
    </row>
    <row r="2102" spans="1:11" s="3" customFormat="1">
      <c r="A2102" s="176" t="s">
        <v>4985</v>
      </c>
      <c r="B2102" s="176"/>
      <c r="C2102" s="185">
        <v>4</v>
      </c>
      <c r="D2102" s="153">
        <v>0</v>
      </c>
      <c r="E2102" s="177" t="s">
        <v>3417</v>
      </c>
      <c r="F2102" s="177" t="s">
        <v>3986</v>
      </c>
      <c r="G2102" s="177" t="s">
        <v>3417</v>
      </c>
      <c r="H2102" s="177" t="s">
        <v>3417</v>
      </c>
      <c r="I2102" s="177" t="s">
        <v>3401</v>
      </c>
      <c r="J2102" s="187" t="s">
        <v>8010</v>
      </c>
      <c r="K2102" s="60" t="str">
        <f t="shared" si="48"/>
        <v>000100001001010993</v>
      </c>
    </row>
    <row r="2103" spans="1:11" s="3" customFormat="1">
      <c r="A2103" s="176" t="s">
        <v>4986</v>
      </c>
      <c r="B2103" s="176"/>
      <c r="C2103" s="185">
        <v>4</v>
      </c>
      <c r="D2103" s="153">
        <v>0</v>
      </c>
      <c r="E2103" s="177" t="s">
        <v>3417</v>
      </c>
      <c r="F2103" s="177" t="s">
        <v>3986</v>
      </c>
      <c r="G2103" s="177" t="s">
        <v>3417</v>
      </c>
      <c r="H2103" s="177" t="s">
        <v>3417</v>
      </c>
      <c r="I2103" s="177" t="s">
        <v>3401</v>
      </c>
      <c r="J2103" s="177" t="s">
        <v>8011</v>
      </c>
      <c r="K2103" s="60" t="str">
        <f t="shared" si="48"/>
        <v>000100001001010994</v>
      </c>
    </row>
    <row r="2104" spans="1:11" s="3" customFormat="1">
      <c r="A2104" s="176" t="s">
        <v>4987</v>
      </c>
      <c r="B2104" s="176"/>
      <c r="C2104" s="185">
        <v>4</v>
      </c>
      <c r="D2104" s="153">
        <v>0</v>
      </c>
      <c r="E2104" s="177" t="s">
        <v>3417</v>
      </c>
      <c r="F2104" s="177" t="s">
        <v>3986</v>
      </c>
      <c r="G2104" s="177" t="s">
        <v>3417</v>
      </c>
      <c r="H2104" s="177" t="s">
        <v>3417</v>
      </c>
      <c r="I2104" s="177" t="s">
        <v>3401</v>
      </c>
      <c r="J2104" s="187" t="s">
        <v>8012</v>
      </c>
      <c r="K2104" s="60" t="str">
        <f t="shared" si="48"/>
        <v>000100001001010995</v>
      </c>
    </row>
    <row r="2105" spans="1:11" s="3" customFormat="1">
      <c r="A2105" s="176" t="s">
        <v>4988</v>
      </c>
      <c r="B2105" s="176"/>
      <c r="C2105" s="185">
        <v>4</v>
      </c>
      <c r="D2105" s="153">
        <v>0</v>
      </c>
      <c r="E2105" s="177" t="s">
        <v>3417</v>
      </c>
      <c r="F2105" s="177" t="s">
        <v>3986</v>
      </c>
      <c r="G2105" s="177" t="s">
        <v>3417</v>
      </c>
      <c r="H2105" s="177" t="s">
        <v>3417</v>
      </c>
      <c r="I2105" s="177" t="s">
        <v>3401</v>
      </c>
      <c r="J2105" s="177" t="s">
        <v>8013</v>
      </c>
      <c r="K2105" s="60" t="str">
        <f t="shared" si="48"/>
        <v>000100001001010996</v>
      </c>
    </row>
    <row r="2106" spans="1:11" s="3" customFormat="1">
      <c r="A2106" s="176" t="s">
        <v>4989</v>
      </c>
      <c r="B2106" s="176"/>
      <c r="C2106" s="185">
        <v>4</v>
      </c>
      <c r="D2106" s="153">
        <v>0</v>
      </c>
      <c r="E2106" s="177" t="s">
        <v>3417</v>
      </c>
      <c r="F2106" s="177" t="s">
        <v>3986</v>
      </c>
      <c r="G2106" s="177" t="s">
        <v>3417</v>
      </c>
      <c r="H2106" s="177" t="s">
        <v>3417</v>
      </c>
      <c r="I2106" s="177" t="s">
        <v>3401</v>
      </c>
      <c r="J2106" s="187" t="s">
        <v>8014</v>
      </c>
      <c r="K2106" s="60" t="str">
        <f t="shared" si="48"/>
        <v>000100001001010997</v>
      </c>
    </row>
    <row r="2107" spans="1:11" s="3" customFormat="1">
      <c r="A2107" s="176" t="s">
        <v>4990</v>
      </c>
      <c r="B2107" s="176"/>
      <c r="C2107" s="185">
        <v>4</v>
      </c>
      <c r="D2107" s="153">
        <v>0</v>
      </c>
      <c r="E2107" s="177" t="s">
        <v>3417</v>
      </c>
      <c r="F2107" s="177" t="s">
        <v>3986</v>
      </c>
      <c r="G2107" s="177" t="s">
        <v>3417</v>
      </c>
      <c r="H2107" s="177" t="s">
        <v>3417</v>
      </c>
      <c r="I2107" s="177" t="s">
        <v>3401</v>
      </c>
      <c r="J2107" s="177" t="s">
        <v>8015</v>
      </c>
      <c r="K2107" s="60" t="str">
        <f t="shared" si="48"/>
        <v>000100001001010998</v>
      </c>
    </row>
    <row r="2108" spans="1:11" s="3" customFormat="1">
      <c r="A2108" s="176" t="s">
        <v>4991</v>
      </c>
      <c r="B2108" s="176"/>
      <c r="C2108" s="185">
        <v>4</v>
      </c>
      <c r="D2108" s="153">
        <v>0</v>
      </c>
      <c r="E2108" s="177" t="s">
        <v>3417</v>
      </c>
      <c r="F2108" s="177" t="s">
        <v>3986</v>
      </c>
      <c r="G2108" s="177" t="s">
        <v>3417</v>
      </c>
      <c r="H2108" s="177" t="s">
        <v>3417</v>
      </c>
      <c r="I2108" s="177" t="s">
        <v>3401</v>
      </c>
      <c r="J2108" s="187" t="s">
        <v>8016</v>
      </c>
      <c r="K2108" s="60" t="str">
        <f t="shared" si="48"/>
        <v>000100001001010999</v>
      </c>
    </row>
    <row r="2109" spans="1:11" s="3" customFormat="1">
      <c r="A2109" s="176" t="s">
        <v>4992</v>
      </c>
      <c r="B2109" s="176"/>
      <c r="C2109" s="185">
        <v>4</v>
      </c>
      <c r="D2109" s="153">
        <v>0</v>
      </c>
      <c r="E2109" s="177" t="s">
        <v>3417</v>
      </c>
      <c r="F2109" s="177" t="s">
        <v>3986</v>
      </c>
      <c r="G2109" s="177" t="s">
        <v>3417</v>
      </c>
      <c r="H2109" s="177" t="s">
        <v>3417</v>
      </c>
      <c r="I2109" s="177" t="s">
        <v>3401</v>
      </c>
      <c r="J2109" s="177" t="s">
        <v>8017</v>
      </c>
      <c r="K2109" s="60" t="str">
        <f t="shared" si="48"/>
        <v>0001000010010101000</v>
      </c>
    </row>
    <row r="2110" spans="1:11" s="3" customFormat="1">
      <c r="A2110" s="176" t="s">
        <v>4993</v>
      </c>
      <c r="B2110" s="176"/>
      <c r="C2110" s="185">
        <v>4</v>
      </c>
      <c r="D2110" s="153">
        <v>0</v>
      </c>
      <c r="E2110" s="177" t="s">
        <v>3417</v>
      </c>
      <c r="F2110" s="177" t="s">
        <v>3986</v>
      </c>
      <c r="G2110" s="177" t="s">
        <v>3417</v>
      </c>
      <c r="H2110" s="177" t="s">
        <v>3417</v>
      </c>
      <c r="I2110" s="177" t="s">
        <v>3401</v>
      </c>
      <c r="J2110" s="187" t="s">
        <v>8018</v>
      </c>
      <c r="K2110" s="60" t="str">
        <f t="shared" si="48"/>
        <v>0001000010010101001</v>
      </c>
    </row>
    <row r="2111" spans="1:11" s="3" customFormat="1">
      <c r="A2111" s="176" t="s">
        <v>4994</v>
      </c>
      <c r="B2111" s="176"/>
      <c r="C2111" s="185">
        <v>4</v>
      </c>
      <c r="D2111" s="153">
        <v>0</v>
      </c>
      <c r="E2111" s="177" t="s">
        <v>3417</v>
      </c>
      <c r="F2111" s="177" t="s">
        <v>3986</v>
      </c>
      <c r="G2111" s="177" t="s">
        <v>3417</v>
      </c>
      <c r="H2111" s="177" t="s">
        <v>3417</v>
      </c>
      <c r="I2111" s="177" t="s">
        <v>3401</v>
      </c>
      <c r="J2111" s="177" t="s">
        <v>8019</v>
      </c>
      <c r="K2111" s="60" t="str">
        <f t="shared" si="48"/>
        <v>0001000010010101002</v>
      </c>
    </row>
    <row r="2112" spans="1:11" s="3" customFormat="1">
      <c r="A2112" s="176" t="s">
        <v>4995</v>
      </c>
      <c r="B2112" s="176"/>
      <c r="C2112" s="185">
        <v>4</v>
      </c>
      <c r="D2112" s="153">
        <v>0</v>
      </c>
      <c r="E2112" s="177" t="s">
        <v>3417</v>
      </c>
      <c r="F2112" s="177" t="s">
        <v>3986</v>
      </c>
      <c r="G2112" s="177" t="s">
        <v>3417</v>
      </c>
      <c r="H2112" s="177" t="s">
        <v>3417</v>
      </c>
      <c r="I2112" s="177" t="s">
        <v>3401</v>
      </c>
      <c r="J2112" s="187" t="s">
        <v>8020</v>
      </c>
      <c r="K2112" s="60" t="str">
        <f t="shared" si="48"/>
        <v>0001000010010101003</v>
      </c>
    </row>
    <row r="2113" spans="1:11" s="3" customFormat="1">
      <c r="A2113" s="176" t="s">
        <v>4996</v>
      </c>
      <c r="B2113" s="176"/>
      <c r="C2113" s="185">
        <v>4</v>
      </c>
      <c r="D2113" s="153">
        <v>0</v>
      </c>
      <c r="E2113" s="177" t="s">
        <v>3417</v>
      </c>
      <c r="F2113" s="177" t="s">
        <v>3986</v>
      </c>
      <c r="G2113" s="177" t="s">
        <v>3417</v>
      </c>
      <c r="H2113" s="177" t="s">
        <v>3417</v>
      </c>
      <c r="I2113" s="177" t="s">
        <v>3401</v>
      </c>
      <c r="J2113" s="177" t="s">
        <v>8021</v>
      </c>
      <c r="K2113" s="60" t="str">
        <f t="shared" si="48"/>
        <v>0001000010010101004</v>
      </c>
    </row>
    <row r="2114" spans="1:11" s="3" customFormat="1">
      <c r="A2114" s="176" t="s">
        <v>4997</v>
      </c>
      <c r="B2114" s="176"/>
      <c r="C2114" s="185">
        <v>4</v>
      </c>
      <c r="D2114" s="153">
        <v>0</v>
      </c>
      <c r="E2114" s="177" t="s">
        <v>3417</v>
      </c>
      <c r="F2114" s="177" t="s">
        <v>3986</v>
      </c>
      <c r="G2114" s="177" t="s">
        <v>3417</v>
      </c>
      <c r="H2114" s="177" t="s">
        <v>3417</v>
      </c>
      <c r="I2114" s="177" t="s">
        <v>3401</v>
      </c>
      <c r="J2114" s="187" t="s">
        <v>8022</v>
      </c>
      <c r="K2114" s="60" t="str">
        <f t="shared" si="48"/>
        <v>0001000010010101005</v>
      </c>
    </row>
    <row r="2115" spans="1:11" s="3" customFormat="1">
      <c r="A2115" s="176" t="s">
        <v>4998</v>
      </c>
      <c r="B2115" s="176"/>
      <c r="C2115" s="185">
        <v>4</v>
      </c>
      <c r="D2115" s="153">
        <v>0</v>
      </c>
      <c r="E2115" s="177" t="s">
        <v>3417</v>
      </c>
      <c r="F2115" s="177" t="s">
        <v>3986</v>
      </c>
      <c r="G2115" s="177" t="s">
        <v>3417</v>
      </c>
      <c r="H2115" s="177" t="s">
        <v>3417</v>
      </c>
      <c r="I2115" s="177" t="s">
        <v>3401</v>
      </c>
      <c r="J2115" s="177" t="s">
        <v>8023</v>
      </c>
      <c r="K2115" s="60" t="str">
        <f t="shared" si="48"/>
        <v>0001000010010101006</v>
      </c>
    </row>
    <row r="2116" spans="1:11" s="3" customFormat="1">
      <c r="A2116" s="176" t="s">
        <v>4999</v>
      </c>
      <c r="B2116" s="176"/>
      <c r="C2116" s="185">
        <v>4</v>
      </c>
      <c r="D2116" s="153">
        <v>0</v>
      </c>
      <c r="E2116" s="177" t="s">
        <v>3417</v>
      </c>
      <c r="F2116" s="177" t="s">
        <v>3986</v>
      </c>
      <c r="G2116" s="177" t="s">
        <v>3417</v>
      </c>
      <c r="H2116" s="177" t="s">
        <v>3417</v>
      </c>
      <c r="I2116" s="177" t="s">
        <v>3401</v>
      </c>
      <c r="J2116" s="187" t="s">
        <v>8024</v>
      </c>
      <c r="K2116" s="60" t="str">
        <f t="shared" si="48"/>
        <v>0001000010010101007</v>
      </c>
    </row>
    <row r="2117" spans="1:11" s="3" customFormat="1">
      <c r="A2117" s="176" t="s">
        <v>5000</v>
      </c>
      <c r="B2117" s="176"/>
      <c r="C2117" s="185">
        <v>4</v>
      </c>
      <c r="D2117" s="153">
        <v>0</v>
      </c>
      <c r="E2117" s="177" t="s">
        <v>3417</v>
      </c>
      <c r="F2117" s="177" t="s">
        <v>3986</v>
      </c>
      <c r="G2117" s="177" t="s">
        <v>3417</v>
      </c>
      <c r="H2117" s="177" t="s">
        <v>3417</v>
      </c>
      <c r="I2117" s="177" t="s">
        <v>3401</v>
      </c>
      <c r="J2117" s="177" t="s">
        <v>8025</v>
      </c>
      <c r="K2117" s="60" t="str">
        <f t="shared" si="48"/>
        <v>0001000010010101008</v>
      </c>
    </row>
    <row r="2118" spans="1:11" s="3" customFormat="1">
      <c r="A2118" s="176" t="s">
        <v>5001</v>
      </c>
      <c r="B2118" s="176"/>
      <c r="C2118" s="185">
        <v>4</v>
      </c>
      <c r="D2118" s="153">
        <v>0</v>
      </c>
      <c r="E2118" s="177" t="s">
        <v>3417</v>
      </c>
      <c r="F2118" s="177" t="s">
        <v>3986</v>
      </c>
      <c r="G2118" s="177" t="s">
        <v>3417</v>
      </c>
      <c r="H2118" s="177" t="s">
        <v>3417</v>
      </c>
      <c r="I2118" s="177" t="s">
        <v>3401</v>
      </c>
      <c r="J2118" s="187" t="s">
        <v>8026</v>
      </c>
      <c r="K2118" s="60" t="str">
        <f t="shared" si="48"/>
        <v>0001000010010101009</v>
      </c>
    </row>
    <row r="2119" spans="1:11" s="3" customFormat="1">
      <c r="A2119" s="176" t="s">
        <v>5002</v>
      </c>
      <c r="B2119" s="176"/>
      <c r="C2119" s="185">
        <v>4</v>
      </c>
      <c r="D2119" s="153">
        <v>0</v>
      </c>
      <c r="E2119" s="177" t="s">
        <v>3417</v>
      </c>
      <c r="F2119" s="177" t="s">
        <v>3986</v>
      </c>
      <c r="G2119" s="177" t="s">
        <v>3417</v>
      </c>
      <c r="H2119" s="177" t="s">
        <v>3417</v>
      </c>
      <c r="I2119" s="177" t="s">
        <v>3401</v>
      </c>
      <c r="J2119" s="177" t="s">
        <v>8027</v>
      </c>
      <c r="K2119" s="60" t="str">
        <f t="shared" si="48"/>
        <v>0001000010010101010</v>
      </c>
    </row>
    <row r="2120" spans="1:11" s="3" customFormat="1">
      <c r="A2120" s="176" t="s">
        <v>5003</v>
      </c>
      <c r="B2120" s="176"/>
      <c r="C2120" s="185">
        <v>4</v>
      </c>
      <c r="D2120" s="153">
        <v>0</v>
      </c>
      <c r="E2120" s="177" t="s">
        <v>3417</v>
      </c>
      <c r="F2120" s="177" t="s">
        <v>3986</v>
      </c>
      <c r="G2120" s="177" t="s">
        <v>3417</v>
      </c>
      <c r="H2120" s="177" t="s">
        <v>3417</v>
      </c>
      <c r="I2120" s="177" t="s">
        <v>3401</v>
      </c>
      <c r="J2120" s="187" t="s">
        <v>8028</v>
      </c>
      <c r="K2120" s="60" t="str">
        <f t="shared" si="48"/>
        <v>0001000010010101011</v>
      </c>
    </row>
    <row r="2121" spans="1:11" s="3" customFormat="1">
      <c r="A2121" s="176" t="s">
        <v>5004</v>
      </c>
      <c r="B2121" s="176"/>
      <c r="C2121" s="185">
        <v>4</v>
      </c>
      <c r="D2121" s="153">
        <v>0</v>
      </c>
      <c r="E2121" s="177" t="s">
        <v>3417</v>
      </c>
      <c r="F2121" s="177" t="s">
        <v>3986</v>
      </c>
      <c r="G2121" s="177" t="s">
        <v>3417</v>
      </c>
      <c r="H2121" s="177" t="s">
        <v>3417</v>
      </c>
      <c r="I2121" s="177" t="s">
        <v>3401</v>
      </c>
      <c r="J2121" s="177" t="s">
        <v>8029</v>
      </c>
      <c r="K2121" s="60" t="str">
        <f t="shared" si="48"/>
        <v>0001000010010101012</v>
      </c>
    </row>
    <row r="2122" spans="1:11" s="3" customFormat="1">
      <c r="A2122" s="176" t="s">
        <v>5005</v>
      </c>
      <c r="B2122" s="176"/>
      <c r="C2122" s="185">
        <v>4</v>
      </c>
      <c r="D2122" s="153">
        <v>0</v>
      </c>
      <c r="E2122" s="177" t="s">
        <v>3417</v>
      </c>
      <c r="F2122" s="177" t="s">
        <v>3986</v>
      </c>
      <c r="G2122" s="177" t="s">
        <v>3417</v>
      </c>
      <c r="H2122" s="177" t="s">
        <v>3417</v>
      </c>
      <c r="I2122" s="177" t="s">
        <v>3401</v>
      </c>
      <c r="J2122" s="187" t="s">
        <v>8030</v>
      </c>
      <c r="K2122" s="60" t="str">
        <f t="shared" si="48"/>
        <v>0001000010010101013</v>
      </c>
    </row>
    <row r="2123" spans="1:11" s="3" customFormat="1">
      <c r="A2123" s="176" t="s">
        <v>5006</v>
      </c>
      <c r="B2123" s="176"/>
      <c r="C2123" s="185">
        <v>4</v>
      </c>
      <c r="D2123" s="153">
        <v>0</v>
      </c>
      <c r="E2123" s="177" t="s">
        <v>3417</v>
      </c>
      <c r="F2123" s="177" t="s">
        <v>3986</v>
      </c>
      <c r="G2123" s="177" t="s">
        <v>3417</v>
      </c>
      <c r="H2123" s="177" t="s">
        <v>3417</v>
      </c>
      <c r="I2123" s="177" t="s">
        <v>3401</v>
      </c>
      <c r="J2123" s="177" t="s">
        <v>8031</v>
      </c>
      <c r="K2123" s="60" t="str">
        <f t="shared" si="48"/>
        <v>0001000010010101014</v>
      </c>
    </row>
    <row r="2124" spans="1:11" s="3" customFormat="1">
      <c r="A2124" s="176" t="s">
        <v>5007</v>
      </c>
      <c r="B2124" s="176"/>
      <c r="C2124" s="185">
        <v>4</v>
      </c>
      <c r="D2124" s="153">
        <v>0</v>
      </c>
      <c r="E2124" s="177" t="s">
        <v>3417</v>
      </c>
      <c r="F2124" s="177" t="s">
        <v>3986</v>
      </c>
      <c r="G2124" s="177" t="s">
        <v>3417</v>
      </c>
      <c r="H2124" s="177" t="s">
        <v>3417</v>
      </c>
      <c r="I2124" s="177" t="s">
        <v>3401</v>
      </c>
      <c r="J2124" s="187" t="s">
        <v>8032</v>
      </c>
      <c r="K2124" s="60" t="str">
        <f t="shared" si="48"/>
        <v>0001000010010101015</v>
      </c>
    </row>
    <row r="2125" spans="1:11" s="3" customFormat="1">
      <c r="A2125" s="176" t="s">
        <v>5008</v>
      </c>
      <c r="B2125" s="176"/>
      <c r="C2125" s="185">
        <v>4</v>
      </c>
      <c r="D2125" s="153">
        <v>0</v>
      </c>
      <c r="E2125" s="177" t="s">
        <v>3417</v>
      </c>
      <c r="F2125" s="177" t="s">
        <v>3986</v>
      </c>
      <c r="G2125" s="177" t="s">
        <v>3417</v>
      </c>
      <c r="H2125" s="177" t="s">
        <v>3417</v>
      </c>
      <c r="I2125" s="177" t="s">
        <v>3401</v>
      </c>
      <c r="J2125" s="177" t="s">
        <v>8033</v>
      </c>
      <c r="K2125" s="60" t="str">
        <f t="shared" si="48"/>
        <v>0001000010010101016</v>
      </c>
    </row>
    <row r="2126" spans="1:11" s="3" customFormat="1">
      <c r="A2126" s="176" t="s">
        <v>5009</v>
      </c>
      <c r="B2126" s="176"/>
      <c r="C2126" s="185">
        <v>4</v>
      </c>
      <c r="D2126" s="153">
        <v>0</v>
      </c>
      <c r="E2126" s="177" t="s">
        <v>3417</v>
      </c>
      <c r="F2126" s="177" t="s">
        <v>3986</v>
      </c>
      <c r="G2126" s="177" t="s">
        <v>3417</v>
      </c>
      <c r="H2126" s="177" t="s">
        <v>3417</v>
      </c>
      <c r="I2126" s="177" t="s">
        <v>3401</v>
      </c>
      <c r="J2126" s="187" t="s">
        <v>8034</v>
      </c>
      <c r="K2126" s="60" t="str">
        <f t="shared" si="48"/>
        <v>0001000010010101017</v>
      </c>
    </row>
    <row r="2127" spans="1:11" s="3" customFormat="1">
      <c r="A2127" s="176" t="s">
        <v>5010</v>
      </c>
      <c r="B2127" s="176"/>
      <c r="C2127" s="185">
        <v>4</v>
      </c>
      <c r="D2127" s="153">
        <v>0</v>
      </c>
      <c r="E2127" s="177" t="s">
        <v>3417</v>
      </c>
      <c r="F2127" s="177" t="s">
        <v>3986</v>
      </c>
      <c r="G2127" s="177" t="s">
        <v>3417</v>
      </c>
      <c r="H2127" s="177" t="s">
        <v>3417</v>
      </c>
      <c r="I2127" s="177" t="s">
        <v>3401</v>
      </c>
      <c r="J2127" s="177" t="s">
        <v>8035</v>
      </c>
      <c r="K2127" s="60" t="str">
        <f t="shared" si="48"/>
        <v>0001000010010101018</v>
      </c>
    </row>
    <row r="2128" spans="1:11" s="3" customFormat="1">
      <c r="A2128" s="176" t="s">
        <v>5011</v>
      </c>
      <c r="B2128" s="176"/>
      <c r="C2128" s="185">
        <v>4</v>
      </c>
      <c r="D2128" s="153">
        <v>0</v>
      </c>
      <c r="E2128" s="177" t="s">
        <v>3417</v>
      </c>
      <c r="F2128" s="177" t="s">
        <v>3986</v>
      </c>
      <c r="G2128" s="177" t="s">
        <v>3417</v>
      </c>
      <c r="H2128" s="177" t="s">
        <v>3417</v>
      </c>
      <c r="I2128" s="177" t="s">
        <v>3401</v>
      </c>
      <c r="J2128" s="187" t="s">
        <v>8036</v>
      </c>
      <c r="K2128" s="60" t="str">
        <f t="shared" si="48"/>
        <v>0001000010010101019</v>
      </c>
    </row>
    <row r="2129" spans="1:11" s="3" customFormat="1">
      <c r="A2129" s="176" t="s">
        <v>5012</v>
      </c>
      <c r="B2129" s="176"/>
      <c r="C2129" s="185">
        <v>4</v>
      </c>
      <c r="D2129" s="153">
        <v>0</v>
      </c>
      <c r="E2129" s="177" t="s">
        <v>3417</v>
      </c>
      <c r="F2129" s="177" t="s">
        <v>3986</v>
      </c>
      <c r="G2129" s="177" t="s">
        <v>3417</v>
      </c>
      <c r="H2129" s="177" t="s">
        <v>3417</v>
      </c>
      <c r="I2129" s="177" t="s">
        <v>3401</v>
      </c>
      <c r="J2129" s="177" t="s">
        <v>8037</v>
      </c>
      <c r="K2129" s="60" t="str">
        <f t="shared" si="48"/>
        <v>0001000010010101020</v>
      </c>
    </row>
    <row r="2130" spans="1:11" s="3" customFormat="1">
      <c r="A2130" s="176" t="s">
        <v>5013</v>
      </c>
      <c r="B2130" s="176"/>
      <c r="C2130" s="185">
        <v>4</v>
      </c>
      <c r="D2130" s="153">
        <v>0</v>
      </c>
      <c r="E2130" s="177" t="s">
        <v>3417</v>
      </c>
      <c r="F2130" s="177" t="s">
        <v>3986</v>
      </c>
      <c r="G2130" s="177" t="s">
        <v>3417</v>
      </c>
      <c r="H2130" s="177" t="s">
        <v>3417</v>
      </c>
      <c r="I2130" s="177" t="s">
        <v>3401</v>
      </c>
      <c r="J2130" s="187" t="s">
        <v>8038</v>
      </c>
      <c r="K2130" s="60" t="str">
        <f t="shared" si="48"/>
        <v>0001000010010101021</v>
      </c>
    </row>
    <row r="2131" spans="1:11" s="3" customFormat="1">
      <c r="A2131" s="176" t="s">
        <v>5014</v>
      </c>
      <c r="B2131" s="176"/>
      <c r="C2131" s="185">
        <v>4</v>
      </c>
      <c r="D2131" s="153">
        <v>0</v>
      </c>
      <c r="E2131" s="177" t="s">
        <v>3417</v>
      </c>
      <c r="F2131" s="177" t="s">
        <v>3986</v>
      </c>
      <c r="G2131" s="177" t="s">
        <v>3417</v>
      </c>
      <c r="H2131" s="177" t="s">
        <v>3417</v>
      </c>
      <c r="I2131" s="177" t="s">
        <v>3401</v>
      </c>
      <c r="J2131" s="177" t="s">
        <v>8039</v>
      </c>
      <c r="K2131" s="60" t="str">
        <f t="shared" si="48"/>
        <v>0001000010010101022</v>
      </c>
    </row>
    <row r="2132" spans="1:11" s="3" customFormat="1">
      <c r="A2132" s="176" t="s">
        <v>5015</v>
      </c>
      <c r="B2132" s="176"/>
      <c r="C2132" s="185">
        <v>4</v>
      </c>
      <c r="D2132" s="153">
        <v>0</v>
      </c>
      <c r="E2132" s="177" t="s">
        <v>3417</v>
      </c>
      <c r="F2132" s="177" t="s">
        <v>3986</v>
      </c>
      <c r="G2132" s="177" t="s">
        <v>3417</v>
      </c>
      <c r="H2132" s="177" t="s">
        <v>3417</v>
      </c>
      <c r="I2132" s="177" t="s">
        <v>3401</v>
      </c>
      <c r="J2132" s="187" t="s">
        <v>8040</v>
      </c>
      <c r="K2132" s="60" t="str">
        <f t="shared" si="48"/>
        <v>0001000010010101023</v>
      </c>
    </row>
    <row r="2133" spans="1:11" s="3" customFormat="1">
      <c r="A2133" s="176" t="s">
        <v>5016</v>
      </c>
      <c r="B2133" s="176"/>
      <c r="C2133" s="185">
        <v>4</v>
      </c>
      <c r="D2133" s="153">
        <v>0</v>
      </c>
      <c r="E2133" s="177" t="s">
        <v>3417</v>
      </c>
      <c r="F2133" s="177" t="s">
        <v>3986</v>
      </c>
      <c r="G2133" s="177" t="s">
        <v>3417</v>
      </c>
      <c r="H2133" s="177" t="s">
        <v>3417</v>
      </c>
      <c r="I2133" s="177" t="s">
        <v>3401</v>
      </c>
      <c r="J2133" s="177" t="s">
        <v>8041</v>
      </c>
      <c r="K2133" s="60" t="str">
        <f t="shared" si="48"/>
        <v>0001000010010101024</v>
      </c>
    </row>
    <row r="2134" spans="1:11" s="3" customFormat="1">
      <c r="A2134" s="176" t="s">
        <v>5017</v>
      </c>
      <c r="B2134" s="176"/>
      <c r="C2134" s="185">
        <v>4</v>
      </c>
      <c r="D2134" s="153">
        <v>0</v>
      </c>
      <c r="E2134" s="177" t="s">
        <v>3417</v>
      </c>
      <c r="F2134" s="177" t="s">
        <v>3986</v>
      </c>
      <c r="G2134" s="177" t="s">
        <v>3417</v>
      </c>
      <c r="H2134" s="177" t="s">
        <v>3417</v>
      </c>
      <c r="I2134" s="177" t="s">
        <v>3401</v>
      </c>
      <c r="J2134" s="187" t="s">
        <v>8042</v>
      </c>
      <c r="K2134" s="60" t="str">
        <f t="shared" si="48"/>
        <v>0001000010010101025</v>
      </c>
    </row>
    <row r="2135" spans="1:11" s="3" customFormat="1">
      <c r="A2135" s="176" t="s">
        <v>5018</v>
      </c>
      <c r="B2135" s="176"/>
      <c r="C2135" s="185">
        <v>4</v>
      </c>
      <c r="D2135" s="153">
        <v>0</v>
      </c>
      <c r="E2135" s="177" t="s">
        <v>3417</v>
      </c>
      <c r="F2135" s="177" t="s">
        <v>3986</v>
      </c>
      <c r="G2135" s="177" t="s">
        <v>3417</v>
      </c>
      <c r="H2135" s="177" t="s">
        <v>3417</v>
      </c>
      <c r="I2135" s="177" t="s">
        <v>3401</v>
      </c>
      <c r="J2135" s="177" t="s">
        <v>8043</v>
      </c>
      <c r="K2135" s="60" t="str">
        <f t="shared" ref="K2135:K2198" si="49">D2135&amp;E2135&amp;F2135&amp;G2135&amp;H2135&amp;I2135&amp;J2135</f>
        <v>0001000010010101026</v>
      </c>
    </row>
    <row r="2136" spans="1:11" s="3" customFormat="1">
      <c r="A2136" s="176" t="s">
        <v>5019</v>
      </c>
      <c r="B2136" s="176"/>
      <c r="C2136" s="185">
        <v>4</v>
      </c>
      <c r="D2136" s="153">
        <v>0</v>
      </c>
      <c r="E2136" s="177" t="s">
        <v>3417</v>
      </c>
      <c r="F2136" s="177" t="s">
        <v>3986</v>
      </c>
      <c r="G2136" s="177" t="s">
        <v>3417</v>
      </c>
      <c r="H2136" s="177" t="s">
        <v>3417</v>
      </c>
      <c r="I2136" s="177" t="s">
        <v>3401</v>
      </c>
      <c r="J2136" s="187" t="s">
        <v>8044</v>
      </c>
      <c r="K2136" s="60" t="str">
        <f t="shared" si="49"/>
        <v>0001000010010101027</v>
      </c>
    </row>
    <row r="2137" spans="1:11" s="3" customFormat="1">
      <c r="A2137" s="176" t="s">
        <v>5020</v>
      </c>
      <c r="B2137" s="176"/>
      <c r="C2137" s="185">
        <v>4</v>
      </c>
      <c r="D2137" s="153">
        <v>0</v>
      </c>
      <c r="E2137" s="177" t="s">
        <v>3417</v>
      </c>
      <c r="F2137" s="177" t="s">
        <v>3986</v>
      </c>
      <c r="G2137" s="177" t="s">
        <v>3417</v>
      </c>
      <c r="H2137" s="177" t="s">
        <v>3417</v>
      </c>
      <c r="I2137" s="177" t="s">
        <v>3401</v>
      </c>
      <c r="J2137" s="177" t="s">
        <v>8045</v>
      </c>
      <c r="K2137" s="60" t="str">
        <f t="shared" si="49"/>
        <v>0001000010010101028</v>
      </c>
    </row>
    <row r="2138" spans="1:11" s="3" customFormat="1">
      <c r="A2138" s="176" t="s">
        <v>5021</v>
      </c>
      <c r="B2138" s="176"/>
      <c r="C2138" s="185">
        <v>4</v>
      </c>
      <c r="D2138" s="153">
        <v>0</v>
      </c>
      <c r="E2138" s="177" t="s">
        <v>3417</v>
      </c>
      <c r="F2138" s="177" t="s">
        <v>3986</v>
      </c>
      <c r="G2138" s="177" t="s">
        <v>3417</v>
      </c>
      <c r="H2138" s="177" t="s">
        <v>3417</v>
      </c>
      <c r="I2138" s="177" t="s">
        <v>3401</v>
      </c>
      <c r="J2138" s="187" t="s">
        <v>8046</v>
      </c>
      <c r="K2138" s="60" t="str">
        <f t="shared" si="49"/>
        <v>0001000010010101029</v>
      </c>
    </row>
    <row r="2139" spans="1:11" s="3" customFormat="1">
      <c r="A2139" s="176" t="s">
        <v>5022</v>
      </c>
      <c r="B2139" s="176"/>
      <c r="C2139" s="185">
        <v>4</v>
      </c>
      <c r="D2139" s="153">
        <v>0</v>
      </c>
      <c r="E2139" s="177" t="s">
        <v>3417</v>
      </c>
      <c r="F2139" s="177" t="s">
        <v>3986</v>
      </c>
      <c r="G2139" s="177" t="s">
        <v>3417</v>
      </c>
      <c r="H2139" s="177" t="s">
        <v>3417</v>
      </c>
      <c r="I2139" s="177" t="s">
        <v>3401</v>
      </c>
      <c r="J2139" s="177" t="s">
        <v>8047</v>
      </c>
      <c r="K2139" s="60" t="str">
        <f t="shared" si="49"/>
        <v>0001000010010101030</v>
      </c>
    </row>
    <row r="2140" spans="1:11" s="3" customFormat="1">
      <c r="A2140" s="176" t="s">
        <v>5023</v>
      </c>
      <c r="B2140" s="176"/>
      <c r="C2140" s="185">
        <v>4</v>
      </c>
      <c r="D2140" s="153">
        <v>0</v>
      </c>
      <c r="E2140" s="177" t="s">
        <v>3417</v>
      </c>
      <c r="F2140" s="177" t="s">
        <v>3986</v>
      </c>
      <c r="G2140" s="177" t="s">
        <v>3417</v>
      </c>
      <c r="H2140" s="177" t="s">
        <v>3417</v>
      </c>
      <c r="I2140" s="177" t="s">
        <v>3401</v>
      </c>
      <c r="J2140" s="187" t="s">
        <v>8048</v>
      </c>
      <c r="K2140" s="60" t="str">
        <f t="shared" si="49"/>
        <v>0001000010010101031</v>
      </c>
    </row>
    <row r="2141" spans="1:11" s="3" customFormat="1">
      <c r="A2141" s="176" t="s">
        <v>5024</v>
      </c>
      <c r="B2141" s="176"/>
      <c r="C2141" s="185">
        <v>4</v>
      </c>
      <c r="D2141" s="153">
        <v>0</v>
      </c>
      <c r="E2141" s="177" t="s">
        <v>3417</v>
      </c>
      <c r="F2141" s="177" t="s">
        <v>3986</v>
      </c>
      <c r="G2141" s="177" t="s">
        <v>3417</v>
      </c>
      <c r="H2141" s="177" t="s">
        <v>3417</v>
      </c>
      <c r="I2141" s="177" t="s">
        <v>3401</v>
      </c>
      <c r="J2141" s="177" t="s">
        <v>8049</v>
      </c>
      <c r="K2141" s="60" t="str">
        <f t="shared" si="49"/>
        <v>0001000010010101032</v>
      </c>
    </row>
    <row r="2142" spans="1:11" s="3" customFormat="1">
      <c r="A2142" s="176" t="s">
        <v>5025</v>
      </c>
      <c r="B2142" s="176"/>
      <c r="C2142" s="185">
        <v>4</v>
      </c>
      <c r="D2142" s="153">
        <v>0</v>
      </c>
      <c r="E2142" s="177" t="s">
        <v>3417</v>
      </c>
      <c r="F2142" s="177" t="s">
        <v>3986</v>
      </c>
      <c r="G2142" s="177" t="s">
        <v>3417</v>
      </c>
      <c r="H2142" s="177" t="s">
        <v>3417</v>
      </c>
      <c r="I2142" s="177" t="s">
        <v>3401</v>
      </c>
      <c r="J2142" s="187" t="s">
        <v>8050</v>
      </c>
      <c r="K2142" s="60" t="str">
        <f t="shared" si="49"/>
        <v>0001000010010101033</v>
      </c>
    </row>
    <row r="2143" spans="1:11" s="3" customFormat="1">
      <c r="A2143" s="176" t="s">
        <v>5026</v>
      </c>
      <c r="B2143" s="176"/>
      <c r="C2143" s="185">
        <v>4</v>
      </c>
      <c r="D2143" s="153">
        <v>0</v>
      </c>
      <c r="E2143" s="177" t="s">
        <v>3417</v>
      </c>
      <c r="F2143" s="177" t="s">
        <v>3986</v>
      </c>
      <c r="G2143" s="177" t="s">
        <v>3417</v>
      </c>
      <c r="H2143" s="177" t="s">
        <v>3417</v>
      </c>
      <c r="I2143" s="177" t="s">
        <v>3401</v>
      </c>
      <c r="J2143" s="177" t="s">
        <v>8051</v>
      </c>
      <c r="K2143" s="60" t="str">
        <f t="shared" si="49"/>
        <v>0001000010010101034</v>
      </c>
    </row>
    <row r="2144" spans="1:11" s="3" customFormat="1">
      <c r="A2144" s="176" t="s">
        <v>5027</v>
      </c>
      <c r="B2144" s="176"/>
      <c r="C2144" s="185">
        <v>4</v>
      </c>
      <c r="D2144" s="153">
        <v>0</v>
      </c>
      <c r="E2144" s="177" t="s">
        <v>3417</v>
      </c>
      <c r="F2144" s="177" t="s">
        <v>3986</v>
      </c>
      <c r="G2144" s="177" t="s">
        <v>3417</v>
      </c>
      <c r="H2144" s="177" t="s">
        <v>3417</v>
      </c>
      <c r="I2144" s="177" t="s">
        <v>3401</v>
      </c>
      <c r="J2144" s="187" t="s">
        <v>8052</v>
      </c>
      <c r="K2144" s="60" t="str">
        <f t="shared" si="49"/>
        <v>0001000010010101035</v>
      </c>
    </row>
    <row r="2145" spans="1:11" s="3" customFormat="1">
      <c r="A2145" s="176" t="s">
        <v>5028</v>
      </c>
      <c r="B2145" s="176"/>
      <c r="C2145" s="185">
        <v>4</v>
      </c>
      <c r="D2145" s="153">
        <v>0</v>
      </c>
      <c r="E2145" s="177" t="s">
        <v>3417</v>
      </c>
      <c r="F2145" s="177" t="s">
        <v>3986</v>
      </c>
      <c r="G2145" s="177" t="s">
        <v>3417</v>
      </c>
      <c r="H2145" s="177" t="s">
        <v>3417</v>
      </c>
      <c r="I2145" s="177" t="s">
        <v>3401</v>
      </c>
      <c r="J2145" s="177" t="s">
        <v>8053</v>
      </c>
      <c r="K2145" s="60" t="str">
        <f t="shared" si="49"/>
        <v>0001000010010101036</v>
      </c>
    </row>
    <row r="2146" spans="1:11" s="3" customFormat="1">
      <c r="A2146" s="176" t="s">
        <v>5029</v>
      </c>
      <c r="B2146" s="176"/>
      <c r="C2146" s="185">
        <v>4</v>
      </c>
      <c r="D2146" s="153">
        <v>0</v>
      </c>
      <c r="E2146" s="177" t="s">
        <v>3417</v>
      </c>
      <c r="F2146" s="177" t="s">
        <v>3986</v>
      </c>
      <c r="G2146" s="177" t="s">
        <v>3417</v>
      </c>
      <c r="H2146" s="177" t="s">
        <v>3417</v>
      </c>
      <c r="I2146" s="177" t="s">
        <v>3401</v>
      </c>
      <c r="J2146" s="187" t="s">
        <v>8054</v>
      </c>
      <c r="K2146" s="60" t="str">
        <f t="shared" si="49"/>
        <v>0001000010010101037</v>
      </c>
    </row>
    <row r="2147" spans="1:11" s="3" customFormat="1">
      <c r="A2147" s="176" t="s">
        <v>5030</v>
      </c>
      <c r="B2147" s="176"/>
      <c r="C2147" s="185">
        <v>4</v>
      </c>
      <c r="D2147" s="153">
        <v>0</v>
      </c>
      <c r="E2147" s="177" t="s">
        <v>3417</v>
      </c>
      <c r="F2147" s="177" t="s">
        <v>3986</v>
      </c>
      <c r="G2147" s="177" t="s">
        <v>3417</v>
      </c>
      <c r="H2147" s="177" t="s">
        <v>3417</v>
      </c>
      <c r="I2147" s="177" t="s">
        <v>3401</v>
      </c>
      <c r="J2147" s="177" t="s">
        <v>8055</v>
      </c>
      <c r="K2147" s="60" t="str">
        <f t="shared" si="49"/>
        <v>0001000010010101038</v>
      </c>
    </row>
    <row r="2148" spans="1:11" s="3" customFormat="1">
      <c r="A2148" s="176" t="s">
        <v>5031</v>
      </c>
      <c r="B2148" s="176"/>
      <c r="C2148" s="185">
        <v>4</v>
      </c>
      <c r="D2148" s="153">
        <v>0</v>
      </c>
      <c r="E2148" s="177" t="s">
        <v>3417</v>
      </c>
      <c r="F2148" s="177" t="s">
        <v>3986</v>
      </c>
      <c r="G2148" s="177" t="s">
        <v>3417</v>
      </c>
      <c r="H2148" s="177" t="s">
        <v>3417</v>
      </c>
      <c r="I2148" s="177" t="s">
        <v>3401</v>
      </c>
      <c r="J2148" s="187" t="s">
        <v>8056</v>
      </c>
      <c r="K2148" s="60" t="str">
        <f t="shared" si="49"/>
        <v>0001000010010101039</v>
      </c>
    </row>
    <row r="2149" spans="1:11" s="3" customFormat="1">
      <c r="A2149" s="176" t="s">
        <v>5032</v>
      </c>
      <c r="B2149" s="176"/>
      <c r="C2149" s="185">
        <v>4</v>
      </c>
      <c r="D2149" s="153">
        <v>0</v>
      </c>
      <c r="E2149" s="177" t="s">
        <v>3417</v>
      </c>
      <c r="F2149" s="177" t="s">
        <v>3986</v>
      </c>
      <c r="G2149" s="177" t="s">
        <v>3417</v>
      </c>
      <c r="H2149" s="177" t="s">
        <v>3417</v>
      </c>
      <c r="I2149" s="177" t="s">
        <v>3401</v>
      </c>
      <c r="J2149" s="177" t="s">
        <v>8057</v>
      </c>
      <c r="K2149" s="60" t="str">
        <f t="shared" si="49"/>
        <v>0001000010010101040</v>
      </c>
    </row>
    <row r="2150" spans="1:11" s="3" customFormat="1">
      <c r="A2150" s="176" t="s">
        <v>5033</v>
      </c>
      <c r="B2150" s="176"/>
      <c r="C2150" s="185">
        <v>4</v>
      </c>
      <c r="D2150" s="153">
        <v>0</v>
      </c>
      <c r="E2150" s="177" t="s">
        <v>3417</v>
      </c>
      <c r="F2150" s="177" t="s">
        <v>3986</v>
      </c>
      <c r="G2150" s="177" t="s">
        <v>3417</v>
      </c>
      <c r="H2150" s="177" t="s">
        <v>3417</v>
      </c>
      <c r="I2150" s="177" t="s">
        <v>3401</v>
      </c>
      <c r="J2150" s="187" t="s">
        <v>8058</v>
      </c>
      <c r="K2150" s="60" t="str">
        <f t="shared" si="49"/>
        <v>0001000010010101041</v>
      </c>
    </row>
    <row r="2151" spans="1:11" s="3" customFormat="1">
      <c r="A2151" s="176" t="s">
        <v>5034</v>
      </c>
      <c r="B2151" s="176"/>
      <c r="C2151" s="185">
        <v>4</v>
      </c>
      <c r="D2151" s="153">
        <v>0</v>
      </c>
      <c r="E2151" s="177" t="s">
        <v>3417</v>
      </c>
      <c r="F2151" s="177" t="s">
        <v>3986</v>
      </c>
      <c r="G2151" s="177" t="s">
        <v>3417</v>
      </c>
      <c r="H2151" s="177" t="s">
        <v>3417</v>
      </c>
      <c r="I2151" s="177" t="s">
        <v>3401</v>
      </c>
      <c r="J2151" s="177" t="s">
        <v>8059</v>
      </c>
      <c r="K2151" s="60" t="str">
        <f t="shared" si="49"/>
        <v>0001000010010101042</v>
      </c>
    </row>
    <row r="2152" spans="1:11" s="3" customFormat="1">
      <c r="A2152" s="176" t="s">
        <v>5035</v>
      </c>
      <c r="B2152" s="176"/>
      <c r="C2152" s="185">
        <v>4</v>
      </c>
      <c r="D2152" s="153">
        <v>0</v>
      </c>
      <c r="E2152" s="177" t="s">
        <v>3417</v>
      </c>
      <c r="F2152" s="177" t="s">
        <v>3986</v>
      </c>
      <c r="G2152" s="177" t="s">
        <v>3417</v>
      </c>
      <c r="H2152" s="177" t="s">
        <v>3417</v>
      </c>
      <c r="I2152" s="177" t="s">
        <v>3401</v>
      </c>
      <c r="J2152" s="187" t="s">
        <v>8060</v>
      </c>
      <c r="K2152" s="60" t="str">
        <f t="shared" si="49"/>
        <v>0001000010010101043</v>
      </c>
    </row>
    <row r="2153" spans="1:11" s="3" customFormat="1">
      <c r="A2153" s="176" t="s">
        <v>5036</v>
      </c>
      <c r="B2153" s="176"/>
      <c r="C2153" s="185">
        <v>4</v>
      </c>
      <c r="D2153" s="153">
        <v>0</v>
      </c>
      <c r="E2153" s="177" t="s">
        <v>3417</v>
      </c>
      <c r="F2153" s="177" t="s">
        <v>3986</v>
      </c>
      <c r="G2153" s="177" t="s">
        <v>3417</v>
      </c>
      <c r="H2153" s="177" t="s">
        <v>3417</v>
      </c>
      <c r="I2153" s="177" t="s">
        <v>3401</v>
      </c>
      <c r="J2153" s="177" t="s">
        <v>8061</v>
      </c>
      <c r="K2153" s="60" t="str">
        <f t="shared" si="49"/>
        <v>0001000010010101044</v>
      </c>
    </row>
    <row r="2154" spans="1:11" s="3" customFormat="1">
      <c r="A2154" s="176" t="s">
        <v>5037</v>
      </c>
      <c r="B2154" s="176"/>
      <c r="C2154" s="185">
        <v>4</v>
      </c>
      <c r="D2154" s="153">
        <v>0</v>
      </c>
      <c r="E2154" s="177" t="s">
        <v>3417</v>
      </c>
      <c r="F2154" s="177" t="s">
        <v>3986</v>
      </c>
      <c r="G2154" s="177" t="s">
        <v>3417</v>
      </c>
      <c r="H2154" s="177" t="s">
        <v>3417</v>
      </c>
      <c r="I2154" s="177" t="s">
        <v>3401</v>
      </c>
      <c r="J2154" s="187" t="s">
        <v>8062</v>
      </c>
      <c r="K2154" s="60" t="str">
        <f t="shared" si="49"/>
        <v>0001000010010101045</v>
      </c>
    </row>
    <row r="2155" spans="1:11" s="3" customFormat="1">
      <c r="A2155" s="176" t="s">
        <v>5038</v>
      </c>
      <c r="B2155" s="176"/>
      <c r="C2155" s="185">
        <v>4</v>
      </c>
      <c r="D2155" s="153">
        <v>0</v>
      </c>
      <c r="E2155" s="177" t="s">
        <v>3417</v>
      </c>
      <c r="F2155" s="177" t="s">
        <v>3986</v>
      </c>
      <c r="G2155" s="177" t="s">
        <v>3417</v>
      </c>
      <c r="H2155" s="177" t="s">
        <v>3417</v>
      </c>
      <c r="I2155" s="177" t="s">
        <v>3401</v>
      </c>
      <c r="J2155" s="177" t="s">
        <v>8063</v>
      </c>
      <c r="K2155" s="60" t="str">
        <f t="shared" si="49"/>
        <v>0001000010010101046</v>
      </c>
    </row>
    <row r="2156" spans="1:11" s="3" customFormat="1">
      <c r="A2156" s="176" t="s">
        <v>5039</v>
      </c>
      <c r="B2156" s="176"/>
      <c r="C2156" s="185">
        <v>4</v>
      </c>
      <c r="D2156" s="153">
        <v>0</v>
      </c>
      <c r="E2156" s="177" t="s">
        <v>3417</v>
      </c>
      <c r="F2156" s="177" t="s">
        <v>3986</v>
      </c>
      <c r="G2156" s="177" t="s">
        <v>3417</v>
      </c>
      <c r="H2156" s="177" t="s">
        <v>3417</v>
      </c>
      <c r="I2156" s="177" t="s">
        <v>3401</v>
      </c>
      <c r="J2156" s="187" t="s">
        <v>8064</v>
      </c>
      <c r="K2156" s="60" t="str">
        <f t="shared" si="49"/>
        <v>0001000010010101047</v>
      </c>
    </row>
    <row r="2157" spans="1:11" s="3" customFormat="1">
      <c r="A2157" s="176" t="s">
        <v>5040</v>
      </c>
      <c r="B2157" s="176"/>
      <c r="C2157" s="185">
        <v>4</v>
      </c>
      <c r="D2157" s="153">
        <v>0</v>
      </c>
      <c r="E2157" s="177" t="s">
        <v>3417</v>
      </c>
      <c r="F2157" s="177" t="s">
        <v>3986</v>
      </c>
      <c r="G2157" s="177" t="s">
        <v>3417</v>
      </c>
      <c r="H2157" s="177" t="s">
        <v>3417</v>
      </c>
      <c r="I2157" s="177" t="s">
        <v>3401</v>
      </c>
      <c r="J2157" s="177" t="s">
        <v>8065</v>
      </c>
      <c r="K2157" s="60" t="str">
        <f t="shared" si="49"/>
        <v>0001000010010101048</v>
      </c>
    </row>
    <row r="2158" spans="1:11" s="3" customFormat="1">
      <c r="A2158" s="176" t="s">
        <v>5041</v>
      </c>
      <c r="B2158" s="176"/>
      <c r="C2158" s="185">
        <v>4</v>
      </c>
      <c r="D2158" s="153">
        <v>0</v>
      </c>
      <c r="E2158" s="177" t="s">
        <v>3417</v>
      </c>
      <c r="F2158" s="177" t="s">
        <v>3986</v>
      </c>
      <c r="G2158" s="177" t="s">
        <v>3417</v>
      </c>
      <c r="H2158" s="177" t="s">
        <v>3417</v>
      </c>
      <c r="I2158" s="177" t="s">
        <v>3401</v>
      </c>
      <c r="J2158" s="187" t="s">
        <v>8066</v>
      </c>
      <c r="K2158" s="60" t="str">
        <f t="shared" si="49"/>
        <v>0001000010010101049</v>
      </c>
    </row>
    <row r="2159" spans="1:11" s="3" customFormat="1">
      <c r="A2159" s="176" t="s">
        <v>5042</v>
      </c>
      <c r="B2159" s="176"/>
      <c r="C2159" s="185">
        <v>4</v>
      </c>
      <c r="D2159" s="153">
        <v>0</v>
      </c>
      <c r="E2159" s="177" t="s">
        <v>3417</v>
      </c>
      <c r="F2159" s="177" t="s">
        <v>3986</v>
      </c>
      <c r="G2159" s="177" t="s">
        <v>3417</v>
      </c>
      <c r="H2159" s="177" t="s">
        <v>3417</v>
      </c>
      <c r="I2159" s="177" t="s">
        <v>3401</v>
      </c>
      <c r="J2159" s="177" t="s">
        <v>8067</v>
      </c>
      <c r="K2159" s="60" t="str">
        <f t="shared" si="49"/>
        <v>0001000010010101050</v>
      </c>
    </row>
    <row r="2160" spans="1:11" s="3" customFormat="1">
      <c r="A2160" s="176" t="s">
        <v>5043</v>
      </c>
      <c r="B2160" s="176"/>
      <c r="C2160" s="185">
        <v>4</v>
      </c>
      <c r="D2160" s="153">
        <v>0</v>
      </c>
      <c r="E2160" s="177" t="s">
        <v>3417</v>
      </c>
      <c r="F2160" s="177" t="s">
        <v>3986</v>
      </c>
      <c r="G2160" s="177" t="s">
        <v>3417</v>
      </c>
      <c r="H2160" s="177" t="s">
        <v>3417</v>
      </c>
      <c r="I2160" s="177" t="s">
        <v>3401</v>
      </c>
      <c r="J2160" s="187" t="s">
        <v>8068</v>
      </c>
      <c r="K2160" s="60" t="str">
        <f t="shared" si="49"/>
        <v>0001000010010101051</v>
      </c>
    </row>
    <row r="2161" spans="1:11" s="3" customFormat="1">
      <c r="A2161" s="176" t="s">
        <v>5044</v>
      </c>
      <c r="B2161" s="176"/>
      <c r="C2161" s="185">
        <v>4</v>
      </c>
      <c r="D2161" s="153">
        <v>0</v>
      </c>
      <c r="E2161" s="177" t="s">
        <v>3417</v>
      </c>
      <c r="F2161" s="177" t="s">
        <v>3986</v>
      </c>
      <c r="G2161" s="177" t="s">
        <v>3417</v>
      </c>
      <c r="H2161" s="177" t="s">
        <v>3417</v>
      </c>
      <c r="I2161" s="177" t="s">
        <v>3401</v>
      </c>
      <c r="J2161" s="177" t="s">
        <v>8069</v>
      </c>
      <c r="K2161" s="60" t="str">
        <f t="shared" si="49"/>
        <v>0001000010010101052</v>
      </c>
    </row>
    <row r="2162" spans="1:11" s="3" customFormat="1">
      <c r="A2162" s="176" t="s">
        <v>5045</v>
      </c>
      <c r="B2162" s="176"/>
      <c r="C2162" s="185">
        <v>4</v>
      </c>
      <c r="D2162" s="153">
        <v>0</v>
      </c>
      <c r="E2162" s="177" t="s">
        <v>3417</v>
      </c>
      <c r="F2162" s="177" t="s">
        <v>3986</v>
      </c>
      <c r="G2162" s="177" t="s">
        <v>3417</v>
      </c>
      <c r="H2162" s="177" t="s">
        <v>3417</v>
      </c>
      <c r="I2162" s="177" t="s">
        <v>3401</v>
      </c>
      <c r="J2162" s="187" t="s">
        <v>8070</v>
      </c>
      <c r="K2162" s="60" t="str">
        <f t="shared" si="49"/>
        <v>0001000010010101053</v>
      </c>
    </row>
    <row r="2163" spans="1:11" s="3" customFormat="1">
      <c r="A2163" s="176" t="s">
        <v>5046</v>
      </c>
      <c r="B2163" s="176"/>
      <c r="C2163" s="185">
        <v>4</v>
      </c>
      <c r="D2163" s="153">
        <v>0</v>
      </c>
      <c r="E2163" s="177" t="s">
        <v>3417</v>
      </c>
      <c r="F2163" s="177" t="s">
        <v>3986</v>
      </c>
      <c r="G2163" s="177" t="s">
        <v>3417</v>
      </c>
      <c r="H2163" s="177" t="s">
        <v>3417</v>
      </c>
      <c r="I2163" s="177" t="s">
        <v>3401</v>
      </c>
      <c r="J2163" s="177" t="s">
        <v>8071</v>
      </c>
      <c r="K2163" s="60" t="str">
        <f t="shared" si="49"/>
        <v>0001000010010101054</v>
      </c>
    </row>
    <row r="2164" spans="1:11" s="3" customFormat="1">
      <c r="A2164" s="176" t="s">
        <v>5047</v>
      </c>
      <c r="B2164" s="176"/>
      <c r="C2164" s="185">
        <v>4</v>
      </c>
      <c r="D2164" s="153">
        <v>0</v>
      </c>
      <c r="E2164" s="177" t="s">
        <v>3417</v>
      </c>
      <c r="F2164" s="177" t="s">
        <v>3986</v>
      </c>
      <c r="G2164" s="177" t="s">
        <v>3417</v>
      </c>
      <c r="H2164" s="177" t="s">
        <v>3417</v>
      </c>
      <c r="I2164" s="177" t="s">
        <v>3401</v>
      </c>
      <c r="J2164" s="187" t="s">
        <v>8072</v>
      </c>
      <c r="K2164" s="60" t="str">
        <f t="shared" si="49"/>
        <v>0001000010010101055</v>
      </c>
    </row>
    <row r="2165" spans="1:11" s="3" customFormat="1">
      <c r="A2165" s="176" t="s">
        <v>5048</v>
      </c>
      <c r="B2165" s="176"/>
      <c r="C2165" s="185">
        <v>4</v>
      </c>
      <c r="D2165" s="153">
        <v>0</v>
      </c>
      <c r="E2165" s="177" t="s">
        <v>3417</v>
      </c>
      <c r="F2165" s="177" t="s">
        <v>3986</v>
      </c>
      <c r="G2165" s="177" t="s">
        <v>3417</v>
      </c>
      <c r="H2165" s="177" t="s">
        <v>3417</v>
      </c>
      <c r="I2165" s="177" t="s">
        <v>3401</v>
      </c>
      <c r="J2165" s="177" t="s">
        <v>8073</v>
      </c>
      <c r="K2165" s="60" t="str">
        <f t="shared" si="49"/>
        <v>0001000010010101056</v>
      </c>
    </row>
    <row r="2166" spans="1:11" s="3" customFormat="1">
      <c r="A2166" s="176" t="s">
        <v>5049</v>
      </c>
      <c r="B2166" s="176"/>
      <c r="C2166" s="185">
        <v>4</v>
      </c>
      <c r="D2166" s="153">
        <v>0</v>
      </c>
      <c r="E2166" s="177" t="s">
        <v>3417</v>
      </c>
      <c r="F2166" s="177" t="s">
        <v>3986</v>
      </c>
      <c r="G2166" s="177" t="s">
        <v>3417</v>
      </c>
      <c r="H2166" s="177" t="s">
        <v>3417</v>
      </c>
      <c r="I2166" s="177" t="s">
        <v>3401</v>
      </c>
      <c r="J2166" s="187" t="s">
        <v>8074</v>
      </c>
      <c r="K2166" s="60" t="str">
        <f t="shared" si="49"/>
        <v>0001000010010101057</v>
      </c>
    </row>
    <row r="2167" spans="1:11" s="3" customFormat="1">
      <c r="A2167" s="176" t="s">
        <v>5050</v>
      </c>
      <c r="B2167" s="176"/>
      <c r="C2167" s="185">
        <v>4</v>
      </c>
      <c r="D2167" s="153">
        <v>0</v>
      </c>
      <c r="E2167" s="177" t="s">
        <v>3417</v>
      </c>
      <c r="F2167" s="177" t="s">
        <v>3986</v>
      </c>
      <c r="G2167" s="177" t="s">
        <v>3417</v>
      </c>
      <c r="H2167" s="177" t="s">
        <v>3417</v>
      </c>
      <c r="I2167" s="177" t="s">
        <v>3401</v>
      </c>
      <c r="J2167" s="177" t="s">
        <v>8075</v>
      </c>
      <c r="K2167" s="60" t="str">
        <f t="shared" si="49"/>
        <v>0001000010010101058</v>
      </c>
    </row>
    <row r="2168" spans="1:11" s="3" customFormat="1">
      <c r="A2168" s="176" t="s">
        <v>5051</v>
      </c>
      <c r="B2168" s="176"/>
      <c r="C2168" s="185">
        <v>4</v>
      </c>
      <c r="D2168" s="153">
        <v>0</v>
      </c>
      <c r="E2168" s="177" t="s">
        <v>3417</v>
      </c>
      <c r="F2168" s="177" t="s">
        <v>3986</v>
      </c>
      <c r="G2168" s="177" t="s">
        <v>3417</v>
      </c>
      <c r="H2168" s="177" t="s">
        <v>3417</v>
      </c>
      <c r="I2168" s="177" t="s">
        <v>3401</v>
      </c>
      <c r="J2168" s="187" t="s">
        <v>8076</v>
      </c>
      <c r="K2168" s="60" t="str">
        <f t="shared" si="49"/>
        <v>0001000010010101059</v>
      </c>
    </row>
    <row r="2169" spans="1:11" s="3" customFormat="1">
      <c r="A2169" s="176" t="s">
        <v>5052</v>
      </c>
      <c r="B2169" s="176"/>
      <c r="C2169" s="185">
        <v>4</v>
      </c>
      <c r="D2169" s="153">
        <v>0</v>
      </c>
      <c r="E2169" s="177" t="s">
        <v>3417</v>
      </c>
      <c r="F2169" s="177" t="s">
        <v>3986</v>
      </c>
      <c r="G2169" s="177" t="s">
        <v>3417</v>
      </c>
      <c r="H2169" s="177" t="s">
        <v>3417</v>
      </c>
      <c r="I2169" s="177" t="s">
        <v>3401</v>
      </c>
      <c r="J2169" s="177" t="s">
        <v>8077</v>
      </c>
      <c r="K2169" s="60" t="str">
        <f t="shared" si="49"/>
        <v>0001000010010101060</v>
      </c>
    </row>
    <row r="2170" spans="1:11" s="3" customFormat="1">
      <c r="A2170" s="176" t="s">
        <v>5053</v>
      </c>
      <c r="B2170" s="176"/>
      <c r="C2170" s="185">
        <v>4</v>
      </c>
      <c r="D2170" s="153">
        <v>0</v>
      </c>
      <c r="E2170" s="177" t="s">
        <v>3417</v>
      </c>
      <c r="F2170" s="177" t="s">
        <v>3986</v>
      </c>
      <c r="G2170" s="177" t="s">
        <v>3417</v>
      </c>
      <c r="H2170" s="177" t="s">
        <v>3417</v>
      </c>
      <c r="I2170" s="177" t="s">
        <v>3401</v>
      </c>
      <c r="J2170" s="187" t="s">
        <v>8078</v>
      </c>
      <c r="K2170" s="60" t="str">
        <f t="shared" si="49"/>
        <v>0001000010010101061</v>
      </c>
    </row>
    <row r="2171" spans="1:11" s="3" customFormat="1">
      <c r="A2171" s="176" t="s">
        <v>5054</v>
      </c>
      <c r="B2171" s="176"/>
      <c r="C2171" s="185">
        <v>4</v>
      </c>
      <c r="D2171" s="153">
        <v>0</v>
      </c>
      <c r="E2171" s="177" t="s">
        <v>3417</v>
      </c>
      <c r="F2171" s="177" t="s">
        <v>3986</v>
      </c>
      <c r="G2171" s="177" t="s">
        <v>3417</v>
      </c>
      <c r="H2171" s="177" t="s">
        <v>3417</v>
      </c>
      <c r="I2171" s="177" t="s">
        <v>3401</v>
      </c>
      <c r="J2171" s="177" t="s">
        <v>8079</v>
      </c>
      <c r="K2171" s="60" t="str">
        <f t="shared" si="49"/>
        <v>0001000010010101062</v>
      </c>
    </row>
    <row r="2172" spans="1:11" s="3" customFormat="1">
      <c r="A2172" s="176" t="s">
        <v>5055</v>
      </c>
      <c r="B2172" s="176"/>
      <c r="C2172" s="185">
        <v>4</v>
      </c>
      <c r="D2172" s="153">
        <v>0</v>
      </c>
      <c r="E2172" s="177" t="s">
        <v>3417</v>
      </c>
      <c r="F2172" s="177" t="s">
        <v>3986</v>
      </c>
      <c r="G2172" s="177" t="s">
        <v>3417</v>
      </c>
      <c r="H2172" s="177" t="s">
        <v>3417</v>
      </c>
      <c r="I2172" s="177" t="s">
        <v>3401</v>
      </c>
      <c r="J2172" s="187" t="s">
        <v>8080</v>
      </c>
      <c r="K2172" s="60" t="str">
        <f t="shared" si="49"/>
        <v>0001000010010101063</v>
      </c>
    </row>
    <row r="2173" spans="1:11" s="3" customFormat="1">
      <c r="A2173" s="176" t="s">
        <v>5056</v>
      </c>
      <c r="B2173" s="176"/>
      <c r="C2173" s="185">
        <v>4</v>
      </c>
      <c r="D2173" s="153">
        <v>0</v>
      </c>
      <c r="E2173" s="177" t="s">
        <v>3417</v>
      </c>
      <c r="F2173" s="177" t="s">
        <v>3986</v>
      </c>
      <c r="G2173" s="177" t="s">
        <v>3417</v>
      </c>
      <c r="H2173" s="177" t="s">
        <v>3417</v>
      </c>
      <c r="I2173" s="177" t="s">
        <v>3401</v>
      </c>
      <c r="J2173" s="177" t="s">
        <v>8081</v>
      </c>
      <c r="K2173" s="60" t="str">
        <f t="shared" si="49"/>
        <v>0001000010010101064</v>
      </c>
    </row>
    <row r="2174" spans="1:11" s="3" customFormat="1">
      <c r="A2174" s="176" t="s">
        <v>5057</v>
      </c>
      <c r="B2174" s="176"/>
      <c r="C2174" s="185">
        <v>4</v>
      </c>
      <c r="D2174" s="153">
        <v>0</v>
      </c>
      <c r="E2174" s="177" t="s">
        <v>3417</v>
      </c>
      <c r="F2174" s="177" t="s">
        <v>3986</v>
      </c>
      <c r="G2174" s="177" t="s">
        <v>3417</v>
      </c>
      <c r="H2174" s="177" t="s">
        <v>3417</v>
      </c>
      <c r="I2174" s="177" t="s">
        <v>3401</v>
      </c>
      <c r="J2174" s="187" t="s">
        <v>8082</v>
      </c>
      <c r="K2174" s="60" t="str">
        <f t="shared" si="49"/>
        <v>0001000010010101065</v>
      </c>
    </row>
    <row r="2175" spans="1:11" s="3" customFormat="1">
      <c r="A2175" s="176" t="s">
        <v>5058</v>
      </c>
      <c r="B2175" s="176"/>
      <c r="C2175" s="185">
        <v>4</v>
      </c>
      <c r="D2175" s="153">
        <v>0</v>
      </c>
      <c r="E2175" s="177" t="s">
        <v>3417</v>
      </c>
      <c r="F2175" s="177" t="s">
        <v>3986</v>
      </c>
      <c r="G2175" s="177" t="s">
        <v>3417</v>
      </c>
      <c r="H2175" s="177" t="s">
        <v>3417</v>
      </c>
      <c r="I2175" s="177" t="s">
        <v>3401</v>
      </c>
      <c r="J2175" s="177" t="s">
        <v>8083</v>
      </c>
      <c r="K2175" s="60" t="str">
        <f t="shared" si="49"/>
        <v>0001000010010101066</v>
      </c>
    </row>
    <row r="2176" spans="1:11" s="3" customFormat="1">
      <c r="A2176" s="176" t="s">
        <v>5059</v>
      </c>
      <c r="B2176" s="176"/>
      <c r="C2176" s="185">
        <v>4</v>
      </c>
      <c r="D2176" s="153">
        <v>0</v>
      </c>
      <c r="E2176" s="177" t="s">
        <v>3417</v>
      </c>
      <c r="F2176" s="177" t="s">
        <v>3986</v>
      </c>
      <c r="G2176" s="177" t="s">
        <v>3417</v>
      </c>
      <c r="H2176" s="177" t="s">
        <v>3417</v>
      </c>
      <c r="I2176" s="177" t="s">
        <v>3401</v>
      </c>
      <c r="J2176" s="187" t="s">
        <v>8084</v>
      </c>
      <c r="K2176" s="60" t="str">
        <f t="shared" si="49"/>
        <v>0001000010010101067</v>
      </c>
    </row>
    <row r="2177" spans="1:11" s="3" customFormat="1">
      <c r="A2177" s="176" t="s">
        <v>5060</v>
      </c>
      <c r="B2177" s="176"/>
      <c r="C2177" s="185">
        <v>4</v>
      </c>
      <c r="D2177" s="153">
        <v>0</v>
      </c>
      <c r="E2177" s="177" t="s">
        <v>3417</v>
      </c>
      <c r="F2177" s="177" t="s">
        <v>3986</v>
      </c>
      <c r="G2177" s="177" t="s">
        <v>3417</v>
      </c>
      <c r="H2177" s="177" t="s">
        <v>3417</v>
      </c>
      <c r="I2177" s="177" t="s">
        <v>3401</v>
      </c>
      <c r="J2177" s="177" t="s">
        <v>8085</v>
      </c>
      <c r="K2177" s="60" t="str">
        <f t="shared" si="49"/>
        <v>0001000010010101068</v>
      </c>
    </row>
    <row r="2178" spans="1:11" s="3" customFormat="1">
      <c r="A2178" s="176" t="s">
        <v>5061</v>
      </c>
      <c r="B2178" s="176"/>
      <c r="C2178" s="185">
        <v>4</v>
      </c>
      <c r="D2178" s="153">
        <v>0</v>
      </c>
      <c r="E2178" s="177" t="s">
        <v>3417</v>
      </c>
      <c r="F2178" s="177" t="s">
        <v>3986</v>
      </c>
      <c r="G2178" s="177" t="s">
        <v>3417</v>
      </c>
      <c r="H2178" s="177" t="s">
        <v>3417</v>
      </c>
      <c r="I2178" s="177" t="s">
        <v>3401</v>
      </c>
      <c r="J2178" s="187" t="s">
        <v>8086</v>
      </c>
      <c r="K2178" s="60" t="str">
        <f t="shared" si="49"/>
        <v>0001000010010101069</v>
      </c>
    </row>
    <row r="2179" spans="1:11" s="3" customFormat="1">
      <c r="A2179" s="176" t="s">
        <v>5062</v>
      </c>
      <c r="B2179" s="176"/>
      <c r="C2179" s="185">
        <v>4</v>
      </c>
      <c r="D2179" s="153">
        <v>0</v>
      </c>
      <c r="E2179" s="177" t="s">
        <v>3417</v>
      </c>
      <c r="F2179" s="177" t="s">
        <v>3986</v>
      </c>
      <c r="G2179" s="177" t="s">
        <v>3417</v>
      </c>
      <c r="H2179" s="177" t="s">
        <v>3417</v>
      </c>
      <c r="I2179" s="177" t="s">
        <v>3401</v>
      </c>
      <c r="J2179" s="177" t="s">
        <v>8087</v>
      </c>
      <c r="K2179" s="60" t="str">
        <f t="shared" si="49"/>
        <v>0001000010010101070</v>
      </c>
    </row>
    <row r="2180" spans="1:11" s="3" customFormat="1">
      <c r="A2180" s="176" t="s">
        <v>5063</v>
      </c>
      <c r="B2180" s="176"/>
      <c r="C2180" s="185">
        <v>4</v>
      </c>
      <c r="D2180" s="153">
        <v>0</v>
      </c>
      <c r="E2180" s="177" t="s">
        <v>3417</v>
      </c>
      <c r="F2180" s="177" t="s">
        <v>3986</v>
      </c>
      <c r="G2180" s="177" t="s">
        <v>3417</v>
      </c>
      <c r="H2180" s="177" t="s">
        <v>3417</v>
      </c>
      <c r="I2180" s="177" t="s">
        <v>3401</v>
      </c>
      <c r="J2180" s="187" t="s">
        <v>8088</v>
      </c>
      <c r="K2180" s="60" t="str">
        <f t="shared" si="49"/>
        <v>0001000010010101071</v>
      </c>
    </row>
    <row r="2181" spans="1:11" s="3" customFormat="1">
      <c r="A2181" s="176" t="s">
        <v>5064</v>
      </c>
      <c r="B2181" s="176"/>
      <c r="C2181" s="185">
        <v>4</v>
      </c>
      <c r="D2181" s="153">
        <v>0</v>
      </c>
      <c r="E2181" s="177" t="s">
        <v>3417</v>
      </c>
      <c r="F2181" s="177" t="s">
        <v>3986</v>
      </c>
      <c r="G2181" s="177" t="s">
        <v>3417</v>
      </c>
      <c r="H2181" s="177" t="s">
        <v>3417</v>
      </c>
      <c r="I2181" s="177" t="s">
        <v>3401</v>
      </c>
      <c r="J2181" s="177" t="s">
        <v>8089</v>
      </c>
      <c r="K2181" s="60" t="str">
        <f t="shared" si="49"/>
        <v>0001000010010101072</v>
      </c>
    </row>
    <row r="2182" spans="1:11" s="3" customFormat="1">
      <c r="A2182" s="176" t="s">
        <v>5065</v>
      </c>
      <c r="B2182" s="176"/>
      <c r="C2182" s="185">
        <v>4</v>
      </c>
      <c r="D2182" s="153">
        <v>0</v>
      </c>
      <c r="E2182" s="177" t="s">
        <v>3417</v>
      </c>
      <c r="F2182" s="177" t="s">
        <v>3986</v>
      </c>
      <c r="G2182" s="177" t="s">
        <v>3417</v>
      </c>
      <c r="H2182" s="177" t="s">
        <v>3417</v>
      </c>
      <c r="I2182" s="177" t="s">
        <v>3401</v>
      </c>
      <c r="J2182" s="187" t="s">
        <v>8090</v>
      </c>
      <c r="K2182" s="60" t="str">
        <f t="shared" si="49"/>
        <v>0001000010010101073</v>
      </c>
    </row>
    <row r="2183" spans="1:11" s="3" customFormat="1">
      <c r="A2183" s="176" t="s">
        <v>5066</v>
      </c>
      <c r="B2183" s="176"/>
      <c r="C2183" s="185">
        <v>4</v>
      </c>
      <c r="D2183" s="153">
        <v>0</v>
      </c>
      <c r="E2183" s="177" t="s">
        <v>3417</v>
      </c>
      <c r="F2183" s="177" t="s">
        <v>3986</v>
      </c>
      <c r="G2183" s="177" t="s">
        <v>3417</v>
      </c>
      <c r="H2183" s="177" t="s">
        <v>3417</v>
      </c>
      <c r="I2183" s="177" t="s">
        <v>3401</v>
      </c>
      <c r="J2183" s="177" t="s">
        <v>8091</v>
      </c>
      <c r="K2183" s="60" t="str">
        <f t="shared" si="49"/>
        <v>0001000010010101074</v>
      </c>
    </row>
    <row r="2184" spans="1:11" s="3" customFormat="1">
      <c r="A2184" s="176" t="s">
        <v>5067</v>
      </c>
      <c r="B2184" s="176"/>
      <c r="C2184" s="185">
        <v>4</v>
      </c>
      <c r="D2184" s="153">
        <v>0</v>
      </c>
      <c r="E2184" s="177" t="s">
        <v>3417</v>
      </c>
      <c r="F2184" s="177" t="s">
        <v>3986</v>
      </c>
      <c r="G2184" s="177" t="s">
        <v>3417</v>
      </c>
      <c r="H2184" s="177" t="s">
        <v>3417</v>
      </c>
      <c r="I2184" s="177" t="s">
        <v>3401</v>
      </c>
      <c r="J2184" s="187" t="s">
        <v>8092</v>
      </c>
      <c r="K2184" s="60" t="str">
        <f t="shared" si="49"/>
        <v>0001000010010101075</v>
      </c>
    </row>
    <row r="2185" spans="1:11" s="3" customFormat="1">
      <c r="A2185" s="176" t="s">
        <v>5068</v>
      </c>
      <c r="B2185" s="176"/>
      <c r="C2185" s="185">
        <v>4</v>
      </c>
      <c r="D2185" s="153">
        <v>0</v>
      </c>
      <c r="E2185" s="177" t="s">
        <v>3417</v>
      </c>
      <c r="F2185" s="177" t="s">
        <v>3986</v>
      </c>
      <c r="G2185" s="177" t="s">
        <v>3417</v>
      </c>
      <c r="H2185" s="177" t="s">
        <v>3417</v>
      </c>
      <c r="I2185" s="177" t="s">
        <v>3401</v>
      </c>
      <c r="J2185" s="177" t="s">
        <v>8093</v>
      </c>
      <c r="K2185" s="60" t="str">
        <f t="shared" si="49"/>
        <v>0001000010010101076</v>
      </c>
    </row>
    <row r="2186" spans="1:11" s="3" customFormat="1">
      <c r="A2186" s="176" t="s">
        <v>5069</v>
      </c>
      <c r="B2186" s="176"/>
      <c r="C2186" s="185">
        <v>4</v>
      </c>
      <c r="D2186" s="153">
        <v>0</v>
      </c>
      <c r="E2186" s="177" t="s">
        <v>3417</v>
      </c>
      <c r="F2186" s="177" t="s">
        <v>3986</v>
      </c>
      <c r="G2186" s="177" t="s">
        <v>3417</v>
      </c>
      <c r="H2186" s="177" t="s">
        <v>3417</v>
      </c>
      <c r="I2186" s="177" t="s">
        <v>3401</v>
      </c>
      <c r="J2186" s="187" t="s">
        <v>8094</v>
      </c>
      <c r="K2186" s="60" t="str">
        <f t="shared" si="49"/>
        <v>0001000010010101077</v>
      </c>
    </row>
    <row r="2187" spans="1:11" s="3" customFormat="1">
      <c r="A2187" s="176" t="s">
        <v>5070</v>
      </c>
      <c r="B2187" s="176"/>
      <c r="C2187" s="185">
        <v>4</v>
      </c>
      <c r="D2187" s="153">
        <v>0</v>
      </c>
      <c r="E2187" s="177" t="s">
        <v>3417</v>
      </c>
      <c r="F2187" s="177" t="s">
        <v>3986</v>
      </c>
      <c r="G2187" s="177" t="s">
        <v>3417</v>
      </c>
      <c r="H2187" s="177" t="s">
        <v>3417</v>
      </c>
      <c r="I2187" s="177" t="s">
        <v>3401</v>
      </c>
      <c r="J2187" s="177" t="s">
        <v>8095</v>
      </c>
      <c r="K2187" s="60" t="str">
        <f t="shared" si="49"/>
        <v>0001000010010101078</v>
      </c>
    </row>
    <row r="2188" spans="1:11" s="3" customFormat="1">
      <c r="A2188" s="176" t="s">
        <v>5071</v>
      </c>
      <c r="B2188" s="176"/>
      <c r="C2188" s="185">
        <v>4</v>
      </c>
      <c r="D2188" s="153">
        <v>0</v>
      </c>
      <c r="E2188" s="177" t="s">
        <v>3417</v>
      </c>
      <c r="F2188" s="177" t="s">
        <v>3986</v>
      </c>
      <c r="G2188" s="177" t="s">
        <v>3417</v>
      </c>
      <c r="H2188" s="177" t="s">
        <v>3417</v>
      </c>
      <c r="I2188" s="177" t="s">
        <v>3401</v>
      </c>
      <c r="J2188" s="187" t="s">
        <v>8096</v>
      </c>
      <c r="K2188" s="60" t="str">
        <f t="shared" si="49"/>
        <v>0001000010010101079</v>
      </c>
    </row>
    <row r="2189" spans="1:11" s="3" customFormat="1">
      <c r="A2189" s="176" t="s">
        <v>5072</v>
      </c>
      <c r="B2189" s="176"/>
      <c r="C2189" s="185">
        <v>4</v>
      </c>
      <c r="D2189" s="153">
        <v>0</v>
      </c>
      <c r="E2189" s="177" t="s">
        <v>3417</v>
      </c>
      <c r="F2189" s="177" t="s">
        <v>3986</v>
      </c>
      <c r="G2189" s="177" t="s">
        <v>3417</v>
      </c>
      <c r="H2189" s="177" t="s">
        <v>3417</v>
      </c>
      <c r="I2189" s="177" t="s">
        <v>3401</v>
      </c>
      <c r="J2189" s="177" t="s">
        <v>8097</v>
      </c>
      <c r="K2189" s="60" t="str">
        <f t="shared" si="49"/>
        <v>0001000010010101080</v>
      </c>
    </row>
    <row r="2190" spans="1:11" s="3" customFormat="1">
      <c r="A2190" s="176" t="s">
        <v>5073</v>
      </c>
      <c r="B2190" s="176"/>
      <c r="C2190" s="185">
        <v>4</v>
      </c>
      <c r="D2190" s="153">
        <v>0</v>
      </c>
      <c r="E2190" s="177" t="s">
        <v>3417</v>
      </c>
      <c r="F2190" s="177" t="s">
        <v>3986</v>
      </c>
      <c r="G2190" s="177" t="s">
        <v>3417</v>
      </c>
      <c r="H2190" s="177" t="s">
        <v>3417</v>
      </c>
      <c r="I2190" s="177" t="s">
        <v>3401</v>
      </c>
      <c r="J2190" s="187" t="s">
        <v>8098</v>
      </c>
      <c r="K2190" s="60" t="str">
        <f t="shared" si="49"/>
        <v>0001000010010101081</v>
      </c>
    </row>
    <row r="2191" spans="1:11" s="3" customFormat="1">
      <c r="A2191" s="176" t="s">
        <v>5074</v>
      </c>
      <c r="B2191" s="176"/>
      <c r="C2191" s="185">
        <v>4</v>
      </c>
      <c r="D2191" s="153">
        <v>0</v>
      </c>
      <c r="E2191" s="177" t="s">
        <v>3417</v>
      </c>
      <c r="F2191" s="177" t="s">
        <v>3986</v>
      </c>
      <c r="G2191" s="177" t="s">
        <v>3417</v>
      </c>
      <c r="H2191" s="177" t="s">
        <v>3417</v>
      </c>
      <c r="I2191" s="177" t="s">
        <v>3401</v>
      </c>
      <c r="J2191" s="177" t="s">
        <v>8099</v>
      </c>
      <c r="K2191" s="60" t="str">
        <f t="shared" si="49"/>
        <v>0001000010010101082</v>
      </c>
    </row>
    <row r="2192" spans="1:11" s="3" customFormat="1">
      <c r="A2192" s="176" t="s">
        <v>5075</v>
      </c>
      <c r="B2192" s="176"/>
      <c r="C2192" s="185">
        <v>4</v>
      </c>
      <c r="D2192" s="153">
        <v>0</v>
      </c>
      <c r="E2192" s="177" t="s">
        <v>3417</v>
      </c>
      <c r="F2192" s="177" t="s">
        <v>3986</v>
      </c>
      <c r="G2192" s="177" t="s">
        <v>3417</v>
      </c>
      <c r="H2192" s="177" t="s">
        <v>3417</v>
      </c>
      <c r="I2192" s="177" t="s">
        <v>3401</v>
      </c>
      <c r="J2192" s="187" t="s">
        <v>8100</v>
      </c>
      <c r="K2192" s="60" t="str">
        <f t="shared" si="49"/>
        <v>0001000010010101083</v>
      </c>
    </row>
    <row r="2193" spans="1:11" s="3" customFormat="1">
      <c r="A2193" s="176" t="s">
        <v>5076</v>
      </c>
      <c r="B2193" s="176"/>
      <c r="C2193" s="185">
        <v>4</v>
      </c>
      <c r="D2193" s="153">
        <v>0</v>
      </c>
      <c r="E2193" s="177" t="s">
        <v>3417</v>
      </c>
      <c r="F2193" s="177" t="s">
        <v>3986</v>
      </c>
      <c r="G2193" s="177" t="s">
        <v>3417</v>
      </c>
      <c r="H2193" s="177" t="s">
        <v>3417</v>
      </c>
      <c r="I2193" s="177" t="s">
        <v>3401</v>
      </c>
      <c r="J2193" s="177" t="s">
        <v>8101</v>
      </c>
      <c r="K2193" s="60" t="str">
        <f t="shared" si="49"/>
        <v>0001000010010101084</v>
      </c>
    </row>
    <row r="2194" spans="1:11" s="3" customFormat="1">
      <c r="A2194" s="176" t="s">
        <v>5077</v>
      </c>
      <c r="B2194" s="176"/>
      <c r="C2194" s="185">
        <v>4</v>
      </c>
      <c r="D2194" s="153">
        <v>0</v>
      </c>
      <c r="E2194" s="177" t="s">
        <v>3417</v>
      </c>
      <c r="F2194" s="177" t="s">
        <v>3986</v>
      </c>
      <c r="G2194" s="177" t="s">
        <v>3417</v>
      </c>
      <c r="H2194" s="177" t="s">
        <v>3417</v>
      </c>
      <c r="I2194" s="177" t="s">
        <v>3401</v>
      </c>
      <c r="J2194" s="187" t="s">
        <v>8102</v>
      </c>
      <c r="K2194" s="60" t="str">
        <f t="shared" si="49"/>
        <v>0001000010010101085</v>
      </c>
    </row>
    <row r="2195" spans="1:11" s="3" customFormat="1">
      <c r="A2195" s="176" t="s">
        <v>5078</v>
      </c>
      <c r="B2195" s="176"/>
      <c r="C2195" s="185">
        <v>4</v>
      </c>
      <c r="D2195" s="153">
        <v>0</v>
      </c>
      <c r="E2195" s="177" t="s">
        <v>3417</v>
      </c>
      <c r="F2195" s="177" t="s">
        <v>3986</v>
      </c>
      <c r="G2195" s="177" t="s">
        <v>3417</v>
      </c>
      <c r="H2195" s="177" t="s">
        <v>3417</v>
      </c>
      <c r="I2195" s="177" t="s">
        <v>3401</v>
      </c>
      <c r="J2195" s="177" t="s">
        <v>8103</v>
      </c>
      <c r="K2195" s="60" t="str">
        <f t="shared" si="49"/>
        <v>0001000010010101086</v>
      </c>
    </row>
    <row r="2196" spans="1:11" s="3" customFormat="1">
      <c r="A2196" s="176" t="s">
        <v>5079</v>
      </c>
      <c r="B2196" s="176"/>
      <c r="C2196" s="185">
        <v>4</v>
      </c>
      <c r="D2196" s="153">
        <v>0</v>
      </c>
      <c r="E2196" s="177" t="s">
        <v>3417</v>
      </c>
      <c r="F2196" s="177" t="s">
        <v>3986</v>
      </c>
      <c r="G2196" s="177" t="s">
        <v>3417</v>
      </c>
      <c r="H2196" s="177" t="s">
        <v>3417</v>
      </c>
      <c r="I2196" s="177" t="s">
        <v>3401</v>
      </c>
      <c r="J2196" s="187" t="s">
        <v>8104</v>
      </c>
      <c r="K2196" s="60" t="str">
        <f t="shared" si="49"/>
        <v>0001000010010101087</v>
      </c>
    </row>
    <row r="2197" spans="1:11" s="3" customFormat="1">
      <c r="A2197" s="176" t="s">
        <v>5080</v>
      </c>
      <c r="B2197" s="176"/>
      <c r="C2197" s="185">
        <v>4</v>
      </c>
      <c r="D2197" s="153">
        <v>0</v>
      </c>
      <c r="E2197" s="177" t="s">
        <v>3417</v>
      </c>
      <c r="F2197" s="177" t="s">
        <v>3986</v>
      </c>
      <c r="G2197" s="177" t="s">
        <v>3417</v>
      </c>
      <c r="H2197" s="177" t="s">
        <v>3417</v>
      </c>
      <c r="I2197" s="177" t="s">
        <v>3401</v>
      </c>
      <c r="J2197" s="177" t="s">
        <v>8105</v>
      </c>
      <c r="K2197" s="60" t="str">
        <f t="shared" si="49"/>
        <v>0001000010010101088</v>
      </c>
    </row>
    <row r="2198" spans="1:11" s="3" customFormat="1">
      <c r="A2198" s="176" t="s">
        <v>5081</v>
      </c>
      <c r="B2198" s="176"/>
      <c r="C2198" s="185">
        <v>4</v>
      </c>
      <c r="D2198" s="153">
        <v>0</v>
      </c>
      <c r="E2198" s="177" t="s">
        <v>3417</v>
      </c>
      <c r="F2198" s="177" t="s">
        <v>3986</v>
      </c>
      <c r="G2198" s="177" t="s">
        <v>3417</v>
      </c>
      <c r="H2198" s="177" t="s">
        <v>3417</v>
      </c>
      <c r="I2198" s="177" t="s">
        <v>3401</v>
      </c>
      <c r="J2198" s="187" t="s">
        <v>8106</v>
      </c>
      <c r="K2198" s="60" t="str">
        <f t="shared" si="49"/>
        <v>0001000010010101089</v>
      </c>
    </row>
    <row r="2199" spans="1:11" s="3" customFormat="1">
      <c r="A2199" s="176" t="s">
        <v>5082</v>
      </c>
      <c r="B2199" s="176"/>
      <c r="C2199" s="185">
        <v>4</v>
      </c>
      <c r="D2199" s="153">
        <v>0</v>
      </c>
      <c r="E2199" s="177" t="s">
        <v>3417</v>
      </c>
      <c r="F2199" s="177" t="s">
        <v>3986</v>
      </c>
      <c r="G2199" s="177" t="s">
        <v>3417</v>
      </c>
      <c r="H2199" s="177" t="s">
        <v>3417</v>
      </c>
      <c r="I2199" s="177" t="s">
        <v>3401</v>
      </c>
      <c r="J2199" s="177" t="s">
        <v>8107</v>
      </c>
      <c r="K2199" s="60" t="str">
        <f t="shared" ref="K2199:K2262" si="50">D2199&amp;E2199&amp;F2199&amp;G2199&amp;H2199&amp;I2199&amp;J2199</f>
        <v>0001000010010101090</v>
      </c>
    </row>
    <row r="2200" spans="1:11" s="3" customFormat="1">
      <c r="A2200" s="176" t="s">
        <v>5083</v>
      </c>
      <c r="B2200" s="176"/>
      <c r="C2200" s="185">
        <v>4</v>
      </c>
      <c r="D2200" s="153">
        <v>0</v>
      </c>
      <c r="E2200" s="177" t="s">
        <v>3417</v>
      </c>
      <c r="F2200" s="177" t="s">
        <v>3986</v>
      </c>
      <c r="G2200" s="177" t="s">
        <v>3417</v>
      </c>
      <c r="H2200" s="177" t="s">
        <v>3417</v>
      </c>
      <c r="I2200" s="177" t="s">
        <v>3401</v>
      </c>
      <c r="J2200" s="187" t="s">
        <v>8108</v>
      </c>
      <c r="K2200" s="60" t="str">
        <f t="shared" si="50"/>
        <v>0001000010010101091</v>
      </c>
    </row>
    <row r="2201" spans="1:11" s="3" customFormat="1">
      <c r="A2201" s="176" t="s">
        <v>5084</v>
      </c>
      <c r="B2201" s="176"/>
      <c r="C2201" s="185">
        <v>4</v>
      </c>
      <c r="D2201" s="153">
        <v>0</v>
      </c>
      <c r="E2201" s="177" t="s">
        <v>3417</v>
      </c>
      <c r="F2201" s="177" t="s">
        <v>3986</v>
      </c>
      <c r="G2201" s="177" t="s">
        <v>3417</v>
      </c>
      <c r="H2201" s="177" t="s">
        <v>3417</v>
      </c>
      <c r="I2201" s="177" t="s">
        <v>3401</v>
      </c>
      <c r="J2201" s="177" t="s">
        <v>8109</v>
      </c>
      <c r="K2201" s="60" t="str">
        <f t="shared" si="50"/>
        <v>0001000010010101092</v>
      </c>
    </row>
    <row r="2202" spans="1:11" s="3" customFormat="1">
      <c r="A2202" s="176" t="s">
        <v>5085</v>
      </c>
      <c r="B2202" s="176"/>
      <c r="C2202" s="185">
        <v>4</v>
      </c>
      <c r="D2202" s="153">
        <v>0</v>
      </c>
      <c r="E2202" s="177" t="s">
        <v>3417</v>
      </c>
      <c r="F2202" s="177" t="s">
        <v>3986</v>
      </c>
      <c r="G2202" s="177" t="s">
        <v>3417</v>
      </c>
      <c r="H2202" s="177" t="s">
        <v>3417</v>
      </c>
      <c r="I2202" s="177" t="s">
        <v>3401</v>
      </c>
      <c r="J2202" s="187" t="s">
        <v>8110</v>
      </c>
      <c r="K2202" s="60" t="str">
        <f t="shared" si="50"/>
        <v>0001000010010101093</v>
      </c>
    </row>
    <row r="2203" spans="1:11" s="3" customFormat="1">
      <c r="A2203" s="176" t="s">
        <v>5086</v>
      </c>
      <c r="B2203" s="176"/>
      <c r="C2203" s="185">
        <v>4</v>
      </c>
      <c r="D2203" s="153">
        <v>0</v>
      </c>
      <c r="E2203" s="177" t="s">
        <v>3417</v>
      </c>
      <c r="F2203" s="177" t="s">
        <v>3986</v>
      </c>
      <c r="G2203" s="177" t="s">
        <v>3417</v>
      </c>
      <c r="H2203" s="177" t="s">
        <v>3417</v>
      </c>
      <c r="I2203" s="177" t="s">
        <v>3401</v>
      </c>
      <c r="J2203" s="177" t="s">
        <v>8111</v>
      </c>
      <c r="K2203" s="60" t="str">
        <f t="shared" si="50"/>
        <v>0001000010010101094</v>
      </c>
    </row>
    <row r="2204" spans="1:11" s="3" customFormat="1">
      <c r="A2204" s="176" t="s">
        <v>5087</v>
      </c>
      <c r="B2204" s="176"/>
      <c r="C2204" s="185">
        <v>4</v>
      </c>
      <c r="D2204" s="153">
        <v>0</v>
      </c>
      <c r="E2204" s="177" t="s">
        <v>3417</v>
      </c>
      <c r="F2204" s="177" t="s">
        <v>3986</v>
      </c>
      <c r="G2204" s="177" t="s">
        <v>3417</v>
      </c>
      <c r="H2204" s="177" t="s">
        <v>3417</v>
      </c>
      <c r="I2204" s="177" t="s">
        <v>3401</v>
      </c>
      <c r="J2204" s="187" t="s">
        <v>8112</v>
      </c>
      <c r="K2204" s="60" t="str">
        <f t="shared" si="50"/>
        <v>0001000010010101095</v>
      </c>
    </row>
    <row r="2205" spans="1:11" s="3" customFormat="1">
      <c r="A2205" s="176" t="s">
        <v>5088</v>
      </c>
      <c r="B2205" s="176"/>
      <c r="C2205" s="185">
        <v>4</v>
      </c>
      <c r="D2205" s="153">
        <v>0</v>
      </c>
      <c r="E2205" s="177" t="s">
        <v>3417</v>
      </c>
      <c r="F2205" s="177" t="s">
        <v>3986</v>
      </c>
      <c r="G2205" s="177" t="s">
        <v>3417</v>
      </c>
      <c r="H2205" s="177" t="s">
        <v>3417</v>
      </c>
      <c r="I2205" s="177" t="s">
        <v>3401</v>
      </c>
      <c r="J2205" s="177" t="s">
        <v>8113</v>
      </c>
      <c r="K2205" s="60" t="str">
        <f t="shared" si="50"/>
        <v>0001000010010101096</v>
      </c>
    </row>
    <row r="2206" spans="1:11" s="3" customFormat="1">
      <c r="A2206" s="176" t="s">
        <v>5089</v>
      </c>
      <c r="B2206" s="176"/>
      <c r="C2206" s="185">
        <v>4</v>
      </c>
      <c r="D2206" s="153">
        <v>0</v>
      </c>
      <c r="E2206" s="177" t="s">
        <v>3417</v>
      </c>
      <c r="F2206" s="177" t="s">
        <v>3986</v>
      </c>
      <c r="G2206" s="177" t="s">
        <v>3417</v>
      </c>
      <c r="H2206" s="177" t="s">
        <v>3417</v>
      </c>
      <c r="I2206" s="177" t="s">
        <v>3401</v>
      </c>
      <c r="J2206" s="187" t="s">
        <v>8114</v>
      </c>
      <c r="K2206" s="60" t="str">
        <f t="shared" si="50"/>
        <v>0001000010010101097</v>
      </c>
    </row>
    <row r="2207" spans="1:11" s="3" customFormat="1">
      <c r="A2207" s="176" t="s">
        <v>5090</v>
      </c>
      <c r="B2207" s="176"/>
      <c r="C2207" s="185">
        <v>4</v>
      </c>
      <c r="D2207" s="153">
        <v>0</v>
      </c>
      <c r="E2207" s="177" t="s">
        <v>3417</v>
      </c>
      <c r="F2207" s="177" t="s">
        <v>3986</v>
      </c>
      <c r="G2207" s="177" t="s">
        <v>3417</v>
      </c>
      <c r="H2207" s="177" t="s">
        <v>3417</v>
      </c>
      <c r="I2207" s="177" t="s">
        <v>3401</v>
      </c>
      <c r="J2207" s="177" t="s">
        <v>8115</v>
      </c>
      <c r="K2207" s="60" t="str">
        <f t="shared" si="50"/>
        <v>0001000010010101098</v>
      </c>
    </row>
    <row r="2208" spans="1:11" s="3" customFormat="1">
      <c r="A2208" s="176" t="s">
        <v>5091</v>
      </c>
      <c r="B2208" s="176"/>
      <c r="C2208" s="185">
        <v>4</v>
      </c>
      <c r="D2208" s="153">
        <v>0</v>
      </c>
      <c r="E2208" s="177" t="s">
        <v>3417</v>
      </c>
      <c r="F2208" s="177" t="s">
        <v>3986</v>
      </c>
      <c r="G2208" s="177" t="s">
        <v>3417</v>
      </c>
      <c r="H2208" s="177" t="s">
        <v>3417</v>
      </c>
      <c r="I2208" s="177" t="s">
        <v>3401</v>
      </c>
      <c r="J2208" s="187" t="s">
        <v>8116</v>
      </c>
      <c r="K2208" s="60" t="str">
        <f t="shared" si="50"/>
        <v>0001000010010101099</v>
      </c>
    </row>
    <row r="2209" spans="1:11" s="3" customFormat="1">
      <c r="A2209" s="176" t="s">
        <v>5092</v>
      </c>
      <c r="B2209" s="176"/>
      <c r="C2209" s="185">
        <v>4</v>
      </c>
      <c r="D2209" s="153">
        <v>0</v>
      </c>
      <c r="E2209" s="177" t="s">
        <v>3417</v>
      </c>
      <c r="F2209" s="177" t="s">
        <v>3986</v>
      </c>
      <c r="G2209" s="177" t="s">
        <v>3417</v>
      </c>
      <c r="H2209" s="177" t="s">
        <v>3417</v>
      </c>
      <c r="I2209" s="177" t="s">
        <v>3401</v>
      </c>
      <c r="J2209" s="177" t="s">
        <v>8117</v>
      </c>
      <c r="K2209" s="60" t="str">
        <f t="shared" si="50"/>
        <v>0001000010010101100</v>
      </c>
    </row>
    <row r="2210" spans="1:11" s="3" customFormat="1">
      <c r="A2210" s="176" t="s">
        <v>5093</v>
      </c>
      <c r="B2210" s="176"/>
      <c r="C2210" s="185">
        <v>4</v>
      </c>
      <c r="D2210" s="153">
        <v>0</v>
      </c>
      <c r="E2210" s="177" t="s">
        <v>3417</v>
      </c>
      <c r="F2210" s="177" t="s">
        <v>3986</v>
      </c>
      <c r="G2210" s="177" t="s">
        <v>3417</v>
      </c>
      <c r="H2210" s="177" t="s">
        <v>3417</v>
      </c>
      <c r="I2210" s="177" t="s">
        <v>3401</v>
      </c>
      <c r="J2210" s="187" t="s">
        <v>8118</v>
      </c>
      <c r="K2210" s="60" t="str">
        <f t="shared" si="50"/>
        <v>0001000010010101101</v>
      </c>
    </row>
    <row r="2211" spans="1:11" s="3" customFormat="1">
      <c r="A2211" s="176" t="s">
        <v>5094</v>
      </c>
      <c r="B2211" s="176"/>
      <c r="C2211" s="185">
        <v>4</v>
      </c>
      <c r="D2211" s="153">
        <v>0</v>
      </c>
      <c r="E2211" s="177" t="s">
        <v>3417</v>
      </c>
      <c r="F2211" s="177" t="s">
        <v>3986</v>
      </c>
      <c r="G2211" s="177" t="s">
        <v>3417</v>
      </c>
      <c r="H2211" s="177" t="s">
        <v>3417</v>
      </c>
      <c r="I2211" s="177" t="s">
        <v>3401</v>
      </c>
      <c r="J2211" s="177" t="s">
        <v>8119</v>
      </c>
      <c r="K2211" s="60" t="str">
        <f t="shared" si="50"/>
        <v>0001000010010101102</v>
      </c>
    </row>
    <row r="2212" spans="1:11" s="3" customFormat="1">
      <c r="A2212" s="176" t="s">
        <v>5095</v>
      </c>
      <c r="B2212" s="176"/>
      <c r="C2212" s="185">
        <v>4</v>
      </c>
      <c r="D2212" s="153">
        <v>0</v>
      </c>
      <c r="E2212" s="177" t="s">
        <v>3417</v>
      </c>
      <c r="F2212" s="177" t="s">
        <v>3986</v>
      </c>
      <c r="G2212" s="177" t="s">
        <v>3417</v>
      </c>
      <c r="H2212" s="177" t="s">
        <v>3417</v>
      </c>
      <c r="I2212" s="177" t="s">
        <v>3401</v>
      </c>
      <c r="J2212" s="187" t="s">
        <v>8120</v>
      </c>
      <c r="K2212" s="60" t="str">
        <f t="shared" si="50"/>
        <v>0001000010010101103</v>
      </c>
    </row>
    <row r="2213" spans="1:11" s="3" customFormat="1">
      <c r="A2213" s="176" t="s">
        <v>5096</v>
      </c>
      <c r="B2213" s="176"/>
      <c r="C2213" s="185">
        <v>4</v>
      </c>
      <c r="D2213" s="153">
        <v>0</v>
      </c>
      <c r="E2213" s="177" t="s">
        <v>3417</v>
      </c>
      <c r="F2213" s="177" t="s">
        <v>3986</v>
      </c>
      <c r="G2213" s="177" t="s">
        <v>3417</v>
      </c>
      <c r="H2213" s="177" t="s">
        <v>3417</v>
      </c>
      <c r="I2213" s="177" t="s">
        <v>3401</v>
      </c>
      <c r="J2213" s="177" t="s">
        <v>8121</v>
      </c>
      <c r="K2213" s="60" t="str">
        <f t="shared" si="50"/>
        <v>0001000010010101104</v>
      </c>
    </row>
    <row r="2214" spans="1:11" s="3" customFormat="1">
      <c r="A2214" s="176" t="s">
        <v>5097</v>
      </c>
      <c r="B2214" s="176"/>
      <c r="C2214" s="185">
        <v>4</v>
      </c>
      <c r="D2214" s="153">
        <v>0</v>
      </c>
      <c r="E2214" s="177" t="s">
        <v>3417</v>
      </c>
      <c r="F2214" s="177" t="s">
        <v>3986</v>
      </c>
      <c r="G2214" s="177" t="s">
        <v>3417</v>
      </c>
      <c r="H2214" s="177" t="s">
        <v>3417</v>
      </c>
      <c r="I2214" s="177" t="s">
        <v>3401</v>
      </c>
      <c r="J2214" s="187" t="s">
        <v>8122</v>
      </c>
      <c r="K2214" s="60" t="str">
        <f t="shared" si="50"/>
        <v>0001000010010101105</v>
      </c>
    </row>
    <row r="2215" spans="1:11" s="3" customFormat="1">
      <c r="A2215" s="176" t="s">
        <v>5098</v>
      </c>
      <c r="B2215" s="176"/>
      <c r="C2215" s="185">
        <v>4</v>
      </c>
      <c r="D2215" s="153">
        <v>0</v>
      </c>
      <c r="E2215" s="177" t="s">
        <v>3417</v>
      </c>
      <c r="F2215" s="177" t="s">
        <v>3986</v>
      </c>
      <c r="G2215" s="177" t="s">
        <v>3417</v>
      </c>
      <c r="H2215" s="177" t="s">
        <v>3417</v>
      </c>
      <c r="I2215" s="177" t="s">
        <v>3401</v>
      </c>
      <c r="J2215" s="177" t="s">
        <v>8123</v>
      </c>
      <c r="K2215" s="60" t="str">
        <f t="shared" si="50"/>
        <v>0001000010010101106</v>
      </c>
    </row>
    <row r="2216" spans="1:11" s="3" customFormat="1">
      <c r="A2216" s="176" t="s">
        <v>5099</v>
      </c>
      <c r="B2216" s="176"/>
      <c r="C2216" s="185">
        <v>4</v>
      </c>
      <c r="D2216" s="153">
        <v>0</v>
      </c>
      <c r="E2216" s="177" t="s">
        <v>3417</v>
      </c>
      <c r="F2216" s="177" t="s">
        <v>3986</v>
      </c>
      <c r="G2216" s="177" t="s">
        <v>3417</v>
      </c>
      <c r="H2216" s="177" t="s">
        <v>3417</v>
      </c>
      <c r="I2216" s="177" t="s">
        <v>3401</v>
      </c>
      <c r="J2216" s="187" t="s">
        <v>8124</v>
      </c>
      <c r="K2216" s="60" t="str">
        <f t="shared" si="50"/>
        <v>0001000010010101107</v>
      </c>
    </row>
    <row r="2217" spans="1:11" s="3" customFormat="1">
      <c r="A2217" s="176" t="s">
        <v>5100</v>
      </c>
      <c r="B2217" s="176"/>
      <c r="C2217" s="185">
        <v>4</v>
      </c>
      <c r="D2217" s="153">
        <v>0</v>
      </c>
      <c r="E2217" s="177" t="s">
        <v>3417</v>
      </c>
      <c r="F2217" s="177" t="s">
        <v>3986</v>
      </c>
      <c r="G2217" s="177" t="s">
        <v>3417</v>
      </c>
      <c r="H2217" s="177" t="s">
        <v>3417</v>
      </c>
      <c r="I2217" s="177" t="s">
        <v>3401</v>
      </c>
      <c r="J2217" s="177" t="s">
        <v>8125</v>
      </c>
      <c r="K2217" s="60" t="str">
        <f t="shared" si="50"/>
        <v>0001000010010101108</v>
      </c>
    </row>
    <row r="2218" spans="1:11" s="3" customFormat="1">
      <c r="A2218" s="176" t="s">
        <v>5101</v>
      </c>
      <c r="B2218" s="176"/>
      <c r="C2218" s="185">
        <v>4</v>
      </c>
      <c r="D2218" s="153">
        <v>0</v>
      </c>
      <c r="E2218" s="177" t="s">
        <v>3417</v>
      </c>
      <c r="F2218" s="177" t="s">
        <v>3986</v>
      </c>
      <c r="G2218" s="177" t="s">
        <v>3417</v>
      </c>
      <c r="H2218" s="177" t="s">
        <v>3417</v>
      </c>
      <c r="I2218" s="177" t="s">
        <v>3401</v>
      </c>
      <c r="J2218" s="187" t="s">
        <v>8126</v>
      </c>
      <c r="K2218" s="60" t="str">
        <f t="shared" si="50"/>
        <v>0001000010010101109</v>
      </c>
    </row>
    <row r="2219" spans="1:11" s="3" customFormat="1">
      <c r="A2219" s="176" t="s">
        <v>5102</v>
      </c>
      <c r="B2219" s="176"/>
      <c r="C2219" s="185">
        <v>4</v>
      </c>
      <c r="D2219" s="153">
        <v>0</v>
      </c>
      <c r="E2219" s="177" t="s">
        <v>3417</v>
      </c>
      <c r="F2219" s="177" t="s">
        <v>3986</v>
      </c>
      <c r="G2219" s="177" t="s">
        <v>3417</v>
      </c>
      <c r="H2219" s="177" t="s">
        <v>3417</v>
      </c>
      <c r="I2219" s="177" t="s">
        <v>3401</v>
      </c>
      <c r="J2219" s="177" t="s">
        <v>8127</v>
      </c>
      <c r="K2219" s="60" t="str">
        <f t="shared" si="50"/>
        <v>0001000010010101110</v>
      </c>
    </row>
    <row r="2220" spans="1:11" s="3" customFormat="1">
      <c r="A2220" s="176" t="s">
        <v>5103</v>
      </c>
      <c r="B2220" s="176"/>
      <c r="C2220" s="185">
        <v>4</v>
      </c>
      <c r="D2220" s="153">
        <v>0</v>
      </c>
      <c r="E2220" s="177" t="s">
        <v>3417</v>
      </c>
      <c r="F2220" s="177" t="s">
        <v>3986</v>
      </c>
      <c r="G2220" s="177" t="s">
        <v>3417</v>
      </c>
      <c r="H2220" s="177" t="s">
        <v>3417</v>
      </c>
      <c r="I2220" s="177" t="s">
        <v>3401</v>
      </c>
      <c r="J2220" s="187" t="s">
        <v>8128</v>
      </c>
      <c r="K2220" s="60" t="str">
        <f t="shared" si="50"/>
        <v>0001000010010101111</v>
      </c>
    </row>
    <row r="2221" spans="1:11" s="3" customFormat="1">
      <c r="A2221" s="176" t="s">
        <v>5104</v>
      </c>
      <c r="B2221" s="176"/>
      <c r="C2221" s="185">
        <v>4</v>
      </c>
      <c r="D2221" s="153">
        <v>0</v>
      </c>
      <c r="E2221" s="177" t="s">
        <v>3417</v>
      </c>
      <c r="F2221" s="177" t="s">
        <v>3986</v>
      </c>
      <c r="G2221" s="177" t="s">
        <v>3417</v>
      </c>
      <c r="H2221" s="177" t="s">
        <v>3417</v>
      </c>
      <c r="I2221" s="177" t="s">
        <v>3401</v>
      </c>
      <c r="J2221" s="177" t="s">
        <v>8129</v>
      </c>
      <c r="K2221" s="60" t="str">
        <f t="shared" si="50"/>
        <v>0001000010010101112</v>
      </c>
    </row>
    <row r="2222" spans="1:11" s="3" customFormat="1">
      <c r="A2222" s="176" t="s">
        <v>5105</v>
      </c>
      <c r="B2222" s="176"/>
      <c r="C2222" s="185">
        <v>4</v>
      </c>
      <c r="D2222" s="153">
        <v>0</v>
      </c>
      <c r="E2222" s="177" t="s">
        <v>3417</v>
      </c>
      <c r="F2222" s="177" t="s">
        <v>3986</v>
      </c>
      <c r="G2222" s="177" t="s">
        <v>3417</v>
      </c>
      <c r="H2222" s="177" t="s">
        <v>3417</v>
      </c>
      <c r="I2222" s="177" t="s">
        <v>3401</v>
      </c>
      <c r="J2222" s="187" t="s">
        <v>8130</v>
      </c>
      <c r="K2222" s="60" t="str">
        <f t="shared" si="50"/>
        <v>0001000010010101113</v>
      </c>
    </row>
    <row r="2223" spans="1:11" s="3" customFormat="1">
      <c r="A2223" s="176" t="s">
        <v>5106</v>
      </c>
      <c r="B2223" s="176"/>
      <c r="C2223" s="185">
        <v>4</v>
      </c>
      <c r="D2223" s="153">
        <v>0</v>
      </c>
      <c r="E2223" s="177" t="s">
        <v>3417</v>
      </c>
      <c r="F2223" s="177" t="s">
        <v>3986</v>
      </c>
      <c r="G2223" s="177" t="s">
        <v>3417</v>
      </c>
      <c r="H2223" s="177" t="s">
        <v>3417</v>
      </c>
      <c r="I2223" s="177" t="s">
        <v>3401</v>
      </c>
      <c r="J2223" s="177" t="s">
        <v>8131</v>
      </c>
      <c r="K2223" s="60" t="str">
        <f t="shared" si="50"/>
        <v>0001000010010101114</v>
      </c>
    </row>
    <row r="2224" spans="1:11" s="3" customFormat="1">
      <c r="A2224" s="176" t="s">
        <v>5107</v>
      </c>
      <c r="B2224" s="176"/>
      <c r="C2224" s="185">
        <v>4</v>
      </c>
      <c r="D2224" s="153">
        <v>0</v>
      </c>
      <c r="E2224" s="177" t="s">
        <v>3417</v>
      </c>
      <c r="F2224" s="177" t="s">
        <v>3986</v>
      </c>
      <c r="G2224" s="177" t="s">
        <v>3417</v>
      </c>
      <c r="H2224" s="177" t="s">
        <v>3417</v>
      </c>
      <c r="I2224" s="177" t="s">
        <v>3401</v>
      </c>
      <c r="J2224" s="187" t="s">
        <v>8132</v>
      </c>
      <c r="K2224" s="60" t="str">
        <f t="shared" si="50"/>
        <v>0001000010010101115</v>
      </c>
    </row>
    <row r="2225" spans="1:11" s="3" customFormat="1">
      <c r="A2225" s="176" t="s">
        <v>5108</v>
      </c>
      <c r="B2225" s="176"/>
      <c r="C2225" s="185">
        <v>4</v>
      </c>
      <c r="D2225" s="153">
        <v>0</v>
      </c>
      <c r="E2225" s="177" t="s">
        <v>3417</v>
      </c>
      <c r="F2225" s="177" t="s">
        <v>3986</v>
      </c>
      <c r="G2225" s="177" t="s">
        <v>3417</v>
      </c>
      <c r="H2225" s="177" t="s">
        <v>3417</v>
      </c>
      <c r="I2225" s="177" t="s">
        <v>3401</v>
      </c>
      <c r="J2225" s="177" t="s">
        <v>8133</v>
      </c>
      <c r="K2225" s="60" t="str">
        <f t="shared" si="50"/>
        <v>0001000010010101116</v>
      </c>
    </row>
    <row r="2226" spans="1:11" s="3" customFormat="1">
      <c r="A2226" s="176" t="s">
        <v>5109</v>
      </c>
      <c r="B2226" s="176"/>
      <c r="C2226" s="185">
        <v>4</v>
      </c>
      <c r="D2226" s="153">
        <v>0</v>
      </c>
      <c r="E2226" s="177" t="s">
        <v>3417</v>
      </c>
      <c r="F2226" s="177" t="s">
        <v>3986</v>
      </c>
      <c r="G2226" s="177" t="s">
        <v>3417</v>
      </c>
      <c r="H2226" s="177" t="s">
        <v>3417</v>
      </c>
      <c r="I2226" s="177" t="s">
        <v>3401</v>
      </c>
      <c r="J2226" s="187" t="s">
        <v>8134</v>
      </c>
      <c r="K2226" s="60" t="str">
        <f t="shared" si="50"/>
        <v>0001000010010101117</v>
      </c>
    </row>
    <row r="2227" spans="1:11" s="3" customFormat="1">
      <c r="A2227" s="176" t="s">
        <v>5110</v>
      </c>
      <c r="B2227" s="176"/>
      <c r="C2227" s="185">
        <v>4</v>
      </c>
      <c r="D2227" s="153">
        <v>0</v>
      </c>
      <c r="E2227" s="177" t="s">
        <v>3417</v>
      </c>
      <c r="F2227" s="177" t="s">
        <v>3986</v>
      </c>
      <c r="G2227" s="177" t="s">
        <v>3417</v>
      </c>
      <c r="H2227" s="177" t="s">
        <v>3417</v>
      </c>
      <c r="I2227" s="177" t="s">
        <v>3401</v>
      </c>
      <c r="J2227" s="177" t="s">
        <v>8135</v>
      </c>
      <c r="K2227" s="60" t="str">
        <f t="shared" si="50"/>
        <v>0001000010010101118</v>
      </c>
    </row>
    <row r="2228" spans="1:11" s="3" customFormat="1">
      <c r="A2228" s="176" t="s">
        <v>5111</v>
      </c>
      <c r="B2228" s="176"/>
      <c r="C2228" s="185">
        <v>4</v>
      </c>
      <c r="D2228" s="153">
        <v>0</v>
      </c>
      <c r="E2228" s="177" t="s">
        <v>3417</v>
      </c>
      <c r="F2228" s="177" t="s">
        <v>3986</v>
      </c>
      <c r="G2228" s="177" t="s">
        <v>3417</v>
      </c>
      <c r="H2228" s="177" t="s">
        <v>3417</v>
      </c>
      <c r="I2228" s="177" t="s">
        <v>3401</v>
      </c>
      <c r="J2228" s="187" t="s">
        <v>8136</v>
      </c>
      <c r="K2228" s="60" t="str">
        <f t="shared" si="50"/>
        <v>0001000010010101119</v>
      </c>
    </row>
    <row r="2229" spans="1:11" s="3" customFormat="1">
      <c r="A2229" s="176" t="s">
        <v>5112</v>
      </c>
      <c r="B2229" s="176"/>
      <c r="C2229" s="185">
        <v>4</v>
      </c>
      <c r="D2229" s="153">
        <v>0</v>
      </c>
      <c r="E2229" s="177" t="s">
        <v>3417</v>
      </c>
      <c r="F2229" s="177" t="s">
        <v>3986</v>
      </c>
      <c r="G2229" s="177" t="s">
        <v>3417</v>
      </c>
      <c r="H2229" s="177" t="s">
        <v>3417</v>
      </c>
      <c r="I2229" s="177" t="s">
        <v>3401</v>
      </c>
      <c r="J2229" s="177" t="s">
        <v>8137</v>
      </c>
      <c r="K2229" s="60" t="str">
        <f t="shared" si="50"/>
        <v>0001000010010101120</v>
      </c>
    </row>
    <row r="2230" spans="1:11" s="3" customFormat="1">
      <c r="A2230" s="176" t="s">
        <v>5113</v>
      </c>
      <c r="B2230" s="176"/>
      <c r="C2230" s="185">
        <v>4</v>
      </c>
      <c r="D2230" s="153">
        <v>0</v>
      </c>
      <c r="E2230" s="177" t="s">
        <v>3417</v>
      </c>
      <c r="F2230" s="177" t="s">
        <v>3986</v>
      </c>
      <c r="G2230" s="177" t="s">
        <v>3417</v>
      </c>
      <c r="H2230" s="177" t="s">
        <v>3417</v>
      </c>
      <c r="I2230" s="177" t="s">
        <v>3401</v>
      </c>
      <c r="J2230" s="187" t="s">
        <v>8138</v>
      </c>
      <c r="K2230" s="60" t="str">
        <f t="shared" si="50"/>
        <v>0001000010010101121</v>
      </c>
    </row>
    <row r="2231" spans="1:11" s="3" customFormat="1">
      <c r="A2231" s="176" t="s">
        <v>5114</v>
      </c>
      <c r="B2231" s="176"/>
      <c r="C2231" s="185">
        <v>4</v>
      </c>
      <c r="D2231" s="153">
        <v>0</v>
      </c>
      <c r="E2231" s="177" t="s">
        <v>3417</v>
      </c>
      <c r="F2231" s="177" t="s">
        <v>3986</v>
      </c>
      <c r="G2231" s="177" t="s">
        <v>3417</v>
      </c>
      <c r="H2231" s="177" t="s">
        <v>3417</v>
      </c>
      <c r="I2231" s="177" t="s">
        <v>3401</v>
      </c>
      <c r="J2231" s="177" t="s">
        <v>8139</v>
      </c>
      <c r="K2231" s="60" t="str">
        <f t="shared" si="50"/>
        <v>0001000010010101122</v>
      </c>
    </row>
    <row r="2232" spans="1:11" s="3" customFormat="1">
      <c r="A2232" s="176" t="s">
        <v>5115</v>
      </c>
      <c r="B2232" s="176"/>
      <c r="C2232" s="185">
        <v>4</v>
      </c>
      <c r="D2232" s="153">
        <v>0</v>
      </c>
      <c r="E2232" s="177" t="s">
        <v>3417</v>
      </c>
      <c r="F2232" s="177" t="s">
        <v>3986</v>
      </c>
      <c r="G2232" s="177" t="s">
        <v>3417</v>
      </c>
      <c r="H2232" s="177" t="s">
        <v>3417</v>
      </c>
      <c r="I2232" s="177" t="s">
        <v>3401</v>
      </c>
      <c r="J2232" s="187" t="s">
        <v>8140</v>
      </c>
      <c r="K2232" s="60" t="str">
        <f t="shared" si="50"/>
        <v>0001000010010101123</v>
      </c>
    </row>
    <row r="2233" spans="1:11" s="3" customFormat="1">
      <c r="A2233" s="176" t="s">
        <v>5116</v>
      </c>
      <c r="B2233" s="176"/>
      <c r="C2233" s="185">
        <v>4</v>
      </c>
      <c r="D2233" s="153">
        <v>0</v>
      </c>
      <c r="E2233" s="177" t="s">
        <v>3417</v>
      </c>
      <c r="F2233" s="177" t="s">
        <v>3986</v>
      </c>
      <c r="G2233" s="177" t="s">
        <v>3417</v>
      </c>
      <c r="H2233" s="177" t="s">
        <v>3417</v>
      </c>
      <c r="I2233" s="177" t="s">
        <v>3401</v>
      </c>
      <c r="J2233" s="177" t="s">
        <v>8141</v>
      </c>
      <c r="K2233" s="60" t="str">
        <f t="shared" si="50"/>
        <v>0001000010010101124</v>
      </c>
    </row>
    <row r="2234" spans="1:11" s="3" customFormat="1">
      <c r="A2234" s="176" t="s">
        <v>5117</v>
      </c>
      <c r="B2234" s="176"/>
      <c r="C2234" s="185">
        <v>4</v>
      </c>
      <c r="D2234" s="153">
        <v>0</v>
      </c>
      <c r="E2234" s="177" t="s">
        <v>3417</v>
      </c>
      <c r="F2234" s="177" t="s">
        <v>3986</v>
      </c>
      <c r="G2234" s="177" t="s">
        <v>3417</v>
      </c>
      <c r="H2234" s="177" t="s">
        <v>3417</v>
      </c>
      <c r="I2234" s="177" t="s">
        <v>3401</v>
      </c>
      <c r="J2234" s="187" t="s">
        <v>8142</v>
      </c>
      <c r="K2234" s="60" t="str">
        <f t="shared" si="50"/>
        <v>0001000010010101125</v>
      </c>
    </row>
    <row r="2235" spans="1:11" s="3" customFormat="1">
      <c r="A2235" s="176" t="s">
        <v>5118</v>
      </c>
      <c r="B2235" s="176"/>
      <c r="C2235" s="185">
        <v>4</v>
      </c>
      <c r="D2235" s="153">
        <v>0</v>
      </c>
      <c r="E2235" s="177" t="s">
        <v>3417</v>
      </c>
      <c r="F2235" s="177" t="s">
        <v>3986</v>
      </c>
      <c r="G2235" s="177" t="s">
        <v>3417</v>
      </c>
      <c r="H2235" s="177" t="s">
        <v>3417</v>
      </c>
      <c r="I2235" s="177" t="s">
        <v>3401</v>
      </c>
      <c r="J2235" s="177" t="s">
        <v>8143</v>
      </c>
      <c r="K2235" s="60" t="str">
        <f t="shared" si="50"/>
        <v>0001000010010101126</v>
      </c>
    </row>
    <row r="2236" spans="1:11" s="3" customFormat="1">
      <c r="A2236" s="176" t="s">
        <v>5119</v>
      </c>
      <c r="B2236" s="176"/>
      <c r="C2236" s="185">
        <v>4</v>
      </c>
      <c r="D2236" s="153">
        <v>0</v>
      </c>
      <c r="E2236" s="177" t="s">
        <v>3417</v>
      </c>
      <c r="F2236" s="177" t="s">
        <v>3986</v>
      </c>
      <c r="G2236" s="177" t="s">
        <v>3417</v>
      </c>
      <c r="H2236" s="177" t="s">
        <v>3417</v>
      </c>
      <c r="I2236" s="177" t="s">
        <v>3401</v>
      </c>
      <c r="J2236" s="187" t="s">
        <v>8144</v>
      </c>
      <c r="K2236" s="60" t="str">
        <f t="shared" si="50"/>
        <v>0001000010010101127</v>
      </c>
    </row>
    <row r="2237" spans="1:11" s="3" customFormat="1">
      <c r="A2237" s="176" t="s">
        <v>5120</v>
      </c>
      <c r="B2237" s="176"/>
      <c r="C2237" s="185">
        <v>4</v>
      </c>
      <c r="D2237" s="153">
        <v>0</v>
      </c>
      <c r="E2237" s="177" t="s">
        <v>3417</v>
      </c>
      <c r="F2237" s="177" t="s">
        <v>3986</v>
      </c>
      <c r="G2237" s="177" t="s">
        <v>3417</v>
      </c>
      <c r="H2237" s="177" t="s">
        <v>3417</v>
      </c>
      <c r="I2237" s="177" t="s">
        <v>3401</v>
      </c>
      <c r="J2237" s="177" t="s">
        <v>8145</v>
      </c>
      <c r="K2237" s="60" t="str">
        <f t="shared" si="50"/>
        <v>0001000010010101128</v>
      </c>
    </row>
    <row r="2238" spans="1:11" s="3" customFormat="1">
      <c r="A2238" s="176" t="s">
        <v>5121</v>
      </c>
      <c r="B2238" s="176"/>
      <c r="C2238" s="185">
        <v>4</v>
      </c>
      <c r="D2238" s="153">
        <v>0</v>
      </c>
      <c r="E2238" s="177" t="s">
        <v>3417</v>
      </c>
      <c r="F2238" s="177" t="s">
        <v>3986</v>
      </c>
      <c r="G2238" s="177" t="s">
        <v>3417</v>
      </c>
      <c r="H2238" s="177" t="s">
        <v>3417</v>
      </c>
      <c r="I2238" s="177" t="s">
        <v>3401</v>
      </c>
      <c r="J2238" s="187" t="s">
        <v>8146</v>
      </c>
      <c r="K2238" s="60" t="str">
        <f t="shared" si="50"/>
        <v>0001000010010101129</v>
      </c>
    </row>
    <row r="2239" spans="1:11" s="3" customFormat="1">
      <c r="A2239" s="176" t="s">
        <v>5122</v>
      </c>
      <c r="B2239" s="176"/>
      <c r="C2239" s="185">
        <v>4</v>
      </c>
      <c r="D2239" s="153">
        <v>0</v>
      </c>
      <c r="E2239" s="177" t="s">
        <v>3417</v>
      </c>
      <c r="F2239" s="177" t="s">
        <v>3986</v>
      </c>
      <c r="G2239" s="177" t="s">
        <v>3417</v>
      </c>
      <c r="H2239" s="177" t="s">
        <v>3417</v>
      </c>
      <c r="I2239" s="177" t="s">
        <v>3401</v>
      </c>
      <c r="J2239" s="177" t="s">
        <v>8147</v>
      </c>
      <c r="K2239" s="60" t="str">
        <f t="shared" si="50"/>
        <v>0001000010010101130</v>
      </c>
    </row>
    <row r="2240" spans="1:11" s="3" customFormat="1">
      <c r="A2240" s="176" t="s">
        <v>5123</v>
      </c>
      <c r="B2240" s="176"/>
      <c r="C2240" s="185">
        <v>4</v>
      </c>
      <c r="D2240" s="153">
        <v>0</v>
      </c>
      <c r="E2240" s="177" t="s">
        <v>3417</v>
      </c>
      <c r="F2240" s="177" t="s">
        <v>3986</v>
      </c>
      <c r="G2240" s="177" t="s">
        <v>3417</v>
      </c>
      <c r="H2240" s="177" t="s">
        <v>3417</v>
      </c>
      <c r="I2240" s="177" t="s">
        <v>3401</v>
      </c>
      <c r="J2240" s="187" t="s">
        <v>8148</v>
      </c>
      <c r="K2240" s="60" t="str">
        <f t="shared" si="50"/>
        <v>0001000010010101131</v>
      </c>
    </row>
    <row r="2241" spans="1:11" s="3" customFormat="1">
      <c r="A2241" s="176" t="s">
        <v>5124</v>
      </c>
      <c r="B2241" s="176"/>
      <c r="C2241" s="185">
        <v>4</v>
      </c>
      <c r="D2241" s="153">
        <v>0</v>
      </c>
      <c r="E2241" s="177" t="s">
        <v>3417</v>
      </c>
      <c r="F2241" s="177" t="s">
        <v>3986</v>
      </c>
      <c r="G2241" s="177" t="s">
        <v>3417</v>
      </c>
      <c r="H2241" s="177" t="s">
        <v>3417</v>
      </c>
      <c r="I2241" s="177" t="s">
        <v>3401</v>
      </c>
      <c r="J2241" s="177" t="s">
        <v>8149</v>
      </c>
      <c r="K2241" s="60" t="str">
        <f t="shared" si="50"/>
        <v>0001000010010101132</v>
      </c>
    </row>
    <row r="2242" spans="1:11" s="3" customFormat="1">
      <c r="A2242" s="176" t="s">
        <v>5125</v>
      </c>
      <c r="B2242" s="176"/>
      <c r="C2242" s="185">
        <v>4</v>
      </c>
      <c r="D2242" s="153">
        <v>0</v>
      </c>
      <c r="E2242" s="177" t="s">
        <v>3417</v>
      </c>
      <c r="F2242" s="177" t="s">
        <v>3986</v>
      </c>
      <c r="G2242" s="177" t="s">
        <v>3417</v>
      </c>
      <c r="H2242" s="177" t="s">
        <v>3417</v>
      </c>
      <c r="I2242" s="177" t="s">
        <v>3401</v>
      </c>
      <c r="J2242" s="187" t="s">
        <v>8150</v>
      </c>
      <c r="K2242" s="60" t="str">
        <f t="shared" si="50"/>
        <v>0001000010010101133</v>
      </c>
    </row>
    <row r="2243" spans="1:11" s="3" customFormat="1">
      <c r="A2243" s="176" t="s">
        <v>5126</v>
      </c>
      <c r="B2243" s="176"/>
      <c r="C2243" s="185">
        <v>4</v>
      </c>
      <c r="D2243" s="153">
        <v>0</v>
      </c>
      <c r="E2243" s="177" t="s">
        <v>3417</v>
      </c>
      <c r="F2243" s="177" t="s">
        <v>3986</v>
      </c>
      <c r="G2243" s="177" t="s">
        <v>3417</v>
      </c>
      <c r="H2243" s="177" t="s">
        <v>3417</v>
      </c>
      <c r="I2243" s="177" t="s">
        <v>3401</v>
      </c>
      <c r="J2243" s="177" t="s">
        <v>8151</v>
      </c>
      <c r="K2243" s="60" t="str">
        <f t="shared" si="50"/>
        <v>0001000010010101134</v>
      </c>
    </row>
    <row r="2244" spans="1:11" s="3" customFormat="1">
      <c r="A2244" s="176" t="s">
        <v>5127</v>
      </c>
      <c r="B2244" s="176"/>
      <c r="C2244" s="185">
        <v>4</v>
      </c>
      <c r="D2244" s="153">
        <v>0</v>
      </c>
      <c r="E2244" s="177" t="s">
        <v>3417</v>
      </c>
      <c r="F2244" s="177" t="s">
        <v>3986</v>
      </c>
      <c r="G2244" s="177" t="s">
        <v>3417</v>
      </c>
      <c r="H2244" s="177" t="s">
        <v>3417</v>
      </c>
      <c r="I2244" s="177" t="s">
        <v>3401</v>
      </c>
      <c r="J2244" s="187" t="s">
        <v>8152</v>
      </c>
      <c r="K2244" s="60" t="str">
        <f t="shared" si="50"/>
        <v>0001000010010101135</v>
      </c>
    </row>
    <row r="2245" spans="1:11" s="3" customFormat="1">
      <c r="A2245" s="176" t="s">
        <v>5128</v>
      </c>
      <c r="B2245" s="176"/>
      <c r="C2245" s="185">
        <v>4</v>
      </c>
      <c r="D2245" s="153">
        <v>0</v>
      </c>
      <c r="E2245" s="177" t="s">
        <v>3417</v>
      </c>
      <c r="F2245" s="177" t="s">
        <v>3986</v>
      </c>
      <c r="G2245" s="177" t="s">
        <v>3417</v>
      </c>
      <c r="H2245" s="177" t="s">
        <v>3417</v>
      </c>
      <c r="I2245" s="177" t="s">
        <v>3401</v>
      </c>
      <c r="J2245" s="177" t="s">
        <v>8153</v>
      </c>
      <c r="K2245" s="60" t="str">
        <f t="shared" si="50"/>
        <v>0001000010010101136</v>
      </c>
    </row>
    <row r="2246" spans="1:11" s="3" customFormat="1">
      <c r="A2246" s="176" t="s">
        <v>5129</v>
      </c>
      <c r="B2246" s="176"/>
      <c r="C2246" s="185">
        <v>4</v>
      </c>
      <c r="D2246" s="153">
        <v>0</v>
      </c>
      <c r="E2246" s="177" t="s">
        <v>3417</v>
      </c>
      <c r="F2246" s="177" t="s">
        <v>3986</v>
      </c>
      <c r="G2246" s="177" t="s">
        <v>3417</v>
      </c>
      <c r="H2246" s="177" t="s">
        <v>3417</v>
      </c>
      <c r="I2246" s="177" t="s">
        <v>3401</v>
      </c>
      <c r="J2246" s="187" t="s">
        <v>8154</v>
      </c>
      <c r="K2246" s="60" t="str">
        <f t="shared" si="50"/>
        <v>0001000010010101137</v>
      </c>
    </row>
    <row r="2247" spans="1:11" s="3" customFormat="1">
      <c r="A2247" s="176" t="s">
        <v>5130</v>
      </c>
      <c r="B2247" s="176"/>
      <c r="C2247" s="185">
        <v>4</v>
      </c>
      <c r="D2247" s="153">
        <v>0</v>
      </c>
      <c r="E2247" s="177" t="s">
        <v>3417</v>
      </c>
      <c r="F2247" s="177" t="s">
        <v>3986</v>
      </c>
      <c r="G2247" s="177" t="s">
        <v>3417</v>
      </c>
      <c r="H2247" s="177" t="s">
        <v>3417</v>
      </c>
      <c r="I2247" s="177" t="s">
        <v>3401</v>
      </c>
      <c r="J2247" s="177" t="s">
        <v>8155</v>
      </c>
      <c r="K2247" s="60" t="str">
        <f t="shared" si="50"/>
        <v>0001000010010101138</v>
      </c>
    </row>
    <row r="2248" spans="1:11" s="3" customFormat="1">
      <c r="A2248" s="176" t="s">
        <v>5131</v>
      </c>
      <c r="B2248" s="176"/>
      <c r="C2248" s="185">
        <v>4</v>
      </c>
      <c r="D2248" s="153">
        <v>0</v>
      </c>
      <c r="E2248" s="177" t="s">
        <v>3417</v>
      </c>
      <c r="F2248" s="177" t="s">
        <v>3986</v>
      </c>
      <c r="G2248" s="177" t="s">
        <v>3417</v>
      </c>
      <c r="H2248" s="177" t="s">
        <v>3417</v>
      </c>
      <c r="I2248" s="177" t="s">
        <v>3401</v>
      </c>
      <c r="J2248" s="187" t="s">
        <v>8156</v>
      </c>
      <c r="K2248" s="60" t="str">
        <f t="shared" si="50"/>
        <v>0001000010010101139</v>
      </c>
    </row>
    <row r="2249" spans="1:11" s="3" customFormat="1">
      <c r="A2249" s="176" t="s">
        <v>5132</v>
      </c>
      <c r="B2249" s="176"/>
      <c r="C2249" s="185">
        <v>4</v>
      </c>
      <c r="D2249" s="153">
        <v>0</v>
      </c>
      <c r="E2249" s="177" t="s">
        <v>3417</v>
      </c>
      <c r="F2249" s="177" t="s">
        <v>3986</v>
      </c>
      <c r="G2249" s="177" t="s">
        <v>3417</v>
      </c>
      <c r="H2249" s="177" t="s">
        <v>3417</v>
      </c>
      <c r="I2249" s="177" t="s">
        <v>3401</v>
      </c>
      <c r="J2249" s="177" t="s">
        <v>8157</v>
      </c>
      <c r="K2249" s="60" t="str">
        <f t="shared" si="50"/>
        <v>0001000010010101140</v>
      </c>
    </row>
    <row r="2250" spans="1:11" s="3" customFormat="1">
      <c r="A2250" s="176" t="s">
        <v>5133</v>
      </c>
      <c r="B2250" s="176"/>
      <c r="C2250" s="185">
        <v>4</v>
      </c>
      <c r="D2250" s="153">
        <v>0</v>
      </c>
      <c r="E2250" s="177" t="s">
        <v>3417</v>
      </c>
      <c r="F2250" s="177" t="s">
        <v>3986</v>
      </c>
      <c r="G2250" s="177" t="s">
        <v>3417</v>
      </c>
      <c r="H2250" s="177" t="s">
        <v>3417</v>
      </c>
      <c r="I2250" s="177" t="s">
        <v>3401</v>
      </c>
      <c r="J2250" s="187" t="s">
        <v>8158</v>
      </c>
      <c r="K2250" s="60" t="str">
        <f t="shared" si="50"/>
        <v>0001000010010101141</v>
      </c>
    </row>
    <row r="2251" spans="1:11" s="3" customFormat="1">
      <c r="A2251" s="176" t="s">
        <v>5134</v>
      </c>
      <c r="B2251" s="176"/>
      <c r="C2251" s="185">
        <v>4</v>
      </c>
      <c r="D2251" s="153">
        <v>0</v>
      </c>
      <c r="E2251" s="177" t="s">
        <v>3417</v>
      </c>
      <c r="F2251" s="177" t="s">
        <v>3986</v>
      </c>
      <c r="G2251" s="177" t="s">
        <v>3417</v>
      </c>
      <c r="H2251" s="177" t="s">
        <v>3417</v>
      </c>
      <c r="I2251" s="177" t="s">
        <v>3401</v>
      </c>
      <c r="J2251" s="177" t="s">
        <v>8159</v>
      </c>
      <c r="K2251" s="60" t="str">
        <f t="shared" si="50"/>
        <v>0001000010010101142</v>
      </c>
    </row>
    <row r="2252" spans="1:11" s="3" customFormat="1">
      <c r="A2252" s="176" t="s">
        <v>5135</v>
      </c>
      <c r="B2252" s="176"/>
      <c r="C2252" s="185">
        <v>4</v>
      </c>
      <c r="D2252" s="153">
        <v>0</v>
      </c>
      <c r="E2252" s="177" t="s">
        <v>3417</v>
      </c>
      <c r="F2252" s="177" t="s">
        <v>3986</v>
      </c>
      <c r="G2252" s="177" t="s">
        <v>3417</v>
      </c>
      <c r="H2252" s="177" t="s">
        <v>3417</v>
      </c>
      <c r="I2252" s="177" t="s">
        <v>3401</v>
      </c>
      <c r="J2252" s="187" t="s">
        <v>8160</v>
      </c>
      <c r="K2252" s="60" t="str">
        <f t="shared" si="50"/>
        <v>0001000010010101143</v>
      </c>
    </row>
    <row r="2253" spans="1:11" s="3" customFormat="1">
      <c r="A2253" s="176" t="s">
        <v>5136</v>
      </c>
      <c r="B2253" s="176"/>
      <c r="C2253" s="185">
        <v>4</v>
      </c>
      <c r="D2253" s="153">
        <v>0</v>
      </c>
      <c r="E2253" s="177" t="s">
        <v>3417</v>
      </c>
      <c r="F2253" s="177" t="s">
        <v>3986</v>
      </c>
      <c r="G2253" s="177" t="s">
        <v>3417</v>
      </c>
      <c r="H2253" s="177" t="s">
        <v>3417</v>
      </c>
      <c r="I2253" s="177" t="s">
        <v>3401</v>
      </c>
      <c r="J2253" s="177" t="s">
        <v>8161</v>
      </c>
      <c r="K2253" s="60" t="str">
        <f t="shared" si="50"/>
        <v>0001000010010101144</v>
      </c>
    </row>
    <row r="2254" spans="1:11" s="3" customFormat="1">
      <c r="A2254" s="176" t="s">
        <v>5137</v>
      </c>
      <c r="B2254" s="176"/>
      <c r="C2254" s="185">
        <v>4</v>
      </c>
      <c r="D2254" s="153">
        <v>0</v>
      </c>
      <c r="E2254" s="177" t="s">
        <v>3417</v>
      </c>
      <c r="F2254" s="177" t="s">
        <v>3986</v>
      </c>
      <c r="G2254" s="177" t="s">
        <v>3417</v>
      </c>
      <c r="H2254" s="177" t="s">
        <v>3417</v>
      </c>
      <c r="I2254" s="177" t="s">
        <v>3401</v>
      </c>
      <c r="J2254" s="187" t="s">
        <v>8162</v>
      </c>
      <c r="K2254" s="60" t="str">
        <f t="shared" si="50"/>
        <v>0001000010010101145</v>
      </c>
    </row>
    <row r="2255" spans="1:11" s="3" customFormat="1">
      <c r="A2255" s="176" t="s">
        <v>5138</v>
      </c>
      <c r="B2255" s="176"/>
      <c r="C2255" s="185">
        <v>4</v>
      </c>
      <c r="D2255" s="153">
        <v>0</v>
      </c>
      <c r="E2255" s="177" t="s">
        <v>3417</v>
      </c>
      <c r="F2255" s="177" t="s">
        <v>3986</v>
      </c>
      <c r="G2255" s="177" t="s">
        <v>3417</v>
      </c>
      <c r="H2255" s="177" t="s">
        <v>3417</v>
      </c>
      <c r="I2255" s="177" t="s">
        <v>3401</v>
      </c>
      <c r="J2255" s="177" t="s">
        <v>8163</v>
      </c>
      <c r="K2255" s="60" t="str">
        <f t="shared" si="50"/>
        <v>0001000010010101146</v>
      </c>
    </row>
    <row r="2256" spans="1:11" s="3" customFormat="1">
      <c r="A2256" s="176" t="s">
        <v>5139</v>
      </c>
      <c r="B2256" s="176"/>
      <c r="C2256" s="185">
        <v>4</v>
      </c>
      <c r="D2256" s="153">
        <v>0</v>
      </c>
      <c r="E2256" s="177" t="s">
        <v>3417</v>
      </c>
      <c r="F2256" s="177" t="s">
        <v>3986</v>
      </c>
      <c r="G2256" s="177" t="s">
        <v>3417</v>
      </c>
      <c r="H2256" s="177" t="s">
        <v>3417</v>
      </c>
      <c r="I2256" s="177" t="s">
        <v>3401</v>
      </c>
      <c r="J2256" s="187" t="s">
        <v>8164</v>
      </c>
      <c r="K2256" s="60" t="str">
        <f t="shared" si="50"/>
        <v>0001000010010101147</v>
      </c>
    </row>
    <row r="2257" spans="1:11" s="3" customFormat="1">
      <c r="A2257" s="176" t="s">
        <v>5140</v>
      </c>
      <c r="B2257" s="176"/>
      <c r="C2257" s="185">
        <v>4</v>
      </c>
      <c r="D2257" s="153">
        <v>0</v>
      </c>
      <c r="E2257" s="177" t="s">
        <v>3417</v>
      </c>
      <c r="F2257" s="177" t="s">
        <v>3986</v>
      </c>
      <c r="G2257" s="177" t="s">
        <v>3417</v>
      </c>
      <c r="H2257" s="177" t="s">
        <v>3417</v>
      </c>
      <c r="I2257" s="177" t="s">
        <v>3401</v>
      </c>
      <c r="J2257" s="177" t="s">
        <v>8165</v>
      </c>
      <c r="K2257" s="60" t="str">
        <f t="shared" si="50"/>
        <v>0001000010010101148</v>
      </c>
    </row>
    <row r="2258" spans="1:11" s="3" customFormat="1">
      <c r="A2258" s="176" t="s">
        <v>5141</v>
      </c>
      <c r="B2258" s="176"/>
      <c r="C2258" s="185">
        <v>4</v>
      </c>
      <c r="D2258" s="153">
        <v>0</v>
      </c>
      <c r="E2258" s="177" t="s">
        <v>3417</v>
      </c>
      <c r="F2258" s="177" t="s">
        <v>3986</v>
      </c>
      <c r="G2258" s="177" t="s">
        <v>3417</v>
      </c>
      <c r="H2258" s="177" t="s">
        <v>3417</v>
      </c>
      <c r="I2258" s="177" t="s">
        <v>3401</v>
      </c>
      <c r="J2258" s="187" t="s">
        <v>8166</v>
      </c>
      <c r="K2258" s="60" t="str">
        <f t="shared" si="50"/>
        <v>0001000010010101149</v>
      </c>
    </row>
    <row r="2259" spans="1:11" s="3" customFormat="1">
      <c r="A2259" s="176" t="s">
        <v>5142</v>
      </c>
      <c r="B2259" s="176"/>
      <c r="C2259" s="185">
        <v>4</v>
      </c>
      <c r="D2259" s="153">
        <v>0</v>
      </c>
      <c r="E2259" s="177" t="s">
        <v>3417</v>
      </c>
      <c r="F2259" s="177" t="s">
        <v>3986</v>
      </c>
      <c r="G2259" s="177" t="s">
        <v>3417</v>
      </c>
      <c r="H2259" s="177" t="s">
        <v>3417</v>
      </c>
      <c r="I2259" s="177" t="s">
        <v>3401</v>
      </c>
      <c r="J2259" s="177" t="s">
        <v>8167</v>
      </c>
      <c r="K2259" s="60" t="str">
        <f t="shared" si="50"/>
        <v>0001000010010101150</v>
      </c>
    </row>
    <row r="2260" spans="1:11" s="3" customFormat="1">
      <c r="A2260" s="176" t="s">
        <v>5143</v>
      </c>
      <c r="B2260" s="176"/>
      <c r="C2260" s="185">
        <v>4</v>
      </c>
      <c r="D2260" s="153">
        <v>0</v>
      </c>
      <c r="E2260" s="177" t="s">
        <v>3417</v>
      </c>
      <c r="F2260" s="177" t="s">
        <v>3986</v>
      </c>
      <c r="G2260" s="177" t="s">
        <v>3417</v>
      </c>
      <c r="H2260" s="177" t="s">
        <v>3417</v>
      </c>
      <c r="I2260" s="177" t="s">
        <v>3401</v>
      </c>
      <c r="J2260" s="187" t="s">
        <v>8168</v>
      </c>
      <c r="K2260" s="60" t="str">
        <f t="shared" si="50"/>
        <v>0001000010010101151</v>
      </c>
    </row>
    <row r="2261" spans="1:11" s="3" customFormat="1">
      <c r="A2261" s="176" t="s">
        <v>5144</v>
      </c>
      <c r="B2261" s="176"/>
      <c r="C2261" s="185">
        <v>4</v>
      </c>
      <c r="D2261" s="153">
        <v>0</v>
      </c>
      <c r="E2261" s="177" t="s">
        <v>3417</v>
      </c>
      <c r="F2261" s="177" t="s">
        <v>3986</v>
      </c>
      <c r="G2261" s="177" t="s">
        <v>3417</v>
      </c>
      <c r="H2261" s="177" t="s">
        <v>3417</v>
      </c>
      <c r="I2261" s="177" t="s">
        <v>3401</v>
      </c>
      <c r="J2261" s="177" t="s">
        <v>8169</v>
      </c>
      <c r="K2261" s="60" t="str">
        <f t="shared" si="50"/>
        <v>0001000010010101152</v>
      </c>
    </row>
    <row r="2262" spans="1:11" s="3" customFormat="1">
      <c r="A2262" s="176" t="s">
        <v>5145</v>
      </c>
      <c r="B2262" s="176"/>
      <c r="C2262" s="185">
        <v>4</v>
      </c>
      <c r="D2262" s="153">
        <v>0</v>
      </c>
      <c r="E2262" s="177" t="s">
        <v>3417</v>
      </c>
      <c r="F2262" s="177" t="s">
        <v>3986</v>
      </c>
      <c r="G2262" s="177" t="s">
        <v>3417</v>
      </c>
      <c r="H2262" s="177" t="s">
        <v>3417</v>
      </c>
      <c r="I2262" s="177" t="s">
        <v>3401</v>
      </c>
      <c r="J2262" s="187" t="s">
        <v>8170</v>
      </c>
      <c r="K2262" s="60" t="str">
        <f t="shared" si="50"/>
        <v>0001000010010101153</v>
      </c>
    </row>
    <row r="2263" spans="1:11" s="3" customFormat="1">
      <c r="A2263" s="176" t="s">
        <v>5146</v>
      </c>
      <c r="B2263" s="176"/>
      <c r="C2263" s="185">
        <v>4</v>
      </c>
      <c r="D2263" s="153">
        <v>0</v>
      </c>
      <c r="E2263" s="177" t="s">
        <v>3417</v>
      </c>
      <c r="F2263" s="177" t="s">
        <v>3986</v>
      </c>
      <c r="G2263" s="177" t="s">
        <v>3417</v>
      </c>
      <c r="H2263" s="177" t="s">
        <v>3417</v>
      </c>
      <c r="I2263" s="177" t="s">
        <v>3401</v>
      </c>
      <c r="J2263" s="177" t="s">
        <v>8171</v>
      </c>
      <c r="K2263" s="60" t="str">
        <f t="shared" ref="K2263:K2326" si="51">D2263&amp;E2263&amp;F2263&amp;G2263&amp;H2263&amp;I2263&amp;J2263</f>
        <v>0001000010010101154</v>
      </c>
    </row>
    <row r="2264" spans="1:11" s="3" customFormat="1">
      <c r="A2264" s="176" t="s">
        <v>5147</v>
      </c>
      <c r="B2264" s="176"/>
      <c r="C2264" s="185">
        <v>4</v>
      </c>
      <c r="D2264" s="153">
        <v>0</v>
      </c>
      <c r="E2264" s="177" t="s">
        <v>3417</v>
      </c>
      <c r="F2264" s="177" t="s">
        <v>3986</v>
      </c>
      <c r="G2264" s="177" t="s">
        <v>3417</v>
      </c>
      <c r="H2264" s="177" t="s">
        <v>3417</v>
      </c>
      <c r="I2264" s="177" t="s">
        <v>3401</v>
      </c>
      <c r="J2264" s="187" t="s">
        <v>8172</v>
      </c>
      <c r="K2264" s="60" t="str">
        <f t="shared" si="51"/>
        <v>0001000010010101155</v>
      </c>
    </row>
    <row r="2265" spans="1:11" s="3" customFormat="1">
      <c r="A2265" s="176" t="s">
        <v>5148</v>
      </c>
      <c r="B2265" s="176"/>
      <c r="C2265" s="185">
        <v>4</v>
      </c>
      <c r="D2265" s="153">
        <v>0</v>
      </c>
      <c r="E2265" s="177" t="s">
        <v>3417</v>
      </c>
      <c r="F2265" s="177" t="s">
        <v>3986</v>
      </c>
      <c r="G2265" s="177" t="s">
        <v>3417</v>
      </c>
      <c r="H2265" s="177" t="s">
        <v>3417</v>
      </c>
      <c r="I2265" s="177" t="s">
        <v>3401</v>
      </c>
      <c r="J2265" s="177" t="s">
        <v>8173</v>
      </c>
      <c r="K2265" s="60" t="str">
        <f t="shared" si="51"/>
        <v>0001000010010101156</v>
      </c>
    </row>
    <row r="2266" spans="1:11" s="3" customFormat="1">
      <c r="A2266" s="176" t="s">
        <v>5149</v>
      </c>
      <c r="B2266" s="176"/>
      <c r="C2266" s="185">
        <v>4</v>
      </c>
      <c r="D2266" s="153">
        <v>0</v>
      </c>
      <c r="E2266" s="177" t="s">
        <v>3417</v>
      </c>
      <c r="F2266" s="177" t="s">
        <v>3986</v>
      </c>
      <c r="G2266" s="177" t="s">
        <v>3417</v>
      </c>
      <c r="H2266" s="177" t="s">
        <v>3417</v>
      </c>
      <c r="I2266" s="177" t="s">
        <v>3401</v>
      </c>
      <c r="J2266" s="187" t="s">
        <v>8174</v>
      </c>
      <c r="K2266" s="60" t="str">
        <f t="shared" si="51"/>
        <v>0001000010010101157</v>
      </c>
    </row>
    <row r="2267" spans="1:11" s="3" customFormat="1">
      <c r="A2267" s="176" t="s">
        <v>5150</v>
      </c>
      <c r="B2267" s="176"/>
      <c r="C2267" s="185">
        <v>4</v>
      </c>
      <c r="D2267" s="153">
        <v>0</v>
      </c>
      <c r="E2267" s="177" t="s">
        <v>3417</v>
      </c>
      <c r="F2267" s="177" t="s">
        <v>3986</v>
      </c>
      <c r="G2267" s="177" t="s">
        <v>3417</v>
      </c>
      <c r="H2267" s="177" t="s">
        <v>3417</v>
      </c>
      <c r="I2267" s="177" t="s">
        <v>3401</v>
      </c>
      <c r="J2267" s="177" t="s">
        <v>8175</v>
      </c>
      <c r="K2267" s="60" t="str">
        <f t="shared" si="51"/>
        <v>0001000010010101158</v>
      </c>
    </row>
    <row r="2268" spans="1:11" s="3" customFormat="1">
      <c r="A2268" s="176" t="s">
        <v>5151</v>
      </c>
      <c r="B2268" s="176"/>
      <c r="C2268" s="185">
        <v>4</v>
      </c>
      <c r="D2268" s="153">
        <v>0</v>
      </c>
      <c r="E2268" s="177" t="s">
        <v>3417</v>
      </c>
      <c r="F2268" s="177" t="s">
        <v>3986</v>
      </c>
      <c r="G2268" s="177" t="s">
        <v>3417</v>
      </c>
      <c r="H2268" s="177" t="s">
        <v>3417</v>
      </c>
      <c r="I2268" s="177" t="s">
        <v>3401</v>
      </c>
      <c r="J2268" s="187" t="s">
        <v>8176</v>
      </c>
      <c r="K2268" s="60" t="str">
        <f t="shared" si="51"/>
        <v>0001000010010101159</v>
      </c>
    </row>
    <row r="2269" spans="1:11" s="3" customFormat="1">
      <c r="A2269" s="176" t="s">
        <v>5152</v>
      </c>
      <c r="B2269" s="176"/>
      <c r="C2269" s="185">
        <v>4</v>
      </c>
      <c r="D2269" s="153">
        <v>0</v>
      </c>
      <c r="E2269" s="177" t="s">
        <v>3417</v>
      </c>
      <c r="F2269" s="177" t="s">
        <v>3986</v>
      </c>
      <c r="G2269" s="177" t="s">
        <v>3417</v>
      </c>
      <c r="H2269" s="177" t="s">
        <v>3417</v>
      </c>
      <c r="I2269" s="177" t="s">
        <v>3401</v>
      </c>
      <c r="J2269" s="177" t="s">
        <v>8177</v>
      </c>
      <c r="K2269" s="60" t="str">
        <f t="shared" si="51"/>
        <v>0001000010010101160</v>
      </c>
    </row>
    <row r="2270" spans="1:11" s="3" customFormat="1">
      <c r="A2270" s="176" t="s">
        <v>5153</v>
      </c>
      <c r="B2270" s="176"/>
      <c r="C2270" s="185">
        <v>4</v>
      </c>
      <c r="D2270" s="153">
        <v>0</v>
      </c>
      <c r="E2270" s="177" t="s">
        <v>3417</v>
      </c>
      <c r="F2270" s="177" t="s">
        <v>3986</v>
      </c>
      <c r="G2270" s="177" t="s">
        <v>3417</v>
      </c>
      <c r="H2270" s="177" t="s">
        <v>3417</v>
      </c>
      <c r="I2270" s="177" t="s">
        <v>3401</v>
      </c>
      <c r="J2270" s="187" t="s">
        <v>8178</v>
      </c>
      <c r="K2270" s="60" t="str">
        <f t="shared" si="51"/>
        <v>0001000010010101161</v>
      </c>
    </row>
    <row r="2271" spans="1:11" s="3" customFormat="1">
      <c r="A2271" s="176" t="s">
        <v>5154</v>
      </c>
      <c r="B2271" s="176"/>
      <c r="C2271" s="185">
        <v>4</v>
      </c>
      <c r="D2271" s="153">
        <v>0</v>
      </c>
      <c r="E2271" s="177" t="s">
        <v>3417</v>
      </c>
      <c r="F2271" s="177" t="s">
        <v>3986</v>
      </c>
      <c r="G2271" s="177" t="s">
        <v>3417</v>
      </c>
      <c r="H2271" s="177" t="s">
        <v>3417</v>
      </c>
      <c r="I2271" s="177" t="s">
        <v>3401</v>
      </c>
      <c r="J2271" s="177" t="s">
        <v>8179</v>
      </c>
      <c r="K2271" s="60" t="str">
        <f t="shared" si="51"/>
        <v>0001000010010101162</v>
      </c>
    </row>
    <row r="2272" spans="1:11" s="3" customFormat="1">
      <c r="A2272" s="176" t="s">
        <v>5155</v>
      </c>
      <c r="B2272" s="176"/>
      <c r="C2272" s="185">
        <v>4</v>
      </c>
      <c r="D2272" s="153">
        <v>0</v>
      </c>
      <c r="E2272" s="177" t="s">
        <v>3417</v>
      </c>
      <c r="F2272" s="177" t="s">
        <v>3986</v>
      </c>
      <c r="G2272" s="177" t="s">
        <v>3417</v>
      </c>
      <c r="H2272" s="177" t="s">
        <v>3417</v>
      </c>
      <c r="I2272" s="177" t="s">
        <v>3401</v>
      </c>
      <c r="J2272" s="187" t="s">
        <v>8180</v>
      </c>
      <c r="K2272" s="60" t="str">
        <f t="shared" si="51"/>
        <v>0001000010010101163</v>
      </c>
    </row>
    <row r="2273" spans="1:11" s="3" customFormat="1">
      <c r="A2273" s="176" t="s">
        <v>5156</v>
      </c>
      <c r="B2273" s="176"/>
      <c r="C2273" s="185">
        <v>4</v>
      </c>
      <c r="D2273" s="153">
        <v>0</v>
      </c>
      <c r="E2273" s="177" t="s">
        <v>3417</v>
      </c>
      <c r="F2273" s="177" t="s">
        <v>3986</v>
      </c>
      <c r="G2273" s="177" t="s">
        <v>3417</v>
      </c>
      <c r="H2273" s="177" t="s">
        <v>3417</v>
      </c>
      <c r="I2273" s="177" t="s">
        <v>3401</v>
      </c>
      <c r="J2273" s="177" t="s">
        <v>8181</v>
      </c>
      <c r="K2273" s="60" t="str">
        <f t="shared" si="51"/>
        <v>0001000010010101164</v>
      </c>
    </row>
    <row r="2274" spans="1:11" s="3" customFormat="1">
      <c r="A2274" s="176" t="s">
        <v>5157</v>
      </c>
      <c r="B2274" s="176"/>
      <c r="C2274" s="185">
        <v>4</v>
      </c>
      <c r="D2274" s="153">
        <v>0</v>
      </c>
      <c r="E2274" s="177" t="s">
        <v>3417</v>
      </c>
      <c r="F2274" s="177" t="s">
        <v>3986</v>
      </c>
      <c r="G2274" s="177" t="s">
        <v>3417</v>
      </c>
      <c r="H2274" s="177" t="s">
        <v>3417</v>
      </c>
      <c r="I2274" s="177" t="s">
        <v>3401</v>
      </c>
      <c r="J2274" s="187" t="s">
        <v>8182</v>
      </c>
      <c r="K2274" s="60" t="str">
        <f t="shared" si="51"/>
        <v>0001000010010101165</v>
      </c>
    </row>
    <row r="2275" spans="1:11" s="3" customFormat="1">
      <c r="A2275" s="176" t="s">
        <v>5158</v>
      </c>
      <c r="B2275" s="176"/>
      <c r="C2275" s="185">
        <v>4</v>
      </c>
      <c r="D2275" s="153">
        <v>0</v>
      </c>
      <c r="E2275" s="177" t="s">
        <v>3417</v>
      </c>
      <c r="F2275" s="177" t="s">
        <v>3986</v>
      </c>
      <c r="G2275" s="177" t="s">
        <v>3417</v>
      </c>
      <c r="H2275" s="177" t="s">
        <v>3417</v>
      </c>
      <c r="I2275" s="177" t="s">
        <v>3401</v>
      </c>
      <c r="J2275" s="177" t="s">
        <v>8183</v>
      </c>
      <c r="K2275" s="60" t="str">
        <f t="shared" si="51"/>
        <v>0001000010010101166</v>
      </c>
    </row>
    <row r="2276" spans="1:11" s="3" customFormat="1">
      <c r="A2276" s="176" t="s">
        <v>5159</v>
      </c>
      <c r="B2276" s="176"/>
      <c r="C2276" s="185">
        <v>4</v>
      </c>
      <c r="D2276" s="153">
        <v>0</v>
      </c>
      <c r="E2276" s="177" t="s">
        <v>3417</v>
      </c>
      <c r="F2276" s="177" t="s">
        <v>3986</v>
      </c>
      <c r="G2276" s="177" t="s">
        <v>3417</v>
      </c>
      <c r="H2276" s="177" t="s">
        <v>3417</v>
      </c>
      <c r="I2276" s="177" t="s">
        <v>3401</v>
      </c>
      <c r="J2276" s="187" t="s">
        <v>8184</v>
      </c>
      <c r="K2276" s="60" t="str">
        <f t="shared" si="51"/>
        <v>0001000010010101167</v>
      </c>
    </row>
    <row r="2277" spans="1:11" s="3" customFormat="1">
      <c r="A2277" s="176" t="s">
        <v>5160</v>
      </c>
      <c r="B2277" s="176"/>
      <c r="C2277" s="185">
        <v>4</v>
      </c>
      <c r="D2277" s="153">
        <v>0</v>
      </c>
      <c r="E2277" s="177" t="s">
        <v>3417</v>
      </c>
      <c r="F2277" s="177" t="s">
        <v>3986</v>
      </c>
      <c r="G2277" s="177" t="s">
        <v>3417</v>
      </c>
      <c r="H2277" s="177" t="s">
        <v>3417</v>
      </c>
      <c r="I2277" s="177" t="s">
        <v>3401</v>
      </c>
      <c r="J2277" s="177" t="s">
        <v>8185</v>
      </c>
      <c r="K2277" s="60" t="str">
        <f t="shared" si="51"/>
        <v>0001000010010101168</v>
      </c>
    </row>
    <row r="2278" spans="1:11" s="3" customFormat="1">
      <c r="A2278" s="176" t="s">
        <v>5161</v>
      </c>
      <c r="B2278" s="176"/>
      <c r="C2278" s="185">
        <v>4</v>
      </c>
      <c r="D2278" s="153">
        <v>0</v>
      </c>
      <c r="E2278" s="177" t="s">
        <v>3417</v>
      </c>
      <c r="F2278" s="177" t="s">
        <v>3986</v>
      </c>
      <c r="G2278" s="177" t="s">
        <v>3417</v>
      </c>
      <c r="H2278" s="177" t="s">
        <v>3417</v>
      </c>
      <c r="I2278" s="177" t="s">
        <v>3401</v>
      </c>
      <c r="J2278" s="187" t="s">
        <v>8186</v>
      </c>
      <c r="K2278" s="60" t="str">
        <f t="shared" si="51"/>
        <v>0001000010010101169</v>
      </c>
    </row>
    <row r="2279" spans="1:11" s="3" customFormat="1">
      <c r="A2279" s="176" t="s">
        <v>5162</v>
      </c>
      <c r="B2279" s="176"/>
      <c r="C2279" s="185">
        <v>4</v>
      </c>
      <c r="D2279" s="153">
        <v>0</v>
      </c>
      <c r="E2279" s="177" t="s">
        <v>3417</v>
      </c>
      <c r="F2279" s="177" t="s">
        <v>3986</v>
      </c>
      <c r="G2279" s="177" t="s">
        <v>3417</v>
      </c>
      <c r="H2279" s="177" t="s">
        <v>3417</v>
      </c>
      <c r="I2279" s="177" t="s">
        <v>3401</v>
      </c>
      <c r="J2279" s="177" t="s">
        <v>8187</v>
      </c>
      <c r="K2279" s="60" t="str">
        <f t="shared" si="51"/>
        <v>0001000010010101170</v>
      </c>
    </row>
    <row r="2280" spans="1:11" s="3" customFormat="1">
      <c r="A2280" s="176" t="s">
        <v>5163</v>
      </c>
      <c r="B2280" s="176"/>
      <c r="C2280" s="185">
        <v>4</v>
      </c>
      <c r="D2280" s="153">
        <v>0</v>
      </c>
      <c r="E2280" s="177" t="s">
        <v>3417</v>
      </c>
      <c r="F2280" s="177" t="s">
        <v>3986</v>
      </c>
      <c r="G2280" s="177" t="s">
        <v>3417</v>
      </c>
      <c r="H2280" s="177" t="s">
        <v>3417</v>
      </c>
      <c r="I2280" s="177" t="s">
        <v>3401</v>
      </c>
      <c r="J2280" s="187" t="s">
        <v>8188</v>
      </c>
      <c r="K2280" s="60" t="str">
        <f t="shared" si="51"/>
        <v>0001000010010101171</v>
      </c>
    </row>
    <row r="2281" spans="1:11" s="3" customFormat="1">
      <c r="A2281" s="176" t="s">
        <v>5164</v>
      </c>
      <c r="B2281" s="176"/>
      <c r="C2281" s="185">
        <v>4</v>
      </c>
      <c r="D2281" s="153">
        <v>0</v>
      </c>
      <c r="E2281" s="177" t="s">
        <v>3417</v>
      </c>
      <c r="F2281" s="177" t="s">
        <v>3986</v>
      </c>
      <c r="G2281" s="177" t="s">
        <v>3417</v>
      </c>
      <c r="H2281" s="177" t="s">
        <v>3417</v>
      </c>
      <c r="I2281" s="177" t="s">
        <v>3401</v>
      </c>
      <c r="J2281" s="177" t="s">
        <v>8189</v>
      </c>
      <c r="K2281" s="60" t="str">
        <f t="shared" si="51"/>
        <v>0001000010010101172</v>
      </c>
    </row>
    <row r="2282" spans="1:11" s="3" customFormat="1">
      <c r="A2282" s="176" t="s">
        <v>5165</v>
      </c>
      <c r="B2282" s="176"/>
      <c r="C2282" s="185">
        <v>4</v>
      </c>
      <c r="D2282" s="153">
        <v>0</v>
      </c>
      <c r="E2282" s="177" t="s">
        <v>3417</v>
      </c>
      <c r="F2282" s="177" t="s">
        <v>3986</v>
      </c>
      <c r="G2282" s="177" t="s">
        <v>3417</v>
      </c>
      <c r="H2282" s="177" t="s">
        <v>3417</v>
      </c>
      <c r="I2282" s="177" t="s">
        <v>3401</v>
      </c>
      <c r="J2282" s="187" t="s">
        <v>8190</v>
      </c>
      <c r="K2282" s="60" t="str">
        <f t="shared" si="51"/>
        <v>0001000010010101173</v>
      </c>
    </row>
    <row r="2283" spans="1:11" s="3" customFormat="1">
      <c r="A2283" s="176" t="s">
        <v>5166</v>
      </c>
      <c r="B2283" s="176"/>
      <c r="C2283" s="185">
        <v>4</v>
      </c>
      <c r="D2283" s="153">
        <v>0</v>
      </c>
      <c r="E2283" s="177" t="s">
        <v>3417</v>
      </c>
      <c r="F2283" s="177" t="s">
        <v>3986</v>
      </c>
      <c r="G2283" s="177" t="s">
        <v>3417</v>
      </c>
      <c r="H2283" s="177" t="s">
        <v>3417</v>
      </c>
      <c r="I2283" s="177" t="s">
        <v>3401</v>
      </c>
      <c r="J2283" s="177" t="s">
        <v>8191</v>
      </c>
      <c r="K2283" s="60" t="str">
        <f t="shared" si="51"/>
        <v>0001000010010101174</v>
      </c>
    </row>
    <row r="2284" spans="1:11" s="3" customFormat="1">
      <c r="A2284" s="176" t="s">
        <v>5167</v>
      </c>
      <c r="B2284" s="176"/>
      <c r="C2284" s="185">
        <v>4</v>
      </c>
      <c r="D2284" s="153">
        <v>0</v>
      </c>
      <c r="E2284" s="177" t="s">
        <v>3417</v>
      </c>
      <c r="F2284" s="177" t="s">
        <v>3986</v>
      </c>
      <c r="G2284" s="177" t="s">
        <v>3417</v>
      </c>
      <c r="H2284" s="177" t="s">
        <v>3417</v>
      </c>
      <c r="I2284" s="177" t="s">
        <v>3401</v>
      </c>
      <c r="J2284" s="187" t="s">
        <v>8192</v>
      </c>
      <c r="K2284" s="60" t="str">
        <f t="shared" si="51"/>
        <v>0001000010010101175</v>
      </c>
    </row>
    <row r="2285" spans="1:11" s="3" customFormat="1">
      <c r="A2285" s="176" t="s">
        <v>5168</v>
      </c>
      <c r="B2285" s="176"/>
      <c r="C2285" s="185">
        <v>4</v>
      </c>
      <c r="D2285" s="153">
        <v>0</v>
      </c>
      <c r="E2285" s="177" t="s">
        <v>3417</v>
      </c>
      <c r="F2285" s="177" t="s">
        <v>3986</v>
      </c>
      <c r="G2285" s="177" t="s">
        <v>3417</v>
      </c>
      <c r="H2285" s="177" t="s">
        <v>3417</v>
      </c>
      <c r="I2285" s="177" t="s">
        <v>3401</v>
      </c>
      <c r="J2285" s="177" t="s">
        <v>8193</v>
      </c>
      <c r="K2285" s="60" t="str">
        <f t="shared" si="51"/>
        <v>0001000010010101176</v>
      </c>
    </row>
    <row r="2286" spans="1:11" s="3" customFormat="1">
      <c r="A2286" s="176" t="s">
        <v>5169</v>
      </c>
      <c r="B2286" s="176"/>
      <c r="C2286" s="185">
        <v>4</v>
      </c>
      <c r="D2286" s="153">
        <v>0</v>
      </c>
      <c r="E2286" s="177" t="s">
        <v>3417</v>
      </c>
      <c r="F2286" s="177" t="s">
        <v>3986</v>
      </c>
      <c r="G2286" s="177" t="s">
        <v>3417</v>
      </c>
      <c r="H2286" s="177" t="s">
        <v>3417</v>
      </c>
      <c r="I2286" s="177" t="s">
        <v>3401</v>
      </c>
      <c r="J2286" s="187" t="s">
        <v>8194</v>
      </c>
      <c r="K2286" s="60" t="str">
        <f t="shared" si="51"/>
        <v>0001000010010101177</v>
      </c>
    </row>
    <row r="2287" spans="1:11" s="3" customFormat="1">
      <c r="A2287" s="176" t="s">
        <v>5170</v>
      </c>
      <c r="B2287" s="176"/>
      <c r="C2287" s="185">
        <v>4</v>
      </c>
      <c r="D2287" s="153">
        <v>0</v>
      </c>
      <c r="E2287" s="177" t="s">
        <v>3417</v>
      </c>
      <c r="F2287" s="177" t="s">
        <v>3986</v>
      </c>
      <c r="G2287" s="177" t="s">
        <v>3417</v>
      </c>
      <c r="H2287" s="177" t="s">
        <v>3417</v>
      </c>
      <c r="I2287" s="177" t="s">
        <v>3401</v>
      </c>
      <c r="J2287" s="177" t="s">
        <v>8195</v>
      </c>
      <c r="K2287" s="60" t="str">
        <f t="shared" si="51"/>
        <v>0001000010010101178</v>
      </c>
    </row>
    <row r="2288" spans="1:11" s="3" customFormat="1">
      <c r="A2288" s="176" t="s">
        <v>5171</v>
      </c>
      <c r="B2288" s="176"/>
      <c r="C2288" s="185">
        <v>4</v>
      </c>
      <c r="D2288" s="153">
        <v>0</v>
      </c>
      <c r="E2288" s="177" t="s">
        <v>3417</v>
      </c>
      <c r="F2288" s="177" t="s">
        <v>3986</v>
      </c>
      <c r="G2288" s="177" t="s">
        <v>3417</v>
      </c>
      <c r="H2288" s="177" t="s">
        <v>3417</v>
      </c>
      <c r="I2288" s="177" t="s">
        <v>3401</v>
      </c>
      <c r="J2288" s="187" t="s">
        <v>8196</v>
      </c>
      <c r="K2288" s="60" t="str">
        <f t="shared" si="51"/>
        <v>0001000010010101179</v>
      </c>
    </row>
    <row r="2289" spans="1:11" s="3" customFormat="1">
      <c r="A2289" s="176" t="s">
        <v>5172</v>
      </c>
      <c r="B2289" s="176"/>
      <c r="C2289" s="185">
        <v>4</v>
      </c>
      <c r="D2289" s="153">
        <v>0</v>
      </c>
      <c r="E2289" s="177" t="s">
        <v>3417</v>
      </c>
      <c r="F2289" s="177" t="s">
        <v>3986</v>
      </c>
      <c r="G2289" s="177" t="s">
        <v>3417</v>
      </c>
      <c r="H2289" s="177" t="s">
        <v>3417</v>
      </c>
      <c r="I2289" s="177" t="s">
        <v>3401</v>
      </c>
      <c r="J2289" s="177" t="s">
        <v>8197</v>
      </c>
      <c r="K2289" s="60" t="str">
        <f t="shared" si="51"/>
        <v>0001000010010101180</v>
      </c>
    </row>
    <row r="2290" spans="1:11" s="3" customFormat="1">
      <c r="A2290" s="176" t="s">
        <v>5173</v>
      </c>
      <c r="B2290" s="176"/>
      <c r="C2290" s="185">
        <v>4</v>
      </c>
      <c r="D2290" s="153">
        <v>0</v>
      </c>
      <c r="E2290" s="177" t="s">
        <v>3417</v>
      </c>
      <c r="F2290" s="177" t="s">
        <v>3986</v>
      </c>
      <c r="G2290" s="177" t="s">
        <v>3417</v>
      </c>
      <c r="H2290" s="177" t="s">
        <v>3417</v>
      </c>
      <c r="I2290" s="177" t="s">
        <v>3401</v>
      </c>
      <c r="J2290" s="187" t="s">
        <v>8198</v>
      </c>
      <c r="K2290" s="60" t="str">
        <f t="shared" si="51"/>
        <v>0001000010010101181</v>
      </c>
    </row>
    <row r="2291" spans="1:11" s="3" customFormat="1">
      <c r="A2291" s="176" t="s">
        <v>5174</v>
      </c>
      <c r="B2291" s="176"/>
      <c r="C2291" s="185">
        <v>4</v>
      </c>
      <c r="D2291" s="153">
        <v>0</v>
      </c>
      <c r="E2291" s="177" t="s">
        <v>3417</v>
      </c>
      <c r="F2291" s="177" t="s">
        <v>3986</v>
      </c>
      <c r="G2291" s="177" t="s">
        <v>3417</v>
      </c>
      <c r="H2291" s="177" t="s">
        <v>3417</v>
      </c>
      <c r="I2291" s="177" t="s">
        <v>3401</v>
      </c>
      <c r="J2291" s="177" t="s">
        <v>8199</v>
      </c>
      <c r="K2291" s="60" t="str">
        <f t="shared" si="51"/>
        <v>0001000010010101182</v>
      </c>
    </row>
    <row r="2292" spans="1:11" s="3" customFormat="1">
      <c r="A2292" s="176" t="s">
        <v>5175</v>
      </c>
      <c r="B2292" s="176"/>
      <c r="C2292" s="185">
        <v>4</v>
      </c>
      <c r="D2292" s="153">
        <v>0</v>
      </c>
      <c r="E2292" s="177" t="s">
        <v>3417</v>
      </c>
      <c r="F2292" s="177" t="s">
        <v>3986</v>
      </c>
      <c r="G2292" s="177" t="s">
        <v>3417</v>
      </c>
      <c r="H2292" s="177" t="s">
        <v>3417</v>
      </c>
      <c r="I2292" s="177" t="s">
        <v>3401</v>
      </c>
      <c r="J2292" s="187" t="s">
        <v>8200</v>
      </c>
      <c r="K2292" s="60" t="str">
        <f t="shared" si="51"/>
        <v>0001000010010101183</v>
      </c>
    </row>
    <row r="2293" spans="1:11" s="3" customFormat="1">
      <c r="A2293" s="176" t="s">
        <v>5176</v>
      </c>
      <c r="B2293" s="176"/>
      <c r="C2293" s="185">
        <v>4</v>
      </c>
      <c r="D2293" s="153">
        <v>0</v>
      </c>
      <c r="E2293" s="177" t="s">
        <v>3417</v>
      </c>
      <c r="F2293" s="177" t="s">
        <v>3986</v>
      </c>
      <c r="G2293" s="177" t="s">
        <v>3417</v>
      </c>
      <c r="H2293" s="177" t="s">
        <v>3417</v>
      </c>
      <c r="I2293" s="177" t="s">
        <v>3401</v>
      </c>
      <c r="J2293" s="177" t="s">
        <v>8201</v>
      </c>
      <c r="K2293" s="60" t="str">
        <f t="shared" si="51"/>
        <v>0001000010010101184</v>
      </c>
    </row>
    <row r="2294" spans="1:11" s="3" customFormat="1">
      <c r="A2294" s="176" t="s">
        <v>5177</v>
      </c>
      <c r="B2294" s="176"/>
      <c r="C2294" s="185">
        <v>4</v>
      </c>
      <c r="D2294" s="153">
        <v>0</v>
      </c>
      <c r="E2294" s="177" t="s">
        <v>3417</v>
      </c>
      <c r="F2294" s="177" t="s">
        <v>3986</v>
      </c>
      <c r="G2294" s="177" t="s">
        <v>3417</v>
      </c>
      <c r="H2294" s="177" t="s">
        <v>3417</v>
      </c>
      <c r="I2294" s="177" t="s">
        <v>3401</v>
      </c>
      <c r="J2294" s="187" t="s">
        <v>8202</v>
      </c>
      <c r="K2294" s="60" t="str">
        <f t="shared" si="51"/>
        <v>0001000010010101185</v>
      </c>
    </row>
    <row r="2295" spans="1:11" s="3" customFormat="1">
      <c r="A2295" s="176" t="s">
        <v>5178</v>
      </c>
      <c r="B2295" s="176"/>
      <c r="C2295" s="185">
        <v>4</v>
      </c>
      <c r="D2295" s="153">
        <v>0</v>
      </c>
      <c r="E2295" s="177" t="s">
        <v>3417</v>
      </c>
      <c r="F2295" s="177" t="s">
        <v>3986</v>
      </c>
      <c r="G2295" s="177" t="s">
        <v>3417</v>
      </c>
      <c r="H2295" s="177" t="s">
        <v>3417</v>
      </c>
      <c r="I2295" s="177" t="s">
        <v>3401</v>
      </c>
      <c r="J2295" s="177" t="s">
        <v>8203</v>
      </c>
      <c r="K2295" s="60" t="str">
        <f t="shared" si="51"/>
        <v>0001000010010101186</v>
      </c>
    </row>
    <row r="2296" spans="1:11" s="3" customFormat="1">
      <c r="A2296" s="176" t="s">
        <v>5179</v>
      </c>
      <c r="B2296" s="176"/>
      <c r="C2296" s="185">
        <v>4</v>
      </c>
      <c r="D2296" s="153">
        <v>0</v>
      </c>
      <c r="E2296" s="177" t="s">
        <v>3417</v>
      </c>
      <c r="F2296" s="177" t="s">
        <v>3986</v>
      </c>
      <c r="G2296" s="177" t="s">
        <v>3417</v>
      </c>
      <c r="H2296" s="177" t="s">
        <v>3417</v>
      </c>
      <c r="I2296" s="177" t="s">
        <v>3401</v>
      </c>
      <c r="J2296" s="187" t="s">
        <v>8204</v>
      </c>
      <c r="K2296" s="60" t="str">
        <f t="shared" si="51"/>
        <v>0001000010010101187</v>
      </c>
    </row>
    <row r="2297" spans="1:11" s="3" customFormat="1">
      <c r="A2297" s="176" t="s">
        <v>5180</v>
      </c>
      <c r="B2297" s="176"/>
      <c r="C2297" s="185">
        <v>4</v>
      </c>
      <c r="D2297" s="153">
        <v>0</v>
      </c>
      <c r="E2297" s="177" t="s">
        <v>3417</v>
      </c>
      <c r="F2297" s="177" t="s">
        <v>3986</v>
      </c>
      <c r="G2297" s="177" t="s">
        <v>3417</v>
      </c>
      <c r="H2297" s="177" t="s">
        <v>3417</v>
      </c>
      <c r="I2297" s="177" t="s">
        <v>3401</v>
      </c>
      <c r="J2297" s="177" t="s">
        <v>8205</v>
      </c>
      <c r="K2297" s="60" t="str">
        <f t="shared" si="51"/>
        <v>0001000010010101188</v>
      </c>
    </row>
    <row r="2298" spans="1:11" s="3" customFormat="1">
      <c r="A2298" s="176" t="s">
        <v>5181</v>
      </c>
      <c r="B2298" s="176"/>
      <c r="C2298" s="185">
        <v>4</v>
      </c>
      <c r="D2298" s="153">
        <v>0</v>
      </c>
      <c r="E2298" s="177" t="s">
        <v>3417</v>
      </c>
      <c r="F2298" s="177" t="s">
        <v>3986</v>
      </c>
      <c r="G2298" s="177" t="s">
        <v>3417</v>
      </c>
      <c r="H2298" s="177" t="s">
        <v>3417</v>
      </c>
      <c r="I2298" s="177" t="s">
        <v>3401</v>
      </c>
      <c r="J2298" s="187" t="s">
        <v>8206</v>
      </c>
      <c r="K2298" s="60" t="str">
        <f t="shared" si="51"/>
        <v>0001000010010101189</v>
      </c>
    </row>
    <row r="2299" spans="1:11" s="3" customFormat="1">
      <c r="A2299" s="176" t="s">
        <v>5182</v>
      </c>
      <c r="B2299" s="176"/>
      <c r="C2299" s="185">
        <v>4</v>
      </c>
      <c r="D2299" s="153">
        <v>0</v>
      </c>
      <c r="E2299" s="177" t="s">
        <v>3417</v>
      </c>
      <c r="F2299" s="177" t="s">
        <v>3986</v>
      </c>
      <c r="G2299" s="177" t="s">
        <v>3417</v>
      </c>
      <c r="H2299" s="177" t="s">
        <v>3417</v>
      </c>
      <c r="I2299" s="177" t="s">
        <v>3401</v>
      </c>
      <c r="J2299" s="177" t="s">
        <v>8207</v>
      </c>
      <c r="K2299" s="60" t="str">
        <f t="shared" si="51"/>
        <v>0001000010010101190</v>
      </c>
    </row>
    <row r="2300" spans="1:11" s="3" customFormat="1">
      <c r="A2300" s="176" t="s">
        <v>5183</v>
      </c>
      <c r="B2300" s="176"/>
      <c r="C2300" s="185">
        <v>4</v>
      </c>
      <c r="D2300" s="153">
        <v>0</v>
      </c>
      <c r="E2300" s="177" t="s">
        <v>3417</v>
      </c>
      <c r="F2300" s="177" t="s">
        <v>3986</v>
      </c>
      <c r="G2300" s="177" t="s">
        <v>3417</v>
      </c>
      <c r="H2300" s="177" t="s">
        <v>3417</v>
      </c>
      <c r="I2300" s="177" t="s">
        <v>3401</v>
      </c>
      <c r="J2300" s="187" t="s">
        <v>8208</v>
      </c>
      <c r="K2300" s="60" t="str">
        <f t="shared" si="51"/>
        <v>0001000010010101191</v>
      </c>
    </row>
    <row r="2301" spans="1:11" s="3" customFormat="1">
      <c r="A2301" s="176" t="s">
        <v>5184</v>
      </c>
      <c r="B2301" s="176"/>
      <c r="C2301" s="185">
        <v>4</v>
      </c>
      <c r="D2301" s="153">
        <v>0</v>
      </c>
      <c r="E2301" s="177" t="s">
        <v>3417</v>
      </c>
      <c r="F2301" s="177" t="s">
        <v>3986</v>
      </c>
      <c r="G2301" s="177" t="s">
        <v>3417</v>
      </c>
      <c r="H2301" s="177" t="s">
        <v>3417</v>
      </c>
      <c r="I2301" s="177" t="s">
        <v>3401</v>
      </c>
      <c r="J2301" s="177" t="s">
        <v>8209</v>
      </c>
      <c r="K2301" s="60" t="str">
        <f t="shared" si="51"/>
        <v>0001000010010101192</v>
      </c>
    </row>
    <row r="2302" spans="1:11" s="3" customFormat="1">
      <c r="A2302" s="176" t="s">
        <v>5185</v>
      </c>
      <c r="B2302" s="176"/>
      <c r="C2302" s="185">
        <v>4</v>
      </c>
      <c r="D2302" s="153">
        <v>0</v>
      </c>
      <c r="E2302" s="177" t="s">
        <v>3417</v>
      </c>
      <c r="F2302" s="177" t="s">
        <v>3986</v>
      </c>
      <c r="G2302" s="177" t="s">
        <v>3417</v>
      </c>
      <c r="H2302" s="177" t="s">
        <v>3417</v>
      </c>
      <c r="I2302" s="177" t="s">
        <v>3401</v>
      </c>
      <c r="J2302" s="187" t="s">
        <v>8210</v>
      </c>
      <c r="K2302" s="60" t="str">
        <f t="shared" si="51"/>
        <v>0001000010010101193</v>
      </c>
    </row>
    <row r="2303" spans="1:11" s="3" customFormat="1">
      <c r="A2303" s="176" t="s">
        <v>5186</v>
      </c>
      <c r="B2303" s="176"/>
      <c r="C2303" s="185">
        <v>4</v>
      </c>
      <c r="D2303" s="153">
        <v>0</v>
      </c>
      <c r="E2303" s="177" t="s">
        <v>3417</v>
      </c>
      <c r="F2303" s="177" t="s">
        <v>3986</v>
      </c>
      <c r="G2303" s="177" t="s">
        <v>3417</v>
      </c>
      <c r="H2303" s="177" t="s">
        <v>3417</v>
      </c>
      <c r="I2303" s="177" t="s">
        <v>3401</v>
      </c>
      <c r="J2303" s="177" t="s">
        <v>8211</v>
      </c>
      <c r="K2303" s="60" t="str">
        <f t="shared" si="51"/>
        <v>0001000010010101194</v>
      </c>
    </row>
    <row r="2304" spans="1:11" s="3" customFormat="1">
      <c r="A2304" s="176" t="s">
        <v>5187</v>
      </c>
      <c r="B2304" s="176"/>
      <c r="C2304" s="185">
        <v>4</v>
      </c>
      <c r="D2304" s="153">
        <v>0</v>
      </c>
      <c r="E2304" s="177" t="s">
        <v>3417</v>
      </c>
      <c r="F2304" s="177" t="s">
        <v>3986</v>
      </c>
      <c r="G2304" s="177" t="s">
        <v>3417</v>
      </c>
      <c r="H2304" s="177" t="s">
        <v>3417</v>
      </c>
      <c r="I2304" s="177" t="s">
        <v>3401</v>
      </c>
      <c r="J2304" s="187" t="s">
        <v>8212</v>
      </c>
      <c r="K2304" s="60" t="str">
        <f t="shared" si="51"/>
        <v>0001000010010101195</v>
      </c>
    </row>
    <row r="2305" spans="1:11" s="3" customFormat="1">
      <c r="A2305" s="176" t="s">
        <v>5188</v>
      </c>
      <c r="B2305" s="176"/>
      <c r="C2305" s="185">
        <v>4</v>
      </c>
      <c r="D2305" s="153">
        <v>0</v>
      </c>
      <c r="E2305" s="177" t="s">
        <v>3417</v>
      </c>
      <c r="F2305" s="177" t="s">
        <v>3986</v>
      </c>
      <c r="G2305" s="177" t="s">
        <v>3417</v>
      </c>
      <c r="H2305" s="177" t="s">
        <v>3417</v>
      </c>
      <c r="I2305" s="177" t="s">
        <v>3401</v>
      </c>
      <c r="J2305" s="177" t="s">
        <v>8213</v>
      </c>
      <c r="K2305" s="60" t="str">
        <f t="shared" si="51"/>
        <v>0001000010010101196</v>
      </c>
    </row>
    <row r="2306" spans="1:11" s="3" customFormat="1">
      <c r="A2306" s="176" t="s">
        <v>5189</v>
      </c>
      <c r="B2306" s="176"/>
      <c r="C2306" s="185">
        <v>4</v>
      </c>
      <c r="D2306" s="153">
        <v>0</v>
      </c>
      <c r="E2306" s="177" t="s">
        <v>3417</v>
      </c>
      <c r="F2306" s="177" t="s">
        <v>3986</v>
      </c>
      <c r="G2306" s="177" t="s">
        <v>3417</v>
      </c>
      <c r="H2306" s="177" t="s">
        <v>3417</v>
      </c>
      <c r="I2306" s="177" t="s">
        <v>3401</v>
      </c>
      <c r="J2306" s="187" t="s">
        <v>8214</v>
      </c>
      <c r="K2306" s="60" t="str">
        <f t="shared" si="51"/>
        <v>0001000010010101197</v>
      </c>
    </row>
    <row r="2307" spans="1:11" s="3" customFormat="1">
      <c r="A2307" s="176" t="s">
        <v>5190</v>
      </c>
      <c r="B2307" s="176"/>
      <c r="C2307" s="185">
        <v>4</v>
      </c>
      <c r="D2307" s="153">
        <v>0</v>
      </c>
      <c r="E2307" s="177" t="s">
        <v>3417</v>
      </c>
      <c r="F2307" s="177" t="s">
        <v>3986</v>
      </c>
      <c r="G2307" s="177" t="s">
        <v>3417</v>
      </c>
      <c r="H2307" s="177" t="s">
        <v>3417</v>
      </c>
      <c r="I2307" s="177" t="s">
        <v>3401</v>
      </c>
      <c r="J2307" s="177" t="s">
        <v>8215</v>
      </c>
      <c r="K2307" s="60" t="str">
        <f t="shared" si="51"/>
        <v>0001000010010101198</v>
      </c>
    </row>
    <row r="2308" spans="1:11" s="3" customFormat="1">
      <c r="A2308" s="176" t="s">
        <v>5191</v>
      </c>
      <c r="B2308" s="176"/>
      <c r="C2308" s="185">
        <v>4</v>
      </c>
      <c r="D2308" s="153">
        <v>0</v>
      </c>
      <c r="E2308" s="177" t="s">
        <v>3417</v>
      </c>
      <c r="F2308" s="177" t="s">
        <v>3986</v>
      </c>
      <c r="G2308" s="177" t="s">
        <v>3417</v>
      </c>
      <c r="H2308" s="177" t="s">
        <v>3417</v>
      </c>
      <c r="I2308" s="177" t="s">
        <v>3401</v>
      </c>
      <c r="J2308" s="187" t="s">
        <v>8216</v>
      </c>
      <c r="K2308" s="60" t="str">
        <f t="shared" si="51"/>
        <v>0001000010010101199</v>
      </c>
    </row>
    <row r="2309" spans="1:11" s="3" customFormat="1">
      <c r="A2309" s="176" t="s">
        <v>5192</v>
      </c>
      <c r="B2309" s="176"/>
      <c r="C2309" s="185">
        <v>4</v>
      </c>
      <c r="D2309" s="153">
        <v>0</v>
      </c>
      <c r="E2309" s="177" t="s">
        <v>3417</v>
      </c>
      <c r="F2309" s="177" t="s">
        <v>3986</v>
      </c>
      <c r="G2309" s="177" t="s">
        <v>3417</v>
      </c>
      <c r="H2309" s="177" t="s">
        <v>3417</v>
      </c>
      <c r="I2309" s="177" t="s">
        <v>3401</v>
      </c>
      <c r="J2309" s="177" t="s">
        <v>8217</v>
      </c>
      <c r="K2309" s="60" t="str">
        <f t="shared" si="51"/>
        <v>0001000010010101200</v>
      </c>
    </row>
    <row r="2310" spans="1:11" s="3" customFormat="1">
      <c r="A2310" s="176" t="s">
        <v>5193</v>
      </c>
      <c r="B2310" s="176"/>
      <c r="C2310" s="185">
        <v>4</v>
      </c>
      <c r="D2310" s="153">
        <v>0</v>
      </c>
      <c r="E2310" s="177" t="s">
        <v>3417</v>
      </c>
      <c r="F2310" s="177" t="s">
        <v>3986</v>
      </c>
      <c r="G2310" s="177" t="s">
        <v>3417</v>
      </c>
      <c r="H2310" s="177" t="s">
        <v>3417</v>
      </c>
      <c r="I2310" s="177" t="s">
        <v>3401</v>
      </c>
      <c r="J2310" s="187" t="s">
        <v>8218</v>
      </c>
      <c r="K2310" s="60" t="str">
        <f t="shared" si="51"/>
        <v>0001000010010101201</v>
      </c>
    </row>
    <row r="2311" spans="1:11" s="3" customFormat="1">
      <c r="A2311" s="176" t="s">
        <v>5194</v>
      </c>
      <c r="B2311" s="176"/>
      <c r="C2311" s="185">
        <v>4</v>
      </c>
      <c r="D2311" s="153">
        <v>0</v>
      </c>
      <c r="E2311" s="177" t="s">
        <v>3417</v>
      </c>
      <c r="F2311" s="177" t="s">
        <v>3986</v>
      </c>
      <c r="G2311" s="177" t="s">
        <v>3417</v>
      </c>
      <c r="H2311" s="177" t="s">
        <v>3417</v>
      </c>
      <c r="I2311" s="177" t="s">
        <v>3401</v>
      </c>
      <c r="J2311" s="177" t="s">
        <v>8219</v>
      </c>
      <c r="K2311" s="60" t="str">
        <f t="shared" si="51"/>
        <v>0001000010010101202</v>
      </c>
    </row>
    <row r="2312" spans="1:11" s="3" customFormat="1">
      <c r="A2312" s="176" t="s">
        <v>5195</v>
      </c>
      <c r="B2312" s="176"/>
      <c r="C2312" s="185">
        <v>4</v>
      </c>
      <c r="D2312" s="153">
        <v>0</v>
      </c>
      <c r="E2312" s="177" t="s">
        <v>3417</v>
      </c>
      <c r="F2312" s="177" t="s">
        <v>3986</v>
      </c>
      <c r="G2312" s="177" t="s">
        <v>3417</v>
      </c>
      <c r="H2312" s="177" t="s">
        <v>3417</v>
      </c>
      <c r="I2312" s="177" t="s">
        <v>3401</v>
      </c>
      <c r="J2312" s="187" t="s">
        <v>8220</v>
      </c>
      <c r="K2312" s="60" t="str">
        <f t="shared" si="51"/>
        <v>0001000010010101203</v>
      </c>
    </row>
    <row r="2313" spans="1:11" s="3" customFormat="1">
      <c r="A2313" s="176" t="s">
        <v>5196</v>
      </c>
      <c r="B2313" s="176"/>
      <c r="C2313" s="185">
        <v>4</v>
      </c>
      <c r="D2313" s="153">
        <v>0</v>
      </c>
      <c r="E2313" s="177" t="s">
        <v>3417</v>
      </c>
      <c r="F2313" s="177" t="s">
        <v>3986</v>
      </c>
      <c r="G2313" s="177" t="s">
        <v>3417</v>
      </c>
      <c r="H2313" s="177" t="s">
        <v>3417</v>
      </c>
      <c r="I2313" s="177" t="s">
        <v>3401</v>
      </c>
      <c r="J2313" s="177" t="s">
        <v>8221</v>
      </c>
      <c r="K2313" s="60" t="str">
        <f t="shared" si="51"/>
        <v>0001000010010101204</v>
      </c>
    </row>
    <row r="2314" spans="1:11" s="3" customFormat="1">
      <c r="A2314" s="176" t="s">
        <v>5197</v>
      </c>
      <c r="B2314" s="176"/>
      <c r="C2314" s="185">
        <v>4</v>
      </c>
      <c r="D2314" s="153">
        <v>0</v>
      </c>
      <c r="E2314" s="177" t="s">
        <v>3417</v>
      </c>
      <c r="F2314" s="177" t="s">
        <v>3986</v>
      </c>
      <c r="G2314" s="177" t="s">
        <v>3417</v>
      </c>
      <c r="H2314" s="177" t="s">
        <v>3417</v>
      </c>
      <c r="I2314" s="177" t="s">
        <v>3401</v>
      </c>
      <c r="J2314" s="187" t="s">
        <v>8222</v>
      </c>
      <c r="K2314" s="60" t="str">
        <f t="shared" si="51"/>
        <v>0001000010010101205</v>
      </c>
    </row>
    <row r="2315" spans="1:11" s="3" customFormat="1">
      <c r="A2315" s="176" t="s">
        <v>5198</v>
      </c>
      <c r="B2315" s="176"/>
      <c r="C2315" s="185">
        <v>4</v>
      </c>
      <c r="D2315" s="153">
        <v>0</v>
      </c>
      <c r="E2315" s="177" t="s">
        <v>3417</v>
      </c>
      <c r="F2315" s="177" t="s">
        <v>3986</v>
      </c>
      <c r="G2315" s="177" t="s">
        <v>3417</v>
      </c>
      <c r="H2315" s="177" t="s">
        <v>3417</v>
      </c>
      <c r="I2315" s="177" t="s">
        <v>3401</v>
      </c>
      <c r="J2315" s="177" t="s">
        <v>8223</v>
      </c>
      <c r="K2315" s="60" t="str">
        <f t="shared" si="51"/>
        <v>0001000010010101206</v>
      </c>
    </row>
    <row r="2316" spans="1:11" s="3" customFormat="1">
      <c r="A2316" s="176" t="s">
        <v>5199</v>
      </c>
      <c r="B2316" s="176"/>
      <c r="C2316" s="185">
        <v>4</v>
      </c>
      <c r="D2316" s="153">
        <v>0</v>
      </c>
      <c r="E2316" s="177" t="s">
        <v>3417</v>
      </c>
      <c r="F2316" s="177" t="s">
        <v>3986</v>
      </c>
      <c r="G2316" s="177" t="s">
        <v>3417</v>
      </c>
      <c r="H2316" s="177" t="s">
        <v>3417</v>
      </c>
      <c r="I2316" s="177" t="s">
        <v>3401</v>
      </c>
      <c r="J2316" s="187" t="s">
        <v>8224</v>
      </c>
      <c r="K2316" s="60" t="str">
        <f t="shared" si="51"/>
        <v>0001000010010101207</v>
      </c>
    </row>
    <row r="2317" spans="1:11" s="3" customFormat="1">
      <c r="A2317" s="176" t="s">
        <v>5200</v>
      </c>
      <c r="B2317" s="176"/>
      <c r="C2317" s="185">
        <v>4</v>
      </c>
      <c r="D2317" s="153">
        <v>0</v>
      </c>
      <c r="E2317" s="177" t="s">
        <v>3417</v>
      </c>
      <c r="F2317" s="177" t="s">
        <v>3986</v>
      </c>
      <c r="G2317" s="177" t="s">
        <v>3417</v>
      </c>
      <c r="H2317" s="177" t="s">
        <v>3417</v>
      </c>
      <c r="I2317" s="177" t="s">
        <v>3401</v>
      </c>
      <c r="J2317" s="177" t="s">
        <v>8225</v>
      </c>
      <c r="K2317" s="60" t="str">
        <f t="shared" si="51"/>
        <v>0001000010010101208</v>
      </c>
    </row>
    <row r="2318" spans="1:11" s="3" customFormat="1">
      <c r="A2318" s="176" t="s">
        <v>5201</v>
      </c>
      <c r="B2318" s="176"/>
      <c r="C2318" s="185">
        <v>4</v>
      </c>
      <c r="D2318" s="153">
        <v>0</v>
      </c>
      <c r="E2318" s="177" t="s">
        <v>3417</v>
      </c>
      <c r="F2318" s="177" t="s">
        <v>3986</v>
      </c>
      <c r="G2318" s="177" t="s">
        <v>3417</v>
      </c>
      <c r="H2318" s="177" t="s">
        <v>3417</v>
      </c>
      <c r="I2318" s="177" t="s">
        <v>3401</v>
      </c>
      <c r="J2318" s="187" t="s">
        <v>8226</v>
      </c>
      <c r="K2318" s="60" t="str">
        <f t="shared" si="51"/>
        <v>0001000010010101209</v>
      </c>
    </row>
    <row r="2319" spans="1:11" s="3" customFormat="1">
      <c r="A2319" s="176" t="s">
        <v>5202</v>
      </c>
      <c r="B2319" s="176"/>
      <c r="C2319" s="185">
        <v>4</v>
      </c>
      <c r="D2319" s="153">
        <v>0</v>
      </c>
      <c r="E2319" s="177" t="s">
        <v>3417</v>
      </c>
      <c r="F2319" s="177" t="s">
        <v>3986</v>
      </c>
      <c r="G2319" s="177" t="s">
        <v>3417</v>
      </c>
      <c r="H2319" s="177" t="s">
        <v>3417</v>
      </c>
      <c r="I2319" s="177" t="s">
        <v>3401</v>
      </c>
      <c r="J2319" s="177" t="s">
        <v>8227</v>
      </c>
      <c r="K2319" s="60" t="str">
        <f t="shared" si="51"/>
        <v>0001000010010101210</v>
      </c>
    </row>
    <row r="2320" spans="1:11" s="3" customFormat="1">
      <c r="A2320" s="176" t="s">
        <v>5203</v>
      </c>
      <c r="B2320" s="176"/>
      <c r="C2320" s="185">
        <v>4</v>
      </c>
      <c r="D2320" s="153">
        <v>0</v>
      </c>
      <c r="E2320" s="177" t="s">
        <v>3417</v>
      </c>
      <c r="F2320" s="177" t="s">
        <v>3986</v>
      </c>
      <c r="G2320" s="177" t="s">
        <v>3417</v>
      </c>
      <c r="H2320" s="177" t="s">
        <v>3417</v>
      </c>
      <c r="I2320" s="177" t="s">
        <v>3401</v>
      </c>
      <c r="J2320" s="187" t="s">
        <v>8228</v>
      </c>
      <c r="K2320" s="60" t="str">
        <f t="shared" si="51"/>
        <v>0001000010010101211</v>
      </c>
    </row>
    <row r="2321" spans="1:11" s="3" customFormat="1">
      <c r="A2321" s="176" t="s">
        <v>5204</v>
      </c>
      <c r="B2321" s="176"/>
      <c r="C2321" s="185">
        <v>4</v>
      </c>
      <c r="D2321" s="153">
        <v>0</v>
      </c>
      <c r="E2321" s="177" t="s">
        <v>3417</v>
      </c>
      <c r="F2321" s="177" t="s">
        <v>3986</v>
      </c>
      <c r="G2321" s="177" t="s">
        <v>3417</v>
      </c>
      <c r="H2321" s="177" t="s">
        <v>3417</v>
      </c>
      <c r="I2321" s="177" t="s">
        <v>3401</v>
      </c>
      <c r="J2321" s="177" t="s">
        <v>8229</v>
      </c>
      <c r="K2321" s="60" t="str">
        <f t="shared" si="51"/>
        <v>0001000010010101212</v>
      </c>
    </row>
    <row r="2322" spans="1:11" s="3" customFormat="1">
      <c r="A2322" s="176" t="s">
        <v>5205</v>
      </c>
      <c r="B2322" s="176"/>
      <c r="C2322" s="185">
        <v>4</v>
      </c>
      <c r="D2322" s="153">
        <v>0</v>
      </c>
      <c r="E2322" s="177" t="s">
        <v>3417</v>
      </c>
      <c r="F2322" s="177" t="s">
        <v>3986</v>
      </c>
      <c r="G2322" s="177" t="s">
        <v>3417</v>
      </c>
      <c r="H2322" s="177" t="s">
        <v>3417</v>
      </c>
      <c r="I2322" s="177" t="s">
        <v>3401</v>
      </c>
      <c r="J2322" s="187" t="s">
        <v>8230</v>
      </c>
      <c r="K2322" s="60" t="str">
        <f t="shared" si="51"/>
        <v>0001000010010101213</v>
      </c>
    </row>
    <row r="2323" spans="1:11" s="3" customFormat="1">
      <c r="A2323" s="176" t="s">
        <v>5206</v>
      </c>
      <c r="B2323" s="176"/>
      <c r="C2323" s="185">
        <v>4</v>
      </c>
      <c r="D2323" s="153">
        <v>0</v>
      </c>
      <c r="E2323" s="177" t="s">
        <v>3417</v>
      </c>
      <c r="F2323" s="177" t="s">
        <v>3986</v>
      </c>
      <c r="G2323" s="177" t="s">
        <v>3417</v>
      </c>
      <c r="H2323" s="177" t="s">
        <v>3417</v>
      </c>
      <c r="I2323" s="177" t="s">
        <v>3401</v>
      </c>
      <c r="J2323" s="177" t="s">
        <v>8231</v>
      </c>
      <c r="K2323" s="60" t="str">
        <f t="shared" si="51"/>
        <v>0001000010010101214</v>
      </c>
    </row>
    <row r="2324" spans="1:11" s="3" customFormat="1">
      <c r="A2324" s="176" t="s">
        <v>5207</v>
      </c>
      <c r="B2324" s="176"/>
      <c r="C2324" s="185">
        <v>4</v>
      </c>
      <c r="D2324" s="153">
        <v>0</v>
      </c>
      <c r="E2324" s="177" t="s">
        <v>3417</v>
      </c>
      <c r="F2324" s="177" t="s">
        <v>3986</v>
      </c>
      <c r="G2324" s="177" t="s">
        <v>3417</v>
      </c>
      <c r="H2324" s="177" t="s">
        <v>3417</v>
      </c>
      <c r="I2324" s="177" t="s">
        <v>3401</v>
      </c>
      <c r="J2324" s="187" t="s">
        <v>8232</v>
      </c>
      <c r="K2324" s="60" t="str">
        <f t="shared" si="51"/>
        <v>0001000010010101215</v>
      </c>
    </row>
    <row r="2325" spans="1:11" s="3" customFormat="1">
      <c r="A2325" s="176" t="s">
        <v>5208</v>
      </c>
      <c r="B2325" s="176"/>
      <c r="C2325" s="185">
        <v>4</v>
      </c>
      <c r="D2325" s="153">
        <v>0</v>
      </c>
      <c r="E2325" s="177" t="s">
        <v>3417</v>
      </c>
      <c r="F2325" s="177" t="s">
        <v>3986</v>
      </c>
      <c r="G2325" s="177" t="s">
        <v>3417</v>
      </c>
      <c r="H2325" s="177" t="s">
        <v>3417</v>
      </c>
      <c r="I2325" s="177" t="s">
        <v>3401</v>
      </c>
      <c r="J2325" s="177" t="s">
        <v>8233</v>
      </c>
      <c r="K2325" s="60" t="str">
        <f t="shared" si="51"/>
        <v>0001000010010101216</v>
      </c>
    </row>
    <row r="2326" spans="1:11" s="3" customFormat="1">
      <c r="A2326" s="176" t="s">
        <v>5209</v>
      </c>
      <c r="B2326" s="176"/>
      <c r="C2326" s="185">
        <v>4</v>
      </c>
      <c r="D2326" s="153">
        <v>0</v>
      </c>
      <c r="E2326" s="177" t="s">
        <v>3417</v>
      </c>
      <c r="F2326" s="177" t="s">
        <v>3986</v>
      </c>
      <c r="G2326" s="177" t="s">
        <v>3417</v>
      </c>
      <c r="H2326" s="177" t="s">
        <v>3417</v>
      </c>
      <c r="I2326" s="177" t="s">
        <v>3401</v>
      </c>
      <c r="J2326" s="187" t="s">
        <v>8234</v>
      </c>
      <c r="K2326" s="60" t="str">
        <f t="shared" si="51"/>
        <v>0001000010010101217</v>
      </c>
    </row>
    <row r="2327" spans="1:11" s="3" customFormat="1">
      <c r="A2327" s="176" t="s">
        <v>5210</v>
      </c>
      <c r="B2327" s="176"/>
      <c r="C2327" s="185">
        <v>4</v>
      </c>
      <c r="D2327" s="153">
        <v>0</v>
      </c>
      <c r="E2327" s="177" t="s">
        <v>3417</v>
      </c>
      <c r="F2327" s="177" t="s">
        <v>3986</v>
      </c>
      <c r="G2327" s="177" t="s">
        <v>3417</v>
      </c>
      <c r="H2327" s="177" t="s">
        <v>3417</v>
      </c>
      <c r="I2327" s="177" t="s">
        <v>3401</v>
      </c>
      <c r="J2327" s="177" t="s">
        <v>8235</v>
      </c>
      <c r="K2327" s="60" t="str">
        <f t="shared" ref="K2327:K2390" si="52">D2327&amp;E2327&amp;F2327&amp;G2327&amp;H2327&amp;I2327&amp;J2327</f>
        <v>0001000010010101218</v>
      </c>
    </row>
    <row r="2328" spans="1:11" s="3" customFormat="1">
      <c r="A2328" s="176" t="s">
        <v>5211</v>
      </c>
      <c r="B2328" s="176"/>
      <c r="C2328" s="185">
        <v>4</v>
      </c>
      <c r="D2328" s="153">
        <v>0</v>
      </c>
      <c r="E2328" s="177" t="s">
        <v>3417</v>
      </c>
      <c r="F2328" s="177" t="s">
        <v>3986</v>
      </c>
      <c r="G2328" s="177" t="s">
        <v>3417</v>
      </c>
      <c r="H2328" s="177" t="s">
        <v>3417</v>
      </c>
      <c r="I2328" s="177" t="s">
        <v>3401</v>
      </c>
      <c r="J2328" s="187" t="s">
        <v>8236</v>
      </c>
      <c r="K2328" s="60" t="str">
        <f t="shared" si="52"/>
        <v>0001000010010101219</v>
      </c>
    </row>
    <row r="2329" spans="1:11" s="3" customFormat="1">
      <c r="A2329" s="176" t="s">
        <v>5212</v>
      </c>
      <c r="B2329" s="176"/>
      <c r="C2329" s="185">
        <v>4</v>
      </c>
      <c r="D2329" s="153">
        <v>0</v>
      </c>
      <c r="E2329" s="177" t="s">
        <v>3417</v>
      </c>
      <c r="F2329" s="177" t="s">
        <v>3986</v>
      </c>
      <c r="G2329" s="177" t="s">
        <v>3417</v>
      </c>
      <c r="H2329" s="177" t="s">
        <v>3417</v>
      </c>
      <c r="I2329" s="177" t="s">
        <v>3401</v>
      </c>
      <c r="J2329" s="177" t="s">
        <v>8237</v>
      </c>
      <c r="K2329" s="60" t="str">
        <f t="shared" si="52"/>
        <v>0001000010010101220</v>
      </c>
    </row>
    <row r="2330" spans="1:11" s="3" customFormat="1">
      <c r="A2330" s="176" t="s">
        <v>5213</v>
      </c>
      <c r="B2330" s="176"/>
      <c r="C2330" s="185">
        <v>4</v>
      </c>
      <c r="D2330" s="153">
        <v>0</v>
      </c>
      <c r="E2330" s="177" t="s">
        <v>3417</v>
      </c>
      <c r="F2330" s="177" t="s">
        <v>3986</v>
      </c>
      <c r="G2330" s="177" t="s">
        <v>3417</v>
      </c>
      <c r="H2330" s="177" t="s">
        <v>3417</v>
      </c>
      <c r="I2330" s="177" t="s">
        <v>3401</v>
      </c>
      <c r="J2330" s="187" t="s">
        <v>8238</v>
      </c>
      <c r="K2330" s="60" t="str">
        <f t="shared" si="52"/>
        <v>0001000010010101221</v>
      </c>
    </row>
    <row r="2331" spans="1:11" s="3" customFormat="1">
      <c r="A2331" s="176" t="s">
        <v>5214</v>
      </c>
      <c r="B2331" s="176"/>
      <c r="C2331" s="185">
        <v>4</v>
      </c>
      <c r="D2331" s="153">
        <v>0</v>
      </c>
      <c r="E2331" s="177" t="s">
        <v>3417</v>
      </c>
      <c r="F2331" s="177" t="s">
        <v>3986</v>
      </c>
      <c r="G2331" s="177" t="s">
        <v>3417</v>
      </c>
      <c r="H2331" s="177" t="s">
        <v>3417</v>
      </c>
      <c r="I2331" s="177" t="s">
        <v>3401</v>
      </c>
      <c r="J2331" s="177" t="s">
        <v>8239</v>
      </c>
      <c r="K2331" s="60" t="str">
        <f t="shared" si="52"/>
        <v>0001000010010101222</v>
      </c>
    </row>
    <row r="2332" spans="1:11" s="3" customFormat="1">
      <c r="A2332" s="176" t="s">
        <v>5215</v>
      </c>
      <c r="B2332" s="176"/>
      <c r="C2332" s="185">
        <v>4</v>
      </c>
      <c r="D2332" s="153">
        <v>0</v>
      </c>
      <c r="E2332" s="177" t="s">
        <v>3417</v>
      </c>
      <c r="F2332" s="177" t="s">
        <v>3986</v>
      </c>
      <c r="G2332" s="177" t="s">
        <v>3417</v>
      </c>
      <c r="H2332" s="177" t="s">
        <v>3417</v>
      </c>
      <c r="I2332" s="177" t="s">
        <v>3401</v>
      </c>
      <c r="J2332" s="187" t="s">
        <v>8240</v>
      </c>
      <c r="K2332" s="60" t="str">
        <f t="shared" si="52"/>
        <v>0001000010010101223</v>
      </c>
    </row>
    <row r="2333" spans="1:11" s="3" customFormat="1">
      <c r="A2333" s="176" t="s">
        <v>5216</v>
      </c>
      <c r="B2333" s="176"/>
      <c r="C2333" s="185">
        <v>4</v>
      </c>
      <c r="D2333" s="153">
        <v>0</v>
      </c>
      <c r="E2333" s="177" t="s">
        <v>3417</v>
      </c>
      <c r="F2333" s="177" t="s">
        <v>3986</v>
      </c>
      <c r="G2333" s="177" t="s">
        <v>3417</v>
      </c>
      <c r="H2333" s="177" t="s">
        <v>3417</v>
      </c>
      <c r="I2333" s="177" t="s">
        <v>3401</v>
      </c>
      <c r="J2333" s="177" t="s">
        <v>8241</v>
      </c>
      <c r="K2333" s="60" t="str">
        <f t="shared" si="52"/>
        <v>0001000010010101224</v>
      </c>
    </row>
    <row r="2334" spans="1:11" s="3" customFormat="1">
      <c r="A2334" s="176" t="s">
        <v>5217</v>
      </c>
      <c r="B2334" s="176"/>
      <c r="C2334" s="185">
        <v>4</v>
      </c>
      <c r="D2334" s="153">
        <v>0</v>
      </c>
      <c r="E2334" s="177" t="s">
        <v>3417</v>
      </c>
      <c r="F2334" s="177" t="s">
        <v>3986</v>
      </c>
      <c r="G2334" s="177" t="s">
        <v>3417</v>
      </c>
      <c r="H2334" s="177" t="s">
        <v>3417</v>
      </c>
      <c r="I2334" s="177" t="s">
        <v>3401</v>
      </c>
      <c r="J2334" s="187" t="s">
        <v>8242</v>
      </c>
      <c r="K2334" s="60" t="str">
        <f t="shared" si="52"/>
        <v>0001000010010101225</v>
      </c>
    </row>
    <row r="2335" spans="1:11" s="3" customFormat="1">
      <c r="A2335" s="176" t="s">
        <v>5218</v>
      </c>
      <c r="B2335" s="176"/>
      <c r="C2335" s="185">
        <v>4</v>
      </c>
      <c r="D2335" s="153">
        <v>0</v>
      </c>
      <c r="E2335" s="177" t="s">
        <v>3417</v>
      </c>
      <c r="F2335" s="177" t="s">
        <v>3986</v>
      </c>
      <c r="G2335" s="177" t="s">
        <v>3417</v>
      </c>
      <c r="H2335" s="177" t="s">
        <v>3417</v>
      </c>
      <c r="I2335" s="177" t="s">
        <v>3401</v>
      </c>
      <c r="J2335" s="177" t="s">
        <v>8243</v>
      </c>
      <c r="K2335" s="60" t="str">
        <f t="shared" si="52"/>
        <v>0001000010010101226</v>
      </c>
    </row>
    <row r="2336" spans="1:11" s="3" customFormat="1">
      <c r="A2336" s="176" t="s">
        <v>5219</v>
      </c>
      <c r="B2336" s="176"/>
      <c r="C2336" s="185">
        <v>4</v>
      </c>
      <c r="D2336" s="153">
        <v>0</v>
      </c>
      <c r="E2336" s="177" t="s">
        <v>3417</v>
      </c>
      <c r="F2336" s="177" t="s">
        <v>3986</v>
      </c>
      <c r="G2336" s="177" t="s">
        <v>3417</v>
      </c>
      <c r="H2336" s="177" t="s">
        <v>3417</v>
      </c>
      <c r="I2336" s="177" t="s">
        <v>3401</v>
      </c>
      <c r="J2336" s="187" t="s">
        <v>8244</v>
      </c>
      <c r="K2336" s="60" t="str">
        <f t="shared" si="52"/>
        <v>0001000010010101227</v>
      </c>
    </row>
    <row r="2337" spans="1:11" s="3" customFormat="1">
      <c r="A2337" s="176" t="s">
        <v>5220</v>
      </c>
      <c r="B2337" s="176"/>
      <c r="C2337" s="185">
        <v>4</v>
      </c>
      <c r="D2337" s="153">
        <v>0</v>
      </c>
      <c r="E2337" s="177" t="s">
        <v>3417</v>
      </c>
      <c r="F2337" s="177" t="s">
        <v>3986</v>
      </c>
      <c r="G2337" s="177" t="s">
        <v>3417</v>
      </c>
      <c r="H2337" s="177" t="s">
        <v>3417</v>
      </c>
      <c r="I2337" s="177" t="s">
        <v>3401</v>
      </c>
      <c r="J2337" s="177" t="s">
        <v>8245</v>
      </c>
      <c r="K2337" s="60" t="str">
        <f t="shared" si="52"/>
        <v>0001000010010101228</v>
      </c>
    </row>
    <row r="2338" spans="1:11" s="3" customFormat="1">
      <c r="A2338" s="176" t="s">
        <v>5221</v>
      </c>
      <c r="B2338" s="176"/>
      <c r="C2338" s="185">
        <v>4</v>
      </c>
      <c r="D2338" s="153">
        <v>0</v>
      </c>
      <c r="E2338" s="177" t="s">
        <v>3417</v>
      </c>
      <c r="F2338" s="177" t="s">
        <v>3986</v>
      </c>
      <c r="G2338" s="177" t="s">
        <v>3417</v>
      </c>
      <c r="H2338" s="177" t="s">
        <v>3417</v>
      </c>
      <c r="I2338" s="177" t="s">
        <v>3401</v>
      </c>
      <c r="J2338" s="187" t="s">
        <v>8246</v>
      </c>
      <c r="K2338" s="60" t="str">
        <f t="shared" si="52"/>
        <v>0001000010010101229</v>
      </c>
    </row>
    <row r="2339" spans="1:11" s="3" customFormat="1">
      <c r="A2339" s="176" t="s">
        <v>5222</v>
      </c>
      <c r="B2339" s="176"/>
      <c r="C2339" s="185">
        <v>4</v>
      </c>
      <c r="D2339" s="153">
        <v>0</v>
      </c>
      <c r="E2339" s="177" t="s">
        <v>3417</v>
      </c>
      <c r="F2339" s="177" t="s">
        <v>3986</v>
      </c>
      <c r="G2339" s="177" t="s">
        <v>3417</v>
      </c>
      <c r="H2339" s="177" t="s">
        <v>3417</v>
      </c>
      <c r="I2339" s="177" t="s">
        <v>3401</v>
      </c>
      <c r="J2339" s="177" t="s">
        <v>8247</v>
      </c>
      <c r="K2339" s="60" t="str">
        <f t="shared" si="52"/>
        <v>0001000010010101230</v>
      </c>
    </row>
    <row r="2340" spans="1:11" s="3" customFormat="1">
      <c r="A2340" s="176" t="s">
        <v>5223</v>
      </c>
      <c r="B2340" s="176"/>
      <c r="C2340" s="185">
        <v>4</v>
      </c>
      <c r="D2340" s="153">
        <v>0</v>
      </c>
      <c r="E2340" s="177" t="s">
        <v>3417</v>
      </c>
      <c r="F2340" s="177" t="s">
        <v>3986</v>
      </c>
      <c r="G2340" s="177" t="s">
        <v>3417</v>
      </c>
      <c r="H2340" s="177" t="s">
        <v>3417</v>
      </c>
      <c r="I2340" s="177" t="s">
        <v>3401</v>
      </c>
      <c r="J2340" s="187" t="s">
        <v>8248</v>
      </c>
      <c r="K2340" s="60" t="str">
        <f t="shared" si="52"/>
        <v>0001000010010101231</v>
      </c>
    </row>
    <row r="2341" spans="1:11" s="3" customFormat="1">
      <c r="A2341" s="176" t="s">
        <v>5224</v>
      </c>
      <c r="B2341" s="176"/>
      <c r="C2341" s="185">
        <v>4</v>
      </c>
      <c r="D2341" s="153">
        <v>0</v>
      </c>
      <c r="E2341" s="177" t="s">
        <v>3417</v>
      </c>
      <c r="F2341" s="177" t="s">
        <v>3986</v>
      </c>
      <c r="G2341" s="177" t="s">
        <v>3417</v>
      </c>
      <c r="H2341" s="177" t="s">
        <v>3417</v>
      </c>
      <c r="I2341" s="177" t="s">
        <v>3401</v>
      </c>
      <c r="J2341" s="177" t="s">
        <v>8249</v>
      </c>
      <c r="K2341" s="60" t="str">
        <f t="shared" si="52"/>
        <v>0001000010010101232</v>
      </c>
    </row>
    <row r="2342" spans="1:11" s="3" customFormat="1">
      <c r="A2342" s="176" t="s">
        <v>5225</v>
      </c>
      <c r="B2342" s="176"/>
      <c r="C2342" s="185">
        <v>4</v>
      </c>
      <c r="D2342" s="153">
        <v>0</v>
      </c>
      <c r="E2342" s="177" t="s">
        <v>3417</v>
      </c>
      <c r="F2342" s="177" t="s">
        <v>3986</v>
      </c>
      <c r="G2342" s="177" t="s">
        <v>3417</v>
      </c>
      <c r="H2342" s="177" t="s">
        <v>3417</v>
      </c>
      <c r="I2342" s="177" t="s">
        <v>3401</v>
      </c>
      <c r="J2342" s="187" t="s">
        <v>8250</v>
      </c>
      <c r="K2342" s="60" t="str">
        <f t="shared" si="52"/>
        <v>0001000010010101233</v>
      </c>
    </row>
    <row r="2343" spans="1:11" s="3" customFormat="1">
      <c r="A2343" s="176" t="s">
        <v>5226</v>
      </c>
      <c r="B2343" s="176"/>
      <c r="C2343" s="185">
        <v>4</v>
      </c>
      <c r="D2343" s="153">
        <v>0</v>
      </c>
      <c r="E2343" s="177" t="s">
        <v>3417</v>
      </c>
      <c r="F2343" s="177" t="s">
        <v>3986</v>
      </c>
      <c r="G2343" s="177" t="s">
        <v>3417</v>
      </c>
      <c r="H2343" s="177" t="s">
        <v>3417</v>
      </c>
      <c r="I2343" s="177" t="s">
        <v>3401</v>
      </c>
      <c r="J2343" s="177" t="s">
        <v>8251</v>
      </c>
      <c r="K2343" s="60" t="str">
        <f t="shared" si="52"/>
        <v>0001000010010101234</v>
      </c>
    </row>
    <row r="2344" spans="1:11" s="3" customFormat="1">
      <c r="A2344" s="176" t="s">
        <v>5227</v>
      </c>
      <c r="B2344" s="176"/>
      <c r="C2344" s="185">
        <v>4</v>
      </c>
      <c r="D2344" s="153">
        <v>0</v>
      </c>
      <c r="E2344" s="177" t="s">
        <v>3417</v>
      </c>
      <c r="F2344" s="177" t="s">
        <v>3986</v>
      </c>
      <c r="G2344" s="177" t="s">
        <v>3417</v>
      </c>
      <c r="H2344" s="177" t="s">
        <v>3417</v>
      </c>
      <c r="I2344" s="177" t="s">
        <v>3401</v>
      </c>
      <c r="J2344" s="187" t="s">
        <v>8252</v>
      </c>
      <c r="K2344" s="60" t="str">
        <f t="shared" si="52"/>
        <v>0001000010010101235</v>
      </c>
    </row>
    <row r="2345" spans="1:11" s="3" customFormat="1">
      <c r="A2345" s="176" t="s">
        <v>5228</v>
      </c>
      <c r="B2345" s="176"/>
      <c r="C2345" s="185">
        <v>4</v>
      </c>
      <c r="D2345" s="153">
        <v>0</v>
      </c>
      <c r="E2345" s="177" t="s">
        <v>3417</v>
      </c>
      <c r="F2345" s="177" t="s">
        <v>3986</v>
      </c>
      <c r="G2345" s="177" t="s">
        <v>3417</v>
      </c>
      <c r="H2345" s="177" t="s">
        <v>3417</v>
      </c>
      <c r="I2345" s="177" t="s">
        <v>3401</v>
      </c>
      <c r="J2345" s="177" t="s">
        <v>8253</v>
      </c>
      <c r="K2345" s="60" t="str">
        <f t="shared" si="52"/>
        <v>0001000010010101236</v>
      </c>
    </row>
    <row r="2346" spans="1:11" s="3" customFormat="1">
      <c r="A2346" s="176" t="s">
        <v>5229</v>
      </c>
      <c r="B2346" s="176"/>
      <c r="C2346" s="185">
        <v>4</v>
      </c>
      <c r="D2346" s="153">
        <v>0</v>
      </c>
      <c r="E2346" s="177" t="s">
        <v>3417</v>
      </c>
      <c r="F2346" s="177" t="s">
        <v>3986</v>
      </c>
      <c r="G2346" s="177" t="s">
        <v>3417</v>
      </c>
      <c r="H2346" s="177" t="s">
        <v>3417</v>
      </c>
      <c r="I2346" s="177" t="s">
        <v>3401</v>
      </c>
      <c r="J2346" s="187" t="s">
        <v>8254</v>
      </c>
      <c r="K2346" s="60" t="str">
        <f t="shared" si="52"/>
        <v>0001000010010101237</v>
      </c>
    </row>
    <row r="2347" spans="1:11" s="3" customFormat="1">
      <c r="A2347" s="176" t="s">
        <v>5230</v>
      </c>
      <c r="B2347" s="176"/>
      <c r="C2347" s="185">
        <v>4</v>
      </c>
      <c r="D2347" s="153">
        <v>0</v>
      </c>
      <c r="E2347" s="177" t="s">
        <v>3417</v>
      </c>
      <c r="F2347" s="177" t="s">
        <v>3986</v>
      </c>
      <c r="G2347" s="177" t="s">
        <v>3417</v>
      </c>
      <c r="H2347" s="177" t="s">
        <v>3417</v>
      </c>
      <c r="I2347" s="177" t="s">
        <v>3401</v>
      </c>
      <c r="J2347" s="177" t="s">
        <v>8255</v>
      </c>
      <c r="K2347" s="60" t="str">
        <f t="shared" si="52"/>
        <v>0001000010010101238</v>
      </c>
    </row>
    <row r="2348" spans="1:11" s="3" customFormat="1">
      <c r="A2348" s="176" t="s">
        <v>5231</v>
      </c>
      <c r="B2348" s="176"/>
      <c r="C2348" s="185">
        <v>4</v>
      </c>
      <c r="D2348" s="153">
        <v>0</v>
      </c>
      <c r="E2348" s="177" t="s">
        <v>3417</v>
      </c>
      <c r="F2348" s="177" t="s">
        <v>3986</v>
      </c>
      <c r="G2348" s="177" t="s">
        <v>3417</v>
      </c>
      <c r="H2348" s="177" t="s">
        <v>3417</v>
      </c>
      <c r="I2348" s="177" t="s">
        <v>3401</v>
      </c>
      <c r="J2348" s="187" t="s">
        <v>8256</v>
      </c>
      <c r="K2348" s="60" t="str">
        <f t="shared" si="52"/>
        <v>0001000010010101239</v>
      </c>
    </row>
    <row r="2349" spans="1:11" s="3" customFormat="1">
      <c r="A2349" s="176" t="s">
        <v>5232</v>
      </c>
      <c r="B2349" s="176"/>
      <c r="C2349" s="185">
        <v>4</v>
      </c>
      <c r="D2349" s="153">
        <v>0</v>
      </c>
      <c r="E2349" s="177" t="s">
        <v>3417</v>
      </c>
      <c r="F2349" s="177" t="s">
        <v>3986</v>
      </c>
      <c r="G2349" s="177" t="s">
        <v>3417</v>
      </c>
      <c r="H2349" s="177" t="s">
        <v>3417</v>
      </c>
      <c r="I2349" s="177" t="s">
        <v>3401</v>
      </c>
      <c r="J2349" s="177" t="s">
        <v>8257</v>
      </c>
      <c r="K2349" s="60" t="str">
        <f t="shared" si="52"/>
        <v>0001000010010101240</v>
      </c>
    </row>
    <row r="2350" spans="1:11" s="3" customFormat="1">
      <c r="A2350" s="176" t="s">
        <v>5233</v>
      </c>
      <c r="B2350" s="176"/>
      <c r="C2350" s="185">
        <v>4</v>
      </c>
      <c r="D2350" s="153">
        <v>0</v>
      </c>
      <c r="E2350" s="177" t="s">
        <v>3417</v>
      </c>
      <c r="F2350" s="177" t="s">
        <v>3986</v>
      </c>
      <c r="G2350" s="177" t="s">
        <v>3417</v>
      </c>
      <c r="H2350" s="177" t="s">
        <v>3417</v>
      </c>
      <c r="I2350" s="177" t="s">
        <v>3401</v>
      </c>
      <c r="J2350" s="187" t="s">
        <v>8258</v>
      </c>
      <c r="K2350" s="60" t="str">
        <f t="shared" si="52"/>
        <v>0001000010010101241</v>
      </c>
    </row>
    <row r="2351" spans="1:11" s="3" customFormat="1">
      <c r="A2351" s="176" t="s">
        <v>5234</v>
      </c>
      <c r="B2351" s="176"/>
      <c r="C2351" s="185">
        <v>4</v>
      </c>
      <c r="D2351" s="153">
        <v>0</v>
      </c>
      <c r="E2351" s="177" t="s">
        <v>3417</v>
      </c>
      <c r="F2351" s="177" t="s">
        <v>3986</v>
      </c>
      <c r="G2351" s="177" t="s">
        <v>3417</v>
      </c>
      <c r="H2351" s="177" t="s">
        <v>3417</v>
      </c>
      <c r="I2351" s="177" t="s">
        <v>3401</v>
      </c>
      <c r="J2351" s="177" t="s">
        <v>8259</v>
      </c>
      <c r="K2351" s="60" t="str">
        <f t="shared" si="52"/>
        <v>0001000010010101242</v>
      </c>
    </row>
    <row r="2352" spans="1:11" s="3" customFormat="1">
      <c r="A2352" s="176" t="s">
        <v>5235</v>
      </c>
      <c r="B2352" s="176"/>
      <c r="C2352" s="185">
        <v>4</v>
      </c>
      <c r="D2352" s="153">
        <v>0</v>
      </c>
      <c r="E2352" s="177" t="s">
        <v>3417</v>
      </c>
      <c r="F2352" s="177" t="s">
        <v>3986</v>
      </c>
      <c r="G2352" s="177" t="s">
        <v>3417</v>
      </c>
      <c r="H2352" s="177" t="s">
        <v>3417</v>
      </c>
      <c r="I2352" s="177" t="s">
        <v>3401</v>
      </c>
      <c r="J2352" s="187" t="s">
        <v>8260</v>
      </c>
      <c r="K2352" s="60" t="str">
        <f t="shared" si="52"/>
        <v>0001000010010101243</v>
      </c>
    </row>
    <row r="2353" spans="1:11" s="3" customFormat="1">
      <c r="A2353" s="176" t="s">
        <v>5236</v>
      </c>
      <c r="B2353" s="176"/>
      <c r="C2353" s="185">
        <v>4</v>
      </c>
      <c r="D2353" s="153">
        <v>0</v>
      </c>
      <c r="E2353" s="177" t="s">
        <v>3417</v>
      </c>
      <c r="F2353" s="177" t="s">
        <v>3986</v>
      </c>
      <c r="G2353" s="177" t="s">
        <v>3417</v>
      </c>
      <c r="H2353" s="177" t="s">
        <v>3417</v>
      </c>
      <c r="I2353" s="177" t="s">
        <v>3401</v>
      </c>
      <c r="J2353" s="177" t="s">
        <v>8261</v>
      </c>
      <c r="K2353" s="60" t="str">
        <f t="shared" si="52"/>
        <v>0001000010010101244</v>
      </c>
    </row>
    <row r="2354" spans="1:11" s="3" customFormat="1">
      <c r="A2354" s="176" t="s">
        <v>5237</v>
      </c>
      <c r="B2354" s="176"/>
      <c r="C2354" s="185">
        <v>4</v>
      </c>
      <c r="D2354" s="153">
        <v>0</v>
      </c>
      <c r="E2354" s="177" t="s">
        <v>3417</v>
      </c>
      <c r="F2354" s="177" t="s">
        <v>3986</v>
      </c>
      <c r="G2354" s="177" t="s">
        <v>3417</v>
      </c>
      <c r="H2354" s="177" t="s">
        <v>3417</v>
      </c>
      <c r="I2354" s="177" t="s">
        <v>3401</v>
      </c>
      <c r="J2354" s="187" t="s">
        <v>8262</v>
      </c>
      <c r="K2354" s="60" t="str">
        <f t="shared" si="52"/>
        <v>0001000010010101245</v>
      </c>
    </row>
    <row r="2355" spans="1:11" s="3" customFormat="1">
      <c r="A2355" s="176" t="s">
        <v>5238</v>
      </c>
      <c r="B2355" s="176"/>
      <c r="C2355" s="185">
        <v>4</v>
      </c>
      <c r="D2355" s="153">
        <v>0</v>
      </c>
      <c r="E2355" s="177" t="s">
        <v>3417</v>
      </c>
      <c r="F2355" s="177" t="s">
        <v>3986</v>
      </c>
      <c r="G2355" s="177" t="s">
        <v>3417</v>
      </c>
      <c r="H2355" s="177" t="s">
        <v>3417</v>
      </c>
      <c r="I2355" s="177" t="s">
        <v>3401</v>
      </c>
      <c r="J2355" s="177" t="s">
        <v>8263</v>
      </c>
      <c r="K2355" s="60" t="str">
        <f t="shared" si="52"/>
        <v>0001000010010101246</v>
      </c>
    </row>
    <row r="2356" spans="1:11" s="3" customFormat="1">
      <c r="A2356" s="176" t="s">
        <v>5239</v>
      </c>
      <c r="B2356" s="176"/>
      <c r="C2356" s="185">
        <v>4</v>
      </c>
      <c r="D2356" s="153">
        <v>0</v>
      </c>
      <c r="E2356" s="177" t="s">
        <v>3417</v>
      </c>
      <c r="F2356" s="177" t="s">
        <v>3986</v>
      </c>
      <c r="G2356" s="177" t="s">
        <v>3417</v>
      </c>
      <c r="H2356" s="177" t="s">
        <v>3417</v>
      </c>
      <c r="I2356" s="177" t="s">
        <v>3401</v>
      </c>
      <c r="J2356" s="187" t="s">
        <v>8264</v>
      </c>
      <c r="K2356" s="60" t="str">
        <f t="shared" si="52"/>
        <v>0001000010010101247</v>
      </c>
    </row>
    <row r="2357" spans="1:11" s="3" customFormat="1">
      <c r="A2357" s="176" t="s">
        <v>5240</v>
      </c>
      <c r="B2357" s="176"/>
      <c r="C2357" s="185">
        <v>4</v>
      </c>
      <c r="D2357" s="153">
        <v>0</v>
      </c>
      <c r="E2357" s="177" t="s">
        <v>3417</v>
      </c>
      <c r="F2357" s="177" t="s">
        <v>3986</v>
      </c>
      <c r="G2357" s="177" t="s">
        <v>3417</v>
      </c>
      <c r="H2357" s="177" t="s">
        <v>3417</v>
      </c>
      <c r="I2357" s="177" t="s">
        <v>3401</v>
      </c>
      <c r="J2357" s="177" t="s">
        <v>8265</v>
      </c>
      <c r="K2357" s="60" t="str">
        <f t="shared" si="52"/>
        <v>0001000010010101248</v>
      </c>
    </row>
    <row r="2358" spans="1:11" s="3" customFormat="1">
      <c r="A2358" s="176" t="s">
        <v>5241</v>
      </c>
      <c r="B2358" s="176"/>
      <c r="C2358" s="185">
        <v>4</v>
      </c>
      <c r="D2358" s="153">
        <v>0</v>
      </c>
      <c r="E2358" s="177" t="s">
        <v>3417</v>
      </c>
      <c r="F2358" s="177" t="s">
        <v>3986</v>
      </c>
      <c r="G2358" s="177" t="s">
        <v>3417</v>
      </c>
      <c r="H2358" s="177" t="s">
        <v>3417</v>
      </c>
      <c r="I2358" s="177" t="s">
        <v>3401</v>
      </c>
      <c r="J2358" s="187" t="s">
        <v>8266</v>
      </c>
      <c r="K2358" s="60" t="str">
        <f t="shared" si="52"/>
        <v>0001000010010101249</v>
      </c>
    </row>
    <row r="2359" spans="1:11" s="3" customFormat="1">
      <c r="A2359" s="176" t="s">
        <v>5242</v>
      </c>
      <c r="B2359" s="176"/>
      <c r="C2359" s="185">
        <v>4</v>
      </c>
      <c r="D2359" s="153">
        <v>0</v>
      </c>
      <c r="E2359" s="177" t="s">
        <v>3417</v>
      </c>
      <c r="F2359" s="177" t="s">
        <v>3986</v>
      </c>
      <c r="G2359" s="177" t="s">
        <v>3417</v>
      </c>
      <c r="H2359" s="177" t="s">
        <v>3417</v>
      </c>
      <c r="I2359" s="177" t="s">
        <v>3401</v>
      </c>
      <c r="J2359" s="177" t="s">
        <v>8267</v>
      </c>
      <c r="K2359" s="60" t="str">
        <f t="shared" si="52"/>
        <v>0001000010010101250</v>
      </c>
    </row>
    <row r="2360" spans="1:11" s="3" customFormat="1">
      <c r="A2360" s="176" t="s">
        <v>5243</v>
      </c>
      <c r="B2360" s="176"/>
      <c r="C2360" s="185">
        <v>4</v>
      </c>
      <c r="D2360" s="153">
        <v>0</v>
      </c>
      <c r="E2360" s="177" t="s">
        <v>3417</v>
      </c>
      <c r="F2360" s="177" t="s">
        <v>3986</v>
      </c>
      <c r="G2360" s="177" t="s">
        <v>3417</v>
      </c>
      <c r="H2360" s="177" t="s">
        <v>3417</v>
      </c>
      <c r="I2360" s="177" t="s">
        <v>3401</v>
      </c>
      <c r="J2360" s="187" t="s">
        <v>8268</v>
      </c>
      <c r="K2360" s="60" t="str">
        <f t="shared" si="52"/>
        <v>0001000010010101251</v>
      </c>
    </row>
    <row r="2361" spans="1:11" s="3" customFormat="1">
      <c r="A2361" s="176" t="s">
        <v>5244</v>
      </c>
      <c r="B2361" s="176"/>
      <c r="C2361" s="185">
        <v>4</v>
      </c>
      <c r="D2361" s="153">
        <v>0</v>
      </c>
      <c r="E2361" s="177" t="s">
        <v>3417</v>
      </c>
      <c r="F2361" s="177" t="s">
        <v>3986</v>
      </c>
      <c r="G2361" s="177" t="s">
        <v>3417</v>
      </c>
      <c r="H2361" s="177" t="s">
        <v>3417</v>
      </c>
      <c r="I2361" s="177" t="s">
        <v>3401</v>
      </c>
      <c r="J2361" s="177" t="s">
        <v>8269</v>
      </c>
      <c r="K2361" s="60" t="str">
        <f t="shared" si="52"/>
        <v>0001000010010101252</v>
      </c>
    </row>
    <row r="2362" spans="1:11" s="3" customFormat="1">
      <c r="A2362" s="176" t="s">
        <v>5245</v>
      </c>
      <c r="B2362" s="176"/>
      <c r="C2362" s="185">
        <v>4</v>
      </c>
      <c r="D2362" s="153">
        <v>0</v>
      </c>
      <c r="E2362" s="177" t="s">
        <v>3417</v>
      </c>
      <c r="F2362" s="177" t="s">
        <v>3986</v>
      </c>
      <c r="G2362" s="177" t="s">
        <v>3417</v>
      </c>
      <c r="H2362" s="177" t="s">
        <v>3417</v>
      </c>
      <c r="I2362" s="177" t="s">
        <v>3401</v>
      </c>
      <c r="J2362" s="187" t="s">
        <v>8270</v>
      </c>
      <c r="K2362" s="60" t="str">
        <f t="shared" si="52"/>
        <v>0001000010010101253</v>
      </c>
    </row>
    <row r="2363" spans="1:11" s="3" customFormat="1">
      <c r="A2363" s="176" t="s">
        <v>5246</v>
      </c>
      <c r="B2363" s="176"/>
      <c r="C2363" s="185">
        <v>4</v>
      </c>
      <c r="D2363" s="153">
        <v>0</v>
      </c>
      <c r="E2363" s="177" t="s">
        <v>3417</v>
      </c>
      <c r="F2363" s="177" t="s">
        <v>3986</v>
      </c>
      <c r="G2363" s="177" t="s">
        <v>3417</v>
      </c>
      <c r="H2363" s="177" t="s">
        <v>3417</v>
      </c>
      <c r="I2363" s="177" t="s">
        <v>3401</v>
      </c>
      <c r="J2363" s="177" t="s">
        <v>8271</v>
      </c>
      <c r="K2363" s="60" t="str">
        <f t="shared" si="52"/>
        <v>0001000010010101254</v>
      </c>
    </row>
    <row r="2364" spans="1:11" s="3" customFormat="1">
      <c r="A2364" s="176" t="s">
        <v>5247</v>
      </c>
      <c r="B2364" s="176"/>
      <c r="C2364" s="185">
        <v>4</v>
      </c>
      <c r="D2364" s="153">
        <v>0</v>
      </c>
      <c r="E2364" s="177" t="s">
        <v>3417</v>
      </c>
      <c r="F2364" s="177" t="s">
        <v>3986</v>
      </c>
      <c r="G2364" s="177" t="s">
        <v>3417</v>
      </c>
      <c r="H2364" s="177" t="s">
        <v>3417</v>
      </c>
      <c r="I2364" s="177" t="s">
        <v>3401</v>
      </c>
      <c r="J2364" s="187" t="s">
        <v>8272</v>
      </c>
      <c r="K2364" s="60" t="str">
        <f t="shared" si="52"/>
        <v>0001000010010101255</v>
      </c>
    </row>
    <row r="2365" spans="1:11" s="3" customFormat="1">
      <c r="A2365" s="176" t="s">
        <v>5248</v>
      </c>
      <c r="B2365" s="176"/>
      <c r="C2365" s="185">
        <v>4</v>
      </c>
      <c r="D2365" s="153">
        <v>0</v>
      </c>
      <c r="E2365" s="177" t="s">
        <v>3417</v>
      </c>
      <c r="F2365" s="177" t="s">
        <v>3986</v>
      </c>
      <c r="G2365" s="177" t="s">
        <v>3417</v>
      </c>
      <c r="H2365" s="177" t="s">
        <v>3417</v>
      </c>
      <c r="I2365" s="177" t="s">
        <v>3401</v>
      </c>
      <c r="J2365" s="177" t="s">
        <v>8273</v>
      </c>
      <c r="K2365" s="60" t="str">
        <f t="shared" si="52"/>
        <v>0001000010010101256</v>
      </c>
    </row>
    <row r="2366" spans="1:11" s="3" customFormat="1">
      <c r="A2366" s="176" t="s">
        <v>5249</v>
      </c>
      <c r="B2366" s="176"/>
      <c r="C2366" s="185">
        <v>4</v>
      </c>
      <c r="D2366" s="153">
        <v>0</v>
      </c>
      <c r="E2366" s="177" t="s">
        <v>3417</v>
      </c>
      <c r="F2366" s="177" t="s">
        <v>3986</v>
      </c>
      <c r="G2366" s="177" t="s">
        <v>3417</v>
      </c>
      <c r="H2366" s="177" t="s">
        <v>3417</v>
      </c>
      <c r="I2366" s="177" t="s">
        <v>3401</v>
      </c>
      <c r="J2366" s="187" t="s">
        <v>8274</v>
      </c>
      <c r="K2366" s="60" t="str">
        <f t="shared" si="52"/>
        <v>0001000010010101257</v>
      </c>
    </row>
    <row r="2367" spans="1:11" s="3" customFormat="1">
      <c r="A2367" s="176" t="s">
        <v>5250</v>
      </c>
      <c r="B2367" s="176"/>
      <c r="C2367" s="185">
        <v>4</v>
      </c>
      <c r="D2367" s="153">
        <v>0</v>
      </c>
      <c r="E2367" s="177" t="s">
        <v>3417</v>
      </c>
      <c r="F2367" s="177" t="s">
        <v>3986</v>
      </c>
      <c r="G2367" s="177" t="s">
        <v>3417</v>
      </c>
      <c r="H2367" s="177" t="s">
        <v>3417</v>
      </c>
      <c r="I2367" s="177" t="s">
        <v>3401</v>
      </c>
      <c r="J2367" s="177" t="s">
        <v>8275</v>
      </c>
      <c r="K2367" s="60" t="str">
        <f t="shared" si="52"/>
        <v>0001000010010101258</v>
      </c>
    </row>
    <row r="2368" spans="1:11" s="3" customFormat="1">
      <c r="A2368" s="176" t="s">
        <v>5251</v>
      </c>
      <c r="B2368" s="176"/>
      <c r="C2368" s="185">
        <v>4</v>
      </c>
      <c r="D2368" s="153">
        <v>0</v>
      </c>
      <c r="E2368" s="177" t="s">
        <v>3417</v>
      </c>
      <c r="F2368" s="177" t="s">
        <v>3986</v>
      </c>
      <c r="G2368" s="177" t="s">
        <v>3417</v>
      </c>
      <c r="H2368" s="177" t="s">
        <v>3417</v>
      </c>
      <c r="I2368" s="177" t="s">
        <v>3401</v>
      </c>
      <c r="J2368" s="187" t="s">
        <v>8276</v>
      </c>
      <c r="K2368" s="60" t="str">
        <f t="shared" si="52"/>
        <v>0001000010010101259</v>
      </c>
    </row>
    <row r="2369" spans="1:11" s="3" customFormat="1">
      <c r="A2369" s="176" t="s">
        <v>5252</v>
      </c>
      <c r="B2369" s="176"/>
      <c r="C2369" s="185">
        <v>4</v>
      </c>
      <c r="D2369" s="153">
        <v>0</v>
      </c>
      <c r="E2369" s="177" t="s">
        <v>3417</v>
      </c>
      <c r="F2369" s="177" t="s">
        <v>3986</v>
      </c>
      <c r="G2369" s="177" t="s">
        <v>3417</v>
      </c>
      <c r="H2369" s="177" t="s">
        <v>3417</v>
      </c>
      <c r="I2369" s="177" t="s">
        <v>3401</v>
      </c>
      <c r="J2369" s="177" t="s">
        <v>8277</v>
      </c>
      <c r="K2369" s="60" t="str">
        <f t="shared" si="52"/>
        <v>0001000010010101260</v>
      </c>
    </row>
    <row r="2370" spans="1:11" s="3" customFormat="1">
      <c r="A2370" s="176" t="s">
        <v>5253</v>
      </c>
      <c r="B2370" s="176"/>
      <c r="C2370" s="185">
        <v>4</v>
      </c>
      <c r="D2370" s="153">
        <v>0</v>
      </c>
      <c r="E2370" s="177" t="s">
        <v>3417</v>
      </c>
      <c r="F2370" s="177" t="s">
        <v>3986</v>
      </c>
      <c r="G2370" s="177" t="s">
        <v>3417</v>
      </c>
      <c r="H2370" s="177" t="s">
        <v>3417</v>
      </c>
      <c r="I2370" s="177" t="s">
        <v>3401</v>
      </c>
      <c r="J2370" s="187" t="s">
        <v>8278</v>
      </c>
      <c r="K2370" s="60" t="str">
        <f t="shared" si="52"/>
        <v>0001000010010101261</v>
      </c>
    </row>
    <row r="2371" spans="1:11" s="3" customFormat="1">
      <c r="A2371" s="176" t="s">
        <v>5254</v>
      </c>
      <c r="B2371" s="176"/>
      <c r="C2371" s="185">
        <v>4</v>
      </c>
      <c r="D2371" s="153">
        <v>0</v>
      </c>
      <c r="E2371" s="177" t="s">
        <v>3417</v>
      </c>
      <c r="F2371" s="177" t="s">
        <v>3986</v>
      </c>
      <c r="G2371" s="177" t="s">
        <v>3417</v>
      </c>
      <c r="H2371" s="177" t="s">
        <v>3417</v>
      </c>
      <c r="I2371" s="177" t="s">
        <v>3401</v>
      </c>
      <c r="J2371" s="177" t="s">
        <v>8279</v>
      </c>
      <c r="K2371" s="60" t="str">
        <f t="shared" si="52"/>
        <v>0001000010010101262</v>
      </c>
    </row>
    <row r="2372" spans="1:11" s="3" customFormat="1">
      <c r="A2372" s="176" t="s">
        <v>5255</v>
      </c>
      <c r="B2372" s="176"/>
      <c r="C2372" s="185">
        <v>4</v>
      </c>
      <c r="D2372" s="153">
        <v>0</v>
      </c>
      <c r="E2372" s="177" t="s">
        <v>3417</v>
      </c>
      <c r="F2372" s="177" t="s">
        <v>3986</v>
      </c>
      <c r="G2372" s="177" t="s">
        <v>3417</v>
      </c>
      <c r="H2372" s="177" t="s">
        <v>3417</v>
      </c>
      <c r="I2372" s="177" t="s">
        <v>3401</v>
      </c>
      <c r="J2372" s="187" t="s">
        <v>8280</v>
      </c>
      <c r="K2372" s="60" t="str">
        <f t="shared" si="52"/>
        <v>0001000010010101263</v>
      </c>
    </row>
    <row r="2373" spans="1:11" s="3" customFormat="1">
      <c r="A2373" s="176" t="s">
        <v>5256</v>
      </c>
      <c r="B2373" s="176"/>
      <c r="C2373" s="185">
        <v>4</v>
      </c>
      <c r="D2373" s="153">
        <v>0</v>
      </c>
      <c r="E2373" s="177" t="s">
        <v>3417</v>
      </c>
      <c r="F2373" s="177" t="s">
        <v>3986</v>
      </c>
      <c r="G2373" s="177" t="s">
        <v>3417</v>
      </c>
      <c r="H2373" s="177" t="s">
        <v>3417</v>
      </c>
      <c r="I2373" s="177" t="s">
        <v>3401</v>
      </c>
      <c r="J2373" s="177" t="s">
        <v>8281</v>
      </c>
      <c r="K2373" s="60" t="str">
        <f t="shared" si="52"/>
        <v>0001000010010101264</v>
      </c>
    </row>
    <row r="2374" spans="1:11" s="3" customFormat="1">
      <c r="A2374" s="176" t="s">
        <v>5257</v>
      </c>
      <c r="B2374" s="176"/>
      <c r="C2374" s="185">
        <v>4</v>
      </c>
      <c r="D2374" s="153">
        <v>0</v>
      </c>
      <c r="E2374" s="177" t="s">
        <v>3417</v>
      </c>
      <c r="F2374" s="177" t="s">
        <v>3986</v>
      </c>
      <c r="G2374" s="177" t="s">
        <v>3417</v>
      </c>
      <c r="H2374" s="177" t="s">
        <v>3417</v>
      </c>
      <c r="I2374" s="177" t="s">
        <v>3401</v>
      </c>
      <c r="J2374" s="187" t="s">
        <v>8282</v>
      </c>
      <c r="K2374" s="60" t="str">
        <f t="shared" si="52"/>
        <v>0001000010010101265</v>
      </c>
    </row>
    <row r="2375" spans="1:11" s="3" customFormat="1">
      <c r="A2375" s="176" t="s">
        <v>5258</v>
      </c>
      <c r="B2375" s="176"/>
      <c r="C2375" s="185">
        <v>4</v>
      </c>
      <c r="D2375" s="153">
        <v>0</v>
      </c>
      <c r="E2375" s="177" t="s">
        <v>3417</v>
      </c>
      <c r="F2375" s="177" t="s">
        <v>3986</v>
      </c>
      <c r="G2375" s="177" t="s">
        <v>3417</v>
      </c>
      <c r="H2375" s="177" t="s">
        <v>3417</v>
      </c>
      <c r="I2375" s="177" t="s">
        <v>3401</v>
      </c>
      <c r="J2375" s="177" t="s">
        <v>8283</v>
      </c>
      <c r="K2375" s="60" t="str">
        <f t="shared" si="52"/>
        <v>0001000010010101266</v>
      </c>
    </row>
    <row r="2376" spans="1:11" s="3" customFormat="1">
      <c r="A2376" s="176" t="s">
        <v>5259</v>
      </c>
      <c r="B2376" s="176"/>
      <c r="C2376" s="185">
        <v>4</v>
      </c>
      <c r="D2376" s="153">
        <v>0</v>
      </c>
      <c r="E2376" s="177" t="s">
        <v>3417</v>
      </c>
      <c r="F2376" s="177" t="s">
        <v>3986</v>
      </c>
      <c r="G2376" s="177" t="s">
        <v>3417</v>
      </c>
      <c r="H2376" s="177" t="s">
        <v>3417</v>
      </c>
      <c r="I2376" s="177" t="s">
        <v>3401</v>
      </c>
      <c r="J2376" s="187" t="s">
        <v>8284</v>
      </c>
      <c r="K2376" s="60" t="str">
        <f t="shared" si="52"/>
        <v>0001000010010101267</v>
      </c>
    </row>
    <row r="2377" spans="1:11" s="3" customFormat="1">
      <c r="A2377" s="176" t="s">
        <v>5260</v>
      </c>
      <c r="B2377" s="176"/>
      <c r="C2377" s="185">
        <v>4</v>
      </c>
      <c r="D2377" s="153">
        <v>0</v>
      </c>
      <c r="E2377" s="177" t="s">
        <v>3417</v>
      </c>
      <c r="F2377" s="177" t="s">
        <v>3986</v>
      </c>
      <c r="G2377" s="177" t="s">
        <v>3417</v>
      </c>
      <c r="H2377" s="177" t="s">
        <v>3417</v>
      </c>
      <c r="I2377" s="177" t="s">
        <v>3401</v>
      </c>
      <c r="J2377" s="177" t="s">
        <v>8285</v>
      </c>
      <c r="K2377" s="60" t="str">
        <f t="shared" si="52"/>
        <v>0001000010010101268</v>
      </c>
    </row>
    <row r="2378" spans="1:11" s="3" customFormat="1">
      <c r="A2378" s="176" t="s">
        <v>5261</v>
      </c>
      <c r="B2378" s="176"/>
      <c r="C2378" s="185">
        <v>4</v>
      </c>
      <c r="D2378" s="153">
        <v>0</v>
      </c>
      <c r="E2378" s="177" t="s">
        <v>3417</v>
      </c>
      <c r="F2378" s="177" t="s">
        <v>3986</v>
      </c>
      <c r="G2378" s="177" t="s">
        <v>3417</v>
      </c>
      <c r="H2378" s="177" t="s">
        <v>3417</v>
      </c>
      <c r="I2378" s="177" t="s">
        <v>3401</v>
      </c>
      <c r="J2378" s="187" t="s">
        <v>8286</v>
      </c>
      <c r="K2378" s="60" t="str">
        <f t="shared" si="52"/>
        <v>0001000010010101269</v>
      </c>
    </row>
    <row r="2379" spans="1:11" s="3" customFormat="1">
      <c r="A2379" s="176" t="s">
        <v>5262</v>
      </c>
      <c r="B2379" s="176"/>
      <c r="C2379" s="185">
        <v>4</v>
      </c>
      <c r="D2379" s="153">
        <v>0</v>
      </c>
      <c r="E2379" s="177" t="s">
        <v>3417</v>
      </c>
      <c r="F2379" s="177" t="s">
        <v>3986</v>
      </c>
      <c r="G2379" s="177" t="s">
        <v>3417</v>
      </c>
      <c r="H2379" s="177" t="s">
        <v>3417</v>
      </c>
      <c r="I2379" s="177" t="s">
        <v>3401</v>
      </c>
      <c r="J2379" s="177" t="s">
        <v>8287</v>
      </c>
      <c r="K2379" s="60" t="str">
        <f t="shared" si="52"/>
        <v>0001000010010101270</v>
      </c>
    </row>
    <row r="2380" spans="1:11" s="3" customFormat="1">
      <c r="A2380" s="176" t="s">
        <v>5263</v>
      </c>
      <c r="B2380" s="176"/>
      <c r="C2380" s="185">
        <v>4</v>
      </c>
      <c r="D2380" s="153">
        <v>0</v>
      </c>
      <c r="E2380" s="177" t="s">
        <v>3417</v>
      </c>
      <c r="F2380" s="177" t="s">
        <v>3986</v>
      </c>
      <c r="G2380" s="177" t="s">
        <v>3417</v>
      </c>
      <c r="H2380" s="177" t="s">
        <v>3417</v>
      </c>
      <c r="I2380" s="177" t="s">
        <v>3401</v>
      </c>
      <c r="J2380" s="187" t="s">
        <v>8288</v>
      </c>
      <c r="K2380" s="60" t="str">
        <f t="shared" si="52"/>
        <v>0001000010010101271</v>
      </c>
    </row>
    <row r="2381" spans="1:11" s="3" customFormat="1">
      <c r="A2381" s="176" t="s">
        <v>5264</v>
      </c>
      <c r="B2381" s="176"/>
      <c r="C2381" s="185">
        <v>4</v>
      </c>
      <c r="D2381" s="153">
        <v>0</v>
      </c>
      <c r="E2381" s="177" t="s">
        <v>3417</v>
      </c>
      <c r="F2381" s="177" t="s">
        <v>3986</v>
      </c>
      <c r="G2381" s="177" t="s">
        <v>3417</v>
      </c>
      <c r="H2381" s="177" t="s">
        <v>3417</v>
      </c>
      <c r="I2381" s="177" t="s">
        <v>3401</v>
      </c>
      <c r="J2381" s="177" t="s">
        <v>8289</v>
      </c>
      <c r="K2381" s="60" t="str">
        <f t="shared" si="52"/>
        <v>0001000010010101272</v>
      </c>
    </row>
    <row r="2382" spans="1:11" s="3" customFormat="1">
      <c r="A2382" s="176" t="s">
        <v>5265</v>
      </c>
      <c r="B2382" s="176"/>
      <c r="C2382" s="185">
        <v>4</v>
      </c>
      <c r="D2382" s="153">
        <v>0</v>
      </c>
      <c r="E2382" s="177" t="s">
        <v>3417</v>
      </c>
      <c r="F2382" s="177" t="s">
        <v>3986</v>
      </c>
      <c r="G2382" s="177" t="s">
        <v>3417</v>
      </c>
      <c r="H2382" s="177" t="s">
        <v>3417</v>
      </c>
      <c r="I2382" s="177" t="s">
        <v>3401</v>
      </c>
      <c r="J2382" s="187" t="s">
        <v>8290</v>
      </c>
      <c r="K2382" s="60" t="str">
        <f t="shared" si="52"/>
        <v>0001000010010101273</v>
      </c>
    </row>
    <row r="2383" spans="1:11" s="3" customFormat="1">
      <c r="A2383" s="176" t="s">
        <v>5266</v>
      </c>
      <c r="B2383" s="176"/>
      <c r="C2383" s="185">
        <v>4</v>
      </c>
      <c r="D2383" s="153">
        <v>0</v>
      </c>
      <c r="E2383" s="177" t="s">
        <v>3417</v>
      </c>
      <c r="F2383" s="177" t="s">
        <v>3986</v>
      </c>
      <c r="G2383" s="177" t="s">
        <v>3417</v>
      </c>
      <c r="H2383" s="177" t="s">
        <v>3417</v>
      </c>
      <c r="I2383" s="177" t="s">
        <v>3401</v>
      </c>
      <c r="J2383" s="177" t="s">
        <v>8291</v>
      </c>
      <c r="K2383" s="60" t="str">
        <f t="shared" si="52"/>
        <v>0001000010010101274</v>
      </c>
    </row>
    <row r="2384" spans="1:11" s="3" customFormat="1">
      <c r="A2384" s="176" t="s">
        <v>5267</v>
      </c>
      <c r="B2384" s="176"/>
      <c r="C2384" s="185">
        <v>4</v>
      </c>
      <c r="D2384" s="153">
        <v>0</v>
      </c>
      <c r="E2384" s="177" t="s">
        <v>3417</v>
      </c>
      <c r="F2384" s="177" t="s">
        <v>3986</v>
      </c>
      <c r="G2384" s="177" t="s">
        <v>3417</v>
      </c>
      <c r="H2384" s="177" t="s">
        <v>3417</v>
      </c>
      <c r="I2384" s="177" t="s">
        <v>3401</v>
      </c>
      <c r="J2384" s="187" t="s">
        <v>8292</v>
      </c>
      <c r="K2384" s="60" t="str">
        <f t="shared" si="52"/>
        <v>0001000010010101275</v>
      </c>
    </row>
    <row r="2385" spans="1:11" s="3" customFormat="1">
      <c r="A2385" s="176" t="s">
        <v>5268</v>
      </c>
      <c r="B2385" s="176"/>
      <c r="C2385" s="185">
        <v>4</v>
      </c>
      <c r="D2385" s="153">
        <v>0</v>
      </c>
      <c r="E2385" s="177" t="s">
        <v>3417</v>
      </c>
      <c r="F2385" s="177" t="s">
        <v>3986</v>
      </c>
      <c r="G2385" s="177" t="s">
        <v>3417</v>
      </c>
      <c r="H2385" s="177" t="s">
        <v>3417</v>
      </c>
      <c r="I2385" s="177" t="s">
        <v>3401</v>
      </c>
      <c r="J2385" s="177" t="s">
        <v>8293</v>
      </c>
      <c r="K2385" s="60" t="str">
        <f t="shared" si="52"/>
        <v>0001000010010101276</v>
      </c>
    </row>
    <row r="2386" spans="1:11" s="3" customFormat="1">
      <c r="A2386" s="176" t="s">
        <v>5269</v>
      </c>
      <c r="B2386" s="176"/>
      <c r="C2386" s="185">
        <v>4</v>
      </c>
      <c r="D2386" s="153">
        <v>0</v>
      </c>
      <c r="E2386" s="177" t="s">
        <v>3417</v>
      </c>
      <c r="F2386" s="177" t="s">
        <v>3986</v>
      </c>
      <c r="G2386" s="177" t="s">
        <v>3417</v>
      </c>
      <c r="H2386" s="177" t="s">
        <v>3417</v>
      </c>
      <c r="I2386" s="177" t="s">
        <v>3401</v>
      </c>
      <c r="J2386" s="187" t="s">
        <v>8294</v>
      </c>
      <c r="K2386" s="60" t="str">
        <f t="shared" si="52"/>
        <v>0001000010010101277</v>
      </c>
    </row>
    <row r="2387" spans="1:11" s="3" customFormat="1">
      <c r="A2387" s="176" t="s">
        <v>5270</v>
      </c>
      <c r="B2387" s="176"/>
      <c r="C2387" s="185">
        <v>4</v>
      </c>
      <c r="D2387" s="153">
        <v>0</v>
      </c>
      <c r="E2387" s="177" t="s">
        <v>3417</v>
      </c>
      <c r="F2387" s="177" t="s">
        <v>3986</v>
      </c>
      <c r="G2387" s="177" t="s">
        <v>3417</v>
      </c>
      <c r="H2387" s="177" t="s">
        <v>3417</v>
      </c>
      <c r="I2387" s="177" t="s">
        <v>3401</v>
      </c>
      <c r="J2387" s="177" t="s">
        <v>8295</v>
      </c>
      <c r="K2387" s="60" t="str">
        <f t="shared" si="52"/>
        <v>0001000010010101278</v>
      </c>
    </row>
    <row r="2388" spans="1:11" s="3" customFormat="1">
      <c r="A2388" s="176" t="s">
        <v>5271</v>
      </c>
      <c r="B2388" s="176"/>
      <c r="C2388" s="185">
        <v>4</v>
      </c>
      <c r="D2388" s="153">
        <v>0</v>
      </c>
      <c r="E2388" s="177" t="s">
        <v>3417</v>
      </c>
      <c r="F2388" s="177" t="s">
        <v>3986</v>
      </c>
      <c r="G2388" s="177" t="s">
        <v>3417</v>
      </c>
      <c r="H2388" s="177" t="s">
        <v>3417</v>
      </c>
      <c r="I2388" s="177" t="s">
        <v>3401</v>
      </c>
      <c r="J2388" s="187" t="s">
        <v>8296</v>
      </c>
      <c r="K2388" s="60" t="str">
        <f t="shared" si="52"/>
        <v>0001000010010101279</v>
      </c>
    </row>
    <row r="2389" spans="1:11" s="3" customFormat="1">
      <c r="A2389" s="176" t="s">
        <v>5272</v>
      </c>
      <c r="B2389" s="176"/>
      <c r="C2389" s="185">
        <v>4</v>
      </c>
      <c r="D2389" s="153">
        <v>0</v>
      </c>
      <c r="E2389" s="177" t="s">
        <v>3417</v>
      </c>
      <c r="F2389" s="177" t="s">
        <v>3986</v>
      </c>
      <c r="G2389" s="177" t="s">
        <v>3417</v>
      </c>
      <c r="H2389" s="177" t="s">
        <v>3417</v>
      </c>
      <c r="I2389" s="177" t="s">
        <v>3401</v>
      </c>
      <c r="J2389" s="177" t="s">
        <v>8297</v>
      </c>
      <c r="K2389" s="60" t="str">
        <f t="shared" si="52"/>
        <v>0001000010010101280</v>
      </c>
    </row>
    <row r="2390" spans="1:11" s="3" customFormat="1">
      <c r="A2390" s="176" t="s">
        <v>5273</v>
      </c>
      <c r="B2390" s="176"/>
      <c r="C2390" s="185">
        <v>4</v>
      </c>
      <c r="D2390" s="153">
        <v>0</v>
      </c>
      <c r="E2390" s="177" t="s">
        <v>3417</v>
      </c>
      <c r="F2390" s="177" t="s">
        <v>3986</v>
      </c>
      <c r="G2390" s="177" t="s">
        <v>3417</v>
      </c>
      <c r="H2390" s="177" t="s">
        <v>3417</v>
      </c>
      <c r="I2390" s="177" t="s">
        <v>3401</v>
      </c>
      <c r="J2390" s="187" t="s">
        <v>8298</v>
      </c>
      <c r="K2390" s="60" t="str">
        <f t="shared" si="52"/>
        <v>0001000010010101281</v>
      </c>
    </row>
    <row r="2391" spans="1:11" s="3" customFormat="1">
      <c r="A2391" s="176" t="s">
        <v>5274</v>
      </c>
      <c r="B2391" s="176"/>
      <c r="C2391" s="185">
        <v>4</v>
      </c>
      <c r="D2391" s="153">
        <v>0</v>
      </c>
      <c r="E2391" s="177" t="s">
        <v>3417</v>
      </c>
      <c r="F2391" s="177" t="s">
        <v>3986</v>
      </c>
      <c r="G2391" s="177" t="s">
        <v>3417</v>
      </c>
      <c r="H2391" s="177" t="s">
        <v>3417</v>
      </c>
      <c r="I2391" s="177" t="s">
        <v>3401</v>
      </c>
      <c r="J2391" s="177" t="s">
        <v>8299</v>
      </c>
      <c r="K2391" s="60" t="str">
        <f t="shared" ref="K2391:K2454" si="53">D2391&amp;E2391&amp;F2391&amp;G2391&amp;H2391&amp;I2391&amp;J2391</f>
        <v>0001000010010101282</v>
      </c>
    </row>
    <row r="2392" spans="1:11" s="3" customFormat="1">
      <c r="A2392" s="176" t="s">
        <v>5275</v>
      </c>
      <c r="B2392" s="176"/>
      <c r="C2392" s="185">
        <v>4</v>
      </c>
      <c r="D2392" s="153">
        <v>0</v>
      </c>
      <c r="E2392" s="177" t="s">
        <v>3417</v>
      </c>
      <c r="F2392" s="177" t="s">
        <v>3986</v>
      </c>
      <c r="G2392" s="177" t="s">
        <v>3417</v>
      </c>
      <c r="H2392" s="177" t="s">
        <v>3417</v>
      </c>
      <c r="I2392" s="177" t="s">
        <v>3401</v>
      </c>
      <c r="J2392" s="187" t="s">
        <v>8300</v>
      </c>
      <c r="K2392" s="60" t="str">
        <f t="shared" si="53"/>
        <v>0001000010010101283</v>
      </c>
    </row>
    <row r="2393" spans="1:11" s="3" customFormat="1">
      <c r="A2393" s="176" t="s">
        <v>5276</v>
      </c>
      <c r="B2393" s="176"/>
      <c r="C2393" s="185">
        <v>4</v>
      </c>
      <c r="D2393" s="153">
        <v>0</v>
      </c>
      <c r="E2393" s="177" t="s">
        <v>3417</v>
      </c>
      <c r="F2393" s="177" t="s">
        <v>3986</v>
      </c>
      <c r="G2393" s="177" t="s">
        <v>3417</v>
      </c>
      <c r="H2393" s="177" t="s">
        <v>3417</v>
      </c>
      <c r="I2393" s="177" t="s">
        <v>3401</v>
      </c>
      <c r="J2393" s="177" t="s">
        <v>8301</v>
      </c>
      <c r="K2393" s="60" t="str">
        <f t="shared" si="53"/>
        <v>0001000010010101284</v>
      </c>
    </row>
    <row r="2394" spans="1:11" s="3" customFormat="1">
      <c r="A2394" s="176" t="s">
        <v>5277</v>
      </c>
      <c r="B2394" s="176"/>
      <c r="C2394" s="185">
        <v>4</v>
      </c>
      <c r="D2394" s="153">
        <v>0</v>
      </c>
      <c r="E2394" s="177" t="s">
        <v>3417</v>
      </c>
      <c r="F2394" s="177" t="s">
        <v>3986</v>
      </c>
      <c r="G2394" s="177" t="s">
        <v>3417</v>
      </c>
      <c r="H2394" s="177" t="s">
        <v>3417</v>
      </c>
      <c r="I2394" s="177" t="s">
        <v>3401</v>
      </c>
      <c r="J2394" s="187" t="s">
        <v>8302</v>
      </c>
      <c r="K2394" s="60" t="str">
        <f t="shared" si="53"/>
        <v>0001000010010101285</v>
      </c>
    </row>
    <row r="2395" spans="1:11" s="3" customFormat="1">
      <c r="A2395" s="176" t="s">
        <v>5278</v>
      </c>
      <c r="B2395" s="176"/>
      <c r="C2395" s="185">
        <v>4</v>
      </c>
      <c r="D2395" s="153">
        <v>0</v>
      </c>
      <c r="E2395" s="177" t="s">
        <v>3417</v>
      </c>
      <c r="F2395" s="177" t="s">
        <v>3986</v>
      </c>
      <c r="G2395" s="177" t="s">
        <v>3417</v>
      </c>
      <c r="H2395" s="177" t="s">
        <v>3417</v>
      </c>
      <c r="I2395" s="177" t="s">
        <v>3401</v>
      </c>
      <c r="J2395" s="177" t="s">
        <v>8303</v>
      </c>
      <c r="K2395" s="60" t="str">
        <f t="shared" si="53"/>
        <v>0001000010010101286</v>
      </c>
    </row>
    <row r="2396" spans="1:11" s="3" customFormat="1">
      <c r="A2396" s="176" t="s">
        <v>5279</v>
      </c>
      <c r="B2396" s="176"/>
      <c r="C2396" s="185">
        <v>4</v>
      </c>
      <c r="D2396" s="153">
        <v>0</v>
      </c>
      <c r="E2396" s="177" t="s">
        <v>3417</v>
      </c>
      <c r="F2396" s="177" t="s">
        <v>3986</v>
      </c>
      <c r="G2396" s="177" t="s">
        <v>3417</v>
      </c>
      <c r="H2396" s="177" t="s">
        <v>3417</v>
      </c>
      <c r="I2396" s="177" t="s">
        <v>3401</v>
      </c>
      <c r="J2396" s="187" t="s">
        <v>8304</v>
      </c>
      <c r="K2396" s="60" t="str">
        <f t="shared" si="53"/>
        <v>0001000010010101287</v>
      </c>
    </row>
    <row r="2397" spans="1:11" s="3" customFormat="1">
      <c r="A2397" s="176" t="s">
        <v>5280</v>
      </c>
      <c r="B2397" s="176"/>
      <c r="C2397" s="185">
        <v>4</v>
      </c>
      <c r="D2397" s="153">
        <v>0</v>
      </c>
      <c r="E2397" s="177" t="s">
        <v>3417</v>
      </c>
      <c r="F2397" s="177" t="s">
        <v>3986</v>
      </c>
      <c r="G2397" s="177" t="s">
        <v>3417</v>
      </c>
      <c r="H2397" s="177" t="s">
        <v>3417</v>
      </c>
      <c r="I2397" s="177" t="s">
        <v>3401</v>
      </c>
      <c r="J2397" s="177" t="s">
        <v>8305</v>
      </c>
      <c r="K2397" s="60" t="str">
        <f t="shared" si="53"/>
        <v>0001000010010101288</v>
      </c>
    </row>
    <row r="2398" spans="1:11" s="3" customFormat="1">
      <c r="A2398" s="176" t="s">
        <v>5281</v>
      </c>
      <c r="B2398" s="176"/>
      <c r="C2398" s="185">
        <v>4</v>
      </c>
      <c r="D2398" s="153">
        <v>0</v>
      </c>
      <c r="E2398" s="177" t="s">
        <v>3417</v>
      </c>
      <c r="F2398" s="177" t="s">
        <v>3986</v>
      </c>
      <c r="G2398" s="177" t="s">
        <v>3417</v>
      </c>
      <c r="H2398" s="177" t="s">
        <v>3417</v>
      </c>
      <c r="I2398" s="177" t="s">
        <v>3401</v>
      </c>
      <c r="J2398" s="187" t="s">
        <v>8306</v>
      </c>
      <c r="K2398" s="60" t="str">
        <f t="shared" si="53"/>
        <v>0001000010010101289</v>
      </c>
    </row>
    <row r="2399" spans="1:11" s="3" customFormat="1">
      <c r="A2399" s="176" t="s">
        <v>5282</v>
      </c>
      <c r="B2399" s="176"/>
      <c r="C2399" s="185">
        <v>4</v>
      </c>
      <c r="D2399" s="153">
        <v>0</v>
      </c>
      <c r="E2399" s="177" t="s">
        <v>3417</v>
      </c>
      <c r="F2399" s="177" t="s">
        <v>3986</v>
      </c>
      <c r="G2399" s="177" t="s">
        <v>3417</v>
      </c>
      <c r="H2399" s="177" t="s">
        <v>3417</v>
      </c>
      <c r="I2399" s="177" t="s">
        <v>3401</v>
      </c>
      <c r="J2399" s="177" t="s">
        <v>8307</v>
      </c>
      <c r="K2399" s="60" t="str">
        <f t="shared" si="53"/>
        <v>0001000010010101290</v>
      </c>
    </row>
    <row r="2400" spans="1:11" s="3" customFormat="1">
      <c r="A2400" s="176" t="s">
        <v>5283</v>
      </c>
      <c r="B2400" s="176"/>
      <c r="C2400" s="185">
        <v>4</v>
      </c>
      <c r="D2400" s="153">
        <v>0</v>
      </c>
      <c r="E2400" s="177" t="s">
        <v>3417</v>
      </c>
      <c r="F2400" s="177" t="s">
        <v>3986</v>
      </c>
      <c r="G2400" s="177" t="s">
        <v>3417</v>
      </c>
      <c r="H2400" s="177" t="s">
        <v>3417</v>
      </c>
      <c r="I2400" s="177" t="s">
        <v>3401</v>
      </c>
      <c r="J2400" s="187" t="s">
        <v>8308</v>
      </c>
      <c r="K2400" s="60" t="str">
        <f t="shared" si="53"/>
        <v>0001000010010101291</v>
      </c>
    </row>
    <row r="2401" spans="1:11" s="3" customFormat="1">
      <c r="A2401" s="176" t="s">
        <v>5284</v>
      </c>
      <c r="B2401" s="176"/>
      <c r="C2401" s="185">
        <v>4</v>
      </c>
      <c r="D2401" s="153">
        <v>0</v>
      </c>
      <c r="E2401" s="177" t="s">
        <v>3417</v>
      </c>
      <c r="F2401" s="177" t="s">
        <v>3986</v>
      </c>
      <c r="G2401" s="177" t="s">
        <v>3417</v>
      </c>
      <c r="H2401" s="177" t="s">
        <v>3417</v>
      </c>
      <c r="I2401" s="177" t="s">
        <v>3401</v>
      </c>
      <c r="J2401" s="177" t="s">
        <v>8309</v>
      </c>
      <c r="K2401" s="60" t="str">
        <f t="shared" si="53"/>
        <v>0001000010010101292</v>
      </c>
    </row>
    <row r="2402" spans="1:11" s="3" customFormat="1">
      <c r="A2402" s="176" t="s">
        <v>5285</v>
      </c>
      <c r="B2402" s="176"/>
      <c r="C2402" s="185">
        <v>4</v>
      </c>
      <c r="D2402" s="153">
        <v>0</v>
      </c>
      <c r="E2402" s="177" t="s">
        <v>3417</v>
      </c>
      <c r="F2402" s="177" t="s">
        <v>3986</v>
      </c>
      <c r="G2402" s="177" t="s">
        <v>3417</v>
      </c>
      <c r="H2402" s="177" t="s">
        <v>3417</v>
      </c>
      <c r="I2402" s="177" t="s">
        <v>3401</v>
      </c>
      <c r="J2402" s="187" t="s">
        <v>8310</v>
      </c>
      <c r="K2402" s="60" t="str">
        <f t="shared" si="53"/>
        <v>0001000010010101293</v>
      </c>
    </row>
    <row r="2403" spans="1:11" s="3" customFormat="1">
      <c r="A2403" s="176" t="s">
        <v>5286</v>
      </c>
      <c r="B2403" s="176"/>
      <c r="C2403" s="185">
        <v>4</v>
      </c>
      <c r="D2403" s="153">
        <v>0</v>
      </c>
      <c r="E2403" s="177" t="s">
        <v>3417</v>
      </c>
      <c r="F2403" s="177" t="s">
        <v>3986</v>
      </c>
      <c r="G2403" s="177" t="s">
        <v>3417</v>
      </c>
      <c r="H2403" s="177" t="s">
        <v>3417</v>
      </c>
      <c r="I2403" s="177" t="s">
        <v>3401</v>
      </c>
      <c r="J2403" s="177" t="s">
        <v>8311</v>
      </c>
      <c r="K2403" s="60" t="str">
        <f t="shared" si="53"/>
        <v>0001000010010101294</v>
      </c>
    </row>
    <row r="2404" spans="1:11" s="3" customFormat="1">
      <c r="A2404" s="176" t="s">
        <v>5287</v>
      </c>
      <c r="B2404" s="176"/>
      <c r="C2404" s="185">
        <v>4</v>
      </c>
      <c r="D2404" s="153">
        <v>0</v>
      </c>
      <c r="E2404" s="177" t="s">
        <v>3417</v>
      </c>
      <c r="F2404" s="177" t="s">
        <v>3986</v>
      </c>
      <c r="G2404" s="177" t="s">
        <v>3417</v>
      </c>
      <c r="H2404" s="177" t="s">
        <v>3417</v>
      </c>
      <c r="I2404" s="177" t="s">
        <v>3401</v>
      </c>
      <c r="J2404" s="187" t="s">
        <v>8312</v>
      </c>
      <c r="K2404" s="60" t="str">
        <f t="shared" si="53"/>
        <v>0001000010010101295</v>
      </c>
    </row>
    <row r="2405" spans="1:11" s="3" customFormat="1">
      <c r="A2405" s="176" t="s">
        <v>5288</v>
      </c>
      <c r="B2405" s="176"/>
      <c r="C2405" s="185">
        <v>4</v>
      </c>
      <c r="D2405" s="153">
        <v>0</v>
      </c>
      <c r="E2405" s="177" t="s">
        <v>3417</v>
      </c>
      <c r="F2405" s="177" t="s">
        <v>3986</v>
      </c>
      <c r="G2405" s="177" t="s">
        <v>3417</v>
      </c>
      <c r="H2405" s="177" t="s">
        <v>3417</v>
      </c>
      <c r="I2405" s="177" t="s">
        <v>3401</v>
      </c>
      <c r="J2405" s="177" t="s">
        <v>8313</v>
      </c>
      <c r="K2405" s="60" t="str">
        <f t="shared" si="53"/>
        <v>0001000010010101296</v>
      </c>
    </row>
    <row r="2406" spans="1:11" s="3" customFormat="1">
      <c r="A2406" s="176" t="s">
        <v>5289</v>
      </c>
      <c r="B2406" s="176"/>
      <c r="C2406" s="185">
        <v>4</v>
      </c>
      <c r="D2406" s="153">
        <v>0</v>
      </c>
      <c r="E2406" s="177" t="s">
        <v>3417</v>
      </c>
      <c r="F2406" s="177" t="s">
        <v>3986</v>
      </c>
      <c r="G2406" s="177" t="s">
        <v>3417</v>
      </c>
      <c r="H2406" s="177" t="s">
        <v>3417</v>
      </c>
      <c r="I2406" s="177" t="s">
        <v>3401</v>
      </c>
      <c r="J2406" s="187" t="s">
        <v>8314</v>
      </c>
      <c r="K2406" s="60" t="str">
        <f t="shared" si="53"/>
        <v>0001000010010101297</v>
      </c>
    </row>
    <row r="2407" spans="1:11" s="3" customFormat="1">
      <c r="A2407" s="176" t="s">
        <v>5290</v>
      </c>
      <c r="B2407" s="176"/>
      <c r="C2407" s="185">
        <v>4</v>
      </c>
      <c r="D2407" s="153">
        <v>0</v>
      </c>
      <c r="E2407" s="177" t="s">
        <v>3417</v>
      </c>
      <c r="F2407" s="177" t="s">
        <v>3986</v>
      </c>
      <c r="G2407" s="177" t="s">
        <v>3417</v>
      </c>
      <c r="H2407" s="177" t="s">
        <v>3417</v>
      </c>
      <c r="I2407" s="177" t="s">
        <v>3401</v>
      </c>
      <c r="J2407" s="177" t="s">
        <v>8315</v>
      </c>
      <c r="K2407" s="60" t="str">
        <f t="shared" si="53"/>
        <v>0001000010010101298</v>
      </c>
    </row>
    <row r="2408" spans="1:11" s="3" customFormat="1">
      <c r="A2408" s="176" t="s">
        <v>5291</v>
      </c>
      <c r="B2408" s="176"/>
      <c r="C2408" s="185">
        <v>4</v>
      </c>
      <c r="D2408" s="153">
        <v>0</v>
      </c>
      <c r="E2408" s="177" t="s">
        <v>3417</v>
      </c>
      <c r="F2408" s="177" t="s">
        <v>3986</v>
      </c>
      <c r="G2408" s="177" t="s">
        <v>3417</v>
      </c>
      <c r="H2408" s="177" t="s">
        <v>3417</v>
      </c>
      <c r="I2408" s="177" t="s">
        <v>3401</v>
      </c>
      <c r="J2408" s="187" t="s">
        <v>8316</v>
      </c>
      <c r="K2408" s="60" t="str">
        <f t="shared" si="53"/>
        <v>0001000010010101299</v>
      </c>
    </row>
    <row r="2409" spans="1:11" s="3" customFormat="1">
      <c r="A2409" s="176" t="s">
        <v>5292</v>
      </c>
      <c r="B2409" s="176"/>
      <c r="C2409" s="185">
        <v>4</v>
      </c>
      <c r="D2409" s="153">
        <v>0</v>
      </c>
      <c r="E2409" s="177" t="s">
        <v>3417</v>
      </c>
      <c r="F2409" s="177" t="s">
        <v>3986</v>
      </c>
      <c r="G2409" s="177" t="s">
        <v>3417</v>
      </c>
      <c r="H2409" s="177" t="s">
        <v>3417</v>
      </c>
      <c r="I2409" s="177" t="s">
        <v>3401</v>
      </c>
      <c r="J2409" s="177" t="s">
        <v>8317</v>
      </c>
      <c r="K2409" s="60" t="str">
        <f t="shared" si="53"/>
        <v>0001000010010101300</v>
      </c>
    </row>
    <row r="2410" spans="1:11" s="3" customFormat="1">
      <c r="A2410" s="176" t="s">
        <v>5293</v>
      </c>
      <c r="B2410" s="176"/>
      <c r="C2410" s="185">
        <v>4</v>
      </c>
      <c r="D2410" s="153">
        <v>0</v>
      </c>
      <c r="E2410" s="177" t="s">
        <v>3417</v>
      </c>
      <c r="F2410" s="177" t="s">
        <v>3986</v>
      </c>
      <c r="G2410" s="177" t="s">
        <v>3417</v>
      </c>
      <c r="H2410" s="177" t="s">
        <v>3417</v>
      </c>
      <c r="I2410" s="177" t="s">
        <v>3401</v>
      </c>
      <c r="J2410" s="187" t="s">
        <v>8318</v>
      </c>
      <c r="K2410" s="60" t="str">
        <f t="shared" si="53"/>
        <v>0001000010010101301</v>
      </c>
    </row>
    <row r="2411" spans="1:11" s="3" customFormat="1">
      <c r="A2411" s="176" t="s">
        <v>5294</v>
      </c>
      <c r="B2411" s="176"/>
      <c r="C2411" s="185">
        <v>4</v>
      </c>
      <c r="D2411" s="153">
        <v>0</v>
      </c>
      <c r="E2411" s="177" t="s">
        <v>3417</v>
      </c>
      <c r="F2411" s="177" t="s">
        <v>3986</v>
      </c>
      <c r="G2411" s="177" t="s">
        <v>3417</v>
      </c>
      <c r="H2411" s="177" t="s">
        <v>3417</v>
      </c>
      <c r="I2411" s="177" t="s">
        <v>3401</v>
      </c>
      <c r="J2411" s="177" t="s">
        <v>8319</v>
      </c>
      <c r="K2411" s="60" t="str">
        <f t="shared" si="53"/>
        <v>0001000010010101302</v>
      </c>
    </row>
    <row r="2412" spans="1:11" s="3" customFormat="1">
      <c r="A2412" s="176" t="s">
        <v>5295</v>
      </c>
      <c r="B2412" s="176"/>
      <c r="C2412" s="185">
        <v>4</v>
      </c>
      <c r="D2412" s="153">
        <v>0</v>
      </c>
      <c r="E2412" s="177" t="s">
        <v>3417</v>
      </c>
      <c r="F2412" s="177" t="s">
        <v>3986</v>
      </c>
      <c r="G2412" s="177" t="s">
        <v>3417</v>
      </c>
      <c r="H2412" s="177" t="s">
        <v>3417</v>
      </c>
      <c r="I2412" s="177" t="s">
        <v>3401</v>
      </c>
      <c r="J2412" s="187" t="s">
        <v>8320</v>
      </c>
      <c r="K2412" s="60" t="str">
        <f t="shared" si="53"/>
        <v>0001000010010101303</v>
      </c>
    </row>
    <row r="2413" spans="1:11" s="3" customFormat="1">
      <c r="A2413" s="176" t="s">
        <v>5296</v>
      </c>
      <c r="B2413" s="176"/>
      <c r="C2413" s="185">
        <v>4</v>
      </c>
      <c r="D2413" s="153">
        <v>0</v>
      </c>
      <c r="E2413" s="177" t="s">
        <v>3417</v>
      </c>
      <c r="F2413" s="177" t="s">
        <v>3986</v>
      </c>
      <c r="G2413" s="177" t="s">
        <v>3417</v>
      </c>
      <c r="H2413" s="177" t="s">
        <v>3417</v>
      </c>
      <c r="I2413" s="177" t="s">
        <v>3401</v>
      </c>
      <c r="J2413" s="177" t="s">
        <v>8321</v>
      </c>
      <c r="K2413" s="60" t="str">
        <f t="shared" si="53"/>
        <v>0001000010010101304</v>
      </c>
    </row>
    <row r="2414" spans="1:11" s="3" customFormat="1">
      <c r="A2414" s="176" t="s">
        <v>5297</v>
      </c>
      <c r="B2414" s="176"/>
      <c r="C2414" s="185">
        <v>4</v>
      </c>
      <c r="D2414" s="153">
        <v>0</v>
      </c>
      <c r="E2414" s="177" t="s">
        <v>3417</v>
      </c>
      <c r="F2414" s="177" t="s">
        <v>3986</v>
      </c>
      <c r="G2414" s="177" t="s">
        <v>3417</v>
      </c>
      <c r="H2414" s="177" t="s">
        <v>3417</v>
      </c>
      <c r="I2414" s="177" t="s">
        <v>3401</v>
      </c>
      <c r="J2414" s="187" t="s">
        <v>8322</v>
      </c>
      <c r="K2414" s="60" t="str">
        <f t="shared" si="53"/>
        <v>0001000010010101305</v>
      </c>
    </row>
    <row r="2415" spans="1:11" s="3" customFormat="1">
      <c r="A2415" s="176" t="s">
        <v>5298</v>
      </c>
      <c r="B2415" s="176"/>
      <c r="C2415" s="185">
        <v>4</v>
      </c>
      <c r="D2415" s="153">
        <v>0</v>
      </c>
      <c r="E2415" s="177" t="s">
        <v>3417</v>
      </c>
      <c r="F2415" s="177" t="s">
        <v>3986</v>
      </c>
      <c r="G2415" s="177" t="s">
        <v>3417</v>
      </c>
      <c r="H2415" s="177" t="s">
        <v>3417</v>
      </c>
      <c r="I2415" s="177" t="s">
        <v>3401</v>
      </c>
      <c r="J2415" s="177" t="s">
        <v>8323</v>
      </c>
      <c r="K2415" s="60" t="str">
        <f t="shared" si="53"/>
        <v>0001000010010101306</v>
      </c>
    </row>
    <row r="2416" spans="1:11" s="3" customFormat="1">
      <c r="A2416" s="176" t="s">
        <v>5299</v>
      </c>
      <c r="B2416" s="176"/>
      <c r="C2416" s="185">
        <v>4</v>
      </c>
      <c r="D2416" s="153">
        <v>0</v>
      </c>
      <c r="E2416" s="177" t="s">
        <v>3417</v>
      </c>
      <c r="F2416" s="177" t="s">
        <v>3986</v>
      </c>
      <c r="G2416" s="177" t="s">
        <v>3417</v>
      </c>
      <c r="H2416" s="177" t="s">
        <v>3417</v>
      </c>
      <c r="I2416" s="177" t="s">
        <v>3401</v>
      </c>
      <c r="J2416" s="187" t="s">
        <v>8324</v>
      </c>
      <c r="K2416" s="60" t="str">
        <f t="shared" si="53"/>
        <v>0001000010010101307</v>
      </c>
    </row>
    <row r="2417" spans="1:11" s="3" customFormat="1">
      <c r="A2417" s="176" t="s">
        <v>5300</v>
      </c>
      <c r="B2417" s="176"/>
      <c r="C2417" s="185">
        <v>4</v>
      </c>
      <c r="D2417" s="153">
        <v>0</v>
      </c>
      <c r="E2417" s="177" t="s">
        <v>3417</v>
      </c>
      <c r="F2417" s="177" t="s">
        <v>3986</v>
      </c>
      <c r="G2417" s="177" t="s">
        <v>3417</v>
      </c>
      <c r="H2417" s="177" t="s">
        <v>3417</v>
      </c>
      <c r="I2417" s="177" t="s">
        <v>3401</v>
      </c>
      <c r="J2417" s="177" t="s">
        <v>8325</v>
      </c>
      <c r="K2417" s="60" t="str">
        <f t="shared" si="53"/>
        <v>0001000010010101308</v>
      </c>
    </row>
    <row r="2418" spans="1:11" s="3" customFormat="1">
      <c r="A2418" s="176" t="s">
        <v>5301</v>
      </c>
      <c r="B2418" s="176"/>
      <c r="C2418" s="185">
        <v>4</v>
      </c>
      <c r="D2418" s="153">
        <v>0</v>
      </c>
      <c r="E2418" s="177" t="s">
        <v>3417</v>
      </c>
      <c r="F2418" s="177" t="s">
        <v>3986</v>
      </c>
      <c r="G2418" s="177" t="s">
        <v>3417</v>
      </c>
      <c r="H2418" s="177" t="s">
        <v>3417</v>
      </c>
      <c r="I2418" s="177" t="s">
        <v>3401</v>
      </c>
      <c r="J2418" s="187" t="s">
        <v>8326</v>
      </c>
      <c r="K2418" s="60" t="str">
        <f t="shared" si="53"/>
        <v>0001000010010101309</v>
      </c>
    </row>
    <row r="2419" spans="1:11" s="3" customFormat="1">
      <c r="A2419" s="176" t="s">
        <v>5302</v>
      </c>
      <c r="B2419" s="176"/>
      <c r="C2419" s="185">
        <v>4</v>
      </c>
      <c r="D2419" s="153">
        <v>0</v>
      </c>
      <c r="E2419" s="177" t="s">
        <v>3417</v>
      </c>
      <c r="F2419" s="177" t="s">
        <v>3986</v>
      </c>
      <c r="G2419" s="177" t="s">
        <v>3417</v>
      </c>
      <c r="H2419" s="177" t="s">
        <v>3417</v>
      </c>
      <c r="I2419" s="177" t="s">
        <v>3401</v>
      </c>
      <c r="J2419" s="177" t="s">
        <v>8327</v>
      </c>
      <c r="K2419" s="60" t="str">
        <f t="shared" si="53"/>
        <v>0001000010010101310</v>
      </c>
    </row>
    <row r="2420" spans="1:11" s="3" customFormat="1">
      <c r="A2420" s="176" t="s">
        <v>5303</v>
      </c>
      <c r="B2420" s="176"/>
      <c r="C2420" s="185">
        <v>4</v>
      </c>
      <c r="D2420" s="153">
        <v>0</v>
      </c>
      <c r="E2420" s="177" t="s">
        <v>3417</v>
      </c>
      <c r="F2420" s="177" t="s">
        <v>3986</v>
      </c>
      <c r="G2420" s="177" t="s">
        <v>3417</v>
      </c>
      <c r="H2420" s="177" t="s">
        <v>3417</v>
      </c>
      <c r="I2420" s="177" t="s">
        <v>3401</v>
      </c>
      <c r="J2420" s="187" t="s">
        <v>8328</v>
      </c>
      <c r="K2420" s="60" t="str">
        <f t="shared" si="53"/>
        <v>0001000010010101311</v>
      </c>
    </row>
    <row r="2421" spans="1:11" s="3" customFormat="1">
      <c r="A2421" s="176" t="s">
        <v>5304</v>
      </c>
      <c r="B2421" s="176"/>
      <c r="C2421" s="185">
        <v>4</v>
      </c>
      <c r="D2421" s="153">
        <v>0</v>
      </c>
      <c r="E2421" s="177" t="s">
        <v>3417</v>
      </c>
      <c r="F2421" s="177" t="s">
        <v>3986</v>
      </c>
      <c r="G2421" s="177" t="s">
        <v>3417</v>
      </c>
      <c r="H2421" s="177" t="s">
        <v>3417</v>
      </c>
      <c r="I2421" s="177" t="s">
        <v>3401</v>
      </c>
      <c r="J2421" s="177" t="s">
        <v>8329</v>
      </c>
      <c r="K2421" s="60" t="str">
        <f t="shared" si="53"/>
        <v>0001000010010101312</v>
      </c>
    </row>
    <row r="2422" spans="1:11" s="3" customFormat="1">
      <c r="A2422" s="176" t="s">
        <v>5305</v>
      </c>
      <c r="B2422" s="176"/>
      <c r="C2422" s="185">
        <v>4</v>
      </c>
      <c r="D2422" s="153">
        <v>0</v>
      </c>
      <c r="E2422" s="177" t="s">
        <v>3417</v>
      </c>
      <c r="F2422" s="177" t="s">
        <v>3986</v>
      </c>
      <c r="G2422" s="177" t="s">
        <v>3417</v>
      </c>
      <c r="H2422" s="177" t="s">
        <v>3417</v>
      </c>
      <c r="I2422" s="177" t="s">
        <v>3401</v>
      </c>
      <c r="J2422" s="187" t="s">
        <v>8330</v>
      </c>
      <c r="K2422" s="60" t="str">
        <f t="shared" si="53"/>
        <v>0001000010010101313</v>
      </c>
    </row>
    <row r="2423" spans="1:11" s="3" customFormat="1">
      <c r="A2423" s="176" t="s">
        <v>5306</v>
      </c>
      <c r="B2423" s="176"/>
      <c r="C2423" s="185">
        <v>4</v>
      </c>
      <c r="D2423" s="153">
        <v>0</v>
      </c>
      <c r="E2423" s="177" t="s">
        <v>3417</v>
      </c>
      <c r="F2423" s="177" t="s">
        <v>3986</v>
      </c>
      <c r="G2423" s="177" t="s">
        <v>3417</v>
      </c>
      <c r="H2423" s="177" t="s">
        <v>3417</v>
      </c>
      <c r="I2423" s="177" t="s">
        <v>3401</v>
      </c>
      <c r="J2423" s="177" t="s">
        <v>8331</v>
      </c>
      <c r="K2423" s="60" t="str">
        <f t="shared" si="53"/>
        <v>0001000010010101314</v>
      </c>
    </row>
    <row r="2424" spans="1:11" s="3" customFormat="1">
      <c r="A2424" s="176" t="s">
        <v>5307</v>
      </c>
      <c r="B2424" s="176"/>
      <c r="C2424" s="185">
        <v>4</v>
      </c>
      <c r="D2424" s="153">
        <v>0</v>
      </c>
      <c r="E2424" s="177" t="s">
        <v>3417</v>
      </c>
      <c r="F2424" s="177" t="s">
        <v>3986</v>
      </c>
      <c r="G2424" s="177" t="s">
        <v>3417</v>
      </c>
      <c r="H2424" s="177" t="s">
        <v>3417</v>
      </c>
      <c r="I2424" s="177" t="s">
        <v>3401</v>
      </c>
      <c r="J2424" s="187" t="s">
        <v>8332</v>
      </c>
      <c r="K2424" s="60" t="str">
        <f t="shared" si="53"/>
        <v>0001000010010101315</v>
      </c>
    </row>
    <row r="2425" spans="1:11" s="3" customFormat="1">
      <c r="A2425" s="176" t="s">
        <v>5308</v>
      </c>
      <c r="B2425" s="176"/>
      <c r="C2425" s="185">
        <v>4</v>
      </c>
      <c r="D2425" s="153">
        <v>0</v>
      </c>
      <c r="E2425" s="177" t="s">
        <v>3417</v>
      </c>
      <c r="F2425" s="177" t="s">
        <v>3986</v>
      </c>
      <c r="G2425" s="177" t="s">
        <v>3417</v>
      </c>
      <c r="H2425" s="177" t="s">
        <v>3417</v>
      </c>
      <c r="I2425" s="177" t="s">
        <v>3401</v>
      </c>
      <c r="J2425" s="177" t="s">
        <v>8333</v>
      </c>
      <c r="K2425" s="60" t="str">
        <f t="shared" si="53"/>
        <v>0001000010010101316</v>
      </c>
    </row>
    <row r="2426" spans="1:11" s="3" customFormat="1">
      <c r="A2426" s="176" t="s">
        <v>5309</v>
      </c>
      <c r="B2426" s="176"/>
      <c r="C2426" s="185">
        <v>4</v>
      </c>
      <c r="D2426" s="153">
        <v>0</v>
      </c>
      <c r="E2426" s="177" t="s">
        <v>3417</v>
      </c>
      <c r="F2426" s="177" t="s">
        <v>3986</v>
      </c>
      <c r="G2426" s="177" t="s">
        <v>3417</v>
      </c>
      <c r="H2426" s="177" t="s">
        <v>3417</v>
      </c>
      <c r="I2426" s="177" t="s">
        <v>3401</v>
      </c>
      <c r="J2426" s="187" t="s">
        <v>8334</v>
      </c>
      <c r="K2426" s="60" t="str">
        <f t="shared" si="53"/>
        <v>0001000010010101317</v>
      </c>
    </row>
    <row r="2427" spans="1:11" s="3" customFormat="1">
      <c r="A2427" s="176" t="s">
        <v>5310</v>
      </c>
      <c r="B2427" s="176"/>
      <c r="C2427" s="185">
        <v>4</v>
      </c>
      <c r="D2427" s="153">
        <v>0</v>
      </c>
      <c r="E2427" s="177" t="s">
        <v>3417</v>
      </c>
      <c r="F2427" s="177" t="s">
        <v>3986</v>
      </c>
      <c r="G2427" s="177" t="s">
        <v>3417</v>
      </c>
      <c r="H2427" s="177" t="s">
        <v>3417</v>
      </c>
      <c r="I2427" s="177" t="s">
        <v>3401</v>
      </c>
      <c r="J2427" s="177" t="s">
        <v>8335</v>
      </c>
      <c r="K2427" s="60" t="str">
        <f t="shared" si="53"/>
        <v>0001000010010101318</v>
      </c>
    </row>
    <row r="2428" spans="1:11" s="3" customFormat="1">
      <c r="A2428" s="176" t="s">
        <v>5311</v>
      </c>
      <c r="B2428" s="176"/>
      <c r="C2428" s="185">
        <v>4</v>
      </c>
      <c r="D2428" s="153">
        <v>0</v>
      </c>
      <c r="E2428" s="177" t="s">
        <v>3417</v>
      </c>
      <c r="F2428" s="177" t="s">
        <v>3986</v>
      </c>
      <c r="G2428" s="177" t="s">
        <v>3417</v>
      </c>
      <c r="H2428" s="177" t="s">
        <v>3417</v>
      </c>
      <c r="I2428" s="177" t="s">
        <v>3401</v>
      </c>
      <c r="J2428" s="187" t="s">
        <v>8336</v>
      </c>
      <c r="K2428" s="60" t="str">
        <f t="shared" si="53"/>
        <v>0001000010010101319</v>
      </c>
    </row>
    <row r="2429" spans="1:11" s="3" customFormat="1">
      <c r="A2429" s="176" t="s">
        <v>5312</v>
      </c>
      <c r="B2429" s="176"/>
      <c r="C2429" s="185">
        <v>4</v>
      </c>
      <c r="D2429" s="153">
        <v>0</v>
      </c>
      <c r="E2429" s="177" t="s">
        <v>3417</v>
      </c>
      <c r="F2429" s="177" t="s">
        <v>3986</v>
      </c>
      <c r="G2429" s="177" t="s">
        <v>3417</v>
      </c>
      <c r="H2429" s="177" t="s">
        <v>3417</v>
      </c>
      <c r="I2429" s="177" t="s">
        <v>3401</v>
      </c>
      <c r="J2429" s="177" t="s">
        <v>8337</v>
      </c>
      <c r="K2429" s="60" t="str">
        <f t="shared" si="53"/>
        <v>0001000010010101320</v>
      </c>
    </row>
    <row r="2430" spans="1:11" s="3" customFormat="1">
      <c r="A2430" s="176" t="s">
        <v>5313</v>
      </c>
      <c r="B2430" s="176"/>
      <c r="C2430" s="185">
        <v>4</v>
      </c>
      <c r="D2430" s="153">
        <v>0</v>
      </c>
      <c r="E2430" s="177" t="s">
        <v>3417</v>
      </c>
      <c r="F2430" s="177" t="s">
        <v>3986</v>
      </c>
      <c r="G2430" s="177" t="s">
        <v>3417</v>
      </c>
      <c r="H2430" s="177" t="s">
        <v>3417</v>
      </c>
      <c r="I2430" s="177" t="s">
        <v>3401</v>
      </c>
      <c r="J2430" s="187" t="s">
        <v>8338</v>
      </c>
      <c r="K2430" s="60" t="str">
        <f t="shared" si="53"/>
        <v>0001000010010101321</v>
      </c>
    </row>
    <row r="2431" spans="1:11" s="3" customFormat="1">
      <c r="A2431" s="176" t="s">
        <v>5314</v>
      </c>
      <c r="B2431" s="176"/>
      <c r="C2431" s="185">
        <v>4</v>
      </c>
      <c r="D2431" s="153">
        <v>0</v>
      </c>
      <c r="E2431" s="177" t="s">
        <v>3417</v>
      </c>
      <c r="F2431" s="177" t="s">
        <v>3986</v>
      </c>
      <c r="G2431" s="177" t="s">
        <v>3417</v>
      </c>
      <c r="H2431" s="177" t="s">
        <v>3417</v>
      </c>
      <c r="I2431" s="177" t="s">
        <v>3401</v>
      </c>
      <c r="J2431" s="177" t="s">
        <v>8339</v>
      </c>
      <c r="K2431" s="60" t="str">
        <f t="shared" si="53"/>
        <v>0001000010010101322</v>
      </c>
    </row>
    <row r="2432" spans="1:11" s="3" customFormat="1">
      <c r="A2432" s="176" t="s">
        <v>5315</v>
      </c>
      <c r="B2432" s="176"/>
      <c r="C2432" s="185">
        <v>4</v>
      </c>
      <c r="D2432" s="153">
        <v>0</v>
      </c>
      <c r="E2432" s="177" t="s">
        <v>3417</v>
      </c>
      <c r="F2432" s="177" t="s">
        <v>3986</v>
      </c>
      <c r="G2432" s="177" t="s">
        <v>3417</v>
      </c>
      <c r="H2432" s="177" t="s">
        <v>3417</v>
      </c>
      <c r="I2432" s="177" t="s">
        <v>3401</v>
      </c>
      <c r="J2432" s="187" t="s">
        <v>8340</v>
      </c>
      <c r="K2432" s="60" t="str">
        <f t="shared" si="53"/>
        <v>0001000010010101323</v>
      </c>
    </row>
    <row r="2433" spans="1:11" s="3" customFormat="1">
      <c r="A2433" s="176" t="s">
        <v>5316</v>
      </c>
      <c r="B2433" s="176"/>
      <c r="C2433" s="185">
        <v>4</v>
      </c>
      <c r="D2433" s="153">
        <v>0</v>
      </c>
      <c r="E2433" s="177" t="s">
        <v>3417</v>
      </c>
      <c r="F2433" s="177" t="s">
        <v>3986</v>
      </c>
      <c r="G2433" s="177" t="s">
        <v>3417</v>
      </c>
      <c r="H2433" s="177" t="s">
        <v>3417</v>
      </c>
      <c r="I2433" s="177" t="s">
        <v>3401</v>
      </c>
      <c r="J2433" s="177" t="s">
        <v>8341</v>
      </c>
      <c r="K2433" s="60" t="str">
        <f t="shared" si="53"/>
        <v>0001000010010101324</v>
      </c>
    </row>
    <row r="2434" spans="1:11" s="3" customFormat="1">
      <c r="A2434" s="176" t="s">
        <v>5317</v>
      </c>
      <c r="B2434" s="176"/>
      <c r="C2434" s="185">
        <v>4</v>
      </c>
      <c r="D2434" s="153">
        <v>0</v>
      </c>
      <c r="E2434" s="177" t="s">
        <v>3417</v>
      </c>
      <c r="F2434" s="177" t="s">
        <v>3986</v>
      </c>
      <c r="G2434" s="177" t="s">
        <v>3417</v>
      </c>
      <c r="H2434" s="177" t="s">
        <v>3417</v>
      </c>
      <c r="I2434" s="177" t="s">
        <v>3401</v>
      </c>
      <c r="J2434" s="187" t="s">
        <v>8342</v>
      </c>
      <c r="K2434" s="60" t="str">
        <f t="shared" si="53"/>
        <v>0001000010010101325</v>
      </c>
    </row>
    <row r="2435" spans="1:11" s="3" customFormat="1">
      <c r="A2435" s="176" t="s">
        <v>5318</v>
      </c>
      <c r="B2435" s="176"/>
      <c r="C2435" s="185">
        <v>4</v>
      </c>
      <c r="D2435" s="153">
        <v>0</v>
      </c>
      <c r="E2435" s="177" t="s">
        <v>3417</v>
      </c>
      <c r="F2435" s="177" t="s">
        <v>3986</v>
      </c>
      <c r="G2435" s="177" t="s">
        <v>3417</v>
      </c>
      <c r="H2435" s="177" t="s">
        <v>3417</v>
      </c>
      <c r="I2435" s="177" t="s">
        <v>3401</v>
      </c>
      <c r="J2435" s="177" t="s">
        <v>8343</v>
      </c>
      <c r="K2435" s="60" t="str">
        <f t="shared" si="53"/>
        <v>0001000010010101326</v>
      </c>
    </row>
    <row r="2436" spans="1:11" s="3" customFormat="1">
      <c r="A2436" s="176" t="s">
        <v>5319</v>
      </c>
      <c r="B2436" s="176"/>
      <c r="C2436" s="185">
        <v>4</v>
      </c>
      <c r="D2436" s="153">
        <v>0</v>
      </c>
      <c r="E2436" s="177" t="s">
        <v>3417</v>
      </c>
      <c r="F2436" s="177" t="s">
        <v>3986</v>
      </c>
      <c r="G2436" s="177" t="s">
        <v>3417</v>
      </c>
      <c r="H2436" s="177" t="s">
        <v>3417</v>
      </c>
      <c r="I2436" s="177" t="s">
        <v>3401</v>
      </c>
      <c r="J2436" s="187" t="s">
        <v>8344</v>
      </c>
      <c r="K2436" s="60" t="str">
        <f t="shared" si="53"/>
        <v>0001000010010101327</v>
      </c>
    </row>
    <row r="2437" spans="1:11" s="3" customFormat="1">
      <c r="A2437" s="176" t="s">
        <v>5320</v>
      </c>
      <c r="B2437" s="176"/>
      <c r="C2437" s="185">
        <v>4</v>
      </c>
      <c r="D2437" s="153">
        <v>0</v>
      </c>
      <c r="E2437" s="177" t="s">
        <v>3417</v>
      </c>
      <c r="F2437" s="177" t="s">
        <v>3986</v>
      </c>
      <c r="G2437" s="177" t="s">
        <v>3417</v>
      </c>
      <c r="H2437" s="177" t="s">
        <v>3417</v>
      </c>
      <c r="I2437" s="177" t="s">
        <v>3401</v>
      </c>
      <c r="J2437" s="177" t="s">
        <v>8345</v>
      </c>
      <c r="K2437" s="60" t="str">
        <f t="shared" si="53"/>
        <v>0001000010010101328</v>
      </c>
    </row>
    <row r="2438" spans="1:11" s="3" customFormat="1">
      <c r="A2438" s="176" t="s">
        <v>5321</v>
      </c>
      <c r="B2438" s="176"/>
      <c r="C2438" s="185">
        <v>4</v>
      </c>
      <c r="D2438" s="153">
        <v>0</v>
      </c>
      <c r="E2438" s="177" t="s">
        <v>3417</v>
      </c>
      <c r="F2438" s="177" t="s">
        <v>3986</v>
      </c>
      <c r="G2438" s="177" t="s">
        <v>3417</v>
      </c>
      <c r="H2438" s="177" t="s">
        <v>3417</v>
      </c>
      <c r="I2438" s="177" t="s">
        <v>3401</v>
      </c>
      <c r="J2438" s="187" t="s">
        <v>8346</v>
      </c>
      <c r="K2438" s="60" t="str">
        <f t="shared" si="53"/>
        <v>0001000010010101329</v>
      </c>
    </row>
    <row r="2439" spans="1:11" s="3" customFormat="1">
      <c r="A2439" s="176" t="s">
        <v>5322</v>
      </c>
      <c r="B2439" s="176"/>
      <c r="C2439" s="185">
        <v>4</v>
      </c>
      <c r="D2439" s="153">
        <v>0</v>
      </c>
      <c r="E2439" s="177" t="s">
        <v>3417</v>
      </c>
      <c r="F2439" s="177" t="s">
        <v>3986</v>
      </c>
      <c r="G2439" s="177" t="s">
        <v>3417</v>
      </c>
      <c r="H2439" s="177" t="s">
        <v>3417</v>
      </c>
      <c r="I2439" s="177" t="s">
        <v>3401</v>
      </c>
      <c r="J2439" s="177" t="s">
        <v>8347</v>
      </c>
      <c r="K2439" s="60" t="str">
        <f t="shared" si="53"/>
        <v>0001000010010101330</v>
      </c>
    </row>
    <row r="2440" spans="1:11" s="3" customFormat="1">
      <c r="A2440" s="176" t="s">
        <v>5323</v>
      </c>
      <c r="B2440" s="176"/>
      <c r="C2440" s="185">
        <v>4</v>
      </c>
      <c r="D2440" s="153">
        <v>0</v>
      </c>
      <c r="E2440" s="177" t="s">
        <v>3417</v>
      </c>
      <c r="F2440" s="177" t="s">
        <v>3986</v>
      </c>
      <c r="G2440" s="177" t="s">
        <v>3417</v>
      </c>
      <c r="H2440" s="177" t="s">
        <v>3417</v>
      </c>
      <c r="I2440" s="177" t="s">
        <v>3401</v>
      </c>
      <c r="J2440" s="187" t="s">
        <v>8348</v>
      </c>
      <c r="K2440" s="60" t="str">
        <f t="shared" si="53"/>
        <v>0001000010010101331</v>
      </c>
    </row>
    <row r="2441" spans="1:11" s="3" customFormat="1">
      <c r="A2441" s="176" t="s">
        <v>5324</v>
      </c>
      <c r="B2441" s="176"/>
      <c r="C2441" s="185">
        <v>4</v>
      </c>
      <c r="D2441" s="153">
        <v>0</v>
      </c>
      <c r="E2441" s="177" t="s">
        <v>3417</v>
      </c>
      <c r="F2441" s="177" t="s">
        <v>3986</v>
      </c>
      <c r="G2441" s="177" t="s">
        <v>3417</v>
      </c>
      <c r="H2441" s="177" t="s">
        <v>3417</v>
      </c>
      <c r="I2441" s="177" t="s">
        <v>3401</v>
      </c>
      <c r="J2441" s="177" t="s">
        <v>8349</v>
      </c>
      <c r="K2441" s="60" t="str">
        <f t="shared" si="53"/>
        <v>0001000010010101332</v>
      </c>
    </row>
    <row r="2442" spans="1:11" s="3" customFormat="1">
      <c r="A2442" s="176" t="s">
        <v>5325</v>
      </c>
      <c r="B2442" s="176"/>
      <c r="C2442" s="185">
        <v>4</v>
      </c>
      <c r="D2442" s="153">
        <v>0</v>
      </c>
      <c r="E2442" s="177" t="s">
        <v>3417</v>
      </c>
      <c r="F2442" s="177" t="s">
        <v>3986</v>
      </c>
      <c r="G2442" s="177" t="s">
        <v>3417</v>
      </c>
      <c r="H2442" s="177" t="s">
        <v>3417</v>
      </c>
      <c r="I2442" s="177" t="s">
        <v>3401</v>
      </c>
      <c r="J2442" s="187" t="s">
        <v>8350</v>
      </c>
      <c r="K2442" s="60" t="str">
        <f t="shared" si="53"/>
        <v>0001000010010101333</v>
      </c>
    </row>
    <row r="2443" spans="1:11" s="3" customFormat="1">
      <c r="A2443" s="176" t="s">
        <v>5326</v>
      </c>
      <c r="B2443" s="176"/>
      <c r="C2443" s="185">
        <v>4</v>
      </c>
      <c r="D2443" s="153">
        <v>0</v>
      </c>
      <c r="E2443" s="177" t="s">
        <v>3417</v>
      </c>
      <c r="F2443" s="177" t="s">
        <v>3986</v>
      </c>
      <c r="G2443" s="177" t="s">
        <v>3417</v>
      </c>
      <c r="H2443" s="177" t="s">
        <v>3417</v>
      </c>
      <c r="I2443" s="177" t="s">
        <v>3401</v>
      </c>
      <c r="J2443" s="177" t="s">
        <v>8351</v>
      </c>
      <c r="K2443" s="60" t="str">
        <f t="shared" si="53"/>
        <v>0001000010010101334</v>
      </c>
    </row>
    <row r="2444" spans="1:11" s="3" customFormat="1">
      <c r="A2444" s="176" t="s">
        <v>5327</v>
      </c>
      <c r="B2444" s="176"/>
      <c r="C2444" s="185">
        <v>4</v>
      </c>
      <c r="D2444" s="153">
        <v>0</v>
      </c>
      <c r="E2444" s="177" t="s">
        <v>3417</v>
      </c>
      <c r="F2444" s="177" t="s">
        <v>3986</v>
      </c>
      <c r="G2444" s="177" t="s">
        <v>3417</v>
      </c>
      <c r="H2444" s="177" t="s">
        <v>3417</v>
      </c>
      <c r="I2444" s="177" t="s">
        <v>3401</v>
      </c>
      <c r="J2444" s="187" t="s">
        <v>8352</v>
      </c>
      <c r="K2444" s="60" t="str">
        <f t="shared" si="53"/>
        <v>0001000010010101335</v>
      </c>
    </row>
    <row r="2445" spans="1:11" s="3" customFormat="1">
      <c r="A2445" s="176" t="s">
        <v>5328</v>
      </c>
      <c r="B2445" s="176"/>
      <c r="C2445" s="185">
        <v>4</v>
      </c>
      <c r="D2445" s="153">
        <v>0</v>
      </c>
      <c r="E2445" s="177" t="s">
        <v>3417</v>
      </c>
      <c r="F2445" s="177" t="s">
        <v>3986</v>
      </c>
      <c r="G2445" s="177" t="s">
        <v>3417</v>
      </c>
      <c r="H2445" s="177" t="s">
        <v>3417</v>
      </c>
      <c r="I2445" s="177" t="s">
        <v>3401</v>
      </c>
      <c r="J2445" s="177" t="s">
        <v>8353</v>
      </c>
      <c r="K2445" s="60" t="str">
        <f t="shared" si="53"/>
        <v>0001000010010101336</v>
      </c>
    </row>
    <row r="2446" spans="1:11" s="3" customFormat="1">
      <c r="A2446" s="176" t="s">
        <v>5329</v>
      </c>
      <c r="B2446" s="176"/>
      <c r="C2446" s="185">
        <v>4</v>
      </c>
      <c r="D2446" s="153">
        <v>0</v>
      </c>
      <c r="E2446" s="177" t="s">
        <v>3417</v>
      </c>
      <c r="F2446" s="177" t="s">
        <v>3986</v>
      </c>
      <c r="G2446" s="177" t="s">
        <v>3417</v>
      </c>
      <c r="H2446" s="177" t="s">
        <v>3417</v>
      </c>
      <c r="I2446" s="177" t="s">
        <v>3401</v>
      </c>
      <c r="J2446" s="187" t="s">
        <v>8354</v>
      </c>
      <c r="K2446" s="60" t="str">
        <f t="shared" si="53"/>
        <v>0001000010010101337</v>
      </c>
    </row>
    <row r="2447" spans="1:11" s="3" customFormat="1">
      <c r="A2447" s="176" t="s">
        <v>5330</v>
      </c>
      <c r="B2447" s="176"/>
      <c r="C2447" s="185">
        <v>4</v>
      </c>
      <c r="D2447" s="153">
        <v>0</v>
      </c>
      <c r="E2447" s="177" t="s">
        <v>3417</v>
      </c>
      <c r="F2447" s="177" t="s">
        <v>3986</v>
      </c>
      <c r="G2447" s="177" t="s">
        <v>3417</v>
      </c>
      <c r="H2447" s="177" t="s">
        <v>3417</v>
      </c>
      <c r="I2447" s="177" t="s">
        <v>3401</v>
      </c>
      <c r="J2447" s="177" t="s">
        <v>8355</v>
      </c>
      <c r="K2447" s="60" t="str">
        <f t="shared" si="53"/>
        <v>0001000010010101338</v>
      </c>
    </row>
    <row r="2448" spans="1:11" s="3" customFormat="1">
      <c r="A2448" s="176" t="s">
        <v>5331</v>
      </c>
      <c r="B2448" s="176"/>
      <c r="C2448" s="185">
        <v>4</v>
      </c>
      <c r="D2448" s="153">
        <v>0</v>
      </c>
      <c r="E2448" s="177" t="s">
        <v>3417</v>
      </c>
      <c r="F2448" s="177" t="s">
        <v>3986</v>
      </c>
      <c r="G2448" s="177" t="s">
        <v>3417</v>
      </c>
      <c r="H2448" s="177" t="s">
        <v>3417</v>
      </c>
      <c r="I2448" s="177" t="s">
        <v>3401</v>
      </c>
      <c r="J2448" s="187" t="s">
        <v>8356</v>
      </c>
      <c r="K2448" s="60" t="str">
        <f t="shared" si="53"/>
        <v>0001000010010101339</v>
      </c>
    </row>
    <row r="2449" spans="1:11" s="3" customFormat="1">
      <c r="A2449" s="176" t="s">
        <v>5332</v>
      </c>
      <c r="B2449" s="176"/>
      <c r="C2449" s="185">
        <v>4</v>
      </c>
      <c r="D2449" s="153">
        <v>0</v>
      </c>
      <c r="E2449" s="177" t="s">
        <v>3417</v>
      </c>
      <c r="F2449" s="177" t="s">
        <v>3986</v>
      </c>
      <c r="G2449" s="177" t="s">
        <v>3417</v>
      </c>
      <c r="H2449" s="177" t="s">
        <v>3417</v>
      </c>
      <c r="I2449" s="177" t="s">
        <v>3401</v>
      </c>
      <c r="J2449" s="177" t="s">
        <v>8357</v>
      </c>
      <c r="K2449" s="60" t="str">
        <f t="shared" si="53"/>
        <v>0001000010010101340</v>
      </c>
    </row>
    <row r="2450" spans="1:11" s="3" customFormat="1">
      <c r="A2450" s="176" t="s">
        <v>5333</v>
      </c>
      <c r="B2450" s="176"/>
      <c r="C2450" s="185">
        <v>4</v>
      </c>
      <c r="D2450" s="153">
        <v>0</v>
      </c>
      <c r="E2450" s="177" t="s">
        <v>3417</v>
      </c>
      <c r="F2450" s="177" t="s">
        <v>3986</v>
      </c>
      <c r="G2450" s="177" t="s">
        <v>3417</v>
      </c>
      <c r="H2450" s="177" t="s">
        <v>3417</v>
      </c>
      <c r="I2450" s="177" t="s">
        <v>3401</v>
      </c>
      <c r="J2450" s="187" t="s">
        <v>8358</v>
      </c>
      <c r="K2450" s="60" t="str">
        <f t="shared" si="53"/>
        <v>0001000010010101341</v>
      </c>
    </row>
    <row r="2451" spans="1:11" s="3" customFormat="1">
      <c r="A2451" s="176" t="s">
        <v>5334</v>
      </c>
      <c r="B2451" s="176"/>
      <c r="C2451" s="185">
        <v>4</v>
      </c>
      <c r="D2451" s="153">
        <v>0</v>
      </c>
      <c r="E2451" s="177" t="s">
        <v>3417</v>
      </c>
      <c r="F2451" s="177" t="s">
        <v>3986</v>
      </c>
      <c r="G2451" s="177" t="s">
        <v>3417</v>
      </c>
      <c r="H2451" s="177" t="s">
        <v>3417</v>
      </c>
      <c r="I2451" s="177" t="s">
        <v>3401</v>
      </c>
      <c r="J2451" s="177" t="s">
        <v>8359</v>
      </c>
      <c r="K2451" s="60" t="str">
        <f t="shared" si="53"/>
        <v>0001000010010101342</v>
      </c>
    </row>
    <row r="2452" spans="1:11" s="3" customFormat="1">
      <c r="A2452" s="176" t="s">
        <v>5335</v>
      </c>
      <c r="B2452" s="176"/>
      <c r="C2452" s="185">
        <v>4</v>
      </c>
      <c r="D2452" s="153">
        <v>0</v>
      </c>
      <c r="E2452" s="177" t="s">
        <v>3417</v>
      </c>
      <c r="F2452" s="177" t="s">
        <v>3986</v>
      </c>
      <c r="G2452" s="177" t="s">
        <v>3417</v>
      </c>
      <c r="H2452" s="177" t="s">
        <v>3417</v>
      </c>
      <c r="I2452" s="177" t="s">
        <v>3401</v>
      </c>
      <c r="J2452" s="187" t="s">
        <v>8360</v>
      </c>
      <c r="K2452" s="60" t="str">
        <f t="shared" si="53"/>
        <v>0001000010010101343</v>
      </c>
    </row>
    <row r="2453" spans="1:11" s="3" customFormat="1">
      <c r="A2453" s="176" t="s">
        <v>5336</v>
      </c>
      <c r="B2453" s="176"/>
      <c r="C2453" s="185">
        <v>4</v>
      </c>
      <c r="D2453" s="153">
        <v>0</v>
      </c>
      <c r="E2453" s="177" t="s">
        <v>3417</v>
      </c>
      <c r="F2453" s="177" t="s">
        <v>3986</v>
      </c>
      <c r="G2453" s="177" t="s">
        <v>3417</v>
      </c>
      <c r="H2453" s="177" t="s">
        <v>3417</v>
      </c>
      <c r="I2453" s="177" t="s">
        <v>3401</v>
      </c>
      <c r="J2453" s="177" t="s">
        <v>8361</v>
      </c>
      <c r="K2453" s="60" t="str">
        <f t="shared" si="53"/>
        <v>0001000010010101344</v>
      </c>
    </row>
    <row r="2454" spans="1:11" s="3" customFormat="1">
      <c r="A2454" s="176" t="s">
        <v>5337</v>
      </c>
      <c r="B2454" s="176"/>
      <c r="C2454" s="185">
        <v>4</v>
      </c>
      <c r="D2454" s="153">
        <v>0</v>
      </c>
      <c r="E2454" s="177" t="s">
        <v>3417</v>
      </c>
      <c r="F2454" s="177" t="s">
        <v>3986</v>
      </c>
      <c r="G2454" s="177" t="s">
        <v>3417</v>
      </c>
      <c r="H2454" s="177" t="s">
        <v>3417</v>
      </c>
      <c r="I2454" s="177" t="s">
        <v>3401</v>
      </c>
      <c r="J2454" s="187" t="s">
        <v>8362</v>
      </c>
      <c r="K2454" s="60" t="str">
        <f t="shared" si="53"/>
        <v>0001000010010101345</v>
      </c>
    </row>
    <row r="2455" spans="1:11" s="3" customFormat="1">
      <c r="A2455" s="176" t="s">
        <v>5338</v>
      </c>
      <c r="B2455" s="176"/>
      <c r="C2455" s="185">
        <v>4</v>
      </c>
      <c r="D2455" s="153">
        <v>0</v>
      </c>
      <c r="E2455" s="177" t="s">
        <v>3417</v>
      </c>
      <c r="F2455" s="177" t="s">
        <v>3986</v>
      </c>
      <c r="G2455" s="177" t="s">
        <v>3417</v>
      </c>
      <c r="H2455" s="177" t="s">
        <v>3417</v>
      </c>
      <c r="I2455" s="177" t="s">
        <v>3401</v>
      </c>
      <c r="J2455" s="177" t="s">
        <v>8363</v>
      </c>
      <c r="K2455" s="60" t="str">
        <f t="shared" ref="K2455:K2518" si="54">D2455&amp;E2455&amp;F2455&amp;G2455&amp;H2455&amp;I2455&amp;J2455</f>
        <v>0001000010010101346</v>
      </c>
    </row>
    <row r="2456" spans="1:11" s="3" customFormat="1">
      <c r="A2456" s="176" t="s">
        <v>5339</v>
      </c>
      <c r="B2456" s="176"/>
      <c r="C2456" s="185">
        <v>4</v>
      </c>
      <c r="D2456" s="153">
        <v>0</v>
      </c>
      <c r="E2456" s="177" t="s">
        <v>3417</v>
      </c>
      <c r="F2456" s="177" t="s">
        <v>3986</v>
      </c>
      <c r="G2456" s="177" t="s">
        <v>3417</v>
      </c>
      <c r="H2456" s="177" t="s">
        <v>3417</v>
      </c>
      <c r="I2456" s="177" t="s">
        <v>3401</v>
      </c>
      <c r="J2456" s="187" t="s">
        <v>8364</v>
      </c>
      <c r="K2456" s="60" t="str">
        <f t="shared" si="54"/>
        <v>0001000010010101347</v>
      </c>
    </row>
    <row r="2457" spans="1:11" s="3" customFormat="1">
      <c r="A2457" s="176" t="s">
        <v>5340</v>
      </c>
      <c r="B2457" s="176"/>
      <c r="C2457" s="185">
        <v>4</v>
      </c>
      <c r="D2457" s="153">
        <v>0</v>
      </c>
      <c r="E2457" s="177" t="s">
        <v>3417</v>
      </c>
      <c r="F2457" s="177" t="s">
        <v>3986</v>
      </c>
      <c r="G2457" s="177" t="s">
        <v>3417</v>
      </c>
      <c r="H2457" s="177" t="s">
        <v>3417</v>
      </c>
      <c r="I2457" s="177" t="s">
        <v>3401</v>
      </c>
      <c r="J2457" s="177" t="s">
        <v>8365</v>
      </c>
      <c r="K2457" s="60" t="str">
        <f t="shared" si="54"/>
        <v>0001000010010101348</v>
      </c>
    </row>
    <row r="2458" spans="1:11" s="3" customFormat="1">
      <c r="A2458" s="176" t="s">
        <v>5341</v>
      </c>
      <c r="B2458" s="176"/>
      <c r="C2458" s="185">
        <v>4</v>
      </c>
      <c r="D2458" s="153">
        <v>0</v>
      </c>
      <c r="E2458" s="177" t="s">
        <v>3417</v>
      </c>
      <c r="F2458" s="177" t="s">
        <v>3986</v>
      </c>
      <c r="G2458" s="177" t="s">
        <v>3417</v>
      </c>
      <c r="H2458" s="177" t="s">
        <v>3417</v>
      </c>
      <c r="I2458" s="177" t="s">
        <v>3401</v>
      </c>
      <c r="J2458" s="187" t="s">
        <v>8366</v>
      </c>
      <c r="K2458" s="60" t="str">
        <f t="shared" si="54"/>
        <v>0001000010010101349</v>
      </c>
    </row>
    <row r="2459" spans="1:11" s="3" customFormat="1">
      <c r="A2459" s="176" t="s">
        <v>5342</v>
      </c>
      <c r="B2459" s="176"/>
      <c r="C2459" s="185">
        <v>4</v>
      </c>
      <c r="D2459" s="153">
        <v>0</v>
      </c>
      <c r="E2459" s="177" t="s">
        <v>3417</v>
      </c>
      <c r="F2459" s="177" t="s">
        <v>3986</v>
      </c>
      <c r="G2459" s="177" t="s">
        <v>3417</v>
      </c>
      <c r="H2459" s="177" t="s">
        <v>3417</v>
      </c>
      <c r="I2459" s="177" t="s">
        <v>3401</v>
      </c>
      <c r="J2459" s="177" t="s">
        <v>8367</v>
      </c>
      <c r="K2459" s="60" t="str">
        <f t="shared" si="54"/>
        <v>0001000010010101350</v>
      </c>
    </row>
    <row r="2460" spans="1:11" s="3" customFormat="1">
      <c r="A2460" s="176" t="s">
        <v>5343</v>
      </c>
      <c r="B2460" s="176"/>
      <c r="C2460" s="185">
        <v>4</v>
      </c>
      <c r="D2460" s="153">
        <v>0</v>
      </c>
      <c r="E2460" s="177" t="s">
        <v>3417</v>
      </c>
      <c r="F2460" s="177" t="s">
        <v>3986</v>
      </c>
      <c r="G2460" s="177" t="s">
        <v>3417</v>
      </c>
      <c r="H2460" s="177" t="s">
        <v>3417</v>
      </c>
      <c r="I2460" s="177" t="s">
        <v>3401</v>
      </c>
      <c r="J2460" s="187" t="s">
        <v>8368</v>
      </c>
      <c r="K2460" s="60" t="str">
        <f t="shared" si="54"/>
        <v>0001000010010101351</v>
      </c>
    </row>
    <row r="2461" spans="1:11" s="3" customFormat="1">
      <c r="A2461" s="176" t="s">
        <v>5344</v>
      </c>
      <c r="B2461" s="176"/>
      <c r="C2461" s="185">
        <v>4</v>
      </c>
      <c r="D2461" s="153">
        <v>0</v>
      </c>
      <c r="E2461" s="177" t="s">
        <v>3417</v>
      </c>
      <c r="F2461" s="177" t="s">
        <v>3986</v>
      </c>
      <c r="G2461" s="177" t="s">
        <v>3417</v>
      </c>
      <c r="H2461" s="177" t="s">
        <v>3417</v>
      </c>
      <c r="I2461" s="177" t="s">
        <v>3401</v>
      </c>
      <c r="J2461" s="177" t="s">
        <v>8369</v>
      </c>
      <c r="K2461" s="60" t="str">
        <f t="shared" si="54"/>
        <v>0001000010010101352</v>
      </c>
    </row>
    <row r="2462" spans="1:11" s="3" customFormat="1">
      <c r="A2462" s="176" t="s">
        <v>5345</v>
      </c>
      <c r="B2462" s="176"/>
      <c r="C2462" s="185">
        <v>4</v>
      </c>
      <c r="D2462" s="153">
        <v>0</v>
      </c>
      <c r="E2462" s="177" t="s">
        <v>3417</v>
      </c>
      <c r="F2462" s="177" t="s">
        <v>3986</v>
      </c>
      <c r="G2462" s="177" t="s">
        <v>3417</v>
      </c>
      <c r="H2462" s="177" t="s">
        <v>3417</v>
      </c>
      <c r="I2462" s="177" t="s">
        <v>3401</v>
      </c>
      <c r="J2462" s="187" t="s">
        <v>8370</v>
      </c>
      <c r="K2462" s="60" t="str">
        <f t="shared" si="54"/>
        <v>0001000010010101353</v>
      </c>
    </row>
    <row r="2463" spans="1:11" s="3" customFormat="1">
      <c r="A2463" s="176" t="s">
        <v>5346</v>
      </c>
      <c r="B2463" s="176"/>
      <c r="C2463" s="185">
        <v>4</v>
      </c>
      <c r="D2463" s="153">
        <v>0</v>
      </c>
      <c r="E2463" s="177" t="s">
        <v>3417</v>
      </c>
      <c r="F2463" s="177" t="s">
        <v>3986</v>
      </c>
      <c r="G2463" s="177" t="s">
        <v>3417</v>
      </c>
      <c r="H2463" s="177" t="s">
        <v>3417</v>
      </c>
      <c r="I2463" s="177" t="s">
        <v>3401</v>
      </c>
      <c r="J2463" s="177" t="s">
        <v>8371</v>
      </c>
      <c r="K2463" s="60" t="str">
        <f t="shared" si="54"/>
        <v>0001000010010101354</v>
      </c>
    </row>
    <row r="2464" spans="1:11" s="3" customFormat="1">
      <c r="A2464" s="176" t="s">
        <v>5347</v>
      </c>
      <c r="B2464" s="176"/>
      <c r="C2464" s="185">
        <v>4</v>
      </c>
      <c r="D2464" s="153">
        <v>0</v>
      </c>
      <c r="E2464" s="177" t="s">
        <v>3417</v>
      </c>
      <c r="F2464" s="177" t="s">
        <v>3986</v>
      </c>
      <c r="G2464" s="177" t="s">
        <v>3417</v>
      </c>
      <c r="H2464" s="177" t="s">
        <v>3417</v>
      </c>
      <c r="I2464" s="177" t="s">
        <v>3401</v>
      </c>
      <c r="J2464" s="187" t="s">
        <v>8372</v>
      </c>
      <c r="K2464" s="60" t="str">
        <f t="shared" si="54"/>
        <v>0001000010010101355</v>
      </c>
    </row>
    <row r="2465" spans="1:11" s="3" customFormat="1">
      <c r="A2465" s="176" t="s">
        <v>5348</v>
      </c>
      <c r="B2465" s="176"/>
      <c r="C2465" s="185">
        <v>4</v>
      </c>
      <c r="D2465" s="153">
        <v>0</v>
      </c>
      <c r="E2465" s="177" t="s">
        <v>3417</v>
      </c>
      <c r="F2465" s="177" t="s">
        <v>3986</v>
      </c>
      <c r="G2465" s="177" t="s">
        <v>3417</v>
      </c>
      <c r="H2465" s="177" t="s">
        <v>3417</v>
      </c>
      <c r="I2465" s="177" t="s">
        <v>3401</v>
      </c>
      <c r="J2465" s="177" t="s">
        <v>8373</v>
      </c>
      <c r="K2465" s="60" t="str">
        <f t="shared" si="54"/>
        <v>0001000010010101356</v>
      </c>
    </row>
    <row r="2466" spans="1:11" s="3" customFormat="1">
      <c r="A2466" s="176" t="s">
        <v>5349</v>
      </c>
      <c r="B2466" s="176"/>
      <c r="C2466" s="185">
        <v>4</v>
      </c>
      <c r="D2466" s="153">
        <v>0</v>
      </c>
      <c r="E2466" s="177" t="s">
        <v>3417</v>
      </c>
      <c r="F2466" s="177" t="s">
        <v>3986</v>
      </c>
      <c r="G2466" s="177" t="s">
        <v>3417</v>
      </c>
      <c r="H2466" s="177" t="s">
        <v>3417</v>
      </c>
      <c r="I2466" s="177" t="s">
        <v>3401</v>
      </c>
      <c r="J2466" s="187" t="s">
        <v>8374</v>
      </c>
      <c r="K2466" s="60" t="str">
        <f t="shared" si="54"/>
        <v>0001000010010101357</v>
      </c>
    </row>
    <row r="2467" spans="1:11" s="3" customFormat="1">
      <c r="A2467" s="176" t="s">
        <v>5350</v>
      </c>
      <c r="B2467" s="176"/>
      <c r="C2467" s="185">
        <v>4</v>
      </c>
      <c r="D2467" s="153">
        <v>0</v>
      </c>
      <c r="E2467" s="177" t="s">
        <v>3417</v>
      </c>
      <c r="F2467" s="177" t="s">
        <v>3986</v>
      </c>
      <c r="G2467" s="177" t="s">
        <v>3417</v>
      </c>
      <c r="H2467" s="177" t="s">
        <v>3417</v>
      </c>
      <c r="I2467" s="177" t="s">
        <v>3401</v>
      </c>
      <c r="J2467" s="177" t="s">
        <v>8375</v>
      </c>
      <c r="K2467" s="60" t="str">
        <f t="shared" si="54"/>
        <v>0001000010010101358</v>
      </c>
    </row>
    <row r="2468" spans="1:11" s="3" customFormat="1">
      <c r="A2468" s="176" t="s">
        <v>5351</v>
      </c>
      <c r="B2468" s="176"/>
      <c r="C2468" s="185">
        <v>4</v>
      </c>
      <c r="D2468" s="153">
        <v>0</v>
      </c>
      <c r="E2468" s="177" t="s">
        <v>3417</v>
      </c>
      <c r="F2468" s="177" t="s">
        <v>3986</v>
      </c>
      <c r="G2468" s="177" t="s">
        <v>3417</v>
      </c>
      <c r="H2468" s="177" t="s">
        <v>3417</v>
      </c>
      <c r="I2468" s="177" t="s">
        <v>3401</v>
      </c>
      <c r="J2468" s="187" t="s">
        <v>8376</v>
      </c>
      <c r="K2468" s="60" t="str">
        <f t="shared" si="54"/>
        <v>0001000010010101359</v>
      </c>
    </row>
    <row r="2469" spans="1:11" s="3" customFormat="1">
      <c r="A2469" s="176" t="s">
        <v>5352</v>
      </c>
      <c r="B2469" s="176"/>
      <c r="C2469" s="185">
        <v>4</v>
      </c>
      <c r="D2469" s="153">
        <v>0</v>
      </c>
      <c r="E2469" s="177" t="s">
        <v>3417</v>
      </c>
      <c r="F2469" s="177" t="s">
        <v>3986</v>
      </c>
      <c r="G2469" s="177" t="s">
        <v>3417</v>
      </c>
      <c r="H2469" s="177" t="s">
        <v>3417</v>
      </c>
      <c r="I2469" s="177" t="s">
        <v>3401</v>
      </c>
      <c r="J2469" s="177" t="s">
        <v>8377</v>
      </c>
      <c r="K2469" s="60" t="str">
        <f t="shared" si="54"/>
        <v>0001000010010101360</v>
      </c>
    </row>
    <row r="2470" spans="1:11" s="3" customFormat="1">
      <c r="A2470" s="176" t="s">
        <v>5353</v>
      </c>
      <c r="B2470" s="176"/>
      <c r="C2470" s="185">
        <v>4</v>
      </c>
      <c r="D2470" s="153">
        <v>0</v>
      </c>
      <c r="E2470" s="177" t="s">
        <v>3417</v>
      </c>
      <c r="F2470" s="177" t="s">
        <v>3986</v>
      </c>
      <c r="G2470" s="177" t="s">
        <v>3417</v>
      </c>
      <c r="H2470" s="177" t="s">
        <v>3417</v>
      </c>
      <c r="I2470" s="177" t="s">
        <v>3401</v>
      </c>
      <c r="J2470" s="187" t="s">
        <v>8378</v>
      </c>
      <c r="K2470" s="60" t="str">
        <f t="shared" si="54"/>
        <v>0001000010010101361</v>
      </c>
    </row>
    <row r="2471" spans="1:11" s="3" customFormat="1">
      <c r="A2471" s="176" t="s">
        <v>5354</v>
      </c>
      <c r="B2471" s="176"/>
      <c r="C2471" s="185">
        <v>4</v>
      </c>
      <c r="D2471" s="153">
        <v>0</v>
      </c>
      <c r="E2471" s="177" t="s">
        <v>3417</v>
      </c>
      <c r="F2471" s="177" t="s">
        <v>3986</v>
      </c>
      <c r="G2471" s="177" t="s">
        <v>3417</v>
      </c>
      <c r="H2471" s="177" t="s">
        <v>3417</v>
      </c>
      <c r="I2471" s="177" t="s">
        <v>3401</v>
      </c>
      <c r="J2471" s="177" t="s">
        <v>8379</v>
      </c>
      <c r="K2471" s="60" t="str">
        <f t="shared" si="54"/>
        <v>0001000010010101362</v>
      </c>
    </row>
    <row r="2472" spans="1:11" s="3" customFormat="1">
      <c r="A2472" s="176" t="s">
        <v>5355</v>
      </c>
      <c r="B2472" s="176"/>
      <c r="C2472" s="185">
        <v>4</v>
      </c>
      <c r="D2472" s="153">
        <v>0</v>
      </c>
      <c r="E2472" s="177" t="s">
        <v>3417</v>
      </c>
      <c r="F2472" s="177" t="s">
        <v>3986</v>
      </c>
      <c r="G2472" s="177" t="s">
        <v>3417</v>
      </c>
      <c r="H2472" s="177" t="s">
        <v>3417</v>
      </c>
      <c r="I2472" s="177" t="s">
        <v>3401</v>
      </c>
      <c r="J2472" s="187" t="s">
        <v>8380</v>
      </c>
      <c r="K2472" s="60" t="str">
        <f t="shared" si="54"/>
        <v>0001000010010101363</v>
      </c>
    </row>
    <row r="2473" spans="1:11" s="3" customFormat="1">
      <c r="A2473" s="176" t="s">
        <v>5356</v>
      </c>
      <c r="B2473" s="176"/>
      <c r="C2473" s="185">
        <v>4</v>
      </c>
      <c r="D2473" s="153">
        <v>0</v>
      </c>
      <c r="E2473" s="177" t="s">
        <v>3417</v>
      </c>
      <c r="F2473" s="177" t="s">
        <v>3986</v>
      </c>
      <c r="G2473" s="177" t="s">
        <v>3417</v>
      </c>
      <c r="H2473" s="177" t="s">
        <v>3417</v>
      </c>
      <c r="I2473" s="177" t="s">
        <v>3401</v>
      </c>
      <c r="J2473" s="177" t="s">
        <v>8381</v>
      </c>
      <c r="K2473" s="60" t="str">
        <f t="shared" si="54"/>
        <v>0001000010010101364</v>
      </c>
    </row>
    <row r="2474" spans="1:11" s="3" customFormat="1">
      <c r="A2474" s="176" t="s">
        <v>5357</v>
      </c>
      <c r="B2474" s="176"/>
      <c r="C2474" s="185">
        <v>4</v>
      </c>
      <c r="D2474" s="153">
        <v>0</v>
      </c>
      <c r="E2474" s="177" t="s">
        <v>3417</v>
      </c>
      <c r="F2474" s="177" t="s">
        <v>3986</v>
      </c>
      <c r="G2474" s="177" t="s">
        <v>3417</v>
      </c>
      <c r="H2474" s="177" t="s">
        <v>3417</v>
      </c>
      <c r="I2474" s="177" t="s">
        <v>3401</v>
      </c>
      <c r="J2474" s="187" t="s">
        <v>8382</v>
      </c>
      <c r="K2474" s="60" t="str">
        <f t="shared" si="54"/>
        <v>0001000010010101365</v>
      </c>
    </row>
    <row r="2475" spans="1:11" s="3" customFormat="1">
      <c r="A2475" s="176" t="s">
        <v>5358</v>
      </c>
      <c r="B2475" s="176"/>
      <c r="C2475" s="185">
        <v>4</v>
      </c>
      <c r="D2475" s="153">
        <v>0</v>
      </c>
      <c r="E2475" s="177" t="s">
        <v>3417</v>
      </c>
      <c r="F2475" s="177" t="s">
        <v>3986</v>
      </c>
      <c r="G2475" s="177" t="s">
        <v>3417</v>
      </c>
      <c r="H2475" s="177" t="s">
        <v>3417</v>
      </c>
      <c r="I2475" s="177" t="s">
        <v>3401</v>
      </c>
      <c r="J2475" s="177" t="s">
        <v>8383</v>
      </c>
      <c r="K2475" s="60" t="str">
        <f t="shared" si="54"/>
        <v>0001000010010101366</v>
      </c>
    </row>
    <row r="2476" spans="1:11" s="3" customFormat="1">
      <c r="A2476" s="176" t="s">
        <v>5359</v>
      </c>
      <c r="B2476" s="176"/>
      <c r="C2476" s="185">
        <v>4</v>
      </c>
      <c r="D2476" s="153">
        <v>0</v>
      </c>
      <c r="E2476" s="177" t="s">
        <v>3417</v>
      </c>
      <c r="F2476" s="177" t="s">
        <v>3986</v>
      </c>
      <c r="G2476" s="177" t="s">
        <v>3417</v>
      </c>
      <c r="H2476" s="177" t="s">
        <v>3417</v>
      </c>
      <c r="I2476" s="177" t="s">
        <v>3401</v>
      </c>
      <c r="J2476" s="187" t="s">
        <v>8384</v>
      </c>
      <c r="K2476" s="60" t="str">
        <f t="shared" si="54"/>
        <v>0001000010010101367</v>
      </c>
    </row>
    <row r="2477" spans="1:11" s="3" customFormat="1">
      <c r="A2477" s="176" t="s">
        <v>5360</v>
      </c>
      <c r="B2477" s="176"/>
      <c r="C2477" s="185">
        <v>4</v>
      </c>
      <c r="D2477" s="153">
        <v>0</v>
      </c>
      <c r="E2477" s="177" t="s">
        <v>3417</v>
      </c>
      <c r="F2477" s="177" t="s">
        <v>3986</v>
      </c>
      <c r="G2477" s="177" t="s">
        <v>3417</v>
      </c>
      <c r="H2477" s="177" t="s">
        <v>3417</v>
      </c>
      <c r="I2477" s="177" t="s">
        <v>3401</v>
      </c>
      <c r="J2477" s="177" t="s">
        <v>8385</v>
      </c>
      <c r="K2477" s="60" t="str">
        <f t="shared" si="54"/>
        <v>0001000010010101368</v>
      </c>
    </row>
    <row r="2478" spans="1:11" s="3" customFormat="1">
      <c r="A2478" s="176" t="s">
        <v>5361</v>
      </c>
      <c r="B2478" s="176"/>
      <c r="C2478" s="185">
        <v>4</v>
      </c>
      <c r="D2478" s="153">
        <v>0</v>
      </c>
      <c r="E2478" s="177" t="s">
        <v>3417</v>
      </c>
      <c r="F2478" s="177" t="s">
        <v>3986</v>
      </c>
      <c r="G2478" s="177" t="s">
        <v>3417</v>
      </c>
      <c r="H2478" s="177" t="s">
        <v>3417</v>
      </c>
      <c r="I2478" s="177" t="s">
        <v>3401</v>
      </c>
      <c r="J2478" s="187" t="s">
        <v>8386</v>
      </c>
      <c r="K2478" s="60" t="str">
        <f t="shared" si="54"/>
        <v>0001000010010101369</v>
      </c>
    </row>
    <row r="2479" spans="1:11" s="3" customFormat="1">
      <c r="A2479" s="176" t="s">
        <v>5362</v>
      </c>
      <c r="B2479" s="176"/>
      <c r="C2479" s="185">
        <v>4</v>
      </c>
      <c r="D2479" s="153">
        <v>0</v>
      </c>
      <c r="E2479" s="177" t="s">
        <v>3417</v>
      </c>
      <c r="F2479" s="177" t="s">
        <v>3986</v>
      </c>
      <c r="G2479" s="177" t="s">
        <v>3417</v>
      </c>
      <c r="H2479" s="177" t="s">
        <v>3417</v>
      </c>
      <c r="I2479" s="177" t="s">
        <v>3401</v>
      </c>
      <c r="J2479" s="177" t="s">
        <v>8387</v>
      </c>
      <c r="K2479" s="60" t="str">
        <f t="shared" si="54"/>
        <v>0001000010010101370</v>
      </c>
    </row>
    <row r="2480" spans="1:11" s="3" customFormat="1">
      <c r="A2480" s="176" t="s">
        <v>5363</v>
      </c>
      <c r="B2480" s="176"/>
      <c r="C2480" s="185">
        <v>4</v>
      </c>
      <c r="D2480" s="153">
        <v>0</v>
      </c>
      <c r="E2480" s="177" t="s">
        <v>3417</v>
      </c>
      <c r="F2480" s="177" t="s">
        <v>3986</v>
      </c>
      <c r="G2480" s="177" t="s">
        <v>3417</v>
      </c>
      <c r="H2480" s="177" t="s">
        <v>3417</v>
      </c>
      <c r="I2480" s="177" t="s">
        <v>3401</v>
      </c>
      <c r="J2480" s="187" t="s">
        <v>8388</v>
      </c>
      <c r="K2480" s="60" t="str">
        <f t="shared" si="54"/>
        <v>0001000010010101371</v>
      </c>
    </row>
    <row r="2481" spans="1:11" s="3" customFormat="1">
      <c r="A2481" s="176" t="s">
        <v>5364</v>
      </c>
      <c r="B2481" s="176"/>
      <c r="C2481" s="185">
        <v>4</v>
      </c>
      <c r="D2481" s="153">
        <v>0</v>
      </c>
      <c r="E2481" s="177" t="s">
        <v>3417</v>
      </c>
      <c r="F2481" s="177" t="s">
        <v>3986</v>
      </c>
      <c r="G2481" s="177" t="s">
        <v>3417</v>
      </c>
      <c r="H2481" s="177" t="s">
        <v>3417</v>
      </c>
      <c r="I2481" s="177" t="s">
        <v>3401</v>
      </c>
      <c r="J2481" s="177" t="s">
        <v>8389</v>
      </c>
      <c r="K2481" s="60" t="str">
        <f t="shared" si="54"/>
        <v>0001000010010101372</v>
      </c>
    </row>
    <row r="2482" spans="1:11" s="3" customFormat="1">
      <c r="A2482" s="176" t="s">
        <v>5365</v>
      </c>
      <c r="B2482" s="176"/>
      <c r="C2482" s="185">
        <v>4</v>
      </c>
      <c r="D2482" s="153">
        <v>0</v>
      </c>
      <c r="E2482" s="177" t="s">
        <v>3417</v>
      </c>
      <c r="F2482" s="177" t="s">
        <v>3986</v>
      </c>
      <c r="G2482" s="177" t="s">
        <v>3417</v>
      </c>
      <c r="H2482" s="177" t="s">
        <v>3417</v>
      </c>
      <c r="I2482" s="177" t="s">
        <v>3401</v>
      </c>
      <c r="J2482" s="187" t="s">
        <v>8390</v>
      </c>
      <c r="K2482" s="60" t="str">
        <f t="shared" si="54"/>
        <v>0001000010010101373</v>
      </c>
    </row>
    <row r="2483" spans="1:11" s="3" customFormat="1">
      <c r="A2483" s="176" t="s">
        <v>5366</v>
      </c>
      <c r="B2483" s="176"/>
      <c r="C2483" s="185">
        <v>4</v>
      </c>
      <c r="D2483" s="153">
        <v>0</v>
      </c>
      <c r="E2483" s="177" t="s">
        <v>3417</v>
      </c>
      <c r="F2483" s="177" t="s">
        <v>3986</v>
      </c>
      <c r="G2483" s="177" t="s">
        <v>3417</v>
      </c>
      <c r="H2483" s="177" t="s">
        <v>3417</v>
      </c>
      <c r="I2483" s="177" t="s">
        <v>3401</v>
      </c>
      <c r="J2483" s="177" t="s">
        <v>8391</v>
      </c>
      <c r="K2483" s="60" t="str">
        <f t="shared" si="54"/>
        <v>0001000010010101374</v>
      </c>
    </row>
    <row r="2484" spans="1:11" s="3" customFormat="1">
      <c r="A2484" s="176" t="s">
        <v>5367</v>
      </c>
      <c r="B2484" s="176"/>
      <c r="C2484" s="185">
        <v>4</v>
      </c>
      <c r="D2484" s="153">
        <v>0</v>
      </c>
      <c r="E2484" s="177" t="s">
        <v>3417</v>
      </c>
      <c r="F2484" s="177" t="s">
        <v>3986</v>
      </c>
      <c r="G2484" s="177" t="s">
        <v>3417</v>
      </c>
      <c r="H2484" s="177" t="s">
        <v>3417</v>
      </c>
      <c r="I2484" s="177" t="s">
        <v>3401</v>
      </c>
      <c r="J2484" s="187" t="s">
        <v>8392</v>
      </c>
      <c r="K2484" s="60" t="str">
        <f t="shared" si="54"/>
        <v>0001000010010101375</v>
      </c>
    </row>
    <row r="2485" spans="1:11" s="3" customFormat="1">
      <c r="A2485" s="176" t="s">
        <v>5368</v>
      </c>
      <c r="B2485" s="176"/>
      <c r="C2485" s="185">
        <v>4</v>
      </c>
      <c r="D2485" s="153">
        <v>0</v>
      </c>
      <c r="E2485" s="177" t="s">
        <v>3417</v>
      </c>
      <c r="F2485" s="177" t="s">
        <v>3986</v>
      </c>
      <c r="G2485" s="177" t="s">
        <v>3417</v>
      </c>
      <c r="H2485" s="177" t="s">
        <v>3417</v>
      </c>
      <c r="I2485" s="177" t="s">
        <v>3401</v>
      </c>
      <c r="J2485" s="177" t="s">
        <v>8393</v>
      </c>
      <c r="K2485" s="60" t="str">
        <f t="shared" si="54"/>
        <v>0001000010010101376</v>
      </c>
    </row>
    <row r="2486" spans="1:11" s="3" customFormat="1">
      <c r="A2486" s="176" t="s">
        <v>5369</v>
      </c>
      <c r="B2486" s="176"/>
      <c r="C2486" s="185">
        <v>4</v>
      </c>
      <c r="D2486" s="153">
        <v>0</v>
      </c>
      <c r="E2486" s="177" t="s">
        <v>3417</v>
      </c>
      <c r="F2486" s="177" t="s">
        <v>3986</v>
      </c>
      <c r="G2486" s="177" t="s">
        <v>3417</v>
      </c>
      <c r="H2486" s="177" t="s">
        <v>3417</v>
      </c>
      <c r="I2486" s="177" t="s">
        <v>3401</v>
      </c>
      <c r="J2486" s="187" t="s">
        <v>8394</v>
      </c>
      <c r="K2486" s="60" t="str">
        <f t="shared" si="54"/>
        <v>0001000010010101377</v>
      </c>
    </row>
    <row r="2487" spans="1:11" s="3" customFormat="1">
      <c r="A2487" s="176" t="s">
        <v>5370</v>
      </c>
      <c r="B2487" s="176"/>
      <c r="C2487" s="185">
        <v>4</v>
      </c>
      <c r="D2487" s="153">
        <v>0</v>
      </c>
      <c r="E2487" s="177" t="s">
        <v>3417</v>
      </c>
      <c r="F2487" s="177" t="s">
        <v>3986</v>
      </c>
      <c r="G2487" s="177" t="s">
        <v>3417</v>
      </c>
      <c r="H2487" s="177" t="s">
        <v>3417</v>
      </c>
      <c r="I2487" s="177" t="s">
        <v>3401</v>
      </c>
      <c r="J2487" s="177" t="s">
        <v>8395</v>
      </c>
      <c r="K2487" s="60" t="str">
        <f t="shared" si="54"/>
        <v>0001000010010101378</v>
      </c>
    </row>
    <row r="2488" spans="1:11" s="3" customFormat="1">
      <c r="A2488" s="176" t="s">
        <v>5371</v>
      </c>
      <c r="B2488" s="176"/>
      <c r="C2488" s="185">
        <v>4</v>
      </c>
      <c r="D2488" s="153">
        <v>0</v>
      </c>
      <c r="E2488" s="177" t="s">
        <v>3417</v>
      </c>
      <c r="F2488" s="177" t="s">
        <v>3986</v>
      </c>
      <c r="G2488" s="177" t="s">
        <v>3417</v>
      </c>
      <c r="H2488" s="177" t="s">
        <v>3417</v>
      </c>
      <c r="I2488" s="177" t="s">
        <v>3401</v>
      </c>
      <c r="J2488" s="187" t="s">
        <v>8396</v>
      </c>
      <c r="K2488" s="60" t="str">
        <f t="shared" si="54"/>
        <v>0001000010010101379</v>
      </c>
    </row>
    <row r="2489" spans="1:11" s="3" customFormat="1">
      <c r="A2489" s="176" t="s">
        <v>5372</v>
      </c>
      <c r="B2489" s="176"/>
      <c r="C2489" s="185">
        <v>4</v>
      </c>
      <c r="D2489" s="153">
        <v>0</v>
      </c>
      <c r="E2489" s="177" t="s">
        <v>3417</v>
      </c>
      <c r="F2489" s="177" t="s">
        <v>3986</v>
      </c>
      <c r="G2489" s="177" t="s">
        <v>3417</v>
      </c>
      <c r="H2489" s="177" t="s">
        <v>3417</v>
      </c>
      <c r="I2489" s="177" t="s">
        <v>3401</v>
      </c>
      <c r="J2489" s="177" t="s">
        <v>8397</v>
      </c>
      <c r="K2489" s="60" t="str">
        <f t="shared" si="54"/>
        <v>0001000010010101380</v>
      </c>
    </row>
    <row r="2490" spans="1:11" s="3" customFormat="1">
      <c r="A2490" s="176" t="s">
        <v>5373</v>
      </c>
      <c r="B2490" s="176"/>
      <c r="C2490" s="185">
        <v>4</v>
      </c>
      <c r="D2490" s="153">
        <v>0</v>
      </c>
      <c r="E2490" s="177" t="s">
        <v>3417</v>
      </c>
      <c r="F2490" s="177" t="s">
        <v>3986</v>
      </c>
      <c r="G2490" s="177" t="s">
        <v>3417</v>
      </c>
      <c r="H2490" s="177" t="s">
        <v>3417</v>
      </c>
      <c r="I2490" s="177" t="s">
        <v>3401</v>
      </c>
      <c r="J2490" s="187" t="s">
        <v>8398</v>
      </c>
      <c r="K2490" s="60" t="str">
        <f t="shared" si="54"/>
        <v>0001000010010101381</v>
      </c>
    </row>
    <row r="2491" spans="1:11" s="3" customFormat="1">
      <c r="A2491" s="176" t="s">
        <v>5374</v>
      </c>
      <c r="B2491" s="176"/>
      <c r="C2491" s="185">
        <v>4</v>
      </c>
      <c r="D2491" s="153">
        <v>0</v>
      </c>
      <c r="E2491" s="177" t="s">
        <v>3417</v>
      </c>
      <c r="F2491" s="177" t="s">
        <v>3986</v>
      </c>
      <c r="G2491" s="177" t="s">
        <v>3417</v>
      </c>
      <c r="H2491" s="177" t="s">
        <v>3417</v>
      </c>
      <c r="I2491" s="177" t="s">
        <v>3401</v>
      </c>
      <c r="J2491" s="177" t="s">
        <v>8399</v>
      </c>
      <c r="K2491" s="60" t="str">
        <f t="shared" si="54"/>
        <v>0001000010010101382</v>
      </c>
    </row>
    <row r="2492" spans="1:11" s="3" customFormat="1">
      <c r="A2492" s="176" t="s">
        <v>5375</v>
      </c>
      <c r="B2492" s="176"/>
      <c r="C2492" s="185">
        <v>4</v>
      </c>
      <c r="D2492" s="153">
        <v>0</v>
      </c>
      <c r="E2492" s="177" t="s">
        <v>3417</v>
      </c>
      <c r="F2492" s="177" t="s">
        <v>3986</v>
      </c>
      <c r="G2492" s="177" t="s">
        <v>3417</v>
      </c>
      <c r="H2492" s="177" t="s">
        <v>3417</v>
      </c>
      <c r="I2492" s="177" t="s">
        <v>3401</v>
      </c>
      <c r="J2492" s="187" t="s">
        <v>8400</v>
      </c>
      <c r="K2492" s="60" t="str">
        <f t="shared" si="54"/>
        <v>0001000010010101383</v>
      </c>
    </row>
    <row r="2493" spans="1:11" s="3" customFormat="1">
      <c r="A2493" s="176" t="s">
        <v>5376</v>
      </c>
      <c r="B2493" s="176"/>
      <c r="C2493" s="185">
        <v>4</v>
      </c>
      <c r="D2493" s="153">
        <v>0</v>
      </c>
      <c r="E2493" s="177" t="s">
        <v>3417</v>
      </c>
      <c r="F2493" s="177" t="s">
        <v>3986</v>
      </c>
      <c r="G2493" s="177" t="s">
        <v>3417</v>
      </c>
      <c r="H2493" s="177" t="s">
        <v>3417</v>
      </c>
      <c r="I2493" s="177" t="s">
        <v>3401</v>
      </c>
      <c r="J2493" s="177" t="s">
        <v>8401</v>
      </c>
      <c r="K2493" s="60" t="str">
        <f t="shared" si="54"/>
        <v>0001000010010101384</v>
      </c>
    </row>
    <row r="2494" spans="1:11" s="3" customFormat="1">
      <c r="A2494" s="176" t="s">
        <v>5377</v>
      </c>
      <c r="B2494" s="176"/>
      <c r="C2494" s="185">
        <v>4</v>
      </c>
      <c r="D2494" s="153">
        <v>0</v>
      </c>
      <c r="E2494" s="177" t="s">
        <v>3417</v>
      </c>
      <c r="F2494" s="177" t="s">
        <v>3986</v>
      </c>
      <c r="G2494" s="177" t="s">
        <v>3417</v>
      </c>
      <c r="H2494" s="177" t="s">
        <v>3417</v>
      </c>
      <c r="I2494" s="177" t="s">
        <v>3401</v>
      </c>
      <c r="J2494" s="187" t="s">
        <v>8402</v>
      </c>
      <c r="K2494" s="60" t="str">
        <f t="shared" si="54"/>
        <v>0001000010010101385</v>
      </c>
    </row>
    <row r="2495" spans="1:11" s="3" customFormat="1">
      <c r="A2495" s="176" t="s">
        <v>5378</v>
      </c>
      <c r="B2495" s="176"/>
      <c r="C2495" s="185">
        <v>4</v>
      </c>
      <c r="D2495" s="153">
        <v>0</v>
      </c>
      <c r="E2495" s="177" t="s">
        <v>3417</v>
      </c>
      <c r="F2495" s="177" t="s">
        <v>3986</v>
      </c>
      <c r="G2495" s="177" t="s">
        <v>3417</v>
      </c>
      <c r="H2495" s="177" t="s">
        <v>3417</v>
      </c>
      <c r="I2495" s="177" t="s">
        <v>3401</v>
      </c>
      <c r="J2495" s="177" t="s">
        <v>8403</v>
      </c>
      <c r="K2495" s="60" t="str">
        <f t="shared" si="54"/>
        <v>0001000010010101386</v>
      </c>
    </row>
    <row r="2496" spans="1:11" s="3" customFormat="1">
      <c r="A2496" s="176" t="s">
        <v>5379</v>
      </c>
      <c r="B2496" s="176"/>
      <c r="C2496" s="185">
        <v>4</v>
      </c>
      <c r="D2496" s="153">
        <v>0</v>
      </c>
      <c r="E2496" s="177" t="s">
        <v>3417</v>
      </c>
      <c r="F2496" s="177" t="s">
        <v>3986</v>
      </c>
      <c r="G2496" s="177" t="s">
        <v>3417</v>
      </c>
      <c r="H2496" s="177" t="s">
        <v>3417</v>
      </c>
      <c r="I2496" s="177" t="s">
        <v>3401</v>
      </c>
      <c r="J2496" s="187" t="s">
        <v>8404</v>
      </c>
      <c r="K2496" s="60" t="str">
        <f t="shared" si="54"/>
        <v>0001000010010101387</v>
      </c>
    </row>
    <row r="2497" spans="1:11" s="3" customFormat="1">
      <c r="A2497" s="176" t="s">
        <v>5380</v>
      </c>
      <c r="B2497" s="176"/>
      <c r="C2497" s="185">
        <v>4</v>
      </c>
      <c r="D2497" s="153">
        <v>0</v>
      </c>
      <c r="E2497" s="177" t="s">
        <v>3417</v>
      </c>
      <c r="F2497" s="177" t="s">
        <v>3986</v>
      </c>
      <c r="G2497" s="177" t="s">
        <v>3417</v>
      </c>
      <c r="H2497" s="177" t="s">
        <v>3417</v>
      </c>
      <c r="I2497" s="177" t="s">
        <v>3401</v>
      </c>
      <c r="J2497" s="177" t="s">
        <v>8405</v>
      </c>
      <c r="K2497" s="60" t="str">
        <f t="shared" si="54"/>
        <v>0001000010010101388</v>
      </c>
    </row>
    <row r="2498" spans="1:11" s="3" customFormat="1">
      <c r="A2498" s="176" t="s">
        <v>5381</v>
      </c>
      <c r="B2498" s="176"/>
      <c r="C2498" s="185">
        <v>4</v>
      </c>
      <c r="D2498" s="153">
        <v>0</v>
      </c>
      <c r="E2498" s="177" t="s">
        <v>3417</v>
      </c>
      <c r="F2498" s="177" t="s">
        <v>3986</v>
      </c>
      <c r="G2498" s="177" t="s">
        <v>3417</v>
      </c>
      <c r="H2498" s="177" t="s">
        <v>3417</v>
      </c>
      <c r="I2498" s="177" t="s">
        <v>3401</v>
      </c>
      <c r="J2498" s="187" t="s">
        <v>8406</v>
      </c>
      <c r="K2498" s="60" t="str">
        <f t="shared" si="54"/>
        <v>0001000010010101389</v>
      </c>
    </row>
    <row r="2499" spans="1:11" s="3" customFormat="1">
      <c r="A2499" s="176" t="s">
        <v>5382</v>
      </c>
      <c r="B2499" s="176"/>
      <c r="C2499" s="185">
        <v>4</v>
      </c>
      <c r="D2499" s="153">
        <v>0</v>
      </c>
      <c r="E2499" s="177" t="s">
        <v>3417</v>
      </c>
      <c r="F2499" s="177" t="s">
        <v>3986</v>
      </c>
      <c r="G2499" s="177" t="s">
        <v>3417</v>
      </c>
      <c r="H2499" s="177" t="s">
        <v>3417</v>
      </c>
      <c r="I2499" s="177" t="s">
        <v>3401</v>
      </c>
      <c r="J2499" s="177" t="s">
        <v>8407</v>
      </c>
      <c r="K2499" s="60" t="str">
        <f t="shared" si="54"/>
        <v>0001000010010101390</v>
      </c>
    </row>
    <row r="2500" spans="1:11" s="3" customFormat="1">
      <c r="A2500" s="176" t="s">
        <v>5383</v>
      </c>
      <c r="B2500" s="176"/>
      <c r="C2500" s="185">
        <v>4</v>
      </c>
      <c r="D2500" s="153">
        <v>0</v>
      </c>
      <c r="E2500" s="177" t="s">
        <v>3417</v>
      </c>
      <c r="F2500" s="177" t="s">
        <v>3986</v>
      </c>
      <c r="G2500" s="177" t="s">
        <v>3417</v>
      </c>
      <c r="H2500" s="177" t="s">
        <v>3417</v>
      </c>
      <c r="I2500" s="177" t="s">
        <v>3401</v>
      </c>
      <c r="J2500" s="187" t="s">
        <v>8408</v>
      </c>
      <c r="K2500" s="60" t="str">
        <f t="shared" si="54"/>
        <v>0001000010010101391</v>
      </c>
    </row>
    <row r="2501" spans="1:11" s="3" customFormat="1">
      <c r="A2501" s="176" t="s">
        <v>5384</v>
      </c>
      <c r="B2501" s="176"/>
      <c r="C2501" s="185">
        <v>4</v>
      </c>
      <c r="D2501" s="153">
        <v>0</v>
      </c>
      <c r="E2501" s="177" t="s">
        <v>3417</v>
      </c>
      <c r="F2501" s="177" t="s">
        <v>3986</v>
      </c>
      <c r="G2501" s="177" t="s">
        <v>3417</v>
      </c>
      <c r="H2501" s="177" t="s">
        <v>3417</v>
      </c>
      <c r="I2501" s="177" t="s">
        <v>3401</v>
      </c>
      <c r="J2501" s="177" t="s">
        <v>8409</v>
      </c>
      <c r="K2501" s="60" t="str">
        <f t="shared" si="54"/>
        <v>0001000010010101392</v>
      </c>
    </row>
    <row r="2502" spans="1:11" s="3" customFormat="1">
      <c r="A2502" s="176" t="s">
        <v>5385</v>
      </c>
      <c r="B2502" s="176"/>
      <c r="C2502" s="185">
        <v>4</v>
      </c>
      <c r="D2502" s="153">
        <v>0</v>
      </c>
      <c r="E2502" s="177" t="s">
        <v>3417</v>
      </c>
      <c r="F2502" s="177" t="s">
        <v>3986</v>
      </c>
      <c r="G2502" s="177" t="s">
        <v>3417</v>
      </c>
      <c r="H2502" s="177" t="s">
        <v>3417</v>
      </c>
      <c r="I2502" s="177" t="s">
        <v>3401</v>
      </c>
      <c r="J2502" s="187" t="s">
        <v>8410</v>
      </c>
      <c r="K2502" s="60" t="str">
        <f t="shared" si="54"/>
        <v>0001000010010101393</v>
      </c>
    </row>
    <row r="2503" spans="1:11" s="3" customFormat="1">
      <c r="A2503" s="176" t="s">
        <v>5386</v>
      </c>
      <c r="B2503" s="176"/>
      <c r="C2503" s="185">
        <v>4</v>
      </c>
      <c r="D2503" s="153">
        <v>0</v>
      </c>
      <c r="E2503" s="177" t="s">
        <v>3417</v>
      </c>
      <c r="F2503" s="177" t="s">
        <v>3986</v>
      </c>
      <c r="G2503" s="177" t="s">
        <v>3417</v>
      </c>
      <c r="H2503" s="177" t="s">
        <v>3417</v>
      </c>
      <c r="I2503" s="177" t="s">
        <v>3401</v>
      </c>
      <c r="J2503" s="177" t="s">
        <v>8411</v>
      </c>
      <c r="K2503" s="60" t="str">
        <f t="shared" si="54"/>
        <v>0001000010010101394</v>
      </c>
    </row>
    <row r="2504" spans="1:11" s="3" customFormat="1">
      <c r="A2504" s="176" t="s">
        <v>5387</v>
      </c>
      <c r="B2504" s="176"/>
      <c r="C2504" s="185">
        <v>4</v>
      </c>
      <c r="D2504" s="153">
        <v>0</v>
      </c>
      <c r="E2504" s="177" t="s">
        <v>3417</v>
      </c>
      <c r="F2504" s="177" t="s">
        <v>3986</v>
      </c>
      <c r="G2504" s="177" t="s">
        <v>3417</v>
      </c>
      <c r="H2504" s="177" t="s">
        <v>3417</v>
      </c>
      <c r="I2504" s="177" t="s">
        <v>3401</v>
      </c>
      <c r="J2504" s="187" t="s">
        <v>8412</v>
      </c>
      <c r="K2504" s="60" t="str">
        <f t="shared" si="54"/>
        <v>0001000010010101395</v>
      </c>
    </row>
    <row r="2505" spans="1:11" s="3" customFormat="1">
      <c r="A2505" s="176" t="s">
        <v>5388</v>
      </c>
      <c r="B2505" s="176"/>
      <c r="C2505" s="185">
        <v>4</v>
      </c>
      <c r="D2505" s="153">
        <v>0</v>
      </c>
      <c r="E2505" s="177" t="s">
        <v>3417</v>
      </c>
      <c r="F2505" s="177" t="s">
        <v>3986</v>
      </c>
      <c r="G2505" s="177" t="s">
        <v>3417</v>
      </c>
      <c r="H2505" s="177" t="s">
        <v>3417</v>
      </c>
      <c r="I2505" s="177" t="s">
        <v>3401</v>
      </c>
      <c r="J2505" s="177" t="s">
        <v>8413</v>
      </c>
      <c r="K2505" s="60" t="str">
        <f t="shared" si="54"/>
        <v>0001000010010101396</v>
      </c>
    </row>
    <row r="2506" spans="1:11" s="3" customFormat="1">
      <c r="A2506" s="176" t="s">
        <v>5389</v>
      </c>
      <c r="B2506" s="176"/>
      <c r="C2506" s="185">
        <v>4</v>
      </c>
      <c r="D2506" s="153">
        <v>0</v>
      </c>
      <c r="E2506" s="177" t="s">
        <v>3417</v>
      </c>
      <c r="F2506" s="177" t="s">
        <v>3986</v>
      </c>
      <c r="G2506" s="177" t="s">
        <v>3417</v>
      </c>
      <c r="H2506" s="177" t="s">
        <v>3417</v>
      </c>
      <c r="I2506" s="177" t="s">
        <v>3401</v>
      </c>
      <c r="J2506" s="187" t="s">
        <v>8414</v>
      </c>
      <c r="K2506" s="60" t="str">
        <f t="shared" si="54"/>
        <v>0001000010010101397</v>
      </c>
    </row>
    <row r="2507" spans="1:11" s="3" customFormat="1">
      <c r="A2507" s="176" t="s">
        <v>5390</v>
      </c>
      <c r="B2507" s="176"/>
      <c r="C2507" s="185">
        <v>4</v>
      </c>
      <c r="D2507" s="153">
        <v>0</v>
      </c>
      <c r="E2507" s="177" t="s">
        <v>3417</v>
      </c>
      <c r="F2507" s="177" t="s">
        <v>3986</v>
      </c>
      <c r="G2507" s="177" t="s">
        <v>3417</v>
      </c>
      <c r="H2507" s="177" t="s">
        <v>3417</v>
      </c>
      <c r="I2507" s="177" t="s">
        <v>3401</v>
      </c>
      <c r="J2507" s="177" t="s">
        <v>8415</v>
      </c>
      <c r="K2507" s="60" t="str">
        <f t="shared" si="54"/>
        <v>0001000010010101398</v>
      </c>
    </row>
    <row r="2508" spans="1:11" s="3" customFormat="1">
      <c r="A2508" s="176" t="s">
        <v>5391</v>
      </c>
      <c r="B2508" s="176"/>
      <c r="C2508" s="185">
        <v>4</v>
      </c>
      <c r="D2508" s="153">
        <v>0</v>
      </c>
      <c r="E2508" s="177" t="s">
        <v>3417</v>
      </c>
      <c r="F2508" s="177" t="s">
        <v>3986</v>
      </c>
      <c r="G2508" s="177" t="s">
        <v>3417</v>
      </c>
      <c r="H2508" s="177" t="s">
        <v>3417</v>
      </c>
      <c r="I2508" s="177" t="s">
        <v>3401</v>
      </c>
      <c r="J2508" s="187" t="s">
        <v>8416</v>
      </c>
      <c r="K2508" s="60" t="str">
        <f t="shared" si="54"/>
        <v>0001000010010101399</v>
      </c>
    </row>
    <row r="2509" spans="1:11" s="3" customFormat="1">
      <c r="A2509" s="176" t="s">
        <v>5392</v>
      </c>
      <c r="B2509" s="176"/>
      <c r="C2509" s="185">
        <v>4</v>
      </c>
      <c r="D2509" s="153">
        <v>0</v>
      </c>
      <c r="E2509" s="177" t="s">
        <v>3417</v>
      </c>
      <c r="F2509" s="177" t="s">
        <v>3986</v>
      </c>
      <c r="G2509" s="177" t="s">
        <v>3417</v>
      </c>
      <c r="H2509" s="177" t="s">
        <v>3417</v>
      </c>
      <c r="I2509" s="177" t="s">
        <v>3401</v>
      </c>
      <c r="J2509" s="177" t="s">
        <v>8417</v>
      </c>
      <c r="K2509" s="60" t="str">
        <f t="shared" si="54"/>
        <v>0001000010010101400</v>
      </c>
    </row>
    <row r="2510" spans="1:11" s="3" customFormat="1">
      <c r="A2510" s="176" t="s">
        <v>5393</v>
      </c>
      <c r="B2510" s="176"/>
      <c r="C2510" s="185">
        <v>4</v>
      </c>
      <c r="D2510" s="153">
        <v>0</v>
      </c>
      <c r="E2510" s="177" t="s">
        <v>3417</v>
      </c>
      <c r="F2510" s="177" t="s">
        <v>3986</v>
      </c>
      <c r="G2510" s="177" t="s">
        <v>3417</v>
      </c>
      <c r="H2510" s="177" t="s">
        <v>3417</v>
      </c>
      <c r="I2510" s="177" t="s">
        <v>3401</v>
      </c>
      <c r="J2510" s="187" t="s">
        <v>8418</v>
      </c>
      <c r="K2510" s="60" t="str">
        <f t="shared" si="54"/>
        <v>0001000010010101401</v>
      </c>
    </row>
    <row r="2511" spans="1:11" s="3" customFormat="1">
      <c r="A2511" s="176" t="s">
        <v>5394</v>
      </c>
      <c r="B2511" s="176"/>
      <c r="C2511" s="185">
        <v>4</v>
      </c>
      <c r="D2511" s="153">
        <v>0</v>
      </c>
      <c r="E2511" s="177" t="s">
        <v>3417</v>
      </c>
      <c r="F2511" s="177" t="s">
        <v>3986</v>
      </c>
      <c r="G2511" s="177" t="s">
        <v>3417</v>
      </c>
      <c r="H2511" s="177" t="s">
        <v>3417</v>
      </c>
      <c r="I2511" s="177" t="s">
        <v>3401</v>
      </c>
      <c r="J2511" s="177" t="s">
        <v>8419</v>
      </c>
      <c r="K2511" s="60" t="str">
        <f t="shared" si="54"/>
        <v>0001000010010101402</v>
      </c>
    </row>
    <row r="2512" spans="1:11" s="3" customFormat="1">
      <c r="A2512" s="176" t="s">
        <v>5395</v>
      </c>
      <c r="B2512" s="176"/>
      <c r="C2512" s="185">
        <v>4</v>
      </c>
      <c r="D2512" s="153">
        <v>0</v>
      </c>
      <c r="E2512" s="177" t="s">
        <v>3417</v>
      </c>
      <c r="F2512" s="177" t="s">
        <v>3986</v>
      </c>
      <c r="G2512" s="177" t="s">
        <v>3417</v>
      </c>
      <c r="H2512" s="177" t="s">
        <v>3417</v>
      </c>
      <c r="I2512" s="177" t="s">
        <v>3401</v>
      </c>
      <c r="J2512" s="187" t="s">
        <v>8420</v>
      </c>
      <c r="K2512" s="60" t="str">
        <f t="shared" si="54"/>
        <v>0001000010010101403</v>
      </c>
    </row>
    <row r="2513" spans="1:11" s="3" customFormat="1">
      <c r="A2513" s="176" t="s">
        <v>5396</v>
      </c>
      <c r="B2513" s="176"/>
      <c r="C2513" s="185">
        <v>4</v>
      </c>
      <c r="D2513" s="153">
        <v>0</v>
      </c>
      <c r="E2513" s="177" t="s">
        <v>3417</v>
      </c>
      <c r="F2513" s="177" t="s">
        <v>3986</v>
      </c>
      <c r="G2513" s="177" t="s">
        <v>3417</v>
      </c>
      <c r="H2513" s="177" t="s">
        <v>3417</v>
      </c>
      <c r="I2513" s="177" t="s">
        <v>3401</v>
      </c>
      <c r="J2513" s="177" t="s">
        <v>8421</v>
      </c>
      <c r="K2513" s="60" t="str">
        <f t="shared" si="54"/>
        <v>0001000010010101404</v>
      </c>
    </row>
    <row r="2514" spans="1:11" s="3" customFormat="1">
      <c r="A2514" s="176" t="s">
        <v>5397</v>
      </c>
      <c r="B2514" s="176"/>
      <c r="C2514" s="185">
        <v>4</v>
      </c>
      <c r="D2514" s="153">
        <v>0</v>
      </c>
      <c r="E2514" s="177" t="s">
        <v>3417</v>
      </c>
      <c r="F2514" s="177" t="s">
        <v>3986</v>
      </c>
      <c r="G2514" s="177" t="s">
        <v>3417</v>
      </c>
      <c r="H2514" s="177" t="s">
        <v>3417</v>
      </c>
      <c r="I2514" s="177" t="s">
        <v>3401</v>
      </c>
      <c r="J2514" s="187" t="s">
        <v>8422</v>
      </c>
      <c r="K2514" s="60" t="str">
        <f t="shared" si="54"/>
        <v>0001000010010101405</v>
      </c>
    </row>
    <row r="2515" spans="1:11" s="3" customFormat="1">
      <c r="A2515" s="176" t="s">
        <v>5398</v>
      </c>
      <c r="B2515" s="176"/>
      <c r="C2515" s="185">
        <v>4</v>
      </c>
      <c r="D2515" s="153">
        <v>0</v>
      </c>
      <c r="E2515" s="177" t="s">
        <v>3417</v>
      </c>
      <c r="F2515" s="177" t="s">
        <v>3986</v>
      </c>
      <c r="G2515" s="177" t="s">
        <v>3417</v>
      </c>
      <c r="H2515" s="177" t="s">
        <v>3417</v>
      </c>
      <c r="I2515" s="177" t="s">
        <v>3401</v>
      </c>
      <c r="J2515" s="177" t="s">
        <v>8423</v>
      </c>
      <c r="K2515" s="60" t="str">
        <f t="shared" si="54"/>
        <v>0001000010010101406</v>
      </c>
    </row>
    <row r="2516" spans="1:11" s="3" customFormat="1">
      <c r="A2516" s="176" t="s">
        <v>5399</v>
      </c>
      <c r="B2516" s="176"/>
      <c r="C2516" s="185">
        <v>4</v>
      </c>
      <c r="D2516" s="153">
        <v>0</v>
      </c>
      <c r="E2516" s="177" t="s">
        <v>3417</v>
      </c>
      <c r="F2516" s="177" t="s">
        <v>3986</v>
      </c>
      <c r="G2516" s="177" t="s">
        <v>3417</v>
      </c>
      <c r="H2516" s="177" t="s">
        <v>3417</v>
      </c>
      <c r="I2516" s="177" t="s">
        <v>3401</v>
      </c>
      <c r="J2516" s="187" t="s">
        <v>8424</v>
      </c>
      <c r="K2516" s="60" t="str">
        <f t="shared" si="54"/>
        <v>0001000010010101407</v>
      </c>
    </row>
    <row r="2517" spans="1:11" s="3" customFormat="1">
      <c r="A2517" s="176" t="s">
        <v>5400</v>
      </c>
      <c r="B2517" s="176"/>
      <c r="C2517" s="185">
        <v>4</v>
      </c>
      <c r="D2517" s="153">
        <v>0</v>
      </c>
      <c r="E2517" s="177" t="s">
        <v>3417</v>
      </c>
      <c r="F2517" s="177" t="s">
        <v>3986</v>
      </c>
      <c r="G2517" s="177" t="s">
        <v>3417</v>
      </c>
      <c r="H2517" s="177" t="s">
        <v>3417</v>
      </c>
      <c r="I2517" s="177" t="s">
        <v>3401</v>
      </c>
      <c r="J2517" s="177" t="s">
        <v>8425</v>
      </c>
      <c r="K2517" s="60" t="str">
        <f t="shared" si="54"/>
        <v>0001000010010101408</v>
      </c>
    </row>
    <row r="2518" spans="1:11" s="3" customFormat="1">
      <c r="A2518" s="176" t="s">
        <v>5401</v>
      </c>
      <c r="B2518" s="176"/>
      <c r="C2518" s="185">
        <v>4</v>
      </c>
      <c r="D2518" s="153">
        <v>0</v>
      </c>
      <c r="E2518" s="177" t="s">
        <v>3417</v>
      </c>
      <c r="F2518" s="177" t="s">
        <v>3986</v>
      </c>
      <c r="G2518" s="177" t="s">
        <v>3417</v>
      </c>
      <c r="H2518" s="177" t="s">
        <v>3417</v>
      </c>
      <c r="I2518" s="177" t="s">
        <v>3401</v>
      </c>
      <c r="J2518" s="187" t="s">
        <v>8426</v>
      </c>
      <c r="K2518" s="60" t="str">
        <f t="shared" si="54"/>
        <v>0001000010010101409</v>
      </c>
    </row>
    <row r="2519" spans="1:11" s="3" customFormat="1">
      <c r="A2519" s="176" t="s">
        <v>5402</v>
      </c>
      <c r="B2519" s="176"/>
      <c r="C2519" s="185">
        <v>4</v>
      </c>
      <c r="D2519" s="153">
        <v>0</v>
      </c>
      <c r="E2519" s="177" t="s">
        <v>3417</v>
      </c>
      <c r="F2519" s="177" t="s">
        <v>3986</v>
      </c>
      <c r="G2519" s="177" t="s">
        <v>3417</v>
      </c>
      <c r="H2519" s="177" t="s">
        <v>3417</v>
      </c>
      <c r="I2519" s="177" t="s">
        <v>3401</v>
      </c>
      <c r="J2519" s="177" t="s">
        <v>8427</v>
      </c>
      <c r="K2519" s="60" t="str">
        <f t="shared" ref="K2519:K2582" si="55">D2519&amp;E2519&amp;F2519&amp;G2519&amp;H2519&amp;I2519&amp;J2519</f>
        <v>0001000010010101410</v>
      </c>
    </row>
    <row r="2520" spans="1:11" s="3" customFormat="1">
      <c r="A2520" s="176" t="s">
        <v>5403</v>
      </c>
      <c r="B2520" s="176"/>
      <c r="C2520" s="185">
        <v>4</v>
      </c>
      <c r="D2520" s="153">
        <v>0</v>
      </c>
      <c r="E2520" s="177" t="s">
        <v>3417</v>
      </c>
      <c r="F2520" s="177" t="s">
        <v>3986</v>
      </c>
      <c r="G2520" s="177" t="s">
        <v>3417</v>
      </c>
      <c r="H2520" s="177" t="s">
        <v>3417</v>
      </c>
      <c r="I2520" s="177" t="s">
        <v>3401</v>
      </c>
      <c r="J2520" s="187" t="s">
        <v>8428</v>
      </c>
      <c r="K2520" s="60" t="str">
        <f t="shared" si="55"/>
        <v>0001000010010101411</v>
      </c>
    </row>
    <row r="2521" spans="1:11" s="3" customFormat="1">
      <c r="A2521" s="176" t="s">
        <v>5404</v>
      </c>
      <c r="B2521" s="176"/>
      <c r="C2521" s="185">
        <v>4</v>
      </c>
      <c r="D2521" s="153">
        <v>0</v>
      </c>
      <c r="E2521" s="177" t="s">
        <v>3417</v>
      </c>
      <c r="F2521" s="177" t="s">
        <v>3986</v>
      </c>
      <c r="G2521" s="177" t="s">
        <v>3417</v>
      </c>
      <c r="H2521" s="177" t="s">
        <v>3417</v>
      </c>
      <c r="I2521" s="177" t="s">
        <v>3401</v>
      </c>
      <c r="J2521" s="177" t="s">
        <v>8429</v>
      </c>
      <c r="K2521" s="60" t="str">
        <f t="shared" si="55"/>
        <v>0001000010010101412</v>
      </c>
    </row>
    <row r="2522" spans="1:11" s="3" customFormat="1">
      <c r="A2522" s="176" t="s">
        <v>5405</v>
      </c>
      <c r="B2522" s="176"/>
      <c r="C2522" s="185">
        <v>4</v>
      </c>
      <c r="D2522" s="153">
        <v>0</v>
      </c>
      <c r="E2522" s="177" t="s">
        <v>3417</v>
      </c>
      <c r="F2522" s="177" t="s">
        <v>3986</v>
      </c>
      <c r="G2522" s="177" t="s">
        <v>3417</v>
      </c>
      <c r="H2522" s="177" t="s">
        <v>3417</v>
      </c>
      <c r="I2522" s="177" t="s">
        <v>3401</v>
      </c>
      <c r="J2522" s="187" t="s">
        <v>8430</v>
      </c>
      <c r="K2522" s="60" t="str">
        <f t="shared" si="55"/>
        <v>0001000010010101413</v>
      </c>
    </row>
    <row r="2523" spans="1:11" s="3" customFormat="1">
      <c r="A2523" s="176" t="s">
        <v>5406</v>
      </c>
      <c r="B2523" s="176"/>
      <c r="C2523" s="185">
        <v>4</v>
      </c>
      <c r="D2523" s="153">
        <v>0</v>
      </c>
      <c r="E2523" s="177" t="s">
        <v>3417</v>
      </c>
      <c r="F2523" s="177" t="s">
        <v>3986</v>
      </c>
      <c r="G2523" s="177" t="s">
        <v>3417</v>
      </c>
      <c r="H2523" s="177" t="s">
        <v>3417</v>
      </c>
      <c r="I2523" s="177" t="s">
        <v>3401</v>
      </c>
      <c r="J2523" s="177" t="s">
        <v>8431</v>
      </c>
      <c r="K2523" s="60" t="str">
        <f t="shared" si="55"/>
        <v>0001000010010101414</v>
      </c>
    </row>
    <row r="2524" spans="1:11" s="3" customFormat="1">
      <c r="A2524" s="176" t="s">
        <v>5407</v>
      </c>
      <c r="B2524" s="176"/>
      <c r="C2524" s="185">
        <v>4</v>
      </c>
      <c r="D2524" s="153">
        <v>0</v>
      </c>
      <c r="E2524" s="177" t="s">
        <v>3417</v>
      </c>
      <c r="F2524" s="177" t="s">
        <v>3986</v>
      </c>
      <c r="G2524" s="177" t="s">
        <v>3417</v>
      </c>
      <c r="H2524" s="177" t="s">
        <v>3417</v>
      </c>
      <c r="I2524" s="177" t="s">
        <v>3401</v>
      </c>
      <c r="J2524" s="187" t="s">
        <v>8432</v>
      </c>
      <c r="K2524" s="60" t="str">
        <f t="shared" si="55"/>
        <v>0001000010010101415</v>
      </c>
    </row>
    <row r="2525" spans="1:11" s="3" customFormat="1">
      <c r="A2525" s="176" t="s">
        <v>5408</v>
      </c>
      <c r="B2525" s="176"/>
      <c r="C2525" s="185">
        <v>4</v>
      </c>
      <c r="D2525" s="153">
        <v>0</v>
      </c>
      <c r="E2525" s="177" t="s">
        <v>3417</v>
      </c>
      <c r="F2525" s="177" t="s">
        <v>3986</v>
      </c>
      <c r="G2525" s="177" t="s">
        <v>3417</v>
      </c>
      <c r="H2525" s="177" t="s">
        <v>3417</v>
      </c>
      <c r="I2525" s="177" t="s">
        <v>3401</v>
      </c>
      <c r="J2525" s="177" t="s">
        <v>8433</v>
      </c>
      <c r="K2525" s="60" t="str">
        <f t="shared" si="55"/>
        <v>0001000010010101416</v>
      </c>
    </row>
    <row r="2526" spans="1:11" s="3" customFormat="1">
      <c r="A2526" s="176" t="s">
        <v>5409</v>
      </c>
      <c r="B2526" s="176"/>
      <c r="C2526" s="185">
        <v>4</v>
      </c>
      <c r="D2526" s="153">
        <v>0</v>
      </c>
      <c r="E2526" s="177" t="s">
        <v>3417</v>
      </c>
      <c r="F2526" s="177" t="s">
        <v>3986</v>
      </c>
      <c r="G2526" s="177" t="s">
        <v>3417</v>
      </c>
      <c r="H2526" s="177" t="s">
        <v>3417</v>
      </c>
      <c r="I2526" s="177" t="s">
        <v>3401</v>
      </c>
      <c r="J2526" s="187" t="s">
        <v>8434</v>
      </c>
      <c r="K2526" s="60" t="str">
        <f t="shared" si="55"/>
        <v>0001000010010101417</v>
      </c>
    </row>
    <row r="2527" spans="1:11" s="3" customFormat="1">
      <c r="A2527" s="176" t="s">
        <v>5410</v>
      </c>
      <c r="B2527" s="176"/>
      <c r="C2527" s="185">
        <v>4</v>
      </c>
      <c r="D2527" s="153">
        <v>0</v>
      </c>
      <c r="E2527" s="177" t="s">
        <v>3417</v>
      </c>
      <c r="F2527" s="177" t="s">
        <v>3986</v>
      </c>
      <c r="G2527" s="177" t="s">
        <v>3417</v>
      </c>
      <c r="H2527" s="177" t="s">
        <v>3417</v>
      </c>
      <c r="I2527" s="177" t="s">
        <v>3401</v>
      </c>
      <c r="J2527" s="177" t="s">
        <v>8435</v>
      </c>
      <c r="K2527" s="60" t="str">
        <f t="shared" si="55"/>
        <v>0001000010010101418</v>
      </c>
    </row>
    <row r="2528" spans="1:11" s="3" customFormat="1">
      <c r="A2528" s="176" t="s">
        <v>5411</v>
      </c>
      <c r="B2528" s="176"/>
      <c r="C2528" s="185">
        <v>4</v>
      </c>
      <c r="D2528" s="153">
        <v>0</v>
      </c>
      <c r="E2528" s="177" t="s">
        <v>3417</v>
      </c>
      <c r="F2528" s="177" t="s">
        <v>3986</v>
      </c>
      <c r="G2528" s="177" t="s">
        <v>3417</v>
      </c>
      <c r="H2528" s="177" t="s">
        <v>3417</v>
      </c>
      <c r="I2528" s="177" t="s">
        <v>3401</v>
      </c>
      <c r="J2528" s="187" t="s">
        <v>8436</v>
      </c>
      <c r="K2528" s="60" t="str">
        <f t="shared" si="55"/>
        <v>0001000010010101419</v>
      </c>
    </row>
    <row r="2529" spans="1:11" s="3" customFormat="1">
      <c r="A2529" s="176" t="s">
        <v>5412</v>
      </c>
      <c r="B2529" s="176"/>
      <c r="C2529" s="185">
        <v>4</v>
      </c>
      <c r="D2529" s="153">
        <v>0</v>
      </c>
      <c r="E2529" s="177" t="s">
        <v>3417</v>
      </c>
      <c r="F2529" s="177" t="s">
        <v>3986</v>
      </c>
      <c r="G2529" s="177" t="s">
        <v>3417</v>
      </c>
      <c r="H2529" s="177" t="s">
        <v>3417</v>
      </c>
      <c r="I2529" s="177" t="s">
        <v>3401</v>
      </c>
      <c r="J2529" s="177" t="s">
        <v>8437</v>
      </c>
      <c r="K2529" s="60" t="str">
        <f t="shared" si="55"/>
        <v>0001000010010101420</v>
      </c>
    </row>
    <row r="2530" spans="1:11" s="3" customFormat="1">
      <c r="A2530" s="176" t="s">
        <v>5413</v>
      </c>
      <c r="B2530" s="176"/>
      <c r="C2530" s="185">
        <v>4</v>
      </c>
      <c r="D2530" s="153">
        <v>0</v>
      </c>
      <c r="E2530" s="177" t="s">
        <v>3417</v>
      </c>
      <c r="F2530" s="177" t="s">
        <v>3986</v>
      </c>
      <c r="G2530" s="177" t="s">
        <v>3417</v>
      </c>
      <c r="H2530" s="177" t="s">
        <v>3417</v>
      </c>
      <c r="I2530" s="177" t="s">
        <v>3401</v>
      </c>
      <c r="J2530" s="187" t="s">
        <v>8438</v>
      </c>
      <c r="K2530" s="60" t="str">
        <f t="shared" si="55"/>
        <v>0001000010010101421</v>
      </c>
    </row>
    <row r="2531" spans="1:11" s="3" customFormat="1">
      <c r="A2531" s="176" t="s">
        <v>5414</v>
      </c>
      <c r="B2531" s="176"/>
      <c r="C2531" s="185">
        <v>4</v>
      </c>
      <c r="D2531" s="153">
        <v>0</v>
      </c>
      <c r="E2531" s="177" t="s">
        <v>3417</v>
      </c>
      <c r="F2531" s="177" t="s">
        <v>3986</v>
      </c>
      <c r="G2531" s="177" t="s">
        <v>3417</v>
      </c>
      <c r="H2531" s="177" t="s">
        <v>3417</v>
      </c>
      <c r="I2531" s="177" t="s">
        <v>3401</v>
      </c>
      <c r="J2531" s="177" t="s">
        <v>8439</v>
      </c>
      <c r="K2531" s="60" t="str">
        <f t="shared" si="55"/>
        <v>0001000010010101422</v>
      </c>
    </row>
    <row r="2532" spans="1:11" s="3" customFormat="1">
      <c r="A2532" s="176" t="s">
        <v>5415</v>
      </c>
      <c r="B2532" s="176"/>
      <c r="C2532" s="185">
        <v>4</v>
      </c>
      <c r="D2532" s="153">
        <v>0</v>
      </c>
      <c r="E2532" s="177" t="s">
        <v>3417</v>
      </c>
      <c r="F2532" s="177" t="s">
        <v>3986</v>
      </c>
      <c r="G2532" s="177" t="s">
        <v>3417</v>
      </c>
      <c r="H2532" s="177" t="s">
        <v>3417</v>
      </c>
      <c r="I2532" s="177" t="s">
        <v>3401</v>
      </c>
      <c r="J2532" s="187" t="s">
        <v>8440</v>
      </c>
      <c r="K2532" s="60" t="str">
        <f t="shared" si="55"/>
        <v>0001000010010101423</v>
      </c>
    </row>
    <row r="2533" spans="1:11" s="3" customFormat="1">
      <c r="A2533" s="176" t="s">
        <v>5416</v>
      </c>
      <c r="B2533" s="176"/>
      <c r="C2533" s="185">
        <v>4</v>
      </c>
      <c r="D2533" s="153">
        <v>0</v>
      </c>
      <c r="E2533" s="177" t="s">
        <v>3417</v>
      </c>
      <c r="F2533" s="177" t="s">
        <v>3986</v>
      </c>
      <c r="G2533" s="177" t="s">
        <v>3417</v>
      </c>
      <c r="H2533" s="177" t="s">
        <v>3417</v>
      </c>
      <c r="I2533" s="177" t="s">
        <v>3401</v>
      </c>
      <c r="J2533" s="177" t="s">
        <v>8441</v>
      </c>
      <c r="K2533" s="60" t="str">
        <f t="shared" si="55"/>
        <v>0001000010010101424</v>
      </c>
    </row>
    <row r="2534" spans="1:11" s="3" customFormat="1">
      <c r="A2534" s="176" t="s">
        <v>5417</v>
      </c>
      <c r="B2534" s="176"/>
      <c r="C2534" s="185">
        <v>4</v>
      </c>
      <c r="D2534" s="153">
        <v>0</v>
      </c>
      <c r="E2534" s="177" t="s">
        <v>3417</v>
      </c>
      <c r="F2534" s="177" t="s">
        <v>3986</v>
      </c>
      <c r="G2534" s="177" t="s">
        <v>3417</v>
      </c>
      <c r="H2534" s="177" t="s">
        <v>3417</v>
      </c>
      <c r="I2534" s="177" t="s">
        <v>3401</v>
      </c>
      <c r="J2534" s="187" t="s">
        <v>8442</v>
      </c>
      <c r="K2534" s="60" t="str">
        <f t="shared" si="55"/>
        <v>0001000010010101425</v>
      </c>
    </row>
    <row r="2535" spans="1:11" s="3" customFormat="1">
      <c r="A2535" s="176" t="s">
        <v>5418</v>
      </c>
      <c r="B2535" s="176"/>
      <c r="C2535" s="185">
        <v>4</v>
      </c>
      <c r="D2535" s="153">
        <v>0</v>
      </c>
      <c r="E2535" s="177" t="s">
        <v>3417</v>
      </c>
      <c r="F2535" s="177" t="s">
        <v>3986</v>
      </c>
      <c r="G2535" s="177" t="s">
        <v>3417</v>
      </c>
      <c r="H2535" s="177" t="s">
        <v>3417</v>
      </c>
      <c r="I2535" s="177" t="s">
        <v>3401</v>
      </c>
      <c r="J2535" s="177" t="s">
        <v>8443</v>
      </c>
      <c r="K2535" s="60" t="str">
        <f t="shared" si="55"/>
        <v>0001000010010101426</v>
      </c>
    </row>
    <row r="2536" spans="1:11" s="3" customFormat="1">
      <c r="A2536" s="176" t="s">
        <v>5419</v>
      </c>
      <c r="B2536" s="176"/>
      <c r="C2536" s="185">
        <v>4</v>
      </c>
      <c r="D2536" s="153">
        <v>0</v>
      </c>
      <c r="E2536" s="177" t="s">
        <v>3417</v>
      </c>
      <c r="F2536" s="177" t="s">
        <v>3986</v>
      </c>
      <c r="G2536" s="177" t="s">
        <v>3417</v>
      </c>
      <c r="H2536" s="177" t="s">
        <v>3417</v>
      </c>
      <c r="I2536" s="177" t="s">
        <v>3401</v>
      </c>
      <c r="J2536" s="187" t="s">
        <v>8444</v>
      </c>
      <c r="K2536" s="60" t="str">
        <f t="shared" si="55"/>
        <v>0001000010010101427</v>
      </c>
    </row>
    <row r="2537" spans="1:11" s="3" customFormat="1">
      <c r="A2537" s="176" t="s">
        <v>5420</v>
      </c>
      <c r="B2537" s="176"/>
      <c r="C2537" s="185">
        <v>4</v>
      </c>
      <c r="D2537" s="153">
        <v>0</v>
      </c>
      <c r="E2537" s="177" t="s">
        <v>3417</v>
      </c>
      <c r="F2537" s="177" t="s">
        <v>3986</v>
      </c>
      <c r="G2537" s="177" t="s">
        <v>3417</v>
      </c>
      <c r="H2537" s="177" t="s">
        <v>3417</v>
      </c>
      <c r="I2537" s="177" t="s">
        <v>3401</v>
      </c>
      <c r="J2537" s="177" t="s">
        <v>8445</v>
      </c>
      <c r="K2537" s="60" t="str">
        <f t="shared" si="55"/>
        <v>0001000010010101428</v>
      </c>
    </row>
    <row r="2538" spans="1:11" s="3" customFormat="1">
      <c r="A2538" s="176" t="s">
        <v>5421</v>
      </c>
      <c r="B2538" s="176"/>
      <c r="C2538" s="185">
        <v>4</v>
      </c>
      <c r="D2538" s="153">
        <v>0</v>
      </c>
      <c r="E2538" s="177" t="s">
        <v>3417</v>
      </c>
      <c r="F2538" s="177" t="s">
        <v>3986</v>
      </c>
      <c r="G2538" s="177" t="s">
        <v>3417</v>
      </c>
      <c r="H2538" s="177" t="s">
        <v>3417</v>
      </c>
      <c r="I2538" s="177" t="s">
        <v>3401</v>
      </c>
      <c r="J2538" s="187" t="s">
        <v>8446</v>
      </c>
      <c r="K2538" s="60" t="str">
        <f t="shared" si="55"/>
        <v>0001000010010101429</v>
      </c>
    </row>
    <row r="2539" spans="1:11" s="3" customFormat="1">
      <c r="A2539" s="176" t="s">
        <v>5422</v>
      </c>
      <c r="B2539" s="176"/>
      <c r="C2539" s="185">
        <v>4</v>
      </c>
      <c r="D2539" s="153">
        <v>0</v>
      </c>
      <c r="E2539" s="177" t="s">
        <v>3417</v>
      </c>
      <c r="F2539" s="177" t="s">
        <v>3986</v>
      </c>
      <c r="G2539" s="177" t="s">
        <v>3417</v>
      </c>
      <c r="H2539" s="177" t="s">
        <v>3417</v>
      </c>
      <c r="I2539" s="177" t="s">
        <v>3401</v>
      </c>
      <c r="J2539" s="177" t="s">
        <v>8447</v>
      </c>
      <c r="K2539" s="60" t="str">
        <f t="shared" si="55"/>
        <v>0001000010010101430</v>
      </c>
    </row>
    <row r="2540" spans="1:11" s="3" customFormat="1">
      <c r="A2540" s="176" t="s">
        <v>5423</v>
      </c>
      <c r="B2540" s="176"/>
      <c r="C2540" s="185">
        <v>4</v>
      </c>
      <c r="D2540" s="153">
        <v>0</v>
      </c>
      <c r="E2540" s="177" t="s">
        <v>3417</v>
      </c>
      <c r="F2540" s="177" t="s">
        <v>3986</v>
      </c>
      <c r="G2540" s="177" t="s">
        <v>3417</v>
      </c>
      <c r="H2540" s="177" t="s">
        <v>3417</v>
      </c>
      <c r="I2540" s="177" t="s">
        <v>3401</v>
      </c>
      <c r="J2540" s="187" t="s">
        <v>8448</v>
      </c>
      <c r="K2540" s="60" t="str">
        <f t="shared" si="55"/>
        <v>0001000010010101431</v>
      </c>
    </row>
    <row r="2541" spans="1:11" s="3" customFormat="1">
      <c r="A2541" s="176" t="s">
        <v>5424</v>
      </c>
      <c r="B2541" s="176"/>
      <c r="C2541" s="185">
        <v>4</v>
      </c>
      <c r="D2541" s="153">
        <v>0</v>
      </c>
      <c r="E2541" s="177" t="s">
        <v>3417</v>
      </c>
      <c r="F2541" s="177" t="s">
        <v>3986</v>
      </c>
      <c r="G2541" s="177" t="s">
        <v>3417</v>
      </c>
      <c r="H2541" s="177" t="s">
        <v>3417</v>
      </c>
      <c r="I2541" s="177" t="s">
        <v>3401</v>
      </c>
      <c r="J2541" s="177" t="s">
        <v>8449</v>
      </c>
      <c r="K2541" s="60" t="str">
        <f t="shared" si="55"/>
        <v>0001000010010101432</v>
      </c>
    </row>
    <row r="2542" spans="1:11" s="3" customFormat="1">
      <c r="A2542" s="176" t="s">
        <v>5425</v>
      </c>
      <c r="B2542" s="176"/>
      <c r="C2542" s="185">
        <v>4</v>
      </c>
      <c r="D2542" s="153">
        <v>0</v>
      </c>
      <c r="E2542" s="177" t="s">
        <v>3417</v>
      </c>
      <c r="F2542" s="177" t="s">
        <v>3986</v>
      </c>
      <c r="G2542" s="177" t="s">
        <v>3417</v>
      </c>
      <c r="H2542" s="177" t="s">
        <v>3417</v>
      </c>
      <c r="I2542" s="177" t="s">
        <v>3401</v>
      </c>
      <c r="J2542" s="187" t="s">
        <v>8450</v>
      </c>
      <c r="K2542" s="60" t="str">
        <f t="shared" si="55"/>
        <v>0001000010010101433</v>
      </c>
    </row>
    <row r="2543" spans="1:11" s="3" customFormat="1">
      <c r="A2543" s="176" t="s">
        <v>5426</v>
      </c>
      <c r="B2543" s="176"/>
      <c r="C2543" s="185">
        <v>4</v>
      </c>
      <c r="D2543" s="153">
        <v>0</v>
      </c>
      <c r="E2543" s="177" t="s">
        <v>3417</v>
      </c>
      <c r="F2543" s="177" t="s">
        <v>3986</v>
      </c>
      <c r="G2543" s="177" t="s">
        <v>3417</v>
      </c>
      <c r="H2543" s="177" t="s">
        <v>3417</v>
      </c>
      <c r="I2543" s="177" t="s">
        <v>3401</v>
      </c>
      <c r="J2543" s="177" t="s">
        <v>8451</v>
      </c>
      <c r="K2543" s="60" t="str">
        <f t="shared" si="55"/>
        <v>0001000010010101434</v>
      </c>
    </row>
    <row r="2544" spans="1:11" s="3" customFormat="1">
      <c r="A2544" s="176" t="s">
        <v>5427</v>
      </c>
      <c r="B2544" s="176"/>
      <c r="C2544" s="185">
        <v>4</v>
      </c>
      <c r="D2544" s="153">
        <v>0</v>
      </c>
      <c r="E2544" s="177" t="s">
        <v>3417</v>
      </c>
      <c r="F2544" s="177" t="s">
        <v>3986</v>
      </c>
      <c r="G2544" s="177" t="s">
        <v>3417</v>
      </c>
      <c r="H2544" s="177" t="s">
        <v>3417</v>
      </c>
      <c r="I2544" s="177" t="s">
        <v>3401</v>
      </c>
      <c r="J2544" s="187" t="s">
        <v>8452</v>
      </c>
      <c r="K2544" s="60" t="str">
        <f t="shared" si="55"/>
        <v>0001000010010101435</v>
      </c>
    </row>
    <row r="2545" spans="1:11" s="3" customFormat="1">
      <c r="A2545" s="176" t="s">
        <v>5428</v>
      </c>
      <c r="B2545" s="176"/>
      <c r="C2545" s="185">
        <v>4</v>
      </c>
      <c r="D2545" s="153">
        <v>0</v>
      </c>
      <c r="E2545" s="177" t="s">
        <v>3417</v>
      </c>
      <c r="F2545" s="177" t="s">
        <v>3986</v>
      </c>
      <c r="G2545" s="177" t="s">
        <v>3417</v>
      </c>
      <c r="H2545" s="177" t="s">
        <v>3417</v>
      </c>
      <c r="I2545" s="177" t="s">
        <v>3401</v>
      </c>
      <c r="J2545" s="177" t="s">
        <v>8453</v>
      </c>
      <c r="K2545" s="60" t="str">
        <f t="shared" si="55"/>
        <v>0001000010010101436</v>
      </c>
    </row>
    <row r="2546" spans="1:11" s="3" customFormat="1">
      <c r="A2546" s="176" t="s">
        <v>5429</v>
      </c>
      <c r="B2546" s="176"/>
      <c r="C2546" s="185">
        <v>4</v>
      </c>
      <c r="D2546" s="153">
        <v>0</v>
      </c>
      <c r="E2546" s="177" t="s">
        <v>3417</v>
      </c>
      <c r="F2546" s="177" t="s">
        <v>3986</v>
      </c>
      <c r="G2546" s="177" t="s">
        <v>3417</v>
      </c>
      <c r="H2546" s="177" t="s">
        <v>3417</v>
      </c>
      <c r="I2546" s="177" t="s">
        <v>3401</v>
      </c>
      <c r="J2546" s="187" t="s">
        <v>8454</v>
      </c>
      <c r="K2546" s="60" t="str">
        <f t="shared" si="55"/>
        <v>0001000010010101437</v>
      </c>
    </row>
    <row r="2547" spans="1:11" s="3" customFormat="1">
      <c r="A2547" s="176" t="s">
        <v>5430</v>
      </c>
      <c r="B2547" s="176"/>
      <c r="C2547" s="185">
        <v>4</v>
      </c>
      <c r="D2547" s="153">
        <v>0</v>
      </c>
      <c r="E2547" s="177" t="s">
        <v>3417</v>
      </c>
      <c r="F2547" s="177" t="s">
        <v>3986</v>
      </c>
      <c r="G2547" s="177" t="s">
        <v>3417</v>
      </c>
      <c r="H2547" s="177" t="s">
        <v>3417</v>
      </c>
      <c r="I2547" s="177" t="s">
        <v>3401</v>
      </c>
      <c r="J2547" s="177" t="s">
        <v>8455</v>
      </c>
      <c r="K2547" s="60" t="str">
        <f t="shared" si="55"/>
        <v>0001000010010101438</v>
      </c>
    </row>
    <row r="2548" spans="1:11" s="3" customFormat="1">
      <c r="A2548" s="176" t="s">
        <v>5431</v>
      </c>
      <c r="B2548" s="176"/>
      <c r="C2548" s="185">
        <v>4</v>
      </c>
      <c r="D2548" s="153">
        <v>0</v>
      </c>
      <c r="E2548" s="177" t="s">
        <v>3417</v>
      </c>
      <c r="F2548" s="177" t="s">
        <v>3986</v>
      </c>
      <c r="G2548" s="177" t="s">
        <v>3417</v>
      </c>
      <c r="H2548" s="177" t="s">
        <v>3417</v>
      </c>
      <c r="I2548" s="177" t="s">
        <v>3401</v>
      </c>
      <c r="J2548" s="187" t="s">
        <v>8456</v>
      </c>
      <c r="K2548" s="60" t="str">
        <f t="shared" si="55"/>
        <v>0001000010010101439</v>
      </c>
    </row>
    <row r="2549" spans="1:11" s="3" customFormat="1">
      <c r="A2549" s="176" t="s">
        <v>5432</v>
      </c>
      <c r="B2549" s="176"/>
      <c r="C2549" s="185">
        <v>4</v>
      </c>
      <c r="D2549" s="153">
        <v>0</v>
      </c>
      <c r="E2549" s="177" t="s">
        <v>3417</v>
      </c>
      <c r="F2549" s="177" t="s">
        <v>3986</v>
      </c>
      <c r="G2549" s="177" t="s">
        <v>3417</v>
      </c>
      <c r="H2549" s="177" t="s">
        <v>3417</v>
      </c>
      <c r="I2549" s="177" t="s">
        <v>3401</v>
      </c>
      <c r="J2549" s="177" t="s">
        <v>8457</v>
      </c>
      <c r="K2549" s="60" t="str">
        <f t="shared" si="55"/>
        <v>0001000010010101440</v>
      </c>
    </row>
    <row r="2550" spans="1:11" s="3" customFormat="1">
      <c r="A2550" s="176" t="s">
        <v>5433</v>
      </c>
      <c r="B2550" s="176"/>
      <c r="C2550" s="185">
        <v>4</v>
      </c>
      <c r="D2550" s="153">
        <v>0</v>
      </c>
      <c r="E2550" s="177" t="s">
        <v>3417</v>
      </c>
      <c r="F2550" s="177" t="s">
        <v>3986</v>
      </c>
      <c r="G2550" s="177" t="s">
        <v>3417</v>
      </c>
      <c r="H2550" s="177" t="s">
        <v>3417</v>
      </c>
      <c r="I2550" s="177" t="s">
        <v>3401</v>
      </c>
      <c r="J2550" s="187" t="s">
        <v>8458</v>
      </c>
      <c r="K2550" s="60" t="str">
        <f t="shared" si="55"/>
        <v>0001000010010101441</v>
      </c>
    </row>
    <row r="2551" spans="1:11" s="3" customFormat="1">
      <c r="A2551" s="176" t="s">
        <v>5434</v>
      </c>
      <c r="B2551" s="176"/>
      <c r="C2551" s="185">
        <v>4</v>
      </c>
      <c r="D2551" s="153">
        <v>0</v>
      </c>
      <c r="E2551" s="177" t="s">
        <v>3417</v>
      </c>
      <c r="F2551" s="177" t="s">
        <v>3986</v>
      </c>
      <c r="G2551" s="177" t="s">
        <v>3417</v>
      </c>
      <c r="H2551" s="177" t="s">
        <v>3417</v>
      </c>
      <c r="I2551" s="177" t="s">
        <v>3401</v>
      </c>
      <c r="J2551" s="177" t="s">
        <v>8459</v>
      </c>
      <c r="K2551" s="60" t="str">
        <f t="shared" si="55"/>
        <v>0001000010010101442</v>
      </c>
    </row>
    <row r="2552" spans="1:11" s="3" customFormat="1">
      <c r="A2552" s="176" t="s">
        <v>5435</v>
      </c>
      <c r="B2552" s="176"/>
      <c r="C2552" s="185">
        <v>4</v>
      </c>
      <c r="D2552" s="153">
        <v>0</v>
      </c>
      <c r="E2552" s="177" t="s">
        <v>3417</v>
      </c>
      <c r="F2552" s="177" t="s">
        <v>3986</v>
      </c>
      <c r="G2552" s="177" t="s">
        <v>3417</v>
      </c>
      <c r="H2552" s="177" t="s">
        <v>3417</v>
      </c>
      <c r="I2552" s="177" t="s">
        <v>3401</v>
      </c>
      <c r="J2552" s="187" t="s">
        <v>8460</v>
      </c>
      <c r="K2552" s="60" t="str">
        <f t="shared" si="55"/>
        <v>0001000010010101443</v>
      </c>
    </row>
    <row r="2553" spans="1:11" s="3" customFormat="1">
      <c r="A2553" s="176" t="s">
        <v>5436</v>
      </c>
      <c r="B2553" s="176"/>
      <c r="C2553" s="185">
        <v>4</v>
      </c>
      <c r="D2553" s="153">
        <v>0</v>
      </c>
      <c r="E2553" s="177" t="s">
        <v>3417</v>
      </c>
      <c r="F2553" s="177" t="s">
        <v>3986</v>
      </c>
      <c r="G2553" s="177" t="s">
        <v>3417</v>
      </c>
      <c r="H2553" s="177" t="s">
        <v>3417</v>
      </c>
      <c r="I2553" s="177" t="s">
        <v>3401</v>
      </c>
      <c r="J2553" s="177" t="s">
        <v>8461</v>
      </c>
      <c r="K2553" s="60" t="str">
        <f t="shared" si="55"/>
        <v>0001000010010101444</v>
      </c>
    </row>
    <row r="2554" spans="1:11" s="3" customFormat="1">
      <c r="A2554" s="176" t="s">
        <v>5437</v>
      </c>
      <c r="B2554" s="176"/>
      <c r="C2554" s="185">
        <v>4</v>
      </c>
      <c r="D2554" s="153">
        <v>0</v>
      </c>
      <c r="E2554" s="177" t="s">
        <v>3417</v>
      </c>
      <c r="F2554" s="177" t="s">
        <v>3986</v>
      </c>
      <c r="G2554" s="177" t="s">
        <v>3417</v>
      </c>
      <c r="H2554" s="177" t="s">
        <v>3417</v>
      </c>
      <c r="I2554" s="177" t="s">
        <v>3401</v>
      </c>
      <c r="J2554" s="187" t="s">
        <v>8462</v>
      </c>
      <c r="K2554" s="60" t="str">
        <f t="shared" si="55"/>
        <v>0001000010010101445</v>
      </c>
    </row>
    <row r="2555" spans="1:11" s="3" customFormat="1">
      <c r="A2555" s="176" t="s">
        <v>5438</v>
      </c>
      <c r="B2555" s="176"/>
      <c r="C2555" s="185">
        <v>4</v>
      </c>
      <c r="D2555" s="153">
        <v>0</v>
      </c>
      <c r="E2555" s="177" t="s">
        <v>3417</v>
      </c>
      <c r="F2555" s="177" t="s">
        <v>3986</v>
      </c>
      <c r="G2555" s="177" t="s">
        <v>3417</v>
      </c>
      <c r="H2555" s="177" t="s">
        <v>3417</v>
      </c>
      <c r="I2555" s="177" t="s">
        <v>3401</v>
      </c>
      <c r="J2555" s="177" t="s">
        <v>8463</v>
      </c>
      <c r="K2555" s="60" t="str">
        <f t="shared" si="55"/>
        <v>0001000010010101446</v>
      </c>
    </row>
    <row r="2556" spans="1:11" s="3" customFormat="1">
      <c r="A2556" s="176" t="s">
        <v>5439</v>
      </c>
      <c r="B2556" s="176"/>
      <c r="C2556" s="185">
        <v>4</v>
      </c>
      <c r="D2556" s="153">
        <v>0</v>
      </c>
      <c r="E2556" s="177" t="s">
        <v>3417</v>
      </c>
      <c r="F2556" s="177" t="s">
        <v>3986</v>
      </c>
      <c r="G2556" s="177" t="s">
        <v>3417</v>
      </c>
      <c r="H2556" s="177" t="s">
        <v>3417</v>
      </c>
      <c r="I2556" s="177" t="s">
        <v>3401</v>
      </c>
      <c r="J2556" s="187" t="s">
        <v>8464</v>
      </c>
      <c r="K2556" s="60" t="str">
        <f t="shared" si="55"/>
        <v>0001000010010101447</v>
      </c>
    </row>
    <row r="2557" spans="1:11" s="3" customFormat="1">
      <c r="A2557" s="176" t="s">
        <v>5440</v>
      </c>
      <c r="B2557" s="176"/>
      <c r="C2557" s="185">
        <v>4</v>
      </c>
      <c r="D2557" s="153">
        <v>0</v>
      </c>
      <c r="E2557" s="177" t="s">
        <v>3417</v>
      </c>
      <c r="F2557" s="177" t="s">
        <v>3986</v>
      </c>
      <c r="G2557" s="177" t="s">
        <v>3417</v>
      </c>
      <c r="H2557" s="177" t="s">
        <v>3417</v>
      </c>
      <c r="I2557" s="177" t="s">
        <v>3401</v>
      </c>
      <c r="J2557" s="177" t="s">
        <v>8465</v>
      </c>
      <c r="K2557" s="60" t="str">
        <f t="shared" si="55"/>
        <v>0001000010010101448</v>
      </c>
    </row>
    <row r="2558" spans="1:11" s="3" customFormat="1">
      <c r="A2558" s="176" t="s">
        <v>5441</v>
      </c>
      <c r="B2558" s="176"/>
      <c r="C2558" s="185">
        <v>4</v>
      </c>
      <c r="D2558" s="153">
        <v>0</v>
      </c>
      <c r="E2558" s="177" t="s">
        <v>3417</v>
      </c>
      <c r="F2558" s="177" t="s">
        <v>3986</v>
      </c>
      <c r="G2558" s="177" t="s">
        <v>3417</v>
      </c>
      <c r="H2558" s="177" t="s">
        <v>3417</v>
      </c>
      <c r="I2558" s="177" t="s">
        <v>3401</v>
      </c>
      <c r="J2558" s="187" t="s">
        <v>8466</v>
      </c>
      <c r="K2558" s="60" t="str">
        <f t="shared" si="55"/>
        <v>0001000010010101449</v>
      </c>
    </row>
    <row r="2559" spans="1:11" s="3" customFormat="1">
      <c r="A2559" s="176" t="s">
        <v>5442</v>
      </c>
      <c r="B2559" s="176"/>
      <c r="C2559" s="185">
        <v>4</v>
      </c>
      <c r="D2559" s="153">
        <v>0</v>
      </c>
      <c r="E2559" s="177" t="s">
        <v>3417</v>
      </c>
      <c r="F2559" s="177" t="s">
        <v>3986</v>
      </c>
      <c r="G2559" s="177" t="s">
        <v>3417</v>
      </c>
      <c r="H2559" s="177" t="s">
        <v>3417</v>
      </c>
      <c r="I2559" s="177" t="s">
        <v>3401</v>
      </c>
      <c r="J2559" s="177" t="s">
        <v>8467</v>
      </c>
      <c r="K2559" s="60" t="str">
        <f t="shared" si="55"/>
        <v>0001000010010101450</v>
      </c>
    </row>
    <row r="2560" spans="1:11" s="3" customFormat="1">
      <c r="A2560" s="176" t="s">
        <v>5443</v>
      </c>
      <c r="B2560" s="176"/>
      <c r="C2560" s="185">
        <v>4</v>
      </c>
      <c r="D2560" s="153">
        <v>0</v>
      </c>
      <c r="E2560" s="177" t="s">
        <v>3417</v>
      </c>
      <c r="F2560" s="177" t="s">
        <v>3986</v>
      </c>
      <c r="G2560" s="177" t="s">
        <v>3417</v>
      </c>
      <c r="H2560" s="177" t="s">
        <v>3417</v>
      </c>
      <c r="I2560" s="177" t="s">
        <v>3401</v>
      </c>
      <c r="J2560" s="187" t="s">
        <v>8468</v>
      </c>
      <c r="K2560" s="60" t="str">
        <f t="shared" si="55"/>
        <v>0001000010010101451</v>
      </c>
    </row>
    <row r="2561" spans="1:11" s="3" customFormat="1">
      <c r="A2561" s="176" t="s">
        <v>5444</v>
      </c>
      <c r="B2561" s="176"/>
      <c r="C2561" s="185">
        <v>4</v>
      </c>
      <c r="D2561" s="153">
        <v>0</v>
      </c>
      <c r="E2561" s="177" t="s">
        <v>3417</v>
      </c>
      <c r="F2561" s="177" t="s">
        <v>3986</v>
      </c>
      <c r="G2561" s="177" t="s">
        <v>3417</v>
      </c>
      <c r="H2561" s="177" t="s">
        <v>3417</v>
      </c>
      <c r="I2561" s="177" t="s">
        <v>3401</v>
      </c>
      <c r="J2561" s="177" t="s">
        <v>8469</v>
      </c>
      <c r="K2561" s="60" t="str">
        <f t="shared" si="55"/>
        <v>0001000010010101452</v>
      </c>
    </row>
    <row r="2562" spans="1:11" s="3" customFormat="1">
      <c r="A2562" s="176" t="s">
        <v>5445</v>
      </c>
      <c r="B2562" s="176"/>
      <c r="C2562" s="185">
        <v>4</v>
      </c>
      <c r="D2562" s="153">
        <v>0</v>
      </c>
      <c r="E2562" s="177" t="s">
        <v>3417</v>
      </c>
      <c r="F2562" s="177" t="s">
        <v>3986</v>
      </c>
      <c r="G2562" s="177" t="s">
        <v>3417</v>
      </c>
      <c r="H2562" s="177" t="s">
        <v>3417</v>
      </c>
      <c r="I2562" s="177" t="s">
        <v>3401</v>
      </c>
      <c r="J2562" s="187" t="s">
        <v>8470</v>
      </c>
      <c r="K2562" s="60" t="str">
        <f t="shared" si="55"/>
        <v>0001000010010101453</v>
      </c>
    </row>
    <row r="2563" spans="1:11" s="3" customFormat="1">
      <c r="A2563" s="176" t="s">
        <v>5446</v>
      </c>
      <c r="B2563" s="176"/>
      <c r="C2563" s="185">
        <v>4</v>
      </c>
      <c r="D2563" s="153">
        <v>0</v>
      </c>
      <c r="E2563" s="177" t="s">
        <v>3417</v>
      </c>
      <c r="F2563" s="177" t="s">
        <v>3986</v>
      </c>
      <c r="G2563" s="177" t="s">
        <v>3417</v>
      </c>
      <c r="H2563" s="177" t="s">
        <v>3417</v>
      </c>
      <c r="I2563" s="177" t="s">
        <v>3401</v>
      </c>
      <c r="J2563" s="177" t="s">
        <v>8471</v>
      </c>
      <c r="K2563" s="60" t="str">
        <f t="shared" si="55"/>
        <v>0001000010010101454</v>
      </c>
    </row>
    <row r="2564" spans="1:11" s="3" customFormat="1">
      <c r="A2564" s="176" t="s">
        <v>5447</v>
      </c>
      <c r="B2564" s="176"/>
      <c r="C2564" s="185">
        <v>4</v>
      </c>
      <c r="D2564" s="153">
        <v>0</v>
      </c>
      <c r="E2564" s="177" t="s">
        <v>3417</v>
      </c>
      <c r="F2564" s="177" t="s">
        <v>3986</v>
      </c>
      <c r="G2564" s="177" t="s">
        <v>3417</v>
      </c>
      <c r="H2564" s="177" t="s">
        <v>3417</v>
      </c>
      <c r="I2564" s="177" t="s">
        <v>3401</v>
      </c>
      <c r="J2564" s="187" t="s">
        <v>8472</v>
      </c>
      <c r="K2564" s="60" t="str">
        <f t="shared" si="55"/>
        <v>0001000010010101455</v>
      </c>
    </row>
    <row r="2565" spans="1:11" s="3" customFormat="1">
      <c r="A2565" s="176" t="s">
        <v>5448</v>
      </c>
      <c r="B2565" s="176"/>
      <c r="C2565" s="185">
        <v>4</v>
      </c>
      <c r="D2565" s="153">
        <v>0</v>
      </c>
      <c r="E2565" s="177" t="s">
        <v>3417</v>
      </c>
      <c r="F2565" s="177" t="s">
        <v>3986</v>
      </c>
      <c r="G2565" s="177" t="s">
        <v>3417</v>
      </c>
      <c r="H2565" s="177" t="s">
        <v>3417</v>
      </c>
      <c r="I2565" s="177" t="s">
        <v>3401</v>
      </c>
      <c r="J2565" s="177" t="s">
        <v>8473</v>
      </c>
      <c r="K2565" s="60" t="str">
        <f t="shared" si="55"/>
        <v>0001000010010101456</v>
      </c>
    </row>
    <row r="2566" spans="1:11" s="3" customFormat="1">
      <c r="A2566" s="176" t="s">
        <v>5449</v>
      </c>
      <c r="B2566" s="176"/>
      <c r="C2566" s="185">
        <v>4</v>
      </c>
      <c r="D2566" s="153">
        <v>0</v>
      </c>
      <c r="E2566" s="177" t="s">
        <v>3417</v>
      </c>
      <c r="F2566" s="177" t="s">
        <v>3986</v>
      </c>
      <c r="G2566" s="177" t="s">
        <v>3417</v>
      </c>
      <c r="H2566" s="177" t="s">
        <v>3417</v>
      </c>
      <c r="I2566" s="177" t="s">
        <v>3401</v>
      </c>
      <c r="J2566" s="187" t="s">
        <v>8474</v>
      </c>
      <c r="K2566" s="60" t="str">
        <f t="shared" si="55"/>
        <v>0001000010010101457</v>
      </c>
    </row>
    <row r="2567" spans="1:11" s="3" customFormat="1">
      <c r="A2567" s="176" t="s">
        <v>5450</v>
      </c>
      <c r="B2567" s="176"/>
      <c r="C2567" s="185">
        <v>4</v>
      </c>
      <c r="D2567" s="153">
        <v>0</v>
      </c>
      <c r="E2567" s="177" t="s">
        <v>3417</v>
      </c>
      <c r="F2567" s="177" t="s">
        <v>3986</v>
      </c>
      <c r="G2567" s="177" t="s">
        <v>3417</v>
      </c>
      <c r="H2567" s="177" t="s">
        <v>3417</v>
      </c>
      <c r="I2567" s="177" t="s">
        <v>3401</v>
      </c>
      <c r="J2567" s="177" t="s">
        <v>8475</v>
      </c>
      <c r="K2567" s="60" t="str">
        <f t="shared" si="55"/>
        <v>0001000010010101458</v>
      </c>
    </row>
    <row r="2568" spans="1:11" s="3" customFormat="1">
      <c r="A2568" s="176" t="s">
        <v>5451</v>
      </c>
      <c r="B2568" s="176"/>
      <c r="C2568" s="185">
        <v>4</v>
      </c>
      <c r="D2568" s="153">
        <v>0</v>
      </c>
      <c r="E2568" s="177" t="s">
        <v>3417</v>
      </c>
      <c r="F2568" s="177" t="s">
        <v>3986</v>
      </c>
      <c r="G2568" s="177" t="s">
        <v>3417</v>
      </c>
      <c r="H2568" s="177" t="s">
        <v>3417</v>
      </c>
      <c r="I2568" s="177" t="s">
        <v>3401</v>
      </c>
      <c r="J2568" s="187" t="s">
        <v>8476</v>
      </c>
      <c r="K2568" s="60" t="str">
        <f t="shared" si="55"/>
        <v>0001000010010101459</v>
      </c>
    </row>
    <row r="2569" spans="1:11" s="3" customFormat="1">
      <c r="A2569" s="176" t="s">
        <v>5452</v>
      </c>
      <c r="B2569" s="176"/>
      <c r="C2569" s="185">
        <v>4</v>
      </c>
      <c r="D2569" s="153">
        <v>0</v>
      </c>
      <c r="E2569" s="177" t="s">
        <v>3417</v>
      </c>
      <c r="F2569" s="177" t="s">
        <v>3986</v>
      </c>
      <c r="G2569" s="177" t="s">
        <v>3417</v>
      </c>
      <c r="H2569" s="177" t="s">
        <v>3417</v>
      </c>
      <c r="I2569" s="177" t="s">
        <v>3401</v>
      </c>
      <c r="J2569" s="177" t="s">
        <v>8477</v>
      </c>
      <c r="K2569" s="60" t="str">
        <f t="shared" si="55"/>
        <v>0001000010010101460</v>
      </c>
    </row>
    <row r="2570" spans="1:11" s="3" customFormat="1">
      <c r="A2570" s="176" t="s">
        <v>5453</v>
      </c>
      <c r="B2570" s="176"/>
      <c r="C2570" s="185">
        <v>4</v>
      </c>
      <c r="D2570" s="153">
        <v>0</v>
      </c>
      <c r="E2570" s="177" t="s">
        <v>3417</v>
      </c>
      <c r="F2570" s="177" t="s">
        <v>3986</v>
      </c>
      <c r="G2570" s="177" t="s">
        <v>3417</v>
      </c>
      <c r="H2570" s="177" t="s">
        <v>3417</v>
      </c>
      <c r="I2570" s="177" t="s">
        <v>3401</v>
      </c>
      <c r="J2570" s="187" t="s">
        <v>8478</v>
      </c>
      <c r="K2570" s="60" t="str">
        <f t="shared" si="55"/>
        <v>0001000010010101461</v>
      </c>
    </row>
    <row r="2571" spans="1:11" s="3" customFormat="1">
      <c r="A2571" s="176" t="s">
        <v>5454</v>
      </c>
      <c r="B2571" s="176"/>
      <c r="C2571" s="185">
        <v>4</v>
      </c>
      <c r="D2571" s="153">
        <v>0</v>
      </c>
      <c r="E2571" s="177" t="s">
        <v>3417</v>
      </c>
      <c r="F2571" s="177" t="s">
        <v>3986</v>
      </c>
      <c r="G2571" s="177" t="s">
        <v>3417</v>
      </c>
      <c r="H2571" s="177" t="s">
        <v>3417</v>
      </c>
      <c r="I2571" s="177" t="s">
        <v>3401</v>
      </c>
      <c r="J2571" s="177" t="s">
        <v>8479</v>
      </c>
      <c r="K2571" s="60" t="str">
        <f t="shared" si="55"/>
        <v>0001000010010101462</v>
      </c>
    </row>
    <row r="2572" spans="1:11" s="3" customFormat="1">
      <c r="A2572" s="176" t="s">
        <v>5455</v>
      </c>
      <c r="B2572" s="176"/>
      <c r="C2572" s="185">
        <v>4</v>
      </c>
      <c r="D2572" s="153">
        <v>0</v>
      </c>
      <c r="E2572" s="177" t="s">
        <v>3417</v>
      </c>
      <c r="F2572" s="177" t="s">
        <v>3986</v>
      </c>
      <c r="G2572" s="177" t="s">
        <v>3417</v>
      </c>
      <c r="H2572" s="177" t="s">
        <v>3417</v>
      </c>
      <c r="I2572" s="177" t="s">
        <v>3401</v>
      </c>
      <c r="J2572" s="187" t="s">
        <v>8480</v>
      </c>
      <c r="K2572" s="60" t="str">
        <f t="shared" si="55"/>
        <v>0001000010010101463</v>
      </c>
    </row>
    <row r="2573" spans="1:11" s="3" customFormat="1">
      <c r="A2573" s="176" t="s">
        <v>5456</v>
      </c>
      <c r="B2573" s="176"/>
      <c r="C2573" s="185">
        <v>4</v>
      </c>
      <c r="D2573" s="153">
        <v>0</v>
      </c>
      <c r="E2573" s="177" t="s">
        <v>3417</v>
      </c>
      <c r="F2573" s="177" t="s">
        <v>3986</v>
      </c>
      <c r="G2573" s="177" t="s">
        <v>3417</v>
      </c>
      <c r="H2573" s="177" t="s">
        <v>3417</v>
      </c>
      <c r="I2573" s="177" t="s">
        <v>3401</v>
      </c>
      <c r="J2573" s="177" t="s">
        <v>8481</v>
      </c>
      <c r="K2573" s="60" t="str">
        <f t="shared" si="55"/>
        <v>0001000010010101464</v>
      </c>
    </row>
    <row r="2574" spans="1:11" s="3" customFormat="1">
      <c r="A2574" s="176" t="s">
        <v>5457</v>
      </c>
      <c r="B2574" s="176"/>
      <c r="C2574" s="185">
        <v>4</v>
      </c>
      <c r="D2574" s="153">
        <v>0</v>
      </c>
      <c r="E2574" s="177" t="s">
        <v>3417</v>
      </c>
      <c r="F2574" s="177" t="s">
        <v>3986</v>
      </c>
      <c r="G2574" s="177" t="s">
        <v>3417</v>
      </c>
      <c r="H2574" s="177" t="s">
        <v>3417</v>
      </c>
      <c r="I2574" s="177" t="s">
        <v>3401</v>
      </c>
      <c r="J2574" s="187" t="s">
        <v>8482</v>
      </c>
      <c r="K2574" s="60" t="str">
        <f t="shared" si="55"/>
        <v>0001000010010101465</v>
      </c>
    </row>
    <row r="2575" spans="1:11" s="3" customFormat="1">
      <c r="A2575" s="176" t="s">
        <v>5458</v>
      </c>
      <c r="B2575" s="176"/>
      <c r="C2575" s="185">
        <v>4</v>
      </c>
      <c r="D2575" s="153">
        <v>0</v>
      </c>
      <c r="E2575" s="177" t="s">
        <v>3417</v>
      </c>
      <c r="F2575" s="177" t="s">
        <v>3986</v>
      </c>
      <c r="G2575" s="177" t="s">
        <v>3417</v>
      </c>
      <c r="H2575" s="177" t="s">
        <v>3417</v>
      </c>
      <c r="I2575" s="177" t="s">
        <v>3401</v>
      </c>
      <c r="J2575" s="177" t="s">
        <v>8483</v>
      </c>
      <c r="K2575" s="60" t="str">
        <f t="shared" si="55"/>
        <v>0001000010010101466</v>
      </c>
    </row>
    <row r="2576" spans="1:11" s="3" customFormat="1">
      <c r="A2576" s="176" t="s">
        <v>5459</v>
      </c>
      <c r="B2576" s="176"/>
      <c r="C2576" s="185">
        <v>4</v>
      </c>
      <c r="D2576" s="153">
        <v>0</v>
      </c>
      <c r="E2576" s="177" t="s">
        <v>3417</v>
      </c>
      <c r="F2576" s="177" t="s">
        <v>3986</v>
      </c>
      <c r="G2576" s="177" t="s">
        <v>3417</v>
      </c>
      <c r="H2576" s="177" t="s">
        <v>3417</v>
      </c>
      <c r="I2576" s="177" t="s">
        <v>3401</v>
      </c>
      <c r="J2576" s="187" t="s">
        <v>8484</v>
      </c>
      <c r="K2576" s="60" t="str">
        <f t="shared" si="55"/>
        <v>0001000010010101467</v>
      </c>
    </row>
    <row r="2577" spans="1:11" s="3" customFormat="1">
      <c r="A2577" s="176" t="s">
        <v>5460</v>
      </c>
      <c r="B2577" s="176"/>
      <c r="C2577" s="185">
        <v>4</v>
      </c>
      <c r="D2577" s="153">
        <v>0</v>
      </c>
      <c r="E2577" s="177" t="s">
        <v>3417</v>
      </c>
      <c r="F2577" s="177" t="s">
        <v>3986</v>
      </c>
      <c r="G2577" s="177" t="s">
        <v>3417</v>
      </c>
      <c r="H2577" s="177" t="s">
        <v>3417</v>
      </c>
      <c r="I2577" s="177" t="s">
        <v>3401</v>
      </c>
      <c r="J2577" s="177" t="s">
        <v>8485</v>
      </c>
      <c r="K2577" s="60" t="str">
        <f t="shared" si="55"/>
        <v>0001000010010101468</v>
      </c>
    </row>
    <row r="2578" spans="1:11" s="3" customFormat="1">
      <c r="A2578" s="176" t="s">
        <v>5461</v>
      </c>
      <c r="B2578" s="176"/>
      <c r="C2578" s="185">
        <v>4</v>
      </c>
      <c r="D2578" s="153">
        <v>0</v>
      </c>
      <c r="E2578" s="177" t="s">
        <v>3417</v>
      </c>
      <c r="F2578" s="177" t="s">
        <v>3986</v>
      </c>
      <c r="G2578" s="177" t="s">
        <v>3417</v>
      </c>
      <c r="H2578" s="177" t="s">
        <v>3417</v>
      </c>
      <c r="I2578" s="177" t="s">
        <v>3401</v>
      </c>
      <c r="J2578" s="187" t="s">
        <v>8486</v>
      </c>
      <c r="K2578" s="60" t="str">
        <f t="shared" si="55"/>
        <v>0001000010010101469</v>
      </c>
    </row>
    <row r="2579" spans="1:11" s="3" customFormat="1">
      <c r="A2579" s="176" t="s">
        <v>5462</v>
      </c>
      <c r="B2579" s="176"/>
      <c r="C2579" s="185">
        <v>4</v>
      </c>
      <c r="D2579" s="153">
        <v>0</v>
      </c>
      <c r="E2579" s="177" t="s">
        <v>3417</v>
      </c>
      <c r="F2579" s="177" t="s">
        <v>3986</v>
      </c>
      <c r="G2579" s="177" t="s">
        <v>3417</v>
      </c>
      <c r="H2579" s="177" t="s">
        <v>3417</v>
      </c>
      <c r="I2579" s="177" t="s">
        <v>3401</v>
      </c>
      <c r="J2579" s="177" t="s">
        <v>8487</v>
      </c>
      <c r="K2579" s="60" t="str">
        <f t="shared" si="55"/>
        <v>0001000010010101470</v>
      </c>
    </row>
    <row r="2580" spans="1:11" s="3" customFormat="1">
      <c r="A2580" s="176" t="s">
        <v>5463</v>
      </c>
      <c r="B2580" s="176"/>
      <c r="C2580" s="185">
        <v>4</v>
      </c>
      <c r="D2580" s="153">
        <v>0</v>
      </c>
      <c r="E2580" s="177" t="s">
        <v>3417</v>
      </c>
      <c r="F2580" s="177" t="s">
        <v>3986</v>
      </c>
      <c r="G2580" s="177" t="s">
        <v>3417</v>
      </c>
      <c r="H2580" s="177" t="s">
        <v>3417</v>
      </c>
      <c r="I2580" s="177" t="s">
        <v>3401</v>
      </c>
      <c r="J2580" s="187" t="s">
        <v>8488</v>
      </c>
      <c r="K2580" s="60" t="str">
        <f t="shared" si="55"/>
        <v>0001000010010101471</v>
      </c>
    </row>
    <row r="2581" spans="1:11" s="3" customFormat="1">
      <c r="A2581" s="176" t="s">
        <v>5464</v>
      </c>
      <c r="B2581" s="176"/>
      <c r="C2581" s="185">
        <v>4</v>
      </c>
      <c r="D2581" s="153">
        <v>0</v>
      </c>
      <c r="E2581" s="177" t="s">
        <v>3417</v>
      </c>
      <c r="F2581" s="177" t="s">
        <v>3986</v>
      </c>
      <c r="G2581" s="177" t="s">
        <v>3417</v>
      </c>
      <c r="H2581" s="177" t="s">
        <v>3417</v>
      </c>
      <c r="I2581" s="177" t="s">
        <v>3401</v>
      </c>
      <c r="J2581" s="177" t="s">
        <v>8489</v>
      </c>
      <c r="K2581" s="60" t="str">
        <f t="shared" si="55"/>
        <v>0001000010010101472</v>
      </c>
    </row>
    <row r="2582" spans="1:11" s="3" customFormat="1">
      <c r="A2582" s="176" t="s">
        <v>5465</v>
      </c>
      <c r="B2582" s="176"/>
      <c r="C2582" s="185">
        <v>4</v>
      </c>
      <c r="D2582" s="153">
        <v>0</v>
      </c>
      <c r="E2582" s="177" t="s">
        <v>3417</v>
      </c>
      <c r="F2582" s="177" t="s">
        <v>3986</v>
      </c>
      <c r="G2582" s="177" t="s">
        <v>3417</v>
      </c>
      <c r="H2582" s="177" t="s">
        <v>3417</v>
      </c>
      <c r="I2582" s="177" t="s">
        <v>3401</v>
      </c>
      <c r="J2582" s="187" t="s">
        <v>8490</v>
      </c>
      <c r="K2582" s="60" t="str">
        <f t="shared" si="55"/>
        <v>0001000010010101473</v>
      </c>
    </row>
    <row r="2583" spans="1:11" s="3" customFormat="1">
      <c r="A2583" s="176" t="s">
        <v>5466</v>
      </c>
      <c r="B2583" s="176"/>
      <c r="C2583" s="185">
        <v>4</v>
      </c>
      <c r="D2583" s="153">
        <v>0</v>
      </c>
      <c r="E2583" s="177" t="s">
        <v>3417</v>
      </c>
      <c r="F2583" s="177" t="s">
        <v>3986</v>
      </c>
      <c r="G2583" s="177" t="s">
        <v>3417</v>
      </c>
      <c r="H2583" s="177" t="s">
        <v>3417</v>
      </c>
      <c r="I2583" s="177" t="s">
        <v>3401</v>
      </c>
      <c r="J2583" s="177" t="s">
        <v>8491</v>
      </c>
      <c r="K2583" s="60" t="str">
        <f t="shared" ref="K2583:K2646" si="56">D2583&amp;E2583&amp;F2583&amp;G2583&amp;H2583&amp;I2583&amp;J2583</f>
        <v>0001000010010101474</v>
      </c>
    </row>
    <row r="2584" spans="1:11" s="3" customFormat="1">
      <c r="A2584" s="176" t="s">
        <v>5467</v>
      </c>
      <c r="B2584" s="176"/>
      <c r="C2584" s="185">
        <v>4</v>
      </c>
      <c r="D2584" s="153">
        <v>0</v>
      </c>
      <c r="E2584" s="177" t="s">
        <v>3417</v>
      </c>
      <c r="F2584" s="177" t="s">
        <v>3986</v>
      </c>
      <c r="G2584" s="177" t="s">
        <v>3417</v>
      </c>
      <c r="H2584" s="177" t="s">
        <v>3417</v>
      </c>
      <c r="I2584" s="177" t="s">
        <v>3401</v>
      </c>
      <c r="J2584" s="187" t="s">
        <v>8492</v>
      </c>
      <c r="K2584" s="60" t="str">
        <f t="shared" si="56"/>
        <v>0001000010010101475</v>
      </c>
    </row>
    <row r="2585" spans="1:11" s="3" customFormat="1">
      <c r="A2585" s="176" t="s">
        <v>5468</v>
      </c>
      <c r="B2585" s="176"/>
      <c r="C2585" s="185">
        <v>4</v>
      </c>
      <c r="D2585" s="153">
        <v>0</v>
      </c>
      <c r="E2585" s="177" t="s">
        <v>3417</v>
      </c>
      <c r="F2585" s="177" t="s">
        <v>3986</v>
      </c>
      <c r="G2585" s="177" t="s">
        <v>3417</v>
      </c>
      <c r="H2585" s="177" t="s">
        <v>3417</v>
      </c>
      <c r="I2585" s="177" t="s">
        <v>3401</v>
      </c>
      <c r="J2585" s="177" t="s">
        <v>8493</v>
      </c>
      <c r="K2585" s="60" t="str">
        <f t="shared" si="56"/>
        <v>0001000010010101476</v>
      </c>
    </row>
    <row r="2586" spans="1:11" s="3" customFormat="1">
      <c r="A2586" s="176" t="s">
        <v>5469</v>
      </c>
      <c r="B2586" s="176"/>
      <c r="C2586" s="185">
        <v>4</v>
      </c>
      <c r="D2586" s="153">
        <v>0</v>
      </c>
      <c r="E2586" s="177" t="s">
        <v>3417</v>
      </c>
      <c r="F2586" s="177" t="s">
        <v>3986</v>
      </c>
      <c r="G2586" s="177" t="s">
        <v>3417</v>
      </c>
      <c r="H2586" s="177" t="s">
        <v>3417</v>
      </c>
      <c r="I2586" s="177" t="s">
        <v>3401</v>
      </c>
      <c r="J2586" s="187" t="s">
        <v>8494</v>
      </c>
      <c r="K2586" s="60" t="str">
        <f t="shared" si="56"/>
        <v>0001000010010101477</v>
      </c>
    </row>
    <row r="2587" spans="1:11" s="3" customFormat="1">
      <c r="A2587" s="176" t="s">
        <v>5470</v>
      </c>
      <c r="B2587" s="176"/>
      <c r="C2587" s="185">
        <v>4</v>
      </c>
      <c r="D2587" s="153">
        <v>0</v>
      </c>
      <c r="E2587" s="177" t="s">
        <v>3417</v>
      </c>
      <c r="F2587" s="177" t="s">
        <v>3986</v>
      </c>
      <c r="G2587" s="177" t="s">
        <v>3417</v>
      </c>
      <c r="H2587" s="177" t="s">
        <v>3417</v>
      </c>
      <c r="I2587" s="177" t="s">
        <v>3401</v>
      </c>
      <c r="J2587" s="177" t="s">
        <v>8495</v>
      </c>
      <c r="K2587" s="60" t="str">
        <f t="shared" si="56"/>
        <v>0001000010010101478</v>
      </c>
    </row>
    <row r="2588" spans="1:11" s="3" customFormat="1">
      <c r="A2588" s="176" t="s">
        <v>5471</v>
      </c>
      <c r="B2588" s="176"/>
      <c r="C2588" s="185">
        <v>4</v>
      </c>
      <c r="D2588" s="153">
        <v>0</v>
      </c>
      <c r="E2588" s="177" t="s">
        <v>3417</v>
      </c>
      <c r="F2588" s="177" t="s">
        <v>3986</v>
      </c>
      <c r="G2588" s="177" t="s">
        <v>3417</v>
      </c>
      <c r="H2588" s="177" t="s">
        <v>3417</v>
      </c>
      <c r="I2588" s="177" t="s">
        <v>3401</v>
      </c>
      <c r="J2588" s="187" t="s">
        <v>8496</v>
      </c>
      <c r="K2588" s="60" t="str">
        <f t="shared" si="56"/>
        <v>0001000010010101479</v>
      </c>
    </row>
    <row r="2589" spans="1:11" s="3" customFormat="1">
      <c r="A2589" s="176" t="s">
        <v>5472</v>
      </c>
      <c r="B2589" s="176"/>
      <c r="C2589" s="185">
        <v>4</v>
      </c>
      <c r="D2589" s="153">
        <v>0</v>
      </c>
      <c r="E2589" s="177" t="s">
        <v>3417</v>
      </c>
      <c r="F2589" s="177" t="s">
        <v>3986</v>
      </c>
      <c r="G2589" s="177" t="s">
        <v>3417</v>
      </c>
      <c r="H2589" s="177" t="s">
        <v>3417</v>
      </c>
      <c r="I2589" s="177" t="s">
        <v>3401</v>
      </c>
      <c r="J2589" s="177" t="s">
        <v>8497</v>
      </c>
      <c r="K2589" s="60" t="str">
        <f t="shared" si="56"/>
        <v>0001000010010101480</v>
      </c>
    </row>
    <row r="2590" spans="1:11" s="3" customFormat="1">
      <c r="A2590" s="176" t="s">
        <v>5473</v>
      </c>
      <c r="B2590" s="176"/>
      <c r="C2590" s="185">
        <v>4</v>
      </c>
      <c r="D2590" s="153">
        <v>0</v>
      </c>
      <c r="E2590" s="177" t="s">
        <v>3417</v>
      </c>
      <c r="F2590" s="177" t="s">
        <v>3986</v>
      </c>
      <c r="G2590" s="177" t="s">
        <v>3417</v>
      </c>
      <c r="H2590" s="177" t="s">
        <v>3417</v>
      </c>
      <c r="I2590" s="177" t="s">
        <v>3401</v>
      </c>
      <c r="J2590" s="187" t="s">
        <v>8498</v>
      </c>
      <c r="K2590" s="60" t="str">
        <f t="shared" si="56"/>
        <v>0001000010010101481</v>
      </c>
    </row>
    <row r="2591" spans="1:11" s="3" customFormat="1">
      <c r="A2591" s="176" t="s">
        <v>5474</v>
      </c>
      <c r="B2591" s="176"/>
      <c r="C2591" s="185">
        <v>4</v>
      </c>
      <c r="D2591" s="153">
        <v>0</v>
      </c>
      <c r="E2591" s="177" t="s">
        <v>3417</v>
      </c>
      <c r="F2591" s="177" t="s">
        <v>3986</v>
      </c>
      <c r="G2591" s="177" t="s">
        <v>3417</v>
      </c>
      <c r="H2591" s="177" t="s">
        <v>3417</v>
      </c>
      <c r="I2591" s="177" t="s">
        <v>3401</v>
      </c>
      <c r="J2591" s="177" t="s">
        <v>8499</v>
      </c>
      <c r="K2591" s="60" t="str">
        <f t="shared" si="56"/>
        <v>0001000010010101482</v>
      </c>
    </row>
    <row r="2592" spans="1:11" s="3" customFormat="1">
      <c r="A2592" s="176" t="s">
        <v>5475</v>
      </c>
      <c r="B2592" s="176"/>
      <c r="C2592" s="185">
        <v>4</v>
      </c>
      <c r="D2592" s="153">
        <v>0</v>
      </c>
      <c r="E2592" s="177" t="s">
        <v>3417</v>
      </c>
      <c r="F2592" s="177" t="s">
        <v>3986</v>
      </c>
      <c r="G2592" s="177" t="s">
        <v>3417</v>
      </c>
      <c r="H2592" s="177" t="s">
        <v>3417</v>
      </c>
      <c r="I2592" s="177" t="s">
        <v>3401</v>
      </c>
      <c r="J2592" s="187" t="s">
        <v>8500</v>
      </c>
      <c r="K2592" s="60" t="str">
        <f t="shared" si="56"/>
        <v>0001000010010101483</v>
      </c>
    </row>
    <row r="2593" spans="1:11" s="3" customFormat="1">
      <c r="A2593" s="176" t="s">
        <v>5476</v>
      </c>
      <c r="B2593" s="176"/>
      <c r="C2593" s="185">
        <v>4</v>
      </c>
      <c r="D2593" s="153">
        <v>0</v>
      </c>
      <c r="E2593" s="177" t="s">
        <v>3417</v>
      </c>
      <c r="F2593" s="177" t="s">
        <v>3986</v>
      </c>
      <c r="G2593" s="177" t="s">
        <v>3417</v>
      </c>
      <c r="H2593" s="177" t="s">
        <v>3417</v>
      </c>
      <c r="I2593" s="177" t="s">
        <v>3401</v>
      </c>
      <c r="J2593" s="177" t="s">
        <v>8501</v>
      </c>
      <c r="K2593" s="60" t="str">
        <f t="shared" si="56"/>
        <v>0001000010010101484</v>
      </c>
    </row>
    <row r="2594" spans="1:11" s="3" customFormat="1">
      <c r="A2594" s="176" t="s">
        <v>5477</v>
      </c>
      <c r="B2594" s="176"/>
      <c r="C2594" s="185">
        <v>4</v>
      </c>
      <c r="D2594" s="153">
        <v>0</v>
      </c>
      <c r="E2594" s="177" t="s">
        <v>3417</v>
      </c>
      <c r="F2594" s="177" t="s">
        <v>3986</v>
      </c>
      <c r="G2594" s="177" t="s">
        <v>3417</v>
      </c>
      <c r="H2594" s="177" t="s">
        <v>3417</v>
      </c>
      <c r="I2594" s="177" t="s">
        <v>3401</v>
      </c>
      <c r="J2594" s="187" t="s">
        <v>8502</v>
      </c>
      <c r="K2594" s="60" t="str">
        <f t="shared" si="56"/>
        <v>0001000010010101485</v>
      </c>
    </row>
    <row r="2595" spans="1:11" s="3" customFormat="1">
      <c r="A2595" s="176" t="s">
        <v>5478</v>
      </c>
      <c r="B2595" s="176"/>
      <c r="C2595" s="185">
        <v>4</v>
      </c>
      <c r="D2595" s="153">
        <v>0</v>
      </c>
      <c r="E2595" s="177" t="s">
        <v>3417</v>
      </c>
      <c r="F2595" s="177" t="s">
        <v>3986</v>
      </c>
      <c r="G2595" s="177" t="s">
        <v>3417</v>
      </c>
      <c r="H2595" s="177" t="s">
        <v>3417</v>
      </c>
      <c r="I2595" s="177" t="s">
        <v>3401</v>
      </c>
      <c r="J2595" s="177" t="s">
        <v>8503</v>
      </c>
      <c r="K2595" s="60" t="str">
        <f t="shared" si="56"/>
        <v>0001000010010101486</v>
      </c>
    </row>
    <row r="2596" spans="1:11" s="3" customFormat="1">
      <c r="A2596" s="176" t="s">
        <v>5479</v>
      </c>
      <c r="B2596" s="176"/>
      <c r="C2596" s="185">
        <v>4</v>
      </c>
      <c r="D2596" s="153">
        <v>0</v>
      </c>
      <c r="E2596" s="177" t="s">
        <v>3417</v>
      </c>
      <c r="F2596" s="177" t="s">
        <v>3986</v>
      </c>
      <c r="G2596" s="177" t="s">
        <v>3417</v>
      </c>
      <c r="H2596" s="177" t="s">
        <v>3417</v>
      </c>
      <c r="I2596" s="177" t="s">
        <v>3401</v>
      </c>
      <c r="J2596" s="187" t="s">
        <v>8504</v>
      </c>
      <c r="K2596" s="60" t="str">
        <f t="shared" si="56"/>
        <v>0001000010010101487</v>
      </c>
    </row>
    <row r="2597" spans="1:11" s="3" customFormat="1">
      <c r="A2597" s="176" t="s">
        <v>5480</v>
      </c>
      <c r="B2597" s="176"/>
      <c r="C2597" s="185">
        <v>4</v>
      </c>
      <c r="D2597" s="153">
        <v>0</v>
      </c>
      <c r="E2597" s="177" t="s">
        <v>3417</v>
      </c>
      <c r="F2597" s="177" t="s">
        <v>3986</v>
      </c>
      <c r="G2597" s="177" t="s">
        <v>3417</v>
      </c>
      <c r="H2597" s="177" t="s">
        <v>3417</v>
      </c>
      <c r="I2597" s="177" t="s">
        <v>3401</v>
      </c>
      <c r="J2597" s="177" t="s">
        <v>8505</v>
      </c>
      <c r="K2597" s="60" t="str">
        <f t="shared" si="56"/>
        <v>0001000010010101488</v>
      </c>
    </row>
    <row r="2598" spans="1:11" s="3" customFormat="1">
      <c r="A2598" s="176" t="s">
        <v>5481</v>
      </c>
      <c r="B2598" s="176"/>
      <c r="C2598" s="185">
        <v>4</v>
      </c>
      <c r="D2598" s="153">
        <v>0</v>
      </c>
      <c r="E2598" s="177" t="s">
        <v>3417</v>
      </c>
      <c r="F2598" s="177" t="s">
        <v>3986</v>
      </c>
      <c r="G2598" s="177" t="s">
        <v>3417</v>
      </c>
      <c r="H2598" s="177" t="s">
        <v>3417</v>
      </c>
      <c r="I2598" s="177" t="s">
        <v>3401</v>
      </c>
      <c r="J2598" s="187" t="s">
        <v>8506</v>
      </c>
      <c r="K2598" s="60" t="str">
        <f t="shared" si="56"/>
        <v>0001000010010101489</v>
      </c>
    </row>
    <row r="2599" spans="1:11" s="3" customFormat="1">
      <c r="A2599" s="176" t="s">
        <v>5482</v>
      </c>
      <c r="B2599" s="176"/>
      <c r="C2599" s="185">
        <v>4</v>
      </c>
      <c r="D2599" s="153">
        <v>0</v>
      </c>
      <c r="E2599" s="177" t="s">
        <v>3417</v>
      </c>
      <c r="F2599" s="177" t="s">
        <v>3986</v>
      </c>
      <c r="G2599" s="177" t="s">
        <v>3417</v>
      </c>
      <c r="H2599" s="177" t="s">
        <v>3417</v>
      </c>
      <c r="I2599" s="177" t="s">
        <v>3401</v>
      </c>
      <c r="J2599" s="177" t="s">
        <v>8507</v>
      </c>
      <c r="K2599" s="60" t="str">
        <f t="shared" si="56"/>
        <v>0001000010010101490</v>
      </c>
    </row>
    <row r="2600" spans="1:11" s="3" customFormat="1">
      <c r="A2600" s="176" t="s">
        <v>5483</v>
      </c>
      <c r="B2600" s="176"/>
      <c r="C2600" s="185">
        <v>4</v>
      </c>
      <c r="D2600" s="153">
        <v>0</v>
      </c>
      <c r="E2600" s="177" t="s">
        <v>3417</v>
      </c>
      <c r="F2600" s="177" t="s">
        <v>3986</v>
      </c>
      <c r="G2600" s="177" t="s">
        <v>3417</v>
      </c>
      <c r="H2600" s="177" t="s">
        <v>3417</v>
      </c>
      <c r="I2600" s="177" t="s">
        <v>3401</v>
      </c>
      <c r="J2600" s="187" t="s">
        <v>8508</v>
      </c>
      <c r="K2600" s="60" t="str">
        <f t="shared" si="56"/>
        <v>0001000010010101491</v>
      </c>
    </row>
    <row r="2601" spans="1:11" s="3" customFormat="1">
      <c r="A2601" s="176" t="s">
        <v>5484</v>
      </c>
      <c r="B2601" s="176"/>
      <c r="C2601" s="185">
        <v>4</v>
      </c>
      <c r="D2601" s="153">
        <v>0</v>
      </c>
      <c r="E2601" s="177" t="s">
        <v>3417</v>
      </c>
      <c r="F2601" s="177" t="s">
        <v>3986</v>
      </c>
      <c r="G2601" s="177" t="s">
        <v>3417</v>
      </c>
      <c r="H2601" s="177" t="s">
        <v>3417</v>
      </c>
      <c r="I2601" s="177" t="s">
        <v>3401</v>
      </c>
      <c r="J2601" s="177" t="s">
        <v>8509</v>
      </c>
      <c r="K2601" s="60" t="str">
        <f t="shared" si="56"/>
        <v>0001000010010101492</v>
      </c>
    </row>
    <row r="2602" spans="1:11" s="3" customFormat="1">
      <c r="A2602" s="176" t="s">
        <v>5485</v>
      </c>
      <c r="B2602" s="176"/>
      <c r="C2602" s="185">
        <v>4</v>
      </c>
      <c r="D2602" s="153">
        <v>0</v>
      </c>
      <c r="E2602" s="177" t="s">
        <v>3417</v>
      </c>
      <c r="F2602" s="177" t="s">
        <v>3986</v>
      </c>
      <c r="G2602" s="177" t="s">
        <v>3417</v>
      </c>
      <c r="H2602" s="177" t="s">
        <v>3417</v>
      </c>
      <c r="I2602" s="177" t="s">
        <v>3401</v>
      </c>
      <c r="J2602" s="187" t="s">
        <v>8510</v>
      </c>
      <c r="K2602" s="60" t="str">
        <f t="shared" si="56"/>
        <v>0001000010010101493</v>
      </c>
    </row>
    <row r="2603" spans="1:11" s="3" customFormat="1">
      <c r="A2603" s="176" t="s">
        <v>5486</v>
      </c>
      <c r="B2603" s="176"/>
      <c r="C2603" s="185">
        <v>4</v>
      </c>
      <c r="D2603" s="153">
        <v>0</v>
      </c>
      <c r="E2603" s="177" t="s">
        <v>3417</v>
      </c>
      <c r="F2603" s="177" t="s">
        <v>3986</v>
      </c>
      <c r="G2603" s="177" t="s">
        <v>3417</v>
      </c>
      <c r="H2603" s="177" t="s">
        <v>3417</v>
      </c>
      <c r="I2603" s="177" t="s">
        <v>3401</v>
      </c>
      <c r="J2603" s="177" t="s">
        <v>8511</v>
      </c>
      <c r="K2603" s="60" t="str">
        <f t="shared" si="56"/>
        <v>0001000010010101494</v>
      </c>
    </row>
    <row r="2604" spans="1:11" s="3" customFormat="1">
      <c r="A2604" s="176" t="s">
        <v>5487</v>
      </c>
      <c r="B2604" s="176"/>
      <c r="C2604" s="185">
        <v>4</v>
      </c>
      <c r="D2604" s="153">
        <v>0</v>
      </c>
      <c r="E2604" s="177" t="s">
        <v>3417</v>
      </c>
      <c r="F2604" s="177" t="s">
        <v>3986</v>
      </c>
      <c r="G2604" s="177" t="s">
        <v>3417</v>
      </c>
      <c r="H2604" s="177" t="s">
        <v>3417</v>
      </c>
      <c r="I2604" s="177" t="s">
        <v>3401</v>
      </c>
      <c r="J2604" s="187" t="s">
        <v>8512</v>
      </c>
      <c r="K2604" s="60" t="str">
        <f t="shared" si="56"/>
        <v>0001000010010101495</v>
      </c>
    </row>
    <row r="2605" spans="1:11" s="3" customFormat="1">
      <c r="A2605" s="176" t="s">
        <v>5488</v>
      </c>
      <c r="B2605" s="176"/>
      <c r="C2605" s="185">
        <v>4</v>
      </c>
      <c r="D2605" s="153">
        <v>0</v>
      </c>
      <c r="E2605" s="177" t="s">
        <v>3417</v>
      </c>
      <c r="F2605" s="177" t="s">
        <v>3986</v>
      </c>
      <c r="G2605" s="177" t="s">
        <v>3417</v>
      </c>
      <c r="H2605" s="177" t="s">
        <v>3417</v>
      </c>
      <c r="I2605" s="177" t="s">
        <v>3401</v>
      </c>
      <c r="J2605" s="177" t="s">
        <v>8513</v>
      </c>
      <c r="K2605" s="60" t="str">
        <f t="shared" si="56"/>
        <v>0001000010010101496</v>
      </c>
    </row>
    <row r="2606" spans="1:11" s="3" customFormat="1">
      <c r="A2606" s="176" t="s">
        <v>5489</v>
      </c>
      <c r="B2606" s="176"/>
      <c r="C2606" s="185">
        <v>4</v>
      </c>
      <c r="D2606" s="153">
        <v>0</v>
      </c>
      <c r="E2606" s="177" t="s">
        <v>3417</v>
      </c>
      <c r="F2606" s="177" t="s">
        <v>3986</v>
      </c>
      <c r="G2606" s="177" t="s">
        <v>3417</v>
      </c>
      <c r="H2606" s="177" t="s">
        <v>3417</v>
      </c>
      <c r="I2606" s="177" t="s">
        <v>3401</v>
      </c>
      <c r="J2606" s="187" t="s">
        <v>8514</v>
      </c>
      <c r="K2606" s="60" t="str">
        <f t="shared" si="56"/>
        <v>0001000010010101497</v>
      </c>
    </row>
    <row r="2607" spans="1:11" s="3" customFormat="1">
      <c r="A2607" s="176" t="s">
        <v>5490</v>
      </c>
      <c r="B2607" s="176"/>
      <c r="C2607" s="185">
        <v>4</v>
      </c>
      <c r="D2607" s="153">
        <v>0</v>
      </c>
      <c r="E2607" s="177" t="s">
        <v>3417</v>
      </c>
      <c r="F2607" s="177" t="s">
        <v>3986</v>
      </c>
      <c r="G2607" s="177" t="s">
        <v>3417</v>
      </c>
      <c r="H2607" s="177" t="s">
        <v>3417</v>
      </c>
      <c r="I2607" s="177" t="s">
        <v>3401</v>
      </c>
      <c r="J2607" s="177" t="s">
        <v>8515</v>
      </c>
      <c r="K2607" s="60" t="str">
        <f t="shared" si="56"/>
        <v>0001000010010101498</v>
      </c>
    </row>
    <row r="2608" spans="1:11" s="3" customFormat="1">
      <c r="A2608" s="176" t="s">
        <v>5491</v>
      </c>
      <c r="B2608" s="176"/>
      <c r="C2608" s="185">
        <v>4</v>
      </c>
      <c r="D2608" s="153">
        <v>0</v>
      </c>
      <c r="E2608" s="177" t="s">
        <v>3417</v>
      </c>
      <c r="F2608" s="177" t="s">
        <v>3986</v>
      </c>
      <c r="G2608" s="177" t="s">
        <v>3417</v>
      </c>
      <c r="H2608" s="177" t="s">
        <v>3417</v>
      </c>
      <c r="I2608" s="177" t="s">
        <v>3401</v>
      </c>
      <c r="J2608" s="187" t="s">
        <v>8516</v>
      </c>
      <c r="K2608" s="60" t="str">
        <f t="shared" si="56"/>
        <v>0001000010010101499</v>
      </c>
    </row>
    <row r="2609" spans="1:11" s="3" customFormat="1">
      <c r="A2609" s="176" t="s">
        <v>5492</v>
      </c>
      <c r="B2609" s="176"/>
      <c r="C2609" s="185">
        <v>4</v>
      </c>
      <c r="D2609" s="153">
        <v>0</v>
      </c>
      <c r="E2609" s="177" t="s">
        <v>3417</v>
      </c>
      <c r="F2609" s="177" t="s">
        <v>3986</v>
      </c>
      <c r="G2609" s="177" t="s">
        <v>3417</v>
      </c>
      <c r="H2609" s="177" t="s">
        <v>3417</v>
      </c>
      <c r="I2609" s="177" t="s">
        <v>3401</v>
      </c>
      <c r="J2609" s="177" t="s">
        <v>8517</v>
      </c>
      <c r="K2609" s="60" t="str">
        <f t="shared" si="56"/>
        <v>0001000010010101500</v>
      </c>
    </row>
    <row r="2610" spans="1:11" s="3" customFormat="1">
      <c r="A2610" s="176" t="s">
        <v>5493</v>
      </c>
      <c r="B2610" s="176"/>
      <c r="C2610" s="185">
        <v>4</v>
      </c>
      <c r="D2610" s="153">
        <v>0</v>
      </c>
      <c r="E2610" s="177" t="s">
        <v>3417</v>
      </c>
      <c r="F2610" s="177" t="s">
        <v>3986</v>
      </c>
      <c r="G2610" s="177" t="s">
        <v>3417</v>
      </c>
      <c r="H2610" s="177" t="s">
        <v>3417</v>
      </c>
      <c r="I2610" s="177" t="s">
        <v>3401</v>
      </c>
      <c r="J2610" s="187" t="s">
        <v>8518</v>
      </c>
      <c r="K2610" s="60" t="str">
        <f t="shared" si="56"/>
        <v>0001000010010101501</v>
      </c>
    </row>
    <row r="2611" spans="1:11" s="3" customFormat="1">
      <c r="A2611" s="176" t="s">
        <v>5494</v>
      </c>
      <c r="B2611" s="176"/>
      <c r="C2611" s="185">
        <v>4</v>
      </c>
      <c r="D2611" s="153">
        <v>0</v>
      </c>
      <c r="E2611" s="177" t="s">
        <v>3417</v>
      </c>
      <c r="F2611" s="177" t="s">
        <v>3986</v>
      </c>
      <c r="G2611" s="177" t="s">
        <v>3417</v>
      </c>
      <c r="H2611" s="177" t="s">
        <v>3417</v>
      </c>
      <c r="I2611" s="177" t="s">
        <v>3401</v>
      </c>
      <c r="J2611" s="177" t="s">
        <v>8519</v>
      </c>
      <c r="K2611" s="60" t="str">
        <f t="shared" si="56"/>
        <v>0001000010010101502</v>
      </c>
    </row>
    <row r="2612" spans="1:11" s="3" customFormat="1">
      <c r="A2612" s="176" t="s">
        <v>5495</v>
      </c>
      <c r="B2612" s="176"/>
      <c r="C2612" s="185">
        <v>4</v>
      </c>
      <c r="D2612" s="153">
        <v>0</v>
      </c>
      <c r="E2612" s="177" t="s">
        <v>3417</v>
      </c>
      <c r="F2612" s="177" t="s">
        <v>3986</v>
      </c>
      <c r="G2612" s="177" t="s">
        <v>3417</v>
      </c>
      <c r="H2612" s="177" t="s">
        <v>3417</v>
      </c>
      <c r="I2612" s="177" t="s">
        <v>3401</v>
      </c>
      <c r="J2612" s="187" t="s">
        <v>8520</v>
      </c>
      <c r="K2612" s="60" t="str">
        <f t="shared" si="56"/>
        <v>0001000010010101503</v>
      </c>
    </row>
    <row r="2613" spans="1:11" s="3" customFormat="1">
      <c r="A2613" s="176" t="s">
        <v>5496</v>
      </c>
      <c r="B2613" s="176"/>
      <c r="C2613" s="185">
        <v>4</v>
      </c>
      <c r="D2613" s="153">
        <v>0</v>
      </c>
      <c r="E2613" s="177" t="s">
        <v>3417</v>
      </c>
      <c r="F2613" s="177" t="s">
        <v>3986</v>
      </c>
      <c r="G2613" s="177" t="s">
        <v>3417</v>
      </c>
      <c r="H2613" s="177" t="s">
        <v>3417</v>
      </c>
      <c r="I2613" s="177" t="s">
        <v>3401</v>
      </c>
      <c r="J2613" s="177" t="s">
        <v>8521</v>
      </c>
      <c r="K2613" s="60" t="str">
        <f t="shared" si="56"/>
        <v>0001000010010101504</v>
      </c>
    </row>
    <row r="2614" spans="1:11" s="3" customFormat="1">
      <c r="A2614" s="176" t="s">
        <v>5497</v>
      </c>
      <c r="B2614" s="176"/>
      <c r="C2614" s="185">
        <v>4</v>
      </c>
      <c r="D2614" s="153">
        <v>0</v>
      </c>
      <c r="E2614" s="177" t="s">
        <v>3417</v>
      </c>
      <c r="F2614" s="177" t="s">
        <v>3986</v>
      </c>
      <c r="G2614" s="177" t="s">
        <v>3417</v>
      </c>
      <c r="H2614" s="177" t="s">
        <v>3417</v>
      </c>
      <c r="I2614" s="177" t="s">
        <v>3401</v>
      </c>
      <c r="J2614" s="187" t="s">
        <v>8522</v>
      </c>
      <c r="K2614" s="60" t="str">
        <f t="shared" si="56"/>
        <v>0001000010010101505</v>
      </c>
    </row>
    <row r="2615" spans="1:11" s="3" customFormat="1">
      <c r="A2615" s="176" t="s">
        <v>5498</v>
      </c>
      <c r="B2615" s="176"/>
      <c r="C2615" s="185">
        <v>4</v>
      </c>
      <c r="D2615" s="153">
        <v>0</v>
      </c>
      <c r="E2615" s="177" t="s">
        <v>3417</v>
      </c>
      <c r="F2615" s="177" t="s">
        <v>3986</v>
      </c>
      <c r="G2615" s="177" t="s">
        <v>3417</v>
      </c>
      <c r="H2615" s="177" t="s">
        <v>3417</v>
      </c>
      <c r="I2615" s="177" t="s">
        <v>3401</v>
      </c>
      <c r="J2615" s="177" t="s">
        <v>8523</v>
      </c>
      <c r="K2615" s="60" t="str">
        <f t="shared" si="56"/>
        <v>0001000010010101506</v>
      </c>
    </row>
    <row r="2616" spans="1:11" s="3" customFormat="1">
      <c r="A2616" s="176" t="s">
        <v>5499</v>
      </c>
      <c r="B2616" s="176"/>
      <c r="C2616" s="185">
        <v>4</v>
      </c>
      <c r="D2616" s="153">
        <v>0</v>
      </c>
      <c r="E2616" s="177" t="s">
        <v>3417</v>
      </c>
      <c r="F2616" s="177" t="s">
        <v>3986</v>
      </c>
      <c r="G2616" s="177" t="s">
        <v>3417</v>
      </c>
      <c r="H2616" s="177" t="s">
        <v>3417</v>
      </c>
      <c r="I2616" s="177" t="s">
        <v>3401</v>
      </c>
      <c r="J2616" s="187" t="s">
        <v>8524</v>
      </c>
      <c r="K2616" s="60" t="str">
        <f t="shared" si="56"/>
        <v>0001000010010101507</v>
      </c>
    </row>
    <row r="2617" spans="1:11" s="3" customFormat="1">
      <c r="A2617" s="176" t="s">
        <v>5500</v>
      </c>
      <c r="B2617" s="176"/>
      <c r="C2617" s="185">
        <v>4</v>
      </c>
      <c r="D2617" s="153">
        <v>0</v>
      </c>
      <c r="E2617" s="177" t="s">
        <v>3417</v>
      </c>
      <c r="F2617" s="177" t="s">
        <v>3986</v>
      </c>
      <c r="G2617" s="177" t="s">
        <v>3417</v>
      </c>
      <c r="H2617" s="177" t="s">
        <v>3417</v>
      </c>
      <c r="I2617" s="177" t="s">
        <v>3401</v>
      </c>
      <c r="J2617" s="177" t="s">
        <v>8525</v>
      </c>
      <c r="K2617" s="60" t="str">
        <f t="shared" si="56"/>
        <v>0001000010010101508</v>
      </c>
    </row>
    <row r="2618" spans="1:11" s="3" customFormat="1">
      <c r="A2618" s="176" t="s">
        <v>5501</v>
      </c>
      <c r="B2618" s="176"/>
      <c r="C2618" s="185">
        <v>4</v>
      </c>
      <c r="D2618" s="153">
        <v>0</v>
      </c>
      <c r="E2618" s="177" t="s">
        <v>3417</v>
      </c>
      <c r="F2618" s="177" t="s">
        <v>3986</v>
      </c>
      <c r="G2618" s="177" t="s">
        <v>3417</v>
      </c>
      <c r="H2618" s="177" t="s">
        <v>3417</v>
      </c>
      <c r="I2618" s="177" t="s">
        <v>3401</v>
      </c>
      <c r="J2618" s="187" t="s">
        <v>8526</v>
      </c>
      <c r="K2618" s="60" t="str">
        <f t="shared" si="56"/>
        <v>0001000010010101509</v>
      </c>
    </row>
    <row r="2619" spans="1:11" s="3" customFormat="1">
      <c r="A2619" s="176" t="s">
        <v>5502</v>
      </c>
      <c r="B2619" s="176"/>
      <c r="C2619" s="185">
        <v>4</v>
      </c>
      <c r="D2619" s="153">
        <v>0</v>
      </c>
      <c r="E2619" s="177" t="s">
        <v>3417</v>
      </c>
      <c r="F2619" s="177" t="s">
        <v>3986</v>
      </c>
      <c r="G2619" s="177" t="s">
        <v>3417</v>
      </c>
      <c r="H2619" s="177" t="s">
        <v>3417</v>
      </c>
      <c r="I2619" s="177" t="s">
        <v>3401</v>
      </c>
      <c r="J2619" s="177" t="s">
        <v>8527</v>
      </c>
      <c r="K2619" s="60" t="str">
        <f t="shared" si="56"/>
        <v>0001000010010101510</v>
      </c>
    </row>
    <row r="2620" spans="1:11" s="3" customFormat="1">
      <c r="A2620" s="176" t="s">
        <v>5503</v>
      </c>
      <c r="B2620" s="176"/>
      <c r="C2620" s="185">
        <v>4</v>
      </c>
      <c r="D2620" s="153">
        <v>0</v>
      </c>
      <c r="E2620" s="177" t="s">
        <v>3417</v>
      </c>
      <c r="F2620" s="177" t="s">
        <v>3986</v>
      </c>
      <c r="G2620" s="177" t="s">
        <v>3417</v>
      </c>
      <c r="H2620" s="177" t="s">
        <v>3417</v>
      </c>
      <c r="I2620" s="177" t="s">
        <v>3401</v>
      </c>
      <c r="J2620" s="187" t="s">
        <v>8528</v>
      </c>
      <c r="K2620" s="60" t="str">
        <f t="shared" si="56"/>
        <v>0001000010010101511</v>
      </c>
    </row>
    <row r="2621" spans="1:11" s="3" customFormat="1">
      <c r="A2621" s="176" t="s">
        <v>5504</v>
      </c>
      <c r="B2621" s="176"/>
      <c r="C2621" s="185">
        <v>4</v>
      </c>
      <c r="D2621" s="153">
        <v>0</v>
      </c>
      <c r="E2621" s="177" t="s">
        <v>3417</v>
      </c>
      <c r="F2621" s="177" t="s">
        <v>3986</v>
      </c>
      <c r="G2621" s="177" t="s">
        <v>3417</v>
      </c>
      <c r="H2621" s="177" t="s">
        <v>3417</v>
      </c>
      <c r="I2621" s="177" t="s">
        <v>3401</v>
      </c>
      <c r="J2621" s="177" t="s">
        <v>8529</v>
      </c>
      <c r="K2621" s="60" t="str">
        <f t="shared" si="56"/>
        <v>0001000010010101512</v>
      </c>
    </row>
    <row r="2622" spans="1:11" s="3" customFormat="1">
      <c r="A2622" s="176" t="s">
        <v>5505</v>
      </c>
      <c r="B2622" s="176"/>
      <c r="C2622" s="185">
        <v>4</v>
      </c>
      <c r="D2622" s="153">
        <v>0</v>
      </c>
      <c r="E2622" s="177" t="s">
        <v>3417</v>
      </c>
      <c r="F2622" s="177" t="s">
        <v>3986</v>
      </c>
      <c r="G2622" s="177" t="s">
        <v>3417</v>
      </c>
      <c r="H2622" s="177" t="s">
        <v>3417</v>
      </c>
      <c r="I2622" s="177" t="s">
        <v>3401</v>
      </c>
      <c r="J2622" s="187" t="s">
        <v>8530</v>
      </c>
      <c r="K2622" s="60" t="str">
        <f t="shared" si="56"/>
        <v>0001000010010101513</v>
      </c>
    </row>
    <row r="2623" spans="1:11" s="3" customFormat="1">
      <c r="A2623" s="176" t="s">
        <v>5506</v>
      </c>
      <c r="B2623" s="176"/>
      <c r="C2623" s="185">
        <v>4</v>
      </c>
      <c r="D2623" s="153">
        <v>0</v>
      </c>
      <c r="E2623" s="177" t="s">
        <v>3417</v>
      </c>
      <c r="F2623" s="177" t="s">
        <v>3986</v>
      </c>
      <c r="G2623" s="177" t="s">
        <v>3417</v>
      </c>
      <c r="H2623" s="177" t="s">
        <v>3417</v>
      </c>
      <c r="I2623" s="177" t="s">
        <v>3401</v>
      </c>
      <c r="J2623" s="177" t="s">
        <v>8531</v>
      </c>
      <c r="K2623" s="60" t="str">
        <f t="shared" si="56"/>
        <v>0001000010010101514</v>
      </c>
    </row>
    <row r="2624" spans="1:11" s="3" customFormat="1">
      <c r="A2624" s="176" t="s">
        <v>5507</v>
      </c>
      <c r="B2624" s="176"/>
      <c r="C2624" s="185">
        <v>4</v>
      </c>
      <c r="D2624" s="153">
        <v>0</v>
      </c>
      <c r="E2624" s="177" t="s">
        <v>3417</v>
      </c>
      <c r="F2624" s="177" t="s">
        <v>3986</v>
      </c>
      <c r="G2624" s="177" t="s">
        <v>3417</v>
      </c>
      <c r="H2624" s="177" t="s">
        <v>3417</v>
      </c>
      <c r="I2624" s="177" t="s">
        <v>3401</v>
      </c>
      <c r="J2624" s="187" t="s">
        <v>8532</v>
      </c>
      <c r="K2624" s="60" t="str">
        <f t="shared" si="56"/>
        <v>0001000010010101515</v>
      </c>
    </row>
    <row r="2625" spans="1:11" s="3" customFormat="1">
      <c r="A2625" s="176" t="s">
        <v>5508</v>
      </c>
      <c r="B2625" s="176"/>
      <c r="C2625" s="185">
        <v>4</v>
      </c>
      <c r="D2625" s="153">
        <v>0</v>
      </c>
      <c r="E2625" s="177" t="s">
        <v>3417</v>
      </c>
      <c r="F2625" s="177" t="s">
        <v>3986</v>
      </c>
      <c r="G2625" s="177" t="s">
        <v>3417</v>
      </c>
      <c r="H2625" s="177" t="s">
        <v>3417</v>
      </c>
      <c r="I2625" s="177" t="s">
        <v>3401</v>
      </c>
      <c r="J2625" s="177" t="s">
        <v>8533</v>
      </c>
      <c r="K2625" s="60" t="str">
        <f t="shared" si="56"/>
        <v>0001000010010101516</v>
      </c>
    </row>
    <row r="2626" spans="1:11" s="3" customFormat="1">
      <c r="A2626" s="176" t="s">
        <v>5509</v>
      </c>
      <c r="B2626" s="176"/>
      <c r="C2626" s="185">
        <v>4</v>
      </c>
      <c r="D2626" s="153">
        <v>0</v>
      </c>
      <c r="E2626" s="177" t="s">
        <v>3417</v>
      </c>
      <c r="F2626" s="177" t="s">
        <v>3986</v>
      </c>
      <c r="G2626" s="177" t="s">
        <v>3417</v>
      </c>
      <c r="H2626" s="177" t="s">
        <v>3417</v>
      </c>
      <c r="I2626" s="177" t="s">
        <v>3401</v>
      </c>
      <c r="J2626" s="187" t="s">
        <v>8534</v>
      </c>
      <c r="K2626" s="60" t="str">
        <f t="shared" si="56"/>
        <v>0001000010010101517</v>
      </c>
    </row>
    <row r="2627" spans="1:11" s="3" customFormat="1">
      <c r="A2627" s="176" t="s">
        <v>5510</v>
      </c>
      <c r="B2627" s="176"/>
      <c r="C2627" s="185">
        <v>4</v>
      </c>
      <c r="D2627" s="153">
        <v>0</v>
      </c>
      <c r="E2627" s="177" t="s">
        <v>3417</v>
      </c>
      <c r="F2627" s="177" t="s">
        <v>3986</v>
      </c>
      <c r="G2627" s="177" t="s">
        <v>3417</v>
      </c>
      <c r="H2627" s="177" t="s">
        <v>3417</v>
      </c>
      <c r="I2627" s="177" t="s">
        <v>3401</v>
      </c>
      <c r="J2627" s="177" t="s">
        <v>8535</v>
      </c>
      <c r="K2627" s="60" t="str">
        <f t="shared" si="56"/>
        <v>0001000010010101518</v>
      </c>
    </row>
    <row r="2628" spans="1:11" s="3" customFormat="1">
      <c r="A2628" s="176" t="s">
        <v>5511</v>
      </c>
      <c r="B2628" s="176"/>
      <c r="C2628" s="185">
        <v>4</v>
      </c>
      <c r="D2628" s="153">
        <v>0</v>
      </c>
      <c r="E2628" s="177" t="s">
        <v>3417</v>
      </c>
      <c r="F2628" s="177" t="s">
        <v>3986</v>
      </c>
      <c r="G2628" s="177" t="s">
        <v>3417</v>
      </c>
      <c r="H2628" s="177" t="s">
        <v>3417</v>
      </c>
      <c r="I2628" s="177" t="s">
        <v>3401</v>
      </c>
      <c r="J2628" s="187" t="s">
        <v>8536</v>
      </c>
      <c r="K2628" s="60" t="str">
        <f t="shared" si="56"/>
        <v>0001000010010101519</v>
      </c>
    </row>
    <row r="2629" spans="1:11" s="3" customFormat="1">
      <c r="A2629" s="176" t="s">
        <v>5512</v>
      </c>
      <c r="B2629" s="176"/>
      <c r="C2629" s="185">
        <v>4</v>
      </c>
      <c r="D2629" s="153">
        <v>0</v>
      </c>
      <c r="E2629" s="177" t="s">
        <v>3417</v>
      </c>
      <c r="F2629" s="177" t="s">
        <v>3986</v>
      </c>
      <c r="G2629" s="177" t="s">
        <v>3417</v>
      </c>
      <c r="H2629" s="177" t="s">
        <v>3417</v>
      </c>
      <c r="I2629" s="177" t="s">
        <v>3401</v>
      </c>
      <c r="J2629" s="177" t="s">
        <v>2058</v>
      </c>
      <c r="K2629" s="60" t="str">
        <f t="shared" si="56"/>
        <v>0001000010010101520</v>
      </c>
    </row>
    <row r="2630" spans="1:11" s="3" customFormat="1">
      <c r="A2630" s="176" t="s">
        <v>5513</v>
      </c>
      <c r="B2630" s="176"/>
      <c r="C2630" s="185">
        <v>4</v>
      </c>
      <c r="D2630" s="153">
        <v>0</v>
      </c>
      <c r="E2630" s="177" t="s">
        <v>3417</v>
      </c>
      <c r="F2630" s="177" t="s">
        <v>3986</v>
      </c>
      <c r="G2630" s="177" t="s">
        <v>3417</v>
      </c>
      <c r="H2630" s="177" t="s">
        <v>3417</v>
      </c>
      <c r="I2630" s="177" t="s">
        <v>3401</v>
      </c>
      <c r="J2630" s="187" t="s">
        <v>8537</v>
      </c>
      <c r="K2630" s="60" t="str">
        <f t="shared" si="56"/>
        <v>0001000010010101521</v>
      </c>
    </row>
    <row r="2631" spans="1:11" s="3" customFormat="1">
      <c r="A2631" s="176" t="s">
        <v>5514</v>
      </c>
      <c r="B2631" s="176"/>
      <c r="C2631" s="185">
        <v>4</v>
      </c>
      <c r="D2631" s="153">
        <v>0</v>
      </c>
      <c r="E2631" s="177" t="s">
        <v>3417</v>
      </c>
      <c r="F2631" s="177" t="s">
        <v>3986</v>
      </c>
      <c r="G2631" s="177" t="s">
        <v>3417</v>
      </c>
      <c r="H2631" s="177" t="s">
        <v>3417</v>
      </c>
      <c r="I2631" s="177" t="s">
        <v>3401</v>
      </c>
      <c r="J2631" s="177" t="s">
        <v>8538</v>
      </c>
      <c r="K2631" s="60" t="str">
        <f t="shared" si="56"/>
        <v>0001000010010101522</v>
      </c>
    </row>
    <row r="2632" spans="1:11" s="3" customFormat="1">
      <c r="A2632" s="176" t="s">
        <v>5515</v>
      </c>
      <c r="B2632" s="176"/>
      <c r="C2632" s="185">
        <v>4</v>
      </c>
      <c r="D2632" s="153">
        <v>0</v>
      </c>
      <c r="E2632" s="177" t="s">
        <v>3417</v>
      </c>
      <c r="F2632" s="177" t="s">
        <v>3986</v>
      </c>
      <c r="G2632" s="177" t="s">
        <v>3417</v>
      </c>
      <c r="H2632" s="177" t="s">
        <v>3417</v>
      </c>
      <c r="I2632" s="177" t="s">
        <v>3401</v>
      </c>
      <c r="J2632" s="187" t="s">
        <v>8539</v>
      </c>
      <c r="K2632" s="60" t="str">
        <f t="shared" si="56"/>
        <v>0001000010010101523</v>
      </c>
    </row>
    <row r="2633" spans="1:11" s="3" customFormat="1">
      <c r="A2633" s="176" t="s">
        <v>5516</v>
      </c>
      <c r="B2633" s="176"/>
      <c r="C2633" s="185">
        <v>4</v>
      </c>
      <c r="D2633" s="153">
        <v>0</v>
      </c>
      <c r="E2633" s="177" t="s">
        <v>3417</v>
      </c>
      <c r="F2633" s="177" t="s">
        <v>3986</v>
      </c>
      <c r="G2633" s="177" t="s">
        <v>3417</v>
      </c>
      <c r="H2633" s="177" t="s">
        <v>3417</v>
      </c>
      <c r="I2633" s="177" t="s">
        <v>3401</v>
      </c>
      <c r="J2633" s="177" t="s">
        <v>8540</v>
      </c>
      <c r="K2633" s="60" t="str">
        <f t="shared" si="56"/>
        <v>0001000010010101524</v>
      </c>
    </row>
    <row r="2634" spans="1:11" s="3" customFormat="1">
      <c r="A2634" s="176" t="s">
        <v>5517</v>
      </c>
      <c r="B2634" s="176"/>
      <c r="C2634" s="185">
        <v>4</v>
      </c>
      <c r="D2634" s="153">
        <v>0</v>
      </c>
      <c r="E2634" s="177" t="s">
        <v>3417</v>
      </c>
      <c r="F2634" s="177" t="s">
        <v>3986</v>
      </c>
      <c r="G2634" s="177" t="s">
        <v>3417</v>
      </c>
      <c r="H2634" s="177" t="s">
        <v>3417</v>
      </c>
      <c r="I2634" s="177" t="s">
        <v>3401</v>
      </c>
      <c r="J2634" s="187" t="s">
        <v>8541</v>
      </c>
      <c r="K2634" s="60" t="str">
        <f t="shared" si="56"/>
        <v>0001000010010101525</v>
      </c>
    </row>
    <row r="2635" spans="1:11" s="3" customFormat="1">
      <c r="A2635" s="176" t="s">
        <v>5518</v>
      </c>
      <c r="B2635" s="176"/>
      <c r="C2635" s="185">
        <v>4</v>
      </c>
      <c r="D2635" s="153">
        <v>0</v>
      </c>
      <c r="E2635" s="177" t="s">
        <v>3417</v>
      </c>
      <c r="F2635" s="177" t="s">
        <v>3986</v>
      </c>
      <c r="G2635" s="177" t="s">
        <v>3417</v>
      </c>
      <c r="H2635" s="177" t="s">
        <v>3417</v>
      </c>
      <c r="I2635" s="177" t="s">
        <v>3401</v>
      </c>
      <c r="J2635" s="177" t="s">
        <v>8542</v>
      </c>
      <c r="K2635" s="60" t="str">
        <f t="shared" si="56"/>
        <v>0001000010010101526</v>
      </c>
    </row>
    <row r="2636" spans="1:11" s="3" customFormat="1">
      <c r="A2636" s="176" t="s">
        <v>5519</v>
      </c>
      <c r="B2636" s="176"/>
      <c r="C2636" s="185">
        <v>4</v>
      </c>
      <c r="D2636" s="153">
        <v>0</v>
      </c>
      <c r="E2636" s="177" t="s">
        <v>3417</v>
      </c>
      <c r="F2636" s="177" t="s">
        <v>3986</v>
      </c>
      <c r="G2636" s="177" t="s">
        <v>3417</v>
      </c>
      <c r="H2636" s="177" t="s">
        <v>3417</v>
      </c>
      <c r="I2636" s="177" t="s">
        <v>3401</v>
      </c>
      <c r="J2636" s="187" t="s">
        <v>8543</v>
      </c>
      <c r="K2636" s="60" t="str">
        <f t="shared" si="56"/>
        <v>0001000010010101527</v>
      </c>
    </row>
    <row r="2637" spans="1:11" s="3" customFormat="1">
      <c r="A2637" s="176" t="s">
        <v>5520</v>
      </c>
      <c r="B2637" s="176"/>
      <c r="C2637" s="185">
        <v>4</v>
      </c>
      <c r="D2637" s="153">
        <v>0</v>
      </c>
      <c r="E2637" s="177" t="s">
        <v>3417</v>
      </c>
      <c r="F2637" s="177" t="s">
        <v>3986</v>
      </c>
      <c r="G2637" s="177" t="s">
        <v>3417</v>
      </c>
      <c r="H2637" s="177" t="s">
        <v>3417</v>
      </c>
      <c r="I2637" s="177" t="s">
        <v>3401</v>
      </c>
      <c r="J2637" s="177" t="s">
        <v>8544</v>
      </c>
      <c r="K2637" s="60" t="str">
        <f t="shared" si="56"/>
        <v>0001000010010101528</v>
      </c>
    </row>
    <row r="2638" spans="1:11" s="3" customFormat="1">
      <c r="A2638" s="176" t="s">
        <v>5521</v>
      </c>
      <c r="B2638" s="176"/>
      <c r="C2638" s="185">
        <v>4</v>
      </c>
      <c r="D2638" s="153">
        <v>0</v>
      </c>
      <c r="E2638" s="177" t="s">
        <v>3417</v>
      </c>
      <c r="F2638" s="177" t="s">
        <v>3986</v>
      </c>
      <c r="G2638" s="177" t="s">
        <v>3417</v>
      </c>
      <c r="H2638" s="177" t="s">
        <v>3417</v>
      </c>
      <c r="I2638" s="177" t="s">
        <v>3401</v>
      </c>
      <c r="J2638" s="187" t="s">
        <v>8545</v>
      </c>
      <c r="K2638" s="60" t="str">
        <f t="shared" si="56"/>
        <v>0001000010010101529</v>
      </c>
    </row>
    <row r="2639" spans="1:11" s="3" customFormat="1">
      <c r="A2639" s="176" t="s">
        <v>5522</v>
      </c>
      <c r="B2639" s="176"/>
      <c r="C2639" s="185">
        <v>4</v>
      </c>
      <c r="D2639" s="153">
        <v>0</v>
      </c>
      <c r="E2639" s="177" t="s">
        <v>3417</v>
      </c>
      <c r="F2639" s="177" t="s">
        <v>3986</v>
      </c>
      <c r="G2639" s="177" t="s">
        <v>3417</v>
      </c>
      <c r="H2639" s="177" t="s">
        <v>3417</v>
      </c>
      <c r="I2639" s="177" t="s">
        <v>3401</v>
      </c>
      <c r="J2639" s="177" t="s">
        <v>8546</v>
      </c>
      <c r="K2639" s="60" t="str">
        <f t="shared" si="56"/>
        <v>0001000010010101530</v>
      </c>
    </row>
    <row r="2640" spans="1:11" s="3" customFormat="1">
      <c r="A2640" s="176" t="s">
        <v>5523</v>
      </c>
      <c r="B2640" s="176"/>
      <c r="C2640" s="185">
        <v>4</v>
      </c>
      <c r="D2640" s="153">
        <v>0</v>
      </c>
      <c r="E2640" s="177" t="s">
        <v>3417</v>
      </c>
      <c r="F2640" s="177" t="s">
        <v>3986</v>
      </c>
      <c r="G2640" s="177" t="s">
        <v>3417</v>
      </c>
      <c r="H2640" s="177" t="s">
        <v>3417</v>
      </c>
      <c r="I2640" s="177" t="s">
        <v>3401</v>
      </c>
      <c r="J2640" s="187" t="s">
        <v>8547</v>
      </c>
      <c r="K2640" s="60" t="str">
        <f t="shared" si="56"/>
        <v>0001000010010101531</v>
      </c>
    </row>
    <row r="2641" spans="1:11" s="3" customFormat="1">
      <c r="A2641" s="176" t="s">
        <v>5524</v>
      </c>
      <c r="B2641" s="176"/>
      <c r="C2641" s="185">
        <v>4</v>
      </c>
      <c r="D2641" s="153">
        <v>0</v>
      </c>
      <c r="E2641" s="177" t="s">
        <v>3417</v>
      </c>
      <c r="F2641" s="177" t="s">
        <v>3986</v>
      </c>
      <c r="G2641" s="177" t="s">
        <v>3417</v>
      </c>
      <c r="H2641" s="177" t="s">
        <v>3417</v>
      </c>
      <c r="I2641" s="177" t="s">
        <v>3401</v>
      </c>
      <c r="J2641" s="177" t="s">
        <v>8548</v>
      </c>
      <c r="K2641" s="60" t="str">
        <f t="shared" si="56"/>
        <v>0001000010010101532</v>
      </c>
    </row>
    <row r="2642" spans="1:11" s="3" customFormat="1">
      <c r="A2642" s="176" t="s">
        <v>5525</v>
      </c>
      <c r="B2642" s="176"/>
      <c r="C2642" s="185">
        <v>4</v>
      </c>
      <c r="D2642" s="153">
        <v>0</v>
      </c>
      <c r="E2642" s="177" t="s">
        <v>3417</v>
      </c>
      <c r="F2642" s="177" t="s">
        <v>3986</v>
      </c>
      <c r="G2642" s="177" t="s">
        <v>3417</v>
      </c>
      <c r="H2642" s="177" t="s">
        <v>3417</v>
      </c>
      <c r="I2642" s="177" t="s">
        <v>3401</v>
      </c>
      <c r="J2642" s="187" t="s">
        <v>8549</v>
      </c>
      <c r="K2642" s="60" t="str">
        <f t="shared" si="56"/>
        <v>0001000010010101533</v>
      </c>
    </row>
    <row r="2643" spans="1:11" s="3" customFormat="1">
      <c r="A2643" s="176" t="s">
        <v>5526</v>
      </c>
      <c r="B2643" s="176"/>
      <c r="C2643" s="185">
        <v>4</v>
      </c>
      <c r="D2643" s="153">
        <v>0</v>
      </c>
      <c r="E2643" s="177" t="s">
        <v>3417</v>
      </c>
      <c r="F2643" s="177" t="s">
        <v>3986</v>
      </c>
      <c r="G2643" s="177" t="s">
        <v>3417</v>
      </c>
      <c r="H2643" s="177" t="s">
        <v>3417</v>
      </c>
      <c r="I2643" s="177" t="s">
        <v>3401</v>
      </c>
      <c r="J2643" s="177" t="s">
        <v>8550</v>
      </c>
      <c r="K2643" s="60" t="str">
        <f t="shared" si="56"/>
        <v>0001000010010101534</v>
      </c>
    </row>
    <row r="2644" spans="1:11" s="3" customFormat="1">
      <c r="A2644" s="176" t="s">
        <v>5527</v>
      </c>
      <c r="B2644" s="176"/>
      <c r="C2644" s="185">
        <v>4</v>
      </c>
      <c r="D2644" s="153">
        <v>0</v>
      </c>
      <c r="E2644" s="177" t="s">
        <v>3417</v>
      </c>
      <c r="F2644" s="177" t="s">
        <v>3986</v>
      </c>
      <c r="G2644" s="177" t="s">
        <v>3417</v>
      </c>
      <c r="H2644" s="177" t="s">
        <v>3417</v>
      </c>
      <c r="I2644" s="177" t="s">
        <v>3401</v>
      </c>
      <c r="J2644" s="187" t="s">
        <v>8551</v>
      </c>
      <c r="K2644" s="60" t="str">
        <f t="shared" si="56"/>
        <v>0001000010010101535</v>
      </c>
    </row>
    <row r="2645" spans="1:11" s="3" customFormat="1">
      <c r="A2645" s="176" t="s">
        <v>5528</v>
      </c>
      <c r="B2645" s="176"/>
      <c r="C2645" s="185">
        <v>4</v>
      </c>
      <c r="D2645" s="153">
        <v>0</v>
      </c>
      <c r="E2645" s="177" t="s">
        <v>3417</v>
      </c>
      <c r="F2645" s="177" t="s">
        <v>3986</v>
      </c>
      <c r="G2645" s="177" t="s">
        <v>3417</v>
      </c>
      <c r="H2645" s="177" t="s">
        <v>3417</v>
      </c>
      <c r="I2645" s="177" t="s">
        <v>3401</v>
      </c>
      <c r="J2645" s="177" t="s">
        <v>8552</v>
      </c>
      <c r="K2645" s="60" t="str">
        <f t="shared" si="56"/>
        <v>0001000010010101536</v>
      </c>
    </row>
    <row r="2646" spans="1:11" s="3" customFormat="1">
      <c r="A2646" s="176" t="s">
        <v>5529</v>
      </c>
      <c r="B2646" s="176"/>
      <c r="C2646" s="185">
        <v>4</v>
      </c>
      <c r="D2646" s="153">
        <v>0</v>
      </c>
      <c r="E2646" s="177" t="s">
        <v>3417</v>
      </c>
      <c r="F2646" s="177" t="s">
        <v>3986</v>
      </c>
      <c r="G2646" s="177" t="s">
        <v>3417</v>
      </c>
      <c r="H2646" s="177" t="s">
        <v>3417</v>
      </c>
      <c r="I2646" s="177" t="s">
        <v>3401</v>
      </c>
      <c r="J2646" s="187" t="s">
        <v>8553</v>
      </c>
      <c r="K2646" s="60" t="str">
        <f t="shared" si="56"/>
        <v>0001000010010101537</v>
      </c>
    </row>
    <row r="2647" spans="1:11" s="3" customFormat="1">
      <c r="A2647" s="176" t="s">
        <v>5530</v>
      </c>
      <c r="B2647" s="176"/>
      <c r="C2647" s="185">
        <v>4</v>
      </c>
      <c r="D2647" s="153">
        <v>0</v>
      </c>
      <c r="E2647" s="177" t="s">
        <v>3417</v>
      </c>
      <c r="F2647" s="177" t="s">
        <v>3986</v>
      </c>
      <c r="G2647" s="177" t="s">
        <v>3417</v>
      </c>
      <c r="H2647" s="177" t="s">
        <v>3417</v>
      </c>
      <c r="I2647" s="177" t="s">
        <v>3401</v>
      </c>
      <c r="J2647" s="177" t="s">
        <v>8554</v>
      </c>
      <c r="K2647" s="60" t="str">
        <f t="shared" ref="K2647:K2710" si="57">D2647&amp;E2647&amp;F2647&amp;G2647&amp;H2647&amp;I2647&amp;J2647</f>
        <v>0001000010010101538</v>
      </c>
    </row>
    <row r="2648" spans="1:11" s="3" customFormat="1">
      <c r="A2648" s="176" t="s">
        <v>5531</v>
      </c>
      <c r="B2648" s="176"/>
      <c r="C2648" s="185">
        <v>4</v>
      </c>
      <c r="D2648" s="153">
        <v>0</v>
      </c>
      <c r="E2648" s="177" t="s">
        <v>3417</v>
      </c>
      <c r="F2648" s="177" t="s">
        <v>3986</v>
      </c>
      <c r="G2648" s="177" t="s">
        <v>3417</v>
      </c>
      <c r="H2648" s="177" t="s">
        <v>3417</v>
      </c>
      <c r="I2648" s="177" t="s">
        <v>3401</v>
      </c>
      <c r="J2648" s="187" t="s">
        <v>8555</v>
      </c>
      <c r="K2648" s="60" t="str">
        <f t="shared" si="57"/>
        <v>0001000010010101539</v>
      </c>
    </row>
    <row r="2649" spans="1:11" s="3" customFormat="1">
      <c r="A2649" s="176" t="s">
        <v>5532</v>
      </c>
      <c r="B2649" s="176"/>
      <c r="C2649" s="185">
        <v>4</v>
      </c>
      <c r="D2649" s="153">
        <v>0</v>
      </c>
      <c r="E2649" s="177" t="s">
        <v>3417</v>
      </c>
      <c r="F2649" s="177" t="s">
        <v>3986</v>
      </c>
      <c r="G2649" s="177" t="s">
        <v>3417</v>
      </c>
      <c r="H2649" s="177" t="s">
        <v>3417</v>
      </c>
      <c r="I2649" s="177" t="s">
        <v>3401</v>
      </c>
      <c r="J2649" s="177" t="s">
        <v>8556</v>
      </c>
      <c r="K2649" s="60" t="str">
        <f t="shared" si="57"/>
        <v>0001000010010101540</v>
      </c>
    </row>
    <row r="2650" spans="1:11" s="3" customFormat="1">
      <c r="A2650" s="176" t="s">
        <v>5533</v>
      </c>
      <c r="B2650" s="176"/>
      <c r="C2650" s="185">
        <v>4</v>
      </c>
      <c r="D2650" s="153">
        <v>0</v>
      </c>
      <c r="E2650" s="177" t="s">
        <v>3417</v>
      </c>
      <c r="F2650" s="177" t="s">
        <v>3986</v>
      </c>
      <c r="G2650" s="177" t="s">
        <v>3417</v>
      </c>
      <c r="H2650" s="177" t="s">
        <v>3417</v>
      </c>
      <c r="I2650" s="177" t="s">
        <v>3401</v>
      </c>
      <c r="J2650" s="187" t="s">
        <v>8557</v>
      </c>
      <c r="K2650" s="60" t="str">
        <f t="shared" si="57"/>
        <v>0001000010010101541</v>
      </c>
    </row>
    <row r="2651" spans="1:11" s="3" customFormat="1">
      <c r="A2651" s="176" t="s">
        <v>5534</v>
      </c>
      <c r="B2651" s="176"/>
      <c r="C2651" s="185">
        <v>4</v>
      </c>
      <c r="D2651" s="153">
        <v>0</v>
      </c>
      <c r="E2651" s="177" t="s">
        <v>3417</v>
      </c>
      <c r="F2651" s="177" t="s">
        <v>3986</v>
      </c>
      <c r="G2651" s="177" t="s">
        <v>3417</v>
      </c>
      <c r="H2651" s="177" t="s">
        <v>3417</v>
      </c>
      <c r="I2651" s="177" t="s">
        <v>3401</v>
      </c>
      <c r="J2651" s="177" t="s">
        <v>8558</v>
      </c>
      <c r="K2651" s="60" t="str">
        <f t="shared" si="57"/>
        <v>0001000010010101542</v>
      </c>
    </row>
    <row r="2652" spans="1:11" s="3" customFormat="1">
      <c r="A2652" s="176" t="s">
        <v>5535</v>
      </c>
      <c r="B2652" s="176"/>
      <c r="C2652" s="185">
        <v>4</v>
      </c>
      <c r="D2652" s="153">
        <v>0</v>
      </c>
      <c r="E2652" s="177" t="s">
        <v>3417</v>
      </c>
      <c r="F2652" s="177" t="s">
        <v>3986</v>
      </c>
      <c r="G2652" s="177" t="s">
        <v>3417</v>
      </c>
      <c r="H2652" s="177" t="s">
        <v>3417</v>
      </c>
      <c r="I2652" s="177" t="s">
        <v>3401</v>
      </c>
      <c r="J2652" s="187" t="s">
        <v>8559</v>
      </c>
      <c r="K2652" s="60" t="str">
        <f t="shared" si="57"/>
        <v>0001000010010101543</v>
      </c>
    </row>
    <row r="2653" spans="1:11" s="3" customFormat="1">
      <c r="A2653" s="176" t="s">
        <v>5536</v>
      </c>
      <c r="B2653" s="176"/>
      <c r="C2653" s="185">
        <v>4</v>
      </c>
      <c r="D2653" s="153">
        <v>0</v>
      </c>
      <c r="E2653" s="177" t="s">
        <v>3417</v>
      </c>
      <c r="F2653" s="177" t="s">
        <v>3986</v>
      </c>
      <c r="G2653" s="177" t="s">
        <v>3417</v>
      </c>
      <c r="H2653" s="177" t="s">
        <v>3417</v>
      </c>
      <c r="I2653" s="177" t="s">
        <v>3401</v>
      </c>
      <c r="J2653" s="177" t="s">
        <v>8560</v>
      </c>
      <c r="K2653" s="60" t="str">
        <f t="shared" si="57"/>
        <v>0001000010010101544</v>
      </c>
    </row>
    <row r="2654" spans="1:11" s="3" customFormat="1">
      <c r="A2654" s="176" t="s">
        <v>5537</v>
      </c>
      <c r="B2654" s="176"/>
      <c r="C2654" s="185">
        <v>4</v>
      </c>
      <c r="D2654" s="153">
        <v>0</v>
      </c>
      <c r="E2654" s="177" t="s">
        <v>3417</v>
      </c>
      <c r="F2654" s="177" t="s">
        <v>3986</v>
      </c>
      <c r="G2654" s="177" t="s">
        <v>3417</v>
      </c>
      <c r="H2654" s="177" t="s">
        <v>3417</v>
      </c>
      <c r="I2654" s="177" t="s">
        <v>3401</v>
      </c>
      <c r="J2654" s="187" t="s">
        <v>8561</v>
      </c>
      <c r="K2654" s="60" t="str">
        <f t="shared" si="57"/>
        <v>0001000010010101545</v>
      </c>
    </row>
    <row r="2655" spans="1:11" s="3" customFormat="1">
      <c r="A2655" s="176" t="s">
        <v>5538</v>
      </c>
      <c r="B2655" s="176"/>
      <c r="C2655" s="185">
        <v>4</v>
      </c>
      <c r="D2655" s="153">
        <v>0</v>
      </c>
      <c r="E2655" s="177" t="s">
        <v>3417</v>
      </c>
      <c r="F2655" s="177" t="s">
        <v>3986</v>
      </c>
      <c r="G2655" s="177" t="s">
        <v>3417</v>
      </c>
      <c r="H2655" s="177" t="s">
        <v>3417</v>
      </c>
      <c r="I2655" s="177" t="s">
        <v>3401</v>
      </c>
      <c r="J2655" s="177" t="s">
        <v>8562</v>
      </c>
      <c r="K2655" s="60" t="str">
        <f t="shared" si="57"/>
        <v>0001000010010101546</v>
      </c>
    </row>
    <row r="2656" spans="1:11" s="3" customFormat="1">
      <c r="A2656" s="176" t="s">
        <v>5539</v>
      </c>
      <c r="B2656" s="176"/>
      <c r="C2656" s="185">
        <v>4</v>
      </c>
      <c r="D2656" s="153">
        <v>0</v>
      </c>
      <c r="E2656" s="177" t="s">
        <v>3417</v>
      </c>
      <c r="F2656" s="177" t="s">
        <v>3986</v>
      </c>
      <c r="G2656" s="177" t="s">
        <v>3417</v>
      </c>
      <c r="H2656" s="177" t="s">
        <v>3417</v>
      </c>
      <c r="I2656" s="177" t="s">
        <v>3401</v>
      </c>
      <c r="J2656" s="187" t="s">
        <v>8563</v>
      </c>
      <c r="K2656" s="60" t="str">
        <f t="shared" si="57"/>
        <v>0001000010010101547</v>
      </c>
    </row>
    <row r="2657" spans="1:11" s="3" customFormat="1">
      <c r="A2657" s="176" t="s">
        <v>5540</v>
      </c>
      <c r="B2657" s="176"/>
      <c r="C2657" s="185">
        <v>4</v>
      </c>
      <c r="D2657" s="153">
        <v>0</v>
      </c>
      <c r="E2657" s="177" t="s">
        <v>3417</v>
      </c>
      <c r="F2657" s="177" t="s">
        <v>3986</v>
      </c>
      <c r="G2657" s="177" t="s">
        <v>3417</v>
      </c>
      <c r="H2657" s="177" t="s">
        <v>3417</v>
      </c>
      <c r="I2657" s="177" t="s">
        <v>3401</v>
      </c>
      <c r="J2657" s="177" t="s">
        <v>8564</v>
      </c>
      <c r="K2657" s="60" t="str">
        <f t="shared" si="57"/>
        <v>0001000010010101548</v>
      </c>
    </row>
    <row r="2658" spans="1:11" s="3" customFormat="1">
      <c r="A2658" s="176" t="s">
        <v>5541</v>
      </c>
      <c r="B2658" s="176"/>
      <c r="C2658" s="185">
        <v>4</v>
      </c>
      <c r="D2658" s="153">
        <v>0</v>
      </c>
      <c r="E2658" s="177" t="s">
        <v>3417</v>
      </c>
      <c r="F2658" s="177" t="s">
        <v>3986</v>
      </c>
      <c r="G2658" s="177" t="s">
        <v>3417</v>
      </c>
      <c r="H2658" s="177" t="s">
        <v>3417</v>
      </c>
      <c r="I2658" s="177" t="s">
        <v>3401</v>
      </c>
      <c r="J2658" s="187" t="s">
        <v>8565</v>
      </c>
      <c r="K2658" s="60" t="str">
        <f t="shared" si="57"/>
        <v>0001000010010101549</v>
      </c>
    </row>
    <row r="2659" spans="1:11" s="3" customFormat="1">
      <c r="A2659" s="176" t="s">
        <v>5542</v>
      </c>
      <c r="B2659" s="176"/>
      <c r="C2659" s="185">
        <v>4</v>
      </c>
      <c r="D2659" s="153">
        <v>0</v>
      </c>
      <c r="E2659" s="177" t="s">
        <v>3417</v>
      </c>
      <c r="F2659" s="177" t="s">
        <v>3986</v>
      </c>
      <c r="G2659" s="177" t="s">
        <v>3417</v>
      </c>
      <c r="H2659" s="177" t="s">
        <v>3417</v>
      </c>
      <c r="I2659" s="177" t="s">
        <v>3401</v>
      </c>
      <c r="J2659" s="177" t="s">
        <v>8566</v>
      </c>
      <c r="K2659" s="60" t="str">
        <f t="shared" si="57"/>
        <v>0001000010010101550</v>
      </c>
    </row>
    <row r="2660" spans="1:11" s="3" customFormat="1">
      <c r="A2660" s="176" t="s">
        <v>5543</v>
      </c>
      <c r="B2660" s="176"/>
      <c r="C2660" s="185">
        <v>4</v>
      </c>
      <c r="D2660" s="153">
        <v>0</v>
      </c>
      <c r="E2660" s="177" t="s">
        <v>3417</v>
      </c>
      <c r="F2660" s="177" t="s">
        <v>3986</v>
      </c>
      <c r="G2660" s="177" t="s">
        <v>3417</v>
      </c>
      <c r="H2660" s="177" t="s">
        <v>3417</v>
      </c>
      <c r="I2660" s="177" t="s">
        <v>3401</v>
      </c>
      <c r="J2660" s="187" t="s">
        <v>8567</v>
      </c>
      <c r="K2660" s="60" t="str">
        <f t="shared" si="57"/>
        <v>0001000010010101551</v>
      </c>
    </row>
    <row r="2661" spans="1:11" s="3" customFormat="1">
      <c r="A2661" s="176" t="s">
        <v>5544</v>
      </c>
      <c r="B2661" s="176"/>
      <c r="C2661" s="185">
        <v>4</v>
      </c>
      <c r="D2661" s="153">
        <v>0</v>
      </c>
      <c r="E2661" s="177" t="s">
        <v>3417</v>
      </c>
      <c r="F2661" s="177" t="s">
        <v>3986</v>
      </c>
      <c r="G2661" s="177" t="s">
        <v>3417</v>
      </c>
      <c r="H2661" s="177" t="s">
        <v>3417</v>
      </c>
      <c r="I2661" s="177" t="s">
        <v>3401</v>
      </c>
      <c r="J2661" s="177" t="s">
        <v>8568</v>
      </c>
      <c r="K2661" s="60" t="str">
        <f t="shared" si="57"/>
        <v>0001000010010101552</v>
      </c>
    </row>
    <row r="2662" spans="1:11" s="3" customFormat="1">
      <c r="A2662" s="176" t="s">
        <v>5545</v>
      </c>
      <c r="B2662" s="176"/>
      <c r="C2662" s="185">
        <v>4</v>
      </c>
      <c r="D2662" s="153">
        <v>0</v>
      </c>
      <c r="E2662" s="177" t="s">
        <v>3417</v>
      </c>
      <c r="F2662" s="177" t="s">
        <v>3986</v>
      </c>
      <c r="G2662" s="177" t="s">
        <v>3417</v>
      </c>
      <c r="H2662" s="177" t="s">
        <v>3417</v>
      </c>
      <c r="I2662" s="177" t="s">
        <v>3401</v>
      </c>
      <c r="J2662" s="187" t="s">
        <v>8569</v>
      </c>
      <c r="K2662" s="60" t="str">
        <f t="shared" si="57"/>
        <v>0001000010010101553</v>
      </c>
    </row>
    <row r="2663" spans="1:11" s="3" customFormat="1">
      <c r="A2663" s="176" t="s">
        <v>5546</v>
      </c>
      <c r="B2663" s="176"/>
      <c r="C2663" s="185">
        <v>4</v>
      </c>
      <c r="D2663" s="153">
        <v>0</v>
      </c>
      <c r="E2663" s="177" t="s">
        <v>3417</v>
      </c>
      <c r="F2663" s="177" t="s">
        <v>3986</v>
      </c>
      <c r="G2663" s="177" t="s">
        <v>3417</v>
      </c>
      <c r="H2663" s="177" t="s">
        <v>3417</v>
      </c>
      <c r="I2663" s="177" t="s">
        <v>3401</v>
      </c>
      <c r="J2663" s="177" t="s">
        <v>8570</v>
      </c>
      <c r="K2663" s="60" t="str">
        <f t="shared" si="57"/>
        <v>0001000010010101554</v>
      </c>
    </row>
    <row r="2664" spans="1:11" s="3" customFormat="1">
      <c r="A2664" s="176" t="s">
        <v>5547</v>
      </c>
      <c r="B2664" s="176"/>
      <c r="C2664" s="185">
        <v>4</v>
      </c>
      <c r="D2664" s="153">
        <v>0</v>
      </c>
      <c r="E2664" s="177" t="s">
        <v>3417</v>
      </c>
      <c r="F2664" s="177" t="s">
        <v>3986</v>
      </c>
      <c r="G2664" s="177" t="s">
        <v>3417</v>
      </c>
      <c r="H2664" s="177" t="s">
        <v>3417</v>
      </c>
      <c r="I2664" s="177" t="s">
        <v>3401</v>
      </c>
      <c r="J2664" s="187" t="s">
        <v>8571</v>
      </c>
      <c r="K2664" s="60" t="str">
        <f t="shared" si="57"/>
        <v>0001000010010101555</v>
      </c>
    </row>
    <row r="2665" spans="1:11" s="3" customFormat="1">
      <c r="A2665" s="176" t="s">
        <v>5548</v>
      </c>
      <c r="B2665" s="176"/>
      <c r="C2665" s="185">
        <v>4</v>
      </c>
      <c r="D2665" s="153">
        <v>0</v>
      </c>
      <c r="E2665" s="177" t="s">
        <v>3417</v>
      </c>
      <c r="F2665" s="177" t="s">
        <v>3986</v>
      </c>
      <c r="G2665" s="177" t="s">
        <v>3417</v>
      </c>
      <c r="H2665" s="177" t="s">
        <v>3417</v>
      </c>
      <c r="I2665" s="177" t="s">
        <v>3401</v>
      </c>
      <c r="J2665" s="177" t="s">
        <v>8572</v>
      </c>
      <c r="K2665" s="60" t="str">
        <f t="shared" si="57"/>
        <v>0001000010010101556</v>
      </c>
    </row>
    <row r="2666" spans="1:11" s="3" customFormat="1">
      <c r="A2666" s="176" t="s">
        <v>5549</v>
      </c>
      <c r="B2666" s="176"/>
      <c r="C2666" s="185">
        <v>4</v>
      </c>
      <c r="D2666" s="153">
        <v>0</v>
      </c>
      <c r="E2666" s="177" t="s">
        <v>3417</v>
      </c>
      <c r="F2666" s="177" t="s">
        <v>3986</v>
      </c>
      <c r="G2666" s="177" t="s">
        <v>3417</v>
      </c>
      <c r="H2666" s="177" t="s">
        <v>3417</v>
      </c>
      <c r="I2666" s="177" t="s">
        <v>3401</v>
      </c>
      <c r="J2666" s="187" t="s">
        <v>8573</v>
      </c>
      <c r="K2666" s="60" t="str">
        <f t="shared" si="57"/>
        <v>0001000010010101557</v>
      </c>
    </row>
    <row r="2667" spans="1:11" s="3" customFormat="1">
      <c r="A2667" s="176" t="s">
        <v>5550</v>
      </c>
      <c r="B2667" s="176"/>
      <c r="C2667" s="185">
        <v>4</v>
      </c>
      <c r="D2667" s="153">
        <v>0</v>
      </c>
      <c r="E2667" s="177" t="s">
        <v>3417</v>
      </c>
      <c r="F2667" s="177" t="s">
        <v>3986</v>
      </c>
      <c r="G2667" s="177" t="s">
        <v>3417</v>
      </c>
      <c r="H2667" s="177" t="s">
        <v>3417</v>
      </c>
      <c r="I2667" s="177" t="s">
        <v>3401</v>
      </c>
      <c r="J2667" s="177" t="s">
        <v>8574</v>
      </c>
      <c r="K2667" s="60" t="str">
        <f t="shared" si="57"/>
        <v>0001000010010101558</v>
      </c>
    </row>
    <row r="2668" spans="1:11" s="3" customFormat="1">
      <c r="A2668" s="176" t="s">
        <v>5551</v>
      </c>
      <c r="B2668" s="176"/>
      <c r="C2668" s="185">
        <v>4</v>
      </c>
      <c r="D2668" s="153">
        <v>0</v>
      </c>
      <c r="E2668" s="177" t="s">
        <v>3417</v>
      </c>
      <c r="F2668" s="177" t="s">
        <v>3986</v>
      </c>
      <c r="G2668" s="177" t="s">
        <v>3417</v>
      </c>
      <c r="H2668" s="177" t="s">
        <v>3417</v>
      </c>
      <c r="I2668" s="177" t="s">
        <v>3401</v>
      </c>
      <c r="J2668" s="187" t="s">
        <v>8575</v>
      </c>
      <c r="K2668" s="60" t="str">
        <f t="shared" si="57"/>
        <v>0001000010010101559</v>
      </c>
    </row>
    <row r="2669" spans="1:11" s="3" customFormat="1">
      <c r="A2669" s="176" t="s">
        <v>5552</v>
      </c>
      <c r="B2669" s="176"/>
      <c r="C2669" s="185">
        <v>4</v>
      </c>
      <c r="D2669" s="153">
        <v>0</v>
      </c>
      <c r="E2669" s="177" t="s">
        <v>3417</v>
      </c>
      <c r="F2669" s="177" t="s">
        <v>3986</v>
      </c>
      <c r="G2669" s="177" t="s">
        <v>3417</v>
      </c>
      <c r="H2669" s="177" t="s">
        <v>3417</v>
      </c>
      <c r="I2669" s="177" t="s">
        <v>3401</v>
      </c>
      <c r="J2669" s="177" t="s">
        <v>8576</v>
      </c>
      <c r="K2669" s="60" t="str">
        <f t="shared" si="57"/>
        <v>0001000010010101560</v>
      </c>
    </row>
    <row r="2670" spans="1:11" s="3" customFormat="1">
      <c r="A2670" s="176" t="s">
        <v>5553</v>
      </c>
      <c r="B2670" s="176"/>
      <c r="C2670" s="185">
        <v>4</v>
      </c>
      <c r="D2670" s="153">
        <v>0</v>
      </c>
      <c r="E2670" s="177" t="s">
        <v>3417</v>
      </c>
      <c r="F2670" s="177" t="s">
        <v>3986</v>
      </c>
      <c r="G2670" s="177" t="s">
        <v>3417</v>
      </c>
      <c r="H2670" s="177" t="s">
        <v>3417</v>
      </c>
      <c r="I2670" s="177" t="s">
        <v>3401</v>
      </c>
      <c r="J2670" s="187" t="s">
        <v>8577</v>
      </c>
      <c r="K2670" s="60" t="str">
        <f t="shared" si="57"/>
        <v>0001000010010101561</v>
      </c>
    </row>
    <row r="2671" spans="1:11" s="3" customFormat="1">
      <c r="A2671" s="176" t="s">
        <v>5554</v>
      </c>
      <c r="B2671" s="176"/>
      <c r="C2671" s="185">
        <v>4</v>
      </c>
      <c r="D2671" s="153">
        <v>0</v>
      </c>
      <c r="E2671" s="177" t="s">
        <v>3417</v>
      </c>
      <c r="F2671" s="177" t="s">
        <v>3986</v>
      </c>
      <c r="G2671" s="177" t="s">
        <v>3417</v>
      </c>
      <c r="H2671" s="177" t="s">
        <v>3417</v>
      </c>
      <c r="I2671" s="177" t="s">
        <v>3401</v>
      </c>
      <c r="J2671" s="177" t="s">
        <v>8578</v>
      </c>
      <c r="K2671" s="60" t="str">
        <f t="shared" si="57"/>
        <v>0001000010010101562</v>
      </c>
    </row>
    <row r="2672" spans="1:11" s="3" customFormat="1">
      <c r="A2672" s="176" t="s">
        <v>5555</v>
      </c>
      <c r="B2672" s="176"/>
      <c r="C2672" s="185">
        <v>4</v>
      </c>
      <c r="D2672" s="153">
        <v>0</v>
      </c>
      <c r="E2672" s="177" t="s">
        <v>3417</v>
      </c>
      <c r="F2672" s="177" t="s">
        <v>3986</v>
      </c>
      <c r="G2672" s="177" t="s">
        <v>3417</v>
      </c>
      <c r="H2672" s="177" t="s">
        <v>3417</v>
      </c>
      <c r="I2672" s="177" t="s">
        <v>3401</v>
      </c>
      <c r="J2672" s="187" t="s">
        <v>8579</v>
      </c>
      <c r="K2672" s="60" t="str">
        <f t="shared" si="57"/>
        <v>0001000010010101563</v>
      </c>
    </row>
    <row r="2673" spans="1:11" s="3" customFormat="1">
      <c r="A2673" s="176" t="s">
        <v>5556</v>
      </c>
      <c r="B2673" s="176"/>
      <c r="C2673" s="185">
        <v>4</v>
      </c>
      <c r="D2673" s="153">
        <v>0</v>
      </c>
      <c r="E2673" s="177" t="s">
        <v>3417</v>
      </c>
      <c r="F2673" s="177" t="s">
        <v>3986</v>
      </c>
      <c r="G2673" s="177" t="s">
        <v>3417</v>
      </c>
      <c r="H2673" s="177" t="s">
        <v>3417</v>
      </c>
      <c r="I2673" s="177" t="s">
        <v>3401</v>
      </c>
      <c r="J2673" s="177" t="s">
        <v>8580</v>
      </c>
      <c r="K2673" s="60" t="str">
        <f t="shared" si="57"/>
        <v>0001000010010101564</v>
      </c>
    </row>
    <row r="2674" spans="1:11" s="3" customFormat="1">
      <c r="A2674" s="176" t="s">
        <v>5557</v>
      </c>
      <c r="B2674" s="176"/>
      <c r="C2674" s="185">
        <v>4</v>
      </c>
      <c r="D2674" s="153">
        <v>0</v>
      </c>
      <c r="E2674" s="177" t="s">
        <v>3417</v>
      </c>
      <c r="F2674" s="177" t="s">
        <v>3986</v>
      </c>
      <c r="G2674" s="177" t="s">
        <v>3417</v>
      </c>
      <c r="H2674" s="177" t="s">
        <v>3417</v>
      </c>
      <c r="I2674" s="177" t="s">
        <v>3401</v>
      </c>
      <c r="J2674" s="187" t="s">
        <v>8581</v>
      </c>
      <c r="K2674" s="60" t="str">
        <f t="shared" si="57"/>
        <v>0001000010010101565</v>
      </c>
    </row>
    <row r="2675" spans="1:11" s="3" customFormat="1">
      <c r="A2675" s="176" t="s">
        <v>5558</v>
      </c>
      <c r="B2675" s="176"/>
      <c r="C2675" s="185">
        <v>4</v>
      </c>
      <c r="D2675" s="153">
        <v>0</v>
      </c>
      <c r="E2675" s="177" t="s">
        <v>3417</v>
      </c>
      <c r="F2675" s="177" t="s">
        <v>3986</v>
      </c>
      <c r="G2675" s="177" t="s">
        <v>3417</v>
      </c>
      <c r="H2675" s="177" t="s">
        <v>3417</v>
      </c>
      <c r="I2675" s="177" t="s">
        <v>3401</v>
      </c>
      <c r="J2675" s="177" t="s">
        <v>8582</v>
      </c>
      <c r="K2675" s="60" t="str">
        <f t="shared" si="57"/>
        <v>0001000010010101566</v>
      </c>
    </row>
    <row r="2676" spans="1:11" s="3" customFormat="1">
      <c r="A2676" s="176" t="s">
        <v>5559</v>
      </c>
      <c r="B2676" s="176"/>
      <c r="C2676" s="185">
        <v>4</v>
      </c>
      <c r="D2676" s="153">
        <v>0</v>
      </c>
      <c r="E2676" s="177" t="s">
        <v>3417</v>
      </c>
      <c r="F2676" s="177" t="s">
        <v>3986</v>
      </c>
      <c r="G2676" s="177" t="s">
        <v>3417</v>
      </c>
      <c r="H2676" s="177" t="s">
        <v>3417</v>
      </c>
      <c r="I2676" s="177" t="s">
        <v>3401</v>
      </c>
      <c r="J2676" s="187" t="s">
        <v>8583</v>
      </c>
      <c r="K2676" s="60" t="str">
        <f t="shared" si="57"/>
        <v>0001000010010101567</v>
      </c>
    </row>
    <row r="2677" spans="1:11" s="3" customFormat="1">
      <c r="A2677" s="176" t="s">
        <v>5560</v>
      </c>
      <c r="B2677" s="176"/>
      <c r="C2677" s="185">
        <v>4</v>
      </c>
      <c r="D2677" s="153">
        <v>0</v>
      </c>
      <c r="E2677" s="177" t="s">
        <v>3417</v>
      </c>
      <c r="F2677" s="177" t="s">
        <v>3986</v>
      </c>
      <c r="G2677" s="177" t="s">
        <v>3417</v>
      </c>
      <c r="H2677" s="177" t="s">
        <v>3417</v>
      </c>
      <c r="I2677" s="177" t="s">
        <v>3401</v>
      </c>
      <c r="J2677" s="177" t="s">
        <v>8584</v>
      </c>
      <c r="K2677" s="60" t="str">
        <f t="shared" si="57"/>
        <v>0001000010010101568</v>
      </c>
    </row>
    <row r="2678" spans="1:11" s="3" customFormat="1">
      <c r="A2678" s="176" t="s">
        <v>5561</v>
      </c>
      <c r="B2678" s="176"/>
      <c r="C2678" s="185">
        <v>4</v>
      </c>
      <c r="D2678" s="153">
        <v>0</v>
      </c>
      <c r="E2678" s="177" t="s">
        <v>3417</v>
      </c>
      <c r="F2678" s="177" t="s">
        <v>3986</v>
      </c>
      <c r="G2678" s="177" t="s">
        <v>3417</v>
      </c>
      <c r="H2678" s="177" t="s">
        <v>3417</v>
      </c>
      <c r="I2678" s="177" t="s">
        <v>3401</v>
      </c>
      <c r="J2678" s="187" t="s">
        <v>8585</v>
      </c>
      <c r="K2678" s="60" t="str">
        <f t="shared" si="57"/>
        <v>0001000010010101569</v>
      </c>
    </row>
    <row r="2679" spans="1:11" s="3" customFormat="1">
      <c r="A2679" s="176" t="s">
        <v>5562</v>
      </c>
      <c r="B2679" s="176"/>
      <c r="C2679" s="185">
        <v>4</v>
      </c>
      <c r="D2679" s="153">
        <v>0</v>
      </c>
      <c r="E2679" s="177" t="s">
        <v>3417</v>
      </c>
      <c r="F2679" s="177" t="s">
        <v>3986</v>
      </c>
      <c r="G2679" s="177" t="s">
        <v>3417</v>
      </c>
      <c r="H2679" s="177" t="s">
        <v>3417</v>
      </c>
      <c r="I2679" s="177" t="s">
        <v>3401</v>
      </c>
      <c r="J2679" s="177" t="s">
        <v>8586</v>
      </c>
      <c r="K2679" s="60" t="str">
        <f t="shared" si="57"/>
        <v>0001000010010101570</v>
      </c>
    </row>
    <row r="2680" spans="1:11" s="3" customFormat="1">
      <c r="A2680" s="176" t="s">
        <v>5563</v>
      </c>
      <c r="B2680" s="176"/>
      <c r="C2680" s="185">
        <v>4</v>
      </c>
      <c r="D2680" s="153">
        <v>0</v>
      </c>
      <c r="E2680" s="177" t="s">
        <v>3417</v>
      </c>
      <c r="F2680" s="177" t="s">
        <v>3986</v>
      </c>
      <c r="G2680" s="177" t="s">
        <v>3417</v>
      </c>
      <c r="H2680" s="177" t="s">
        <v>3417</v>
      </c>
      <c r="I2680" s="177" t="s">
        <v>3401</v>
      </c>
      <c r="J2680" s="187" t="s">
        <v>8587</v>
      </c>
      <c r="K2680" s="60" t="str">
        <f t="shared" si="57"/>
        <v>0001000010010101571</v>
      </c>
    </row>
    <row r="2681" spans="1:11" s="3" customFormat="1">
      <c r="A2681" s="176" t="s">
        <v>5564</v>
      </c>
      <c r="B2681" s="176"/>
      <c r="C2681" s="185">
        <v>4</v>
      </c>
      <c r="D2681" s="153">
        <v>0</v>
      </c>
      <c r="E2681" s="177" t="s">
        <v>3417</v>
      </c>
      <c r="F2681" s="177" t="s">
        <v>3986</v>
      </c>
      <c r="G2681" s="177" t="s">
        <v>3417</v>
      </c>
      <c r="H2681" s="177" t="s">
        <v>3417</v>
      </c>
      <c r="I2681" s="177" t="s">
        <v>3401</v>
      </c>
      <c r="J2681" s="177" t="s">
        <v>8588</v>
      </c>
      <c r="K2681" s="60" t="str">
        <f t="shared" si="57"/>
        <v>0001000010010101572</v>
      </c>
    </row>
    <row r="2682" spans="1:11" s="3" customFormat="1">
      <c r="A2682" s="176" t="s">
        <v>5565</v>
      </c>
      <c r="B2682" s="176"/>
      <c r="C2682" s="185">
        <v>4</v>
      </c>
      <c r="D2682" s="153">
        <v>0</v>
      </c>
      <c r="E2682" s="177" t="s">
        <v>3417</v>
      </c>
      <c r="F2682" s="177" t="s">
        <v>3986</v>
      </c>
      <c r="G2682" s="177" t="s">
        <v>3417</v>
      </c>
      <c r="H2682" s="177" t="s">
        <v>3417</v>
      </c>
      <c r="I2682" s="177" t="s">
        <v>3401</v>
      </c>
      <c r="J2682" s="187" t="s">
        <v>8589</v>
      </c>
      <c r="K2682" s="60" t="str">
        <f t="shared" si="57"/>
        <v>0001000010010101573</v>
      </c>
    </row>
    <row r="2683" spans="1:11" s="3" customFormat="1">
      <c r="A2683" s="176" t="s">
        <v>5566</v>
      </c>
      <c r="B2683" s="176"/>
      <c r="C2683" s="185">
        <v>4</v>
      </c>
      <c r="D2683" s="153">
        <v>0</v>
      </c>
      <c r="E2683" s="177" t="s">
        <v>3417</v>
      </c>
      <c r="F2683" s="177" t="s">
        <v>3986</v>
      </c>
      <c r="G2683" s="177" t="s">
        <v>3417</v>
      </c>
      <c r="H2683" s="177" t="s">
        <v>3417</v>
      </c>
      <c r="I2683" s="177" t="s">
        <v>3401</v>
      </c>
      <c r="J2683" s="177" t="s">
        <v>8590</v>
      </c>
      <c r="K2683" s="60" t="str">
        <f t="shared" si="57"/>
        <v>0001000010010101574</v>
      </c>
    </row>
    <row r="2684" spans="1:11" s="3" customFormat="1">
      <c r="A2684" s="176" t="s">
        <v>5567</v>
      </c>
      <c r="B2684" s="176"/>
      <c r="C2684" s="185">
        <v>4</v>
      </c>
      <c r="D2684" s="153">
        <v>0</v>
      </c>
      <c r="E2684" s="177" t="s">
        <v>3417</v>
      </c>
      <c r="F2684" s="177" t="s">
        <v>3986</v>
      </c>
      <c r="G2684" s="177" t="s">
        <v>3417</v>
      </c>
      <c r="H2684" s="177" t="s">
        <v>3417</v>
      </c>
      <c r="I2684" s="177" t="s">
        <v>3401</v>
      </c>
      <c r="J2684" s="187" t="s">
        <v>8591</v>
      </c>
      <c r="K2684" s="60" t="str">
        <f t="shared" si="57"/>
        <v>0001000010010101575</v>
      </c>
    </row>
    <row r="2685" spans="1:11" s="3" customFormat="1">
      <c r="A2685" s="176" t="s">
        <v>5568</v>
      </c>
      <c r="B2685" s="176"/>
      <c r="C2685" s="185">
        <v>4</v>
      </c>
      <c r="D2685" s="153">
        <v>0</v>
      </c>
      <c r="E2685" s="177" t="s">
        <v>3417</v>
      </c>
      <c r="F2685" s="177" t="s">
        <v>3986</v>
      </c>
      <c r="G2685" s="177" t="s">
        <v>3417</v>
      </c>
      <c r="H2685" s="177" t="s">
        <v>3417</v>
      </c>
      <c r="I2685" s="177" t="s">
        <v>3401</v>
      </c>
      <c r="J2685" s="177" t="s">
        <v>8592</v>
      </c>
      <c r="K2685" s="60" t="str">
        <f t="shared" si="57"/>
        <v>0001000010010101576</v>
      </c>
    </row>
    <row r="2686" spans="1:11" s="3" customFormat="1">
      <c r="A2686" s="176" t="s">
        <v>5569</v>
      </c>
      <c r="B2686" s="176"/>
      <c r="C2686" s="185">
        <v>4</v>
      </c>
      <c r="D2686" s="153">
        <v>0</v>
      </c>
      <c r="E2686" s="177" t="s">
        <v>3417</v>
      </c>
      <c r="F2686" s="177" t="s">
        <v>3986</v>
      </c>
      <c r="G2686" s="177" t="s">
        <v>3417</v>
      </c>
      <c r="H2686" s="177" t="s">
        <v>3417</v>
      </c>
      <c r="I2686" s="177" t="s">
        <v>3401</v>
      </c>
      <c r="J2686" s="187" t="s">
        <v>8593</v>
      </c>
      <c r="K2686" s="60" t="str">
        <f t="shared" si="57"/>
        <v>0001000010010101577</v>
      </c>
    </row>
    <row r="2687" spans="1:11" s="3" customFormat="1">
      <c r="A2687" s="176" t="s">
        <v>5570</v>
      </c>
      <c r="B2687" s="176"/>
      <c r="C2687" s="185">
        <v>4</v>
      </c>
      <c r="D2687" s="153">
        <v>0</v>
      </c>
      <c r="E2687" s="177" t="s">
        <v>3417</v>
      </c>
      <c r="F2687" s="177" t="s">
        <v>3986</v>
      </c>
      <c r="G2687" s="177" t="s">
        <v>3417</v>
      </c>
      <c r="H2687" s="177" t="s">
        <v>3417</v>
      </c>
      <c r="I2687" s="177" t="s">
        <v>3401</v>
      </c>
      <c r="J2687" s="177" t="s">
        <v>8594</v>
      </c>
      <c r="K2687" s="60" t="str">
        <f t="shared" si="57"/>
        <v>0001000010010101578</v>
      </c>
    </row>
    <row r="2688" spans="1:11" s="3" customFormat="1">
      <c r="A2688" s="176" t="s">
        <v>5571</v>
      </c>
      <c r="B2688" s="176"/>
      <c r="C2688" s="185">
        <v>4</v>
      </c>
      <c r="D2688" s="153">
        <v>0</v>
      </c>
      <c r="E2688" s="177" t="s">
        <v>3417</v>
      </c>
      <c r="F2688" s="177" t="s">
        <v>3986</v>
      </c>
      <c r="G2688" s="177" t="s">
        <v>3417</v>
      </c>
      <c r="H2688" s="177" t="s">
        <v>3417</v>
      </c>
      <c r="I2688" s="177" t="s">
        <v>3401</v>
      </c>
      <c r="J2688" s="187" t="s">
        <v>8595</v>
      </c>
      <c r="K2688" s="60" t="str">
        <f t="shared" si="57"/>
        <v>0001000010010101579</v>
      </c>
    </row>
    <row r="2689" spans="1:11" s="3" customFormat="1">
      <c r="A2689" s="176" t="s">
        <v>5572</v>
      </c>
      <c r="B2689" s="176"/>
      <c r="C2689" s="185">
        <v>4</v>
      </c>
      <c r="D2689" s="153">
        <v>0</v>
      </c>
      <c r="E2689" s="177" t="s">
        <v>3417</v>
      </c>
      <c r="F2689" s="177" t="s">
        <v>3986</v>
      </c>
      <c r="G2689" s="177" t="s">
        <v>3417</v>
      </c>
      <c r="H2689" s="177" t="s">
        <v>3417</v>
      </c>
      <c r="I2689" s="177" t="s">
        <v>3401</v>
      </c>
      <c r="J2689" s="177" t="s">
        <v>8596</v>
      </c>
      <c r="K2689" s="60" t="str">
        <f t="shared" si="57"/>
        <v>0001000010010101580</v>
      </c>
    </row>
    <row r="2690" spans="1:11" s="3" customFormat="1">
      <c r="A2690" s="176" t="s">
        <v>5573</v>
      </c>
      <c r="B2690" s="176"/>
      <c r="C2690" s="185">
        <v>4</v>
      </c>
      <c r="D2690" s="153">
        <v>0</v>
      </c>
      <c r="E2690" s="177" t="s">
        <v>3417</v>
      </c>
      <c r="F2690" s="177" t="s">
        <v>3986</v>
      </c>
      <c r="G2690" s="177" t="s">
        <v>3417</v>
      </c>
      <c r="H2690" s="177" t="s">
        <v>3417</v>
      </c>
      <c r="I2690" s="177" t="s">
        <v>3401</v>
      </c>
      <c r="J2690" s="187" t="s">
        <v>8597</v>
      </c>
      <c r="K2690" s="60" t="str">
        <f t="shared" si="57"/>
        <v>0001000010010101581</v>
      </c>
    </row>
    <row r="2691" spans="1:11" s="3" customFormat="1">
      <c r="A2691" s="176" t="s">
        <v>5574</v>
      </c>
      <c r="B2691" s="176"/>
      <c r="C2691" s="185">
        <v>4</v>
      </c>
      <c r="D2691" s="153">
        <v>0</v>
      </c>
      <c r="E2691" s="177" t="s">
        <v>3417</v>
      </c>
      <c r="F2691" s="177" t="s">
        <v>3986</v>
      </c>
      <c r="G2691" s="177" t="s">
        <v>3417</v>
      </c>
      <c r="H2691" s="177" t="s">
        <v>3417</v>
      </c>
      <c r="I2691" s="177" t="s">
        <v>3401</v>
      </c>
      <c r="J2691" s="177" t="s">
        <v>8598</v>
      </c>
      <c r="K2691" s="60" t="str">
        <f t="shared" si="57"/>
        <v>0001000010010101582</v>
      </c>
    </row>
    <row r="2692" spans="1:11" s="3" customFormat="1">
      <c r="A2692" s="176" t="s">
        <v>5575</v>
      </c>
      <c r="B2692" s="176"/>
      <c r="C2692" s="185">
        <v>4</v>
      </c>
      <c r="D2692" s="153">
        <v>0</v>
      </c>
      <c r="E2692" s="177" t="s">
        <v>3417</v>
      </c>
      <c r="F2692" s="177" t="s">
        <v>3986</v>
      </c>
      <c r="G2692" s="177" t="s">
        <v>3417</v>
      </c>
      <c r="H2692" s="177" t="s">
        <v>3417</v>
      </c>
      <c r="I2692" s="177" t="s">
        <v>3401</v>
      </c>
      <c r="J2692" s="187" t="s">
        <v>8599</v>
      </c>
      <c r="K2692" s="60" t="str">
        <f t="shared" si="57"/>
        <v>0001000010010101583</v>
      </c>
    </row>
    <row r="2693" spans="1:11" s="3" customFormat="1">
      <c r="A2693" s="176" t="s">
        <v>5576</v>
      </c>
      <c r="B2693" s="176"/>
      <c r="C2693" s="185">
        <v>4</v>
      </c>
      <c r="D2693" s="153">
        <v>0</v>
      </c>
      <c r="E2693" s="177" t="s">
        <v>3417</v>
      </c>
      <c r="F2693" s="177" t="s">
        <v>3986</v>
      </c>
      <c r="G2693" s="177" t="s">
        <v>3417</v>
      </c>
      <c r="H2693" s="177" t="s">
        <v>3417</v>
      </c>
      <c r="I2693" s="177" t="s">
        <v>3401</v>
      </c>
      <c r="J2693" s="177" t="s">
        <v>8600</v>
      </c>
      <c r="K2693" s="60" t="str">
        <f t="shared" si="57"/>
        <v>0001000010010101584</v>
      </c>
    </row>
    <row r="2694" spans="1:11" s="3" customFormat="1">
      <c r="A2694" s="176" t="s">
        <v>5577</v>
      </c>
      <c r="B2694" s="176"/>
      <c r="C2694" s="185">
        <v>4</v>
      </c>
      <c r="D2694" s="153">
        <v>0</v>
      </c>
      <c r="E2694" s="177" t="s">
        <v>3417</v>
      </c>
      <c r="F2694" s="177" t="s">
        <v>3986</v>
      </c>
      <c r="G2694" s="177" t="s">
        <v>3417</v>
      </c>
      <c r="H2694" s="177" t="s">
        <v>3417</v>
      </c>
      <c r="I2694" s="177" t="s">
        <v>3401</v>
      </c>
      <c r="J2694" s="187" t="s">
        <v>8601</v>
      </c>
      <c r="K2694" s="60" t="str">
        <f t="shared" si="57"/>
        <v>0001000010010101585</v>
      </c>
    </row>
    <row r="2695" spans="1:11" s="3" customFormat="1">
      <c r="A2695" s="176" t="s">
        <v>5578</v>
      </c>
      <c r="B2695" s="176"/>
      <c r="C2695" s="185">
        <v>4</v>
      </c>
      <c r="D2695" s="153">
        <v>0</v>
      </c>
      <c r="E2695" s="177" t="s">
        <v>3417</v>
      </c>
      <c r="F2695" s="177" t="s">
        <v>3986</v>
      </c>
      <c r="G2695" s="177" t="s">
        <v>3417</v>
      </c>
      <c r="H2695" s="177" t="s">
        <v>3417</v>
      </c>
      <c r="I2695" s="177" t="s">
        <v>3401</v>
      </c>
      <c r="J2695" s="177" t="s">
        <v>8602</v>
      </c>
      <c r="K2695" s="60" t="str">
        <f t="shared" si="57"/>
        <v>0001000010010101586</v>
      </c>
    </row>
    <row r="2696" spans="1:11" s="3" customFormat="1">
      <c r="A2696" s="176" t="s">
        <v>5579</v>
      </c>
      <c r="B2696" s="176"/>
      <c r="C2696" s="185">
        <v>4</v>
      </c>
      <c r="D2696" s="153">
        <v>0</v>
      </c>
      <c r="E2696" s="177" t="s">
        <v>3417</v>
      </c>
      <c r="F2696" s="177" t="s">
        <v>3986</v>
      </c>
      <c r="G2696" s="177" t="s">
        <v>3417</v>
      </c>
      <c r="H2696" s="177" t="s">
        <v>3417</v>
      </c>
      <c r="I2696" s="177" t="s">
        <v>3401</v>
      </c>
      <c r="J2696" s="187" t="s">
        <v>8603</v>
      </c>
      <c r="K2696" s="60" t="str">
        <f t="shared" si="57"/>
        <v>0001000010010101587</v>
      </c>
    </row>
    <row r="2697" spans="1:11" s="3" customFormat="1">
      <c r="A2697" s="176" t="s">
        <v>5580</v>
      </c>
      <c r="B2697" s="176"/>
      <c r="C2697" s="185">
        <v>4</v>
      </c>
      <c r="D2697" s="153">
        <v>0</v>
      </c>
      <c r="E2697" s="177" t="s">
        <v>3417</v>
      </c>
      <c r="F2697" s="177" t="s">
        <v>3986</v>
      </c>
      <c r="G2697" s="177" t="s">
        <v>3417</v>
      </c>
      <c r="H2697" s="177" t="s">
        <v>3417</v>
      </c>
      <c r="I2697" s="177" t="s">
        <v>3401</v>
      </c>
      <c r="J2697" s="177" t="s">
        <v>8604</v>
      </c>
      <c r="K2697" s="60" t="str">
        <f t="shared" si="57"/>
        <v>0001000010010101588</v>
      </c>
    </row>
    <row r="2698" spans="1:11" s="3" customFormat="1">
      <c r="A2698" s="176" t="s">
        <v>5581</v>
      </c>
      <c r="B2698" s="176"/>
      <c r="C2698" s="185">
        <v>4</v>
      </c>
      <c r="D2698" s="153">
        <v>0</v>
      </c>
      <c r="E2698" s="177" t="s">
        <v>3417</v>
      </c>
      <c r="F2698" s="177" t="s">
        <v>3986</v>
      </c>
      <c r="G2698" s="177" t="s">
        <v>3417</v>
      </c>
      <c r="H2698" s="177" t="s">
        <v>3417</v>
      </c>
      <c r="I2698" s="177" t="s">
        <v>3401</v>
      </c>
      <c r="J2698" s="187" t="s">
        <v>8605</v>
      </c>
      <c r="K2698" s="60" t="str">
        <f t="shared" si="57"/>
        <v>0001000010010101589</v>
      </c>
    </row>
    <row r="2699" spans="1:11" s="3" customFormat="1">
      <c r="A2699" s="176" t="s">
        <v>5582</v>
      </c>
      <c r="B2699" s="176"/>
      <c r="C2699" s="185">
        <v>4</v>
      </c>
      <c r="D2699" s="153">
        <v>0</v>
      </c>
      <c r="E2699" s="177" t="s">
        <v>3417</v>
      </c>
      <c r="F2699" s="177" t="s">
        <v>3986</v>
      </c>
      <c r="G2699" s="177" t="s">
        <v>3417</v>
      </c>
      <c r="H2699" s="177" t="s">
        <v>3417</v>
      </c>
      <c r="I2699" s="177" t="s">
        <v>3401</v>
      </c>
      <c r="J2699" s="177" t="s">
        <v>8606</v>
      </c>
      <c r="K2699" s="60" t="str">
        <f t="shared" si="57"/>
        <v>0001000010010101590</v>
      </c>
    </row>
    <row r="2700" spans="1:11" s="3" customFormat="1">
      <c r="A2700" s="176" t="s">
        <v>5583</v>
      </c>
      <c r="B2700" s="176"/>
      <c r="C2700" s="185">
        <v>4</v>
      </c>
      <c r="D2700" s="153">
        <v>0</v>
      </c>
      <c r="E2700" s="177" t="s">
        <v>3417</v>
      </c>
      <c r="F2700" s="177" t="s">
        <v>3986</v>
      </c>
      <c r="G2700" s="177" t="s">
        <v>3417</v>
      </c>
      <c r="H2700" s="177" t="s">
        <v>3417</v>
      </c>
      <c r="I2700" s="177" t="s">
        <v>3401</v>
      </c>
      <c r="J2700" s="187" t="s">
        <v>8607</v>
      </c>
      <c r="K2700" s="60" t="str">
        <f t="shared" si="57"/>
        <v>0001000010010101591</v>
      </c>
    </row>
    <row r="2701" spans="1:11" s="3" customFormat="1">
      <c r="A2701" s="176" t="s">
        <v>5584</v>
      </c>
      <c r="B2701" s="176"/>
      <c r="C2701" s="185">
        <v>4</v>
      </c>
      <c r="D2701" s="153">
        <v>0</v>
      </c>
      <c r="E2701" s="177" t="s">
        <v>3417</v>
      </c>
      <c r="F2701" s="177" t="s">
        <v>3986</v>
      </c>
      <c r="G2701" s="177" t="s">
        <v>3417</v>
      </c>
      <c r="H2701" s="177" t="s">
        <v>3417</v>
      </c>
      <c r="I2701" s="177" t="s">
        <v>3401</v>
      </c>
      <c r="J2701" s="177" t="s">
        <v>8608</v>
      </c>
      <c r="K2701" s="60" t="str">
        <f t="shared" si="57"/>
        <v>0001000010010101592</v>
      </c>
    </row>
    <row r="2702" spans="1:11" s="3" customFormat="1">
      <c r="A2702" s="176" t="s">
        <v>5585</v>
      </c>
      <c r="B2702" s="176"/>
      <c r="C2702" s="185">
        <v>4</v>
      </c>
      <c r="D2702" s="153">
        <v>0</v>
      </c>
      <c r="E2702" s="177" t="s">
        <v>3417</v>
      </c>
      <c r="F2702" s="177" t="s">
        <v>3986</v>
      </c>
      <c r="G2702" s="177" t="s">
        <v>3417</v>
      </c>
      <c r="H2702" s="177" t="s">
        <v>3417</v>
      </c>
      <c r="I2702" s="177" t="s">
        <v>3401</v>
      </c>
      <c r="J2702" s="187" t="s">
        <v>8609</v>
      </c>
      <c r="K2702" s="60" t="str">
        <f t="shared" si="57"/>
        <v>0001000010010101593</v>
      </c>
    </row>
    <row r="2703" spans="1:11" s="3" customFormat="1">
      <c r="A2703" s="176" t="s">
        <v>5586</v>
      </c>
      <c r="B2703" s="176"/>
      <c r="C2703" s="185">
        <v>4</v>
      </c>
      <c r="D2703" s="153">
        <v>0</v>
      </c>
      <c r="E2703" s="177" t="s">
        <v>3417</v>
      </c>
      <c r="F2703" s="177" t="s">
        <v>3986</v>
      </c>
      <c r="G2703" s="177" t="s">
        <v>3417</v>
      </c>
      <c r="H2703" s="177" t="s">
        <v>3417</v>
      </c>
      <c r="I2703" s="177" t="s">
        <v>3401</v>
      </c>
      <c r="J2703" s="177" t="s">
        <v>8610</v>
      </c>
      <c r="K2703" s="60" t="str">
        <f t="shared" si="57"/>
        <v>0001000010010101594</v>
      </c>
    </row>
    <row r="2704" spans="1:11" s="3" customFormat="1">
      <c r="A2704" s="176" t="s">
        <v>5587</v>
      </c>
      <c r="B2704" s="176"/>
      <c r="C2704" s="185">
        <v>4</v>
      </c>
      <c r="D2704" s="153">
        <v>0</v>
      </c>
      <c r="E2704" s="177" t="s">
        <v>3417</v>
      </c>
      <c r="F2704" s="177" t="s">
        <v>3986</v>
      </c>
      <c r="G2704" s="177" t="s">
        <v>3417</v>
      </c>
      <c r="H2704" s="177" t="s">
        <v>3417</v>
      </c>
      <c r="I2704" s="177" t="s">
        <v>3401</v>
      </c>
      <c r="J2704" s="187" t="s">
        <v>8611</v>
      </c>
      <c r="K2704" s="60" t="str">
        <f t="shared" si="57"/>
        <v>0001000010010101595</v>
      </c>
    </row>
    <row r="2705" spans="1:11" s="3" customFormat="1">
      <c r="A2705" s="176" t="s">
        <v>5588</v>
      </c>
      <c r="B2705" s="176"/>
      <c r="C2705" s="185">
        <v>4</v>
      </c>
      <c r="D2705" s="153">
        <v>0</v>
      </c>
      <c r="E2705" s="177" t="s">
        <v>3417</v>
      </c>
      <c r="F2705" s="177" t="s">
        <v>3986</v>
      </c>
      <c r="G2705" s="177" t="s">
        <v>3417</v>
      </c>
      <c r="H2705" s="177" t="s">
        <v>3417</v>
      </c>
      <c r="I2705" s="177" t="s">
        <v>3401</v>
      </c>
      <c r="J2705" s="177" t="s">
        <v>8612</v>
      </c>
      <c r="K2705" s="60" t="str">
        <f t="shared" si="57"/>
        <v>0001000010010101596</v>
      </c>
    </row>
    <row r="2706" spans="1:11" s="3" customFormat="1">
      <c r="A2706" s="176" t="s">
        <v>5589</v>
      </c>
      <c r="B2706" s="176"/>
      <c r="C2706" s="185">
        <v>4</v>
      </c>
      <c r="D2706" s="153">
        <v>0</v>
      </c>
      <c r="E2706" s="177" t="s">
        <v>3417</v>
      </c>
      <c r="F2706" s="177" t="s">
        <v>3986</v>
      </c>
      <c r="G2706" s="177" t="s">
        <v>3417</v>
      </c>
      <c r="H2706" s="177" t="s">
        <v>3417</v>
      </c>
      <c r="I2706" s="177" t="s">
        <v>3401</v>
      </c>
      <c r="J2706" s="187" t="s">
        <v>8613</v>
      </c>
      <c r="K2706" s="60" t="str">
        <f t="shared" si="57"/>
        <v>0001000010010101597</v>
      </c>
    </row>
    <row r="2707" spans="1:11" s="3" customFormat="1">
      <c r="A2707" s="176" t="s">
        <v>5590</v>
      </c>
      <c r="B2707" s="176"/>
      <c r="C2707" s="185">
        <v>4</v>
      </c>
      <c r="D2707" s="153">
        <v>0</v>
      </c>
      <c r="E2707" s="177" t="s">
        <v>3417</v>
      </c>
      <c r="F2707" s="177" t="s">
        <v>3986</v>
      </c>
      <c r="G2707" s="177" t="s">
        <v>3417</v>
      </c>
      <c r="H2707" s="177" t="s">
        <v>3417</v>
      </c>
      <c r="I2707" s="177" t="s">
        <v>3401</v>
      </c>
      <c r="J2707" s="177" t="s">
        <v>8614</v>
      </c>
      <c r="K2707" s="60" t="str">
        <f t="shared" si="57"/>
        <v>0001000010010101598</v>
      </c>
    </row>
    <row r="2708" spans="1:11" s="3" customFormat="1">
      <c r="A2708" s="176" t="s">
        <v>5591</v>
      </c>
      <c r="B2708" s="176"/>
      <c r="C2708" s="185">
        <v>4</v>
      </c>
      <c r="D2708" s="153">
        <v>0</v>
      </c>
      <c r="E2708" s="177" t="s">
        <v>3417</v>
      </c>
      <c r="F2708" s="177" t="s">
        <v>3986</v>
      </c>
      <c r="G2708" s="177" t="s">
        <v>3417</v>
      </c>
      <c r="H2708" s="177" t="s">
        <v>3417</v>
      </c>
      <c r="I2708" s="177" t="s">
        <v>3401</v>
      </c>
      <c r="J2708" s="187" t="s">
        <v>8615</v>
      </c>
      <c r="K2708" s="60" t="str">
        <f t="shared" si="57"/>
        <v>0001000010010101599</v>
      </c>
    </row>
    <row r="2709" spans="1:11" s="3" customFormat="1">
      <c r="A2709" s="176" t="s">
        <v>5592</v>
      </c>
      <c r="B2709" s="176"/>
      <c r="C2709" s="185">
        <v>4</v>
      </c>
      <c r="D2709" s="153">
        <v>0</v>
      </c>
      <c r="E2709" s="177" t="s">
        <v>3417</v>
      </c>
      <c r="F2709" s="177" t="s">
        <v>3986</v>
      </c>
      <c r="G2709" s="177" t="s">
        <v>3417</v>
      </c>
      <c r="H2709" s="177" t="s">
        <v>3417</v>
      </c>
      <c r="I2709" s="177" t="s">
        <v>3401</v>
      </c>
      <c r="J2709" s="177" t="s">
        <v>8616</v>
      </c>
      <c r="K2709" s="60" t="str">
        <f t="shared" si="57"/>
        <v>0001000010010101600</v>
      </c>
    </row>
    <row r="2710" spans="1:11" s="3" customFormat="1">
      <c r="A2710" s="176" t="s">
        <v>5593</v>
      </c>
      <c r="B2710" s="176"/>
      <c r="C2710" s="185">
        <v>4</v>
      </c>
      <c r="D2710" s="153">
        <v>0</v>
      </c>
      <c r="E2710" s="177" t="s">
        <v>3417</v>
      </c>
      <c r="F2710" s="177" t="s">
        <v>3986</v>
      </c>
      <c r="G2710" s="177" t="s">
        <v>3417</v>
      </c>
      <c r="H2710" s="177" t="s">
        <v>3417</v>
      </c>
      <c r="I2710" s="177" t="s">
        <v>3401</v>
      </c>
      <c r="J2710" s="187" t="s">
        <v>8617</v>
      </c>
      <c r="K2710" s="60" t="str">
        <f t="shared" si="57"/>
        <v>0001000010010101601</v>
      </c>
    </row>
    <row r="2711" spans="1:11" s="3" customFormat="1">
      <c r="A2711" s="176" t="s">
        <v>5594</v>
      </c>
      <c r="B2711" s="176"/>
      <c r="C2711" s="185">
        <v>4</v>
      </c>
      <c r="D2711" s="153">
        <v>0</v>
      </c>
      <c r="E2711" s="177" t="s">
        <v>3417</v>
      </c>
      <c r="F2711" s="177" t="s">
        <v>3986</v>
      </c>
      <c r="G2711" s="177" t="s">
        <v>3417</v>
      </c>
      <c r="H2711" s="177" t="s">
        <v>3417</v>
      </c>
      <c r="I2711" s="177" t="s">
        <v>3401</v>
      </c>
      <c r="J2711" s="177" t="s">
        <v>8618</v>
      </c>
      <c r="K2711" s="60" t="str">
        <f t="shared" ref="K2711:K2774" si="58">D2711&amp;E2711&amp;F2711&amp;G2711&amp;H2711&amp;I2711&amp;J2711</f>
        <v>0001000010010101602</v>
      </c>
    </row>
    <row r="2712" spans="1:11" s="3" customFormat="1">
      <c r="A2712" s="176" t="s">
        <v>5595</v>
      </c>
      <c r="B2712" s="176"/>
      <c r="C2712" s="185">
        <v>4</v>
      </c>
      <c r="D2712" s="153">
        <v>0</v>
      </c>
      <c r="E2712" s="177" t="s">
        <v>3417</v>
      </c>
      <c r="F2712" s="177" t="s">
        <v>3986</v>
      </c>
      <c r="G2712" s="177" t="s">
        <v>3417</v>
      </c>
      <c r="H2712" s="177" t="s">
        <v>3417</v>
      </c>
      <c r="I2712" s="177" t="s">
        <v>3401</v>
      </c>
      <c r="J2712" s="187" t="s">
        <v>8619</v>
      </c>
      <c r="K2712" s="60" t="str">
        <f t="shared" si="58"/>
        <v>0001000010010101603</v>
      </c>
    </row>
    <row r="2713" spans="1:11" s="3" customFormat="1">
      <c r="A2713" s="176" t="s">
        <v>5596</v>
      </c>
      <c r="B2713" s="176"/>
      <c r="C2713" s="185">
        <v>4</v>
      </c>
      <c r="D2713" s="153">
        <v>0</v>
      </c>
      <c r="E2713" s="177" t="s">
        <v>3417</v>
      </c>
      <c r="F2713" s="177" t="s">
        <v>3986</v>
      </c>
      <c r="G2713" s="177" t="s">
        <v>3417</v>
      </c>
      <c r="H2713" s="177" t="s">
        <v>3417</v>
      </c>
      <c r="I2713" s="177" t="s">
        <v>3401</v>
      </c>
      <c r="J2713" s="177" t="s">
        <v>8620</v>
      </c>
      <c r="K2713" s="60" t="str">
        <f t="shared" si="58"/>
        <v>0001000010010101604</v>
      </c>
    </row>
    <row r="2714" spans="1:11" s="3" customFormat="1">
      <c r="A2714" s="176" t="s">
        <v>5597</v>
      </c>
      <c r="B2714" s="176"/>
      <c r="C2714" s="185">
        <v>4</v>
      </c>
      <c r="D2714" s="153">
        <v>0</v>
      </c>
      <c r="E2714" s="177" t="s">
        <v>3417</v>
      </c>
      <c r="F2714" s="177" t="s">
        <v>3986</v>
      </c>
      <c r="G2714" s="177" t="s">
        <v>3417</v>
      </c>
      <c r="H2714" s="177" t="s">
        <v>3417</v>
      </c>
      <c r="I2714" s="177" t="s">
        <v>3401</v>
      </c>
      <c r="J2714" s="187" t="s">
        <v>8621</v>
      </c>
      <c r="K2714" s="60" t="str">
        <f t="shared" si="58"/>
        <v>0001000010010101605</v>
      </c>
    </row>
    <row r="2715" spans="1:11" s="3" customFormat="1">
      <c r="A2715" s="176" t="s">
        <v>5598</v>
      </c>
      <c r="B2715" s="176"/>
      <c r="C2715" s="185">
        <v>4</v>
      </c>
      <c r="D2715" s="153">
        <v>0</v>
      </c>
      <c r="E2715" s="177" t="s">
        <v>3417</v>
      </c>
      <c r="F2715" s="177" t="s">
        <v>3986</v>
      </c>
      <c r="G2715" s="177" t="s">
        <v>3417</v>
      </c>
      <c r="H2715" s="177" t="s">
        <v>3417</v>
      </c>
      <c r="I2715" s="177" t="s">
        <v>3401</v>
      </c>
      <c r="J2715" s="177" t="s">
        <v>8622</v>
      </c>
      <c r="K2715" s="60" t="str">
        <f t="shared" si="58"/>
        <v>0001000010010101606</v>
      </c>
    </row>
    <row r="2716" spans="1:11" s="3" customFormat="1">
      <c r="A2716" s="176" t="s">
        <v>5599</v>
      </c>
      <c r="B2716" s="176"/>
      <c r="C2716" s="185">
        <v>4</v>
      </c>
      <c r="D2716" s="153">
        <v>0</v>
      </c>
      <c r="E2716" s="177" t="s">
        <v>3417</v>
      </c>
      <c r="F2716" s="177" t="s">
        <v>3986</v>
      </c>
      <c r="G2716" s="177" t="s">
        <v>3417</v>
      </c>
      <c r="H2716" s="177" t="s">
        <v>3417</v>
      </c>
      <c r="I2716" s="177" t="s">
        <v>3401</v>
      </c>
      <c r="J2716" s="187" t="s">
        <v>8623</v>
      </c>
      <c r="K2716" s="60" t="str">
        <f t="shared" si="58"/>
        <v>0001000010010101607</v>
      </c>
    </row>
    <row r="2717" spans="1:11" s="3" customFormat="1">
      <c r="A2717" s="176" t="s">
        <v>5600</v>
      </c>
      <c r="B2717" s="176"/>
      <c r="C2717" s="185">
        <v>4</v>
      </c>
      <c r="D2717" s="153">
        <v>0</v>
      </c>
      <c r="E2717" s="177" t="s">
        <v>3417</v>
      </c>
      <c r="F2717" s="177" t="s">
        <v>3986</v>
      </c>
      <c r="G2717" s="177" t="s">
        <v>3417</v>
      </c>
      <c r="H2717" s="177" t="s">
        <v>3417</v>
      </c>
      <c r="I2717" s="177" t="s">
        <v>3401</v>
      </c>
      <c r="J2717" s="177" t="s">
        <v>8624</v>
      </c>
      <c r="K2717" s="60" t="str">
        <f t="shared" si="58"/>
        <v>0001000010010101608</v>
      </c>
    </row>
    <row r="2718" spans="1:11" s="3" customFormat="1">
      <c r="A2718" s="176" t="s">
        <v>5601</v>
      </c>
      <c r="B2718" s="176"/>
      <c r="C2718" s="185">
        <v>4</v>
      </c>
      <c r="D2718" s="153">
        <v>0</v>
      </c>
      <c r="E2718" s="177" t="s">
        <v>3417</v>
      </c>
      <c r="F2718" s="177" t="s">
        <v>3986</v>
      </c>
      <c r="G2718" s="177" t="s">
        <v>3417</v>
      </c>
      <c r="H2718" s="177" t="s">
        <v>3417</v>
      </c>
      <c r="I2718" s="177" t="s">
        <v>3401</v>
      </c>
      <c r="J2718" s="187" t="s">
        <v>8625</v>
      </c>
      <c r="K2718" s="60" t="str">
        <f t="shared" si="58"/>
        <v>0001000010010101609</v>
      </c>
    </row>
    <row r="2719" spans="1:11" s="3" customFormat="1">
      <c r="A2719" s="176" t="s">
        <v>5602</v>
      </c>
      <c r="B2719" s="176"/>
      <c r="C2719" s="185">
        <v>4</v>
      </c>
      <c r="D2719" s="153">
        <v>0</v>
      </c>
      <c r="E2719" s="177" t="s">
        <v>3417</v>
      </c>
      <c r="F2719" s="177" t="s">
        <v>3986</v>
      </c>
      <c r="G2719" s="177" t="s">
        <v>3417</v>
      </c>
      <c r="H2719" s="177" t="s">
        <v>3417</v>
      </c>
      <c r="I2719" s="177" t="s">
        <v>3401</v>
      </c>
      <c r="J2719" s="177" t="s">
        <v>8626</v>
      </c>
      <c r="K2719" s="60" t="str">
        <f t="shared" si="58"/>
        <v>0001000010010101610</v>
      </c>
    </row>
    <row r="2720" spans="1:11" s="3" customFormat="1">
      <c r="A2720" s="176" t="s">
        <v>5603</v>
      </c>
      <c r="B2720" s="176"/>
      <c r="C2720" s="185">
        <v>4</v>
      </c>
      <c r="D2720" s="153">
        <v>0</v>
      </c>
      <c r="E2720" s="177" t="s">
        <v>3417</v>
      </c>
      <c r="F2720" s="177" t="s">
        <v>3986</v>
      </c>
      <c r="G2720" s="177" t="s">
        <v>3417</v>
      </c>
      <c r="H2720" s="177" t="s">
        <v>3417</v>
      </c>
      <c r="I2720" s="177" t="s">
        <v>3401</v>
      </c>
      <c r="J2720" s="187" t="s">
        <v>8627</v>
      </c>
      <c r="K2720" s="60" t="str">
        <f t="shared" si="58"/>
        <v>0001000010010101611</v>
      </c>
    </row>
    <row r="2721" spans="1:11" s="3" customFormat="1">
      <c r="A2721" s="176" t="s">
        <v>5604</v>
      </c>
      <c r="B2721" s="176"/>
      <c r="C2721" s="185">
        <v>4</v>
      </c>
      <c r="D2721" s="153">
        <v>0</v>
      </c>
      <c r="E2721" s="177" t="s">
        <v>3417</v>
      </c>
      <c r="F2721" s="177" t="s">
        <v>3986</v>
      </c>
      <c r="G2721" s="177" t="s">
        <v>3417</v>
      </c>
      <c r="H2721" s="177" t="s">
        <v>3417</v>
      </c>
      <c r="I2721" s="177" t="s">
        <v>3401</v>
      </c>
      <c r="J2721" s="177" t="s">
        <v>8628</v>
      </c>
      <c r="K2721" s="60" t="str">
        <f t="shared" si="58"/>
        <v>0001000010010101612</v>
      </c>
    </row>
    <row r="2722" spans="1:11" s="3" customFormat="1">
      <c r="A2722" s="176" t="s">
        <v>5605</v>
      </c>
      <c r="B2722" s="176"/>
      <c r="C2722" s="185">
        <v>4</v>
      </c>
      <c r="D2722" s="153">
        <v>0</v>
      </c>
      <c r="E2722" s="177" t="s">
        <v>3417</v>
      </c>
      <c r="F2722" s="177" t="s">
        <v>3986</v>
      </c>
      <c r="G2722" s="177" t="s">
        <v>3417</v>
      </c>
      <c r="H2722" s="177" t="s">
        <v>3417</v>
      </c>
      <c r="I2722" s="177" t="s">
        <v>3401</v>
      </c>
      <c r="J2722" s="187" t="s">
        <v>8629</v>
      </c>
      <c r="K2722" s="60" t="str">
        <f t="shared" si="58"/>
        <v>0001000010010101613</v>
      </c>
    </row>
    <row r="2723" spans="1:11" s="3" customFormat="1">
      <c r="A2723" s="176" t="s">
        <v>5606</v>
      </c>
      <c r="B2723" s="176"/>
      <c r="C2723" s="185">
        <v>4</v>
      </c>
      <c r="D2723" s="153">
        <v>0</v>
      </c>
      <c r="E2723" s="177" t="s">
        <v>3417</v>
      </c>
      <c r="F2723" s="177" t="s">
        <v>3986</v>
      </c>
      <c r="G2723" s="177" t="s">
        <v>3417</v>
      </c>
      <c r="H2723" s="177" t="s">
        <v>3417</v>
      </c>
      <c r="I2723" s="177" t="s">
        <v>3401</v>
      </c>
      <c r="J2723" s="177" t="s">
        <v>8630</v>
      </c>
      <c r="K2723" s="60" t="str">
        <f t="shared" si="58"/>
        <v>0001000010010101614</v>
      </c>
    </row>
    <row r="2724" spans="1:11" s="3" customFormat="1">
      <c r="A2724" s="176" t="s">
        <v>5607</v>
      </c>
      <c r="B2724" s="176"/>
      <c r="C2724" s="185">
        <v>4</v>
      </c>
      <c r="D2724" s="153">
        <v>0</v>
      </c>
      <c r="E2724" s="177" t="s">
        <v>3417</v>
      </c>
      <c r="F2724" s="177" t="s">
        <v>3986</v>
      </c>
      <c r="G2724" s="177" t="s">
        <v>3417</v>
      </c>
      <c r="H2724" s="177" t="s">
        <v>3417</v>
      </c>
      <c r="I2724" s="177" t="s">
        <v>3401</v>
      </c>
      <c r="J2724" s="187" t="s">
        <v>8631</v>
      </c>
      <c r="K2724" s="60" t="str">
        <f t="shared" si="58"/>
        <v>0001000010010101615</v>
      </c>
    </row>
    <row r="2725" spans="1:11" s="3" customFormat="1">
      <c r="A2725" s="176" t="s">
        <v>5608</v>
      </c>
      <c r="B2725" s="176"/>
      <c r="C2725" s="185">
        <v>4</v>
      </c>
      <c r="D2725" s="153">
        <v>0</v>
      </c>
      <c r="E2725" s="177" t="s">
        <v>3417</v>
      </c>
      <c r="F2725" s="177" t="s">
        <v>3986</v>
      </c>
      <c r="G2725" s="177" t="s">
        <v>3417</v>
      </c>
      <c r="H2725" s="177" t="s">
        <v>3417</v>
      </c>
      <c r="I2725" s="177" t="s">
        <v>3401</v>
      </c>
      <c r="J2725" s="177" t="s">
        <v>8632</v>
      </c>
      <c r="K2725" s="60" t="str">
        <f t="shared" si="58"/>
        <v>0001000010010101616</v>
      </c>
    </row>
    <row r="2726" spans="1:11" s="3" customFormat="1">
      <c r="A2726" s="176" t="s">
        <v>5609</v>
      </c>
      <c r="B2726" s="176"/>
      <c r="C2726" s="185">
        <v>4</v>
      </c>
      <c r="D2726" s="153">
        <v>0</v>
      </c>
      <c r="E2726" s="177" t="s">
        <v>3417</v>
      </c>
      <c r="F2726" s="177" t="s">
        <v>3986</v>
      </c>
      <c r="G2726" s="177" t="s">
        <v>3417</v>
      </c>
      <c r="H2726" s="177" t="s">
        <v>3417</v>
      </c>
      <c r="I2726" s="177" t="s">
        <v>3401</v>
      </c>
      <c r="J2726" s="187" t="s">
        <v>8633</v>
      </c>
      <c r="K2726" s="60" t="str">
        <f t="shared" si="58"/>
        <v>0001000010010101617</v>
      </c>
    </row>
    <row r="2727" spans="1:11" s="3" customFormat="1">
      <c r="A2727" s="176" t="s">
        <v>5610</v>
      </c>
      <c r="B2727" s="176"/>
      <c r="C2727" s="185">
        <v>4</v>
      </c>
      <c r="D2727" s="153">
        <v>0</v>
      </c>
      <c r="E2727" s="177" t="s">
        <v>3417</v>
      </c>
      <c r="F2727" s="177" t="s">
        <v>3986</v>
      </c>
      <c r="G2727" s="177" t="s">
        <v>3417</v>
      </c>
      <c r="H2727" s="177" t="s">
        <v>3417</v>
      </c>
      <c r="I2727" s="177" t="s">
        <v>3401</v>
      </c>
      <c r="J2727" s="177" t="s">
        <v>8634</v>
      </c>
      <c r="K2727" s="60" t="str">
        <f t="shared" si="58"/>
        <v>0001000010010101618</v>
      </c>
    </row>
    <row r="2728" spans="1:11" s="3" customFormat="1">
      <c r="A2728" s="176" t="s">
        <v>5611</v>
      </c>
      <c r="B2728" s="176"/>
      <c r="C2728" s="185">
        <v>4</v>
      </c>
      <c r="D2728" s="153">
        <v>0</v>
      </c>
      <c r="E2728" s="177" t="s">
        <v>3417</v>
      </c>
      <c r="F2728" s="177" t="s">
        <v>3986</v>
      </c>
      <c r="G2728" s="177" t="s">
        <v>3417</v>
      </c>
      <c r="H2728" s="177" t="s">
        <v>3417</v>
      </c>
      <c r="I2728" s="177" t="s">
        <v>3401</v>
      </c>
      <c r="J2728" s="187" t="s">
        <v>8635</v>
      </c>
      <c r="K2728" s="60" t="str">
        <f t="shared" si="58"/>
        <v>0001000010010101619</v>
      </c>
    </row>
    <row r="2729" spans="1:11" s="3" customFormat="1">
      <c r="A2729" s="176" t="s">
        <v>5612</v>
      </c>
      <c r="B2729" s="176"/>
      <c r="C2729" s="185">
        <v>4</v>
      </c>
      <c r="D2729" s="153">
        <v>0</v>
      </c>
      <c r="E2729" s="177" t="s">
        <v>3417</v>
      </c>
      <c r="F2729" s="177" t="s">
        <v>3986</v>
      </c>
      <c r="G2729" s="177" t="s">
        <v>3417</v>
      </c>
      <c r="H2729" s="177" t="s">
        <v>3417</v>
      </c>
      <c r="I2729" s="177" t="s">
        <v>3401</v>
      </c>
      <c r="J2729" s="177" t="s">
        <v>8636</v>
      </c>
      <c r="K2729" s="60" t="str">
        <f t="shared" si="58"/>
        <v>0001000010010101620</v>
      </c>
    </row>
    <row r="2730" spans="1:11" s="3" customFormat="1">
      <c r="A2730" s="176" t="s">
        <v>5613</v>
      </c>
      <c r="B2730" s="176"/>
      <c r="C2730" s="185">
        <v>4</v>
      </c>
      <c r="D2730" s="153">
        <v>0</v>
      </c>
      <c r="E2730" s="177" t="s">
        <v>3417</v>
      </c>
      <c r="F2730" s="177" t="s">
        <v>3986</v>
      </c>
      <c r="G2730" s="177" t="s">
        <v>3417</v>
      </c>
      <c r="H2730" s="177" t="s">
        <v>3417</v>
      </c>
      <c r="I2730" s="177" t="s">
        <v>3401</v>
      </c>
      <c r="J2730" s="187" t="s">
        <v>8637</v>
      </c>
      <c r="K2730" s="60" t="str">
        <f t="shared" si="58"/>
        <v>0001000010010101621</v>
      </c>
    </row>
    <row r="2731" spans="1:11" s="3" customFormat="1">
      <c r="A2731" s="176" t="s">
        <v>5614</v>
      </c>
      <c r="B2731" s="176"/>
      <c r="C2731" s="185">
        <v>4</v>
      </c>
      <c r="D2731" s="153">
        <v>0</v>
      </c>
      <c r="E2731" s="177" t="s">
        <v>3417</v>
      </c>
      <c r="F2731" s="177" t="s">
        <v>3986</v>
      </c>
      <c r="G2731" s="177" t="s">
        <v>3417</v>
      </c>
      <c r="H2731" s="177" t="s">
        <v>3417</v>
      </c>
      <c r="I2731" s="177" t="s">
        <v>3401</v>
      </c>
      <c r="J2731" s="177" t="s">
        <v>8638</v>
      </c>
      <c r="K2731" s="60" t="str">
        <f t="shared" si="58"/>
        <v>0001000010010101622</v>
      </c>
    </row>
    <row r="2732" spans="1:11" s="3" customFormat="1">
      <c r="A2732" s="176" t="s">
        <v>5615</v>
      </c>
      <c r="B2732" s="176"/>
      <c r="C2732" s="185">
        <v>4</v>
      </c>
      <c r="D2732" s="153">
        <v>0</v>
      </c>
      <c r="E2732" s="177" t="s">
        <v>3417</v>
      </c>
      <c r="F2732" s="177" t="s">
        <v>3986</v>
      </c>
      <c r="G2732" s="177" t="s">
        <v>3417</v>
      </c>
      <c r="H2732" s="177" t="s">
        <v>3417</v>
      </c>
      <c r="I2732" s="177" t="s">
        <v>3401</v>
      </c>
      <c r="J2732" s="187" t="s">
        <v>8639</v>
      </c>
      <c r="K2732" s="60" t="str">
        <f t="shared" si="58"/>
        <v>0001000010010101623</v>
      </c>
    </row>
    <row r="2733" spans="1:11" s="3" customFormat="1">
      <c r="A2733" s="176" t="s">
        <v>5616</v>
      </c>
      <c r="B2733" s="176"/>
      <c r="C2733" s="185">
        <v>4</v>
      </c>
      <c r="D2733" s="153">
        <v>0</v>
      </c>
      <c r="E2733" s="177" t="s">
        <v>3417</v>
      </c>
      <c r="F2733" s="177" t="s">
        <v>3986</v>
      </c>
      <c r="G2733" s="177" t="s">
        <v>3417</v>
      </c>
      <c r="H2733" s="177" t="s">
        <v>3417</v>
      </c>
      <c r="I2733" s="177" t="s">
        <v>3401</v>
      </c>
      <c r="J2733" s="177" t="s">
        <v>8640</v>
      </c>
      <c r="K2733" s="60" t="str">
        <f t="shared" si="58"/>
        <v>0001000010010101624</v>
      </c>
    </row>
    <row r="2734" spans="1:11" s="3" customFormat="1">
      <c r="A2734" s="176" t="s">
        <v>5617</v>
      </c>
      <c r="B2734" s="176"/>
      <c r="C2734" s="185">
        <v>4</v>
      </c>
      <c r="D2734" s="153">
        <v>0</v>
      </c>
      <c r="E2734" s="177" t="s">
        <v>3417</v>
      </c>
      <c r="F2734" s="177" t="s">
        <v>3986</v>
      </c>
      <c r="G2734" s="177" t="s">
        <v>3417</v>
      </c>
      <c r="H2734" s="177" t="s">
        <v>3417</v>
      </c>
      <c r="I2734" s="177" t="s">
        <v>3401</v>
      </c>
      <c r="J2734" s="187" t="s">
        <v>8641</v>
      </c>
      <c r="K2734" s="60" t="str">
        <f t="shared" si="58"/>
        <v>0001000010010101625</v>
      </c>
    </row>
    <row r="2735" spans="1:11" s="3" customFormat="1">
      <c r="A2735" s="176" t="s">
        <v>5618</v>
      </c>
      <c r="B2735" s="176"/>
      <c r="C2735" s="185">
        <v>4</v>
      </c>
      <c r="D2735" s="153">
        <v>0</v>
      </c>
      <c r="E2735" s="177" t="s">
        <v>3417</v>
      </c>
      <c r="F2735" s="177" t="s">
        <v>3986</v>
      </c>
      <c r="G2735" s="177" t="s">
        <v>3417</v>
      </c>
      <c r="H2735" s="177" t="s">
        <v>3417</v>
      </c>
      <c r="I2735" s="177" t="s">
        <v>3401</v>
      </c>
      <c r="J2735" s="177" t="s">
        <v>8642</v>
      </c>
      <c r="K2735" s="60" t="str">
        <f t="shared" si="58"/>
        <v>0001000010010101626</v>
      </c>
    </row>
    <row r="2736" spans="1:11" s="3" customFormat="1">
      <c r="A2736" s="176" t="s">
        <v>5619</v>
      </c>
      <c r="B2736" s="176"/>
      <c r="C2736" s="185">
        <v>4</v>
      </c>
      <c r="D2736" s="153">
        <v>0</v>
      </c>
      <c r="E2736" s="177" t="s">
        <v>3417</v>
      </c>
      <c r="F2736" s="177" t="s">
        <v>3986</v>
      </c>
      <c r="G2736" s="177" t="s">
        <v>3417</v>
      </c>
      <c r="H2736" s="177" t="s">
        <v>3417</v>
      </c>
      <c r="I2736" s="177" t="s">
        <v>3401</v>
      </c>
      <c r="J2736" s="187" t="s">
        <v>8643</v>
      </c>
      <c r="K2736" s="60" t="str">
        <f t="shared" si="58"/>
        <v>0001000010010101627</v>
      </c>
    </row>
    <row r="2737" spans="1:11" s="3" customFormat="1">
      <c r="A2737" s="176" t="s">
        <v>5620</v>
      </c>
      <c r="B2737" s="176"/>
      <c r="C2737" s="185">
        <v>4</v>
      </c>
      <c r="D2737" s="153">
        <v>0</v>
      </c>
      <c r="E2737" s="177" t="s">
        <v>3417</v>
      </c>
      <c r="F2737" s="177" t="s">
        <v>3986</v>
      </c>
      <c r="G2737" s="177" t="s">
        <v>3417</v>
      </c>
      <c r="H2737" s="177" t="s">
        <v>3417</v>
      </c>
      <c r="I2737" s="177" t="s">
        <v>3401</v>
      </c>
      <c r="J2737" s="177" t="s">
        <v>8644</v>
      </c>
      <c r="K2737" s="60" t="str">
        <f t="shared" si="58"/>
        <v>0001000010010101628</v>
      </c>
    </row>
    <row r="2738" spans="1:11" s="3" customFormat="1">
      <c r="A2738" s="176" t="s">
        <v>5621</v>
      </c>
      <c r="B2738" s="176"/>
      <c r="C2738" s="185">
        <v>4</v>
      </c>
      <c r="D2738" s="153">
        <v>0</v>
      </c>
      <c r="E2738" s="177" t="s">
        <v>3417</v>
      </c>
      <c r="F2738" s="177" t="s">
        <v>3986</v>
      </c>
      <c r="G2738" s="177" t="s">
        <v>3417</v>
      </c>
      <c r="H2738" s="177" t="s">
        <v>3417</v>
      </c>
      <c r="I2738" s="177" t="s">
        <v>3401</v>
      </c>
      <c r="J2738" s="187" t="s">
        <v>8645</v>
      </c>
      <c r="K2738" s="60" t="str">
        <f t="shared" si="58"/>
        <v>0001000010010101629</v>
      </c>
    </row>
    <row r="2739" spans="1:11" s="3" customFormat="1">
      <c r="A2739" s="176" t="s">
        <v>5622</v>
      </c>
      <c r="B2739" s="176"/>
      <c r="C2739" s="185">
        <v>4</v>
      </c>
      <c r="D2739" s="153">
        <v>0</v>
      </c>
      <c r="E2739" s="177" t="s">
        <v>3417</v>
      </c>
      <c r="F2739" s="177" t="s">
        <v>3986</v>
      </c>
      <c r="G2739" s="177" t="s">
        <v>3417</v>
      </c>
      <c r="H2739" s="177" t="s">
        <v>3417</v>
      </c>
      <c r="I2739" s="177" t="s">
        <v>3401</v>
      </c>
      <c r="J2739" s="177" t="s">
        <v>8646</v>
      </c>
      <c r="K2739" s="60" t="str">
        <f t="shared" si="58"/>
        <v>0001000010010101630</v>
      </c>
    </row>
    <row r="2740" spans="1:11" s="3" customFormat="1">
      <c r="A2740" s="176" t="s">
        <v>5623</v>
      </c>
      <c r="B2740" s="176"/>
      <c r="C2740" s="185">
        <v>4</v>
      </c>
      <c r="D2740" s="153">
        <v>0</v>
      </c>
      <c r="E2740" s="177" t="s">
        <v>3417</v>
      </c>
      <c r="F2740" s="177" t="s">
        <v>3986</v>
      </c>
      <c r="G2740" s="177" t="s">
        <v>3417</v>
      </c>
      <c r="H2740" s="177" t="s">
        <v>3417</v>
      </c>
      <c r="I2740" s="177" t="s">
        <v>3401</v>
      </c>
      <c r="J2740" s="187" t="s">
        <v>8647</v>
      </c>
      <c r="K2740" s="60" t="str">
        <f t="shared" si="58"/>
        <v>0001000010010101631</v>
      </c>
    </row>
    <row r="2741" spans="1:11" s="3" customFormat="1">
      <c r="A2741" s="176" t="s">
        <v>5624</v>
      </c>
      <c r="B2741" s="176"/>
      <c r="C2741" s="185">
        <v>4</v>
      </c>
      <c r="D2741" s="153">
        <v>0</v>
      </c>
      <c r="E2741" s="177" t="s">
        <v>3417</v>
      </c>
      <c r="F2741" s="177" t="s">
        <v>3986</v>
      </c>
      <c r="G2741" s="177" t="s">
        <v>3417</v>
      </c>
      <c r="H2741" s="177" t="s">
        <v>3417</v>
      </c>
      <c r="I2741" s="177" t="s">
        <v>3401</v>
      </c>
      <c r="J2741" s="177" t="s">
        <v>8648</v>
      </c>
      <c r="K2741" s="60" t="str">
        <f t="shared" si="58"/>
        <v>0001000010010101632</v>
      </c>
    </row>
    <row r="2742" spans="1:11" s="3" customFormat="1">
      <c r="A2742" s="176" t="s">
        <v>5625</v>
      </c>
      <c r="B2742" s="176"/>
      <c r="C2742" s="185">
        <v>4</v>
      </c>
      <c r="D2742" s="153">
        <v>0</v>
      </c>
      <c r="E2742" s="177" t="s">
        <v>3417</v>
      </c>
      <c r="F2742" s="177" t="s">
        <v>3986</v>
      </c>
      <c r="G2742" s="177" t="s">
        <v>3417</v>
      </c>
      <c r="H2742" s="177" t="s">
        <v>3417</v>
      </c>
      <c r="I2742" s="177" t="s">
        <v>3401</v>
      </c>
      <c r="J2742" s="187" t="s">
        <v>8649</v>
      </c>
      <c r="K2742" s="60" t="str">
        <f t="shared" si="58"/>
        <v>0001000010010101633</v>
      </c>
    </row>
    <row r="2743" spans="1:11" s="3" customFormat="1">
      <c r="A2743" s="176" t="s">
        <v>5626</v>
      </c>
      <c r="B2743" s="176"/>
      <c r="C2743" s="185">
        <v>4</v>
      </c>
      <c r="D2743" s="153">
        <v>0</v>
      </c>
      <c r="E2743" s="177" t="s">
        <v>3417</v>
      </c>
      <c r="F2743" s="177" t="s">
        <v>3986</v>
      </c>
      <c r="G2743" s="177" t="s">
        <v>3417</v>
      </c>
      <c r="H2743" s="177" t="s">
        <v>3417</v>
      </c>
      <c r="I2743" s="177" t="s">
        <v>3401</v>
      </c>
      <c r="J2743" s="177" t="s">
        <v>8650</v>
      </c>
      <c r="K2743" s="60" t="str">
        <f t="shared" si="58"/>
        <v>0001000010010101634</v>
      </c>
    </row>
    <row r="2744" spans="1:11" s="3" customFormat="1">
      <c r="A2744" s="176" t="s">
        <v>5627</v>
      </c>
      <c r="B2744" s="176"/>
      <c r="C2744" s="185">
        <v>4</v>
      </c>
      <c r="D2744" s="153">
        <v>0</v>
      </c>
      <c r="E2744" s="177" t="s">
        <v>3417</v>
      </c>
      <c r="F2744" s="177" t="s">
        <v>3986</v>
      </c>
      <c r="G2744" s="177" t="s">
        <v>3417</v>
      </c>
      <c r="H2744" s="177" t="s">
        <v>3417</v>
      </c>
      <c r="I2744" s="177" t="s">
        <v>3401</v>
      </c>
      <c r="J2744" s="187" t="s">
        <v>8651</v>
      </c>
      <c r="K2744" s="60" t="str">
        <f t="shared" si="58"/>
        <v>0001000010010101635</v>
      </c>
    </row>
    <row r="2745" spans="1:11" s="3" customFormat="1">
      <c r="A2745" s="176" t="s">
        <v>5628</v>
      </c>
      <c r="B2745" s="176"/>
      <c r="C2745" s="185">
        <v>4</v>
      </c>
      <c r="D2745" s="153">
        <v>0</v>
      </c>
      <c r="E2745" s="177" t="s">
        <v>3417</v>
      </c>
      <c r="F2745" s="177" t="s">
        <v>3986</v>
      </c>
      <c r="G2745" s="177" t="s">
        <v>3417</v>
      </c>
      <c r="H2745" s="177" t="s">
        <v>3417</v>
      </c>
      <c r="I2745" s="177" t="s">
        <v>3401</v>
      </c>
      <c r="J2745" s="177" t="s">
        <v>8652</v>
      </c>
      <c r="K2745" s="60" t="str">
        <f t="shared" si="58"/>
        <v>0001000010010101636</v>
      </c>
    </row>
    <row r="2746" spans="1:11" s="3" customFormat="1">
      <c r="A2746" s="176" t="s">
        <v>5629</v>
      </c>
      <c r="B2746" s="176"/>
      <c r="C2746" s="185">
        <v>4</v>
      </c>
      <c r="D2746" s="153">
        <v>0</v>
      </c>
      <c r="E2746" s="177" t="s">
        <v>3417</v>
      </c>
      <c r="F2746" s="177" t="s">
        <v>3986</v>
      </c>
      <c r="G2746" s="177" t="s">
        <v>3417</v>
      </c>
      <c r="H2746" s="177" t="s">
        <v>3417</v>
      </c>
      <c r="I2746" s="177" t="s">
        <v>3401</v>
      </c>
      <c r="J2746" s="187" t="s">
        <v>8653</v>
      </c>
      <c r="K2746" s="60" t="str">
        <f t="shared" si="58"/>
        <v>0001000010010101637</v>
      </c>
    </row>
    <row r="2747" spans="1:11" s="3" customFormat="1">
      <c r="A2747" s="176" t="s">
        <v>5630</v>
      </c>
      <c r="B2747" s="176"/>
      <c r="C2747" s="185">
        <v>4</v>
      </c>
      <c r="D2747" s="153">
        <v>0</v>
      </c>
      <c r="E2747" s="177" t="s">
        <v>3417</v>
      </c>
      <c r="F2747" s="177" t="s">
        <v>3986</v>
      </c>
      <c r="G2747" s="177" t="s">
        <v>3417</v>
      </c>
      <c r="H2747" s="177" t="s">
        <v>3417</v>
      </c>
      <c r="I2747" s="177" t="s">
        <v>3401</v>
      </c>
      <c r="J2747" s="177" t="s">
        <v>8654</v>
      </c>
      <c r="K2747" s="60" t="str">
        <f t="shared" si="58"/>
        <v>0001000010010101638</v>
      </c>
    </row>
    <row r="2748" spans="1:11" s="3" customFormat="1">
      <c r="A2748" s="176" t="s">
        <v>5631</v>
      </c>
      <c r="B2748" s="176"/>
      <c r="C2748" s="185">
        <v>4</v>
      </c>
      <c r="D2748" s="153">
        <v>0</v>
      </c>
      <c r="E2748" s="177" t="s">
        <v>3417</v>
      </c>
      <c r="F2748" s="177" t="s">
        <v>3986</v>
      </c>
      <c r="G2748" s="177" t="s">
        <v>3417</v>
      </c>
      <c r="H2748" s="177" t="s">
        <v>3417</v>
      </c>
      <c r="I2748" s="177" t="s">
        <v>3401</v>
      </c>
      <c r="J2748" s="187" t="s">
        <v>8655</v>
      </c>
      <c r="K2748" s="60" t="str">
        <f t="shared" si="58"/>
        <v>0001000010010101639</v>
      </c>
    </row>
    <row r="2749" spans="1:11" s="3" customFormat="1">
      <c r="A2749" s="176" t="s">
        <v>5632</v>
      </c>
      <c r="B2749" s="176"/>
      <c r="C2749" s="185">
        <v>4</v>
      </c>
      <c r="D2749" s="153">
        <v>0</v>
      </c>
      <c r="E2749" s="177" t="s">
        <v>3417</v>
      </c>
      <c r="F2749" s="177" t="s">
        <v>3986</v>
      </c>
      <c r="G2749" s="177" t="s">
        <v>3417</v>
      </c>
      <c r="H2749" s="177" t="s">
        <v>3417</v>
      </c>
      <c r="I2749" s="177" t="s">
        <v>3401</v>
      </c>
      <c r="J2749" s="177" t="s">
        <v>8656</v>
      </c>
      <c r="K2749" s="60" t="str">
        <f t="shared" si="58"/>
        <v>0001000010010101640</v>
      </c>
    </row>
    <row r="2750" spans="1:11" s="3" customFormat="1">
      <c r="A2750" s="176" t="s">
        <v>5633</v>
      </c>
      <c r="B2750" s="176"/>
      <c r="C2750" s="185">
        <v>4</v>
      </c>
      <c r="D2750" s="153">
        <v>0</v>
      </c>
      <c r="E2750" s="177" t="s">
        <v>3417</v>
      </c>
      <c r="F2750" s="177" t="s">
        <v>3986</v>
      </c>
      <c r="G2750" s="177" t="s">
        <v>3417</v>
      </c>
      <c r="H2750" s="177" t="s">
        <v>3417</v>
      </c>
      <c r="I2750" s="177" t="s">
        <v>3401</v>
      </c>
      <c r="J2750" s="187" t="s">
        <v>8657</v>
      </c>
      <c r="K2750" s="60" t="str">
        <f t="shared" si="58"/>
        <v>0001000010010101641</v>
      </c>
    </row>
    <row r="2751" spans="1:11" s="3" customFormat="1">
      <c r="A2751" s="176" t="s">
        <v>5634</v>
      </c>
      <c r="B2751" s="176"/>
      <c r="C2751" s="185">
        <v>4</v>
      </c>
      <c r="D2751" s="153">
        <v>0</v>
      </c>
      <c r="E2751" s="177" t="s">
        <v>3417</v>
      </c>
      <c r="F2751" s="177" t="s">
        <v>3986</v>
      </c>
      <c r="G2751" s="177" t="s">
        <v>3417</v>
      </c>
      <c r="H2751" s="177" t="s">
        <v>3417</v>
      </c>
      <c r="I2751" s="177" t="s">
        <v>3401</v>
      </c>
      <c r="J2751" s="177" t="s">
        <v>8658</v>
      </c>
      <c r="K2751" s="60" t="str">
        <f t="shared" si="58"/>
        <v>0001000010010101642</v>
      </c>
    </row>
    <row r="2752" spans="1:11" s="3" customFormat="1">
      <c r="A2752" s="176" t="s">
        <v>5635</v>
      </c>
      <c r="B2752" s="176"/>
      <c r="C2752" s="185">
        <v>4</v>
      </c>
      <c r="D2752" s="153">
        <v>0</v>
      </c>
      <c r="E2752" s="177" t="s">
        <v>3417</v>
      </c>
      <c r="F2752" s="177" t="s">
        <v>3986</v>
      </c>
      <c r="G2752" s="177" t="s">
        <v>3417</v>
      </c>
      <c r="H2752" s="177" t="s">
        <v>3417</v>
      </c>
      <c r="I2752" s="177" t="s">
        <v>3401</v>
      </c>
      <c r="J2752" s="187" t="s">
        <v>8659</v>
      </c>
      <c r="K2752" s="60" t="str">
        <f t="shared" si="58"/>
        <v>0001000010010101643</v>
      </c>
    </row>
    <row r="2753" spans="1:11" s="3" customFormat="1">
      <c r="A2753" s="176" t="s">
        <v>5636</v>
      </c>
      <c r="B2753" s="176"/>
      <c r="C2753" s="185">
        <v>4</v>
      </c>
      <c r="D2753" s="153">
        <v>0</v>
      </c>
      <c r="E2753" s="177" t="s">
        <v>3417</v>
      </c>
      <c r="F2753" s="177" t="s">
        <v>3986</v>
      </c>
      <c r="G2753" s="177" t="s">
        <v>3417</v>
      </c>
      <c r="H2753" s="177" t="s">
        <v>3417</v>
      </c>
      <c r="I2753" s="177" t="s">
        <v>3401</v>
      </c>
      <c r="J2753" s="177" t="s">
        <v>8660</v>
      </c>
      <c r="K2753" s="60" t="str">
        <f t="shared" si="58"/>
        <v>0001000010010101644</v>
      </c>
    </row>
    <row r="2754" spans="1:11" s="3" customFormat="1">
      <c r="A2754" s="176" t="s">
        <v>5637</v>
      </c>
      <c r="B2754" s="176"/>
      <c r="C2754" s="185">
        <v>4</v>
      </c>
      <c r="D2754" s="153">
        <v>0</v>
      </c>
      <c r="E2754" s="177" t="s">
        <v>3417</v>
      </c>
      <c r="F2754" s="177" t="s">
        <v>3986</v>
      </c>
      <c r="G2754" s="177" t="s">
        <v>3417</v>
      </c>
      <c r="H2754" s="177" t="s">
        <v>3417</v>
      </c>
      <c r="I2754" s="177" t="s">
        <v>3401</v>
      </c>
      <c r="J2754" s="187" t="s">
        <v>8661</v>
      </c>
      <c r="K2754" s="60" t="str">
        <f t="shared" si="58"/>
        <v>0001000010010101645</v>
      </c>
    </row>
    <row r="2755" spans="1:11" s="3" customFormat="1">
      <c r="A2755" s="176" t="s">
        <v>5638</v>
      </c>
      <c r="B2755" s="176"/>
      <c r="C2755" s="185">
        <v>4</v>
      </c>
      <c r="D2755" s="153">
        <v>0</v>
      </c>
      <c r="E2755" s="177" t="s">
        <v>3417</v>
      </c>
      <c r="F2755" s="177" t="s">
        <v>3986</v>
      </c>
      <c r="G2755" s="177" t="s">
        <v>3417</v>
      </c>
      <c r="H2755" s="177" t="s">
        <v>3417</v>
      </c>
      <c r="I2755" s="177" t="s">
        <v>3401</v>
      </c>
      <c r="J2755" s="177" t="s">
        <v>8662</v>
      </c>
      <c r="K2755" s="60" t="str">
        <f t="shared" si="58"/>
        <v>0001000010010101646</v>
      </c>
    </row>
    <row r="2756" spans="1:11" s="3" customFormat="1">
      <c r="A2756" s="176" t="s">
        <v>5639</v>
      </c>
      <c r="B2756" s="176"/>
      <c r="C2756" s="185">
        <v>4</v>
      </c>
      <c r="D2756" s="153">
        <v>0</v>
      </c>
      <c r="E2756" s="177" t="s">
        <v>3417</v>
      </c>
      <c r="F2756" s="177" t="s">
        <v>3986</v>
      </c>
      <c r="G2756" s="177" t="s">
        <v>3417</v>
      </c>
      <c r="H2756" s="177" t="s">
        <v>3417</v>
      </c>
      <c r="I2756" s="177" t="s">
        <v>3401</v>
      </c>
      <c r="J2756" s="187" t="s">
        <v>8663</v>
      </c>
      <c r="K2756" s="60" t="str">
        <f t="shared" si="58"/>
        <v>0001000010010101647</v>
      </c>
    </row>
    <row r="2757" spans="1:11" s="3" customFormat="1">
      <c r="A2757" s="176" t="s">
        <v>5640</v>
      </c>
      <c r="B2757" s="176"/>
      <c r="C2757" s="185">
        <v>4</v>
      </c>
      <c r="D2757" s="153">
        <v>0</v>
      </c>
      <c r="E2757" s="177" t="s">
        <v>3417</v>
      </c>
      <c r="F2757" s="177" t="s">
        <v>3986</v>
      </c>
      <c r="G2757" s="177" t="s">
        <v>3417</v>
      </c>
      <c r="H2757" s="177" t="s">
        <v>3417</v>
      </c>
      <c r="I2757" s="177" t="s">
        <v>3401</v>
      </c>
      <c r="J2757" s="177" t="s">
        <v>8664</v>
      </c>
      <c r="K2757" s="60" t="str">
        <f t="shared" si="58"/>
        <v>0001000010010101648</v>
      </c>
    </row>
    <row r="2758" spans="1:11" s="3" customFormat="1">
      <c r="A2758" s="176" t="s">
        <v>5641</v>
      </c>
      <c r="B2758" s="176"/>
      <c r="C2758" s="185">
        <v>4</v>
      </c>
      <c r="D2758" s="153">
        <v>0</v>
      </c>
      <c r="E2758" s="177" t="s">
        <v>3417</v>
      </c>
      <c r="F2758" s="177" t="s">
        <v>3986</v>
      </c>
      <c r="G2758" s="177" t="s">
        <v>3417</v>
      </c>
      <c r="H2758" s="177" t="s">
        <v>3417</v>
      </c>
      <c r="I2758" s="177" t="s">
        <v>3401</v>
      </c>
      <c r="J2758" s="187" t="s">
        <v>8665</v>
      </c>
      <c r="K2758" s="60" t="str">
        <f t="shared" si="58"/>
        <v>0001000010010101649</v>
      </c>
    </row>
    <row r="2759" spans="1:11" s="3" customFormat="1">
      <c r="A2759" s="176" t="s">
        <v>5642</v>
      </c>
      <c r="B2759" s="176"/>
      <c r="C2759" s="185">
        <v>4</v>
      </c>
      <c r="D2759" s="153">
        <v>0</v>
      </c>
      <c r="E2759" s="177" t="s">
        <v>3417</v>
      </c>
      <c r="F2759" s="177" t="s">
        <v>3986</v>
      </c>
      <c r="G2759" s="177" t="s">
        <v>3417</v>
      </c>
      <c r="H2759" s="177" t="s">
        <v>3417</v>
      </c>
      <c r="I2759" s="177" t="s">
        <v>3401</v>
      </c>
      <c r="J2759" s="177" t="s">
        <v>8666</v>
      </c>
      <c r="K2759" s="60" t="str">
        <f t="shared" si="58"/>
        <v>0001000010010101650</v>
      </c>
    </row>
    <row r="2760" spans="1:11" s="3" customFormat="1">
      <c r="A2760" s="176" t="s">
        <v>5643</v>
      </c>
      <c r="B2760" s="176"/>
      <c r="C2760" s="185">
        <v>4</v>
      </c>
      <c r="D2760" s="153">
        <v>0</v>
      </c>
      <c r="E2760" s="177" t="s">
        <v>3417</v>
      </c>
      <c r="F2760" s="177" t="s">
        <v>3986</v>
      </c>
      <c r="G2760" s="177" t="s">
        <v>3417</v>
      </c>
      <c r="H2760" s="177" t="s">
        <v>3417</v>
      </c>
      <c r="I2760" s="177" t="s">
        <v>3401</v>
      </c>
      <c r="J2760" s="187" t="s">
        <v>8667</v>
      </c>
      <c r="K2760" s="60" t="str">
        <f t="shared" si="58"/>
        <v>0001000010010101651</v>
      </c>
    </row>
    <row r="2761" spans="1:11" s="3" customFormat="1">
      <c r="A2761" s="176" t="s">
        <v>5644</v>
      </c>
      <c r="B2761" s="176"/>
      <c r="C2761" s="185">
        <v>4</v>
      </c>
      <c r="D2761" s="153">
        <v>0</v>
      </c>
      <c r="E2761" s="177" t="s">
        <v>3417</v>
      </c>
      <c r="F2761" s="177" t="s">
        <v>3986</v>
      </c>
      <c r="G2761" s="177" t="s">
        <v>3417</v>
      </c>
      <c r="H2761" s="177" t="s">
        <v>3417</v>
      </c>
      <c r="I2761" s="177" t="s">
        <v>3401</v>
      </c>
      <c r="J2761" s="177" t="s">
        <v>8668</v>
      </c>
      <c r="K2761" s="60" t="str">
        <f t="shared" si="58"/>
        <v>0001000010010101652</v>
      </c>
    </row>
    <row r="2762" spans="1:11" s="3" customFormat="1">
      <c r="A2762" s="176" t="s">
        <v>5645</v>
      </c>
      <c r="B2762" s="176"/>
      <c r="C2762" s="185">
        <v>4</v>
      </c>
      <c r="D2762" s="153">
        <v>0</v>
      </c>
      <c r="E2762" s="177" t="s">
        <v>3417</v>
      </c>
      <c r="F2762" s="177" t="s">
        <v>3986</v>
      </c>
      <c r="G2762" s="177" t="s">
        <v>3417</v>
      </c>
      <c r="H2762" s="177" t="s">
        <v>3417</v>
      </c>
      <c r="I2762" s="177" t="s">
        <v>3401</v>
      </c>
      <c r="J2762" s="187" t="s">
        <v>8669</v>
      </c>
      <c r="K2762" s="60" t="str">
        <f t="shared" si="58"/>
        <v>0001000010010101653</v>
      </c>
    </row>
    <row r="2763" spans="1:11" s="3" customFormat="1">
      <c r="A2763" s="176" t="s">
        <v>5646</v>
      </c>
      <c r="B2763" s="176"/>
      <c r="C2763" s="185">
        <v>4</v>
      </c>
      <c r="D2763" s="153">
        <v>0</v>
      </c>
      <c r="E2763" s="177" t="s">
        <v>3417</v>
      </c>
      <c r="F2763" s="177" t="s">
        <v>3986</v>
      </c>
      <c r="G2763" s="177" t="s">
        <v>3417</v>
      </c>
      <c r="H2763" s="177" t="s">
        <v>3417</v>
      </c>
      <c r="I2763" s="177" t="s">
        <v>3401</v>
      </c>
      <c r="J2763" s="177" t="s">
        <v>8670</v>
      </c>
      <c r="K2763" s="60" t="str">
        <f t="shared" si="58"/>
        <v>0001000010010101654</v>
      </c>
    </row>
    <row r="2764" spans="1:11" s="3" customFormat="1">
      <c r="A2764" s="176" t="s">
        <v>5647</v>
      </c>
      <c r="B2764" s="176"/>
      <c r="C2764" s="185">
        <v>4</v>
      </c>
      <c r="D2764" s="153">
        <v>0</v>
      </c>
      <c r="E2764" s="177" t="s">
        <v>3417</v>
      </c>
      <c r="F2764" s="177" t="s">
        <v>3986</v>
      </c>
      <c r="G2764" s="177" t="s">
        <v>3417</v>
      </c>
      <c r="H2764" s="177" t="s">
        <v>3417</v>
      </c>
      <c r="I2764" s="177" t="s">
        <v>3401</v>
      </c>
      <c r="J2764" s="187" t="s">
        <v>8671</v>
      </c>
      <c r="K2764" s="60" t="str">
        <f t="shared" si="58"/>
        <v>0001000010010101655</v>
      </c>
    </row>
    <row r="2765" spans="1:11" s="3" customFormat="1">
      <c r="A2765" s="176" t="s">
        <v>5648</v>
      </c>
      <c r="B2765" s="176"/>
      <c r="C2765" s="185">
        <v>4</v>
      </c>
      <c r="D2765" s="153">
        <v>0</v>
      </c>
      <c r="E2765" s="177" t="s">
        <v>3417</v>
      </c>
      <c r="F2765" s="177" t="s">
        <v>3986</v>
      </c>
      <c r="G2765" s="177" t="s">
        <v>3417</v>
      </c>
      <c r="H2765" s="177" t="s">
        <v>3417</v>
      </c>
      <c r="I2765" s="177" t="s">
        <v>3401</v>
      </c>
      <c r="J2765" s="177" t="s">
        <v>8672</v>
      </c>
      <c r="K2765" s="60" t="str">
        <f t="shared" si="58"/>
        <v>0001000010010101656</v>
      </c>
    </row>
    <row r="2766" spans="1:11" s="3" customFormat="1">
      <c r="A2766" s="176" t="s">
        <v>5649</v>
      </c>
      <c r="B2766" s="176"/>
      <c r="C2766" s="185">
        <v>4</v>
      </c>
      <c r="D2766" s="153">
        <v>0</v>
      </c>
      <c r="E2766" s="177" t="s">
        <v>3417</v>
      </c>
      <c r="F2766" s="177" t="s">
        <v>3986</v>
      </c>
      <c r="G2766" s="177" t="s">
        <v>3417</v>
      </c>
      <c r="H2766" s="177" t="s">
        <v>3417</v>
      </c>
      <c r="I2766" s="177" t="s">
        <v>3401</v>
      </c>
      <c r="J2766" s="187" t="s">
        <v>8673</v>
      </c>
      <c r="K2766" s="60" t="str">
        <f t="shared" si="58"/>
        <v>0001000010010101657</v>
      </c>
    </row>
    <row r="2767" spans="1:11" s="3" customFormat="1">
      <c r="A2767" s="176" t="s">
        <v>5650</v>
      </c>
      <c r="B2767" s="176"/>
      <c r="C2767" s="185">
        <v>4</v>
      </c>
      <c r="D2767" s="153">
        <v>0</v>
      </c>
      <c r="E2767" s="177" t="s">
        <v>3417</v>
      </c>
      <c r="F2767" s="177" t="s">
        <v>3986</v>
      </c>
      <c r="G2767" s="177" t="s">
        <v>3417</v>
      </c>
      <c r="H2767" s="177" t="s">
        <v>3417</v>
      </c>
      <c r="I2767" s="177" t="s">
        <v>3401</v>
      </c>
      <c r="J2767" s="177" t="s">
        <v>8674</v>
      </c>
      <c r="K2767" s="60" t="str">
        <f t="shared" si="58"/>
        <v>0001000010010101658</v>
      </c>
    </row>
    <row r="2768" spans="1:11" s="3" customFormat="1">
      <c r="A2768" s="176" t="s">
        <v>5651</v>
      </c>
      <c r="B2768" s="176"/>
      <c r="C2768" s="185">
        <v>4</v>
      </c>
      <c r="D2768" s="153">
        <v>0</v>
      </c>
      <c r="E2768" s="177" t="s">
        <v>3417</v>
      </c>
      <c r="F2768" s="177" t="s">
        <v>3986</v>
      </c>
      <c r="G2768" s="177" t="s">
        <v>3417</v>
      </c>
      <c r="H2768" s="177" t="s">
        <v>3417</v>
      </c>
      <c r="I2768" s="177" t="s">
        <v>3401</v>
      </c>
      <c r="J2768" s="187" t="s">
        <v>8675</v>
      </c>
      <c r="K2768" s="60" t="str">
        <f t="shared" si="58"/>
        <v>0001000010010101659</v>
      </c>
    </row>
    <row r="2769" spans="1:11" s="3" customFormat="1">
      <c r="A2769" s="176" t="s">
        <v>5652</v>
      </c>
      <c r="B2769" s="176"/>
      <c r="C2769" s="185">
        <v>4</v>
      </c>
      <c r="D2769" s="153">
        <v>0</v>
      </c>
      <c r="E2769" s="177" t="s">
        <v>3417</v>
      </c>
      <c r="F2769" s="177" t="s">
        <v>3986</v>
      </c>
      <c r="G2769" s="177" t="s">
        <v>3417</v>
      </c>
      <c r="H2769" s="177" t="s">
        <v>3417</v>
      </c>
      <c r="I2769" s="177" t="s">
        <v>3401</v>
      </c>
      <c r="J2769" s="177" t="s">
        <v>8676</v>
      </c>
      <c r="K2769" s="60" t="str">
        <f t="shared" si="58"/>
        <v>0001000010010101660</v>
      </c>
    </row>
    <row r="2770" spans="1:11" s="3" customFormat="1">
      <c r="A2770" s="176" t="s">
        <v>5653</v>
      </c>
      <c r="B2770" s="176"/>
      <c r="C2770" s="185">
        <v>4</v>
      </c>
      <c r="D2770" s="153">
        <v>0</v>
      </c>
      <c r="E2770" s="177" t="s">
        <v>3417</v>
      </c>
      <c r="F2770" s="177" t="s">
        <v>3986</v>
      </c>
      <c r="G2770" s="177" t="s">
        <v>3417</v>
      </c>
      <c r="H2770" s="177" t="s">
        <v>3417</v>
      </c>
      <c r="I2770" s="177" t="s">
        <v>3401</v>
      </c>
      <c r="J2770" s="187" t="s">
        <v>8677</v>
      </c>
      <c r="K2770" s="60" t="str">
        <f t="shared" si="58"/>
        <v>0001000010010101661</v>
      </c>
    </row>
    <row r="2771" spans="1:11" s="3" customFormat="1">
      <c r="A2771" s="176" t="s">
        <v>5654</v>
      </c>
      <c r="B2771" s="176"/>
      <c r="C2771" s="185">
        <v>4</v>
      </c>
      <c r="D2771" s="153">
        <v>0</v>
      </c>
      <c r="E2771" s="177" t="s">
        <v>3417</v>
      </c>
      <c r="F2771" s="177" t="s">
        <v>3986</v>
      </c>
      <c r="G2771" s="177" t="s">
        <v>3417</v>
      </c>
      <c r="H2771" s="177" t="s">
        <v>3417</v>
      </c>
      <c r="I2771" s="177" t="s">
        <v>3401</v>
      </c>
      <c r="J2771" s="177" t="s">
        <v>8678</v>
      </c>
      <c r="K2771" s="60" t="str">
        <f t="shared" si="58"/>
        <v>0001000010010101662</v>
      </c>
    </row>
    <row r="2772" spans="1:11" s="3" customFormat="1">
      <c r="A2772" s="176" t="s">
        <v>5655</v>
      </c>
      <c r="B2772" s="176"/>
      <c r="C2772" s="185">
        <v>4</v>
      </c>
      <c r="D2772" s="153">
        <v>0</v>
      </c>
      <c r="E2772" s="177" t="s">
        <v>3417</v>
      </c>
      <c r="F2772" s="177" t="s">
        <v>3986</v>
      </c>
      <c r="G2772" s="177" t="s">
        <v>3417</v>
      </c>
      <c r="H2772" s="177" t="s">
        <v>3417</v>
      </c>
      <c r="I2772" s="177" t="s">
        <v>3401</v>
      </c>
      <c r="J2772" s="187" t="s">
        <v>8679</v>
      </c>
      <c r="K2772" s="60" t="str">
        <f t="shared" si="58"/>
        <v>0001000010010101663</v>
      </c>
    </row>
    <row r="2773" spans="1:11" s="3" customFormat="1">
      <c r="A2773" s="176" t="s">
        <v>5656</v>
      </c>
      <c r="B2773" s="176"/>
      <c r="C2773" s="185">
        <v>4</v>
      </c>
      <c r="D2773" s="153">
        <v>0</v>
      </c>
      <c r="E2773" s="177" t="s">
        <v>3417</v>
      </c>
      <c r="F2773" s="177" t="s">
        <v>3986</v>
      </c>
      <c r="G2773" s="177" t="s">
        <v>3417</v>
      </c>
      <c r="H2773" s="177" t="s">
        <v>3417</v>
      </c>
      <c r="I2773" s="177" t="s">
        <v>3401</v>
      </c>
      <c r="J2773" s="177" t="s">
        <v>8680</v>
      </c>
      <c r="K2773" s="60" t="str">
        <f t="shared" si="58"/>
        <v>0001000010010101664</v>
      </c>
    </row>
    <row r="2774" spans="1:11" s="3" customFormat="1">
      <c r="A2774" s="176" t="s">
        <v>5657</v>
      </c>
      <c r="B2774" s="176"/>
      <c r="C2774" s="185">
        <v>4</v>
      </c>
      <c r="D2774" s="153">
        <v>0</v>
      </c>
      <c r="E2774" s="177" t="s">
        <v>3417</v>
      </c>
      <c r="F2774" s="177" t="s">
        <v>3986</v>
      </c>
      <c r="G2774" s="177" t="s">
        <v>3417</v>
      </c>
      <c r="H2774" s="177" t="s">
        <v>3417</v>
      </c>
      <c r="I2774" s="177" t="s">
        <v>3401</v>
      </c>
      <c r="J2774" s="187" t="s">
        <v>8681</v>
      </c>
      <c r="K2774" s="60" t="str">
        <f t="shared" si="58"/>
        <v>0001000010010101665</v>
      </c>
    </row>
    <row r="2775" spans="1:11" s="3" customFormat="1">
      <c r="A2775" s="176" t="s">
        <v>5658</v>
      </c>
      <c r="B2775" s="176"/>
      <c r="C2775" s="185">
        <v>4</v>
      </c>
      <c r="D2775" s="153">
        <v>0</v>
      </c>
      <c r="E2775" s="177" t="s">
        <v>3417</v>
      </c>
      <c r="F2775" s="177" t="s">
        <v>3986</v>
      </c>
      <c r="G2775" s="177" t="s">
        <v>3417</v>
      </c>
      <c r="H2775" s="177" t="s">
        <v>3417</v>
      </c>
      <c r="I2775" s="177" t="s">
        <v>3401</v>
      </c>
      <c r="J2775" s="177" t="s">
        <v>8682</v>
      </c>
      <c r="K2775" s="60" t="str">
        <f t="shared" ref="K2775:K2838" si="59">D2775&amp;E2775&amp;F2775&amp;G2775&amp;H2775&amp;I2775&amp;J2775</f>
        <v>0001000010010101666</v>
      </c>
    </row>
    <row r="2776" spans="1:11" s="3" customFormat="1">
      <c r="A2776" s="176" t="s">
        <v>5659</v>
      </c>
      <c r="B2776" s="176"/>
      <c r="C2776" s="185">
        <v>4</v>
      </c>
      <c r="D2776" s="153">
        <v>0</v>
      </c>
      <c r="E2776" s="177" t="s">
        <v>3417</v>
      </c>
      <c r="F2776" s="177" t="s">
        <v>3986</v>
      </c>
      <c r="G2776" s="177" t="s">
        <v>3417</v>
      </c>
      <c r="H2776" s="177" t="s">
        <v>3417</v>
      </c>
      <c r="I2776" s="177" t="s">
        <v>3401</v>
      </c>
      <c r="J2776" s="187" t="s">
        <v>8683</v>
      </c>
      <c r="K2776" s="60" t="str">
        <f t="shared" si="59"/>
        <v>0001000010010101667</v>
      </c>
    </row>
    <row r="2777" spans="1:11" s="3" customFormat="1">
      <c r="A2777" s="176" t="s">
        <v>5660</v>
      </c>
      <c r="B2777" s="176"/>
      <c r="C2777" s="185">
        <v>4</v>
      </c>
      <c r="D2777" s="153">
        <v>0</v>
      </c>
      <c r="E2777" s="177" t="s">
        <v>3417</v>
      </c>
      <c r="F2777" s="177" t="s">
        <v>3986</v>
      </c>
      <c r="G2777" s="177" t="s">
        <v>3417</v>
      </c>
      <c r="H2777" s="177" t="s">
        <v>3417</v>
      </c>
      <c r="I2777" s="177" t="s">
        <v>3401</v>
      </c>
      <c r="J2777" s="177" t="s">
        <v>8684</v>
      </c>
      <c r="K2777" s="60" t="str">
        <f t="shared" si="59"/>
        <v>0001000010010101668</v>
      </c>
    </row>
    <row r="2778" spans="1:11" s="3" customFormat="1">
      <c r="A2778" s="176" t="s">
        <v>5661</v>
      </c>
      <c r="B2778" s="176"/>
      <c r="C2778" s="185">
        <v>4</v>
      </c>
      <c r="D2778" s="153">
        <v>0</v>
      </c>
      <c r="E2778" s="177" t="s">
        <v>3417</v>
      </c>
      <c r="F2778" s="177" t="s">
        <v>3986</v>
      </c>
      <c r="G2778" s="177" t="s">
        <v>3417</v>
      </c>
      <c r="H2778" s="177" t="s">
        <v>3417</v>
      </c>
      <c r="I2778" s="177" t="s">
        <v>3401</v>
      </c>
      <c r="J2778" s="187" t="s">
        <v>8685</v>
      </c>
      <c r="K2778" s="60" t="str">
        <f t="shared" si="59"/>
        <v>0001000010010101669</v>
      </c>
    </row>
    <row r="2779" spans="1:11" s="3" customFormat="1">
      <c r="A2779" s="176" t="s">
        <v>5662</v>
      </c>
      <c r="B2779" s="176"/>
      <c r="C2779" s="185">
        <v>4</v>
      </c>
      <c r="D2779" s="153">
        <v>0</v>
      </c>
      <c r="E2779" s="177" t="s">
        <v>3417</v>
      </c>
      <c r="F2779" s="177" t="s">
        <v>3986</v>
      </c>
      <c r="G2779" s="177" t="s">
        <v>3417</v>
      </c>
      <c r="H2779" s="177" t="s">
        <v>3417</v>
      </c>
      <c r="I2779" s="177" t="s">
        <v>3401</v>
      </c>
      <c r="J2779" s="177" t="s">
        <v>8686</v>
      </c>
      <c r="K2779" s="60" t="str">
        <f t="shared" si="59"/>
        <v>0001000010010101670</v>
      </c>
    </row>
    <row r="2780" spans="1:11" s="3" customFormat="1">
      <c r="A2780" s="176" t="s">
        <v>5663</v>
      </c>
      <c r="B2780" s="176"/>
      <c r="C2780" s="185">
        <v>4</v>
      </c>
      <c r="D2780" s="153">
        <v>0</v>
      </c>
      <c r="E2780" s="177" t="s">
        <v>3417</v>
      </c>
      <c r="F2780" s="177" t="s">
        <v>3986</v>
      </c>
      <c r="G2780" s="177" t="s">
        <v>3417</v>
      </c>
      <c r="H2780" s="177" t="s">
        <v>3417</v>
      </c>
      <c r="I2780" s="177" t="s">
        <v>3401</v>
      </c>
      <c r="J2780" s="187" t="s">
        <v>8687</v>
      </c>
      <c r="K2780" s="60" t="str">
        <f t="shared" si="59"/>
        <v>0001000010010101671</v>
      </c>
    </row>
    <row r="2781" spans="1:11" s="3" customFormat="1">
      <c r="A2781" s="176" t="s">
        <v>5664</v>
      </c>
      <c r="B2781" s="176"/>
      <c r="C2781" s="185">
        <v>4</v>
      </c>
      <c r="D2781" s="153">
        <v>0</v>
      </c>
      <c r="E2781" s="177" t="s">
        <v>3417</v>
      </c>
      <c r="F2781" s="177" t="s">
        <v>3986</v>
      </c>
      <c r="G2781" s="177" t="s">
        <v>3417</v>
      </c>
      <c r="H2781" s="177" t="s">
        <v>3417</v>
      </c>
      <c r="I2781" s="177" t="s">
        <v>3401</v>
      </c>
      <c r="J2781" s="177" t="s">
        <v>8688</v>
      </c>
      <c r="K2781" s="60" t="str">
        <f t="shared" si="59"/>
        <v>0001000010010101672</v>
      </c>
    </row>
    <row r="2782" spans="1:11" s="3" customFormat="1">
      <c r="A2782" s="176" t="s">
        <v>5665</v>
      </c>
      <c r="B2782" s="176"/>
      <c r="C2782" s="185">
        <v>4</v>
      </c>
      <c r="D2782" s="153">
        <v>0</v>
      </c>
      <c r="E2782" s="177" t="s">
        <v>3417</v>
      </c>
      <c r="F2782" s="177" t="s">
        <v>3986</v>
      </c>
      <c r="G2782" s="177" t="s">
        <v>3417</v>
      </c>
      <c r="H2782" s="177" t="s">
        <v>3417</v>
      </c>
      <c r="I2782" s="177" t="s">
        <v>3401</v>
      </c>
      <c r="J2782" s="187" t="s">
        <v>8689</v>
      </c>
      <c r="K2782" s="60" t="str">
        <f t="shared" si="59"/>
        <v>0001000010010101673</v>
      </c>
    </row>
    <row r="2783" spans="1:11" s="3" customFormat="1">
      <c r="A2783" s="176" t="s">
        <v>5666</v>
      </c>
      <c r="B2783" s="176"/>
      <c r="C2783" s="185">
        <v>4</v>
      </c>
      <c r="D2783" s="153">
        <v>0</v>
      </c>
      <c r="E2783" s="177" t="s">
        <v>3417</v>
      </c>
      <c r="F2783" s="177" t="s">
        <v>3986</v>
      </c>
      <c r="G2783" s="177" t="s">
        <v>3417</v>
      </c>
      <c r="H2783" s="177" t="s">
        <v>3417</v>
      </c>
      <c r="I2783" s="177" t="s">
        <v>3401</v>
      </c>
      <c r="J2783" s="177" t="s">
        <v>8690</v>
      </c>
      <c r="K2783" s="60" t="str">
        <f t="shared" si="59"/>
        <v>0001000010010101674</v>
      </c>
    </row>
    <row r="2784" spans="1:11" s="3" customFormat="1">
      <c r="A2784" s="176" t="s">
        <v>5667</v>
      </c>
      <c r="B2784" s="176"/>
      <c r="C2784" s="185">
        <v>4</v>
      </c>
      <c r="D2784" s="153">
        <v>0</v>
      </c>
      <c r="E2784" s="177" t="s">
        <v>3417</v>
      </c>
      <c r="F2784" s="177" t="s">
        <v>3986</v>
      </c>
      <c r="G2784" s="177" t="s">
        <v>3417</v>
      </c>
      <c r="H2784" s="177" t="s">
        <v>3417</v>
      </c>
      <c r="I2784" s="177" t="s">
        <v>3401</v>
      </c>
      <c r="J2784" s="187" t="s">
        <v>8691</v>
      </c>
      <c r="K2784" s="60" t="str">
        <f t="shared" si="59"/>
        <v>0001000010010101675</v>
      </c>
    </row>
    <row r="2785" spans="1:11" s="3" customFormat="1">
      <c r="A2785" s="176" t="s">
        <v>5668</v>
      </c>
      <c r="B2785" s="176"/>
      <c r="C2785" s="185">
        <v>4</v>
      </c>
      <c r="D2785" s="153">
        <v>0</v>
      </c>
      <c r="E2785" s="177" t="s">
        <v>3417</v>
      </c>
      <c r="F2785" s="177" t="s">
        <v>3986</v>
      </c>
      <c r="G2785" s="177" t="s">
        <v>3417</v>
      </c>
      <c r="H2785" s="177" t="s">
        <v>3417</v>
      </c>
      <c r="I2785" s="177" t="s">
        <v>3401</v>
      </c>
      <c r="J2785" s="177" t="s">
        <v>8692</v>
      </c>
      <c r="K2785" s="60" t="str">
        <f t="shared" si="59"/>
        <v>0001000010010101676</v>
      </c>
    </row>
    <row r="2786" spans="1:11" s="3" customFormat="1">
      <c r="A2786" s="176" t="s">
        <v>5669</v>
      </c>
      <c r="B2786" s="176"/>
      <c r="C2786" s="185">
        <v>4</v>
      </c>
      <c r="D2786" s="153">
        <v>0</v>
      </c>
      <c r="E2786" s="177" t="s">
        <v>3417</v>
      </c>
      <c r="F2786" s="177" t="s">
        <v>3986</v>
      </c>
      <c r="G2786" s="177" t="s">
        <v>3417</v>
      </c>
      <c r="H2786" s="177" t="s">
        <v>3417</v>
      </c>
      <c r="I2786" s="177" t="s">
        <v>3401</v>
      </c>
      <c r="J2786" s="187" t="s">
        <v>8693</v>
      </c>
      <c r="K2786" s="60" t="str">
        <f t="shared" si="59"/>
        <v>0001000010010101677</v>
      </c>
    </row>
    <row r="2787" spans="1:11" s="3" customFormat="1">
      <c r="A2787" s="176" t="s">
        <v>5670</v>
      </c>
      <c r="B2787" s="176"/>
      <c r="C2787" s="185">
        <v>4</v>
      </c>
      <c r="D2787" s="153">
        <v>0</v>
      </c>
      <c r="E2787" s="177" t="s">
        <v>3417</v>
      </c>
      <c r="F2787" s="177" t="s">
        <v>3986</v>
      </c>
      <c r="G2787" s="177" t="s">
        <v>3417</v>
      </c>
      <c r="H2787" s="177" t="s">
        <v>3417</v>
      </c>
      <c r="I2787" s="177" t="s">
        <v>3401</v>
      </c>
      <c r="J2787" s="177" t="s">
        <v>8694</v>
      </c>
      <c r="K2787" s="60" t="str">
        <f t="shared" si="59"/>
        <v>0001000010010101678</v>
      </c>
    </row>
    <row r="2788" spans="1:11" s="3" customFormat="1">
      <c r="A2788" s="176" t="s">
        <v>5671</v>
      </c>
      <c r="B2788" s="176"/>
      <c r="C2788" s="185">
        <v>4</v>
      </c>
      <c r="D2788" s="153">
        <v>0</v>
      </c>
      <c r="E2788" s="177" t="s">
        <v>3417</v>
      </c>
      <c r="F2788" s="177" t="s">
        <v>3986</v>
      </c>
      <c r="G2788" s="177" t="s">
        <v>3417</v>
      </c>
      <c r="H2788" s="177" t="s">
        <v>3417</v>
      </c>
      <c r="I2788" s="177" t="s">
        <v>3401</v>
      </c>
      <c r="J2788" s="187" t="s">
        <v>8695</v>
      </c>
      <c r="K2788" s="60" t="str">
        <f t="shared" si="59"/>
        <v>0001000010010101679</v>
      </c>
    </row>
    <row r="2789" spans="1:11" s="3" customFormat="1">
      <c r="A2789" s="176" t="s">
        <v>5672</v>
      </c>
      <c r="B2789" s="176"/>
      <c r="C2789" s="185">
        <v>4</v>
      </c>
      <c r="D2789" s="153">
        <v>0</v>
      </c>
      <c r="E2789" s="177" t="s">
        <v>3417</v>
      </c>
      <c r="F2789" s="177" t="s">
        <v>3986</v>
      </c>
      <c r="G2789" s="177" t="s">
        <v>3417</v>
      </c>
      <c r="H2789" s="177" t="s">
        <v>3417</v>
      </c>
      <c r="I2789" s="177" t="s">
        <v>3401</v>
      </c>
      <c r="J2789" s="177" t="s">
        <v>8696</v>
      </c>
      <c r="K2789" s="60" t="str">
        <f t="shared" si="59"/>
        <v>0001000010010101680</v>
      </c>
    </row>
    <row r="2790" spans="1:11" s="3" customFormat="1">
      <c r="A2790" s="176" t="s">
        <v>5673</v>
      </c>
      <c r="B2790" s="176"/>
      <c r="C2790" s="185">
        <v>4</v>
      </c>
      <c r="D2790" s="153">
        <v>0</v>
      </c>
      <c r="E2790" s="177" t="s">
        <v>3417</v>
      </c>
      <c r="F2790" s="177" t="s">
        <v>3986</v>
      </c>
      <c r="G2790" s="177" t="s">
        <v>3417</v>
      </c>
      <c r="H2790" s="177" t="s">
        <v>3417</v>
      </c>
      <c r="I2790" s="177" t="s">
        <v>3401</v>
      </c>
      <c r="J2790" s="187" t="s">
        <v>8697</v>
      </c>
      <c r="K2790" s="60" t="str">
        <f t="shared" si="59"/>
        <v>0001000010010101681</v>
      </c>
    </row>
    <row r="2791" spans="1:11" s="3" customFormat="1">
      <c r="A2791" s="176" t="s">
        <v>5674</v>
      </c>
      <c r="B2791" s="176"/>
      <c r="C2791" s="185">
        <v>4</v>
      </c>
      <c r="D2791" s="153">
        <v>0</v>
      </c>
      <c r="E2791" s="177" t="s">
        <v>3417</v>
      </c>
      <c r="F2791" s="177" t="s">
        <v>3986</v>
      </c>
      <c r="G2791" s="177" t="s">
        <v>3417</v>
      </c>
      <c r="H2791" s="177" t="s">
        <v>3417</v>
      </c>
      <c r="I2791" s="177" t="s">
        <v>3401</v>
      </c>
      <c r="J2791" s="177" t="s">
        <v>8698</v>
      </c>
      <c r="K2791" s="60" t="str">
        <f t="shared" si="59"/>
        <v>0001000010010101682</v>
      </c>
    </row>
    <row r="2792" spans="1:11" s="3" customFormat="1">
      <c r="A2792" s="176" t="s">
        <v>5675</v>
      </c>
      <c r="B2792" s="176"/>
      <c r="C2792" s="185">
        <v>4</v>
      </c>
      <c r="D2792" s="153">
        <v>0</v>
      </c>
      <c r="E2792" s="177" t="s">
        <v>3417</v>
      </c>
      <c r="F2792" s="177" t="s">
        <v>3986</v>
      </c>
      <c r="G2792" s="177" t="s">
        <v>3417</v>
      </c>
      <c r="H2792" s="177" t="s">
        <v>3417</v>
      </c>
      <c r="I2792" s="177" t="s">
        <v>3401</v>
      </c>
      <c r="J2792" s="187" t="s">
        <v>8699</v>
      </c>
      <c r="K2792" s="60" t="str">
        <f t="shared" si="59"/>
        <v>0001000010010101683</v>
      </c>
    </row>
    <row r="2793" spans="1:11" s="3" customFormat="1">
      <c r="A2793" s="176" t="s">
        <v>5676</v>
      </c>
      <c r="B2793" s="176"/>
      <c r="C2793" s="185">
        <v>4</v>
      </c>
      <c r="D2793" s="153">
        <v>0</v>
      </c>
      <c r="E2793" s="177" t="s">
        <v>3417</v>
      </c>
      <c r="F2793" s="177" t="s">
        <v>3986</v>
      </c>
      <c r="G2793" s="177" t="s">
        <v>3417</v>
      </c>
      <c r="H2793" s="177" t="s">
        <v>3417</v>
      </c>
      <c r="I2793" s="177" t="s">
        <v>3401</v>
      </c>
      <c r="J2793" s="177" t="s">
        <v>8700</v>
      </c>
      <c r="K2793" s="60" t="str">
        <f t="shared" si="59"/>
        <v>0001000010010101684</v>
      </c>
    </row>
    <row r="2794" spans="1:11" s="3" customFormat="1">
      <c r="A2794" s="176" t="s">
        <v>5677</v>
      </c>
      <c r="B2794" s="176"/>
      <c r="C2794" s="185">
        <v>4</v>
      </c>
      <c r="D2794" s="153">
        <v>0</v>
      </c>
      <c r="E2794" s="177" t="s">
        <v>3417</v>
      </c>
      <c r="F2794" s="177" t="s">
        <v>3986</v>
      </c>
      <c r="G2794" s="177" t="s">
        <v>3417</v>
      </c>
      <c r="H2794" s="177" t="s">
        <v>3417</v>
      </c>
      <c r="I2794" s="177" t="s">
        <v>3401</v>
      </c>
      <c r="J2794" s="187" t="s">
        <v>8701</v>
      </c>
      <c r="K2794" s="60" t="str">
        <f t="shared" si="59"/>
        <v>0001000010010101685</v>
      </c>
    </row>
    <row r="2795" spans="1:11" s="3" customFormat="1">
      <c r="A2795" s="176" t="s">
        <v>5678</v>
      </c>
      <c r="B2795" s="176"/>
      <c r="C2795" s="185">
        <v>4</v>
      </c>
      <c r="D2795" s="153">
        <v>0</v>
      </c>
      <c r="E2795" s="177" t="s">
        <v>3417</v>
      </c>
      <c r="F2795" s="177" t="s">
        <v>3986</v>
      </c>
      <c r="G2795" s="177" t="s">
        <v>3417</v>
      </c>
      <c r="H2795" s="177" t="s">
        <v>3417</v>
      </c>
      <c r="I2795" s="177" t="s">
        <v>3401</v>
      </c>
      <c r="J2795" s="177" t="s">
        <v>8702</v>
      </c>
      <c r="K2795" s="60" t="str">
        <f t="shared" si="59"/>
        <v>0001000010010101686</v>
      </c>
    </row>
    <row r="2796" spans="1:11" s="3" customFormat="1">
      <c r="A2796" s="176" t="s">
        <v>5679</v>
      </c>
      <c r="B2796" s="176"/>
      <c r="C2796" s="185">
        <v>4</v>
      </c>
      <c r="D2796" s="153">
        <v>0</v>
      </c>
      <c r="E2796" s="177" t="s">
        <v>3417</v>
      </c>
      <c r="F2796" s="177" t="s">
        <v>3986</v>
      </c>
      <c r="G2796" s="177" t="s">
        <v>3417</v>
      </c>
      <c r="H2796" s="177" t="s">
        <v>3417</v>
      </c>
      <c r="I2796" s="177" t="s">
        <v>3401</v>
      </c>
      <c r="J2796" s="187" t="s">
        <v>8703</v>
      </c>
      <c r="K2796" s="60" t="str">
        <f t="shared" si="59"/>
        <v>0001000010010101687</v>
      </c>
    </row>
    <row r="2797" spans="1:11" s="3" customFormat="1">
      <c r="A2797" s="176" t="s">
        <v>5680</v>
      </c>
      <c r="B2797" s="176"/>
      <c r="C2797" s="185">
        <v>4</v>
      </c>
      <c r="D2797" s="153">
        <v>0</v>
      </c>
      <c r="E2797" s="177" t="s">
        <v>3417</v>
      </c>
      <c r="F2797" s="177" t="s">
        <v>3986</v>
      </c>
      <c r="G2797" s="177" t="s">
        <v>3417</v>
      </c>
      <c r="H2797" s="177" t="s">
        <v>3417</v>
      </c>
      <c r="I2797" s="177" t="s">
        <v>3401</v>
      </c>
      <c r="J2797" s="177" t="s">
        <v>8704</v>
      </c>
      <c r="K2797" s="60" t="str">
        <f t="shared" si="59"/>
        <v>0001000010010101688</v>
      </c>
    </row>
    <row r="2798" spans="1:11" s="3" customFormat="1">
      <c r="A2798" s="176" t="s">
        <v>5681</v>
      </c>
      <c r="B2798" s="176"/>
      <c r="C2798" s="185">
        <v>4</v>
      </c>
      <c r="D2798" s="153">
        <v>0</v>
      </c>
      <c r="E2798" s="177" t="s">
        <v>3417</v>
      </c>
      <c r="F2798" s="177" t="s">
        <v>3986</v>
      </c>
      <c r="G2798" s="177" t="s">
        <v>3417</v>
      </c>
      <c r="H2798" s="177" t="s">
        <v>3417</v>
      </c>
      <c r="I2798" s="177" t="s">
        <v>3401</v>
      </c>
      <c r="J2798" s="187" t="s">
        <v>8705</v>
      </c>
      <c r="K2798" s="60" t="str">
        <f t="shared" si="59"/>
        <v>0001000010010101689</v>
      </c>
    </row>
    <row r="2799" spans="1:11" s="3" customFormat="1">
      <c r="A2799" s="176" t="s">
        <v>5682</v>
      </c>
      <c r="B2799" s="176"/>
      <c r="C2799" s="185">
        <v>4</v>
      </c>
      <c r="D2799" s="153">
        <v>0</v>
      </c>
      <c r="E2799" s="177" t="s">
        <v>3417</v>
      </c>
      <c r="F2799" s="177" t="s">
        <v>3986</v>
      </c>
      <c r="G2799" s="177" t="s">
        <v>3417</v>
      </c>
      <c r="H2799" s="177" t="s">
        <v>3417</v>
      </c>
      <c r="I2799" s="177" t="s">
        <v>3401</v>
      </c>
      <c r="J2799" s="177" t="s">
        <v>8706</v>
      </c>
      <c r="K2799" s="60" t="str">
        <f t="shared" si="59"/>
        <v>0001000010010101690</v>
      </c>
    </row>
    <row r="2800" spans="1:11" s="3" customFormat="1">
      <c r="A2800" s="176" t="s">
        <v>5683</v>
      </c>
      <c r="B2800" s="176"/>
      <c r="C2800" s="185">
        <v>4</v>
      </c>
      <c r="D2800" s="153">
        <v>0</v>
      </c>
      <c r="E2800" s="177" t="s">
        <v>3417</v>
      </c>
      <c r="F2800" s="177" t="s">
        <v>3986</v>
      </c>
      <c r="G2800" s="177" t="s">
        <v>3417</v>
      </c>
      <c r="H2800" s="177" t="s">
        <v>3417</v>
      </c>
      <c r="I2800" s="177" t="s">
        <v>3401</v>
      </c>
      <c r="J2800" s="187" t="s">
        <v>8707</v>
      </c>
      <c r="K2800" s="60" t="str">
        <f t="shared" si="59"/>
        <v>0001000010010101691</v>
      </c>
    </row>
    <row r="2801" spans="1:11" s="3" customFormat="1">
      <c r="A2801" s="176" t="s">
        <v>5684</v>
      </c>
      <c r="B2801" s="176"/>
      <c r="C2801" s="185">
        <v>4</v>
      </c>
      <c r="D2801" s="153">
        <v>0</v>
      </c>
      <c r="E2801" s="177" t="s">
        <v>3417</v>
      </c>
      <c r="F2801" s="177" t="s">
        <v>3986</v>
      </c>
      <c r="G2801" s="177" t="s">
        <v>3417</v>
      </c>
      <c r="H2801" s="177" t="s">
        <v>3417</v>
      </c>
      <c r="I2801" s="177" t="s">
        <v>3401</v>
      </c>
      <c r="J2801" s="177" t="s">
        <v>8708</v>
      </c>
      <c r="K2801" s="60" t="str">
        <f t="shared" si="59"/>
        <v>0001000010010101692</v>
      </c>
    </row>
    <row r="2802" spans="1:11" s="3" customFormat="1">
      <c r="A2802" s="176" t="s">
        <v>5685</v>
      </c>
      <c r="B2802" s="176"/>
      <c r="C2802" s="185">
        <v>4</v>
      </c>
      <c r="D2802" s="153">
        <v>0</v>
      </c>
      <c r="E2802" s="177" t="s">
        <v>3417</v>
      </c>
      <c r="F2802" s="177" t="s">
        <v>3986</v>
      </c>
      <c r="G2802" s="177" t="s">
        <v>3417</v>
      </c>
      <c r="H2802" s="177" t="s">
        <v>3417</v>
      </c>
      <c r="I2802" s="177" t="s">
        <v>3401</v>
      </c>
      <c r="J2802" s="187" t="s">
        <v>8709</v>
      </c>
      <c r="K2802" s="60" t="str">
        <f t="shared" si="59"/>
        <v>0001000010010101693</v>
      </c>
    </row>
    <row r="2803" spans="1:11" s="3" customFormat="1">
      <c r="A2803" s="176" t="s">
        <v>5686</v>
      </c>
      <c r="B2803" s="176"/>
      <c r="C2803" s="185">
        <v>4</v>
      </c>
      <c r="D2803" s="153">
        <v>0</v>
      </c>
      <c r="E2803" s="177" t="s">
        <v>3417</v>
      </c>
      <c r="F2803" s="177" t="s">
        <v>3986</v>
      </c>
      <c r="G2803" s="177" t="s">
        <v>3417</v>
      </c>
      <c r="H2803" s="177" t="s">
        <v>3417</v>
      </c>
      <c r="I2803" s="177" t="s">
        <v>3401</v>
      </c>
      <c r="J2803" s="177" t="s">
        <v>8710</v>
      </c>
      <c r="K2803" s="60" t="str">
        <f t="shared" si="59"/>
        <v>0001000010010101694</v>
      </c>
    </row>
    <row r="2804" spans="1:11" s="3" customFormat="1">
      <c r="A2804" s="176" t="s">
        <v>5687</v>
      </c>
      <c r="B2804" s="176"/>
      <c r="C2804" s="185">
        <v>4</v>
      </c>
      <c r="D2804" s="153">
        <v>0</v>
      </c>
      <c r="E2804" s="177" t="s">
        <v>3417</v>
      </c>
      <c r="F2804" s="177" t="s">
        <v>3986</v>
      </c>
      <c r="G2804" s="177" t="s">
        <v>3417</v>
      </c>
      <c r="H2804" s="177" t="s">
        <v>3417</v>
      </c>
      <c r="I2804" s="177" t="s">
        <v>3401</v>
      </c>
      <c r="J2804" s="187" t="s">
        <v>8711</v>
      </c>
      <c r="K2804" s="60" t="str">
        <f t="shared" si="59"/>
        <v>0001000010010101695</v>
      </c>
    </row>
    <row r="2805" spans="1:11" s="3" customFormat="1">
      <c r="A2805" s="176" t="s">
        <v>5688</v>
      </c>
      <c r="B2805" s="176"/>
      <c r="C2805" s="185">
        <v>4</v>
      </c>
      <c r="D2805" s="153">
        <v>0</v>
      </c>
      <c r="E2805" s="177" t="s">
        <v>3417</v>
      </c>
      <c r="F2805" s="177" t="s">
        <v>3986</v>
      </c>
      <c r="G2805" s="177" t="s">
        <v>3417</v>
      </c>
      <c r="H2805" s="177" t="s">
        <v>3417</v>
      </c>
      <c r="I2805" s="177" t="s">
        <v>3401</v>
      </c>
      <c r="J2805" s="177" t="s">
        <v>8712</v>
      </c>
      <c r="K2805" s="60" t="str">
        <f t="shared" si="59"/>
        <v>0001000010010101696</v>
      </c>
    </row>
    <row r="2806" spans="1:11" s="3" customFormat="1">
      <c r="A2806" s="176" t="s">
        <v>5689</v>
      </c>
      <c r="B2806" s="176"/>
      <c r="C2806" s="185">
        <v>4</v>
      </c>
      <c r="D2806" s="153">
        <v>0</v>
      </c>
      <c r="E2806" s="177" t="s">
        <v>3417</v>
      </c>
      <c r="F2806" s="177" t="s">
        <v>3986</v>
      </c>
      <c r="G2806" s="177" t="s">
        <v>3417</v>
      </c>
      <c r="H2806" s="177" t="s">
        <v>3417</v>
      </c>
      <c r="I2806" s="177" t="s">
        <v>3401</v>
      </c>
      <c r="J2806" s="187" t="s">
        <v>8713</v>
      </c>
      <c r="K2806" s="60" t="str">
        <f t="shared" si="59"/>
        <v>0001000010010101697</v>
      </c>
    </row>
    <row r="2807" spans="1:11" s="3" customFormat="1">
      <c r="A2807" s="176" t="s">
        <v>5690</v>
      </c>
      <c r="B2807" s="176"/>
      <c r="C2807" s="185">
        <v>4</v>
      </c>
      <c r="D2807" s="153">
        <v>0</v>
      </c>
      <c r="E2807" s="177" t="s">
        <v>3417</v>
      </c>
      <c r="F2807" s="177" t="s">
        <v>3986</v>
      </c>
      <c r="G2807" s="177" t="s">
        <v>3417</v>
      </c>
      <c r="H2807" s="177" t="s">
        <v>3417</v>
      </c>
      <c r="I2807" s="177" t="s">
        <v>3401</v>
      </c>
      <c r="J2807" s="177" t="s">
        <v>8714</v>
      </c>
      <c r="K2807" s="60" t="str">
        <f t="shared" si="59"/>
        <v>0001000010010101698</v>
      </c>
    </row>
    <row r="2808" spans="1:11" s="3" customFormat="1">
      <c r="A2808" s="176" t="s">
        <v>5691</v>
      </c>
      <c r="B2808" s="176"/>
      <c r="C2808" s="185">
        <v>4</v>
      </c>
      <c r="D2808" s="153">
        <v>0</v>
      </c>
      <c r="E2808" s="177" t="s">
        <v>3417</v>
      </c>
      <c r="F2808" s="177" t="s">
        <v>3986</v>
      </c>
      <c r="G2808" s="177" t="s">
        <v>3417</v>
      </c>
      <c r="H2808" s="177" t="s">
        <v>3417</v>
      </c>
      <c r="I2808" s="177" t="s">
        <v>3401</v>
      </c>
      <c r="J2808" s="187" t="s">
        <v>8715</v>
      </c>
      <c r="K2808" s="60" t="str">
        <f t="shared" si="59"/>
        <v>0001000010010101699</v>
      </c>
    </row>
    <row r="2809" spans="1:11" s="3" customFormat="1">
      <c r="A2809" s="176" t="s">
        <v>5692</v>
      </c>
      <c r="B2809" s="176"/>
      <c r="C2809" s="185">
        <v>4</v>
      </c>
      <c r="D2809" s="153">
        <v>0</v>
      </c>
      <c r="E2809" s="177" t="s">
        <v>3417</v>
      </c>
      <c r="F2809" s="177" t="s">
        <v>3986</v>
      </c>
      <c r="G2809" s="177" t="s">
        <v>3417</v>
      </c>
      <c r="H2809" s="177" t="s">
        <v>3417</v>
      </c>
      <c r="I2809" s="177" t="s">
        <v>3401</v>
      </c>
      <c r="J2809" s="177" t="s">
        <v>8716</v>
      </c>
      <c r="K2809" s="60" t="str">
        <f t="shared" si="59"/>
        <v>0001000010010101700</v>
      </c>
    </row>
    <row r="2810" spans="1:11" s="3" customFormat="1">
      <c r="A2810" s="176" t="s">
        <v>5693</v>
      </c>
      <c r="B2810" s="176"/>
      <c r="C2810" s="185">
        <v>4</v>
      </c>
      <c r="D2810" s="153">
        <v>0</v>
      </c>
      <c r="E2810" s="177" t="s">
        <v>3417</v>
      </c>
      <c r="F2810" s="177" t="s">
        <v>3986</v>
      </c>
      <c r="G2810" s="177" t="s">
        <v>3417</v>
      </c>
      <c r="H2810" s="177" t="s">
        <v>3417</v>
      </c>
      <c r="I2810" s="177" t="s">
        <v>3401</v>
      </c>
      <c r="J2810" s="187" t="s">
        <v>8717</v>
      </c>
      <c r="K2810" s="60" t="str">
        <f t="shared" si="59"/>
        <v>0001000010010101701</v>
      </c>
    </row>
    <row r="2811" spans="1:11" s="3" customFormat="1">
      <c r="A2811" s="176" t="s">
        <v>5694</v>
      </c>
      <c r="B2811" s="176"/>
      <c r="C2811" s="185">
        <v>4</v>
      </c>
      <c r="D2811" s="153">
        <v>0</v>
      </c>
      <c r="E2811" s="177" t="s">
        <v>3417</v>
      </c>
      <c r="F2811" s="177" t="s">
        <v>3986</v>
      </c>
      <c r="G2811" s="177" t="s">
        <v>3417</v>
      </c>
      <c r="H2811" s="177" t="s">
        <v>3417</v>
      </c>
      <c r="I2811" s="177" t="s">
        <v>3401</v>
      </c>
      <c r="J2811" s="177" t="s">
        <v>8718</v>
      </c>
      <c r="K2811" s="60" t="str">
        <f t="shared" si="59"/>
        <v>0001000010010101702</v>
      </c>
    </row>
    <row r="2812" spans="1:11" s="3" customFormat="1">
      <c r="A2812" s="176" t="s">
        <v>5695</v>
      </c>
      <c r="B2812" s="176"/>
      <c r="C2812" s="185">
        <v>4</v>
      </c>
      <c r="D2812" s="153">
        <v>0</v>
      </c>
      <c r="E2812" s="177" t="s">
        <v>3417</v>
      </c>
      <c r="F2812" s="177" t="s">
        <v>3986</v>
      </c>
      <c r="G2812" s="177" t="s">
        <v>3417</v>
      </c>
      <c r="H2812" s="177" t="s">
        <v>3417</v>
      </c>
      <c r="I2812" s="177" t="s">
        <v>3401</v>
      </c>
      <c r="J2812" s="187" t="s">
        <v>8719</v>
      </c>
      <c r="K2812" s="60" t="str">
        <f t="shared" si="59"/>
        <v>0001000010010101703</v>
      </c>
    </row>
    <row r="2813" spans="1:11" s="3" customFormat="1">
      <c r="A2813" s="176" t="s">
        <v>5696</v>
      </c>
      <c r="B2813" s="176"/>
      <c r="C2813" s="185">
        <v>4</v>
      </c>
      <c r="D2813" s="153">
        <v>0</v>
      </c>
      <c r="E2813" s="177" t="s">
        <v>3417</v>
      </c>
      <c r="F2813" s="177" t="s">
        <v>3986</v>
      </c>
      <c r="G2813" s="177" t="s">
        <v>3417</v>
      </c>
      <c r="H2813" s="177" t="s">
        <v>3417</v>
      </c>
      <c r="I2813" s="177" t="s">
        <v>3401</v>
      </c>
      <c r="J2813" s="177" t="s">
        <v>8720</v>
      </c>
      <c r="K2813" s="60" t="str">
        <f t="shared" si="59"/>
        <v>0001000010010101704</v>
      </c>
    </row>
    <row r="2814" spans="1:11" s="3" customFormat="1">
      <c r="A2814" s="176" t="s">
        <v>5697</v>
      </c>
      <c r="B2814" s="176"/>
      <c r="C2814" s="185">
        <v>4</v>
      </c>
      <c r="D2814" s="153">
        <v>0</v>
      </c>
      <c r="E2814" s="177" t="s">
        <v>3417</v>
      </c>
      <c r="F2814" s="177" t="s">
        <v>3986</v>
      </c>
      <c r="G2814" s="177" t="s">
        <v>3417</v>
      </c>
      <c r="H2814" s="177" t="s">
        <v>3417</v>
      </c>
      <c r="I2814" s="177" t="s">
        <v>3401</v>
      </c>
      <c r="J2814" s="187" t="s">
        <v>8721</v>
      </c>
      <c r="K2814" s="60" t="str">
        <f t="shared" si="59"/>
        <v>0001000010010101705</v>
      </c>
    </row>
    <row r="2815" spans="1:11" s="3" customFormat="1">
      <c r="A2815" s="176" t="s">
        <v>5698</v>
      </c>
      <c r="B2815" s="176"/>
      <c r="C2815" s="185">
        <v>4</v>
      </c>
      <c r="D2815" s="153">
        <v>0</v>
      </c>
      <c r="E2815" s="177" t="s">
        <v>3417</v>
      </c>
      <c r="F2815" s="177" t="s">
        <v>3986</v>
      </c>
      <c r="G2815" s="177" t="s">
        <v>3417</v>
      </c>
      <c r="H2815" s="177" t="s">
        <v>3417</v>
      </c>
      <c r="I2815" s="177" t="s">
        <v>3401</v>
      </c>
      <c r="J2815" s="177" t="s">
        <v>8722</v>
      </c>
      <c r="K2815" s="60" t="str">
        <f t="shared" si="59"/>
        <v>0001000010010101706</v>
      </c>
    </row>
    <row r="2816" spans="1:11" s="3" customFormat="1">
      <c r="A2816" s="176" t="s">
        <v>5699</v>
      </c>
      <c r="B2816" s="176"/>
      <c r="C2816" s="185">
        <v>4</v>
      </c>
      <c r="D2816" s="153">
        <v>0</v>
      </c>
      <c r="E2816" s="177" t="s">
        <v>3417</v>
      </c>
      <c r="F2816" s="177" t="s">
        <v>3986</v>
      </c>
      <c r="G2816" s="177" t="s">
        <v>3417</v>
      </c>
      <c r="H2816" s="177" t="s">
        <v>3417</v>
      </c>
      <c r="I2816" s="177" t="s">
        <v>3401</v>
      </c>
      <c r="J2816" s="187" t="s">
        <v>8723</v>
      </c>
      <c r="K2816" s="60" t="str">
        <f t="shared" si="59"/>
        <v>0001000010010101707</v>
      </c>
    </row>
    <row r="2817" spans="1:11" s="3" customFormat="1">
      <c r="A2817" s="176" t="s">
        <v>5700</v>
      </c>
      <c r="B2817" s="176"/>
      <c r="C2817" s="185">
        <v>4</v>
      </c>
      <c r="D2817" s="153">
        <v>0</v>
      </c>
      <c r="E2817" s="177" t="s">
        <v>3417</v>
      </c>
      <c r="F2817" s="177" t="s">
        <v>3986</v>
      </c>
      <c r="G2817" s="177" t="s">
        <v>3417</v>
      </c>
      <c r="H2817" s="177" t="s">
        <v>3417</v>
      </c>
      <c r="I2817" s="177" t="s">
        <v>3401</v>
      </c>
      <c r="J2817" s="177" t="s">
        <v>8724</v>
      </c>
      <c r="K2817" s="60" t="str">
        <f t="shared" si="59"/>
        <v>0001000010010101708</v>
      </c>
    </row>
    <row r="2818" spans="1:11" s="3" customFormat="1">
      <c r="A2818" s="176" t="s">
        <v>5701</v>
      </c>
      <c r="B2818" s="176"/>
      <c r="C2818" s="185">
        <v>4</v>
      </c>
      <c r="D2818" s="153">
        <v>0</v>
      </c>
      <c r="E2818" s="177" t="s">
        <v>3417</v>
      </c>
      <c r="F2818" s="177" t="s">
        <v>3986</v>
      </c>
      <c r="G2818" s="177" t="s">
        <v>3417</v>
      </c>
      <c r="H2818" s="177" t="s">
        <v>3417</v>
      </c>
      <c r="I2818" s="177" t="s">
        <v>3401</v>
      </c>
      <c r="J2818" s="187" t="s">
        <v>8725</v>
      </c>
      <c r="K2818" s="60" t="str">
        <f t="shared" si="59"/>
        <v>0001000010010101709</v>
      </c>
    </row>
    <row r="2819" spans="1:11" s="3" customFormat="1">
      <c r="A2819" s="176" t="s">
        <v>5702</v>
      </c>
      <c r="B2819" s="176"/>
      <c r="C2819" s="185">
        <v>4</v>
      </c>
      <c r="D2819" s="153">
        <v>0</v>
      </c>
      <c r="E2819" s="177" t="s">
        <v>3417</v>
      </c>
      <c r="F2819" s="177" t="s">
        <v>3986</v>
      </c>
      <c r="G2819" s="177" t="s">
        <v>3417</v>
      </c>
      <c r="H2819" s="177" t="s">
        <v>3417</v>
      </c>
      <c r="I2819" s="177" t="s">
        <v>3401</v>
      </c>
      <c r="J2819" s="177" t="s">
        <v>8726</v>
      </c>
      <c r="K2819" s="60" t="str">
        <f t="shared" si="59"/>
        <v>0001000010010101710</v>
      </c>
    </row>
    <row r="2820" spans="1:11" s="3" customFormat="1">
      <c r="A2820" s="176" t="s">
        <v>5703</v>
      </c>
      <c r="B2820" s="176"/>
      <c r="C2820" s="185">
        <v>4</v>
      </c>
      <c r="D2820" s="153">
        <v>0</v>
      </c>
      <c r="E2820" s="177" t="s">
        <v>3417</v>
      </c>
      <c r="F2820" s="177" t="s">
        <v>3986</v>
      </c>
      <c r="G2820" s="177" t="s">
        <v>3417</v>
      </c>
      <c r="H2820" s="177" t="s">
        <v>3417</v>
      </c>
      <c r="I2820" s="177" t="s">
        <v>3401</v>
      </c>
      <c r="J2820" s="187" t="s">
        <v>8727</v>
      </c>
      <c r="K2820" s="60" t="str">
        <f t="shared" si="59"/>
        <v>0001000010010101711</v>
      </c>
    </row>
    <row r="2821" spans="1:11" s="3" customFormat="1">
      <c r="A2821" s="176" t="s">
        <v>5704</v>
      </c>
      <c r="B2821" s="176"/>
      <c r="C2821" s="185">
        <v>4</v>
      </c>
      <c r="D2821" s="153">
        <v>0</v>
      </c>
      <c r="E2821" s="177" t="s">
        <v>3417</v>
      </c>
      <c r="F2821" s="177" t="s">
        <v>3986</v>
      </c>
      <c r="G2821" s="177" t="s">
        <v>3417</v>
      </c>
      <c r="H2821" s="177" t="s">
        <v>3417</v>
      </c>
      <c r="I2821" s="177" t="s">
        <v>3401</v>
      </c>
      <c r="J2821" s="177" t="s">
        <v>8728</v>
      </c>
      <c r="K2821" s="60" t="str">
        <f t="shared" si="59"/>
        <v>0001000010010101712</v>
      </c>
    </row>
    <row r="2822" spans="1:11" s="3" customFormat="1">
      <c r="A2822" s="176" t="s">
        <v>5705</v>
      </c>
      <c r="B2822" s="176"/>
      <c r="C2822" s="185">
        <v>4</v>
      </c>
      <c r="D2822" s="153">
        <v>0</v>
      </c>
      <c r="E2822" s="177" t="s">
        <v>3417</v>
      </c>
      <c r="F2822" s="177" t="s">
        <v>3986</v>
      </c>
      <c r="G2822" s="177" t="s">
        <v>3417</v>
      </c>
      <c r="H2822" s="177" t="s">
        <v>3417</v>
      </c>
      <c r="I2822" s="177" t="s">
        <v>3401</v>
      </c>
      <c r="J2822" s="187" t="s">
        <v>8729</v>
      </c>
      <c r="K2822" s="60" t="str">
        <f t="shared" si="59"/>
        <v>0001000010010101713</v>
      </c>
    </row>
    <row r="2823" spans="1:11" s="3" customFormat="1">
      <c r="A2823" s="176" t="s">
        <v>5706</v>
      </c>
      <c r="B2823" s="176"/>
      <c r="C2823" s="185">
        <v>4</v>
      </c>
      <c r="D2823" s="153">
        <v>0</v>
      </c>
      <c r="E2823" s="177" t="s">
        <v>3417</v>
      </c>
      <c r="F2823" s="177" t="s">
        <v>3986</v>
      </c>
      <c r="G2823" s="177" t="s">
        <v>3417</v>
      </c>
      <c r="H2823" s="177" t="s">
        <v>3417</v>
      </c>
      <c r="I2823" s="177" t="s">
        <v>3401</v>
      </c>
      <c r="J2823" s="177" t="s">
        <v>8730</v>
      </c>
      <c r="K2823" s="60" t="str">
        <f t="shared" si="59"/>
        <v>0001000010010101714</v>
      </c>
    </row>
    <row r="2824" spans="1:11" s="3" customFormat="1">
      <c r="A2824" s="176" t="s">
        <v>5707</v>
      </c>
      <c r="B2824" s="176"/>
      <c r="C2824" s="185">
        <v>4</v>
      </c>
      <c r="D2824" s="153">
        <v>0</v>
      </c>
      <c r="E2824" s="177" t="s">
        <v>3417</v>
      </c>
      <c r="F2824" s="177" t="s">
        <v>3986</v>
      </c>
      <c r="G2824" s="177" t="s">
        <v>3417</v>
      </c>
      <c r="H2824" s="177" t="s">
        <v>3417</v>
      </c>
      <c r="I2824" s="177" t="s">
        <v>3401</v>
      </c>
      <c r="J2824" s="187" t="s">
        <v>8731</v>
      </c>
      <c r="K2824" s="60" t="str">
        <f t="shared" si="59"/>
        <v>0001000010010101715</v>
      </c>
    </row>
    <row r="2825" spans="1:11" s="3" customFormat="1">
      <c r="A2825" s="176" t="s">
        <v>5708</v>
      </c>
      <c r="B2825" s="176"/>
      <c r="C2825" s="185">
        <v>4</v>
      </c>
      <c r="D2825" s="153">
        <v>0</v>
      </c>
      <c r="E2825" s="177" t="s">
        <v>3417</v>
      </c>
      <c r="F2825" s="177" t="s">
        <v>3986</v>
      </c>
      <c r="G2825" s="177" t="s">
        <v>3417</v>
      </c>
      <c r="H2825" s="177" t="s">
        <v>3417</v>
      </c>
      <c r="I2825" s="177" t="s">
        <v>3401</v>
      </c>
      <c r="J2825" s="177" t="s">
        <v>8732</v>
      </c>
      <c r="K2825" s="60" t="str">
        <f t="shared" si="59"/>
        <v>0001000010010101716</v>
      </c>
    </row>
    <row r="2826" spans="1:11" s="3" customFormat="1">
      <c r="A2826" s="176" t="s">
        <v>5709</v>
      </c>
      <c r="B2826" s="176"/>
      <c r="C2826" s="185">
        <v>4</v>
      </c>
      <c r="D2826" s="153">
        <v>0</v>
      </c>
      <c r="E2826" s="177" t="s">
        <v>3417</v>
      </c>
      <c r="F2826" s="177" t="s">
        <v>3986</v>
      </c>
      <c r="G2826" s="177" t="s">
        <v>3417</v>
      </c>
      <c r="H2826" s="177" t="s">
        <v>3417</v>
      </c>
      <c r="I2826" s="177" t="s">
        <v>3401</v>
      </c>
      <c r="J2826" s="187" t="s">
        <v>8733</v>
      </c>
      <c r="K2826" s="60" t="str">
        <f t="shared" si="59"/>
        <v>0001000010010101717</v>
      </c>
    </row>
    <row r="2827" spans="1:11" s="3" customFormat="1">
      <c r="A2827" s="176" t="s">
        <v>5710</v>
      </c>
      <c r="B2827" s="176"/>
      <c r="C2827" s="185">
        <v>4</v>
      </c>
      <c r="D2827" s="153">
        <v>0</v>
      </c>
      <c r="E2827" s="177" t="s">
        <v>3417</v>
      </c>
      <c r="F2827" s="177" t="s">
        <v>3986</v>
      </c>
      <c r="G2827" s="177" t="s">
        <v>3417</v>
      </c>
      <c r="H2827" s="177" t="s">
        <v>3417</v>
      </c>
      <c r="I2827" s="177" t="s">
        <v>3401</v>
      </c>
      <c r="J2827" s="177" t="s">
        <v>8734</v>
      </c>
      <c r="K2827" s="60" t="str">
        <f t="shared" si="59"/>
        <v>0001000010010101718</v>
      </c>
    </row>
    <row r="2828" spans="1:11" s="3" customFormat="1">
      <c r="A2828" s="176" t="s">
        <v>5711</v>
      </c>
      <c r="B2828" s="176"/>
      <c r="C2828" s="185">
        <v>4</v>
      </c>
      <c r="D2828" s="153">
        <v>0</v>
      </c>
      <c r="E2828" s="177" t="s">
        <v>3417</v>
      </c>
      <c r="F2828" s="177" t="s">
        <v>3986</v>
      </c>
      <c r="G2828" s="177" t="s">
        <v>3417</v>
      </c>
      <c r="H2828" s="177" t="s">
        <v>3417</v>
      </c>
      <c r="I2828" s="177" t="s">
        <v>3401</v>
      </c>
      <c r="J2828" s="187" t="s">
        <v>8735</v>
      </c>
      <c r="K2828" s="60" t="str">
        <f t="shared" si="59"/>
        <v>0001000010010101719</v>
      </c>
    </row>
    <row r="2829" spans="1:11" s="3" customFormat="1">
      <c r="A2829" s="176" t="s">
        <v>5712</v>
      </c>
      <c r="B2829" s="176"/>
      <c r="C2829" s="185">
        <v>4</v>
      </c>
      <c r="D2829" s="153">
        <v>0</v>
      </c>
      <c r="E2829" s="177" t="s">
        <v>3417</v>
      </c>
      <c r="F2829" s="177" t="s">
        <v>3986</v>
      </c>
      <c r="G2829" s="177" t="s">
        <v>3417</v>
      </c>
      <c r="H2829" s="177" t="s">
        <v>3417</v>
      </c>
      <c r="I2829" s="177" t="s">
        <v>3401</v>
      </c>
      <c r="J2829" s="177" t="s">
        <v>8736</v>
      </c>
      <c r="K2829" s="60" t="str">
        <f t="shared" si="59"/>
        <v>0001000010010101720</v>
      </c>
    </row>
    <row r="2830" spans="1:11" s="3" customFormat="1">
      <c r="A2830" s="176" t="s">
        <v>5713</v>
      </c>
      <c r="B2830" s="176"/>
      <c r="C2830" s="185">
        <v>4</v>
      </c>
      <c r="D2830" s="153">
        <v>0</v>
      </c>
      <c r="E2830" s="177" t="s">
        <v>3417</v>
      </c>
      <c r="F2830" s="177" t="s">
        <v>3986</v>
      </c>
      <c r="G2830" s="177" t="s">
        <v>3417</v>
      </c>
      <c r="H2830" s="177" t="s">
        <v>3417</v>
      </c>
      <c r="I2830" s="177" t="s">
        <v>3401</v>
      </c>
      <c r="J2830" s="187" t="s">
        <v>8737</v>
      </c>
      <c r="K2830" s="60" t="str">
        <f t="shared" si="59"/>
        <v>0001000010010101721</v>
      </c>
    </row>
    <row r="2831" spans="1:11" s="3" customFormat="1">
      <c r="A2831" s="176" t="s">
        <v>5714</v>
      </c>
      <c r="B2831" s="176"/>
      <c r="C2831" s="185">
        <v>4</v>
      </c>
      <c r="D2831" s="153">
        <v>0</v>
      </c>
      <c r="E2831" s="177" t="s">
        <v>3417</v>
      </c>
      <c r="F2831" s="177" t="s">
        <v>3986</v>
      </c>
      <c r="G2831" s="177" t="s">
        <v>3417</v>
      </c>
      <c r="H2831" s="177" t="s">
        <v>3417</v>
      </c>
      <c r="I2831" s="177" t="s">
        <v>3401</v>
      </c>
      <c r="J2831" s="177" t="s">
        <v>8738</v>
      </c>
      <c r="K2831" s="60" t="str">
        <f t="shared" si="59"/>
        <v>0001000010010101722</v>
      </c>
    </row>
    <row r="2832" spans="1:11" s="3" customFormat="1">
      <c r="A2832" s="176" t="s">
        <v>5715</v>
      </c>
      <c r="B2832" s="176"/>
      <c r="C2832" s="185">
        <v>4</v>
      </c>
      <c r="D2832" s="153">
        <v>0</v>
      </c>
      <c r="E2832" s="177" t="s">
        <v>3417</v>
      </c>
      <c r="F2832" s="177" t="s">
        <v>3986</v>
      </c>
      <c r="G2832" s="177" t="s">
        <v>3417</v>
      </c>
      <c r="H2832" s="177" t="s">
        <v>3417</v>
      </c>
      <c r="I2832" s="177" t="s">
        <v>3401</v>
      </c>
      <c r="J2832" s="187" t="s">
        <v>8739</v>
      </c>
      <c r="K2832" s="60" t="str">
        <f t="shared" si="59"/>
        <v>0001000010010101723</v>
      </c>
    </row>
    <row r="2833" spans="1:11" s="3" customFormat="1">
      <c r="A2833" s="176" t="s">
        <v>5716</v>
      </c>
      <c r="B2833" s="176"/>
      <c r="C2833" s="185">
        <v>4</v>
      </c>
      <c r="D2833" s="153">
        <v>0</v>
      </c>
      <c r="E2833" s="177" t="s">
        <v>3417</v>
      </c>
      <c r="F2833" s="177" t="s">
        <v>3986</v>
      </c>
      <c r="G2833" s="177" t="s">
        <v>3417</v>
      </c>
      <c r="H2833" s="177" t="s">
        <v>3417</v>
      </c>
      <c r="I2833" s="177" t="s">
        <v>3401</v>
      </c>
      <c r="J2833" s="177" t="s">
        <v>8740</v>
      </c>
      <c r="K2833" s="60" t="str">
        <f t="shared" si="59"/>
        <v>0001000010010101724</v>
      </c>
    </row>
    <row r="2834" spans="1:11" s="3" customFormat="1">
      <c r="A2834" s="176" t="s">
        <v>5717</v>
      </c>
      <c r="B2834" s="176"/>
      <c r="C2834" s="185">
        <v>4</v>
      </c>
      <c r="D2834" s="153">
        <v>0</v>
      </c>
      <c r="E2834" s="177" t="s">
        <v>3417</v>
      </c>
      <c r="F2834" s="177" t="s">
        <v>3986</v>
      </c>
      <c r="G2834" s="177" t="s">
        <v>3417</v>
      </c>
      <c r="H2834" s="177" t="s">
        <v>3417</v>
      </c>
      <c r="I2834" s="177" t="s">
        <v>3401</v>
      </c>
      <c r="J2834" s="187" t="s">
        <v>8741</v>
      </c>
      <c r="K2834" s="60" t="str">
        <f t="shared" si="59"/>
        <v>0001000010010101725</v>
      </c>
    </row>
    <row r="2835" spans="1:11" s="3" customFormat="1">
      <c r="A2835" s="176" t="s">
        <v>5718</v>
      </c>
      <c r="B2835" s="176"/>
      <c r="C2835" s="185">
        <v>4</v>
      </c>
      <c r="D2835" s="153">
        <v>0</v>
      </c>
      <c r="E2835" s="177" t="s">
        <v>3417</v>
      </c>
      <c r="F2835" s="177" t="s">
        <v>3986</v>
      </c>
      <c r="G2835" s="177" t="s">
        <v>3417</v>
      </c>
      <c r="H2835" s="177" t="s">
        <v>3417</v>
      </c>
      <c r="I2835" s="177" t="s">
        <v>3401</v>
      </c>
      <c r="J2835" s="177" t="s">
        <v>8742</v>
      </c>
      <c r="K2835" s="60" t="str">
        <f t="shared" si="59"/>
        <v>0001000010010101726</v>
      </c>
    </row>
    <row r="2836" spans="1:11" s="3" customFormat="1">
      <c r="A2836" s="176" t="s">
        <v>5719</v>
      </c>
      <c r="B2836" s="176"/>
      <c r="C2836" s="185">
        <v>4</v>
      </c>
      <c r="D2836" s="153">
        <v>0</v>
      </c>
      <c r="E2836" s="177" t="s">
        <v>3417</v>
      </c>
      <c r="F2836" s="177" t="s">
        <v>3986</v>
      </c>
      <c r="G2836" s="177" t="s">
        <v>3417</v>
      </c>
      <c r="H2836" s="177" t="s">
        <v>3417</v>
      </c>
      <c r="I2836" s="177" t="s">
        <v>3401</v>
      </c>
      <c r="J2836" s="187" t="s">
        <v>8743</v>
      </c>
      <c r="K2836" s="60" t="str">
        <f t="shared" si="59"/>
        <v>0001000010010101727</v>
      </c>
    </row>
    <row r="2837" spans="1:11" s="3" customFormat="1">
      <c r="A2837" s="176" t="s">
        <v>5720</v>
      </c>
      <c r="B2837" s="176"/>
      <c r="C2837" s="185">
        <v>4</v>
      </c>
      <c r="D2837" s="153">
        <v>0</v>
      </c>
      <c r="E2837" s="177" t="s">
        <v>3417</v>
      </c>
      <c r="F2837" s="177" t="s">
        <v>3986</v>
      </c>
      <c r="G2837" s="177" t="s">
        <v>3417</v>
      </c>
      <c r="H2837" s="177" t="s">
        <v>3417</v>
      </c>
      <c r="I2837" s="177" t="s">
        <v>3401</v>
      </c>
      <c r="J2837" s="177" t="s">
        <v>8744</v>
      </c>
      <c r="K2837" s="60" t="str">
        <f t="shared" si="59"/>
        <v>0001000010010101728</v>
      </c>
    </row>
    <row r="2838" spans="1:11" s="3" customFormat="1">
      <c r="A2838" s="176" t="s">
        <v>5721</v>
      </c>
      <c r="B2838" s="176"/>
      <c r="C2838" s="185">
        <v>4</v>
      </c>
      <c r="D2838" s="153">
        <v>0</v>
      </c>
      <c r="E2838" s="177" t="s">
        <v>3417</v>
      </c>
      <c r="F2838" s="177" t="s">
        <v>3986</v>
      </c>
      <c r="G2838" s="177" t="s">
        <v>3417</v>
      </c>
      <c r="H2838" s="177" t="s">
        <v>3417</v>
      </c>
      <c r="I2838" s="177" t="s">
        <v>3401</v>
      </c>
      <c r="J2838" s="187" t="s">
        <v>8745</v>
      </c>
      <c r="K2838" s="60" t="str">
        <f t="shared" si="59"/>
        <v>0001000010010101729</v>
      </c>
    </row>
    <row r="2839" spans="1:11" s="3" customFormat="1">
      <c r="A2839" s="176" t="s">
        <v>5722</v>
      </c>
      <c r="B2839" s="176"/>
      <c r="C2839" s="185">
        <v>4</v>
      </c>
      <c r="D2839" s="153">
        <v>0</v>
      </c>
      <c r="E2839" s="177" t="s">
        <v>3417</v>
      </c>
      <c r="F2839" s="177" t="s">
        <v>3986</v>
      </c>
      <c r="G2839" s="177" t="s">
        <v>3417</v>
      </c>
      <c r="H2839" s="177" t="s">
        <v>3417</v>
      </c>
      <c r="I2839" s="177" t="s">
        <v>3401</v>
      </c>
      <c r="J2839" s="177" t="s">
        <v>8746</v>
      </c>
      <c r="K2839" s="60" t="str">
        <f t="shared" ref="K2839:K2902" si="60">D2839&amp;E2839&amp;F2839&amp;G2839&amp;H2839&amp;I2839&amp;J2839</f>
        <v>0001000010010101730</v>
      </c>
    </row>
    <row r="2840" spans="1:11" s="3" customFormat="1">
      <c r="A2840" s="176" t="s">
        <v>5723</v>
      </c>
      <c r="B2840" s="176"/>
      <c r="C2840" s="185">
        <v>4</v>
      </c>
      <c r="D2840" s="153">
        <v>0</v>
      </c>
      <c r="E2840" s="177" t="s">
        <v>3417</v>
      </c>
      <c r="F2840" s="177" t="s">
        <v>3986</v>
      </c>
      <c r="G2840" s="177" t="s">
        <v>3417</v>
      </c>
      <c r="H2840" s="177" t="s">
        <v>3417</v>
      </c>
      <c r="I2840" s="177" t="s">
        <v>3401</v>
      </c>
      <c r="J2840" s="187" t="s">
        <v>8747</v>
      </c>
      <c r="K2840" s="60" t="str">
        <f t="shared" si="60"/>
        <v>0001000010010101731</v>
      </c>
    </row>
    <row r="2841" spans="1:11" s="3" customFormat="1">
      <c r="A2841" s="176" t="s">
        <v>5724</v>
      </c>
      <c r="B2841" s="176"/>
      <c r="C2841" s="185">
        <v>4</v>
      </c>
      <c r="D2841" s="153">
        <v>0</v>
      </c>
      <c r="E2841" s="177" t="s">
        <v>3417</v>
      </c>
      <c r="F2841" s="177" t="s">
        <v>3986</v>
      </c>
      <c r="G2841" s="177" t="s">
        <v>3417</v>
      </c>
      <c r="H2841" s="177" t="s">
        <v>3417</v>
      </c>
      <c r="I2841" s="177" t="s">
        <v>3401</v>
      </c>
      <c r="J2841" s="177" t="s">
        <v>8748</v>
      </c>
      <c r="K2841" s="60" t="str">
        <f t="shared" si="60"/>
        <v>0001000010010101732</v>
      </c>
    </row>
    <row r="2842" spans="1:11" s="3" customFormat="1">
      <c r="A2842" s="176" t="s">
        <v>5725</v>
      </c>
      <c r="B2842" s="176"/>
      <c r="C2842" s="185">
        <v>4</v>
      </c>
      <c r="D2842" s="153">
        <v>0</v>
      </c>
      <c r="E2842" s="177" t="s">
        <v>3417</v>
      </c>
      <c r="F2842" s="177" t="s">
        <v>3986</v>
      </c>
      <c r="G2842" s="177" t="s">
        <v>3417</v>
      </c>
      <c r="H2842" s="177" t="s">
        <v>3417</v>
      </c>
      <c r="I2842" s="177" t="s">
        <v>3401</v>
      </c>
      <c r="J2842" s="187" t="s">
        <v>8749</v>
      </c>
      <c r="K2842" s="60" t="str">
        <f t="shared" si="60"/>
        <v>0001000010010101733</v>
      </c>
    </row>
    <row r="2843" spans="1:11" s="3" customFormat="1">
      <c r="A2843" s="176" t="s">
        <v>5726</v>
      </c>
      <c r="B2843" s="176"/>
      <c r="C2843" s="185">
        <v>4</v>
      </c>
      <c r="D2843" s="153">
        <v>0</v>
      </c>
      <c r="E2843" s="177" t="s">
        <v>3417</v>
      </c>
      <c r="F2843" s="177" t="s">
        <v>3986</v>
      </c>
      <c r="G2843" s="177" t="s">
        <v>3417</v>
      </c>
      <c r="H2843" s="177" t="s">
        <v>3417</v>
      </c>
      <c r="I2843" s="177" t="s">
        <v>3401</v>
      </c>
      <c r="J2843" s="177" t="s">
        <v>8750</v>
      </c>
      <c r="K2843" s="60" t="str">
        <f t="shared" si="60"/>
        <v>0001000010010101734</v>
      </c>
    </row>
    <row r="2844" spans="1:11" s="3" customFormat="1">
      <c r="A2844" s="176" t="s">
        <v>5727</v>
      </c>
      <c r="B2844" s="176"/>
      <c r="C2844" s="185">
        <v>4</v>
      </c>
      <c r="D2844" s="153">
        <v>0</v>
      </c>
      <c r="E2844" s="177" t="s">
        <v>3417</v>
      </c>
      <c r="F2844" s="177" t="s">
        <v>3986</v>
      </c>
      <c r="G2844" s="177" t="s">
        <v>3417</v>
      </c>
      <c r="H2844" s="177" t="s">
        <v>3417</v>
      </c>
      <c r="I2844" s="177" t="s">
        <v>3401</v>
      </c>
      <c r="J2844" s="187" t="s">
        <v>8751</v>
      </c>
      <c r="K2844" s="60" t="str">
        <f t="shared" si="60"/>
        <v>0001000010010101735</v>
      </c>
    </row>
    <row r="2845" spans="1:11" s="3" customFormat="1">
      <c r="A2845" s="176" t="s">
        <v>5728</v>
      </c>
      <c r="B2845" s="176"/>
      <c r="C2845" s="185">
        <v>4</v>
      </c>
      <c r="D2845" s="153">
        <v>0</v>
      </c>
      <c r="E2845" s="177" t="s">
        <v>3417</v>
      </c>
      <c r="F2845" s="177" t="s">
        <v>3986</v>
      </c>
      <c r="G2845" s="177" t="s">
        <v>3417</v>
      </c>
      <c r="H2845" s="177" t="s">
        <v>3417</v>
      </c>
      <c r="I2845" s="177" t="s">
        <v>3401</v>
      </c>
      <c r="J2845" s="177" t="s">
        <v>8752</v>
      </c>
      <c r="K2845" s="60" t="str">
        <f t="shared" si="60"/>
        <v>0001000010010101736</v>
      </c>
    </row>
    <row r="2846" spans="1:11" s="3" customFormat="1">
      <c r="A2846" s="176" t="s">
        <v>5729</v>
      </c>
      <c r="B2846" s="176"/>
      <c r="C2846" s="185">
        <v>4</v>
      </c>
      <c r="D2846" s="153">
        <v>0</v>
      </c>
      <c r="E2846" s="177" t="s">
        <v>3417</v>
      </c>
      <c r="F2846" s="177" t="s">
        <v>3986</v>
      </c>
      <c r="G2846" s="177" t="s">
        <v>3417</v>
      </c>
      <c r="H2846" s="177" t="s">
        <v>3417</v>
      </c>
      <c r="I2846" s="177" t="s">
        <v>3401</v>
      </c>
      <c r="J2846" s="187" t="s">
        <v>8753</v>
      </c>
      <c r="K2846" s="60" t="str">
        <f t="shared" si="60"/>
        <v>0001000010010101737</v>
      </c>
    </row>
    <row r="2847" spans="1:11" s="3" customFormat="1">
      <c r="A2847" s="176" t="s">
        <v>5730</v>
      </c>
      <c r="B2847" s="176"/>
      <c r="C2847" s="185">
        <v>4</v>
      </c>
      <c r="D2847" s="153">
        <v>0</v>
      </c>
      <c r="E2847" s="177" t="s">
        <v>3417</v>
      </c>
      <c r="F2847" s="177" t="s">
        <v>3986</v>
      </c>
      <c r="G2847" s="177" t="s">
        <v>3417</v>
      </c>
      <c r="H2847" s="177" t="s">
        <v>3417</v>
      </c>
      <c r="I2847" s="177" t="s">
        <v>3401</v>
      </c>
      <c r="J2847" s="177" t="s">
        <v>8754</v>
      </c>
      <c r="K2847" s="60" t="str">
        <f t="shared" si="60"/>
        <v>0001000010010101738</v>
      </c>
    </row>
    <row r="2848" spans="1:11" s="3" customFormat="1">
      <c r="A2848" s="176" t="s">
        <v>5731</v>
      </c>
      <c r="B2848" s="176"/>
      <c r="C2848" s="185">
        <v>4</v>
      </c>
      <c r="D2848" s="153">
        <v>0</v>
      </c>
      <c r="E2848" s="177" t="s">
        <v>3417</v>
      </c>
      <c r="F2848" s="177" t="s">
        <v>3986</v>
      </c>
      <c r="G2848" s="177" t="s">
        <v>3417</v>
      </c>
      <c r="H2848" s="177" t="s">
        <v>3417</v>
      </c>
      <c r="I2848" s="177" t="s">
        <v>3401</v>
      </c>
      <c r="J2848" s="187" t="s">
        <v>8755</v>
      </c>
      <c r="K2848" s="60" t="str">
        <f t="shared" si="60"/>
        <v>0001000010010101739</v>
      </c>
    </row>
    <row r="2849" spans="1:11" s="3" customFormat="1">
      <c r="A2849" s="176" t="s">
        <v>5732</v>
      </c>
      <c r="B2849" s="176"/>
      <c r="C2849" s="185">
        <v>4</v>
      </c>
      <c r="D2849" s="153">
        <v>0</v>
      </c>
      <c r="E2849" s="177" t="s">
        <v>3417</v>
      </c>
      <c r="F2849" s="177" t="s">
        <v>3986</v>
      </c>
      <c r="G2849" s="177" t="s">
        <v>3417</v>
      </c>
      <c r="H2849" s="177" t="s">
        <v>3417</v>
      </c>
      <c r="I2849" s="177" t="s">
        <v>3401</v>
      </c>
      <c r="J2849" s="177" t="s">
        <v>8756</v>
      </c>
      <c r="K2849" s="60" t="str">
        <f t="shared" si="60"/>
        <v>0001000010010101740</v>
      </c>
    </row>
    <row r="2850" spans="1:11" s="3" customFormat="1">
      <c r="A2850" s="176" t="s">
        <v>5733</v>
      </c>
      <c r="B2850" s="176"/>
      <c r="C2850" s="185">
        <v>4</v>
      </c>
      <c r="D2850" s="153">
        <v>0</v>
      </c>
      <c r="E2850" s="177" t="s">
        <v>3417</v>
      </c>
      <c r="F2850" s="177" t="s">
        <v>3986</v>
      </c>
      <c r="G2850" s="177" t="s">
        <v>3417</v>
      </c>
      <c r="H2850" s="177" t="s">
        <v>3417</v>
      </c>
      <c r="I2850" s="177" t="s">
        <v>3401</v>
      </c>
      <c r="J2850" s="187" t="s">
        <v>8757</v>
      </c>
      <c r="K2850" s="60" t="str">
        <f t="shared" si="60"/>
        <v>0001000010010101741</v>
      </c>
    </row>
    <row r="2851" spans="1:11" s="3" customFormat="1">
      <c r="A2851" s="176" t="s">
        <v>5734</v>
      </c>
      <c r="B2851" s="176"/>
      <c r="C2851" s="185">
        <v>4</v>
      </c>
      <c r="D2851" s="153">
        <v>0</v>
      </c>
      <c r="E2851" s="177" t="s">
        <v>3417</v>
      </c>
      <c r="F2851" s="177" t="s">
        <v>3986</v>
      </c>
      <c r="G2851" s="177" t="s">
        <v>3417</v>
      </c>
      <c r="H2851" s="177" t="s">
        <v>3417</v>
      </c>
      <c r="I2851" s="177" t="s">
        <v>3401</v>
      </c>
      <c r="J2851" s="177" t="s">
        <v>8758</v>
      </c>
      <c r="K2851" s="60" t="str">
        <f t="shared" si="60"/>
        <v>0001000010010101742</v>
      </c>
    </row>
    <row r="2852" spans="1:11" s="3" customFormat="1">
      <c r="A2852" s="176" t="s">
        <v>5735</v>
      </c>
      <c r="B2852" s="176"/>
      <c r="C2852" s="185">
        <v>4</v>
      </c>
      <c r="D2852" s="153">
        <v>0</v>
      </c>
      <c r="E2852" s="177" t="s">
        <v>3417</v>
      </c>
      <c r="F2852" s="177" t="s">
        <v>3986</v>
      </c>
      <c r="G2852" s="177" t="s">
        <v>3417</v>
      </c>
      <c r="H2852" s="177" t="s">
        <v>3417</v>
      </c>
      <c r="I2852" s="177" t="s">
        <v>3401</v>
      </c>
      <c r="J2852" s="187" t="s">
        <v>8759</v>
      </c>
      <c r="K2852" s="60" t="str">
        <f t="shared" si="60"/>
        <v>0001000010010101743</v>
      </c>
    </row>
    <row r="2853" spans="1:11" s="3" customFormat="1">
      <c r="A2853" s="176" t="s">
        <v>5736</v>
      </c>
      <c r="B2853" s="176"/>
      <c r="C2853" s="185">
        <v>4</v>
      </c>
      <c r="D2853" s="153">
        <v>0</v>
      </c>
      <c r="E2853" s="177" t="s">
        <v>3417</v>
      </c>
      <c r="F2853" s="177" t="s">
        <v>3986</v>
      </c>
      <c r="G2853" s="177" t="s">
        <v>3417</v>
      </c>
      <c r="H2853" s="177" t="s">
        <v>3417</v>
      </c>
      <c r="I2853" s="177" t="s">
        <v>3401</v>
      </c>
      <c r="J2853" s="177" t="s">
        <v>8760</v>
      </c>
      <c r="K2853" s="60" t="str">
        <f t="shared" si="60"/>
        <v>0001000010010101744</v>
      </c>
    </row>
    <row r="2854" spans="1:11" s="3" customFormat="1">
      <c r="A2854" s="176" t="s">
        <v>5737</v>
      </c>
      <c r="B2854" s="176"/>
      <c r="C2854" s="185">
        <v>4</v>
      </c>
      <c r="D2854" s="153">
        <v>0</v>
      </c>
      <c r="E2854" s="177" t="s">
        <v>3417</v>
      </c>
      <c r="F2854" s="177" t="s">
        <v>3986</v>
      </c>
      <c r="G2854" s="177" t="s">
        <v>3417</v>
      </c>
      <c r="H2854" s="177" t="s">
        <v>3417</v>
      </c>
      <c r="I2854" s="177" t="s">
        <v>3401</v>
      </c>
      <c r="J2854" s="187" t="s">
        <v>8761</v>
      </c>
      <c r="K2854" s="60" t="str">
        <f t="shared" si="60"/>
        <v>0001000010010101745</v>
      </c>
    </row>
    <row r="2855" spans="1:11" s="3" customFormat="1">
      <c r="A2855" s="176" t="s">
        <v>5738</v>
      </c>
      <c r="B2855" s="176"/>
      <c r="C2855" s="185">
        <v>4</v>
      </c>
      <c r="D2855" s="153">
        <v>0</v>
      </c>
      <c r="E2855" s="177" t="s">
        <v>3417</v>
      </c>
      <c r="F2855" s="177" t="s">
        <v>3986</v>
      </c>
      <c r="G2855" s="177" t="s">
        <v>3417</v>
      </c>
      <c r="H2855" s="177" t="s">
        <v>3417</v>
      </c>
      <c r="I2855" s="177" t="s">
        <v>3401</v>
      </c>
      <c r="J2855" s="177" t="s">
        <v>8762</v>
      </c>
      <c r="K2855" s="60" t="str">
        <f t="shared" si="60"/>
        <v>0001000010010101746</v>
      </c>
    </row>
    <row r="2856" spans="1:11" s="3" customFormat="1">
      <c r="A2856" s="176" t="s">
        <v>5739</v>
      </c>
      <c r="B2856" s="176"/>
      <c r="C2856" s="185">
        <v>4</v>
      </c>
      <c r="D2856" s="153">
        <v>0</v>
      </c>
      <c r="E2856" s="177" t="s">
        <v>3417</v>
      </c>
      <c r="F2856" s="177" t="s">
        <v>3986</v>
      </c>
      <c r="G2856" s="177" t="s">
        <v>3417</v>
      </c>
      <c r="H2856" s="177" t="s">
        <v>3417</v>
      </c>
      <c r="I2856" s="177" t="s">
        <v>3401</v>
      </c>
      <c r="J2856" s="187" t="s">
        <v>8763</v>
      </c>
      <c r="K2856" s="60" t="str">
        <f t="shared" si="60"/>
        <v>0001000010010101747</v>
      </c>
    </row>
    <row r="2857" spans="1:11" s="3" customFormat="1">
      <c r="A2857" s="176" t="s">
        <v>5740</v>
      </c>
      <c r="B2857" s="176"/>
      <c r="C2857" s="185">
        <v>4</v>
      </c>
      <c r="D2857" s="153">
        <v>0</v>
      </c>
      <c r="E2857" s="177" t="s">
        <v>3417</v>
      </c>
      <c r="F2857" s="177" t="s">
        <v>3986</v>
      </c>
      <c r="G2857" s="177" t="s">
        <v>3417</v>
      </c>
      <c r="H2857" s="177" t="s">
        <v>3417</v>
      </c>
      <c r="I2857" s="177" t="s">
        <v>3401</v>
      </c>
      <c r="J2857" s="177" t="s">
        <v>8764</v>
      </c>
      <c r="K2857" s="60" t="str">
        <f t="shared" si="60"/>
        <v>0001000010010101748</v>
      </c>
    </row>
    <row r="2858" spans="1:11" s="3" customFormat="1">
      <c r="A2858" s="176" t="s">
        <v>5741</v>
      </c>
      <c r="B2858" s="176"/>
      <c r="C2858" s="185">
        <v>4</v>
      </c>
      <c r="D2858" s="153">
        <v>0</v>
      </c>
      <c r="E2858" s="177" t="s">
        <v>3417</v>
      </c>
      <c r="F2858" s="177" t="s">
        <v>3986</v>
      </c>
      <c r="G2858" s="177" t="s">
        <v>3417</v>
      </c>
      <c r="H2858" s="177" t="s">
        <v>3417</v>
      </c>
      <c r="I2858" s="177" t="s">
        <v>3401</v>
      </c>
      <c r="J2858" s="187" t="s">
        <v>8765</v>
      </c>
      <c r="K2858" s="60" t="str">
        <f t="shared" si="60"/>
        <v>0001000010010101749</v>
      </c>
    </row>
    <row r="2859" spans="1:11" s="3" customFormat="1">
      <c r="A2859" s="176" t="s">
        <v>5742</v>
      </c>
      <c r="B2859" s="176"/>
      <c r="C2859" s="185">
        <v>4</v>
      </c>
      <c r="D2859" s="153">
        <v>0</v>
      </c>
      <c r="E2859" s="177" t="s">
        <v>3417</v>
      </c>
      <c r="F2859" s="177" t="s">
        <v>3986</v>
      </c>
      <c r="G2859" s="177" t="s">
        <v>3417</v>
      </c>
      <c r="H2859" s="177" t="s">
        <v>3417</v>
      </c>
      <c r="I2859" s="177" t="s">
        <v>3401</v>
      </c>
      <c r="J2859" s="177" t="s">
        <v>8766</v>
      </c>
      <c r="K2859" s="60" t="str">
        <f t="shared" si="60"/>
        <v>0001000010010101750</v>
      </c>
    </row>
    <row r="2860" spans="1:11" s="3" customFormat="1">
      <c r="A2860" s="176" t="s">
        <v>5743</v>
      </c>
      <c r="B2860" s="176"/>
      <c r="C2860" s="185">
        <v>4</v>
      </c>
      <c r="D2860" s="153">
        <v>0</v>
      </c>
      <c r="E2860" s="177" t="s">
        <v>3417</v>
      </c>
      <c r="F2860" s="177" t="s">
        <v>3986</v>
      </c>
      <c r="G2860" s="177" t="s">
        <v>3417</v>
      </c>
      <c r="H2860" s="177" t="s">
        <v>3417</v>
      </c>
      <c r="I2860" s="177" t="s">
        <v>3401</v>
      </c>
      <c r="J2860" s="187" t="s">
        <v>8767</v>
      </c>
      <c r="K2860" s="60" t="str">
        <f t="shared" si="60"/>
        <v>0001000010010101751</v>
      </c>
    </row>
    <row r="2861" spans="1:11" s="3" customFormat="1">
      <c r="A2861" s="176" t="s">
        <v>5744</v>
      </c>
      <c r="B2861" s="176"/>
      <c r="C2861" s="185">
        <v>4</v>
      </c>
      <c r="D2861" s="153">
        <v>0</v>
      </c>
      <c r="E2861" s="177" t="s">
        <v>3417</v>
      </c>
      <c r="F2861" s="177" t="s">
        <v>3986</v>
      </c>
      <c r="G2861" s="177" t="s">
        <v>3417</v>
      </c>
      <c r="H2861" s="177" t="s">
        <v>3417</v>
      </c>
      <c r="I2861" s="177" t="s">
        <v>3401</v>
      </c>
      <c r="J2861" s="177" t="s">
        <v>8768</v>
      </c>
      <c r="K2861" s="60" t="str">
        <f t="shared" si="60"/>
        <v>0001000010010101752</v>
      </c>
    </row>
    <row r="2862" spans="1:11" s="3" customFormat="1">
      <c r="A2862" s="176" t="s">
        <v>5745</v>
      </c>
      <c r="B2862" s="176"/>
      <c r="C2862" s="185">
        <v>4</v>
      </c>
      <c r="D2862" s="153">
        <v>0</v>
      </c>
      <c r="E2862" s="177" t="s">
        <v>3417</v>
      </c>
      <c r="F2862" s="177" t="s">
        <v>3986</v>
      </c>
      <c r="G2862" s="177" t="s">
        <v>3417</v>
      </c>
      <c r="H2862" s="177" t="s">
        <v>3417</v>
      </c>
      <c r="I2862" s="177" t="s">
        <v>3401</v>
      </c>
      <c r="J2862" s="187" t="s">
        <v>8769</v>
      </c>
      <c r="K2862" s="60" t="str">
        <f t="shared" si="60"/>
        <v>0001000010010101753</v>
      </c>
    </row>
    <row r="2863" spans="1:11" s="3" customFormat="1">
      <c r="A2863" s="176" t="s">
        <v>5746</v>
      </c>
      <c r="B2863" s="176"/>
      <c r="C2863" s="185">
        <v>4</v>
      </c>
      <c r="D2863" s="153">
        <v>0</v>
      </c>
      <c r="E2863" s="177" t="s">
        <v>3417</v>
      </c>
      <c r="F2863" s="177" t="s">
        <v>3986</v>
      </c>
      <c r="G2863" s="177" t="s">
        <v>3417</v>
      </c>
      <c r="H2863" s="177" t="s">
        <v>3417</v>
      </c>
      <c r="I2863" s="177" t="s">
        <v>3401</v>
      </c>
      <c r="J2863" s="177" t="s">
        <v>8770</v>
      </c>
      <c r="K2863" s="60" t="str">
        <f t="shared" si="60"/>
        <v>0001000010010101754</v>
      </c>
    </row>
    <row r="2864" spans="1:11" s="3" customFormat="1">
      <c r="A2864" s="176" t="s">
        <v>5747</v>
      </c>
      <c r="B2864" s="176"/>
      <c r="C2864" s="185">
        <v>4</v>
      </c>
      <c r="D2864" s="153">
        <v>0</v>
      </c>
      <c r="E2864" s="177" t="s">
        <v>3417</v>
      </c>
      <c r="F2864" s="177" t="s">
        <v>3986</v>
      </c>
      <c r="G2864" s="177" t="s">
        <v>3417</v>
      </c>
      <c r="H2864" s="177" t="s">
        <v>3417</v>
      </c>
      <c r="I2864" s="177" t="s">
        <v>3401</v>
      </c>
      <c r="J2864" s="187" t="s">
        <v>8771</v>
      </c>
      <c r="K2864" s="60" t="str">
        <f t="shared" si="60"/>
        <v>0001000010010101755</v>
      </c>
    </row>
    <row r="2865" spans="1:11" s="3" customFormat="1">
      <c r="A2865" s="176" t="s">
        <v>5748</v>
      </c>
      <c r="B2865" s="176"/>
      <c r="C2865" s="185">
        <v>4</v>
      </c>
      <c r="D2865" s="153">
        <v>0</v>
      </c>
      <c r="E2865" s="177" t="s">
        <v>3417</v>
      </c>
      <c r="F2865" s="177" t="s">
        <v>3986</v>
      </c>
      <c r="G2865" s="177" t="s">
        <v>3417</v>
      </c>
      <c r="H2865" s="177" t="s">
        <v>3417</v>
      </c>
      <c r="I2865" s="177" t="s">
        <v>3401</v>
      </c>
      <c r="J2865" s="177" t="s">
        <v>8772</v>
      </c>
      <c r="K2865" s="60" t="str">
        <f t="shared" si="60"/>
        <v>0001000010010101756</v>
      </c>
    </row>
    <row r="2866" spans="1:11" s="3" customFormat="1">
      <c r="A2866" s="176" t="s">
        <v>5749</v>
      </c>
      <c r="B2866" s="176"/>
      <c r="C2866" s="185">
        <v>4</v>
      </c>
      <c r="D2866" s="153">
        <v>0</v>
      </c>
      <c r="E2866" s="177" t="s">
        <v>3417</v>
      </c>
      <c r="F2866" s="177" t="s">
        <v>3986</v>
      </c>
      <c r="G2866" s="177" t="s">
        <v>3417</v>
      </c>
      <c r="H2866" s="177" t="s">
        <v>3417</v>
      </c>
      <c r="I2866" s="177" t="s">
        <v>3401</v>
      </c>
      <c r="J2866" s="187" t="s">
        <v>8773</v>
      </c>
      <c r="K2866" s="60" t="str">
        <f t="shared" si="60"/>
        <v>0001000010010101757</v>
      </c>
    </row>
    <row r="2867" spans="1:11" s="3" customFormat="1">
      <c r="A2867" s="176" t="s">
        <v>5750</v>
      </c>
      <c r="B2867" s="176"/>
      <c r="C2867" s="185">
        <v>4</v>
      </c>
      <c r="D2867" s="153">
        <v>0</v>
      </c>
      <c r="E2867" s="177" t="s">
        <v>3417</v>
      </c>
      <c r="F2867" s="177" t="s">
        <v>3986</v>
      </c>
      <c r="G2867" s="177" t="s">
        <v>3417</v>
      </c>
      <c r="H2867" s="177" t="s">
        <v>3417</v>
      </c>
      <c r="I2867" s="177" t="s">
        <v>3401</v>
      </c>
      <c r="J2867" s="177" t="s">
        <v>8774</v>
      </c>
      <c r="K2867" s="60" t="str">
        <f t="shared" si="60"/>
        <v>0001000010010101758</v>
      </c>
    </row>
    <row r="2868" spans="1:11" s="3" customFormat="1">
      <c r="A2868" s="176" t="s">
        <v>5751</v>
      </c>
      <c r="B2868" s="176"/>
      <c r="C2868" s="185">
        <v>4</v>
      </c>
      <c r="D2868" s="153">
        <v>0</v>
      </c>
      <c r="E2868" s="177" t="s">
        <v>3417</v>
      </c>
      <c r="F2868" s="177" t="s">
        <v>3986</v>
      </c>
      <c r="G2868" s="177" t="s">
        <v>3417</v>
      </c>
      <c r="H2868" s="177" t="s">
        <v>3417</v>
      </c>
      <c r="I2868" s="177" t="s">
        <v>3401</v>
      </c>
      <c r="J2868" s="187" t="s">
        <v>8775</v>
      </c>
      <c r="K2868" s="60" t="str">
        <f t="shared" si="60"/>
        <v>0001000010010101759</v>
      </c>
    </row>
    <row r="2869" spans="1:11" s="3" customFormat="1">
      <c r="A2869" s="176" t="s">
        <v>5752</v>
      </c>
      <c r="B2869" s="176"/>
      <c r="C2869" s="185">
        <v>4</v>
      </c>
      <c r="D2869" s="153">
        <v>0</v>
      </c>
      <c r="E2869" s="177" t="s">
        <v>3417</v>
      </c>
      <c r="F2869" s="177" t="s">
        <v>3986</v>
      </c>
      <c r="G2869" s="177" t="s">
        <v>3417</v>
      </c>
      <c r="H2869" s="177" t="s">
        <v>3417</v>
      </c>
      <c r="I2869" s="177" t="s">
        <v>3401</v>
      </c>
      <c r="J2869" s="177" t="s">
        <v>8776</v>
      </c>
      <c r="K2869" s="60" t="str">
        <f t="shared" si="60"/>
        <v>0001000010010101760</v>
      </c>
    </row>
    <row r="2870" spans="1:11" s="3" customFormat="1">
      <c r="A2870" s="176" t="s">
        <v>5753</v>
      </c>
      <c r="B2870" s="176"/>
      <c r="C2870" s="185">
        <v>4</v>
      </c>
      <c r="D2870" s="153">
        <v>0</v>
      </c>
      <c r="E2870" s="177" t="s">
        <v>3417</v>
      </c>
      <c r="F2870" s="177" t="s">
        <v>3986</v>
      </c>
      <c r="G2870" s="177" t="s">
        <v>3417</v>
      </c>
      <c r="H2870" s="177" t="s">
        <v>3417</v>
      </c>
      <c r="I2870" s="177" t="s">
        <v>3401</v>
      </c>
      <c r="J2870" s="187" t="s">
        <v>8777</v>
      </c>
      <c r="K2870" s="60" t="str">
        <f t="shared" si="60"/>
        <v>0001000010010101761</v>
      </c>
    </row>
    <row r="2871" spans="1:11" s="3" customFormat="1">
      <c r="A2871" s="176" t="s">
        <v>5754</v>
      </c>
      <c r="B2871" s="176"/>
      <c r="C2871" s="185">
        <v>4</v>
      </c>
      <c r="D2871" s="153">
        <v>0</v>
      </c>
      <c r="E2871" s="177" t="s">
        <v>3417</v>
      </c>
      <c r="F2871" s="177" t="s">
        <v>3986</v>
      </c>
      <c r="G2871" s="177" t="s">
        <v>3417</v>
      </c>
      <c r="H2871" s="177" t="s">
        <v>3417</v>
      </c>
      <c r="I2871" s="177" t="s">
        <v>3401</v>
      </c>
      <c r="J2871" s="177" t="s">
        <v>8778</v>
      </c>
      <c r="K2871" s="60" t="str">
        <f t="shared" si="60"/>
        <v>0001000010010101762</v>
      </c>
    </row>
    <row r="2872" spans="1:11" s="3" customFormat="1">
      <c r="A2872" s="176" t="s">
        <v>5755</v>
      </c>
      <c r="B2872" s="176"/>
      <c r="C2872" s="185">
        <v>4</v>
      </c>
      <c r="D2872" s="153">
        <v>0</v>
      </c>
      <c r="E2872" s="177" t="s">
        <v>3417</v>
      </c>
      <c r="F2872" s="177" t="s">
        <v>3986</v>
      </c>
      <c r="G2872" s="177" t="s">
        <v>3417</v>
      </c>
      <c r="H2872" s="177" t="s">
        <v>3417</v>
      </c>
      <c r="I2872" s="177" t="s">
        <v>3401</v>
      </c>
      <c r="J2872" s="187" t="s">
        <v>8779</v>
      </c>
      <c r="K2872" s="60" t="str">
        <f t="shared" si="60"/>
        <v>0001000010010101763</v>
      </c>
    </row>
    <row r="2873" spans="1:11" s="3" customFormat="1">
      <c r="A2873" s="176" t="s">
        <v>5756</v>
      </c>
      <c r="B2873" s="176"/>
      <c r="C2873" s="185">
        <v>4</v>
      </c>
      <c r="D2873" s="153">
        <v>0</v>
      </c>
      <c r="E2873" s="177" t="s">
        <v>3417</v>
      </c>
      <c r="F2873" s="177" t="s">
        <v>3986</v>
      </c>
      <c r="G2873" s="177" t="s">
        <v>3417</v>
      </c>
      <c r="H2873" s="177" t="s">
        <v>3417</v>
      </c>
      <c r="I2873" s="177" t="s">
        <v>3401</v>
      </c>
      <c r="J2873" s="177" t="s">
        <v>8780</v>
      </c>
      <c r="K2873" s="60" t="str">
        <f t="shared" si="60"/>
        <v>0001000010010101764</v>
      </c>
    </row>
    <row r="2874" spans="1:11" s="3" customFormat="1">
      <c r="A2874" s="176" t="s">
        <v>5757</v>
      </c>
      <c r="B2874" s="176"/>
      <c r="C2874" s="185">
        <v>4</v>
      </c>
      <c r="D2874" s="153">
        <v>0</v>
      </c>
      <c r="E2874" s="177" t="s">
        <v>3417</v>
      </c>
      <c r="F2874" s="177" t="s">
        <v>3986</v>
      </c>
      <c r="G2874" s="177" t="s">
        <v>3417</v>
      </c>
      <c r="H2874" s="177" t="s">
        <v>3417</v>
      </c>
      <c r="I2874" s="177" t="s">
        <v>3401</v>
      </c>
      <c r="J2874" s="187" t="s">
        <v>8781</v>
      </c>
      <c r="K2874" s="60" t="str">
        <f t="shared" si="60"/>
        <v>0001000010010101765</v>
      </c>
    </row>
    <row r="2875" spans="1:11" s="3" customFormat="1">
      <c r="A2875" s="176" t="s">
        <v>5758</v>
      </c>
      <c r="B2875" s="176"/>
      <c r="C2875" s="185">
        <v>4</v>
      </c>
      <c r="D2875" s="153">
        <v>0</v>
      </c>
      <c r="E2875" s="177" t="s">
        <v>3417</v>
      </c>
      <c r="F2875" s="177" t="s">
        <v>3986</v>
      </c>
      <c r="G2875" s="177" t="s">
        <v>3417</v>
      </c>
      <c r="H2875" s="177" t="s">
        <v>3417</v>
      </c>
      <c r="I2875" s="177" t="s">
        <v>3401</v>
      </c>
      <c r="J2875" s="177" t="s">
        <v>8782</v>
      </c>
      <c r="K2875" s="60" t="str">
        <f t="shared" si="60"/>
        <v>0001000010010101766</v>
      </c>
    </row>
    <row r="2876" spans="1:11" s="3" customFormat="1">
      <c r="A2876" s="176" t="s">
        <v>5759</v>
      </c>
      <c r="B2876" s="176"/>
      <c r="C2876" s="185">
        <v>4</v>
      </c>
      <c r="D2876" s="153">
        <v>0</v>
      </c>
      <c r="E2876" s="177" t="s">
        <v>3417</v>
      </c>
      <c r="F2876" s="177" t="s">
        <v>3986</v>
      </c>
      <c r="G2876" s="177" t="s">
        <v>3417</v>
      </c>
      <c r="H2876" s="177" t="s">
        <v>3417</v>
      </c>
      <c r="I2876" s="177" t="s">
        <v>3401</v>
      </c>
      <c r="J2876" s="187" t="s">
        <v>8783</v>
      </c>
      <c r="K2876" s="60" t="str">
        <f t="shared" si="60"/>
        <v>0001000010010101767</v>
      </c>
    </row>
    <row r="2877" spans="1:11" s="3" customFormat="1">
      <c r="A2877" s="176" t="s">
        <v>5760</v>
      </c>
      <c r="B2877" s="176"/>
      <c r="C2877" s="185">
        <v>4</v>
      </c>
      <c r="D2877" s="153">
        <v>0</v>
      </c>
      <c r="E2877" s="177" t="s">
        <v>3417</v>
      </c>
      <c r="F2877" s="177" t="s">
        <v>3986</v>
      </c>
      <c r="G2877" s="177" t="s">
        <v>3417</v>
      </c>
      <c r="H2877" s="177" t="s">
        <v>3417</v>
      </c>
      <c r="I2877" s="177" t="s">
        <v>3401</v>
      </c>
      <c r="J2877" s="177" t="s">
        <v>8784</v>
      </c>
      <c r="K2877" s="60" t="str">
        <f t="shared" si="60"/>
        <v>0001000010010101768</v>
      </c>
    </row>
    <row r="2878" spans="1:11" s="3" customFormat="1">
      <c r="A2878" s="176" t="s">
        <v>5761</v>
      </c>
      <c r="B2878" s="176"/>
      <c r="C2878" s="185">
        <v>4</v>
      </c>
      <c r="D2878" s="153">
        <v>0</v>
      </c>
      <c r="E2878" s="177" t="s">
        <v>3417</v>
      </c>
      <c r="F2878" s="177" t="s">
        <v>3986</v>
      </c>
      <c r="G2878" s="177" t="s">
        <v>3417</v>
      </c>
      <c r="H2878" s="177" t="s">
        <v>3417</v>
      </c>
      <c r="I2878" s="177" t="s">
        <v>3401</v>
      </c>
      <c r="J2878" s="187" t="s">
        <v>8785</v>
      </c>
      <c r="K2878" s="60" t="str">
        <f t="shared" si="60"/>
        <v>0001000010010101769</v>
      </c>
    </row>
    <row r="2879" spans="1:11" s="3" customFormat="1">
      <c r="A2879" s="176" t="s">
        <v>5762</v>
      </c>
      <c r="B2879" s="176"/>
      <c r="C2879" s="185">
        <v>4</v>
      </c>
      <c r="D2879" s="153">
        <v>0</v>
      </c>
      <c r="E2879" s="177" t="s">
        <v>3417</v>
      </c>
      <c r="F2879" s="177" t="s">
        <v>3986</v>
      </c>
      <c r="G2879" s="177" t="s">
        <v>3417</v>
      </c>
      <c r="H2879" s="177" t="s">
        <v>3417</v>
      </c>
      <c r="I2879" s="177" t="s">
        <v>3401</v>
      </c>
      <c r="J2879" s="177" t="s">
        <v>8786</v>
      </c>
      <c r="K2879" s="60" t="str">
        <f t="shared" si="60"/>
        <v>0001000010010101770</v>
      </c>
    </row>
    <row r="2880" spans="1:11" s="3" customFormat="1">
      <c r="A2880" s="176" t="s">
        <v>5763</v>
      </c>
      <c r="B2880" s="176"/>
      <c r="C2880" s="185">
        <v>4</v>
      </c>
      <c r="D2880" s="153">
        <v>0</v>
      </c>
      <c r="E2880" s="177" t="s">
        <v>3417</v>
      </c>
      <c r="F2880" s="177" t="s">
        <v>3986</v>
      </c>
      <c r="G2880" s="177" t="s">
        <v>3417</v>
      </c>
      <c r="H2880" s="177" t="s">
        <v>3417</v>
      </c>
      <c r="I2880" s="177" t="s">
        <v>3401</v>
      </c>
      <c r="J2880" s="187" t="s">
        <v>8787</v>
      </c>
      <c r="K2880" s="60" t="str">
        <f t="shared" si="60"/>
        <v>0001000010010101771</v>
      </c>
    </row>
    <row r="2881" spans="1:11" s="3" customFormat="1">
      <c r="A2881" s="176" t="s">
        <v>5764</v>
      </c>
      <c r="B2881" s="176"/>
      <c r="C2881" s="185">
        <v>4</v>
      </c>
      <c r="D2881" s="153">
        <v>0</v>
      </c>
      <c r="E2881" s="177" t="s">
        <v>3417</v>
      </c>
      <c r="F2881" s="177" t="s">
        <v>3986</v>
      </c>
      <c r="G2881" s="177" t="s">
        <v>3417</v>
      </c>
      <c r="H2881" s="177" t="s">
        <v>3417</v>
      </c>
      <c r="I2881" s="177" t="s">
        <v>3401</v>
      </c>
      <c r="J2881" s="177" t="s">
        <v>8788</v>
      </c>
      <c r="K2881" s="60" t="str">
        <f t="shared" si="60"/>
        <v>0001000010010101772</v>
      </c>
    </row>
    <row r="2882" spans="1:11" s="3" customFormat="1">
      <c r="A2882" s="176" t="s">
        <v>5765</v>
      </c>
      <c r="B2882" s="176"/>
      <c r="C2882" s="185">
        <v>4</v>
      </c>
      <c r="D2882" s="153">
        <v>0</v>
      </c>
      <c r="E2882" s="177" t="s">
        <v>3417</v>
      </c>
      <c r="F2882" s="177" t="s">
        <v>3986</v>
      </c>
      <c r="G2882" s="177" t="s">
        <v>3417</v>
      </c>
      <c r="H2882" s="177" t="s">
        <v>3417</v>
      </c>
      <c r="I2882" s="177" t="s">
        <v>3401</v>
      </c>
      <c r="J2882" s="187" t="s">
        <v>8789</v>
      </c>
      <c r="K2882" s="60" t="str">
        <f t="shared" si="60"/>
        <v>0001000010010101773</v>
      </c>
    </row>
    <row r="2883" spans="1:11" s="3" customFormat="1">
      <c r="A2883" s="176" t="s">
        <v>5766</v>
      </c>
      <c r="B2883" s="176"/>
      <c r="C2883" s="185">
        <v>4</v>
      </c>
      <c r="D2883" s="153">
        <v>0</v>
      </c>
      <c r="E2883" s="177" t="s">
        <v>3417</v>
      </c>
      <c r="F2883" s="177" t="s">
        <v>3986</v>
      </c>
      <c r="G2883" s="177" t="s">
        <v>3417</v>
      </c>
      <c r="H2883" s="177" t="s">
        <v>3417</v>
      </c>
      <c r="I2883" s="177" t="s">
        <v>3401</v>
      </c>
      <c r="J2883" s="177" t="s">
        <v>8790</v>
      </c>
      <c r="K2883" s="60" t="str">
        <f t="shared" si="60"/>
        <v>0001000010010101774</v>
      </c>
    </row>
    <row r="2884" spans="1:11" s="3" customFormat="1">
      <c r="A2884" s="176" t="s">
        <v>5767</v>
      </c>
      <c r="B2884" s="176"/>
      <c r="C2884" s="185">
        <v>4</v>
      </c>
      <c r="D2884" s="153">
        <v>0</v>
      </c>
      <c r="E2884" s="177" t="s">
        <v>3417</v>
      </c>
      <c r="F2884" s="177" t="s">
        <v>3986</v>
      </c>
      <c r="G2884" s="177" t="s">
        <v>3417</v>
      </c>
      <c r="H2884" s="177" t="s">
        <v>3417</v>
      </c>
      <c r="I2884" s="177" t="s">
        <v>3401</v>
      </c>
      <c r="J2884" s="187" t="s">
        <v>8791</v>
      </c>
      <c r="K2884" s="60" t="str">
        <f t="shared" si="60"/>
        <v>0001000010010101775</v>
      </c>
    </row>
    <row r="2885" spans="1:11" s="3" customFormat="1">
      <c r="A2885" s="176" t="s">
        <v>5768</v>
      </c>
      <c r="B2885" s="176"/>
      <c r="C2885" s="185">
        <v>4</v>
      </c>
      <c r="D2885" s="153">
        <v>0</v>
      </c>
      <c r="E2885" s="177" t="s">
        <v>3417</v>
      </c>
      <c r="F2885" s="177" t="s">
        <v>3986</v>
      </c>
      <c r="G2885" s="177" t="s">
        <v>3417</v>
      </c>
      <c r="H2885" s="177" t="s">
        <v>3417</v>
      </c>
      <c r="I2885" s="177" t="s">
        <v>3401</v>
      </c>
      <c r="J2885" s="177" t="s">
        <v>8792</v>
      </c>
      <c r="K2885" s="60" t="str">
        <f t="shared" si="60"/>
        <v>0001000010010101776</v>
      </c>
    </row>
    <row r="2886" spans="1:11" s="3" customFormat="1">
      <c r="A2886" s="176" t="s">
        <v>5769</v>
      </c>
      <c r="B2886" s="176"/>
      <c r="C2886" s="185">
        <v>4</v>
      </c>
      <c r="D2886" s="153">
        <v>0</v>
      </c>
      <c r="E2886" s="177" t="s">
        <v>3417</v>
      </c>
      <c r="F2886" s="177" t="s">
        <v>3986</v>
      </c>
      <c r="G2886" s="177" t="s">
        <v>3417</v>
      </c>
      <c r="H2886" s="177" t="s">
        <v>3417</v>
      </c>
      <c r="I2886" s="177" t="s">
        <v>3401</v>
      </c>
      <c r="J2886" s="187" t="s">
        <v>8793</v>
      </c>
      <c r="K2886" s="60" t="str">
        <f t="shared" si="60"/>
        <v>0001000010010101777</v>
      </c>
    </row>
    <row r="2887" spans="1:11" s="3" customFormat="1">
      <c r="A2887" s="176" t="s">
        <v>5770</v>
      </c>
      <c r="B2887" s="176"/>
      <c r="C2887" s="185">
        <v>4</v>
      </c>
      <c r="D2887" s="153">
        <v>0</v>
      </c>
      <c r="E2887" s="177" t="s">
        <v>3417</v>
      </c>
      <c r="F2887" s="177" t="s">
        <v>3986</v>
      </c>
      <c r="G2887" s="177" t="s">
        <v>3417</v>
      </c>
      <c r="H2887" s="177" t="s">
        <v>3417</v>
      </c>
      <c r="I2887" s="177" t="s">
        <v>3401</v>
      </c>
      <c r="J2887" s="177" t="s">
        <v>8794</v>
      </c>
      <c r="K2887" s="60" t="str">
        <f t="shared" si="60"/>
        <v>0001000010010101778</v>
      </c>
    </row>
    <row r="2888" spans="1:11" s="3" customFormat="1">
      <c r="A2888" s="176" t="s">
        <v>5771</v>
      </c>
      <c r="B2888" s="176"/>
      <c r="C2888" s="185">
        <v>4</v>
      </c>
      <c r="D2888" s="153">
        <v>0</v>
      </c>
      <c r="E2888" s="177" t="s">
        <v>3417</v>
      </c>
      <c r="F2888" s="177" t="s">
        <v>3986</v>
      </c>
      <c r="G2888" s="177" t="s">
        <v>3417</v>
      </c>
      <c r="H2888" s="177" t="s">
        <v>3417</v>
      </c>
      <c r="I2888" s="177" t="s">
        <v>3401</v>
      </c>
      <c r="J2888" s="187" t="s">
        <v>8795</v>
      </c>
      <c r="K2888" s="60" t="str">
        <f t="shared" si="60"/>
        <v>0001000010010101779</v>
      </c>
    </row>
    <row r="2889" spans="1:11" s="3" customFormat="1">
      <c r="A2889" s="176" t="s">
        <v>5772</v>
      </c>
      <c r="B2889" s="176"/>
      <c r="C2889" s="185">
        <v>4</v>
      </c>
      <c r="D2889" s="153">
        <v>0</v>
      </c>
      <c r="E2889" s="177" t="s">
        <v>3417</v>
      </c>
      <c r="F2889" s="177" t="s">
        <v>3986</v>
      </c>
      <c r="G2889" s="177" t="s">
        <v>3417</v>
      </c>
      <c r="H2889" s="177" t="s">
        <v>3417</v>
      </c>
      <c r="I2889" s="177" t="s">
        <v>3401</v>
      </c>
      <c r="J2889" s="177" t="s">
        <v>8796</v>
      </c>
      <c r="K2889" s="60" t="str">
        <f t="shared" si="60"/>
        <v>0001000010010101780</v>
      </c>
    </row>
    <row r="2890" spans="1:11" s="3" customFormat="1">
      <c r="A2890" s="176" t="s">
        <v>5773</v>
      </c>
      <c r="B2890" s="176"/>
      <c r="C2890" s="185">
        <v>4</v>
      </c>
      <c r="D2890" s="153">
        <v>0</v>
      </c>
      <c r="E2890" s="177" t="s">
        <v>3417</v>
      </c>
      <c r="F2890" s="177" t="s">
        <v>3986</v>
      </c>
      <c r="G2890" s="177" t="s">
        <v>3417</v>
      </c>
      <c r="H2890" s="177" t="s">
        <v>3417</v>
      </c>
      <c r="I2890" s="177" t="s">
        <v>3401</v>
      </c>
      <c r="J2890" s="187" t="s">
        <v>8797</v>
      </c>
      <c r="K2890" s="60" t="str">
        <f t="shared" si="60"/>
        <v>0001000010010101781</v>
      </c>
    </row>
    <row r="2891" spans="1:11" s="3" customFormat="1">
      <c r="A2891" s="176" t="s">
        <v>5774</v>
      </c>
      <c r="B2891" s="176"/>
      <c r="C2891" s="185">
        <v>4</v>
      </c>
      <c r="D2891" s="153">
        <v>0</v>
      </c>
      <c r="E2891" s="177" t="s">
        <v>3417</v>
      </c>
      <c r="F2891" s="177" t="s">
        <v>3986</v>
      </c>
      <c r="G2891" s="177" t="s">
        <v>3417</v>
      </c>
      <c r="H2891" s="177" t="s">
        <v>3417</v>
      </c>
      <c r="I2891" s="177" t="s">
        <v>3401</v>
      </c>
      <c r="J2891" s="177" t="s">
        <v>8798</v>
      </c>
      <c r="K2891" s="60" t="str">
        <f t="shared" si="60"/>
        <v>0001000010010101782</v>
      </c>
    </row>
    <row r="2892" spans="1:11" s="3" customFormat="1">
      <c r="A2892" s="176" t="s">
        <v>5775</v>
      </c>
      <c r="B2892" s="176"/>
      <c r="C2892" s="185">
        <v>4</v>
      </c>
      <c r="D2892" s="153">
        <v>0</v>
      </c>
      <c r="E2892" s="177" t="s">
        <v>3417</v>
      </c>
      <c r="F2892" s="177" t="s">
        <v>3986</v>
      </c>
      <c r="G2892" s="177" t="s">
        <v>3417</v>
      </c>
      <c r="H2892" s="177" t="s">
        <v>3417</v>
      </c>
      <c r="I2892" s="177" t="s">
        <v>3401</v>
      </c>
      <c r="J2892" s="187" t="s">
        <v>8799</v>
      </c>
      <c r="K2892" s="60" t="str">
        <f t="shared" si="60"/>
        <v>0001000010010101783</v>
      </c>
    </row>
    <row r="2893" spans="1:11" s="3" customFormat="1">
      <c r="A2893" s="176" t="s">
        <v>5776</v>
      </c>
      <c r="B2893" s="176"/>
      <c r="C2893" s="185">
        <v>4</v>
      </c>
      <c r="D2893" s="153">
        <v>0</v>
      </c>
      <c r="E2893" s="177" t="s">
        <v>3417</v>
      </c>
      <c r="F2893" s="177" t="s">
        <v>3986</v>
      </c>
      <c r="G2893" s="177" t="s">
        <v>3417</v>
      </c>
      <c r="H2893" s="177" t="s">
        <v>3417</v>
      </c>
      <c r="I2893" s="177" t="s">
        <v>3401</v>
      </c>
      <c r="J2893" s="177" t="s">
        <v>8800</v>
      </c>
      <c r="K2893" s="60" t="str">
        <f t="shared" si="60"/>
        <v>0001000010010101784</v>
      </c>
    </row>
    <row r="2894" spans="1:11" s="3" customFormat="1">
      <c r="A2894" s="176" t="s">
        <v>5777</v>
      </c>
      <c r="B2894" s="176"/>
      <c r="C2894" s="185">
        <v>4</v>
      </c>
      <c r="D2894" s="153">
        <v>0</v>
      </c>
      <c r="E2894" s="177" t="s">
        <v>3417</v>
      </c>
      <c r="F2894" s="177" t="s">
        <v>3986</v>
      </c>
      <c r="G2894" s="177" t="s">
        <v>3417</v>
      </c>
      <c r="H2894" s="177" t="s">
        <v>3417</v>
      </c>
      <c r="I2894" s="177" t="s">
        <v>3401</v>
      </c>
      <c r="J2894" s="187" t="s">
        <v>8801</v>
      </c>
      <c r="K2894" s="60" t="str">
        <f t="shared" si="60"/>
        <v>0001000010010101785</v>
      </c>
    </row>
    <row r="2895" spans="1:11" s="3" customFormat="1">
      <c r="A2895" s="176" t="s">
        <v>5778</v>
      </c>
      <c r="B2895" s="176"/>
      <c r="C2895" s="185">
        <v>4</v>
      </c>
      <c r="D2895" s="153">
        <v>0</v>
      </c>
      <c r="E2895" s="177" t="s">
        <v>3417</v>
      </c>
      <c r="F2895" s="177" t="s">
        <v>3986</v>
      </c>
      <c r="G2895" s="177" t="s">
        <v>3417</v>
      </c>
      <c r="H2895" s="177" t="s">
        <v>3417</v>
      </c>
      <c r="I2895" s="177" t="s">
        <v>3401</v>
      </c>
      <c r="J2895" s="177" t="s">
        <v>8802</v>
      </c>
      <c r="K2895" s="60" t="str">
        <f t="shared" si="60"/>
        <v>0001000010010101786</v>
      </c>
    </row>
    <row r="2896" spans="1:11" s="3" customFormat="1">
      <c r="A2896" s="176" t="s">
        <v>5779</v>
      </c>
      <c r="B2896" s="176"/>
      <c r="C2896" s="185">
        <v>4</v>
      </c>
      <c r="D2896" s="153">
        <v>0</v>
      </c>
      <c r="E2896" s="177" t="s">
        <v>3417</v>
      </c>
      <c r="F2896" s="177" t="s">
        <v>3986</v>
      </c>
      <c r="G2896" s="177" t="s">
        <v>3417</v>
      </c>
      <c r="H2896" s="177" t="s">
        <v>3417</v>
      </c>
      <c r="I2896" s="177" t="s">
        <v>3401</v>
      </c>
      <c r="J2896" s="187" t="s">
        <v>8803</v>
      </c>
      <c r="K2896" s="60" t="str">
        <f t="shared" si="60"/>
        <v>0001000010010101787</v>
      </c>
    </row>
    <row r="2897" spans="1:11" s="3" customFormat="1">
      <c r="A2897" s="176" t="s">
        <v>5780</v>
      </c>
      <c r="B2897" s="176"/>
      <c r="C2897" s="185">
        <v>4</v>
      </c>
      <c r="D2897" s="153">
        <v>0</v>
      </c>
      <c r="E2897" s="177" t="s">
        <v>3417</v>
      </c>
      <c r="F2897" s="177" t="s">
        <v>3986</v>
      </c>
      <c r="G2897" s="177" t="s">
        <v>3417</v>
      </c>
      <c r="H2897" s="177" t="s">
        <v>3417</v>
      </c>
      <c r="I2897" s="177" t="s">
        <v>3401</v>
      </c>
      <c r="J2897" s="177" t="s">
        <v>8804</v>
      </c>
      <c r="K2897" s="60" t="str">
        <f t="shared" si="60"/>
        <v>0001000010010101788</v>
      </c>
    </row>
    <row r="2898" spans="1:11" s="3" customFormat="1">
      <c r="A2898" s="176" t="s">
        <v>5781</v>
      </c>
      <c r="B2898" s="176"/>
      <c r="C2898" s="185">
        <v>4</v>
      </c>
      <c r="D2898" s="153">
        <v>0</v>
      </c>
      <c r="E2898" s="177" t="s">
        <v>3417</v>
      </c>
      <c r="F2898" s="177" t="s">
        <v>3986</v>
      </c>
      <c r="G2898" s="177" t="s">
        <v>3417</v>
      </c>
      <c r="H2898" s="177" t="s">
        <v>3417</v>
      </c>
      <c r="I2898" s="177" t="s">
        <v>3401</v>
      </c>
      <c r="J2898" s="187" t="s">
        <v>8805</v>
      </c>
      <c r="K2898" s="60" t="str">
        <f t="shared" si="60"/>
        <v>0001000010010101789</v>
      </c>
    </row>
    <row r="2899" spans="1:11" s="3" customFormat="1">
      <c r="A2899" s="176" t="s">
        <v>5782</v>
      </c>
      <c r="B2899" s="176"/>
      <c r="C2899" s="185">
        <v>4</v>
      </c>
      <c r="D2899" s="153">
        <v>0</v>
      </c>
      <c r="E2899" s="177" t="s">
        <v>3417</v>
      </c>
      <c r="F2899" s="177" t="s">
        <v>3986</v>
      </c>
      <c r="G2899" s="177" t="s">
        <v>3417</v>
      </c>
      <c r="H2899" s="177" t="s">
        <v>3417</v>
      </c>
      <c r="I2899" s="177" t="s">
        <v>3401</v>
      </c>
      <c r="J2899" s="177" t="s">
        <v>8806</v>
      </c>
      <c r="K2899" s="60" t="str">
        <f t="shared" si="60"/>
        <v>0001000010010101790</v>
      </c>
    </row>
    <row r="2900" spans="1:11" s="3" customFormat="1">
      <c r="A2900" s="176" t="s">
        <v>5783</v>
      </c>
      <c r="B2900" s="176"/>
      <c r="C2900" s="185">
        <v>4</v>
      </c>
      <c r="D2900" s="153">
        <v>0</v>
      </c>
      <c r="E2900" s="177" t="s">
        <v>3417</v>
      </c>
      <c r="F2900" s="177" t="s">
        <v>3986</v>
      </c>
      <c r="G2900" s="177" t="s">
        <v>3417</v>
      </c>
      <c r="H2900" s="177" t="s">
        <v>3417</v>
      </c>
      <c r="I2900" s="177" t="s">
        <v>3401</v>
      </c>
      <c r="J2900" s="187" t="s">
        <v>8807</v>
      </c>
      <c r="K2900" s="60" t="str">
        <f t="shared" si="60"/>
        <v>0001000010010101791</v>
      </c>
    </row>
    <row r="2901" spans="1:11" s="3" customFormat="1">
      <c r="A2901" s="176" t="s">
        <v>5784</v>
      </c>
      <c r="B2901" s="176"/>
      <c r="C2901" s="185">
        <v>4</v>
      </c>
      <c r="D2901" s="153">
        <v>0</v>
      </c>
      <c r="E2901" s="177" t="s">
        <v>3417</v>
      </c>
      <c r="F2901" s="177" t="s">
        <v>3986</v>
      </c>
      <c r="G2901" s="177" t="s">
        <v>3417</v>
      </c>
      <c r="H2901" s="177" t="s">
        <v>3417</v>
      </c>
      <c r="I2901" s="177" t="s">
        <v>3401</v>
      </c>
      <c r="J2901" s="177" t="s">
        <v>8808</v>
      </c>
      <c r="K2901" s="60" t="str">
        <f t="shared" si="60"/>
        <v>0001000010010101792</v>
      </c>
    </row>
    <row r="2902" spans="1:11" s="3" customFormat="1">
      <c r="A2902" s="176" t="s">
        <v>5785</v>
      </c>
      <c r="B2902" s="176"/>
      <c r="C2902" s="185">
        <v>4</v>
      </c>
      <c r="D2902" s="153">
        <v>0</v>
      </c>
      <c r="E2902" s="177" t="s">
        <v>3417</v>
      </c>
      <c r="F2902" s="177" t="s">
        <v>3986</v>
      </c>
      <c r="G2902" s="177" t="s">
        <v>3417</v>
      </c>
      <c r="H2902" s="177" t="s">
        <v>3417</v>
      </c>
      <c r="I2902" s="177" t="s">
        <v>3401</v>
      </c>
      <c r="J2902" s="187" t="s">
        <v>8809</v>
      </c>
      <c r="K2902" s="60" t="str">
        <f t="shared" si="60"/>
        <v>0001000010010101793</v>
      </c>
    </row>
    <row r="2903" spans="1:11" s="3" customFormat="1">
      <c r="A2903" s="176" t="s">
        <v>5786</v>
      </c>
      <c r="B2903" s="176"/>
      <c r="C2903" s="185">
        <v>4</v>
      </c>
      <c r="D2903" s="153">
        <v>0</v>
      </c>
      <c r="E2903" s="177" t="s">
        <v>3417</v>
      </c>
      <c r="F2903" s="177" t="s">
        <v>3986</v>
      </c>
      <c r="G2903" s="177" t="s">
        <v>3417</v>
      </c>
      <c r="H2903" s="177" t="s">
        <v>3417</v>
      </c>
      <c r="I2903" s="177" t="s">
        <v>3401</v>
      </c>
      <c r="J2903" s="177" t="s">
        <v>8810</v>
      </c>
      <c r="K2903" s="60" t="str">
        <f t="shared" ref="K2903:K2966" si="61">D2903&amp;E2903&amp;F2903&amp;G2903&amp;H2903&amp;I2903&amp;J2903</f>
        <v>0001000010010101794</v>
      </c>
    </row>
    <row r="2904" spans="1:11" s="3" customFormat="1">
      <c r="A2904" s="176" t="s">
        <v>5787</v>
      </c>
      <c r="B2904" s="176"/>
      <c r="C2904" s="185">
        <v>4</v>
      </c>
      <c r="D2904" s="153">
        <v>0</v>
      </c>
      <c r="E2904" s="177" t="s">
        <v>3417</v>
      </c>
      <c r="F2904" s="177" t="s">
        <v>3986</v>
      </c>
      <c r="G2904" s="177" t="s">
        <v>3417</v>
      </c>
      <c r="H2904" s="177" t="s">
        <v>3417</v>
      </c>
      <c r="I2904" s="177" t="s">
        <v>3401</v>
      </c>
      <c r="J2904" s="187" t="s">
        <v>8811</v>
      </c>
      <c r="K2904" s="60" t="str">
        <f t="shared" si="61"/>
        <v>0001000010010101795</v>
      </c>
    </row>
    <row r="2905" spans="1:11" s="3" customFormat="1">
      <c r="A2905" s="176" t="s">
        <v>5788</v>
      </c>
      <c r="B2905" s="176"/>
      <c r="C2905" s="185">
        <v>4</v>
      </c>
      <c r="D2905" s="153">
        <v>0</v>
      </c>
      <c r="E2905" s="177" t="s">
        <v>3417</v>
      </c>
      <c r="F2905" s="177" t="s">
        <v>3986</v>
      </c>
      <c r="G2905" s="177" t="s">
        <v>3417</v>
      </c>
      <c r="H2905" s="177" t="s">
        <v>3417</v>
      </c>
      <c r="I2905" s="177" t="s">
        <v>3401</v>
      </c>
      <c r="J2905" s="177" t="s">
        <v>8812</v>
      </c>
      <c r="K2905" s="60" t="str">
        <f t="shared" si="61"/>
        <v>0001000010010101796</v>
      </c>
    </row>
    <row r="2906" spans="1:11" s="3" customFormat="1">
      <c r="A2906" s="176" t="s">
        <v>5789</v>
      </c>
      <c r="B2906" s="176"/>
      <c r="C2906" s="185">
        <v>4</v>
      </c>
      <c r="D2906" s="153">
        <v>0</v>
      </c>
      <c r="E2906" s="177" t="s">
        <v>3417</v>
      </c>
      <c r="F2906" s="177" t="s">
        <v>3986</v>
      </c>
      <c r="G2906" s="177" t="s">
        <v>3417</v>
      </c>
      <c r="H2906" s="177" t="s">
        <v>3417</v>
      </c>
      <c r="I2906" s="177" t="s">
        <v>3401</v>
      </c>
      <c r="J2906" s="187" t="s">
        <v>8813</v>
      </c>
      <c r="K2906" s="60" t="str">
        <f t="shared" si="61"/>
        <v>0001000010010101797</v>
      </c>
    </row>
    <row r="2907" spans="1:11" s="3" customFormat="1">
      <c r="A2907" s="176" t="s">
        <v>5790</v>
      </c>
      <c r="B2907" s="176"/>
      <c r="C2907" s="185">
        <v>4</v>
      </c>
      <c r="D2907" s="153">
        <v>0</v>
      </c>
      <c r="E2907" s="177" t="s">
        <v>3417</v>
      </c>
      <c r="F2907" s="177" t="s">
        <v>3986</v>
      </c>
      <c r="G2907" s="177" t="s">
        <v>3417</v>
      </c>
      <c r="H2907" s="177" t="s">
        <v>3417</v>
      </c>
      <c r="I2907" s="177" t="s">
        <v>3401</v>
      </c>
      <c r="J2907" s="177" t="s">
        <v>8814</v>
      </c>
      <c r="K2907" s="60" t="str">
        <f t="shared" si="61"/>
        <v>0001000010010101798</v>
      </c>
    </row>
    <row r="2908" spans="1:11" s="3" customFormat="1">
      <c r="A2908" s="176" t="s">
        <v>5791</v>
      </c>
      <c r="B2908" s="176"/>
      <c r="C2908" s="185">
        <v>4</v>
      </c>
      <c r="D2908" s="153">
        <v>0</v>
      </c>
      <c r="E2908" s="177" t="s">
        <v>3417</v>
      </c>
      <c r="F2908" s="177" t="s">
        <v>3986</v>
      </c>
      <c r="G2908" s="177" t="s">
        <v>3417</v>
      </c>
      <c r="H2908" s="177" t="s">
        <v>3417</v>
      </c>
      <c r="I2908" s="177" t="s">
        <v>3401</v>
      </c>
      <c r="J2908" s="187" t="s">
        <v>8815</v>
      </c>
      <c r="K2908" s="60" t="str">
        <f t="shared" si="61"/>
        <v>0001000010010101799</v>
      </c>
    </row>
    <row r="2909" spans="1:11" s="3" customFormat="1">
      <c r="A2909" s="176" t="s">
        <v>5792</v>
      </c>
      <c r="B2909" s="176"/>
      <c r="C2909" s="185">
        <v>4</v>
      </c>
      <c r="D2909" s="153">
        <v>0</v>
      </c>
      <c r="E2909" s="177" t="s">
        <v>3417</v>
      </c>
      <c r="F2909" s="177" t="s">
        <v>3986</v>
      </c>
      <c r="G2909" s="177" t="s">
        <v>3417</v>
      </c>
      <c r="H2909" s="177" t="s">
        <v>3417</v>
      </c>
      <c r="I2909" s="177" t="s">
        <v>3401</v>
      </c>
      <c r="J2909" s="177" t="s">
        <v>8816</v>
      </c>
      <c r="K2909" s="60" t="str">
        <f t="shared" si="61"/>
        <v>0001000010010101800</v>
      </c>
    </row>
    <row r="2910" spans="1:11" s="3" customFormat="1">
      <c r="A2910" s="176" t="s">
        <v>5793</v>
      </c>
      <c r="B2910" s="176"/>
      <c r="C2910" s="185">
        <v>4</v>
      </c>
      <c r="D2910" s="153">
        <v>0</v>
      </c>
      <c r="E2910" s="177" t="s">
        <v>3417</v>
      </c>
      <c r="F2910" s="177" t="s">
        <v>3986</v>
      </c>
      <c r="G2910" s="177" t="s">
        <v>3417</v>
      </c>
      <c r="H2910" s="177" t="s">
        <v>3417</v>
      </c>
      <c r="I2910" s="177" t="s">
        <v>3401</v>
      </c>
      <c r="J2910" s="187" t="s">
        <v>8817</v>
      </c>
      <c r="K2910" s="60" t="str">
        <f t="shared" si="61"/>
        <v>0001000010010101801</v>
      </c>
    </row>
    <row r="2911" spans="1:11" s="3" customFormat="1">
      <c r="A2911" s="176" t="s">
        <v>5794</v>
      </c>
      <c r="B2911" s="176"/>
      <c r="C2911" s="185">
        <v>4</v>
      </c>
      <c r="D2911" s="153">
        <v>0</v>
      </c>
      <c r="E2911" s="177" t="s">
        <v>3417</v>
      </c>
      <c r="F2911" s="177" t="s">
        <v>3986</v>
      </c>
      <c r="G2911" s="177" t="s">
        <v>3417</v>
      </c>
      <c r="H2911" s="177" t="s">
        <v>3417</v>
      </c>
      <c r="I2911" s="177" t="s">
        <v>3401</v>
      </c>
      <c r="J2911" s="177" t="s">
        <v>8818</v>
      </c>
      <c r="K2911" s="60" t="str">
        <f t="shared" si="61"/>
        <v>0001000010010101802</v>
      </c>
    </row>
    <row r="2912" spans="1:11" s="3" customFormat="1">
      <c r="A2912" s="176" t="s">
        <v>5795</v>
      </c>
      <c r="B2912" s="176"/>
      <c r="C2912" s="185">
        <v>4</v>
      </c>
      <c r="D2912" s="153">
        <v>0</v>
      </c>
      <c r="E2912" s="177" t="s">
        <v>3417</v>
      </c>
      <c r="F2912" s="177" t="s">
        <v>3986</v>
      </c>
      <c r="G2912" s="177" t="s">
        <v>3417</v>
      </c>
      <c r="H2912" s="177" t="s">
        <v>3417</v>
      </c>
      <c r="I2912" s="177" t="s">
        <v>3401</v>
      </c>
      <c r="J2912" s="187" t="s">
        <v>8819</v>
      </c>
      <c r="K2912" s="60" t="str">
        <f t="shared" si="61"/>
        <v>0001000010010101803</v>
      </c>
    </row>
    <row r="2913" spans="1:11" s="3" customFormat="1">
      <c r="A2913" s="176" t="s">
        <v>5796</v>
      </c>
      <c r="B2913" s="176"/>
      <c r="C2913" s="185">
        <v>4</v>
      </c>
      <c r="D2913" s="153">
        <v>0</v>
      </c>
      <c r="E2913" s="177" t="s">
        <v>3417</v>
      </c>
      <c r="F2913" s="177" t="s">
        <v>3986</v>
      </c>
      <c r="G2913" s="177" t="s">
        <v>3417</v>
      </c>
      <c r="H2913" s="177" t="s">
        <v>3417</v>
      </c>
      <c r="I2913" s="177" t="s">
        <v>3401</v>
      </c>
      <c r="J2913" s="177" t="s">
        <v>8820</v>
      </c>
      <c r="K2913" s="60" t="str">
        <f t="shared" si="61"/>
        <v>0001000010010101804</v>
      </c>
    </row>
    <row r="2914" spans="1:11" s="3" customFormat="1">
      <c r="A2914" s="176" t="s">
        <v>5797</v>
      </c>
      <c r="B2914" s="176"/>
      <c r="C2914" s="185">
        <v>4</v>
      </c>
      <c r="D2914" s="153">
        <v>0</v>
      </c>
      <c r="E2914" s="177" t="s">
        <v>3417</v>
      </c>
      <c r="F2914" s="177" t="s">
        <v>3986</v>
      </c>
      <c r="G2914" s="177" t="s">
        <v>3417</v>
      </c>
      <c r="H2914" s="177" t="s">
        <v>3417</v>
      </c>
      <c r="I2914" s="177" t="s">
        <v>3401</v>
      </c>
      <c r="J2914" s="187" t="s">
        <v>8821</v>
      </c>
      <c r="K2914" s="60" t="str">
        <f t="shared" si="61"/>
        <v>0001000010010101805</v>
      </c>
    </row>
    <row r="2915" spans="1:11" s="3" customFormat="1">
      <c r="A2915" s="176" t="s">
        <v>5798</v>
      </c>
      <c r="B2915" s="176"/>
      <c r="C2915" s="185">
        <v>4</v>
      </c>
      <c r="D2915" s="153">
        <v>0</v>
      </c>
      <c r="E2915" s="177" t="s">
        <v>3417</v>
      </c>
      <c r="F2915" s="177" t="s">
        <v>3986</v>
      </c>
      <c r="G2915" s="177" t="s">
        <v>3417</v>
      </c>
      <c r="H2915" s="177" t="s">
        <v>3417</v>
      </c>
      <c r="I2915" s="177" t="s">
        <v>3401</v>
      </c>
      <c r="J2915" s="177" t="s">
        <v>8822</v>
      </c>
      <c r="K2915" s="60" t="str">
        <f t="shared" si="61"/>
        <v>0001000010010101806</v>
      </c>
    </row>
    <row r="2916" spans="1:11" s="3" customFormat="1">
      <c r="A2916" s="176" t="s">
        <v>5799</v>
      </c>
      <c r="B2916" s="176"/>
      <c r="C2916" s="185">
        <v>4</v>
      </c>
      <c r="D2916" s="153">
        <v>0</v>
      </c>
      <c r="E2916" s="177" t="s">
        <v>3417</v>
      </c>
      <c r="F2916" s="177" t="s">
        <v>3986</v>
      </c>
      <c r="G2916" s="177" t="s">
        <v>3417</v>
      </c>
      <c r="H2916" s="177" t="s">
        <v>3417</v>
      </c>
      <c r="I2916" s="177" t="s">
        <v>3401</v>
      </c>
      <c r="J2916" s="187" t="s">
        <v>8823</v>
      </c>
      <c r="K2916" s="60" t="str">
        <f t="shared" si="61"/>
        <v>0001000010010101807</v>
      </c>
    </row>
    <row r="2917" spans="1:11" s="3" customFormat="1">
      <c r="A2917" s="176" t="s">
        <v>5800</v>
      </c>
      <c r="B2917" s="176"/>
      <c r="C2917" s="185">
        <v>4</v>
      </c>
      <c r="D2917" s="153">
        <v>0</v>
      </c>
      <c r="E2917" s="177" t="s">
        <v>3417</v>
      </c>
      <c r="F2917" s="177" t="s">
        <v>3986</v>
      </c>
      <c r="G2917" s="177" t="s">
        <v>3417</v>
      </c>
      <c r="H2917" s="177" t="s">
        <v>3417</v>
      </c>
      <c r="I2917" s="177" t="s">
        <v>3401</v>
      </c>
      <c r="J2917" s="177" t="s">
        <v>8824</v>
      </c>
      <c r="K2917" s="60" t="str">
        <f t="shared" si="61"/>
        <v>0001000010010101808</v>
      </c>
    </row>
    <row r="2918" spans="1:11" s="3" customFormat="1">
      <c r="A2918" s="176" t="s">
        <v>5801</v>
      </c>
      <c r="B2918" s="176"/>
      <c r="C2918" s="185">
        <v>4</v>
      </c>
      <c r="D2918" s="153">
        <v>0</v>
      </c>
      <c r="E2918" s="177" t="s">
        <v>3417</v>
      </c>
      <c r="F2918" s="177" t="s">
        <v>3986</v>
      </c>
      <c r="G2918" s="177" t="s">
        <v>3417</v>
      </c>
      <c r="H2918" s="177" t="s">
        <v>3417</v>
      </c>
      <c r="I2918" s="177" t="s">
        <v>3401</v>
      </c>
      <c r="J2918" s="187" t="s">
        <v>8825</v>
      </c>
      <c r="K2918" s="60" t="str">
        <f t="shared" si="61"/>
        <v>0001000010010101809</v>
      </c>
    </row>
    <row r="2919" spans="1:11" s="3" customFormat="1">
      <c r="A2919" s="176" t="s">
        <v>5802</v>
      </c>
      <c r="B2919" s="176"/>
      <c r="C2919" s="185">
        <v>4</v>
      </c>
      <c r="D2919" s="153">
        <v>0</v>
      </c>
      <c r="E2919" s="177" t="s">
        <v>3417</v>
      </c>
      <c r="F2919" s="177" t="s">
        <v>3986</v>
      </c>
      <c r="G2919" s="177" t="s">
        <v>3417</v>
      </c>
      <c r="H2919" s="177" t="s">
        <v>3417</v>
      </c>
      <c r="I2919" s="177" t="s">
        <v>3401</v>
      </c>
      <c r="J2919" s="177" t="s">
        <v>8826</v>
      </c>
      <c r="K2919" s="60" t="str">
        <f t="shared" si="61"/>
        <v>0001000010010101810</v>
      </c>
    </row>
    <row r="2920" spans="1:11" s="3" customFormat="1">
      <c r="A2920" s="176" t="s">
        <v>5803</v>
      </c>
      <c r="B2920" s="176"/>
      <c r="C2920" s="185">
        <v>4</v>
      </c>
      <c r="D2920" s="153">
        <v>0</v>
      </c>
      <c r="E2920" s="177" t="s">
        <v>3417</v>
      </c>
      <c r="F2920" s="177" t="s">
        <v>3986</v>
      </c>
      <c r="G2920" s="177" t="s">
        <v>3417</v>
      </c>
      <c r="H2920" s="177" t="s">
        <v>3417</v>
      </c>
      <c r="I2920" s="177" t="s">
        <v>3401</v>
      </c>
      <c r="J2920" s="187" t="s">
        <v>8827</v>
      </c>
      <c r="K2920" s="60" t="str">
        <f t="shared" si="61"/>
        <v>0001000010010101811</v>
      </c>
    </row>
    <row r="2921" spans="1:11" s="3" customFormat="1">
      <c r="A2921" s="176" t="s">
        <v>5804</v>
      </c>
      <c r="B2921" s="176"/>
      <c r="C2921" s="185">
        <v>4</v>
      </c>
      <c r="D2921" s="153">
        <v>0</v>
      </c>
      <c r="E2921" s="177" t="s">
        <v>3417</v>
      </c>
      <c r="F2921" s="177" t="s">
        <v>3986</v>
      </c>
      <c r="G2921" s="177" t="s">
        <v>3417</v>
      </c>
      <c r="H2921" s="177" t="s">
        <v>3417</v>
      </c>
      <c r="I2921" s="177" t="s">
        <v>3401</v>
      </c>
      <c r="J2921" s="177" t="s">
        <v>8828</v>
      </c>
      <c r="K2921" s="60" t="str">
        <f t="shared" si="61"/>
        <v>0001000010010101812</v>
      </c>
    </row>
    <row r="2922" spans="1:11" s="3" customFormat="1">
      <c r="A2922" s="176" t="s">
        <v>5805</v>
      </c>
      <c r="B2922" s="176"/>
      <c r="C2922" s="185">
        <v>4</v>
      </c>
      <c r="D2922" s="153">
        <v>0</v>
      </c>
      <c r="E2922" s="177" t="s">
        <v>3417</v>
      </c>
      <c r="F2922" s="177" t="s">
        <v>3986</v>
      </c>
      <c r="G2922" s="177" t="s">
        <v>3417</v>
      </c>
      <c r="H2922" s="177" t="s">
        <v>3417</v>
      </c>
      <c r="I2922" s="177" t="s">
        <v>3401</v>
      </c>
      <c r="J2922" s="187" t="s">
        <v>8829</v>
      </c>
      <c r="K2922" s="60" t="str">
        <f t="shared" si="61"/>
        <v>0001000010010101813</v>
      </c>
    </row>
    <row r="2923" spans="1:11" s="3" customFormat="1">
      <c r="A2923" s="176" t="s">
        <v>5806</v>
      </c>
      <c r="B2923" s="176"/>
      <c r="C2923" s="185">
        <v>4</v>
      </c>
      <c r="D2923" s="153">
        <v>0</v>
      </c>
      <c r="E2923" s="177" t="s">
        <v>3417</v>
      </c>
      <c r="F2923" s="177" t="s">
        <v>3986</v>
      </c>
      <c r="G2923" s="177" t="s">
        <v>3417</v>
      </c>
      <c r="H2923" s="177" t="s">
        <v>3417</v>
      </c>
      <c r="I2923" s="177" t="s">
        <v>3401</v>
      </c>
      <c r="J2923" s="177" t="s">
        <v>8830</v>
      </c>
      <c r="K2923" s="60" t="str">
        <f t="shared" si="61"/>
        <v>0001000010010101814</v>
      </c>
    </row>
    <row r="2924" spans="1:11" s="3" customFormat="1">
      <c r="A2924" s="176" t="s">
        <v>5807</v>
      </c>
      <c r="B2924" s="176"/>
      <c r="C2924" s="185">
        <v>4</v>
      </c>
      <c r="D2924" s="153">
        <v>0</v>
      </c>
      <c r="E2924" s="177" t="s">
        <v>3417</v>
      </c>
      <c r="F2924" s="177" t="s">
        <v>3986</v>
      </c>
      <c r="G2924" s="177" t="s">
        <v>3417</v>
      </c>
      <c r="H2924" s="177" t="s">
        <v>3417</v>
      </c>
      <c r="I2924" s="177" t="s">
        <v>3401</v>
      </c>
      <c r="J2924" s="187" t="s">
        <v>8831</v>
      </c>
      <c r="K2924" s="60" t="str">
        <f t="shared" si="61"/>
        <v>0001000010010101815</v>
      </c>
    </row>
    <row r="2925" spans="1:11" s="3" customFormat="1">
      <c r="A2925" s="176" t="s">
        <v>5808</v>
      </c>
      <c r="B2925" s="176"/>
      <c r="C2925" s="185">
        <v>4</v>
      </c>
      <c r="D2925" s="153">
        <v>0</v>
      </c>
      <c r="E2925" s="177" t="s">
        <v>3417</v>
      </c>
      <c r="F2925" s="177" t="s">
        <v>3986</v>
      </c>
      <c r="G2925" s="177" t="s">
        <v>3417</v>
      </c>
      <c r="H2925" s="177" t="s">
        <v>3417</v>
      </c>
      <c r="I2925" s="177" t="s">
        <v>3401</v>
      </c>
      <c r="J2925" s="177" t="s">
        <v>8832</v>
      </c>
      <c r="K2925" s="60" t="str">
        <f t="shared" si="61"/>
        <v>0001000010010101816</v>
      </c>
    </row>
    <row r="2926" spans="1:11" s="3" customFormat="1">
      <c r="A2926" s="176" t="s">
        <v>5809</v>
      </c>
      <c r="B2926" s="176"/>
      <c r="C2926" s="185">
        <v>4</v>
      </c>
      <c r="D2926" s="153">
        <v>0</v>
      </c>
      <c r="E2926" s="177" t="s">
        <v>3417</v>
      </c>
      <c r="F2926" s="177" t="s">
        <v>3986</v>
      </c>
      <c r="G2926" s="177" t="s">
        <v>3417</v>
      </c>
      <c r="H2926" s="177" t="s">
        <v>3417</v>
      </c>
      <c r="I2926" s="177" t="s">
        <v>3401</v>
      </c>
      <c r="J2926" s="187" t="s">
        <v>8833</v>
      </c>
      <c r="K2926" s="60" t="str">
        <f t="shared" si="61"/>
        <v>0001000010010101817</v>
      </c>
    </row>
    <row r="2927" spans="1:11" s="3" customFormat="1">
      <c r="A2927" s="176" t="s">
        <v>5810</v>
      </c>
      <c r="B2927" s="176"/>
      <c r="C2927" s="185">
        <v>4</v>
      </c>
      <c r="D2927" s="153">
        <v>0</v>
      </c>
      <c r="E2927" s="177" t="s">
        <v>3417</v>
      </c>
      <c r="F2927" s="177" t="s">
        <v>3986</v>
      </c>
      <c r="G2927" s="177" t="s">
        <v>3417</v>
      </c>
      <c r="H2927" s="177" t="s">
        <v>3417</v>
      </c>
      <c r="I2927" s="177" t="s">
        <v>3401</v>
      </c>
      <c r="J2927" s="177" t="s">
        <v>8834</v>
      </c>
      <c r="K2927" s="60" t="str">
        <f t="shared" si="61"/>
        <v>0001000010010101818</v>
      </c>
    </row>
    <row r="2928" spans="1:11" s="3" customFormat="1">
      <c r="A2928" s="176" t="s">
        <v>5811</v>
      </c>
      <c r="B2928" s="176"/>
      <c r="C2928" s="185">
        <v>4</v>
      </c>
      <c r="D2928" s="153">
        <v>0</v>
      </c>
      <c r="E2928" s="177" t="s">
        <v>3417</v>
      </c>
      <c r="F2928" s="177" t="s">
        <v>3986</v>
      </c>
      <c r="G2928" s="177" t="s">
        <v>3417</v>
      </c>
      <c r="H2928" s="177" t="s">
        <v>3417</v>
      </c>
      <c r="I2928" s="177" t="s">
        <v>3401</v>
      </c>
      <c r="J2928" s="187" t="s">
        <v>8835</v>
      </c>
      <c r="K2928" s="60" t="str">
        <f t="shared" si="61"/>
        <v>0001000010010101819</v>
      </c>
    </row>
    <row r="2929" spans="1:11" s="3" customFormat="1">
      <c r="A2929" s="176" t="s">
        <v>5812</v>
      </c>
      <c r="B2929" s="176"/>
      <c r="C2929" s="185">
        <v>4</v>
      </c>
      <c r="D2929" s="153">
        <v>0</v>
      </c>
      <c r="E2929" s="177" t="s">
        <v>3417</v>
      </c>
      <c r="F2929" s="177" t="s">
        <v>3986</v>
      </c>
      <c r="G2929" s="177" t="s">
        <v>3417</v>
      </c>
      <c r="H2929" s="177" t="s">
        <v>3417</v>
      </c>
      <c r="I2929" s="177" t="s">
        <v>3401</v>
      </c>
      <c r="J2929" s="177" t="s">
        <v>8836</v>
      </c>
      <c r="K2929" s="60" t="str">
        <f t="shared" si="61"/>
        <v>0001000010010101820</v>
      </c>
    </row>
    <row r="2930" spans="1:11" s="3" customFormat="1">
      <c r="A2930" s="176" t="s">
        <v>5813</v>
      </c>
      <c r="B2930" s="176"/>
      <c r="C2930" s="185">
        <v>4</v>
      </c>
      <c r="D2930" s="153">
        <v>0</v>
      </c>
      <c r="E2930" s="177" t="s">
        <v>3417</v>
      </c>
      <c r="F2930" s="177" t="s">
        <v>3986</v>
      </c>
      <c r="G2930" s="177" t="s">
        <v>3417</v>
      </c>
      <c r="H2930" s="177" t="s">
        <v>3417</v>
      </c>
      <c r="I2930" s="177" t="s">
        <v>3401</v>
      </c>
      <c r="J2930" s="187" t="s">
        <v>8837</v>
      </c>
      <c r="K2930" s="60" t="str">
        <f t="shared" si="61"/>
        <v>0001000010010101821</v>
      </c>
    </row>
    <row r="2931" spans="1:11" s="3" customFormat="1">
      <c r="A2931" s="176" t="s">
        <v>5814</v>
      </c>
      <c r="B2931" s="176"/>
      <c r="C2931" s="185">
        <v>4</v>
      </c>
      <c r="D2931" s="153">
        <v>0</v>
      </c>
      <c r="E2931" s="177" t="s">
        <v>3417</v>
      </c>
      <c r="F2931" s="177" t="s">
        <v>3986</v>
      </c>
      <c r="G2931" s="177" t="s">
        <v>3417</v>
      </c>
      <c r="H2931" s="177" t="s">
        <v>3417</v>
      </c>
      <c r="I2931" s="177" t="s">
        <v>3401</v>
      </c>
      <c r="J2931" s="177" t="s">
        <v>8838</v>
      </c>
      <c r="K2931" s="60" t="str">
        <f t="shared" si="61"/>
        <v>0001000010010101822</v>
      </c>
    </row>
    <row r="2932" spans="1:11" s="3" customFormat="1">
      <c r="A2932" s="176" t="s">
        <v>5815</v>
      </c>
      <c r="B2932" s="176"/>
      <c r="C2932" s="185">
        <v>4</v>
      </c>
      <c r="D2932" s="153">
        <v>0</v>
      </c>
      <c r="E2932" s="177" t="s">
        <v>3417</v>
      </c>
      <c r="F2932" s="177" t="s">
        <v>3986</v>
      </c>
      <c r="G2932" s="177" t="s">
        <v>3417</v>
      </c>
      <c r="H2932" s="177" t="s">
        <v>3417</v>
      </c>
      <c r="I2932" s="177" t="s">
        <v>3401</v>
      </c>
      <c r="J2932" s="187" t="s">
        <v>8839</v>
      </c>
      <c r="K2932" s="60" t="str">
        <f t="shared" si="61"/>
        <v>0001000010010101823</v>
      </c>
    </row>
    <row r="2933" spans="1:11" s="3" customFormat="1">
      <c r="A2933" s="176" t="s">
        <v>5816</v>
      </c>
      <c r="B2933" s="176"/>
      <c r="C2933" s="185">
        <v>4</v>
      </c>
      <c r="D2933" s="153">
        <v>0</v>
      </c>
      <c r="E2933" s="177" t="s">
        <v>3417</v>
      </c>
      <c r="F2933" s="177" t="s">
        <v>3986</v>
      </c>
      <c r="G2933" s="177" t="s">
        <v>3417</v>
      </c>
      <c r="H2933" s="177" t="s">
        <v>3417</v>
      </c>
      <c r="I2933" s="177" t="s">
        <v>3401</v>
      </c>
      <c r="J2933" s="177" t="s">
        <v>8840</v>
      </c>
      <c r="K2933" s="60" t="str">
        <f t="shared" si="61"/>
        <v>0001000010010101824</v>
      </c>
    </row>
    <row r="2934" spans="1:11" s="3" customFormat="1">
      <c r="A2934" s="176" t="s">
        <v>5817</v>
      </c>
      <c r="B2934" s="176"/>
      <c r="C2934" s="185">
        <v>4</v>
      </c>
      <c r="D2934" s="153">
        <v>0</v>
      </c>
      <c r="E2934" s="177" t="s">
        <v>3417</v>
      </c>
      <c r="F2934" s="177" t="s">
        <v>3986</v>
      </c>
      <c r="G2934" s="177" t="s">
        <v>3417</v>
      </c>
      <c r="H2934" s="177" t="s">
        <v>3417</v>
      </c>
      <c r="I2934" s="177" t="s">
        <v>3401</v>
      </c>
      <c r="J2934" s="187" t="s">
        <v>8841</v>
      </c>
      <c r="K2934" s="60" t="str">
        <f t="shared" si="61"/>
        <v>0001000010010101825</v>
      </c>
    </row>
    <row r="2935" spans="1:11" s="3" customFormat="1">
      <c r="A2935" s="176" t="s">
        <v>5818</v>
      </c>
      <c r="B2935" s="176"/>
      <c r="C2935" s="185">
        <v>4</v>
      </c>
      <c r="D2935" s="153">
        <v>0</v>
      </c>
      <c r="E2935" s="177" t="s">
        <v>3417</v>
      </c>
      <c r="F2935" s="177" t="s">
        <v>3986</v>
      </c>
      <c r="G2935" s="177" t="s">
        <v>3417</v>
      </c>
      <c r="H2935" s="177" t="s">
        <v>3417</v>
      </c>
      <c r="I2935" s="177" t="s">
        <v>3401</v>
      </c>
      <c r="J2935" s="177" t="s">
        <v>8842</v>
      </c>
      <c r="K2935" s="60" t="str">
        <f t="shared" si="61"/>
        <v>0001000010010101826</v>
      </c>
    </row>
    <row r="2936" spans="1:11" s="3" customFormat="1">
      <c r="A2936" s="176" t="s">
        <v>5819</v>
      </c>
      <c r="B2936" s="176"/>
      <c r="C2936" s="185">
        <v>4</v>
      </c>
      <c r="D2936" s="153">
        <v>0</v>
      </c>
      <c r="E2936" s="177" t="s">
        <v>3417</v>
      </c>
      <c r="F2936" s="177" t="s">
        <v>3986</v>
      </c>
      <c r="G2936" s="177" t="s">
        <v>3417</v>
      </c>
      <c r="H2936" s="177" t="s">
        <v>3417</v>
      </c>
      <c r="I2936" s="177" t="s">
        <v>3401</v>
      </c>
      <c r="J2936" s="187" t="s">
        <v>8843</v>
      </c>
      <c r="K2936" s="60" t="str">
        <f t="shared" si="61"/>
        <v>0001000010010101827</v>
      </c>
    </row>
    <row r="2937" spans="1:11" s="3" customFormat="1">
      <c r="A2937" s="176" t="s">
        <v>5820</v>
      </c>
      <c r="B2937" s="176"/>
      <c r="C2937" s="185">
        <v>4</v>
      </c>
      <c r="D2937" s="153">
        <v>0</v>
      </c>
      <c r="E2937" s="177" t="s">
        <v>3417</v>
      </c>
      <c r="F2937" s="177" t="s">
        <v>3986</v>
      </c>
      <c r="G2937" s="177" t="s">
        <v>3417</v>
      </c>
      <c r="H2937" s="177" t="s">
        <v>3417</v>
      </c>
      <c r="I2937" s="177" t="s">
        <v>3401</v>
      </c>
      <c r="J2937" s="177" t="s">
        <v>8844</v>
      </c>
      <c r="K2937" s="60" t="str">
        <f t="shared" si="61"/>
        <v>0001000010010101828</v>
      </c>
    </row>
    <row r="2938" spans="1:11" s="3" customFormat="1">
      <c r="A2938" s="176" t="s">
        <v>5821</v>
      </c>
      <c r="B2938" s="176"/>
      <c r="C2938" s="185">
        <v>4</v>
      </c>
      <c r="D2938" s="153">
        <v>0</v>
      </c>
      <c r="E2938" s="177" t="s">
        <v>3417</v>
      </c>
      <c r="F2938" s="177" t="s">
        <v>3986</v>
      </c>
      <c r="G2938" s="177" t="s">
        <v>3417</v>
      </c>
      <c r="H2938" s="177" t="s">
        <v>3417</v>
      </c>
      <c r="I2938" s="177" t="s">
        <v>3401</v>
      </c>
      <c r="J2938" s="187" t="s">
        <v>8845</v>
      </c>
      <c r="K2938" s="60" t="str">
        <f t="shared" si="61"/>
        <v>0001000010010101829</v>
      </c>
    </row>
    <row r="2939" spans="1:11" s="3" customFormat="1">
      <c r="A2939" s="176" t="s">
        <v>5822</v>
      </c>
      <c r="B2939" s="176"/>
      <c r="C2939" s="185">
        <v>4</v>
      </c>
      <c r="D2939" s="153">
        <v>0</v>
      </c>
      <c r="E2939" s="177" t="s">
        <v>3417</v>
      </c>
      <c r="F2939" s="177" t="s">
        <v>3986</v>
      </c>
      <c r="G2939" s="177" t="s">
        <v>3417</v>
      </c>
      <c r="H2939" s="177" t="s">
        <v>3417</v>
      </c>
      <c r="I2939" s="177" t="s">
        <v>3401</v>
      </c>
      <c r="J2939" s="177" t="s">
        <v>8846</v>
      </c>
      <c r="K2939" s="60" t="str">
        <f t="shared" si="61"/>
        <v>0001000010010101830</v>
      </c>
    </row>
    <row r="2940" spans="1:11" s="3" customFormat="1">
      <c r="A2940" s="176" t="s">
        <v>5823</v>
      </c>
      <c r="B2940" s="176"/>
      <c r="C2940" s="185">
        <v>4</v>
      </c>
      <c r="D2940" s="153">
        <v>0</v>
      </c>
      <c r="E2940" s="177" t="s">
        <v>3417</v>
      </c>
      <c r="F2940" s="177" t="s">
        <v>3986</v>
      </c>
      <c r="G2940" s="177" t="s">
        <v>3417</v>
      </c>
      <c r="H2940" s="177" t="s">
        <v>3417</v>
      </c>
      <c r="I2940" s="177" t="s">
        <v>3401</v>
      </c>
      <c r="J2940" s="187" t="s">
        <v>8847</v>
      </c>
      <c r="K2940" s="60" t="str">
        <f t="shared" si="61"/>
        <v>0001000010010101831</v>
      </c>
    </row>
    <row r="2941" spans="1:11" s="3" customFormat="1">
      <c r="A2941" s="176" t="s">
        <v>5824</v>
      </c>
      <c r="B2941" s="176"/>
      <c r="C2941" s="185">
        <v>4</v>
      </c>
      <c r="D2941" s="153">
        <v>0</v>
      </c>
      <c r="E2941" s="177" t="s">
        <v>3417</v>
      </c>
      <c r="F2941" s="177" t="s">
        <v>3986</v>
      </c>
      <c r="G2941" s="177" t="s">
        <v>3417</v>
      </c>
      <c r="H2941" s="177" t="s">
        <v>3417</v>
      </c>
      <c r="I2941" s="177" t="s">
        <v>3401</v>
      </c>
      <c r="J2941" s="177" t="s">
        <v>8848</v>
      </c>
      <c r="K2941" s="60" t="str">
        <f t="shared" si="61"/>
        <v>0001000010010101832</v>
      </c>
    </row>
    <row r="2942" spans="1:11" s="3" customFormat="1">
      <c r="A2942" s="176" t="s">
        <v>5825</v>
      </c>
      <c r="B2942" s="176"/>
      <c r="C2942" s="185">
        <v>4</v>
      </c>
      <c r="D2942" s="153">
        <v>0</v>
      </c>
      <c r="E2942" s="177" t="s">
        <v>3417</v>
      </c>
      <c r="F2942" s="177" t="s">
        <v>3986</v>
      </c>
      <c r="G2942" s="177" t="s">
        <v>3417</v>
      </c>
      <c r="H2942" s="177" t="s">
        <v>3417</v>
      </c>
      <c r="I2942" s="177" t="s">
        <v>3401</v>
      </c>
      <c r="J2942" s="187" t="s">
        <v>8849</v>
      </c>
      <c r="K2942" s="60" t="str">
        <f t="shared" si="61"/>
        <v>0001000010010101833</v>
      </c>
    </row>
    <row r="2943" spans="1:11" s="3" customFormat="1">
      <c r="A2943" s="176" t="s">
        <v>5826</v>
      </c>
      <c r="B2943" s="176"/>
      <c r="C2943" s="185">
        <v>4</v>
      </c>
      <c r="D2943" s="153">
        <v>0</v>
      </c>
      <c r="E2943" s="177" t="s">
        <v>3417</v>
      </c>
      <c r="F2943" s="177" t="s">
        <v>3986</v>
      </c>
      <c r="G2943" s="177" t="s">
        <v>3417</v>
      </c>
      <c r="H2943" s="177" t="s">
        <v>3417</v>
      </c>
      <c r="I2943" s="177" t="s">
        <v>3401</v>
      </c>
      <c r="J2943" s="177" t="s">
        <v>8850</v>
      </c>
      <c r="K2943" s="60" t="str">
        <f t="shared" si="61"/>
        <v>0001000010010101834</v>
      </c>
    </row>
    <row r="2944" spans="1:11" s="3" customFormat="1">
      <c r="A2944" s="176" t="s">
        <v>5827</v>
      </c>
      <c r="B2944" s="176"/>
      <c r="C2944" s="185">
        <v>4</v>
      </c>
      <c r="D2944" s="153">
        <v>0</v>
      </c>
      <c r="E2944" s="177" t="s">
        <v>3417</v>
      </c>
      <c r="F2944" s="177" t="s">
        <v>3986</v>
      </c>
      <c r="G2944" s="177" t="s">
        <v>3417</v>
      </c>
      <c r="H2944" s="177" t="s">
        <v>3417</v>
      </c>
      <c r="I2944" s="177" t="s">
        <v>3401</v>
      </c>
      <c r="J2944" s="187" t="s">
        <v>8851</v>
      </c>
      <c r="K2944" s="60" t="str">
        <f t="shared" si="61"/>
        <v>0001000010010101835</v>
      </c>
    </row>
    <row r="2945" spans="1:11" s="3" customFormat="1">
      <c r="A2945" s="176" t="s">
        <v>5828</v>
      </c>
      <c r="B2945" s="176"/>
      <c r="C2945" s="185">
        <v>4</v>
      </c>
      <c r="D2945" s="153">
        <v>0</v>
      </c>
      <c r="E2945" s="177" t="s">
        <v>3417</v>
      </c>
      <c r="F2945" s="177" t="s">
        <v>3986</v>
      </c>
      <c r="G2945" s="177" t="s">
        <v>3417</v>
      </c>
      <c r="H2945" s="177" t="s">
        <v>3417</v>
      </c>
      <c r="I2945" s="177" t="s">
        <v>3401</v>
      </c>
      <c r="J2945" s="177" t="s">
        <v>8852</v>
      </c>
      <c r="K2945" s="60" t="str">
        <f t="shared" si="61"/>
        <v>0001000010010101836</v>
      </c>
    </row>
    <row r="2946" spans="1:11" s="3" customFormat="1">
      <c r="A2946" s="176" t="s">
        <v>5829</v>
      </c>
      <c r="B2946" s="176"/>
      <c r="C2946" s="185">
        <v>4</v>
      </c>
      <c r="D2946" s="153">
        <v>0</v>
      </c>
      <c r="E2946" s="177" t="s">
        <v>3417</v>
      </c>
      <c r="F2946" s="177" t="s">
        <v>3986</v>
      </c>
      <c r="G2946" s="177" t="s">
        <v>3417</v>
      </c>
      <c r="H2946" s="177" t="s">
        <v>3417</v>
      </c>
      <c r="I2946" s="177" t="s">
        <v>3401</v>
      </c>
      <c r="J2946" s="187" t="s">
        <v>8853</v>
      </c>
      <c r="K2946" s="60" t="str">
        <f t="shared" si="61"/>
        <v>0001000010010101837</v>
      </c>
    </row>
    <row r="2947" spans="1:11" s="3" customFormat="1">
      <c r="A2947" s="176" t="s">
        <v>5830</v>
      </c>
      <c r="B2947" s="176"/>
      <c r="C2947" s="185">
        <v>4</v>
      </c>
      <c r="D2947" s="153">
        <v>0</v>
      </c>
      <c r="E2947" s="177" t="s">
        <v>3417</v>
      </c>
      <c r="F2947" s="177" t="s">
        <v>3986</v>
      </c>
      <c r="G2947" s="177" t="s">
        <v>3417</v>
      </c>
      <c r="H2947" s="177" t="s">
        <v>3417</v>
      </c>
      <c r="I2947" s="177" t="s">
        <v>3401</v>
      </c>
      <c r="J2947" s="177" t="s">
        <v>8854</v>
      </c>
      <c r="K2947" s="60" t="str">
        <f t="shared" si="61"/>
        <v>0001000010010101838</v>
      </c>
    </row>
    <row r="2948" spans="1:11" s="3" customFormat="1">
      <c r="A2948" s="176" t="s">
        <v>5831</v>
      </c>
      <c r="B2948" s="176"/>
      <c r="C2948" s="185">
        <v>4</v>
      </c>
      <c r="D2948" s="153">
        <v>0</v>
      </c>
      <c r="E2948" s="177" t="s">
        <v>3417</v>
      </c>
      <c r="F2948" s="177" t="s">
        <v>3986</v>
      </c>
      <c r="G2948" s="177" t="s">
        <v>3417</v>
      </c>
      <c r="H2948" s="177" t="s">
        <v>3417</v>
      </c>
      <c r="I2948" s="177" t="s">
        <v>3401</v>
      </c>
      <c r="J2948" s="187" t="s">
        <v>8855</v>
      </c>
      <c r="K2948" s="60" t="str">
        <f t="shared" si="61"/>
        <v>0001000010010101839</v>
      </c>
    </row>
    <row r="2949" spans="1:11" s="3" customFormat="1">
      <c r="A2949" s="176" t="s">
        <v>5832</v>
      </c>
      <c r="B2949" s="176"/>
      <c r="C2949" s="185">
        <v>4</v>
      </c>
      <c r="D2949" s="153">
        <v>0</v>
      </c>
      <c r="E2949" s="177" t="s">
        <v>3417</v>
      </c>
      <c r="F2949" s="177" t="s">
        <v>3986</v>
      </c>
      <c r="G2949" s="177" t="s">
        <v>3417</v>
      </c>
      <c r="H2949" s="177" t="s">
        <v>3417</v>
      </c>
      <c r="I2949" s="177" t="s">
        <v>3401</v>
      </c>
      <c r="J2949" s="177" t="s">
        <v>8856</v>
      </c>
      <c r="K2949" s="60" t="str">
        <f t="shared" si="61"/>
        <v>0001000010010101840</v>
      </c>
    </row>
    <row r="2950" spans="1:11" s="3" customFormat="1">
      <c r="A2950" s="176" t="s">
        <v>5833</v>
      </c>
      <c r="B2950" s="176"/>
      <c r="C2950" s="185">
        <v>4</v>
      </c>
      <c r="D2950" s="153">
        <v>0</v>
      </c>
      <c r="E2950" s="177" t="s">
        <v>3417</v>
      </c>
      <c r="F2950" s="177" t="s">
        <v>3986</v>
      </c>
      <c r="G2950" s="177" t="s">
        <v>3417</v>
      </c>
      <c r="H2950" s="177" t="s">
        <v>3417</v>
      </c>
      <c r="I2950" s="177" t="s">
        <v>3401</v>
      </c>
      <c r="J2950" s="187" t="s">
        <v>8857</v>
      </c>
      <c r="K2950" s="60" t="str">
        <f t="shared" si="61"/>
        <v>0001000010010101841</v>
      </c>
    </row>
    <row r="2951" spans="1:11" s="3" customFormat="1">
      <c r="A2951" s="176" t="s">
        <v>5834</v>
      </c>
      <c r="B2951" s="176"/>
      <c r="C2951" s="185">
        <v>4</v>
      </c>
      <c r="D2951" s="153">
        <v>0</v>
      </c>
      <c r="E2951" s="177" t="s">
        <v>3417</v>
      </c>
      <c r="F2951" s="177" t="s">
        <v>3986</v>
      </c>
      <c r="G2951" s="177" t="s">
        <v>3417</v>
      </c>
      <c r="H2951" s="177" t="s">
        <v>3417</v>
      </c>
      <c r="I2951" s="177" t="s">
        <v>3401</v>
      </c>
      <c r="J2951" s="177" t="s">
        <v>8858</v>
      </c>
      <c r="K2951" s="60" t="str">
        <f t="shared" si="61"/>
        <v>0001000010010101842</v>
      </c>
    </row>
    <row r="2952" spans="1:11" s="3" customFormat="1">
      <c r="A2952" s="176" t="s">
        <v>5835</v>
      </c>
      <c r="B2952" s="176"/>
      <c r="C2952" s="185">
        <v>4</v>
      </c>
      <c r="D2952" s="153">
        <v>0</v>
      </c>
      <c r="E2952" s="177" t="s">
        <v>3417</v>
      </c>
      <c r="F2952" s="177" t="s">
        <v>3986</v>
      </c>
      <c r="G2952" s="177" t="s">
        <v>3417</v>
      </c>
      <c r="H2952" s="177" t="s">
        <v>3417</v>
      </c>
      <c r="I2952" s="177" t="s">
        <v>3401</v>
      </c>
      <c r="J2952" s="187" t="s">
        <v>8859</v>
      </c>
      <c r="K2952" s="60" t="str">
        <f t="shared" si="61"/>
        <v>0001000010010101843</v>
      </c>
    </row>
    <row r="2953" spans="1:11" s="3" customFormat="1">
      <c r="A2953" s="176" t="s">
        <v>5836</v>
      </c>
      <c r="B2953" s="176"/>
      <c r="C2953" s="185">
        <v>4</v>
      </c>
      <c r="D2953" s="153">
        <v>0</v>
      </c>
      <c r="E2953" s="177" t="s">
        <v>3417</v>
      </c>
      <c r="F2953" s="177" t="s">
        <v>3986</v>
      </c>
      <c r="G2953" s="177" t="s">
        <v>3417</v>
      </c>
      <c r="H2953" s="177" t="s">
        <v>3417</v>
      </c>
      <c r="I2953" s="177" t="s">
        <v>3401</v>
      </c>
      <c r="J2953" s="177" t="s">
        <v>8860</v>
      </c>
      <c r="K2953" s="60" t="str">
        <f t="shared" si="61"/>
        <v>0001000010010101844</v>
      </c>
    </row>
    <row r="2954" spans="1:11" s="3" customFormat="1">
      <c r="A2954" s="176" t="s">
        <v>5837</v>
      </c>
      <c r="B2954" s="176"/>
      <c r="C2954" s="185">
        <v>4</v>
      </c>
      <c r="D2954" s="153">
        <v>0</v>
      </c>
      <c r="E2954" s="177" t="s">
        <v>3417</v>
      </c>
      <c r="F2954" s="177" t="s">
        <v>3986</v>
      </c>
      <c r="G2954" s="177" t="s">
        <v>3417</v>
      </c>
      <c r="H2954" s="177" t="s">
        <v>3417</v>
      </c>
      <c r="I2954" s="177" t="s">
        <v>3401</v>
      </c>
      <c r="J2954" s="187" t="s">
        <v>8861</v>
      </c>
      <c r="K2954" s="60" t="str">
        <f t="shared" si="61"/>
        <v>0001000010010101845</v>
      </c>
    </row>
    <row r="2955" spans="1:11" s="3" customFormat="1">
      <c r="A2955" s="176" t="s">
        <v>5838</v>
      </c>
      <c r="B2955" s="176"/>
      <c r="C2955" s="185">
        <v>4</v>
      </c>
      <c r="D2955" s="153">
        <v>0</v>
      </c>
      <c r="E2955" s="177" t="s">
        <v>3417</v>
      </c>
      <c r="F2955" s="177" t="s">
        <v>3986</v>
      </c>
      <c r="G2955" s="177" t="s">
        <v>3417</v>
      </c>
      <c r="H2955" s="177" t="s">
        <v>3417</v>
      </c>
      <c r="I2955" s="177" t="s">
        <v>3401</v>
      </c>
      <c r="J2955" s="177" t="s">
        <v>8862</v>
      </c>
      <c r="K2955" s="60" t="str">
        <f t="shared" si="61"/>
        <v>0001000010010101846</v>
      </c>
    </row>
    <row r="2956" spans="1:11" s="3" customFormat="1">
      <c r="A2956" s="176" t="s">
        <v>5839</v>
      </c>
      <c r="B2956" s="176"/>
      <c r="C2956" s="185">
        <v>4</v>
      </c>
      <c r="D2956" s="153">
        <v>0</v>
      </c>
      <c r="E2956" s="177" t="s">
        <v>3417</v>
      </c>
      <c r="F2956" s="177" t="s">
        <v>3986</v>
      </c>
      <c r="G2956" s="177" t="s">
        <v>3417</v>
      </c>
      <c r="H2956" s="177" t="s">
        <v>3417</v>
      </c>
      <c r="I2956" s="177" t="s">
        <v>3401</v>
      </c>
      <c r="J2956" s="187" t="s">
        <v>8863</v>
      </c>
      <c r="K2956" s="60" t="str">
        <f t="shared" si="61"/>
        <v>0001000010010101847</v>
      </c>
    </row>
    <row r="2957" spans="1:11" s="3" customFormat="1">
      <c r="A2957" s="176" t="s">
        <v>5840</v>
      </c>
      <c r="B2957" s="176"/>
      <c r="C2957" s="185">
        <v>4</v>
      </c>
      <c r="D2957" s="153">
        <v>0</v>
      </c>
      <c r="E2957" s="177" t="s">
        <v>3417</v>
      </c>
      <c r="F2957" s="177" t="s">
        <v>3986</v>
      </c>
      <c r="G2957" s="177" t="s">
        <v>3417</v>
      </c>
      <c r="H2957" s="177" t="s">
        <v>3417</v>
      </c>
      <c r="I2957" s="177" t="s">
        <v>3401</v>
      </c>
      <c r="J2957" s="177" t="s">
        <v>8864</v>
      </c>
      <c r="K2957" s="60" t="str">
        <f t="shared" si="61"/>
        <v>0001000010010101848</v>
      </c>
    </row>
    <row r="2958" spans="1:11" s="3" customFormat="1">
      <c r="A2958" s="176" t="s">
        <v>5841</v>
      </c>
      <c r="B2958" s="176"/>
      <c r="C2958" s="185">
        <v>4</v>
      </c>
      <c r="D2958" s="153">
        <v>0</v>
      </c>
      <c r="E2958" s="177" t="s">
        <v>3417</v>
      </c>
      <c r="F2958" s="177" t="s">
        <v>3986</v>
      </c>
      <c r="G2958" s="177" t="s">
        <v>3417</v>
      </c>
      <c r="H2958" s="177" t="s">
        <v>3417</v>
      </c>
      <c r="I2958" s="177" t="s">
        <v>3401</v>
      </c>
      <c r="J2958" s="187" t="s">
        <v>8865</v>
      </c>
      <c r="K2958" s="60" t="str">
        <f t="shared" si="61"/>
        <v>0001000010010101849</v>
      </c>
    </row>
    <row r="2959" spans="1:11" s="3" customFormat="1">
      <c r="A2959" s="176" t="s">
        <v>5842</v>
      </c>
      <c r="B2959" s="176"/>
      <c r="C2959" s="185">
        <v>4</v>
      </c>
      <c r="D2959" s="153">
        <v>0</v>
      </c>
      <c r="E2959" s="177" t="s">
        <v>3417</v>
      </c>
      <c r="F2959" s="177" t="s">
        <v>3986</v>
      </c>
      <c r="G2959" s="177" t="s">
        <v>3417</v>
      </c>
      <c r="H2959" s="177" t="s">
        <v>3417</v>
      </c>
      <c r="I2959" s="177" t="s">
        <v>3401</v>
      </c>
      <c r="J2959" s="177" t="s">
        <v>8866</v>
      </c>
      <c r="K2959" s="60" t="str">
        <f t="shared" si="61"/>
        <v>0001000010010101850</v>
      </c>
    </row>
    <row r="2960" spans="1:11" s="3" customFormat="1">
      <c r="A2960" s="176" t="s">
        <v>5843</v>
      </c>
      <c r="B2960" s="176"/>
      <c r="C2960" s="185">
        <v>4</v>
      </c>
      <c r="D2960" s="153">
        <v>0</v>
      </c>
      <c r="E2960" s="177" t="s">
        <v>3417</v>
      </c>
      <c r="F2960" s="177" t="s">
        <v>3986</v>
      </c>
      <c r="G2960" s="177" t="s">
        <v>3417</v>
      </c>
      <c r="H2960" s="177" t="s">
        <v>3417</v>
      </c>
      <c r="I2960" s="177" t="s">
        <v>3401</v>
      </c>
      <c r="J2960" s="187" t="s">
        <v>8867</v>
      </c>
      <c r="K2960" s="60" t="str">
        <f t="shared" si="61"/>
        <v>0001000010010101851</v>
      </c>
    </row>
    <row r="2961" spans="1:11" s="3" customFormat="1">
      <c r="A2961" s="176" t="s">
        <v>5844</v>
      </c>
      <c r="B2961" s="176"/>
      <c r="C2961" s="185">
        <v>4</v>
      </c>
      <c r="D2961" s="153">
        <v>0</v>
      </c>
      <c r="E2961" s="177" t="s">
        <v>3417</v>
      </c>
      <c r="F2961" s="177" t="s">
        <v>3986</v>
      </c>
      <c r="G2961" s="177" t="s">
        <v>3417</v>
      </c>
      <c r="H2961" s="177" t="s">
        <v>3417</v>
      </c>
      <c r="I2961" s="177" t="s">
        <v>3401</v>
      </c>
      <c r="J2961" s="177" t="s">
        <v>8868</v>
      </c>
      <c r="K2961" s="60" t="str">
        <f t="shared" si="61"/>
        <v>0001000010010101852</v>
      </c>
    </row>
    <row r="2962" spans="1:11" s="3" customFormat="1">
      <c r="A2962" s="176" t="s">
        <v>5845</v>
      </c>
      <c r="B2962" s="176"/>
      <c r="C2962" s="185">
        <v>4</v>
      </c>
      <c r="D2962" s="153">
        <v>0</v>
      </c>
      <c r="E2962" s="177" t="s">
        <v>3417</v>
      </c>
      <c r="F2962" s="177" t="s">
        <v>3986</v>
      </c>
      <c r="G2962" s="177" t="s">
        <v>3417</v>
      </c>
      <c r="H2962" s="177" t="s">
        <v>3417</v>
      </c>
      <c r="I2962" s="177" t="s">
        <v>3401</v>
      </c>
      <c r="J2962" s="187" t="s">
        <v>8869</v>
      </c>
      <c r="K2962" s="60" t="str">
        <f t="shared" si="61"/>
        <v>0001000010010101853</v>
      </c>
    </row>
    <row r="2963" spans="1:11" s="3" customFormat="1">
      <c r="A2963" s="176" t="s">
        <v>5846</v>
      </c>
      <c r="B2963" s="176"/>
      <c r="C2963" s="185">
        <v>4</v>
      </c>
      <c r="D2963" s="153">
        <v>0</v>
      </c>
      <c r="E2963" s="177" t="s">
        <v>3417</v>
      </c>
      <c r="F2963" s="177" t="s">
        <v>3986</v>
      </c>
      <c r="G2963" s="177" t="s">
        <v>3417</v>
      </c>
      <c r="H2963" s="177" t="s">
        <v>3417</v>
      </c>
      <c r="I2963" s="177" t="s">
        <v>3401</v>
      </c>
      <c r="J2963" s="177" t="s">
        <v>8870</v>
      </c>
      <c r="K2963" s="60" t="str">
        <f t="shared" si="61"/>
        <v>0001000010010101854</v>
      </c>
    </row>
    <row r="2964" spans="1:11" s="3" customFormat="1">
      <c r="A2964" s="176" t="s">
        <v>5847</v>
      </c>
      <c r="B2964" s="176"/>
      <c r="C2964" s="185">
        <v>4</v>
      </c>
      <c r="D2964" s="153">
        <v>0</v>
      </c>
      <c r="E2964" s="177" t="s">
        <v>3417</v>
      </c>
      <c r="F2964" s="177" t="s">
        <v>3986</v>
      </c>
      <c r="G2964" s="177" t="s">
        <v>3417</v>
      </c>
      <c r="H2964" s="177" t="s">
        <v>3417</v>
      </c>
      <c r="I2964" s="177" t="s">
        <v>3401</v>
      </c>
      <c r="J2964" s="187" t="s">
        <v>8871</v>
      </c>
      <c r="K2964" s="60" t="str">
        <f t="shared" si="61"/>
        <v>0001000010010101855</v>
      </c>
    </row>
    <row r="2965" spans="1:11" s="3" customFormat="1">
      <c r="A2965" s="176" t="s">
        <v>5848</v>
      </c>
      <c r="B2965" s="176"/>
      <c r="C2965" s="185">
        <v>4</v>
      </c>
      <c r="D2965" s="153">
        <v>0</v>
      </c>
      <c r="E2965" s="177" t="s">
        <v>3417</v>
      </c>
      <c r="F2965" s="177" t="s">
        <v>3986</v>
      </c>
      <c r="G2965" s="177" t="s">
        <v>3417</v>
      </c>
      <c r="H2965" s="177" t="s">
        <v>3417</v>
      </c>
      <c r="I2965" s="177" t="s">
        <v>3401</v>
      </c>
      <c r="J2965" s="177" t="s">
        <v>8872</v>
      </c>
      <c r="K2965" s="60" t="str">
        <f t="shared" si="61"/>
        <v>0001000010010101856</v>
      </c>
    </row>
    <row r="2966" spans="1:11" s="3" customFormat="1">
      <c r="A2966" s="176" t="s">
        <v>5849</v>
      </c>
      <c r="B2966" s="176"/>
      <c r="C2966" s="185">
        <v>4</v>
      </c>
      <c r="D2966" s="153">
        <v>0</v>
      </c>
      <c r="E2966" s="177" t="s">
        <v>3417</v>
      </c>
      <c r="F2966" s="177" t="s">
        <v>3986</v>
      </c>
      <c r="G2966" s="177" t="s">
        <v>3417</v>
      </c>
      <c r="H2966" s="177" t="s">
        <v>3417</v>
      </c>
      <c r="I2966" s="177" t="s">
        <v>3401</v>
      </c>
      <c r="J2966" s="187" t="s">
        <v>8873</v>
      </c>
      <c r="K2966" s="60" t="str">
        <f t="shared" si="61"/>
        <v>0001000010010101857</v>
      </c>
    </row>
    <row r="2967" spans="1:11" s="3" customFormat="1">
      <c r="A2967" s="176" t="s">
        <v>5850</v>
      </c>
      <c r="B2967" s="176"/>
      <c r="C2967" s="185">
        <v>4</v>
      </c>
      <c r="D2967" s="153">
        <v>0</v>
      </c>
      <c r="E2967" s="177" t="s">
        <v>3417</v>
      </c>
      <c r="F2967" s="177" t="s">
        <v>3986</v>
      </c>
      <c r="G2967" s="177" t="s">
        <v>3417</v>
      </c>
      <c r="H2967" s="177" t="s">
        <v>3417</v>
      </c>
      <c r="I2967" s="177" t="s">
        <v>3401</v>
      </c>
      <c r="J2967" s="177" t="s">
        <v>8874</v>
      </c>
      <c r="K2967" s="60" t="str">
        <f t="shared" ref="K2967:K3030" si="62">D2967&amp;E2967&amp;F2967&amp;G2967&amp;H2967&amp;I2967&amp;J2967</f>
        <v>0001000010010101858</v>
      </c>
    </row>
    <row r="2968" spans="1:11" s="3" customFormat="1">
      <c r="A2968" s="176" t="s">
        <v>5851</v>
      </c>
      <c r="B2968" s="176"/>
      <c r="C2968" s="185">
        <v>4</v>
      </c>
      <c r="D2968" s="153">
        <v>0</v>
      </c>
      <c r="E2968" s="177" t="s">
        <v>3417</v>
      </c>
      <c r="F2968" s="177" t="s">
        <v>3986</v>
      </c>
      <c r="G2968" s="177" t="s">
        <v>3417</v>
      </c>
      <c r="H2968" s="177" t="s">
        <v>3417</v>
      </c>
      <c r="I2968" s="177" t="s">
        <v>3401</v>
      </c>
      <c r="J2968" s="187" t="s">
        <v>8875</v>
      </c>
      <c r="K2968" s="60" t="str">
        <f t="shared" si="62"/>
        <v>0001000010010101859</v>
      </c>
    </row>
    <row r="2969" spans="1:11" s="3" customFormat="1">
      <c r="A2969" s="176" t="s">
        <v>5852</v>
      </c>
      <c r="B2969" s="176"/>
      <c r="C2969" s="185">
        <v>4</v>
      </c>
      <c r="D2969" s="153">
        <v>0</v>
      </c>
      <c r="E2969" s="177" t="s">
        <v>3417</v>
      </c>
      <c r="F2969" s="177" t="s">
        <v>3986</v>
      </c>
      <c r="G2969" s="177" t="s">
        <v>3417</v>
      </c>
      <c r="H2969" s="177" t="s">
        <v>3417</v>
      </c>
      <c r="I2969" s="177" t="s">
        <v>3401</v>
      </c>
      <c r="J2969" s="177" t="s">
        <v>8876</v>
      </c>
      <c r="K2969" s="60" t="str">
        <f t="shared" si="62"/>
        <v>0001000010010101860</v>
      </c>
    </row>
    <row r="2970" spans="1:11" s="3" customFormat="1">
      <c r="A2970" s="176" t="s">
        <v>5853</v>
      </c>
      <c r="B2970" s="176"/>
      <c r="C2970" s="185">
        <v>4</v>
      </c>
      <c r="D2970" s="153">
        <v>0</v>
      </c>
      <c r="E2970" s="177" t="s">
        <v>3417</v>
      </c>
      <c r="F2970" s="177" t="s">
        <v>3986</v>
      </c>
      <c r="G2970" s="177" t="s">
        <v>3417</v>
      </c>
      <c r="H2970" s="177" t="s">
        <v>3417</v>
      </c>
      <c r="I2970" s="177" t="s">
        <v>3401</v>
      </c>
      <c r="J2970" s="187" t="s">
        <v>8877</v>
      </c>
      <c r="K2970" s="60" t="str">
        <f t="shared" si="62"/>
        <v>0001000010010101861</v>
      </c>
    </row>
    <row r="2971" spans="1:11" s="3" customFormat="1">
      <c r="A2971" s="176" t="s">
        <v>5854</v>
      </c>
      <c r="B2971" s="176"/>
      <c r="C2971" s="185">
        <v>4</v>
      </c>
      <c r="D2971" s="153">
        <v>0</v>
      </c>
      <c r="E2971" s="177" t="s">
        <v>3417</v>
      </c>
      <c r="F2971" s="177" t="s">
        <v>3986</v>
      </c>
      <c r="G2971" s="177" t="s">
        <v>3417</v>
      </c>
      <c r="H2971" s="177" t="s">
        <v>3417</v>
      </c>
      <c r="I2971" s="177" t="s">
        <v>3401</v>
      </c>
      <c r="J2971" s="177" t="s">
        <v>8878</v>
      </c>
      <c r="K2971" s="60" t="str">
        <f t="shared" si="62"/>
        <v>0001000010010101862</v>
      </c>
    </row>
    <row r="2972" spans="1:11" s="3" customFormat="1">
      <c r="A2972" s="176" t="s">
        <v>5855</v>
      </c>
      <c r="B2972" s="176"/>
      <c r="C2972" s="185">
        <v>4</v>
      </c>
      <c r="D2972" s="153">
        <v>0</v>
      </c>
      <c r="E2972" s="177" t="s">
        <v>3417</v>
      </c>
      <c r="F2972" s="177" t="s">
        <v>3986</v>
      </c>
      <c r="G2972" s="177" t="s">
        <v>3417</v>
      </c>
      <c r="H2972" s="177" t="s">
        <v>3417</v>
      </c>
      <c r="I2972" s="177" t="s">
        <v>3401</v>
      </c>
      <c r="J2972" s="187" t="s">
        <v>8879</v>
      </c>
      <c r="K2972" s="60" t="str">
        <f t="shared" si="62"/>
        <v>0001000010010101863</v>
      </c>
    </row>
    <row r="2973" spans="1:11" s="3" customFormat="1">
      <c r="A2973" s="176" t="s">
        <v>5856</v>
      </c>
      <c r="B2973" s="176"/>
      <c r="C2973" s="185">
        <v>4</v>
      </c>
      <c r="D2973" s="153">
        <v>0</v>
      </c>
      <c r="E2973" s="177" t="s">
        <v>3417</v>
      </c>
      <c r="F2973" s="177" t="s">
        <v>3986</v>
      </c>
      <c r="G2973" s="177" t="s">
        <v>3417</v>
      </c>
      <c r="H2973" s="177" t="s">
        <v>3417</v>
      </c>
      <c r="I2973" s="177" t="s">
        <v>3401</v>
      </c>
      <c r="J2973" s="177" t="s">
        <v>8880</v>
      </c>
      <c r="K2973" s="60" t="str">
        <f t="shared" si="62"/>
        <v>0001000010010101864</v>
      </c>
    </row>
    <row r="2974" spans="1:11" s="3" customFormat="1">
      <c r="A2974" s="176" t="s">
        <v>5857</v>
      </c>
      <c r="B2974" s="176"/>
      <c r="C2974" s="185">
        <v>4</v>
      </c>
      <c r="D2974" s="153">
        <v>0</v>
      </c>
      <c r="E2974" s="177" t="s">
        <v>3417</v>
      </c>
      <c r="F2974" s="177" t="s">
        <v>3986</v>
      </c>
      <c r="G2974" s="177" t="s">
        <v>3417</v>
      </c>
      <c r="H2974" s="177" t="s">
        <v>3417</v>
      </c>
      <c r="I2974" s="177" t="s">
        <v>3401</v>
      </c>
      <c r="J2974" s="187" t="s">
        <v>8881</v>
      </c>
      <c r="K2974" s="60" t="str">
        <f t="shared" si="62"/>
        <v>0001000010010101865</v>
      </c>
    </row>
    <row r="2975" spans="1:11" s="3" customFormat="1">
      <c r="A2975" s="176" t="s">
        <v>5858</v>
      </c>
      <c r="B2975" s="176"/>
      <c r="C2975" s="185">
        <v>4</v>
      </c>
      <c r="D2975" s="153">
        <v>0</v>
      </c>
      <c r="E2975" s="177" t="s">
        <v>3417</v>
      </c>
      <c r="F2975" s="177" t="s">
        <v>3986</v>
      </c>
      <c r="G2975" s="177" t="s">
        <v>3417</v>
      </c>
      <c r="H2975" s="177" t="s">
        <v>3417</v>
      </c>
      <c r="I2975" s="177" t="s">
        <v>3401</v>
      </c>
      <c r="J2975" s="177" t="s">
        <v>8882</v>
      </c>
      <c r="K2975" s="60" t="str">
        <f t="shared" si="62"/>
        <v>0001000010010101866</v>
      </c>
    </row>
    <row r="2976" spans="1:11" s="3" customFormat="1">
      <c r="A2976" s="176" t="s">
        <v>5859</v>
      </c>
      <c r="B2976" s="176"/>
      <c r="C2976" s="185">
        <v>4</v>
      </c>
      <c r="D2976" s="153">
        <v>0</v>
      </c>
      <c r="E2976" s="177" t="s">
        <v>3417</v>
      </c>
      <c r="F2976" s="177" t="s">
        <v>3986</v>
      </c>
      <c r="G2976" s="177" t="s">
        <v>3417</v>
      </c>
      <c r="H2976" s="177" t="s">
        <v>3417</v>
      </c>
      <c r="I2976" s="177" t="s">
        <v>3401</v>
      </c>
      <c r="J2976" s="187" t="s">
        <v>8883</v>
      </c>
      <c r="K2976" s="60" t="str">
        <f t="shared" si="62"/>
        <v>0001000010010101867</v>
      </c>
    </row>
    <row r="2977" spans="1:11" s="3" customFormat="1">
      <c r="A2977" s="176" t="s">
        <v>5860</v>
      </c>
      <c r="B2977" s="176"/>
      <c r="C2977" s="185">
        <v>4</v>
      </c>
      <c r="D2977" s="153">
        <v>0</v>
      </c>
      <c r="E2977" s="177" t="s">
        <v>3417</v>
      </c>
      <c r="F2977" s="177" t="s">
        <v>3986</v>
      </c>
      <c r="G2977" s="177" t="s">
        <v>3417</v>
      </c>
      <c r="H2977" s="177" t="s">
        <v>3417</v>
      </c>
      <c r="I2977" s="177" t="s">
        <v>3401</v>
      </c>
      <c r="J2977" s="177" t="s">
        <v>8884</v>
      </c>
      <c r="K2977" s="60" t="str">
        <f t="shared" si="62"/>
        <v>0001000010010101868</v>
      </c>
    </row>
    <row r="2978" spans="1:11" s="3" customFormat="1">
      <c r="A2978" s="176" t="s">
        <v>5861</v>
      </c>
      <c r="B2978" s="176"/>
      <c r="C2978" s="185">
        <v>4</v>
      </c>
      <c r="D2978" s="153">
        <v>0</v>
      </c>
      <c r="E2978" s="177" t="s">
        <v>3417</v>
      </c>
      <c r="F2978" s="177" t="s">
        <v>3986</v>
      </c>
      <c r="G2978" s="177" t="s">
        <v>3417</v>
      </c>
      <c r="H2978" s="177" t="s">
        <v>3417</v>
      </c>
      <c r="I2978" s="177" t="s">
        <v>3401</v>
      </c>
      <c r="J2978" s="187" t="s">
        <v>8885</v>
      </c>
      <c r="K2978" s="60" t="str">
        <f t="shared" si="62"/>
        <v>0001000010010101869</v>
      </c>
    </row>
    <row r="2979" spans="1:11" s="3" customFormat="1">
      <c r="A2979" s="176" t="s">
        <v>5862</v>
      </c>
      <c r="B2979" s="176"/>
      <c r="C2979" s="185">
        <v>4</v>
      </c>
      <c r="D2979" s="153">
        <v>0</v>
      </c>
      <c r="E2979" s="177" t="s">
        <v>3417</v>
      </c>
      <c r="F2979" s="177" t="s">
        <v>3986</v>
      </c>
      <c r="G2979" s="177" t="s">
        <v>3417</v>
      </c>
      <c r="H2979" s="177" t="s">
        <v>3417</v>
      </c>
      <c r="I2979" s="177" t="s">
        <v>3401</v>
      </c>
      <c r="J2979" s="177" t="s">
        <v>8886</v>
      </c>
      <c r="K2979" s="60" t="str">
        <f t="shared" si="62"/>
        <v>0001000010010101870</v>
      </c>
    </row>
    <row r="2980" spans="1:11" s="3" customFormat="1">
      <c r="A2980" s="176" t="s">
        <v>5863</v>
      </c>
      <c r="B2980" s="176"/>
      <c r="C2980" s="185">
        <v>4</v>
      </c>
      <c r="D2980" s="153">
        <v>0</v>
      </c>
      <c r="E2980" s="177" t="s">
        <v>3417</v>
      </c>
      <c r="F2980" s="177" t="s">
        <v>3986</v>
      </c>
      <c r="G2980" s="177" t="s">
        <v>3417</v>
      </c>
      <c r="H2980" s="177" t="s">
        <v>3417</v>
      </c>
      <c r="I2980" s="177" t="s">
        <v>3401</v>
      </c>
      <c r="J2980" s="187" t="s">
        <v>8887</v>
      </c>
      <c r="K2980" s="60" t="str">
        <f t="shared" si="62"/>
        <v>0001000010010101871</v>
      </c>
    </row>
    <row r="2981" spans="1:11" s="3" customFormat="1">
      <c r="A2981" s="176" t="s">
        <v>5864</v>
      </c>
      <c r="B2981" s="176"/>
      <c r="C2981" s="185">
        <v>4</v>
      </c>
      <c r="D2981" s="153">
        <v>0</v>
      </c>
      <c r="E2981" s="177" t="s">
        <v>3417</v>
      </c>
      <c r="F2981" s="177" t="s">
        <v>3986</v>
      </c>
      <c r="G2981" s="177" t="s">
        <v>3417</v>
      </c>
      <c r="H2981" s="177" t="s">
        <v>3417</v>
      </c>
      <c r="I2981" s="177" t="s">
        <v>3401</v>
      </c>
      <c r="J2981" s="177" t="s">
        <v>8888</v>
      </c>
      <c r="K2981" s="60" t="str">
        <f t="shared" si="62"/>
        <v>0001000010010101872</v>
      </c>
    </row>
    <row r="2982" spans="1:11" s="3" customFormat="1">
      <c r="A2982" s="176" t="s">
        <v>5865</v>
      </c>
      <c r="B2982" s="176"/>
      <c r="C2982" s="185">
        <v>4</v>
      </c>
      <c r="D2982" s="153">
        <v>0</v>
      </c>
      <c r="E2982" s="177" t="s">
        <v>3417</v>
      </c>
      <c r="F2982" s="177" t="s">
        <v>3986</v>
      </c>
      <c r="G2982" s="177" t="s">
        <v>3417</v>
      </c>
      <c r="H2982" s="177" t="s">
        <v>3417</v>
      </c>
      <c r="I2982" s="177" t="s">
        <v>3401</v>
      </c>
      <c r="J2982" s="187" t="s">
        <v>8889</v>
      </c>
      <c r="K2982" s="60" t="str">
        <f t="shared" si="62"/>
        <v>0001000010010101873</v>
      </c>
    </row>
    <row r="2983" spans="1:11" s="3" customFormat="1">
      <c r="A2983" s="176" t="s">
        <v>5866</v>
      </c>
      <c r="B2983" s="176"/>
      <c r="C2983" s="185">
        <v>4</v>
      </c>
      <c r="D2983" s="153">
        <v>0</v>
      </c>
      <c r="E2983" s="177" t="s">
        <v>3417</v>
      </c>
      <c r="F2983" s="177" t="s">
        <v>3986</v>
      </c>
      <c r="G2983" s="177" t="s">
        <v>3417</v>
      </c>
      <c r="H2983" s="177" t="s">
        <v>3417</v>
      </c>
      <c r="I2983" s="177" t="s">
        <v>3401</v>
      </c>
      <c r="J2983" s="177" t="s">
        <v>8890</v>
      </c>
      <c r="K2983" s="60" t="str">
        <f t="shared" si="62"/>
        <v>0001000010010101874</v>
      </c>
    </row>
    <row r="2984" spans="1:11" s="3" customFormat="1">
      <c r="A2984" s="176" t="s">
        <v>5867</v>
      </c>
      <c r="B2984" s="176"/>
      <c r="C2984" s="185">
        <v>4</v>
      </c>
      <c r="D2984" s="153">
        <v>0</v>
      </c>
      <c r="E2984" s="177" t="s">
        <v>3417</v>
      </c>
      <c r="F2984" s="177" t="s">
        <v>3986</v>
      </c>
      <c r="G2984" s="177" t="s">
        <v>3417</v>
      </c>
      <c r="H2984" s="177" t="s">
        <v>3417</v>
      </c>
      <c r="I2984" s="177" t="s">
        <v>3401</v>
      </c>
      <c r="J2984" s="187" t="s">
        <v>8891</v>
      </c>
      <c r="K2984" s="60" t="str">
        <f t="shared" si="62"/>
        <v>0001000010010101875</v>
      </c>
    </row>
    <row r="2985" spans="1:11" s="3" customFormat="1">
      <c r="A2985" s="176" t="s">
        <v>5868</v>
      </c>
      <c r="B2985" s="176"/>
      <c r="C2985" s="185">
        <v>4</v>
      </c>
      <c r="D2985" s="153">
        <v>0</v>
      </c>
      <c r="E2985" s="177" t="s">
        <v>3417</v>
      </c>
      <c r="F2985" s="177" t="s">
        <v>3986</v>
      </c>
      <c r="G2985" s="177" t="s">
        <v>3417</v>
      </c>
      <c r="H2985" s="177" t="s">
        <v>3417</v>
      </c>
      <c r="I2985" s="177" t="s">
        <v>3401</v>
      </c>
      <c r="J2985" s="177" t="s">
        <v>8892</v>
      </c>
      <c r="K2985" s="60" t="str">
        <f t="shared" si="62"/>
        <v>0001000010010101876</v>
      </c>
    </row>
    <row r="2986" spans="1:11" s="3" customFormat="1">
      <c r="A2986" s="176" t="s">
        <v>5869</v>
      </c>
      <c r="B2986" s="176"/>
      <c r="C2986" s="185">
        <v>4</v>
      </c>
      <c r="D2986" s="153">
        <v>0</v>
      </c>
      <c r="E2986" s="177" t="s">
        <v>3417</v>
      </c>
      <c r="F2986" s="177" t="s">
        <v>3986</v>
      </c>
      <c r="G2986" s="177" t="s">
        <v>3417</v>
      </c>
      <c r="H2986" s="177" t="s">
        <v>3417</v>
      </c>
      <c r="I2986" s="177" t="s">
        <v>3401</v>
      </c>
      <c r="J2986" s="187" t="s">
        <v>8893</v>
      </c>
      <c r="K2986" s="60" t="str">
        <f t="shared" si="62"/>
        <v>0001000010010101877</v>
      </c>
    </row>
    <row r="2987" spans="1:11" s="3" customFormat="1">
      <c r="A2987" s="176" t="s">
        <v>5870</v>
      </c>
      <c r="B2987" s="176"/>
      <c r="C2987" s="185">
        <v>4</v>
      </c>
      <c r="D2987" s="153">
        <v>0</v>
      </c>
      <c r="E2987" s="177" t="s">
        <v>3417</v>
      </c>
      <c r="F2987" s="177" t="s">
        <v>3986</v>
      </c>
      <c r="G2987" s="177" t="s">
        <v>3417</v>
      </c>
      <c r="H2987" s="177" t="s">
        <v>3417</v>
      </c>
      <c r="I2987" s="177" t="s">
        <v>3401</v>
      </c>
      <c r="J2987" s="177" t="s">
        <v>8894</v>
      </c>
      <c r="K2987" s="60" t="str">
        <f t="shared" si="62"/>
        <v>0001000010010101878</v>
      </c>
    </row>
    <row r="2988" spans="1:11" s="3" customFormat="1">
      <c r="A2988" s="176" t="s">
        <v>5871</v>
      </c>
      <c r="B2988" s="176"/>
      <c r="C2988" s="185">
        <v>4</v>
      </c>
      <c r="D2988" s="153">
        <v>0</v>
      </c>
      <c r="E2988" s="177" t="s">
        <v>3417</v>
      </c>
      <c r="F2988" s="177" t="s">
        <v>3986</v>
      </c>
      <c r="G2988" s="177" t="s">
        <v>3417</v>
      </c>
      <c r="H2988" s="177" t="s">
        <v>3417</v>
      </c>
      <c r="I2988" s="177" t="s">
        <v>3401</v>
      </c>
      <c r="J2988" s="187" t="s">
        <v>8895</v>
      </c>
      <c r="K2988" s="60" t="str">
        <f t="shared" si="62"/>
        <v>0001000010010101879</v>
      </c>
    </row>
    <row r="2989" spans="1:11" s="3" customFormat="1">
      <c r="A2989" s="176" t="s">
        <v>5872</v>
      </c>
      <c r="B2989" s="176"/>
      <c r="C2989" s="185">
        <v>4</v>
      </c>
      <c r="D2989" s="153">
        <v>0</v>
      </c>
      <c r="E2989" s="177" t="s">
        <v>3417</v>
      </c>
      <c r="F2989" s="177" t="s">
        <v>3986</v>
      </c>
      <c r="G2989" s="177" t="s">
        <v>3417</v>
      </c>
      <c r="H2989" s="177" t="s">
        <v>3417</v>
      </c>
      <c r="I2989" s="177" t="s">
        <v>3401</v>
      </c>
      <c r="J2989" s="177" t="s">
        <v>8896</v>
      </c>
      <c r="K2989" s="60" t="str">
        <f t="shared" si="62"/>
        <v>0001000010010101880</v>
      </c>
    </row>
    <row r="2990" spans="1:11" s="3" customFormat="1">
      <c r="A2990" s="176" t="s">
        <v>5873</v>
      </c>
      <c r="B2990" s="176"/>
      <c r="C2990" s="185">
        <v>4</v>
      </c>
      <c r="D2990" s="153">
        <v>0</v>
      </c>
      <c r="E2990" s="177" t="s">
        <v>3417</v>
      </c>
      <c r="F2990" s="177" t="s">
        <v>3986</v>
      </c>
      <c r="G2990" s="177" t="s">
        <v>3417</v>
      </c>
      <c r="H2990" s="177" t="s">
        <v>3417</v>
      </c>
      <c r="I2990" s="177" t="s">
        <v>3401</v>
      </c>
      <c r="J2990" s="187" t="s">
        <v>8897</v>
      </c>
      <c r="K2990" s="60" t="str">
        <f t="shared" si="62"/>
        <v>0001000010010101881</v>
      </c>
    </row>
    <row r="2991" spans="1:11" s="3" customFormat="1">
      <c r="A2991" s="176" t="s">
        <v>5874</v>
      </c>
      <c r="B2991" s="176"/>
      <c r="C2991" s="185">
        <v>4</v>
      </c>
      <c r="D2991" s="153">
        <v>0</v>
      </c>
      <c r="E2991" s="177" t="s">
        <v>3417</v>
      </c>
      <c r="F2991" s="177" t="s">
        <v>3986</v>
      </c>
      <c r="G2991" s="177" t="s">
        <v>3417</v>
      </c>
      <c r="H2991" s="177" t="s">
        <v>3417</v>
      </c>
      <c r="I2991" s="177" t="s">
        <v>3401</v>
      </c>
      <c r="J2991" s="177" t="s">
        <v>8898</v>
      </c>
      <c r="K2991" s="60" t="str">
        <f t="shared" si="62"/>
        <v>0001000010010101882</v>
      </c>
    </row>
    <row r="2992" spans="1:11" s="3" customFormat="1">
      <c r="A2992" s="176" t="s">
        <v>5875</v>
      </c>
      <c r="B2992" s="176"/>
      <c r="C2992" s="185">
        <v>4</v>
      </c>
      <c r="D2992" s="153">
        <v>0</v>
      </c>
      <c r="E2992" s="177" t="s">
        <v>3417</v>
      </c>
      <c r="F2992" s="177" t="s">
        <v>3986</v>
      </c>
      <c r="G2992" s="177" t="s">
        <v>3417</v>
      </c>
      <c r="H2992" s="177" t="s">
        <v>3417</v>
      </c>
      <c r="I2992" s="177" t="s">
        <v>3401</v>
      </c>
      <c r="J2992" s="187" t="s">
        <v>8899</v>
      </c>
      <c r="K2992" s="60" t="str">
        <f t="shared" si="62"/>
        <v>0001000010010101883</v>
      </c>
    </row>
    <row r="2993" spans="1:11" s="3" customFormat="1">
      <c r="A2993" s="176" t="s">
        <v>5876</v>
      </c>
      <c r="B2993" s="176"/>
      <c r="C2993" s="185">
        <v>4</v>
      </c>
      <c r="D2993" s="153">
        <v>0</v>
      </c>
      <c r="E2993" s="177" t="s">
        <v>3417</v>
      </c>
      <c r="F2993" s="177" t="s">
        <v>3986</v>
      </c>
      <c r="G2993" s="177" t="s">
        <v>3417</v>
      </c>
      <c r="H2993" s="177" t="s">
        <v>3417</v>
      </c>
      <c r="I2993" s="177" t="s">
        <v>3401</v>
      </c>
      <c r="J2993" s="177" t="s">
        <v>8900</v>
      </c>
      <c r="K2993" s="60" t="str">
        <f t="shared" si="62"/>
        <v>0001000010010101884</v>
      </c>
    </row>
    <row r="2994" spans="1:11" s="3" customFormat="1">
      <c r="A2994" s="176" t="s">
        <v>5877</v>
      </c>
      <c r="B2994" s="176"/>
      <c r="C2994" s="185">
        <v>4</v>
      </c>
      <c r="D2994" s="153">
        <v>0</v>
      </c>
      <c r="E2994" s="177" t="s">
        <v>3417</v>
      </c>
      <c r="F2994" s="177" t="s">
        <v>3986</v>
      </c>
      <c r="G2994" s="177" t="s">
        <v>3417</v>
      </c>
      <c r="H2994" s="177" t="s">
        <v>3417</v>
      </c>
      <c r="I2994" s="177" t="s">
        <v>3401</v>
      </c>
      <c r="J2994" s="187" t="s">
        <v>8901</v>
      </c>
      <c r="K2994" s="60" t="str">
        <f t="shared" si="62"/>
        <v>0001000010010101885</v>
      </c>
    </row>
    <row r="2995" spans="1:11" s="3" customFormat="1">
      <c r="A2995" s="176" t="s">
        <v>5878</v>
      </c>
      <c r="B2995" s="176"/>
      <c r="C2995" s="185">
        <v>4</v>
      </c>
      <c r="D2995" s="153">
        <v>0</v>
      </c>
      <c r="E2995" s="177" t="s">
        <v>3417</v>
      </c>
      <c r="F2995" s="177" t="s">
        <v>3986</v>
      </c>
      <c r="G2995" s="177" t="s">
        <v>3417</v>
      </c>
      <c r="H2995" s="177" t="s">
        <v>3417</v>
      </c>
      <c r="I2995" s="177" t="s">
        <v>3401</v>
      </c>
      <c r="J2995" s="177" t="s">
        <v>8902</v>
      </c>
      <c r="K2995" s="60" t="str">
        <f t="shared" si="62"/>
        <v>0001000010010101886</v>
      </c>
    </row>
    <row r="2996" spans="1:11" s="3" customFormat="1">
      <c r="A2996" s="176" t="s">
        <v>5879</v>
      </c>
      <c r="B2996" s="176"/>
      <c r="C2996" s="185">
        <v>4</v>
      </c>
      <c r="D2996" s="153">
        <v>0</v>
      </c>
      <c r="E2996" s="177" t="s">
        <v>3417</v>
      </c>
      <c r="F2996" s="177" t="s">
        <v>3986</v>
      </c>
      <c r="G2996" s="177" t="s">
        <v>3417</v>
      </c>
      <c r="H2996" s="177" t="s">
        <v>3417</v>
      </c>
      <c r="I2996" s="177" t="s">
        <v>3401</v>
      </c>
      <c r="J2996" s="187" t="s">
        <v>8903</v>
      </c>
      <c r="K2996" s="60" t="str">
        <f t="shared" si="62"/>
        <v>0001000010010101887</v>
      </c>
    </row>
    <row r="2997" spans="1:11" s="3" customFormat="1">
      <c r="A2997" s="176" t="s">
        <v>5880</v>
      </c>
      <c r="B2997" s="176"/>
      <c r="C2997" s="185">
        <v>4</v>
      </c>
      <c r="D2997" s="153">
        <v>0</v>
      </c>
      <c r="E2997" s="177" t="s">
        <v>3417</v>
      </c>
      <c r="F2997" s="177" t="s">
        <v>3986</v>
      </c>
      <c r="G2997" s="177" t="s">
        <v>3417</v>
      </c>
      <c r="H2997" s="177" t="s">
        <v>3417</v>
      </c>
      <c r="I2997" s="177" t="s">
        <v>3401</v>
      </c>
      <c r="J2997" s="177" t="s">
        <v>8904</v>
      </c>
      <c r="K2997" s="60" t="str">
        <f t="shared" si="62"/>
        <v>0001000010010101888</v>
      </c>
    </row>
    <row r="2998" spans="1:11" s="3" customFormat="1">
      <c r="A2998" s="176" t="s">
        <v>5881</v>
      </c>
      <c r="B2998" s="176"/>
      <c r="C2998" s="185">
        <v>4</v>
      </c>
      <c r="D2998" s="153">
        <v>0</v>
      </c>
      <c r="E2998" s="177" t="s">
        <v>3417</v>
      </c>
      <c r="F2998" s="177" t="s">
        <v>3986</v>
      </c>
      <c r="G2998" s="177" t="s">
        <v>3417</v>
      </c>
      <c r="H2998" s="177" t="s">
        <v>3417</v>
      </c>
      <c r="I2998" s="177" t="s">
        <v>3401</v>
      </c>
      <c r="J2998" s="187" t="s">
        <v>8905</v>
      </c>
      <c r="K2998" s="60" t="str">
        <f t="shared" si="62"/>
        <v>0001000010010101889</v>
      </c>
    </row>
    <row r="2999" spans="1:11" s="3" customFormat="1">
      <c r="A2999" s="176" t="s">
        <v>5882</v>
      </c>
      <c r="B2999" s="176"/>
      <c r="C2999" s="185">
        <v>4</v>
      </c>
      <c r="D2999" s="153">
        <v>0</v>
      </c>
      <c r="E2999" s="177" t="s">
        <v>3417</v>
      </c>
      <c r="F2999" s="177" t="s">
        <v>3986</v>
      </c>
      <c r="G2999" s="177" t="s">
        <v>3417</v>
      </c>
      <c r="H2999" s="177" t="s">
        <v>3417</v>
      </c>
      <c r="I2999" s="177" t="s">
        <v>3401</v>
      </c>
      <c r="J2999" s="177" t="s">
        <v>8906</v>
      </c>
      <c r="K2999" s="60" t="str">
        <f t="shared" si="62"/>
        <v>0001000010010101890</v>
      </c>
    </row>
    <row r="3000" spans="1:11" s="3" customFormat="1">
      <c r="A3000" s="176" t="s">
        <v>5883</v>
      </c>
      <c r="B3000" s="176"/>
      <c r="C3000" s="185">
        <v>4</v>
      </c>
      <c r="D3000" s="153">
        <v>0</v>
      </c>
      <c r="E3000" s="177" t="s">
        <v>3417</v>
      </c>
      <c r="F3000" s="177" t="s">
        <v>3986</v>
      </c>
      <c r="G3000" s="177" t="s">
        <v>3417</v>
      </c>
      <c r="H3000" s="177" t="s">
        <v>3417</v>
      </c>
      <c r="I3000" s="177" t="s">
        <v>3401</v>
      </c>
      <c r="J3000" s="187" t="s">
        <v>8907</v>
      </c>
      <c r="K3000" s="60" t="str">
        <f t="shared" si="62"/>
        <v>0001000010010101891</v>
      </c>
    </row>
    <row r="3001" spans="1:11" s="3" customFormat="1">
      <c r="A3001" s="176" t="s">
        <v>5884</v>
      </c>
      <c r="B3001" s="176"/>
      <c r="C3001" s="185">
        <v>4</v>
      </c>
      <c r="D3001" s="153">
        <v>0</v>
      </c>
      <c r="E3001" s="177" t="s">
        <v>3417</v>
      </c>
      <c r="F3001" s="177" t="s">
        <v>3986</v>
      </c>
      <c r="G3001" s="177" t="s">
        <v>3417</v>
      </c>
      <c r="H3001" s="177" t="s">
        <v>3417</v>
      </c>
      <c r="I3001" s="177" t="s">
        <v>3401</v>
      </c>
      <c r="J3001" s="177" t="s">
        <v>8908</v>
      </c>
      <c r="K3001" s="60" t="str">
        <f t="shared" si="62"/>
        <v>0001000010010101892</v>
      </c>
    </row>
    <row r="3002" spans="1:11" s="3" customFormat="1">
      <c r="A3002" s="176" t="s">
        <v>5885</v>
      </c>
      <c r="B3002" s="176"/>
      <c r="C3002" s="185">
        <v>4</v>
      </c>
      <c r="D3002" s="153">
        <v>0</v>
      </c>
      <c r="E3002" s="177" t="s">
        <v>3417</v>
      </c>
      <c r="F3002" s="177" t="s">
        <v>3986</v>
      </c>
      <c r="G3002" s="177" t="s">
        <v>3417</v>
      </c>
      <c r="H3002" s="177" t="s">
        <v>3417</v>
      </c>
      <c r="I3002" s="177" t="s">
        <v>3401</v>
      </c>
      <c r="J3002" s="187" t="s">
        <v>8909</v>
      </c>
      <c r="K3002" s="60" t="str">
        <f t="shared" si="62"/>
        <v>0001000010010101893</v>
      </c>
    </row>
    <row r="3003" spans="1:11" s="3" customFormat="1">
      <c r="A3003" s="176" t="s">
        <v>5886</v>
      </c>
      <c r="B3003" s="176"/>
      <c r="C3003" s="185">
        <v>4</v>
      </c>
      <c r="D3003" s="153">
        <v>0</v>
      </c>
      <c r="E3003" s="177" t="s">
        <v>3417</v>
      </c>
      <c r="F3003" s="177" t="s">
        <v>3986</v>
      </c>
      <c r="G3003" s="177" t="s">
        <v>3417</v>
      </c>
      <c r="H3003" s="177" t="s">
        <v>3417</v>
      </c>
      <c r="I3003" s="177" t="s">
        <v>3401</v>
      </c>
      <c r="J3003" s="177" t="s">
        <v>8910</v>
      </c>
      <c r="K3003" s="60" t="str">
        <f t="shared" si="62"/>
        <v>0001000010010101894</v>
      </c>
    </row>
    <row r="3004" spans="1:11" s="3" customFormat="1">
      <c r="A3004" s="176" t="s">
        <v>5887</v>
      </c>
      <c r="B3004" s="176"/>
      <c r="C3004" s="185">
        <v>4</v>
      </c>
      <c r="D3004" s="153">
        <v>0</v>
      </c>
      <c r="E3004" s="177" t="s">
        <v>3417</v>
      </c>
      <c r="F3004" s="177" t="s">
        <v>3986</v>
      </c>
      <c r="G3004" s="177" t="s">
        <v>3417</v>
      </c>
      <c r="H3004" s="177" t="s">
        <v>3417</v>
      </c>
      <c r="I3004" s="177" t="s">
        <v>3401</v>
      </c>
      <c r="J3004" s="187" t="s">
        <v>8911</v>
      </c>
      <c r="K3004" s="60" t="str">
        <f t="shared" si="62"/>
        <v>0001000010010101895</v>
      </c>
    </row>
    <row r="3005" spans="1:11" s="3" customFormat="1">
      <c r="A3005" s="176" t="s">
        <v>5888</v>
      </c>
      <c r="B3005" s="176"/>
      <c r="C3005" s="185">
        <v>4</v>
      </c>
      <c r="D3005" s="153">
        <v>0</v>
      </c>
      <c r="E3005" s="177" t="s">
        <v>3417</v>
      </c>
      <c r="F3005" s="177" t="s">
        <v>3986</v>
      </c>
      <c r="G3005" s="177" t="s">
        <v>3417</v>
      </c>
      <c r="H3005" s="177" t="s">
        <v>3417</v>
      </c>
      <c r="I3005" s="177" t="s">
        <v>3401</v>
      </c>
      <c r="J3005" s="177" t="s">
        <v>8912</v>
      </c>
      <c r="K3005" s="60" t="str">
        <f t="shared" si="62"/>
        <v>0001000010010101896</v>
      </c>
    </row>
    <row r="3006" spans="1:11" s="3" customFormat="1">
      <c r="A3006" s="176" t="s">
        <v>5889</v>
      </c>
      <c r="B3006" s="176"/>
      <c r="C3006" s="185">
        <v>4</v>
      </c>
      <c r="D3006" s="153">
        <v>0</v>
      </c>
      <c r="E3006" s="177" t="s">
        <v>3417</v>
      </c>
      <c r="F3006" s="177" t="s">
        <v>3986</v>
      </c>
      <c r="G3006" s="177" t="s">
        <v>3417</v>
      </c>
      <c r="H3006" s="177" t="s">
        <v>3417</v>
      </c>
      <c r="I3006" s="177" t="s">
        <v>3401</v>
      </c>
      <c r="J3006" s="187" t="s">
        <v>8913</v>
      </c>
      <c r="K3006" s="60" t="str">
        <f t="shared" si="62"/>
        <v>0001000010010101897</v>
      </c>
    </row>
    <row r="3007" spans="1:11" s="3" customFormat="1">
      <c r="A3007" s="176" t="s">
        <v>5890</v>
      </c>
      <c r="B3007" s="176"/>
      <c r="C3007" s="185">
        <v>4</v>
      </c>
      <c r="D3007" s="153">
        <v>0</v>
      </c>
      <c r="E3007" s="177" t="s">
        <v>3417</v>
      </c>
      <c r="F3007" s="177" t="s">
        <v>3986</v>
      </c>
      <c r="G3007" s="177" t="s">
        <v>3417</v>
      </c>
      <c r="H3007" s="177" t="s">
        <v>3417</v>
      </c>
      <c r="I3007" s="177" t="s">
        <v>3401</v>
      </c>
      <c r="J3007" s="177" t="s">
        <v>8914</v>
      </c>
      <c r="K3007" s="60" t="str">
        <f t="shared" si="62"/>
        <v>0001000010010101898</v>
      </c>
    </row>
    <row r="3008" spans="1:11" s="3" customFormat="1">
      <c r="A3008" s="176" t="s">
        <v>5891</v>
      </c>
      <c r="B3008" s="176"/>
      <c r="C3008" s="185">
        <v>4</v>
      </c>
      <c r="D3008" s="153">
        <v>0</v>
      </c>
      <c r="E3008" s="177" t="s">
        <v>3417</v>
      </c>
      <c r="F3008" s="177" t="s">
        <v>3986</v>
      </c>
      <c r="G3008" s="177" t="s">
        <v>3417</v>
      </c>
      <c r="H3008" s="177" t="s">
        <v>3417</v>
      </c>
      <c r="I3008" s="177" t="s">
        <v>3401</v>
      </c>
      <c r="J3008" s="187" t="s">
        <v>8915</v>
      </c>
      <c r="K3008" s="60" t="str">
        <f t="shared" si="62"/>
        <v>0001000010010101899</v>
      </c>
    </row>
    <row r="3009" spans="1:11" s="3" customFormat="1">
      <c r="A3009" s="176" t="s">
        <v>5892</v>
      </c>
      <c r="B3009" s="176"/>
      <c r="C3009" s="185">
        <v>4</v>
      </c>
      <c r="D3009" s="153">
        <v>0</v>
      </c>
      <c r="E3009" s="177" t="s">
        <v>3417</v>
      </c>
      <c r="F3009" s="177" t="s">
        <v>3986</v>
      </c>
      <c r="G3009" s="177" t="s">
        <v>3417</v>
      </c>
      <c r="H3009" s="177" t="s">
        <v>3417</v>
      </c>
      <c r="I3009" s="177" t="s">
        <v>3401</v>
      </c>
      <c r="J3009" s="177" t="s">
        <v>8916</v>
      </c>
      <c r="K3009" s="60" t="str">
        <f t="shared" si="62"/>
        <v>0001000010010101900</v>
      </c>
    </row>
    <row r="3010" spans="1:11" s="3" customFormat="1">
      <c r="A3010" s="176" t="s">
        <v>5893</v>
      </c>
      <c r="B3010" s="176"/>
      <c r="C3010" s="185">
        <v>4</v>
      </c>
      <c r="D3010" s="153">
        <v>0</v>
      </c>
      <c r="E3010" s="177" t="s">
        <v>3417</v>
      </c>
      <c r="F3010" s="177" t="s">
        <v>3986</v>
      </c>
      <c r="G3010" s="177" t="s">
        <v>3417</v>
      </c>
      <c r="H3010" s="177" t="s">
        <v>3417</v>
      </c>
      <c r="I3010" s="177" t="s">
        <v>3401</v>
      </c>
      <c r="J3010" s="187" t="s">
        <v>8917</v>
      </c>
      <c r="K3010" s="60" t="str">
        <f t="shared" si="62"/>
        <v>0001000010010101901</v>
      </c>
    </row>
    <row r="3011" spans="1:11" s="3" customFormat="1">
      <c r="A3011" s="176" t="s">
        <v>5894</v>
      </c>
      <c r="B3011" s="176"/>
      <c r="C3011" s="185">
        <v>4</v>
      </c>
      <c r="D3011" s="153">
        <v>0</v>
      </c>
      <c r="E3011" s="177" t="s">
        <v>3417</v>
      </c>
      <c r="F3011" s="177" t="s">
        <v>3986</v>
      </c>
      <c r="G3011" s="177" t="s">
        <v>3417</v>
      </c>
      <c r="H3011" s="177" t="s">
        <v>3417</v>
      </c>
      <c r="I3011" s="177" t="s">
        <v>3401</v>
      </c>
      <c r="J3011" s="177" t="s">
        <v>8918</v>
      </c>
      <c r="K3011" s="60" t="str">
        <f t="shared" si="62"/>
        <v>0001000010010101902</v>
      </c>
    </row>
    <row r="3012" spans="1:11" s="3" customFormat="1">
      <c r="A3012" s="176" t="s">
        <v>5895</v>
      </c>
      <c r="B3012" s="176"/>
      <c r="C3012" s="185">
        <v>4</v>
      </c>
      <c r="D3012" s="153">
        <v>0</v>
      </c>
      <c r="E3012" s="177" t="s">
        <v>3417</v>
      </c>
      <c r="F3012" s="177" t="s">
        <v>3986</v>
      </c>
      <c r="G3012" s="177" t="s">
        <v>3417</v>
      </c>
      <c r="H3012" s="177" t="s">
        <v>3417</v>
      </c>
      <c r="I3012" s="177" t="s">
        <v>3401</v>
      </c>
      <c r="J3012" s="187" t="s">
        <v>8919</v>
      </c>
      <c r="K3012" s="60" t="str">
        <f t="shared" si="62"/>
        <v>0001000010010101903</v>
      </c>
    </row>
    <row r="3013" spans="1:11" s="3" customFormat="1">
      <c r="A3013" s="176" t="s">
        <v>5896</v>
      </c>
      <c r="B3013" s="176"/>
      <c r="C3013" s="185">
        <v>4</v>
      </c>
      <c r="D3013" s="153">
        <v>0</v>
      </c>
      <c r="E3013" s="177" t="s">
        <v>3417</v>
      </c>
      <c r="F3013" s="177" t="s">
        <v>3986</v>
      </c>
      <c r="G3013" s="177" t="s">
        <v>3417</v>
      </c>
      <c r="H3013" s="177" t="s">
        <v>3417</v>
      </c>
      <c r="I3013" s="177" t="s">
        <v>3401</v>
      </c>
      <c r="J3013" s="177" t="s">
        <v>8920</v>
      </c>
      <c r="K3013" s="60" t="str">
        <f t="shared" si="62"/>
        <v>0001000010010101904</v>
      </c>
    </row>
    <row r="3014" spans="1:11" s="3" customFormat="1">
      <c r="A3014" s="176" t="s">
        <v>5897</v>
      </c>
      <c r="B3014" s="176"/>
      <c r="C3014" s="185">
        <v>4</v>
      </c>
      <c r="D3014" s="153">
        <v>0</v>
      </c>
      <c r="E3014" s="177" t="s">
        <v>3417</v>
      </c>
      <c r="F3014" s="177" t="s">
        <v>3986</v>
      </c>
      <c r="G3014" s="177" t="s">
        <v>3417</v>
      </c>
      <c r="H3014" s="177" t="s">
        <v>3417</v>
      </c>
      <c r="I3014" s="177" t="s">
        <v>3401</v>
      </c>
      <c r="J3014" s="187" t="s">
        <v>8921</v>
      </c>
      <c r="K3014" s="60" t="str">
        <f t="shared" si="62"/>
        <v>0001000010010101905</v>
      </c>
    </row>
    <row r="3015" spans="1:11" s="3" customFormat="1">
      <c r="A3015" s="176" t="s">
        <v>5898</v>
      </c>
      <c r="B3015" s="176"/>
      <c r="C3015" s="185">
        <v>4</v>
      </c>
      <c r="D3015" s="153">
        <v>0</v>
      </c>
      <c r="E3015" s="177" t="s">
        <v>3417</v>
      </c>
      <c r="F3015" s="177" t="s">
        <v>3986</v>
      </c>
      <c r="G3015" s="177" t="s">
        <v>3417</v>
      </c>
      <c r="H3015" s="177" t="s">
        <v>3417</v>
      </c>
      <c r="I3015" s="177" t="s">
        <v>3401</v>
      </c>
      <c r="J3015" s="177" t="s">
        <v>8922</v>
      </c>
      <c r="K3015" s="60" t="str">
        <f t="shared" si="62"/>
        <v>0001000010010101906</v>
      </c>
    </row>
    <row r="3016" spans="1:11" s="3" customFormat="1">
      <c r="A3016" s="176" t="s">
        <v>5899</v>
      </c>
      <c r="B3016" s="176"/>
      <c r="C3016" s="185">
        <v>4</v>
      </c>
      <c r="D3016" s="153">
        <v>0</v>
      </c>
      <c r="E3016" s="177" t="s">
        <v>3417</v>
      </c>
      <c r="F3016" s="177" t="s">
        <v>3986</v>
      </c>
      <c r="G3016" s="177" t="s">
        <v>3417</v>
      </c>
      <c r="H3016" s="177" t="s">
        <v>3417</v>
      </c>
      <c r="I3016" s="177" t="s">
        <v>3401</v>
      </c>
      <c r="J3016" s="187" t="s">
        <v>8923</v>
      </c>
      <c r="K3016" s="60" t="str">
        <f t="shared" si="62"/>
        <v>0001000010010101907</v>
      </c>
    </row>
    <row r="3017" spans="1:11" s="3" customFormat="1">
      <c r="A3017" s="176" t="s">
        <v>5900</v>
      </c>
      <c r="B3017" s="176"/>
      <c r="C3017" s="185">
        <v>4</v>
      </c>
      <c r="D3017" s="153">
        <v>0</v>
      </c>
      <c r="E3017" s="177" t="s">
        <v>3417</v>
      </c>
      <c r="F3017" s="177" t="s">
        <v>3986</v>
      </c>
      <c r="G3017" s="177" t="s">
        <v>3417</v>
      </c>
      <c r="H3017" s="177" t="s">
        <v>3417</v>
      </c>
      <c r="I3017" s="177" t="s">
        <v>3401</v>
      </c>
      <c r="J3017" s="177" t="s">
        <v>8924</v>
      </c>
      <c r="K3017" s="60" t="str">
        <f t="shared" si="62"/>
        <v>0001000010010101908</v>
      </c>
    </row>
    <row r="3018" spans="1:11" s="3" customFormat="1">
      <c r="A3018" s="176" t="s">
        <v>5901</v>
      </c>
      <c r="B3018" s="176"/>
      <c r="C3018" s="185">
        <v>4</v>
      </c>
      <c r="D3018" s="153">
        <v>0</v>
      </c>
      <c r="E3018" s="177" t="s">
        <v>3417</v>
      </c>
      <c r="F3018" s="177" t="s">
        <v>3986</v>
      </c>
      <c r="G3018" s="177" t="s">
        <v>3417</v>
      </c>
      <c r="H3018" s="177" t="s">
        <v>3417</v>
      </c>
      <c r="I3018" s="177" t="s">
        <v>3401</v>
      </c>
      <c r="J3018" s="187" t="s">
        <v>8925</v>
      </c>
      <c r="K3018" s="60" t="str">
        <f t="shared" si="62"/>
        <v>0001000010010101909</v>
      </c>
    </row>
    <row r="3019" spans="1:11" s="3" customFormat="1">
      <c r="A3019" s="176" t="s">
        <v>5902</v>
      </c>
      <c r="B3019" s="176"/>
      <c r="C3019" s="185">
        <v>4</v>
      </c>
      <c r="D3019" s="153">
        <v>0</v>
      </c>
      <c r="E3019" s="177" t="s">
        <v>3417</v>
      </c>
      <c r="F3019" s="177" t="s">
        <v>3986</v>
      </c>
      <c r="G3019" s="177" t="s">
        <v>3417</v>
      </c>
      <c r="H3019" s="177" t="s">
        <v>3417</v>
      </c>
      <c r="I3019" s="177" t="s">
        <v>3401</v>
      </c>
      <c r="J3019" s="177" t="s">
        <v>8926</v>
      </c>
      <c r="K3019" s="60" t="str">
        <f t="shared" si="62"/>
        <v>0001000010010101910</v>
      </c>
    </row>
    <row r="3020" spans="1:11" s="3" customFormat="1">
      <c r="A3020" s="176" t="s">
        <v>5903</v>
      </c>
      <c r="B3020" s="176"/>
      <c r="C3020" s="185">
        <v>4</v>
      </c>
      <c r="D3020" s="153">
        <v>0</v>
      </c>
      <c r="E3020" s="177" t="s">
        <v>3417</v>
      </c>
      <c r="F3020" s="177" t="s">
        <v>3986</v>
      </c>
      <c r="G3020" s="177" t="s">
        <v>3417</v>
      </c>
      <c r="H3020" s="177" t="s">
        <v>3417</v>
      </c>
      <c r="I3020" s="177" t="s">
        <v>3401</v>
      </c>
      <c r="J3020" s="187" t="s">
        <v>8927</v>
      </c>
      <c r="K3020" s="60" t="str">
        <f t="shared" si="62"/>
        <v>0001000010010101911</v>
      </c>
    </row>
    <row r="3021" spans="1:11" s="3" customFormat="1">
      <c r="A3021" s="176" t="s">
        <v>5904</v>
      </c>
      <c r="B3021" s="176"/>
      <c r="C3021" s="185">
        <v>4</v>
      </c>
      <c r="D3021" s="153">
        <v>0</v>
      </c>
      <c r="E3021" s="177" t="s">
        <v>3417</v>
      </c>
      <c r="F3021" s="177" t="s">
        <v>3986</v>
      </c>
      <c r="G3021" s="177" t="s">
        <v>3417</v>
      </c>
      <c r="H3021" s="177" t="s">
        <v>3417</v>
      </c>
      <c r="I3021" s="177" t="s">
        <v>3401</v>
      </c>
      <c r="J3021" s="177" t="s">
        <v>8928</v>
      </c>
      <c r="K3021" s="60" t="str">
        <f t="shared" si="62"/>
        <v>0001000010010101912</v>
      </c>
    </row>
    <row r="3022" spans="1:11" s="3" customFormat="1">
      <c r="A3022" s="176" t="s">
        <v>5905</v>
      </c>
      <c r="B3022" s="176"/>
      <c r="C3022" s="185">
        <v>4</v>
      </c>
      <c r="D3022" s="153">
        <v>0</v>
      </c>
      <c r="E3022" s="177" t="s">
        <v>3417</v>
      </c>
      <c r="F3022" s="177" t="s">
        <v>3986</v>
      </c>
      <c r="G3022" s="177" t="s">
        <v>3417</v>
      </c>
      <c r="H3022" s="177" t="s">
        <v>3417</v>
      </c>
      <c r="I3022" s="177" t="s">
        <v>3401</v>
      </c>
      <c r="J3022" s="187" t="s">
        <v>8929</v>
      </c>
      <c r="K3022" s="60" t="str">
        <f t="shared" si="62"/>
        <v>0001000010010101913</v>
      </c>
    </row>
    <row r="3023" spans="1:11" s="3" customFormat="1">
      <c r="A3023" s="176" t="s">
        <v>5906</v>
      </c>
      <c r="B3023" s="176"/>
      <c r="C3023" s="185">
        <v>4</v>
      </c>
      <c r="D3023" s="153">
        <v>0</v>
      </c>
      <c r="E3023" s="177" t="s">
        <v>3417</v>
      </c>
      <c r="F3023" s="177" t="s">
        <v>3986</v>
      </c>
      <c r="G3023" s="177" t="s">
        <v>3417</v>
      </c>
      <c r="H3023" s="177" t="s">
        <v>3417</v>
      </c>
      <c r="I3023" s="177" t="s">
        <v>3401</v>
      </c>
      <c r="J3023" s="177" t="s">
        <v>8930</v>
      </c>
      <c r="K3023" s="60" t="str">
        <f t="shared" si="62"/>
        <v>0001000010010101914</v>
      </c>
    </row>
    <row r="3024" spans="1:11" s="3" customFormat="1">
      <c r="A3024" s="176" t="s">
        <v>5907</v>
      </c>
      <c r="B3024" s="176"/>
      <c r="C3024" s="185">
        <v>4</v>
      </c>
      <c r="D3024" s="153">
        <v>0</v>
      </c>
      <c r="E3024" s="177" t="s">
        <v>3417</v>
      </c>
      <c r="F3024" s="177" t="s">
        <v>3986</v>
      </c>
      <c r="G3024" s="177" t="s">
        <v>3417</v>
      </c>
      <c r="H3024" s="177" t="s">
        <v>3417</v>
      </c>
      <c r="I3024" s="177" t="s">
        <v>3401</v>
      </c>
      <c r="J3024" s="187" t="s">
        <v>8931</v>
      </c>
      <c r="K3024" s="60" t="str">
        <f t="shared" si="62"/>
        <v>0001000010010101915</v>
      </c>
    </row>
    <row r="3025" spans="1:11" s="3" customFormat="1">
      <c r="A3025" s="176" t="s">
        <v>5908</v>
      </c>
      <c r="B3025" s="176"/>
      <c r="C3025" s="185">
        <v>4</v>
      </c>
      <c r="D3025" s="153">
        <v>0</v>
      </c>
      <c r="E3025" s="177" t="s">
        <v>3417</v>
      </c>
      <c r="F3025" s="177" t="s">
        <v>3986</v>
      </c>
      <c r="G3025" s="177" t="s">
        <v>3417</v>
      </c>
      <c r="H3025" s="177" t="s">
        <v>3417</v>
      </c>
      <c r="I3025" s="177" t="s">
        <v>3401</v>
      </c>
      <c r="J3025" s="177" t="s">
        <v>8932</v>
      </c>
      <c r="K3025" s="60" t="str">
        <f t="shared" si="62"/>
        <v>0001000010010101916</v>
      </c>
    </row>
    <row r="3026" spans="1:11" s="3" customFormat="1">
      <c r="A3026" s="176" t="s">
        <v>5909</v>
      </c>
      <c r="B3026" s="176"/>
      <c r="C3026" s="185">
        <v>4</v>
      </c>
      <c r="D3026" s="153">
        <v>0</v>
      </c>
      <c r="E3026" s="177" t="s">
        <v>3417</v>
      </c>
      <c r="F3026" s="177" t="s">
        <v>3986</v>
      </c>
      <c r="G3026" s="177" t="s">
        <v>3417</v>
      </c>
      <c r="H3026" s="177" t="s">
        <v>3417</v>
      </c>
      <c r="I3026" s="177" t="s">
        <v>3401</v>
      </c>
      <c r="J3026" s="187" t="s">
        <v>8933</v>
      </c>
      <c r="K3026" s="60" t="str">
        <f t="shared" si="62"/>
        <v>0001000010010101917</v>
      </c>
    </row>
    <row r="3027" spans="1:11" s="3" customFormat="1">
      <c r="A3027" s="176" t="s">
        <v>5910</v>
      </c>
      <c r="B3027" s="176"/>
      <c r="C3027" s="185">
        <v>4</v>
      </c>
      <c r="D3027" s="153">
        <v>0</v>
      </c>
      <c r="E3027" s="177" t="s">
        <v>3417</v>
      </c>
      <c r="F3027" s="177" t="s">
        <v>3986</v>
      </c>
      <c r="G3027" s="177" t="s">
        <v>3417</v>
      </c>
      <c r="H3027" s="177" t="s">
        <v>3417</v>
      </c>
      <c r="I3027" s="177" t="s">
        <v>3401</v>
      </c>
      <c r="J3027" s="177" t="s">
        <v>8934</v>
      </c>
      <c r="K3027" s="60" t="str">
        <f t="shared" si="62"/>
        <v>0001000010010101918</v>
      </c>
    </row>
    <row r="3028" spans="1:11" s="3" customFormat="1">
      <c r="A3028" s="176" t="s">
        <v>5911</v>
      </c>
      <c r="B3028" s="176"/>
      <c r="C3028" s="185">
        <v>4</v>
      </c>
      <c r="D3028" s="153">
        <v>0</v>
      </c>
      <c r="E3028" s="177" t="s">
        <v>3417</v>
      </c>
      <c r="F3028" s="177" t="s">
        <v>3986</v>
      </c>
      <c r="G3028" s="177" t="s">
        <v>3417</v>
      </c>
      <c r="H3028" s="177" t="s">
        <v>3417</v>
      </c>
      <c r="I3028" s="177" t="s">
        <v>3401</v>
      </c>
      <c r="J3028" s="187" t="s">
        <v>8935</v>
      </c>
      <c r="K3028" s="60" t="str">
        <f t="shared" si="62"/>
        <v>0001000010010101919</v>
      </c>
    </row>
    <row r="3029" spans="1:11" s="3" customFormat="1">
      <c r="A3029" s="176" t="s">
        <v>5912</v>
      </c>
      <c r="B3029" s="176"/>
      <c r="C3029" s="185">
        <v>4</v>
      </c>
      <c r="D3029" s="153">
        <v>0</v>
      </c>
      <c r="E3029" s="177" t="s">
        <v>3417</v>
      </c>
      <c r="F3029" s="177" t="s">
        <v>3986</v>
      </c>
      <c r="G3029" s="177" t="s">
        <v>3417</v>
      </c>
      <c r="H3029" s="177" t="s">
        <v>3417</v>
      </c>
      <c r="I3029" s="177" t="s">
        <v>3401</v>
      </c>
      <c r="J3029" s="177" t="s">
        <v>8936</v>
      </c>
      <c r="K3029" s="60" t="str">
        <f t="shared" si="62"/>
        <v>0001000010010101920</v>
      </c>
    </row>
    <row r="3030" spans="1:11" s="3" customFormat="1">
      <c r="A3030" s="176" t="s">
        <v>5913</v>
      </c>
      <c r="B3030" s="176"/>
      <c r="C3030" s="185">
        <v>4</v>
      </c>
      <c r="D3030" s="153">
        <v>0</v>
      </c>
      <c r="E3030" s="177" t="s">
        <v>3417</v>
      </c>
      <c r="F3030" s="177" t="s">
        <v>3986</v>
      </c>
      <c r="G3030" s="177" t="s">
        <v>3417</v>
      </c>
      <c r="H3030" s="177" t="s">
        <v>3417</v>
      </c>
      <c r="I3030" s="177" t="s">
        <v>3401</v>
      </c>
      <c r="J3030" s="187" t="s">
        <v>8937</v>
      </c>
      <c r="K3030" s="60" t="str">
        <f t="shared" si="62"/>
        <v>0001000010010101921</v>
      </c>
    </row>
    <row r="3031" spans="1:11" s="3" customFormat="1">
      <c r="A3031" s="176" t="s">
        <v>5914</v>
      </c>
      <c r="B3031" s="176"/>
      <c r="C3031" s="185">
        <v>4</v>
      </c>
      <c r="D3031" s="153">
        <v>0</v>
      </c>
      <c r="E3031" s="177" t="s">
        <v>3417</v>
      </c>
      <c r="F3031" s="177" t="s">
        <v>3986</v>
      </c>
      <c r="G3031" s="177" t="s">
        <v>3417</v>
      </c>
      <c r="H3031" s="177" t="s">
        <v>3417</v>
      </c>
      <c r="I3031" s="177" t="s">
        <v>3401</v>
      </c>
      <c r="J3031" s="177" t="s">
        <v>8938</v>
      </c>
      <c r="K3031" s="60" t="str">
        <f t="shared" ref="K3031:K3094" si="63">D3031&amp;E3031&amp;F3031&amp;G3031&amp;H3031&amp;I3031&amp;J3031</f>
        <v>0001000010010101922</v>
      </c>
    </row>
    <row r="3032" spans="1:11" s="3" customFormat="1">
      <c r="A3032" s="176" t="s">
        <v>5915</v>
      </c>
      <c r="B3032" s="176"/>
      <c r="C3032" s="185">
        <v>4</v>
      </c>
      <c r="D3032" s="153">
        <v>0</v>
      </c>
      <c r="E3032" s="177" t="s">
        <v>3417</v>
      </c>
      <c r="F3032" s="177" t="s">
        <v>3986</v>
      </c>
      <c r="G3032" s="177" t="s">
        <v>3417</v>
      </c>
      <c r="H3032" s="177" t="s">
        <v>3417</v>
      </c>
      <c r="I3032" s="177" t="s">
        <v>3401</v>
      </c>
      <c r="J3032" s="187" t="s">
        <v>8939</v>
      </c>
      <c r="K3032" s="60" t="str">
        <f t="shared" si="63"/>
        <v>0001000010010101923</v>
      </c>
    </row>
    <row r="3033" spans="1:11" s="3" customFormat="1">
      <c r="A3033" s="176" t="s">
        <v>5916</v>
      </c>
      <c r="B3033" s="176"/>
      <c r="C3033" s="185">
        <v>4</v>
      </c>
      <c r="D3033" s="153">
        <v>0</v>
      </c>
      <c r="E3033" s="177" t="s">
        <v>3417</v>
      </c>
      <c r="F3033" s="177" t="s">
        <v>3986</v>
      </c>
      <c r="G3033" s="177" t="s">
        <v>3417</v>
      </c>
      <c r="H3033" s="177" t="s">
        <v>3417</v>
      </c>
      <c r="I3033" s="177" t="s">
        <v>3401</v>
      </c>
      <c r="J3033" s="177" t="s">
        <v>8940</v>
      </c>
      <c r="K3033" s="60" t="str">
        <f t="shared" si="63"/>
        <v>0001000010010101924</v>
      </c>
    </row>
    <row r="3034" spans="1:11" s="3" customFormat="1">
      <c r="A3034" s="176" t="s">
        <v>5917</v>
      </c>
      <c r="B3034" s="176"/>
      <c r="C3034" s="185">
        <v>4</v>
      </c>
      <c r="D3034" s="153">
        <v>0</v>
      </c>
      <c r="E3034" s="177" t="s">
        <v>3417</v>
      </c>
      <c r="F3034" s="177" t="s">
        <v>3986</v>
      </c>
      <c r="G3034" s="177" t="s">
        <v>3417</v>
      </c>
      <c r="H3034" s="177" t="s">
        <v>3417</v>
      </c>
      <c r="I3034" s="177" t="s">
        <v>3401</v>
      </c>
      <c r="J3034" s="187" t="s">
        <v>8941</v>
      </c>
      <c r="K3034" s="60" t="str">
        <f t="shared" si="63"/>
        <v>0001000010010101925</v>
      </c>
    </row>
    <row r="3035" spans="1:11" s="3" customFormat="1">
      <c r="A3035" s="176" t="s">
        <v>5918</v>
      </c>
      <c r="B3035" s="176"/>
      <c r="C3035" s="185">
        <v>4</v>
      </c>
      <c r="D3035" s="153">
        <v>0</v>
      </c>
      <c r="E3035" s="177" t="s">
        <v>3417</v>
      </c>
      <c r="F3035" s="177" t="s">
        <v>3986</v>
      </c>
      <c r="G3035" s="177" t="s">
        <v>3417</v>
      </c>
      <c r="H3035" s="177" t="s">
        <v>3417</v>
      </c>
      <c r="I3035" s="177" t="s">
        <v>3401</v>
      </c>
      <c r="J3035" s="177" t="s">
        <v>8942</v>
      </c>
      <c r="K3035" s="60" t="str">
        <f t="shared" si="63"/>
        <v>0001000010010101926</v>
      </c>
    </row>
    <row r="3036" spans="1:11" s="3" customFormat="1">
      <c r="A3036" s="176" t="s">
        <v>5919</v>
      </c>
      <c r="B3036" s="176"/>
      <c r="C3036" s="185">
        <v>4</v>
      </c>
      <c r="D3036" s="153">
        <v>0</v>
      </c>
      <c r="E3036" s="177" t="s">
        <v>3417</v>
      </c>
      <c r="F3036" s="177" t="s">
        <v>3986</v>
      </c>
      <c r="G3036" s="177" t="s">
        <v>3417</v>
      </c>
      <c r="H3036" s="177" t="s">
        <v>3417</v>
      </c>
      <c r="I3036" s="177" t="s">
        <v>3401</v>
      </c>
      <c r="J3036" s="187" t="s">
        <v>8943</v>
      </c>
      <c r="K3036" s="60" t="str">
        <f t="shared" si="63"/>
        <v>0001000010010101927</v>
      </c>
    </row>
    <row r="3037" spans="1:11" s="3" customFormat="1">
      <c r="A3037" s="176" t="s">
        <v>5920</v>
      </c>
      <c r="B3037" s="176"/>
      <c r="C3037" s="185">
        <v>4</v>
      </c>
      <c r="D3037" s="153">
        <v>0</v>
      </c>
      <c r="E3037" s="177" t="s">
        <v>3417</v>
      </c>
      <c r="F3037" s="177" t="s">
        <v>3986</v>
      </c>
      <c r="G3037" s="177" t="s">
        <v>3417</v>
      </c>
      <c r="H3037" s="177" t="s">
        <v>3417</v>
      </c>
      <c r="I3037" s="177" t="s">
        <v>3401</v>
      </c>
      <c r="J3037" s="177" t="s">
        <v>8944</v>
      </c>
      <c r="K3037" s="60" t="str">
        <f t="shared" si="63"/>
        <v>0001000010010101928</v>
      </c>
    </row>
    <row r="3038" spans="1:11" s="3" customFormat="1">
      <c r="A3038" s="176" t="s">
        <v>5921</v>
      </c>
      <c r="B3038" s="176"/>
      <c r="C3038" s="185">
        <v>4</v>
      </c>
      <c r="D3038" s="153">
        <v>0</v>
      </c>
      <c r="E3038" s="177" t="s">
        <v>3417</v>
      </c>
      <c r="F3038" s="177" t="s">
        <v>3986</v>
      </c>
      <c r="G3038" s="177" t="s">
        <v>3417</v>
      </c>
      <c r="H3038" s="177" t="s">
        <v>3417</v>
      </c>
      <c r="I3038" s="177" t="s">
        <v>3401</v>
      </c>
      <c r="J3038" s="187" t="s">
        <v>8945</v>
      </c>
      <c r="K3038" s="60" t="str">
        <f t="shared" si="63"/>
        <v>0001000010010101929</v>
      </c>
    </row>
    <row r="3039" spans="1:11" s="3" customFormat="1">
      <c r="A3039" s="176" t="s">
        <v>5922</v>
      </c>
      <c r="B3039" s="176"/>
      <c r="C3039" s="185">
        <v>4</v>
      </c>
      <c r="D3039" s="153">
        <v>0</v>
      </c>
      <c r="E3039" s="177" t="s">
        <v>3417</v>
      </c>
      <c r="F3039" s="177" t="s">
        <v>3986</v>
      </c>
      <c r="G3039" s="177" t="s">
        <v>3417</v>
      </c>
      <c r="H3039" s="177" t="s">
        <v>3417</v>
      </c>
      <c r="I3039" s="177" t="s">
        <v>3401</v>
      </c>
      <c r="J3039" s="177" t="s">
        <v>8946</v>
      </c>
      <c r="K3039" s="60" t="str">
        <f t="shared" si="63"/>
        <v>0001000010010101930</v>
      </c>
    </row>
    <row r="3040" spans="1:11" s="3" customFormat="1">
      <c r="A3040" s="176" t="s">
        <v>5923</v>
      </c>
      <c r="B3040" s="176"/>
      <c r="C3040" s="185">
        <v>4</v>
      </c>
      <c r="D3040" s="153">
        <v>0</v>
      </c>
      <c r="E3040" s="177" t="s">
        <v>3417</v>
      </c>
      <c r="F3040" s="177" t="s">
        <v>3986</v>
      </c>
      <c r="G3040" s="177" t="s">
        <v>3417</v>
      </c>
      <c r="H3040" s="177" t="s">
        <v>3417</v>
      </c>
      <c r="I3040" s="177" t="s">
        <v>3401</v>
      </c>
      <c r="J3040" s="187" t="s">
        <v>8947</v>
      </c>
      <c r="K3040" s="60" t="str">
        <f t="shared" si="63"/>
        <v>0001000010010101931</v>
      </c>
    </row>
    <row r="3041" spans="1:11" s="3" customFormat="1">
      <c r="A3041" s="176" t="s">
        <v>5924</v>
      </c>
      <c r="B3041" s="176"/>
      <c r="C3041" s="185">
        <v>4</v>
      </c>
      <c r="D3041" s="153">
        <v>0</v>
      </c>
      <c r="E3041" s="177" t="s">
        <v>3417</v>
      </c>
      <c r="F3041" s="177" t="s">
        <v>3986</v>
      </c>
      <c r="G3041" s="177" t="s">
        <v>3417</v>
      </c>
      <c r="H3041" s="177" t="s">
        <v>3417</v>
      </c>
      <c r="I3041" s="177" t="s">
        <v>3401</v>
      </c>
      <c r="J3041" s="177" t="s">
        <v>8948</v>
      </c>
      <c r="K3041" s="60" t="str">
        <f t="shared" si="63"/>
        <v>0001000010010101932</v>
      </c>
    </row>
    <row r="3042" spans="1:11" s="3" customFormat="1">
      <c r="A3042" s="176" t="s">
        <v>5925</v>
      </c>
      <c r="B3042" s="176"/>
      <c r="C3042" s="185">
        <v>4</v>
      </c>
      <c r="D3042" s="153">
        <v>0</v>
      </c>
      <c r="E3042" s="177" t="s">
        <v>3417</v>
      </c>
      <c r="F3042" s="177" t="s">
        <v>3986</v>
      </c>
      <c r="G3042" s="177" t="s">
        <v>3417</v>
      </c>
      <c r="H3042" s="177" t="s">
        <v>3417</v>
      </c>
      <c r="I3042" s="177" t="s">
        <v>3401</v>
      </c>
      <c r="J3042" s="187" t="s">
        <v>8949</v>
      </c>
      <c r="K3042" s="60" t="str">
        <f t="shared" si="63"/>
        <v>0001000010010101933</v>
      </c>
    </row>
    <row r="3043" spans="1:11" s="3" customFormat="1">
      <c r="A3043" s="176" t="s">
        <v>5926</v>
      </c>
      <c r="B3043" s="176"/>
      <c r="C3043" s="185">
        <v>4</v>
      </c>
      <c r="D3043" s="153">
        <v>0</v>
      </c>
      <c r="E3043" s="177" t="s">
        <v>3417</v>
      </c>
      <c r="F3043" s="177" t="s">
        <v>3986</v>
      </c>
      <c r="G3043" s="177" t="s">
        <v>3417</v>
      </c>
      <c r="H3043" s="177" t="s">
        <v>3417</v>
      </c>
      <c r="I3043" s="177" t="s">
        <v>3401</v>
      </c>
      <c r="J3043" s="177" t="s">
        <v>8950</v>
      </c>
      <c r="K3043" s="60" t="str">
        <f t="shared" si="63"/>
        <v>0001000010010101934</v>
      </c>
    </row>
    <row r="3044" spans="1:11" s="3" customFormat="1">
      <c r="A3044" s="176" t="s">
        <v>5927</v>
      </c>
      <c r="B3044" s="176"/>
      <c r="C3044" s="185">
        <v>4</v>
      </c>
      <c r="D3044" s="153">
        <v>0</v>
      </c>
      <c r="E3044" s="177" t="s">
        <v>3417</v>
      </c>
      <c r="F3044" s="177" t="s">
        <v>3986</v>
      </c>
      <c r="G3044" s="177" t="s">
        <v>3417</v>
      </c>
      <c r="H3044" s="177" t="s">
        <v>3417</v>
      </c>
      <c r="I3044" s="177" t="s">
        <v>3401</v>
      </c>
      <c r="J3044" s="187" t="s">
        <v>8951</v>
      </c>
      <c r="K3044" s="60" t="str">
        <f t="shared" si="63"/>
        <v>0001000010010101935</v>
      </c>
    </row>
    <row r="3045" spans="1:11" s="3" customFormat="1">
      <c r="A3045" s="176" t="s">
        <v>5928</v>
      </c>
      <c r="B3045" s="176"/>
      <c r="C3045" s="185">
        <v>4</v>
      </c>
      <c r="D3045" s="153">
        <v>0</v>
      </c>
      <c r="E3045" s="177" t="s">
        <v>3417</v>
      </c>
      <c r="F3045" s="177" t="s">
        <v>3986</v>
      </c>
      <c r="G3045" s="177" t="s">
        <v>3417</v>
      </c>
      <c r="H3045" s="177" t="s">
        <v>3417</v>
      </c>
      <c r="I3045" s="177" t="s">
        <v>3401</v>
      </c>
      <c r="J3045" s="177" t="s">
        <v>8952</v>
      </c>
      <c r="K3045" s="60" t="str">
        <f t="shared" si="63"/>
        <v>0001000010010101936</v>
      </c>
    </row>
    <row r="3046" spans="1:11" s="3" customFormat="1">
      <c r="A3046" s="176" t="s">
        <v>5929</v>
      </c>
      <c r="B3046" s="176"/>
      <c r="C3046" s="185">
        <v>4</v>
      </c>
      <c r="D3046" s="153">
        <v>0</v>
      </c>
      <c r="E3046" s="177" t="s">
        <v>3417</v>
      </c>
      <c r="F3046" s="177" t="s">
        <v>3986</v>
      </c>
      <c r="G3046" s="177" t="s">
        <v>3417</v>
      </c>
      <c r="H3046" s="177" t="s">
        <v>3417</v>
      </c>
      <c r="I3046" s="177" t="s">
        <v>3401</v>
      </c>
      <c r="J3046" s="187" t="s">
        <v>8953</v>
      </c>
      <c r="K3046" s="60" t="str">
        <f t="shared" si="63"/>
        <v>0001000010010101937</v>
      </c>
    </row>
    <row r="3047" spans="1:11" s="3" customFormat="1">
      <c r="A3047" s="176" t="s">
        <v>5930</v>
      </c>
      <c r="B3047" s="176"/>
      <c r="C3047" s="185">
        <v>4</v>
      </c>
      <c r="D3047" s="153">
        <v>0</v>
      </c>
      <c r="E3047" s="177" t="s">
        <v>3417</v>
      </c>
      <c r="F3047" s="177" t="s">
        <v>3986</v>
      </c>
      <c r="G3047" s="177" t="s">
        <v>3417</v>
      </c>
      <c r="H3047" s="177" t="s">
        <v>3417</v>
      </c>
      <c r="I3047" s="177" t="s">
        <v>3401</v>
      </c>
      <c r="J3047" s="177" t="s">
        <v>8954</v>
      </c>
      <c r="K3047" s="60" t="str">
        <f t="shared" si="63"/>
        <v>0001000010010101938</v>
      </c>
    </row>
    <row r="3048" spans="1:11" s="3" customFormat="1">
      <c r="A3048" s="176" t="s">
        <v>5931</v>
      </c>
      <c r="B3048" s="176"/>
      <c r="C3048" s="185">
        <v>4</v>
      </c>
      <c r="D3048" s="153">
        <v>0</v>
      </c>
      <c r="E3048" s="177" t="s">
        <v>3417</v>
      </c>
      <c r="F3048" s="177" t="s">
        <v>3986</v>
      </c>
      <c r="G3048" s="177" t="s">
        <v>3417</v>
      </c>
      <c r="H3048" s="177" t="s">
        <v>3417</v>
      </c>
      <c r="I3048" s="177" t="s">
        <v>3401</v>
      </c>
      <c r="J3048" s="187" t="s">
        <v>8955</v>
      </c>
      <c r="K3048" s="60" t="str">
        <f t="shared" si="63"/>
        <v>0001000010010101939</v>
      </c>
    </row>
    <row r="3049" spans="1:11" s="3" customFormat="1">
      <c r="A3049" s="176" t="s">
        <v>5932</v>
      </c>
      <c r="B3049" s="176"/>
      <c r="C3049" s="185">
        <v>4</v>
      </c>
      <c r="D3049" s="153">
        <v>0</v>
      </c>
      <c r="E3049" s="177" t="s">
        <v>3417</v>
      </c>
      <c r="F3049" s="177" t="s">
        <v>3986</v>
      </c>
      <c r="G3049" s="177" t="s">
        <v>3417</v>
      </c>
      <c r="H3049" s="177" t="s">
        <v>3417</v>
      </c>
      <c r="I3049" s="177" t="s">
        <v>3401</v>
      </c>
      <c r="J3049" s="177" t="s">
        <v>8956</v>
      </c>
      <c r="K3049" s="60" t="str">
        <f t="shared" si="63"/>
        <v>0001000010010101940</v>
      </c>
    </row>
    <row r="3050" spans="1:11" s="3" customFormat="1">
      <c r="A3050" s="176" t="s">
        <v>5933</v>
      </c>
      <c r="B3050" s="176"/>
      <c r="C3050" s="185">
        <v>4</v>
      </c>
      <c r="D3050" s="153">
        <v>0</v>
      </c>
      <c r="E3050" s="177" t="s">
        <v>3417</v>
      </c>
      <c r="F3050" s="177" t="s">
        <v>3986</v>
      </c>
      <c r="G3050" s="177" t="s">
        <v>3417</v>
      </c>
      <c r="H3050" s="177" t="s">
        <v>3417</v>
      </c>
      <c r="I3050" s="177" t="s">
        <v>3401</v>
      </c>
      <c r="J3050" s="187" t="s">
        <v>8957</v>
      </c>
      <c r="K3050" s="60" t="str">
        <f t="shared" si="63"/>
        <v>0001000010010101941</v>
      </c>
    </row>
    <row r="3051" spans="1:11" s="3" customFormat="1">
      <c r="A3051" s="176" t="s">
        <v>5934</v>
      </c>
      <c r="B3051" s="176"/>
      <c r="C3051" s="185">
        <v>4</v>
      </c>
      <c r="D3051" s="153">
        <v>0</v>
      </c>
      <c r="E3051" s="177" t="s">
        <v>3417</v>
      </c>
      <c r="F3051" s="177" t="s">
        <v>3986</v>
      </c>
      <c r="G3051" s="177" t="s">
        <v>3417</v>
      </c>
      <c r="H3051" s="177" t="s">
        <v>3417</v>
      </c>
      <c r="I3051" s="177" t="s">
        <v>3401</v>
      </c>
      <c r="J3051" s="177" t="s">
        <v>8958</v>
      </c>
      <c r="K3051" s="60" t="str">
        <f t="shared" si="63"/>
        <v>0001000010010101942</v>
      </c>
    </row>
    <row r="3052" spans="1:11" s="3" customFormat="1">
      <c r="A3052" s="176" t="s">
        <v>5935</v>
      </c>
      <c r="B3052" s="176"/>
      <c r="C3052" s="185">
        <v>4</v>
      </c>
      <c r="D3052" s="153">
        <v>0</v>
      </c>
      <c r="E3052" s="177" t="s">
        <v>3417</v>
      </c>
      <c r="F3052" s="177" t="s">
        <v>3986</v>
      </c>
      <c r="G3052" s="177" t="s">
        <v>3417</v>
      </c>
      <c r="H3052" s="177" t="s">
        <v>3417</v>
      </c>
      <c r="I3052" s="177" t="s">
        <v>3401</v>
      </c>
      <c r="J3052" s="187" t="s">
        <v>8959</v>
      </c>
      <c r="K3052" s="60" t="str">
        <f t="shared" si="63"/>
        <v>0001000010010101943</v>
      </c>
    </row>
    <row r="3053" spans="1:11" s="3" customFormat="1">
      <c r="A3053" s="176" t="s">
        <v>5936</v>
      </c>
      <c r="B3053" s="176"/>
      <c r="C3053" s="185">
        <v>4</v>
      </c>
      <c r="D3053" s="153">
        <v>0</v>
      </c>
      <c r="E3053" s="177" t="s">
        <v>3417</v>
      </c>
      <c r="F3053" s="177" t="s">
        <v>3986</v>
      </c>
      <c r="G3053" s="177" t="s">
        <v>3417</v>
      </c>
      <c r="H3053" s="177" t="s">
        <v>3417</v>
      </c>
      <c r="I3053" s="177" t="s">
        <v>3401</v>
      </c>
      <c r="J3053" s="177" t="s">
        <v>8960</v>
      </c>
      <c r="K3053" s="60" t="str">
        <f t="shared" si="63"/>
        <v>0001000010010101944</v>
      </c>
    </row>
    <row r="3054" spans="1:11" s="3" customFormat="1">
      <c r="A3054" s="176" t="s">
        <v>5937</v>
      </c>
      <c r="B3054" s="176"/>
      <c r="C3054" s="185">
        <v>4</v>
      </c>
      <c r="D3054" s="153">
        <v>0</v>
      </c>
      <c r="E3054" s="177" t="s">
        <v>3417</v>
      </c>
      <c r="F3054" s="177" t="s">
        <v>3986</v>
      </c>
      <c r="G3054" s="177" t="s">
        <v>3417</v>
      </c>
      <c r="H3054" s="177" t="s">
        <v>3417</v>
      </c>
      <c r="I3054" s="177" t="s">
        <v>3401</v>
      </c>
      <c r="J3054" s="187" t="s">
        <v>8961</v>
      </c>
      <c r="K3054" s="60" t="str">
        <f t="shared" si="63"/>
        <v>0001000010010101945</v>
      </c>
    </row>
    <row r="3055" spans="1:11" s="3" customFormat="1">
      <c r="A3055" s="176" t="s">
        <v>5938</v>
      </c>
      <c r="B3055" s="176"/>
      <c r="C3055" s="185">
        <v>4</v>
      </c>
      <c r="D3055" s="153">
        <v>0</v>
      </c>
      <c r="E3055" s="177" t="s">
        <v>3417</v>
      </c>
      <c r="F3055" s="177" t="s">
        <v>3986</v>
      </c>
      <c r="G3055" s="177" t="s">
        <v>3417</v>
      </c>
      <c r="H3055" s="177" t="s">
        <v>3417</v>
      </c>
      <c r="I3055" s="177" t="s">
        <v>3401</v>
      </c>
      <c r="J3055" s="177" t="s">
        <v>8962</v>
      </c>
      <c r="K3055" s="60" t="str">
        <f t="shared" si="63"/>
        <v>0001000010010101946</v>
      </c>
    </row>
    <row r="3056" spans="1:11" s="3" customFormat="1">
      <c r="A3056" s="176" t="s">
        <v>5939</v>
      </c>
      <c r="B3056" s="176"/>
      <c r="C3056" s="185">
        <v>4</v>
      </c>
      <c r="D3056" s="153">
        <v>0</v>
      </c>
      <c r="E3056" s="177" t="s">
        <v>3417</v>
      </c>
      <c r="F3056" s="177" t="s">
        <v>3986</v>
      </c>
      <c r="G3056" s="177" t="s">
        <v>3417</v>
      </c>
      <c r="H3056" s="177" t="s">
        <v>3417</v>
      </c>
      <c r="I3056" s="177" t="s">
        <v>3401</v>
      </c>
      <c r="J3056" s="187" t="s">
        <v>8963</v>
      </c>
      <c r="K3056" s="60" t="str">
        <f t="shared" si="63"/>
        <v>0001000010010101947</v>
      </c>
    </row>
    <row r="3057" spans="1:11" s="3" customFormat="1">
      <c r="A3057" s="176" t="s">
        <v>5940</v>
      </c>
      <c r="B3057" s="176"/>
      <c r="C3057" s="185">
        <v>4</v>
      </c>
      <c r="D3057" s="153">
        <v>0</v>
      </c>
      <c r="E3057" s="177" t="s">
        <v>3417</v>
      </c>
      <c r="F3057" s="177" t="s">
        <v>3986</v>
      </c>
      <c r="G3057" s="177" t="s">
        <v>3417</v>
      </c>
      <c r="H3057" s="177" t="s">
        <v>3417</v>
      </c>
      <c r="I3057" s="177" t="s">
        <v>3401</v>
      </c>
      <c r="J3057" s="177" t="s">
        <v>8964</v>
      </c>
      <c r="K3057" s="60" t="str">
        <f t="shared" si="63"/>
        <v>0001000010010101948</v>
      </c>
    </row>
    <row r="3058" spans="1:11" s="3" customFormat="1">
      <c r="A3058" s="176" t="s">
        <v>5941</v>
      </c>
      <c r="B3058" s="176"/>
      <c r="C3058" s="185">
        <v>4</v>
      </c>
      <c r="D3058" s="153">
        <v>0</v>
      </c>
      <c r="E3058" s="177" t="s">
        <v>3417</v>
      </c>
      <c r="F3058" s="177" t="s">
        <v>3986</v>
      </c>
      <c r="G3058" s="177" t="s">
        <v>3417</v>
      </c>
      <c r="H3058" s="177" t="s">
        <v>3417</v>
      </c>
      <c r="I3058" s="177" t="s">
        <v>3401</v>
      </c>
      <c r="J3058" s="187" t="s">
        <v>8965</v>
      </c>
      <c r="K3058" s="60" t="str">
        <f t="shared" si="63"/>
        <v>0001000010010101949</v>
      </c>
    </row>
    <row r="3059" spans="1:11" s="3" customFormat="1">
      <c r="A3059" s="176" t="s">
        <v>5942</v>
      </c>
      <c r="B3059" s="176"/>
      <c r="C3059" s="185">
        <v>4</v>
      </c>
      <c r="D3059" s="153">
        <v>0</v>
      </c>
      <c r="E3059" s="177" t="s">
        <v>3417</v>
      </c>
      <c r="F3059" s="177" t="s">
        <v>3986</v>
      </c>
      <c r="G3059" s="177" t="s">
        <v>3417</v>
      </c>
      <c r="H3059" s="177" t="s">
        <v>3417</v>
      </c>
      <c r="I3059" s="177" t="s">
        <v>3401</v>
      </c>
      <c r="J3059" s="177" t="s">
        <v>8966</v>
      </c>
      <c r="K3059" s="60" t="str">
        <f t="shared" si="63"/>
        <v>0001000010010101950</v>
      </c>
    </row>
    <row r="3060" spans="1:11" s="3" customFormat="1">
      <c r="A3060" s="176" t="s">
        <v>5943</v>
      </c>
      <c r="B3060" s="176"/>
      <c r="C3060" s="185">
        <v>4</v>
      </c>
      <c r="D3060" s="153">
        <v>0</v>
      </c>
      <c r="E3060" s="177" t="s">
        <v>3417</v>
      </c>
      <c r="F3060" s="177" t="s">
        <v>3986</v>
      </c>
      <c r="G3060" s="177" t="s">
        <v>3417</v>
      </c>
      <c r="H3060" s="177" t="s">
        <v>3417</v>
      </c>
      <c r="I3060" s="177" t="s">
        <v>3401</v>
      </c>
      <c r="J3060" s="187" t="s">
        <v>8967</v>
      </c>
      <c r="K3060" s="60" t="str">
        <f t="shared" si="63"/>
        <v>0001000010010101951</v>
      </c>
    </row>
    <row r="3061" spans="1:11" s="3" customFormat="1">
      <c r="A3061" s="176" t="s">
        <v>5944</v>
      </c>
      <c r="B3061" s="176"/>
      <c r="C3061" s="185">
        <v>4</v>
      </c>
      <c r="D3061" s="153">
        <v>0</v>
      </c>
      <c r="E3061" s="177" t="s">
        <v>3417</v>
      </c>
      <c r="F3061" s="177" t="s">
        <v>3986</v>
      </c>
      <c r="G3061" s="177" t="s">
        <v>3417</v>
      </c>
      <c r="H3061" s="177" t="s">
        <v>3417</v>
      </c>
      <c r="I3061" s="177" t="s">
        <v>3401</v>
      </c>
      <c r="J3061" s="177" t="s">
        <v>8968</v>
      </c>
      <c r="K3061" s="60" t="str">
        <f t="shared" si="63"/>
        <v>0001000010010101952</v>
      </c>
    </row>
    <row r="3062" spans="1:11" s="3" customFormat="1">
      <c r="A3062" s="176" t="s">
        <v>5945</v>
      </c>
      <c r="B3062" s="176"/>
      <c r="C3062" s="185">
        <v>4</v>
      </c>
      <c r="D3062" s="153">
        <v>0</v>
      </c>
      <c r="E3062" s="177" t="s">
        <v>3417</v>
      </c>
      <c r="F3062" s="177" t="s">
        <v>3986</v>
      </c>
      <c r="G3062" s="177" t="s">
        <v>3417</v>
      </c>
      <c r="H3062" s="177" t="s">
        <v>3417</v>
      </c>
      <c r="I3062" s="177" t="s">
        <v>3401</v>
      </c>
      <c r="J3062" s="187" t="s">
        <v>8969</v>
      </c>
      <c r="K3062" s="60" t="str">
        <f t="shared" si="63"/>
        <v>0001000010010101953</v>
      </c>
    </row>
    <row r="3063" spans="1:11" s="3" customFormat="1">
      <c r="A3063" s="176" t="s">
        <v>5946</v>
      </c>
      <c r="B3063" s="176"/>
      <c r="C3063" s="185">
        <v>4</v>
      </c>
      <c r="D3063" s="153">
        <v>0</v>
      </c>
      <c r="E3063" s="177" t="s">
        <v>3417</v>
      </c>
      <c r="F3063" s="177" t="s">
        <v>3986</v>
      </c>
      <c r="G3063" s="177" t="s">
        <v>3417</v>
      </c>
      <c r="H3063" s="177" t="s">
        <v>3417</v>
      </c>
      <c r="I3063" s="177" t="s">
        <v>3401</v>
      </c>
      <c r="J3063" s="177" t="s">
        <v>8970</v>
      </c>
      <c r="K3063" s="60" t="str">
        <f t="shared" si="63"/>
        <v>0001000010010101954</v>
      </c>
    </row>
    <row r="3064" spans="1:11" s="3" customFormat="1">
      <c r="A3064" s="176" t="s">
        <v>5947</v>
      </c>
      <c r="B3064" s="176"/>
      <c r="C3064" s="185">
        <v>4</v>
      </c>
      <c r="D3064" s="153">
        <v>0</v>
      </c>
      <c r="E3064" s="177" t="s">
        <v>3417</v>
      </c>
      <c r="F3064" s="177" t="s">
        <v>3986</v>
      </c>
      <c r="G3064" s="177" t="s">
        <v>3417</v>
      </c>
      <c r="H3064" s="177" t="s">
        <v>3417</v>
      </c>
      <c r="I3064" s="177" t="s">
        <v>3401</v>
      </c>
      <c r="J3064" s="187" t="s">
        <v>8971</v>
      </c>
      <c r="K3064" s="60" t="str">
        <f t="shared" si="63"/>
        <v>0001000010010101955</v>
      </c>
    </row>
    <row r="3065" spans="1:11" s="3" customFormat="1">
      <c r="A3065" s="176" t="s">
        <v>5948</v>
      </c>
      <c r="B3065" s="176"/>
      <c r="C3065" s="185">
        <v>4</v>
      </c>
      <c r="D3065" s="153">
        <v>0</v>
      </c>
      <c r="E3065" s="177" t="s">
        <v>3417</v>
      </c>
      <c r="F3065" s="177" t="s">
        <v>3986</v>
      </c>
      <c r="G3065" s="177" t="s">
        <v>3417</v>
      </c>
      <c r="H3065" s="177" t="s">
        <v>3417</v>
      </c>
      <c r="I3065" s="177" t="s">
        <v>3401</v>
      </c>
      <c r="J3065" s="177" t="s">
        <v>8972</v>
      </c>
      <c r="K3065" s="60" t="str">
        <f t="shared" si="63"/>
        <v>0001000010010101956</v>
      </c>
    </row>
    <row r="3066" spans="1:11" s="3" customFormat="1">
      <c r="A3066" s="176" t="s">
        <v>5949</v>
      </c>
      <c r="B3066" s="176"/>
      <c r="C3066" s="185">
        <v>4</v>
      </c>
      <c r="D3066" s="153">
        <v>0</v>
      </c>
      <c r="E3066" s="177" t="s">
        <v>3417</v>
      </c>
      <c r="F3066" s="177" t="s">
        <v>3986</v>
      </c>
      <c r="G3066" s="177" t="s">
        <v>3417</v>
      </c>
      <c r="H3066" s="177" t="s">
        <v>3417</v>
      </c>
      <c r="I3066" s="177" t="s">
        <v>3401</v>
      </c>
      <c r="J3066" s="187" t="s">
        <v>8973</v>
      </c>
      <c r="K3066" s="60" t="str">
        <f t="shared" si="63"/>
        <v>0001000010010101957</v>
      </c>
    </row>
    <row r="3067" spans="1:11" s="3" customFormat="1">
      <c r="A3067" s="176" t="s">
        <v>5950</v>
      </c>
      <c r="B3067" s="176"/>
      <c r="C3067" s="185">
        <v>4</v>
      </c>
      <c r="D3067" s="153">
        <v>0</v>
      </c>
      <c r="E3067" s="177" t="s">
        <v>3417</v>
      </c>
      <c r="F3067" s="177" t="s">
        <v>3986</v>
      </c>
      <c r="G3067" s="177" t="s">
        <v>3417</v>
      </c>
      <c r="H3067" s="177" t="s">
        <v>3417</v>
      </c>
      <c r="I3067" s="177" t="s">
        <v>3401</v>
      </c>
      <c r="J3067" s="177" t="s">
        <v>8974</v>
      </c>
      <c r="K3067" s="60" t="str">
        <f t="shared" si="63"/>
        <v>0001000010010101958</v>
      </c>
    </row>
    <row r="3068" spans="1:11" s="3" customFormat="1">
      <c r="A3068" s="176" t="s">
        <v>5951</v>
      </c>
      <c r="B3068" s="176"/>
      <c r="C3068" s="185">
        <v>4</v>
      </c>
      <c r="D3068" s="153">
        <v>0</v>
      </c>
      <c r="E3068" s="177" t="s">
        <v>3417</v>
      </c>
      <c r="F3068" s="177" t="s">
        <v>3986</v>
      </c>
      <c r="G3068" s="177" t="s">
        <v>3417</v>
      </c>
      <c r="H3068" s="177" t="s">
        <v>3417</v>
      </c>
      <c r="I3068" s="177" t="s">
        <v>3401</v>
      </c>
      <c r="J3068" s="187" t="s">
        <v>8975</v>
      </c>
      <c r="K3068" s="60" t="str">
        <f t="shared" si="63"/>
        <v>0001000010010101959</v>
      </c>
    </row>
    <row r="3069" spans="1:11" s="3" customFormat="1">
      <c r="A3069" s="176" t="s">
        <v>5952</v>
      </c>
      <c r="B3069" s="176"/>
      <c r="C3069" s="185">
        <v>4</v>
      </c>
      <c r="D3069" s="153">
        <v>0</v>
      </c>
      <c r="E3069" s="177" t="s">
        <v>3417</v>
      </c>
      <c r="F3069" s="177" t="s">
        <v>3986</v>
      </c>
      <c r="G3069" s="177" t="s">
        <v>3417</v>
      </c>
      <c r="H3069" s="177" t="s">
        <v>3417</v>
      </c>
      <c r="I3069" s="177" t="s">
        <v>3401</v>
      </c>
      <c r="J3069" s="177" t="s">
        <v>8976</v>
      </c>
      <c r="K3069" s="60" t="str">
        <f t="shared" si="63"/>
        <v>0001000010010101960</v>
      </c>
    </row>
    <row r="3070" spans="1:11" s="3" customFormat="1">
      <c r="A3070" s="176" t="s">
        <v>5953</v>
      </c>
      <c r="B3070" s="176"/>
      <c r="C3070" s="185">
        <v>4</v>
      </c>
      <c r="D3070" s="153">
        <v>0</v>
      </c>
      <c r="E3070" s="177" t="s">
        <v>3417</v>
      </c>
      <c r="F3070" s="177" t="s">
        <v>3986</v>
      </c>
      <c r="G3070" s="177" t="s">
        <v>3417</v>
      </c>
      <c r="H3070" s="177" t="s">
        <v>3417</v>
      </c>
      <c r="I3070" s="177" t="s">
        <v>3401</v>
      </c>
      <c r="J3070" s="187" t="s">
        <v>8977</v>
      </c>
      <c r="K3070" s="60" t="str">
        <f t="shared" si="63"/>
        <v>0001000010010101961</v>
      </c>
    </row>
    <row r="3071" spans="1:11" s="3" customFormat="1">
      <c r="A3071" s="176" t="s">
        <v>5954</v>
      </c>
      <c r="B3071" s="176"/>
      <c r="C3071" s="185">
        <v>4</v>
      </c>
      <c r="D3071" s="153">
        <v>0</v>
      </c>
      <c r="E3071" s="177" t="s">
        <v>3417</v>
      </c>
      <c r="F3071" s="177" t="s">
        <v>3986</v>
      </c>
      <c r="G3071" s="177" t="s">
        <v>3417</v>
      </c>
      <c r="H3071" s="177" t="s">
        <v>3417</v>
      </c>
      <c r="I3071" s="177" t="s">
        <v>3401</v>
      </c>
      <c r="J3071" s="177" t="s">
        <v>8978</v>
      </c>
      <c r="K3071" s="60" t="str">
        <f t="shared" si="63"/>
        <v>0001000010010101962</v>
      </c>
    </row>
    <row r="3072" spans="1:11" s="3" customFormat="1">
      <c r="A3072" s="176" t="s">
        <v>5955</v>
      </c>
      <c r="B3072" s="176"/>
      <c r="C3072" s="185">
        <v>4</v>
      </c>
      <c r="D3072" s="153">
        <v>0</v>
      </c>
      <c r="E3072" s="177" t="s">
        <v>3417</v>
      </c>
      <c r="F3072" s="177" t="s">
        <v>3986</v>
      </c>
      <c r="G3072" s="177" t="s">
        <v>3417</v>
      </c>
      <c r="H3072" s="177" t="s">
        <v>3417</v>
      </c>
      <c r="I3072" s="177" t="s">
        <v>3401</v>
      </c>
      <c r="J3072" s="187" t="s">
        <v>8979</v>
      </c>
      <c r="K3072" s="60" t="str">
        <f t="shared" si="63"/>
        <v>0001000010010101963</v>
      </c>
    </row>
    <row r="3073" spans="1:11" s="3" customFormat="1">
      <c r="A3073" s="176" t="s">
        <v>5956</v>
      </c>
      <c r="B3073" s="176"/>
      <c r="C3073" s="185">
        <v>4</v>
      </c>
      <c r="D3073" s="153">
        <v>0</v>
      </c>
      <c r="E3073" s="177" t="s">
        <v>3417</v>
      </c>
      <c r="F3073" s="177" t="s">
        <v>3986</v>
      </c>
      <c r="G3073" s="177" t="s">
        <v>3417</v>
      </c>
      <c r="H3073" s="177" t="s">
        <v>3417</v>
      </c>
      <c r="I3073" s="177" t="s">
        <v>3401</v>
      </c>
      <c r="J3073" s="177" t="s">
        <v>8980</v>
      </c>
      <c r="K3073" s="60" t="str">
        <f t="shared" si="63"/>
        <v>0001000010010101964</v>
      </c>
    </row>
    <row r="3074" spans="1:11" s="3" customFormat="1">
      <c r="A3074" s="176" t="s">
        <v>5957</v>
      </c>
      <c r="B3074" s="176"/>
      <c r="C3074" s="185">
        <v>4</v>
      </c>
      <c r="D3074" s="153">
        <v>0</v>
      </c>
      <c r="E3074" s="177" t="s">
        <v>3417</v>
      </c>
      <c r="F3074" s="177" t="s">
        <v>3986</v>
      </c>
      <c r="G3074" s="177" t="s">
        <v>3417</v>
      </c>
      <c r="H3074" s="177" t="s">
        <v>3417</v>
      </c>
      <c r="I3074" s="177" t="s">
        <v>3401</v>
      </c>
      <c r="J3074" s="187" t="s">
        <v>8981</v>
      </c>
      <c r="K3074" s="60" t="str">
        <f t="shared" si="63"/>
        <v>0001000010010101965</v>
      </c>
    </row>
    <row r="3075" spans="1:11" s="3" customFormat="1">
      <c r="A3075" s="176" t="s">
        <v>5958</v>
      </c>
      <c r="B3075" s="176"/>
      <c r="C3075" s="185">
        <v>4</v>
      </c>
      <c r="D3075" s="153">
        <v>0</v>
      </c>
      <c r="E3075" s="177" t="s">
        <v>3417</v>
      </c>
      <c r="F3075" s="177" t="s">
        <v>3986</v>
      </c>
      <c r="G3075" s="177" t="s">
        <v>3417</v>
      </c>
      <c r="H3075" s="177" t="s">
        <v>3417</v>
      </c>
      <c r="I3075" s="177" t="s">
        <v>3401</v>
      </c>
      <c r="J3075" s="177" t="s">
        <v>8982</v>
      </c>
      <c r="K3075" s="60" t="str">
        <f t="shared" si="63"/>
        <v>0001000010010101966</v>
      </c>
    </row>
    <row r="3076" spans="1:11" s="3" customFormat="1">
      <c r="A3076" s="176" t="s">
        <v>5959</v>
      </c>
      <c r="B3076" s="176"/>
      <c r="C3076" s="185">
        <v>4</v>
      </c>
      <c r="D3076" s="153">
        <v>0</v>
      </c>
      <c r="E3076" s="177" t="s">
        <v>3417</v>
      </c>
      <c r="F3076" s="177" t="s">
        <v>3986</v>
      </c>
      <c r="G3076" s="177" t="s">
        <v>3417</v>
      </c>
      <c r="H3076" s="177" t="s">
        <v>3417</v>
      </c>
      <c r="I3076" s="177" t="s">
        <v>3401</v>
      </c>
      <c r="J3076" s="187" t="s">
        <v>8983</v>
      </c>
      <c r="K3076" s="60" t="str">
        <f t="shared" si="63"/>
        <v>0001000010010101967</v>
      </c>
    </row>
    <row r="3077" spans="1:11" s="3" customFormat="1">
      <c r="A3077" s="176" t="s">
        <v>5960</v>
      </c>
      <c r="B3077" s="176"/>
      <c r="C3077" s="185">
        <v>4</v>
      </c>
      <c r="D3077" s="153">
        <v>0</v>
      </c>
      <c r="E3077" s="177" t="s">
        <v>3417</v>
      </c>
      <c r="F3077" s="177" t="s">
        <v>3986</v>
      </c>
      <c r="G3077" s="177" t="s">
        <v>3417</v>
      </c>
      <c r="H3077" s="177" t="s">
        <v>3417</v>
      </c>
      <c r="I3077" s="177" t="s">
        <v>3401</v>
      </c>
      <c r="J3077" s="177" t="s">
        <v>8984</v>
      </c>
      <c r="K3077" s="60" t="str">
        <f t="shared" si="63"/>
        <v>0001000010010101968</v>
      </c>
    </row>
    <row r="3078" spans="1:11" s="3" customFormat="1">
      <c r="A3078" s="176" t="s">
        <v>5961</v>
      </c>
      <c r="B3078" s="176"/>
      <c r="C3078" s="185">
        <v>4</v>
      </c>
      <c r="D3078" s="153">
        <v>0</v>
      </c>
      <c r="E3078" s="177" t="s">
        <v>3417</v>
      </c>
      <c r="F3078" s="177" t="s">
        <v>3986</v>
      </c>
      <c r="G3078" s="177" t="s">
        <v>3417</v>
      </c>
      <c r="H3078" s="177" t="s">
        <v>3417</v>
      </c>
      <c r="I3078" s="177" t="s">
        <v>3401</v>
      </c>
      <c r="J3078" s="187" t="s">
        <v>8985</v>
      </c>
      <c r="K3078" s="60" t="str">
        <f t="shared" si="63"/>
        <v>0001000010010101969</v>
      </c>
    </row>
    <row r="3079" spans="1:11" s="3" customFormat="1">
      <c r="A3079" s="176" t="s">
        <v>5962</v>
      </c>
      <c r="B3079" s="176"/>
      <c r="C3079" s="185">
        <v>4</v>
      </c>
      <c r="D3079" s="153">
        <v>0</v>
      </c>
      <c r="E3079" s="177" t="s">
        <v>3417</v>
      </c>
      <c r="F3079" s="177" t="s">
        <v>3986</v>
      </c>
      <c r="G3079" s="177" t="s">
        <v>3417</v>
      </c>
      <c r="H3079" s="177" t="s">
        <v>3417</v>
      </c>
      <c r="I3079" s="177" t="s">
        <v>3401</v>
      </c>
      <c r="J3079" s="177" t="s">
        <v>8986</v>
      </c>
      <c r="K3079" s="60" t="str">
        <f t="shared" si="63"/>
        <v>0001000010010101970</v>
      </c>
    </row>
    <row r="3080" spans="1:11" s="3" customFormat="1">
      <c r="A3080" s="176" t="s">
        <v>5963</v>
      </c>
      <c r="B3080" s="176"/>
      <c r="C3080" s="185">
        <v>4</v>
      </c>
      <c r="D3080" s="153">
        <v>0</v>
      </c>
      <c r="E3080" s="177" t="s">
        <v>3417</v>
      </c>
      <c r="F3080" s="177" t="s">
        <v>3986</v>
      </c>
      <c r="G3080" s="177" t="s">
        <v>3417</v>
      </c>
      <c r="H3080" s="177" t="s">
        <v>3417</v>
      </c>
      <c r="I3080" s="177" t="s">
        <v>3401</v>
      </c>
      <c r="J3080" s="187" t="s">
        <v>8987</v>
      </c>
      <c r="K3080" s="60" t="str">
        <f t="shared" si="63"/>
        <v>0001000010010101971</v>
      </c>
    </row>
    <row r="3081" spans="1:11" s="3" customFormat="1">
      <c r="A3081" s="176" t="s">
        <v>5964</v>
      </c>
      <c r="B3081" s="176"/>
      <c r="C3081" s="185">
        <v>4</v>
      </c>
      <c r="D3081" s="153">
        <v>0</v>
      </c>
      <c r="E3081" s="177" t="s">
        <v>3417</v>
      </c>
      <c r="F3081" s="177" t="s">
        <v>3986</v>
      </c>
      <c r="G3081" s="177" t="s">
        <v>3417</v>
      </c>
      <c r="H3081" s="177" t="s">
        <v>3417</v>
      </c>
      <c r="I3081" s="177" t="s">
        <v>3401</v>
      </c>
      <c r="J3081" s="177" t="s">
        <v>8988</v>
      </c>
      <c r="K3081" s="60" t="str">
        <f t="shared" si="63"/>
        <v>0001000010010101972</v>
      </c>
    </row>
    <row r="3082" spans="1:11" s="3" customFormat="1">
      <c r="A3082" s="176" t="s">
        <v>5965</v>
      </c>
      <c r="B3082" s="176"/>
      <c r="C3082" s="185">
        <v>4</v>
      </c>
      <c r="D3082" s="153">
        <v>0</v>
      </c>
      <c r="E3082" s="177" t="s">
        <v>3417</v>
      </c>
      <c r="F3082" s="177" t="s">
        <v>3986</v>
      </c>
      <c r="G3082" s="177" t="s">
        <v>3417</v>
      </c>
      <c r="H3082" s="177" t="s">
        <v>3417</v>
      </c>
      <c r="I3082" s="177" t="s">
        <v>3401</v>
      </c>
      <c r="J3082" s="187" t="s">
        <v>8989</v>
      </c>
      <c r="K3082" s="60" t="str">
        <f t="shared" si="63"/>
        <v>0001000010010101973</v>
      </c>
    </row>
    <row r="3083" spans="1:11" s="3" customFormat="1">
      <c r="A3083" s="176" t="s">
        <v>5966</v>
      </c>
      <c r="B3083" s="176"/>
      <c r="C3083" s="185">
        <v>4</v>
      </c>
      <c r="D3083" s="153">
        <v>0</v>
      </c>
      <c r="E3083" s="177" t="s">
        <v>3417</v>
      </c>
      <c r="F3083" s="177" t="s">
        <v>3986</v>
      </c>
      <c r="G3083" s="177" t="s">
        <v>3417</v>
      </c>
      <c r="H3083" s="177" t="s">
        <v>3417</v>
      </c>
      <c r="I3083" s="177" t="s">
        <v>3401</v>
      </c>
      <c r="J3083" s="177" t="s">
        <v>8990</v>
      </c>
      <c r="K3083" s="60" t="str">
        <f t="shared" si="63"/>
        <v>0001000010010101974</v>
      </c>
    </row>
    <row r="3084" spans="1:11" s="3" customFormat="1">
      <c r="A3084" s="176" t="s">
        <v>5967</v>
      </c>
      <c r="B3084" s="176"/>
      <c r="C3084" s="185">
        <v>4</v>
      </c>
      <c r="D3084" s="153">
        <v>0</v>
      </c>
      <c r="E3084" s="177" t="s">
        <v>3417</v>
      </c>
      <c r="F3084" s="177" t="s">
        <v>3986</v>
      </c>
      <c r="G3084" s="177" t="s">
        <v>3417</v>
      </c>
      <c r="H3084" s="177" t="s">
        <v>3417</v>
      </c>
      <c r="I3084" s="177" t="s">
        <v>3401</v>
      </c>
      <c r="J3084" s="187" t="s">
        <v>8991</v>
      </c>
      <c r="K3084" s="60" t="str">
        <f t="shared" si="63"/>
        <v>0001000010010101975</v>
      </c>
    </row>
    <row r="3085" spans="1:11" s="3" customFormat="1">
      <c r="A3085" s="176" t="s">
        <v>5968</v>
      </c>
      <c r="B3085" s="176"/>
      <c r="C3085" s="185">
        <v>4</v>
      </c>
      <c r="D3085" s="153">
        <v>0</v>
      </c>
      <c r="E3085" s="177" t="s">
        <v>3417</v>
      </c>
      <c r="F3085" s="177" t="s">
        <v>3986</v>
      </c>
      <c r="G3085" s="177" t="s">
        <v>3417</v>
      </c>
      <c r="H3085" s="177" t="s">
        <v>3417</v>
      </c>
      <c r="I3085" s="177" t="s">
        <v>3401</v>
      </c>
      <c r="J3085" s="177" t="s">
        <v>8992</v>
      </c>
      <c r="K3085" s="60" t="str">
        <f t="shared" si="63"/>
        <v>0001000010010101976</v>
      </c>
    </row>
    <row r="3086" spans="1:11" s="3" customFormat="1">
      <c r="A3086" s="176" t="s">
        <v>5969</v>
      </c>
      <c r="B3086" s="176"/>
      <c r="C3086" s="185">
        <v>4</v>
      </c>
      <c r="D3086" s="153">
        <v>0</v>
      </c>
      <c r="E3086" s="177" t="s">
        <v>3417</v>
      </c>
      <c r="F3086" s="177" t="s">
        <v>3986</v>
      </c>
      <c r="G3086" s="177" t="s">
        <v>3417</v>
      </c>
      <c r="H3086" s="177" t="s">
        <v>3417</v>
      </c>
      <c r="I3086" s="177" t="s">
        <v>3401</v>
      </c>
      <c r="J3086" s="187" t="s">
        <v>8993</v>
      </c>
      <c r="K3086" s="60" t="str">
        <f t="shared" si="63"/>
        <v>0001000010010101977</v>
      </c>
    </row>
    <row r="3087" spans="1:11" s="3" customFormat="1">
      <c r="A3087" s="176" t="s">
        <v>5970</v>
      </c>
      <c r="B3087" s="176"/>
      <c r="C3087" s="185">
        <v>4</v>
      </c>
      <c r="D3087" s="153">
        <v>0</v>
      </c>
      <c r="E3087" s="177" t="s">
        <v>3417</v>
      </c>
      <c r="F3087" s="177" t="s">
        <v>3986</v>
      </c>
      <c r="G3087" s="177" t="s">
        <v>3417</v>
      </c>
      <c r="H3087" s="177" t="s">
        <v>3417</v>
      </c>
      <c r="I3087" s="177" t="s">
        <v>3401</v>
      </c>
      <c r="J3087" s="177" t="s">
        <v>8994</v>
      </c>
      <c r="K3087" s="60" t="str">
        <f t="shared" si="63"/>
        <v>0001000010010101978</v>
      </c>
    </row>
    <row r="3088" spans="1:11" s="3" customFormat="1">
      <c r="A3088" s="176" t="s">
        <v>5971</v>
      </c>
      <c r="B3088" s="176"/>
      <c r="C3088" s="185">
        <v>4</v>
      </c>
      <c r="D3088" s="153">
        <v>0</v>
      </c>
      <c r="E3088" s="177" t="s">
        <v>3417</v>
      </c>
      <c r="F3088" s="177" t="s">
        <v>3986</v>
      </c>
      <c r="G3088" s="177" t="s">
        <v>3417</v>
      </c>
      <c r="H3088" s="177" t="s">
        <v>3417</v>
      </c>
      <c r="I3088" s="177" t="s">
        <v>3401</v>
      </c>
      <c r="J3088" s="187" t="s">
        <v>8995</v>
      </c>
      <c r="K3088" s="60" t="str">
        <f t="shared" si="63"/>
        <v>0001000010010101979</v>
      </c>
    </row>
    <row r="3089" spans="1:11" s="3" customFormat="1">
      <c r="A3089" s="176" t="s">
        <v>5972</v>
      </c>
      <c r="B3089" s="176"/>
      <c r="C3089" s="185">
        <v>4</v>
      </c>
      <c r="D3089" s="153">
        <v>0</v>
      </c>
      <c r="E3089" s="177" t="s">
        <v>3417</v>
      </c>
      <c r="F3089" s="177" t="s">
        <v>3986</v>
      </c>
      <c r="G3089" s="177" t="s">
        <v>3417</v>
      </c>
      <c r="H3089" s="177" t="s">
        <v>3417</v>
      </c>
      <c r="I3089" s="177" t="s">
        <v>3401</v>
      </c>
      <c r="J3089" s="177" t="s">
        <v>8996</v>
      </c>
      <c r="K3089" s="60" t="str">
        <f t="shared" si="63"/>
        <v>0001000010010101980</v>
      </c>
    </row>
    <row r="3090" spans="1:11" s="3" customFormat="1">
      <c r="A3090" s="176" t="s">
        <v>5973</v>
      </c>
      <c r="B3090" s="176"/>
      <c r="C3090" s="185">
        <v>4</v>
      </c>
      <c r="D3090" s="153">
        <v>0</v>
      </c>
      <c r="E3090" s="177" t="s">
        <v>3417</v>
      </c>
      <c r="F3090" s="177" t="s">
        <v>3986</v>
      </c>
      <c r="G3090" s="177" t="s">
        <v>3417</v>
      </c>
      <c r="H3090" s="177" t="s">
        <v>3417</v>
      </c>
      <c r="I3090" s="177" t="s">
        <v>3401</v>
      </c>
      <c r="J3090" s="187" t="s">
        <v>8997</v>
      </c>
      <c r="K3090" s="60" t="str">
        <f t="shared" si="63"/>
        <v>0001000010010101981</v>
      </c>
    </row>
    <row r="3091" spans="1:11" s="3" customFormat="1">
      <c r="A3091" s="176" t="s">
        <v>5974</v>
      </c>
      <c r="B3091" s="176"/>
      <c r="C3091" s="185">
        <v>4</v>
      </c>
      <c r="D3091" s="153">
        <v>0</v>
      </c>
      <c r="E3091" s="177" t="s">
        <v>3417</v>
      </c>
      <c r="F3091" s="177" t="s">
        <v>3986</v>
      </c>
      <c r="G3091" s="177" t="s">
        <v>3417</v>
      </c>
      <c r="H3091" s="177" t="s">
        <v>3417</v>
      </c>
      <c r="I3091" s="177" t="s">
        <v>3401</v>
      </c>
      <c r="J3091" s="177" t="s">
        <v>8998</v>
      </c>
      <c r="K3091" s="60" t="str">
        <f t="shared" si="63"/>
        <v>0001000010010101982</v>
      </c>
    </row>
    <row r="3092" spans="1:11" s="3" customFormat="1">
      <c r="A3092" s="176" t="s">
        <v>5975</v>
      </c>
      <c r="B3092" s="176"/>
      <c r="C3092" s="185">
        <v>4</v>
      </c>
      <c r="D3092" s="153">
        <v>0</v>
      </c>
      <c r="E3092" s="177" t="s">
        <v>3417</v>
      </c>
      <c r="F3092" s="177" t="s">
        <v>3986</v>
      </c>
      <c r="G3092" s="177" t="s">
        <v>3417</v>
      </c>
      <c r="H3092" s="177" t="s">
        <v>3417</v>
      </c>
      <c r="I3092" s="177" t="s">
        <v>3401</v>
      </c>
      <c r="J3092" s="187" t="s">
        <v>8999</v>
      </c>
      <c r="K3092" s="60" t="str">
        <f t="shared" si="63"/>
        <v>0001000010010101983</v>
      </c>
    </row>
    <row r="3093" spans="1:11" s="3" customFormat="1">
      <c r="A3093" s="176" t="s">
        <v>5976</v>
      </c>
      <c r="B3093" s="176"/>
      <c r="C3093" s="185">
        <v>4</v>
      </c>
      <c r="D3093" s="153">
        <v>0</v>
      </c>
      <c r="E3093" s="177" t="s">
        <v>3417</v>
      </c>
      <c r="F3093" s="177" t="s">
        <v>3986</v>
      </c>
      <c r="G3093" s="177" t="s">
        <v>3417</v>
      </c>
      <c r="H3093" s="177" t="s">
        <v>3417</v>
      </c>
      <c r="I3093" s="177" t="s">
        <v>3401</v>
      </c>
      <c r="J3093" s="177" t="s">
        <v>9000</v>
      </c>
      <c r="K3093" s="60" t="str">
        <f t="shared" si="63"/>
        <v>0001000010010101984</v>
      </c>
    </row>
    <row r="3094" spans="1:11" s="3" customFormat="1">
      <c r="A3094" s="176" t="s">
        <v>5977</v>
      </c>
      <c r="B3094" s="176"/>
      <c r="C3094" s="185">
        <v>4</v>
      </c>
      <c r="D3094" s="153">
        <v>0</v>
      </c>
      <c r="E3094" s="177" t="s">
        <v>3417</v>
      </c>
      <c r="F3094" s="177" t="s">
        <v>3986</v>
      </c>
      <c r="G3094" s="177" t="s">
        <v>3417</v>
      </c>
      <c r="H3094" s="177" t="s">
        <v>3417</v>
      </c>
      <c r="I3094" s="177" t="s">
        <v>3401</v>
      </c>
      <c r="J3094" s="187" t="s">
        <v>9001</v>
      </c>
      <c r="K3094" s="60" t="str">
        <f t="shared" si="63"/>
        <v>0001000010010101985</v>
      </c>
    </row>
    <row r="3095" spans="1:11" s="3" customFormat="1">
      <c r="A3095" s="176" t="s">
        <v>5978</v>
      </c>
      <c r="B3095" s="176"/>
      <c r="C3095" s="185">
        <v>4</v>
      </c>
      <c r="D3095" s="153">
        <v>0</v>
      </c>
      <c r="E3095" s="177" t="s">
        <v>3417</v>
      </c>
      <c r="F3095" s="177" t="s">
        <v>3986</v>
      </c>
      <c r="G3095" s="177" t="s">
        <v>3417</v>
      </c>
      <c r="H3095" s="177" t="s">
        <v>3417</v>
      </c>
      <c r="I3095" s="177" t="s">
        <v>3401</v>
      </c>
      <c r="J3095" s="177" t="s">
        <v>9002</v>
      </c>
      <c r="K3095" s="60" t="str">
        <f t="shared" ref="K3095:K3158" si="64">D3095&amp;E3095&amp;F3095&amp;G3095&amp;H3095&amp;I3095&amp;J3095</f>
        <v>0001000010010101986</v>
      </c>
    </row>
    <row r="3096" spans="1:11" s="3" customFormat="1">
      <c r="A3096" s="176" t="s">
        <v>5979</v>
      </c>
      <c r="B3096" s="176"/>
      <c r="C3096" s="185">
        <v>4</v>
      </c>
      <c r="D3096" s="153">
        <v>0</v>
      </c>
      <c r="E3096" s="177" t="s">
        <v>3417</v>
      </c>
      <c r="F3096" s="177" t="s">
        <v>3986</v>
      </c>
      <c r="G3096" s="177" t="s">
        <v>3417</v>
      </c>
      <c r="H3096" s="177" t="s">
        <v>3417</v>
      </c>
      <c r="I3096" s="177" t="s">
        <v>3401</v>
      </c>
      <c r="J3096" s="187" t="s">
        <v>9003</v>
      </c>
      <c r="K3096" s="60" t="str">
        <f t="shared" si="64"/>
        <v>0001000010010101987</v>
      </c>
    </row>
    <row r="3097" spans="1:11" s="3" customFormat="1">
      <c r="A3097" s="176" t="s">
        <v>5980</v>
      </c>
      <c r="B3097" s="176"/>
      <c r="C3097" s="185">
        <v>4</v>
      </c>
      <c r="D3097" s="153">
        <v>0</v>
      </c>
      <c r="E3097" s="177" t="s">
        <v>3417</v>
      </c>
      <c r="F3097" s="177" t="s">
        <v>3986</v>
      </c>
      <c r="G3097" s="177" t="s">
        <v>3417</v>
      </c>
      <c r="H3097" s="177" t="s">
        <v>3417</v>
      </c>
      <c r="I3097" s="177" t="s">
        <v>3401</v>
      </c>
      <c r="J3097" s="177" t="s">
        <v>9004</v>
      </c>
      <c r="K3097" s="60" t="str">
        <f t="shared" si="64"/>
        <v>0001000010010101988</v>
      </c>
    </row>
    <row r="3098" spans="1:11" s="3" customFormat="1">
      <c r="A3098" s="176" t="s">
        <v>5981</v>
      </c>
      <c r="B3098" s="176"/>
      <c r="C3098" s="185">
        <v>4</v>
      </c>
      <c r="D3098" s="153">
        <v>0</v>
      </c>
      <c r="E3098" s="177" t="s">
        <v>3417</v>
      </c>
      <c r="F3098" s="177" t="s">
        <v>3986</v>
      </c>
      <c r="G3098" s="177" t="s">
        <v>3417</v>
      </c>
      <c r="H3098" s="177" t="s">
        <v>3417</v>
      </c>
      <c r="I3098" s="177" t="s">
        <v>3401</v>
      </c>
      <c r="J3098" s="187" t="s">
        <v>9005</v>
      </c>
      <c r="K3098" s="60" t="str">
        <f t="shared" si="64"/>
        <v>0001000010010101989</v>
      </c>
    </row>
    <row r="3099" spans="1:11" s="3" customFormat="1">
      <c r="A3099" s="176" t="s">
        <v>5982</v>
      </c>
      <c r="B3099" s="176"/>
      <c r="C3099" s="185">
        <v>4</v>
      </c>
      <c r="D3099" s="153">
        <v>0</v>
      </c>
      <c r="E3099" s="177" t="s">
        <v>3417</v>
      </c>
      <c r="F3099" s="177" t="s">
        <v>3986</v>
      </c>
      <c r="G3099" s="177" t="s">
        <v>3417</v>
      </c>
      <c r="H3099" s="177" t="s">
        <v>3417</v>
      </c>
      <c r="I3099" s="177" t="s">
        <v>3401</v>
      </c>
      <c r="J3099" s="177" t="s">
        <v>9006</v>
      </c>
      <c r="K3099" s="60" t="str">
        <f t="shared" si="64"/>
        <v>0001000010010101990</v>
      </c>
    </row>
    <row r="3100" spans="1:11" s="3" customFormat="1">
      <c r="A3100" s="176" t="s">
        <v>5983</v>
      </c>
      <c r="B3100" s="176"/>
      <c r="C3100" s="185">
        <v>4</v>
      </c>
      <c r="D3100" s="153">
        <v>0</v>
      </c>
      <c r="E3100" s="177" t="s">
        <v>3417</v>
      </c>
      <c r="F3100" s="177" t="s">
        <v>3986</v>
      </c>
      <c r="G3100" s="177" t="s">
        <v>3417</v>
      </c>
      <c r="H3100" s="177" t="s">
        <v>3417</v>
      </c>
      <c r="I3100" s="177" t="s">
        <v>3401</v>
      </c>
      <c r="J3100" s="187" t="s">
        <v>9007</v>
      </c>
      <c r="K3100" s="60" t="str">
        <f t="shared" si="64"/>
        <v>0001000010010101991</v>
      </c>
    </row>
    <row r="3101" spans="1:11" s="3" customFormat="1">
      <c r="A3101" s="176" t="s">
        <v>5984</v>
      </c>
      <c r="B3101" s="176"/>
      <c r="C3101" s="185">
        <v>4</v>
      </c>
      <c r="D3101" s="153">
        <v>0</v>
      </c>
      <c r="E3101" s="177" t="s">
        <v>3417</v>
      </c>
      <c r="F3101" s="177" t="s">
        <v>3986</v>
      </c>
      <c r="G3101" s="177" t="s">
        <v>3417</v>
      </c>
      <c r="H3101" s="177" t="s">
        <v>3417</v>
      </c>
      <c r="I3101" s="177" t="s">
        <v>3401</v>
      </c>
      <c r="J3101" s="177" t="s">
        <v>9008</v>
      </c>
      <c r="K3101" s="60" t="str">
        <f t="shared" si="64"/>
        <v>0001000010010101992</v>
      </c>
    </row>
    <row r="3102" spans="1:11" s="3" customFormat="1">
      <c r="A3102" s="176" t="s">
        <v>5985</v>
      </c>
      <c r="B3102" s="176"/>
      <c r="C3102" s="185">
        <v>4</v>
      </c>
      <c r="D3102" s="153">
        <v>0</v>
      </c>
      <c r="E3102" s="177" t="s">
        <v>3417</v>
      </c>
      <c r="F3102" s="177" t="s">
        <v>3986</v>
      </c>
      <c r="G3102" s="177" t="s">
        <v>3417</v>
      </c>
      <c r="H3102" s="177" t="s">
        <v>3417</v>
      </c>
      <c r="I3102" s="177" t="s">
        <v>3401</v>
      </c>
      <c r="J3102" s="187" t="s">
        <v>9009</v>
      </c>
      <c r="K3102" s="60" t="str">
        <f t="shared" si="64"/>
        <v>0001000010010101993</v>
      </c>
    </row>
    <row r="3103" spans="1:11" s="3" customFormat="1">
      <c r="A3103" s="176" t="s">
        <v>5986</v>
      </c>
      <c r="B3103" s="176"/>
      <c r="C3103" s="185">
        <v>4</v>
      </c>
      <c r="D3103" s="153">
        <v>0</v>
      </c>
      <c r="E3103" s="177" t="s">
        <v>3417</v>
      </c>
      <c r="F3103" s="177" t="s">
        <v>3986</v>
      </c>
      <c r="G3103" s="177" t="s">
        <v>3417</v>
      </c>
      <c r="H3103" s="177" t="s">
        <v>3417</v>
      </c>
      <c r="I3103" s="177" t="s">
        <v>3401</v>
      </c>
      <c r="J3103" s="177" t="s">
        <v>9010</v>
      </c>
      <c r="K3103" s="60" t="str">
        <f t="shared" si="64"/>
        <v>0001000010010101994</v>
      </c>
    </row>
    <row r="3104" spans="1:11" s="3" customFormat="1">
      <c r="A3104" s="176" t="s">
        <v>5987</v>
      </c>
      <c r="B3104" s="176"/>
      <c r="C3104" s="185">
        <v>4</v>
      </c>
      <c r="D3104" s="153">
        <v>0</v>
      </c>
      <c r="E3104" s="177" t="s">
        <v>3417</v>
      </c>
      <c r="F3104" s="177" t="s">
        <v>3986</v>
      </c>
      <c r="G3104" s="177" t="s">
        <v>3417</v>
      </c>
      <c r="H3104" s="177" t="s">
        <v>3417</v>
      </c>
      <c r="I3104" s="177" t="s">
        <v>3401</v>
      </c>
      <c r="J3104" s="187" t="s">
        <v>9011</v>
      </c>
      <c r="K3104" s="60" t="str">
        <f t="shared" si="64"/>
        <v>0001000010010101995</v>
      </c>
    </row>
    <row r="3105" spans="1:11" s="3" customFormat="1">
      <c r="A3105" s="176" t="s">
        <v>5988</v>
      </c>
      <c r="B3105" s="176"/>
      <c r="C3105" s="185">
        <v>4</v>
      </c>
      <c r="D3105" s="153">
        <v>0</v>
      </c>
      <c r="E3105" s="177" t="s">
        <v>3417</v>
      </c>
      <c r="F3105" s="177" t="s">
        <v>3986</v>
      </c>
      <c r="G3105" s="177" t="s">
        <v>3417</v>
      </c>
      <c r="H3105" s="177" t="s">
        <v>3417</v>
      </c>
      <c r="I3105" s="177" t="s">
        <v>3401</v>
      </c>
      <c r="J3105" s="177" t="s">
        <v>9012</v>
      </c>
      <c r="K3105" s="60" t="str">
        <f t="shared" si="64"/>
        <v>0001000010010101996</v>
      </c>
    </row>
    <row r="3106" spans="1:11" s="3" customFormat="1">
      <c r="A3106" s="176" t="s">
        <v>5989</v>
      </c>
      <c r="B3106" s="176"/>
      <c r="C3106" s="185">
        <v>4</v>
      </c>
      <c r="D3106" s="153">
        <v>0</v>
      </c>
      <c r="E3106" s="177" t="s">
        <v>3417</v>
      </c>
      <c r="F3106" s="177" t="s">
        <v>3986</v>
      </c>
      <c r="G3106" s="177" t="s">
        <v>3417</v>
      </c>
      <c r="H3106" s="177" t="s">
        <v>3417</v>
      </c>
      <c r="I3106" s="177" t="s">
        <v>3401</v>
      </c>
      <c r="J3106" s="187" t="s">
        <v>9013</v>
      </c>
      <c r="K3106" s="60" t="str">
        <f t="shared" si="64"/>
        <v>0001000010010101997</v>
      </c>
    </row>
    <row r="3107" spans="1:11" s="3" customFormat="1">
      <c r="A3107" s="176" t="s">
        <v>5990</v>
      </c>
      <c r="B3107" s="176"/>
      <c r="C3107" s="185">
        <v>4</v>
      </c>
      <c r="D3107" s="153">
        <v>0</v>
      </c>
      <c r="E3107" s="177" t="s">
        <v>3417</v>
      </c>
      <c r="F3107" s="177" t="s">
        <v>3986</v>
      </c>
      <c r="G3107" s="177" t="s">
        <v>3417</v>
      </c>
      <c r="H3107" s="177" t="s">
        <v>3417</v>
      </c>
      <c r="I3107" s="177" t="s">
        <v>3401</v>
      </c>
      <c r="J3107" s="177" t="s">
        <v>9014</v>
      </c>
      <c r="K3107" s="60" t="str">
        <f t="shared" si="64"/>
        <v>0001000010010101998</v>
      </c>
    </row>
    <row r="3108" spans="1:11" s="3" customFormat="1">
      <c r="A3108" s="176" t="s">
        <v>5991</v>
      </c>
      <c r="B3108" s="176"/>
      <c r="C3108" s="185">
        <v>4</v>
      </c>
      <c r="D3108" s="153">
        <v>0</v>
      </c>
      <c r="E3108" s="177" t="s">
        <v>3417</v>
      </c>
      <c r="F3108" s="177" t="s">
        <v>3986</v>
      </c>
      <c r="G3108" s="177" t="s">
        <v>3417</v>
      </c>
      <c r="H3108" s="177" t="s">
        <v>3417</v>
      </c>
      <c r="I3108" s="177" t="s">
        <v>3401</v>
      </c>
      <c r="J3108" s="187" t="s">
        <v>9015</v>
      </c>
      <c r="K3108" s="60" t="str">
        <f t="shared" si="64"/>
        <v>0001000010010101999</v>
      </c>
    </row>
    <row r="3109" spans="1:11" s="3" customFormat="1">
      <c r="A3109" s="176" t="s">
        <v>5992</v>
      </c>
      <c r="B3109" s="176"/>
      <c r="C3109" s="185">
        <v>4</v>
      </c>
      <c r="D3109" s="153">
        <v>0</v>
      </c>
      <c r="E3109" s="177" t="s">
        <v>3417</v>
      </c>
      <c r="F3109" s="177" t="s">
        <v>3986</v>
      </c>
      <c r="G3109" s="177" t="s">
        <v>3417</v>
      </c>
      <c r="H3109" s="177" t="s">
        <v>3417</v>
      </c>
      <c r="I3109" s="177" t="s">
        <v>3401</v>
      </c>
      <c r="J3109" s="177" t="s">
        <v>9016</v>
      </c>
      <c r="K3109" s="60" t="str">
        <f t="shared" si="64"/>
        <v>0001000010010102000</v>
      </c>
    </row>
    <row r="3110" spans="1:11" s="3" customFormat="1">
      <c r="A3110" s="176" t="s">
        <v>5993</v>
      </c>
      <c r="B3110" s="176"/>
      <c r="C3110" s="185">
        <v>4</v>
      </c>
      <c r="D3110" s="153">
        <v>0</v>
      </c>
      <c r="E3110" s="177" t="s">
        <v>3417</v>
      </c>
      <c r="F3110" s="177" t="s">
        <v>3986</v>
      </c>
      <c r="G3110" s="177" t="s">
        <v>3417</v>
      </c>
      <c r="H3110" s="177" t="s">
        <v>3417</v>
      </c>
      <c r="I3110" s="177" t="s">
        <v>3401</v>
      </c>
      <c r="J3110" s="187" t="s">
        <v>9017</v>
      </c>
      <c r="K3110" s="60" t="str">
        <f t="shared" si="64"/>
        <v>0001000010010102001</v>
      </c>
    </row>
    <row r="3111" spans="1:11" s="3" customFormat="1">
      <c r="A3111" s="176" t="s">
        <v>5994</v>
      </c>
      <c r="B3111" s="176"/>
      <c r="C3111" s="185">
        <v>4</v>
      </c>
      <c r="D3111" s="153">
        <v>0</v>
      </c>
      <c r="E3111" s="177" t="s">
        <v>3417</v>
      </c>
      <c r="F3111" s="177" t="s">
        <v>3986</v>
      </c>
      <c r="G3111" s="177" t="s">
        <v>3417</v>
      </c>
      <c r="H3111" s="177" t="s">
        <v>3417</v>
      </c>
      <c r="I3111" s="177" t="s">
        <v>3401</v>
      </c>
      <c r="J3111" s="177" t="s">
        <v>9018</v>
      </c>
      <c r="K3111" s="60" t="str">
        <f t="shared" si="64"/>
        <v>0001000010010102002</v>
      </c>
    </row>
    <row r="3112" spans="1:11" s="3" customFormat="1">
      <c r="A3112" s="176" t="s">
        <v>5995</v>
      </c>
      <c r="B3112" s="176"/>
      <c r="C3112" s="185">
        <v>4</v>
      </c>
      <c r="D3112" s="153">
        <v>0</v>
      </c>
      <c r="E3112" s="177" t="s">
        <v>3417</v>
      </c>
      <c r="F3112" s="177" t="s">
        <v>3986</v>
      </c>
      <c r="G3112" s="177" t="s">
        <v>3417</v>
      </c>
      <c r="H3112" s="177" t="s">
        <v>3417</v>
      </c>
      <c r="I3112" s="177" t="s">
        <v>3401</v>
      </c>
      <c r="J3112" s="187" t="s">
        <v>9019</v>
      </c>
      <c r="K3112" s="60" t="str">
        <f t="shared" si="64"/>
        <v>0001000010010102003</v>
      </c>
    </row>
    <row r="3113" spans="1:11" s="3" customFormat="1">
      <c r="A3113" s="176" t="s">
        <v>5996</v>
      </c>
      <c r="B3113" s="176"/>
      <c r="C3113" s="185">
        <v>4</v>
      </c>
      <c r="D3113" s="153">
        <v>0</v>
      </c>
      <c r="E3113" s="177" t="s">
        <v>3417</v>
      </c>
      <c r="F3113" s="177" t="s">
        <v>3986</v>
      </c>
      <c r="G3113" s="177" t="s">
        <v>3417</v>
      </c>
      <c r="H3113" s="177" t="s">
        <v>3417</v>
      </c>
      <c r="I3113" s="177" t="s">
        <v>3401</v>
      </c>
      <c r="J3113" s="177" t="s">
        <v>9020</v>
      </c>
      <c r="K3113" s="60" t="str">
        <f t="shared" si="64"/>
        <v>0001000010010102004</v>
      </c>
    </row>
    <row r="3114" spans="1:11" s="3" customFormat="1">
      <c r="A3114" s="176" t="s">
        <v>5997</v>
      </c>
      <c r="B3114" s="176"/>
      <c r="C3114" s="185">
        <v>4</v>
      </c>
      <c r="D3114" s="153">
        <v>0</v>
      </c>
      <c r="E3114" s="177" t="s">
        <v>3417</v>
      </c>
      <c r="F3114" s="177" t="s">
        <v>3986</v>
      </c>
      <c r="G3114" s="177" t="s">
        <v>3417</v>
      </c>
      <c r="H3114" s="177" t="s">
        <v>3417</v>
      </c>
      <c r="I3114" s="177" t="s">
        <v>3401</v>
      </c>
      <c r="J3114" s="187" t="s">
        <v>9021</v>
      </c>
      <c r="K3114" s="60" t="str">
        <f t="shared" si="64"/>
        <v>0001000010010102005</v>
      </c>
    </row>
    <row r="3115" spans="1:11" s="3" customFormat="1">
      <c r="A3115" s="176" t="s">
        <v>5998</v>
      </c>
      <c r="B3115" s="176"/>
      <c r="C3115" s="185">
        <v>4</v>
      </c>
      <c r="D3115" s="153">
        <v>0</v>
      </c>
      <c r="E3115" s="177" t="s">
        <v>3417</v>
      </c>
      <c r="F3115" s="177" t="s">
        <v>3986</v>
      </c>
      <c r="G3115" s="177" t="s">
        <v>3417</v>
      </c>
      <c r="H3115" s="177" t="s">
        <v>3417</v>
      </c>
      <c r="I3115" s="177" t="s">
        <v>3401</v>
      </c>
      <c r="J3115" s="177" t="s">
        <v>9022</v>
      </c>
      <c r="K3115" s="60" t="str">
        <f t="shared" si="64"/>
        <v>0001000010010102006</v>
      </c>
    </row>
    <row r="3116" spans="1:11" s="3" customFormat="1">
      <c r="A3116" s="176" t="s">
        <v>5999</v>
      </c>
      <c r="B3116" s="176"/>
      <c r="C3116" s="185">
        <v>4</v>
      </c>
      <c r="D3116" s="153">
        <v>0</v>
      </c>
      <c r="E3116" s="177" t="s">
        <v>3417</v>
      </c>
      <c r="F3116" s="177" t="s">
        <v>3986</v>
      </c>
      <c r="G3116" s="177" t="s">
        <v>3417</v>
      </c>
      <c r="H3116" s="177" t="s">
        <v>3417</v>
      </c>
      <c r="I3116" s="177" t="s">
        <v>3401</v>
      </c>
      <c r="J3116" s="187" t="s">
        <v>9023</v>
      </c>
      <c r="K3116" s="60" t="str">
        <f t="shared" si="64"/>
        <v>0001000010010102007</v>
      </c>
    </row>
    <row r="3117" spans="1:11" s="3" customFormat="1">
      <c r="A3117" s="176" t="s">
        <v>6000</v>
      </c>
      <c r="B3117" s="176"/>
      <c r="C3117" s="185">
        <v>4</v>
      </c>
      <c r="D3117" s="153">
        <v>0</v>
      </c>
      <c r="E3117" s="177" t="s">
        <v>3417</v>
      </c>
      <c r="F3117" s="177" t="s">
        <v>3986</v>
      </c>
      <c r="G3117" s="177" t="s">
        <v>3417</v>
      </c>
      <c r="H3117" s="177" t="s">
        <v>3417</v>
      </c>
      <c r="I3117" s="177" t="s">
        <v>3401</v>
      </c>
      <c r="J3117" s="177" t="s">
        <v>9024</v>
      </c>
      <c r="K3117" s="60" t="str">
        <f t="shared" si="64"/>
        <v>0001000010010102008</v>
      </c>
    </row>
    <row r="3118" spans="1:11" s="3" customFormat="1">
      <c r="A3118" s="176" t="s">
        <v>6001</v>
      </c>
      <c r="B3118" s="176"/>
      <c r="C3118" s="185">
        <v>4</v>
      </c>
      <c r="D3118" s="153">
        <v>0</v>
      </c>
      <c r="E3118" s="177" t="s">
        <v>3417</v>
      </c>
      <c r="F3118" s="177" t="s">
        <v>3986</v>
      </c>
      <c r="G3118" s="177" t="s">
        <v>3417</v>
      </c>
      <c r="H3118" s="177" t="s">
        <v>3417</v>
      </c>
      <c r="I3118" s="177" t="s">
        <v>3401</v>
      </c>
      <c r="J3118" s="187" t="s">
        <v>9025</v>
      </c>
      <c r="K3118" s="60" t="str">
        <f t="shared" si="64"/>
        <v>0001000010010102009</v>
      </c>
    </row>
    <row r="3119" spans="1:11" s="3" customFormat="1">
      <c r="A3119" s="176" t="s">
        <v>6002</v>
      </c>
      <c r="B3119" s="176"/>
      <c r="C3119" s="185">
        <v>4</v>
      </c>
      <c r="D3119" s="153">
        <v>0</v>
      </c>
      <c r="E3119" s="177" t="s">
        <v>3417</v>
      </c>
      <c r="F3119" s="177" t="s">
        <v>3986</v>
      </c>
      <c r="G3119" s="177" t="s">
        <v>3417</v>
      </c>
      <c r="H3119" s="177" t="s">
        <v>3417</v>
      </c>
      <c r="I3119" s="177" t="s">
        <v>3401</v>
      </c>
      <c r="J3119" s="177" t="s">
        <v>9026</v>
      </c>
      <c r="K3119" s="60" t="str">
        <f t="shared" si="64"/>
        <v>0001000010010102010</v>
      </c>
    </row>
    <row r="3120" spans="1:11" s="3" customFormat="1">
      <c r="A3120" s="176" t="s">
        <v>6003</v>
      </c>
      <c r="B3120" s="176"/>
      <c r="C3120" s="185">
        <v>4</v>
      </c>
      <c r="D3120" s="153">
        <v>0</v>
      </c>
      <c r="E3120" s="177" t="s">
        <v>3417</v>
      </c>
      <c r="F3120" s="177" t="s">
        <v>3986</v>
      </c>
      <c r="G3120" s="177" t="s">
        <v>3417</v>
      </c>
      <c r="H3120" s="177" t="s">
        <v>3417</v>
      </c>
      <c r="I3120" s="177" t="s">
        <v>3401</v>
      </c>
      <c r="J3120" s="187" t="s">
        <v>9027</v>
      </c>
      <c r="K3120" s="60" t="str">
        <f t="shared" si="64"/>
        <v>0001000010010102011</v>
      </c>
    </row>
    <row r="3121" spans="1:11" s="3" customFormat="1">
      <c r="A3121" s="176" t="s">
        <v>6004</v>
      </c>
      <c r="B3121" s="176"/>
      <c r="C3121" s="185">
        <v>4</v>
      </c>
      <c r="D3121" s="153">
        <v>0</v>
      </c>
      <c r="E3121" s="177" t="s">
        <v>3417</v>
      </c>
      <c r="F3121" s="177" t="s">
        <v>3986</v>
      </c>
      <c r="G3121" s="177" t="s">
        <v>3417</v>
      </c>
      <c r="H3121" s="177" t="s">
        <v>3417</v>
      </c>
      <c r="I3121" s="177" t="s">
        <v>3401</v>
      </c>
      <c r="J3121" s="177" t="s">
        <v>9028</v>
      </c>
      <c r="K3121" s="60" t="str">
        <f t="shared" si="64"/>
        <v>0001000010010102012</v>
      </c>
    </row>
    <row r="3122" spans="1:11" s="3" customFormat="1">
      <c r="A3122" s="176" t="s">
        <v>6005</v>
      </c>
      <c r="B3122" s="176"/>
      <c r="C3122" s="185">
        <v>4</v>
      </c>
      <c r="D3122" s="153">
        <v>0</v>
      </c>
      <c r="E3122" s="177" t="s">
        <v>3417</v>
      </c>
      <c r="F3122" s="177" t="s">
        <v>3986</v>
      </c>
      <c r="G3122" s="177" t="s">
        <v>3417</v>
      </c>
      <c r="H3122" s="177" t="s">
        <v>3417</v>
      </c>
      <c r="I3122" s="177" t="s">
        <v>3401</v>
      </c>
      <c r="J3122" s="187" t="s">
        <v>9029</v>
      </c>
      <c r="K3122" s="60" t="str">
        <f t="shared" si="64"/>
        <v>0001000010010102013</v>
      </c>
    </row>
    <row r="3123" spans="1:11" s="3" customFormat="1">
      <c r="A3123" s="176" t="s">
        <v>6006</v>
      </c>
      <c r="B3123" s="176"/>
      <c r="C3123" s="185">
        <v>4</v>
      </c>
      <c r="D3123" s="153">
        <v>0</v>
      </c>
      <c r="E3123" s="177" t="s">
        <v>3417</v>
      </c>
      <c r="F3123" s="177" t="s">
        <v>3986</v>
      </c>
      <c r="G3123" s="177" t="s">
        <v>3417</v>
      </c>
      <c r="H3123" s="177" t="s">
        <v>3417</v>
      </c>
      <c r="I3123" s="177" t="s">
        <v>3401</v>
      </c>
      <c r="J3123" s="177" t="s">
        <v>9030</v>
      </c>
      <c r="K3123" s="60" t="str">
        <f t="shared" si="64"/>
        <v>0001000010010102014</v>
      </c>
    </row>
    <row r="3124" spans="1:11" s="3" customFormat="1">
      <c r="A3124" s="176" t="s">
        <v>6007</v>
      </c>
      <c r="B3124" s="176"/>
      <c r="C3124" s="185">
        <v>4</v>
      </c>
      <c r="D3124" s="153">
        <v>0</v>
      </c>
      <c r="E3124" s="177" t="s">
        <v>3417</v>
      </c>
      <c r="F3124" s="177" t="s">
        <v>3986</v>
      </c>
      <c r="G3124" s="177" t="s">
        <v>3417</v>
      </c>
      <c r="H3124" s="177" t="s">
        <v>3417</v>
      </c>
      <c r="I3124" s="177" t="s">
        <v>3401</v>
      </c>
      <c r="J3124" s="187" t="s">
        <v>9031</v>
      </c>
      <c r="K3124" s="60" t="str">
        <f t="shared" si="64"/>
        <v>0001000010010102015</v>
      </c>
    </row>
    <row r="3125" spans="1:11" s="3" customFormat="1">
      <c r="A3125" s="176" t="s">
        <v>6008</v>
      </c>
      <c r="B3125" s="176"/>
      <c r="C3125" s="185">
        <v>4</v>
      </c>
      <c r="D3125" s="153">
        <v>0</v>
      </c>
      <c r="E3125" s="177" t="s">
        <v>3417</v>
      </c>
      <c r="F3125" s="177" t="s">
        <v>3986</v>
      </c>
      <c r="G3125" s="177" t="s">
        <v>3417</v>
      </c>
      <c r="H3125" s="177" t="s">
        <v>3417</v>
      </c>
      <c r="I3125" s="177" t="s">
        <v>3401</v>
      </c>
      <c r="J3125" s="177" t="s">
        <v>9032</v>
      </c>
      <c r="K3125" s="60" t="str">
        <f t="shared" si="64"/>
        <v>0001000010010102016</v>
      </c>
    </row>
    <row r="3126" spans="1:11" s="3" customFormat="1">
      <c r="A3126" s="176" t="s">
        <v>6009</v>
      </c>
      <c r="B3126" s="176"/>
      <c r="C3126" s="185">
        <v>4</v>
      </c>
      <c r="D3126" s="153">
        <v>0</v>
      </c>
      <c r="E3126" s="177" t="s">
        <v>3417</v>
      </c>
      <c r="F3126" s="177" t="s">
        <v>3986</v>
      </c>
      <c r="G3126" s="177" t="s">
        <v>3417</v>
      </c>
      <c r="H3126" s="177" t="s">
        <v>3417</v>
      </c>
      <c r="I3126" s="177" t="s">
        <v>3401</v>
      </c>
      <c r="J3126" s="187" t="s">
        <v>9033</v>
      </c>
      <c r="K3126" s="60" t="str">
        <f t="shared" si="64"/>
        <v>0001000010010102017</v>
      </c>
    </row>
    <row r="3127" spans="1:11" s="3" customFormat="1">
      <c r="A3127" s="176" t="s">
        <v>6010</v>
      </c>
      <c r="B3127" s="176"/>
      <c r="C3127" s="185">
        <v>4</v>
      </c>
      <c r="D3127" s="153">
        <v>0</v>
      </c>
      <c r="E3127" s="177" t="s">
        <v>3417</v>
      </c>
      <c r="F3127" s="177" t="s">
        <v>3986</v>
      </c>
      <c r="G3127" s="177" t="s">
        <v>3417</v>
      </c>
      <c r="H3127" s="177" t="s">
        <v>3417</v>
      </c>
      <c r="I3127" s="177" t="s">
        <v>3401</v>
      </c>
      <c r="J3127" s="177" t="s">
        <v>9034</v>
      </c>
      <c r="K3127" s="60" t="str">
        <f t="shared" si="64"/>
        <v>0001000010010102018</v>
      </c>
    </row>
    <row r="3128" spans="1:11" s="3" customFormat="1">
      <c r="A3128" s="176" t="s">
        <v>6011</v>
      </c>
      <c r="B3128" s="176"/>
      <c r="C3128" s="185">
        <v>4</v>
      </c>
      <c r="D3128" s="153">
        <v>0</v>
      </c>
      <c r="E3128" s="177" t="s">
        <v>3417</v>
      </c>
      <c r="F3128" s="177" t="s">
        <v>3986</v>
      </c>
      <c r="G3128" s="177" t="s">
        <v>3417</v>
      </c>
      <c r="H3128" s="177" t="s">
        <v>3417</v>
      </c>
      <c r="I3128" s="177" t="s">
        <v>3401</v>
      </c>
      <c r="J3128" s="187" t="s">
        <v>9035</v>
      </c>
      <c r="K3128" s="60" t="str">
        <f t="shared" si="64"/>
        <v>0001000010010102019</v>
      </c>
    </row>
    <row r="3129" spans="1:11" s="3" customFormat="1">
      <c r="A3129" s="176" t="s">
        <v>6012</v>
      </c>
      <c r="B3129" s="176"/>
      <c r="C3129" s="185">
        <v>4</v>
      </c>
      <c r="D3129" s="153">
        <v>0</v>
      </c>
      <c r="E3129" s="177" t="s">
        <v>3417</v>
      </c>
      <c r="F3129" s="177" t="s">
        <v>3986</v>
      </c>
      <c r="G3129" s="177" t="s">
        <v>3417</v>
      </c>
      <c r="H3129" s="177" t="s">
        <v>3417</v>
      </c>
      <c r="I3129" s="177" t="s">
        <v>3401</v>
      </c>
      <c r="J3129" s="177" t="s">
        <v>9036</v>
      </c>
      <c r="K3129" s="60" t="str">
        <f t="shared" si="64"/>
        <v>0001000010010102020</v>
      </c>
    </row>
    <row r="3130" spans="1:11" s="3" customFormat="1">
      <c r="A3130" s="176" t="s">
        <v>6013</v>
      </c>
      <c r="B3130" s="176"/>
      <c r="C3130" s="185">
        <v>4</v>
      </c>
      <c r="D3130" s="153">
        <v>0</v>
      </c>
      <c r="E3130" s="177" t="s">
        <v>3417</v>
      </c>
      <c r="F3130" s="177" t="s">
        <v>3986</v>
      </c>
      <c r="G3130" s="177" t="s">
        <v>3417</v>
      </c>
      <c r="H3130" s="177" t="s">
        <v>3417</v>
      </c>
      <c r="I3130" s="177" t="s">
        <v>3401</v>
      </c>
      <c r="J3130" s="187" t="s">
        <v>9037</v>
      </c>
      <c r="K3130" s="60" t="str">
        <f t="shared" si="64"/>
        <v>0001000010010102021</v>
      </c>
    </row>
    <row r="3131" spans="1:11" s="3" customFormat="1">
      <c r="A3131" s="176" t="s">
        <v>6014</v>
      </c>
      <c r="B3131" s="176"/>
      <c r="C3131" s="185">
        <v>4</v>
      </c>
      <c r="D3131" s="153">
        <v>0</v>
      </c>
      <c r="E3131" s="177" t="s">
        <v>3417</v>
      </c>
      <c r="F3131" s="177" t="s">
        <v>3986</v>
      </c>
      <c r="G3131" s="177" t="s">
        <v>3417</v>
      </c>
      <c r="H3131" s="177" t="s">
        <v>3417</v>
      </c>
      <c r="I3131" s="177" t="s">
        <v>3401</v>
      </c>
      <c r="J3131" s="177" t="s">
        <v>9038</v>
      </c>
      <c r="K3131" s="60" t="str">
        <f t="shared" si="64"/>
        <v>0001000010010102022</v>
      </c>
    </row>
    <row r="3132" spans="1:11" s="3" customFormat="1">
      <c r="A3132" s="176" t="s">
        <v>6015</v>
      </c>
      <c r="B3132" s="176"/>
      <c r="C3132" s="185">
        <v>4</v>
      </c>
      <c r="D3132" s="153">
        <v>0</v>
      </c>
      <c r="E3132" s="177" t="s">
        <v>3417</v>
      </c>
      <c r="F3132" s="177" t="s">
        <v>3986</v>
      </c>
      <c r="G3132" s="177" t="s">
        <v>3417</v>
      </c>
      <c r="H3132" s="177" t="s">
        <v>3417</v>
      </c>
      <c r="I3132" s="177" t="s">
        <v>3401</v>
      </c>
      <c r="J3132" s="187" t="s">
        <v>9039</v>
      </c>
      <c r="K3132" s="60" t="str">
        <f t="shared" si="64"/>
        <v>0001000010010102023</v>
      </c>
    </row>
    <row r="3133" spans="1:11" s="3" customFormat="1">
      <c r="A3133" s="176" t="s">
        <v>6016</v>
      </c>
      <c r="B3133" s="176"/>
      <c r="C3133" s="185">
        <v>4</v>
      </c>
      <c r="D3133" s="153">
        <v>0</v>
      </c>
      <c r="E3133" s="177" t="s">
        <v>3417</v>
      </c>
      <c r="F3133" s="177" t="s">
        <v>3986</v>
      </c>
      <c r="G3133" s="177" t="s">
        <v>3417</v>
      </c>
      <c r="H3133" s="177" t="s">
        <v>3417</v>
      </c>
      <c r="I3133" s="177" t="s">
        <v>3401</v>
      </c>
      <c r="J3133" s="177" t="s">
        <v>9040</v>
      </c>
      <c r="K3133" s="60" t="str">
        <f t="shared" si="64"/>
        <v>0001000010010102024</v>
      </c>
    </row>
    <row r="3134" spans="1:11" s="3" customFormat="1">
      <c r="A3134" s="176" t="s">
        <v>6017</v>
      </c>
      <c r="B3134" s="176"/>
      <c r="C3134" s="185">
        <v>4</v>
      </c>
      <c r="D3134" s="153">
        <v>0</v>
      </c>
      <c r="E3134" s="177" t="s">
        <v>3417</v>
      </c>
      <c r="F3134" s="177" t="s">
        <v>3986</v>
      </c>
      <c r="G3134" s="177" t="s">
        <v>3417</v>
      </c>
      <c r="H3134" s="177" t="s">
        <v>3417</v>
      </c>
      <c r="I3134" s="177" t="s">
        <v>3401</v>
      </c>
      <c r="J3134" s="187" t="s">
        <v>9041</v>
      </c>
      <c r="K3134" s="60" t="str">
        <f t="shared" si="64"/>
        <v>0001000010010102025</v>
      </c>
    </row>
    <row r="3135" spans="1:11" s="3" customFormat="1">
      <c r="A3135" s="176" t="s">
        <v>6018</v>
      </c>
      <c r="B3135" s="176"/>
      <c r="C3135" s="185">
        <v>4</v>
      </c>
      <c r="D3135" s="153">
        <v>0</v>
      </c>
      <c r="E3135" s="177" t="s">
        <v>3417</v>
      </c>
      <c r="F3135" s="177" t="s">
        <v>3986</v>
      </c>
      <c r="G3135" s="177" t="s">
        <v>3417</v>
      </c>
      <c r="H3135" s="177" t="s">
        <v>3417</v>
      </c>
      <c r="I3135" s="177" t="s">
        <v>3401</v>
      </c>
      <c r="J3135" s="177" t="s">
        <v>9042</v>
      </c>
      <c r="K3135" s="60" t="str">
        <f t="shared" si="64"/>
        <v>0001000010010102026</v>
      </c>
    </row>
    <row r="3136" spans="1:11" s="3" customFormat="1">
      <c r="A3136" s="176" t="s">
        <v>6019</v>
      </c>
      <c r="B3136" s="176"/>
      <c r="C3136" s="185">
        <v>4</v>
      </c>
      <c r="D3136" s="153">
        <v>0</v>
      </c>
      <c r="E3136" s="177" t="s">
        <v>3417</v>
      </c>
      <c r="F3136" s="177" t="s">
        <v>3986</v>
      </c>
      <c r="G3136" s="177" t="s">
        <v>3417</v>
      </c>
      <c r="H3136" s="177" t="s">
        <v>3417</v>
      </c>
      <c r="I3136" s="177" t="s">
        <v>3401</v>
      </c>
      <c r="J3136" s="187" t="s">
        <v>9043</v>
      </c>
      <c r="K3136" s="60" t="str">
        <f t="shared" si="64"/>
        <v>0001000010010102027</v>
      </c>
    </row>
    <row r="3137" spans="1:11" s="3" customFormat="1">
      <c r="A3137" s="176" t="s">
        <v>6020</v>
      </c>
      <c r="B3137" s="176"/>
      <c r="C3137" s="185">
        <v>4</v>
      </c>
      <c r="D3137" s="153">
        <v>0</v>
      </c>
      <c r="E3137" s="177" t="s">
        <v>3417</v>
      </c>
      <c r="F3137" s="177" t="s">
        <v>3986</v>
      </c>
      <c r="G3137" s="177" t="s">
        <v>3417</v>
      </c>
      <c r="H3137" s="177" t="s">
        <v>3417</v>
      </c>
      <c r="I3137" s="177" t="s">
        <v>3401</v>
      </c>
      <c r="J3137" s="177" t="s">
        <v>9044</v>
      </c>
      <c r="K3137" s="60" t="str">
        <f t="shared" si="64"/>
        <v>0001000010010102028</v>
      </c>
    </row>
    <row r="3138" spans="1:11" s="3" customFormat="1">
      <c r="A3138" s="176" t="s">
        <v>6021</v>
      </c>
      <c r="B3138" s="176"/>
      <c r="C3138" s="185">
        <v>4</v>
      </c>
      <c r="D3138" s="153">
        <v>0</v>
      </c>
      <c r="E3138" s="177" t="s">
        <v>3417</v>
      </c>
      <c r="F3138" s="177" t="s">
        <v>3986</v>
      </c>
      <c r="G3138" s="177" t="s">
        <v>3417</v>
      </c>
      <c r="H3138" s="177" t="s">
        <v>3417</v>
      </c>
      <c r="I3138" s="177" t="s">
        <v>3401</v>
      </c>
      <c r="J3138" s="187" t="s">
        <v>9045</v>
      </c>
      <c r="K3138" s="60" t="str">
        <f t="shared" si="64"/>
        <v>0001000010010102029</v>
      </c>
    </row>
    <row r="3139" spans="1:11" s="3" customFormat="1">
      <c r="A3139" s="176" t="s">
        <v>6022</v>
      </c>
      <c r="B3139" s="176"/>
      <c r="C3139" s="185">
        <v>4</v>
      </c>
      <c r="D3139" s="153">
        <v>0</v>
      </c>
      <c r="E3139" s="177" t="s">
        <v>3417</v>
      </c>
      <c r="F3139" s="177" t="s">
        <v>3986</v>
      </c>
      <c r="G3139" s="177" t="s">
        <v>3417</v>
      </c>
      <c r="H3139" s="177" t="s">
        <v>3417</v>
      </c>
      <c r="I3139" s="177" t="s">
        <v>3401</v>
      </c>
      <c r="J3139" s="177" t="s">
        <v>9046</v>
      </c>
      <c r="K3139" s="60" t="str">
        <f t="shared" si="64"/>
        <v>0001000010010102030</v>
      </c>
    </row>
    <row r="3140" spans="1:11" s="3" customFormat="1">
      <c r="A3140" s="176" t="s">
        <v>6023</v>
      </c>
      <c r="B3140" s="176"/>
      <c r="C3140" s="185">
        <v>4</v>
      </c>
      <c r="D3140" s="153">
        <v>0</v>
      </c>
      <c r="E3140" s="177" t="s">
        <v>3417</v>
      </c>
      <c r="F3140" s="177" t="s">
        <v>3986</v>
      </c>
      <c r="G3140" s="177" t="s">
        <v>3417</v>
      </c>
      <c r="H3140" s="177" t="s">
        <v>3417</v>
      </c>
      <c r="I3140" s="177" t="s">
        <v>3401</v>
      </c>
      <c r="J3140" s="187" t="s">
        <v>9047</v>
      </c>
      <c r="K3140" s="60" t="str">
        <f t="shared" si="64"/>
        <v>0001000010010102031</v>
      </c>
    </row>
    <row r="3141" spans="1:11" s="3" customFormat="1">
      <c r="A3141" s="176" t="s">
        <v>6024</v>
      </c>
      <c r="B3141" s="176"/>
      <c r="C3141" s="185">
        <v>4</v>
      </c>
      <c r="D3141" s="153">
        <v>0</v>
      </c>
      <c r="E3141" s="177" t="s">
        <v>3417</v>
      </c>
      <c r="F3141" s="177" t="s">
        <v>3986</v>
      </c>
      <c r="G3141" s="177" t="s">
        <v>3417</v>
      </c>
      <c r="H3141" s="177" t="s">
        <v>3417</v>
      </c>
      <c r="I3141" s="177" t="s">
        <v>3401</v>
      </c>
      <c r="J3141" s="177" t="s">
        <v>9048</v>
      </c>
      <c r="K3141" s="60" t="str">
        <f t="shared" si="64"/>
        <v>0001000010010102032</v>
      </c>
    </row>
    <row r="3142" spans="1:11" s="3" customFormat="1">
      <c r="A3142" s="176" t="s">
        <v>6025</v>
      </c>
      <c r="B3142" s="176"/>
      <c r="C3142" s="185">
        <v>4</v>
      </c>
      <c r="D3142" s="153">
        <v>0</v>
      </c>
      <c r="E3142" s="177" t="s">
        <v>3417</v>
      </c>
      <c r="F3142" s="177" t="s">
        <v>3986</v>
      </c>
      <c r="G3142" s="177" t="s">
        <v>3417</v>
      </c>
      <c r="H3142" s="177" t="s">
        <v>3417</v>
      </c>
      <c r="I3142" s="177" t="s">
        <v>3401</v>
      </c>
      <c r="J3142" s="187" t="s">
        <v>9049</v>
      </c>
      <c r="K3142" s="60" t="str">
        <f t="shared" si="64"/>
        <v>0001000010010102033</v>
      </c>
    </row>
    <row r="3143" spans="1:11" s="3" customFormat="1">
      <c r="A3143" s="176" t="s">
        <v>6026</v>
      </c>
      <c r="B3143" s="176"/>
      <c r="C3143" s="185">
        <v>4</v>
      </c>
      <c r="D3143" s="153">
        <v>0</v>
      </c>
      <c r="E3143" s="177" t="s">
        <v>3417</v>
      </c>
      <c r="F3143" s="177" t="s">
        <v>3986</v>
      </c>
      <c r="G3143" s="177" t="s">
        <v>3417</v>
      </c>
      <c r="H3143" s="177" t="s">
        <v>3417</v>
      </c>
      <c r="I3143" s="177" t="s">
        <v>3401</v>
      </c>
      <c r="J3143" s="177" t="s">
        <v>9050</v>
      </c>
      <c r="K3143" s="60" t="str">
        <f t="shared" si="64"/>
        <v>0001000010010102034</v>
      </c>
    </row>
    <row r="3144" spans="1:11" s="3" customFormat="1">
      <c r="A3144" s="176" t="s">
        <v>6027</v>
      </c>
      <c r="B3144" s="176"/>
      <c r="C3144" s="185">
        <v>4</v>
      </c>
      <c r="D3144" s="153">
        <v>0</v>
      </c>
      <c r="E3144" s="177" t="s">
        <v>3417</v>
      </c>
      <c r="F3144" s="177" t="s">
        <v>3986</v>
      </c>
      <c r="G3144" s="177" t="s">
        <v>3417</v>
      </c>
      <c r="H3144" s="177" t="s">
        <v>3417</v>
      </c>
      <c r="I3144" s="177" t="s">
        <v>3401</v>
      </c>
      <c r="J3144" s="187" t="s">
        <v>9051</v>
      </c>
      <c r="K3144" s="60" t="str">
        <f t="shared" si="64"/>
        <v>0001000010010102035</v>
      </c>
    </row>
    <row r="3145" spans="1:11" s="3" customFormat="1">
      <c r="A3145" s="176" t="s">
        <v>6028</v>
      </c>
      <c r="B3145" s="176"/>
      <c r="C3145" s="185">
        <v>4</v>
      </c>
      <c r="D3145" s="153">
        <v>0</v>
      </c>
      <c r="E3145" s="177" t="s">
        <v>3417</v>
      </c>
      <c r="F3145" s="177" t="s">
        <v>3986</v>
      </c>
      <c r="G3145" s="177" t="s">
        <v>3417</v>
      </c>
      <c r="H3145" s="177" t="s">
        <v>3417</v>
      </c>
      <c r="I3145" s="177" t="s">
        <v>3401</v>
      </c>
      <c r="J3145" s="177" t="s">
        <v>9052</v>
      </c>
      <c r="K3145" s="60" t="str">
        <f t="shared" si="64"/>
        <v>0001000010010102036</v>
      </c>
    </row>
    <row r="3146" spans="1:11" s="3" customFormat="1">
      <c r="A3146" s="176" t="s">
        <v>6029</v>
      </c>
      <c r="B3146" s="176"/>
      <c r="C3146" s="185">
        <v>4</v>
      </c>
      <c r="D3146" s="153">
        <v>0</v>
      </c>
      <c r="E3146" s="177" t="s">
        <v>3417</v>
      </c>
      <c r="F3146" s="177" t="s">
        <v>3986</v>
      </c>
      <c r="G3146" s="177" t="s">
        <v>3417</v>
      </c>
      <c r="H3146" s="177" t="s">
        <v>3417</v>
      </c>
      <c r="I3146" s="177" t="s">
        <v>3401</v>
      </c>
      <c r="J3146" s="187" t="s">
        <v>9053</v>
      </c>
      <c r="K3146" s="60" t="str">
        <f t="shared" si="64"/>
        <v>0001000010010102037</v>
      </c>
    </row>
    <row r="3147" spans="1:11" s="3" customFormat="1">
      <c r="A3147" s="176" t="s">
        <v>6030</v>
      </c>
      <c r="B3147" s="176"/>
      <c r="C3147" s="185">
        <v>4</v>
      </c>
      <c r="D3147" s="153">
        <v>0</v>
      </c>
      <c r="E3147" s="177" t="s">
        <v>3417</v>
      </c>
      <c r="F3147" s="177" t="s">
        <v>3986</v>
      </c>
      <c r="G3147" s="177" t="s">
        <v>3417</v>
      </c>
      <c r="H3147" s="177" t="s">
        <v>3417</v>
      </c>
      <c r="I3147" s="177" t="s">
        <v>3401</v>
      </c>
      <c r="J3147" s="177" t="s">
        <v>9054</v>
      </c>
      <c r="K3147" s="60" t="str">
        <f t="shared" si="64"/>
        <v>0001000010010102038</v>
      </c>
    </row>
    <row r="3148" spans="1:11" s="3" customFormat="1">
      <c r="A3148" s="176" t="s">
        <v>6031</v>
      </c>
      <c r="B3148" s="176"/>
      <c r="C3148" s="185">
        <v>4</v>
      </c>
      <c r="D3148" s="153">
        <v>0</v>
      </c>
      <c r="E3148" s="177" t="s">
        <v>3417</v>
      </c>
      <c r="F3148" s="177" t="s">
        <v>3986</v>
      </c>
      <c r="G3148" s="177" t="s">
        <v>3417</v>
      </c>
      <c r="H3148" s="177" t="s">
        <v>3417</v>
      </c>
      <c r="I3148" s="177" t="s">
        <v>3401</v>
      </c>
      <c r="J3148" s="187" t="s">
        <v>9055</v>
      </c>
      <c r="K3148" s="60" t="str">
        <f t="shared" si="64"/>
        <v>0001000010010102039</v>
      </c>
    </row>
    <row r="3149" spans="1:11" s="3" customFormat="1">
      <c r="A3149" s="176" t="s">
        <v>6032</v>
      </c>
      <c r="B3149" s="176"/>
      <c r="C3149" s="185">
        <v>4</v>
      </c>
      <c r="D3149" s="153">
        <v>0</v>
      </c>
      <c r="E3149" s="177" t="s">
        <v>3417</v>
      </c>
      <c r="F3149" s="177" t="s">
        <v>3986</v>
      </c>
      <c r="G3149" s="177" t="s">
        <v>3417</v>
      </c>
      <c r="H3149" s="177" t="s">
        <v>3417</v>
      </c>
      <c r="I3149" s="177" t="s">
        <v>3401</v>
      </c>
      <c r="J3149" s="177" t="s">
        <v>9056</v>
      </c>
      <c r="K3149" s="60" t="str">
        <f t="shared" si="64"/>
        <v>0001000010010102040</v>
      </c>
    </row>
    <row r="3150" spans="1:11" s="3" customFormat="1">
      <c r="A3150" s="176" t="s">
        <v>6033</v>
      </c>
      <c r="B3150" s="176"/>
      <c r="C3150" s="185">
        <v>4</v>
      </c>
      <c r="D3150" s="153">
        <v>0</v>
      </c>
      <c r="E3150" s="177" t="s">
        <v>3417</v>
      </c>
      <c r="F3150" s="177" t="s">
        <v>3986</v>
      </c>
      <c r="G3150" s="177" t="s">
        <v>3417</v>
      </c>
      <c r="H3150" s="177" t="s">
        <v>3417</v>
      </c>
      <c r="I3150" s="177" t="s">
        <v>3401</v>
      </c>
      <c r="J3150" s="187" t="s">
        <v>9057</v>
      </c>
      <c r="K3150" s="60" t="str">
        <f t="shared" si="64"/>
        <v>0001000010010102041</v>
      </c>
    </row>
    <row r="3151" spans="1:11" s="3" customFormat="1">
      <c r="A3151" s="176" t="s">
        <v>6034</v>
      </c>
      <c r="B3151" s="176"/>
      <c r="C3151" s="185">
        <v>4</v>
      </c>
      <c r="D3151" s="153">
        <v>0</v>
      </c>
      <c r="E3151" s="177" t="s">
        <v>3417</v>
      </c>
      <c r="F3151" s="177" t="s">
        <v>3986</v>
      </c>
      <c r="G3151" s="177" t="s">
        <v>3417</v>
      </c>
      <c r="H3151" s="177" t="s">
        <v>3417</v>
      </c>
      <c r="I3151" s="177" t="s">
        <v>3401</v>
      </c>
      <c r="J3151" s="177" t="s">
        <v>9058</v>
      </c>
      <c r="K3151" s="60" t="str">
        <f t="shared" si="64"/>
        <v>0001000010010102042</v>
      </c>
    </row>
    <row r="3152" spans="1:11" s="3" customFormat="1">
      <c r="A3152" s="176" t="s">
        <v>6035</v>
      </c>
      <c r="B3152" s="176"/>
      <c r="C3152" s="185">
        <v>4</v>
      </c>
      <c r="D3152" s="153">
        <v>0</v>
      </c>
      <c r="E3152" s="177" t="s">
        <v>3417</v>
      </c>
      <c r="F3152" s="177" t="s">
        <v>3986</v>
      </c>
      <c r="G3152" s="177" t="s">
        <v>3417</v>
      </c>
      <c r="H3152" s="177" t="s">
        <v>3417</v>
      </c>
      <c r="I3152" s="177" t="s">
        <v>3401</v>
      </c>
      <c r="J3152" s="187" t="s">
        <v>9059</v>
      </c>
      <c r="K3152" s="60" t="str">
        <f t="shared" si="64"/>
        <v>0001000010010102043</v>
      </c>
    </row>
    <row r="3153" spans="1:11" s="3" customFormat="1">
      <c r="A3153" s="176" t="s">
        <v>6036</v>
      </c>
      <c r="B3153" s="176"/>
      <c r="C3153" s="185">
        <v>4</v>
      </c>
      <c r="D3153" s="153">
        <v>0</v>
      </c>
      <c r="E3153" s="177" t="s">
        <v>3417</v>
      </c>
      <c r="F3153" s="177" t="s">
        <v>3986</v>
      </c>
      <c r="G3153" s="177" t="s">
        <v>3417</v>
      </c>
      <c r="H3153" s="177" t="s">
        <v>3417</v>
      </c>
      <c r="I3153" s="177" t="s">
        <v>3401</v>
      </c>
      <c r="J3153" s="177" t="s">
        <v>9060</v>
      </c>
      <c r="K3153" s="60" t="str">
        <f t="shared" si="64"/>
        <v>0001000010010102044</v>
      </c>
    </row>
    <row r="3154" spans="1:11" s="3" customFormat="1">
      <c r="A3154" s="176" t="s">
        <v>6037</v>
      </c>
      <c r="B3154" s="176"/>
      <c r="C3154" s="185">
        <v>4</v>
      </c>
      <c r="D3154" s="153">
        <v>0</v>
      </c>
      <c r="E3154" s="177" t="s">
        <v>3417</v>
      </c>
      <c r="F3154" s="177" t="s">
        <v>3986</v>
      </c>
      <c r="G3154" s="177" t="s">
        <v>3417</v>
      </c>
      <c r="H3154" s="177" t="s">
        <v>3417</v>
      </c>
      <c r="I3154" s="177" t="s">
        <v>3401</v>
      </c>
      <c r="J3154" s="187" t="s">
        <v>9061</v>
      </c>
      <c r="K3154" s="60" t="str">
        <f t="shared" si="64"/>
        <v>0001000010010102045</v>
      </c>
    </row>
    <row r="3155" spans="1:11" s="3" customFormat="1">
      <c r="A3155" s="176" t="s">
        <v>6038</v>
      </c>
      <c r="B3155" s="176"/>
      <c r="C3155" s="185">
        <v>4</v>
      </c>
      <c r="D3155" s="153">
        <v>0</v>
      </c>
      <c r="E3155" s="177" t="s">
        <v>3417</v>
      </c>
      <c r="F3155" s="177" t="s">
        <v>3986</v>
      </c>
      <c r="G3155" s="177" t="s">
        <v>3417</v>
      </c>
      <c r="H3155" s="177" t="s">
        <v>3417</v>
      </c>
      <c r="I3155" s="177" t="s">
        <v>3401</v>
      </c>
      <c r="J3155" s="177" t="s">
        <v>9062</v>
      </c>
      <c r="K3155" s="60" t="str">
        <f t="shared" si="64"/>
        <v>0001000010010102046</v>
      </c>
    </row>
    <row r="3156" spans="1:11" s="3" customFormat="1">
      <c r="A3156" s="176" t="s">
        <v>6039</v>
      </c>
      <c r="B3156" s="176"/>
      <c r="C3156" s="185">
        <v>4</v>
      </c>
      <c r="D3156" s="153">
        <v>0</v>
      </c>
      <c r="E3156" s="177" t="s">
        <v>3417</v>
      </c>
      <c r="F3156" s="177" t="s">
        <v>3986</v>
      </c>
      <c r="G3156" s="177" t="s">
        <v>3417</v>
      </c>
      <c r="H3156" s="177" t="s">
        <v>3417</v>
      </c>
      <c r="I3156" s="177" t="s">
        <v>3401</v>
      </c>
      <c r="J3156" s="187" t="s">
        <v>9063</v>
      </c>
      <c r="K3156" s="60" t="str">
        <f t="shared" si="64"/>
        <v>0001000010010102047</v>
      </c>
    </row>
    <row r="3157" spans="1:11" s="3" customFormat="1">
      <c r="A3157" s="176" t="s">
        <v>6040</v>
      </c>
      <c r="B3157" s="176"/>
      <c r="C3157" s="185">
        <v>4</v>
      </c>
      <c r="D3157" s="153">
        <v>0</v>
      </c>
      <c r="E3157" s="177" t="s">
        <v>3417</v>
      </c>
      <c r="F3157" s="177" t="s">
        <v>3986</v>
      </c>
      <c r="G3157" s="177" t="s">
        <v>3417</v>
      </c>
      <c r="H3157" s="177" t="s">
        <v>3417</v>
      </c>
      <c r="I3157" s="177" t="s">
        <v>3401</v>
      </c>
      <c r="J3157" s="177" t="s">
        <v>9064</v>
      </c>
      <c r="K3157" s="60" t="str">
        <f t="shared" si="64"/>
        <v>0001000010010102048</v>
      </c>
    </row>
    <row r="3158" spans="1:11" s="3" customFormat="1">
      <c r="A3158" s="176" t="s">
        <v>6041</v>
      </c>
      <c r="B3158" s="176"/>
      <c r="C3158" s="185">
        <v>4</v>
      </c>
      <c r="D3158" s="153">
        <v>0</v>
      </c>
      <c r="E3158" s="177" t="s">
        <v>3417</v>
      </c>
      <c r="F3158" s="177" t="s">
        <v>3986</v>
      </c>
      <c r="G3158" s="177" t="s">
        <v>3417</v>
      </c>
      <c r="H3158" s="177" t="s">
        <v>3417</v>
      </c>
      <c r="I3158" s="177" t="s">
        <v>3401</v>
      </c>
      <c r="J3158" s="187" t="s">
        <v>9065</v>
      </c>
      <c r="K3158" s="60" t="str">
        <f t="shared" si="64"/>
        <v>0001000010010102049</v>
      </c>
    </row>
    <row r="3159" spans="1:11" s="3" customFormat="1">
      <c r="A3159" s="176" t="s">
        <v>6042</v>
      </c>
      <c r="B3159" s="176"/>
      <c r="C3159" s="185">
        <v>4</v>
      </c>
      <c r="D3159" s="153">
        <v>0</v>
      </c>
      <c r="E3159" s="177" t="s">
        <v>3417</v>
      </c>
      <c r="F3159" s="177" t="s">
        <v>3986</v>
      </c>
      <c r="G3159" s="177" t="s">
        <v>3417</v>
      </c>
      <c r="H3159" s="177" t="s">
        <v>3417</v>
      </c>
      <c r="I3159" s="177" t="s">
        <v>3401</v>
      </c>
      <c r="J3159" s="177" t="s">
        <v>9066</v>
      </c>
      <c r="K3159" s="60" t="str">
        <f t="shared" ref="K3159:K3222" si="65">D3159&amp;E3159&amp;F3159&amp;G3159&amp;H3159&amp;I3159&amp;J3159</f>
        <v>0001000010010102050</v>
      </c>
    </row>
    <row r="3160" spans="1:11" s="3" customFormat="1">
      <c r="A3160" s="176" t="s">
        <v>6043</v>
      </c>
      <c r="B3160" s="176"/>
      <c r="C3160" s="185">
        <v>4</v>
      </c>
      <c r="D3160" s="153">
        <v>0</v>
      </c>
      <c r="E3160" s="177" t="s">
        <v>3417</v>
      </c>
      <c r="F3160" s="177" t="s">
        <v>3986</v>
      </c>
      <c r="G3160" s="177" t="s">
        <v>3417</v>
      </c>
      <c r="H3160" s="177" t="s">
        <v>3417</v>
      </c>
      <c r="I3160" s="177" t="s">
        <v>3401</v>
      </c>
      <c r="J3160" s="187" t="s">
        <v>9067</v>
      </c>
      <c r="K3160" s="60" t="str">
        <f t="shared" si="65"/>
        <v>0001000010010102051</v>
      </c>
    </row>
    <row r="3161" spans="1:11" s="3" customFormat="1">
      <c r="A3161" s="176" t="s">
        <v>6044</v>
      </c>
      <c r="B3161" s="176"/>
      <c r="C3161" s="185">
        <v>4</v>
      </c>
      <c r="D3161" s="153">
        <v>0</v>
      </c>
      <c r="E3161" s="177" t="s">
        <v>3417</v>
      </c>
      <c r="F3161" s="177" t="s">
        <v>3986</v>
      </c>
      <c r="G3161" s="177" t="s">
        <v>3417</v>
      </c>
      <c r="H3161" s="177" t="s">
        <v>3417</v>
      </c>
      <c r="I3161" s="177" t="s">
        <v>3401</v>
      </c>
      <c r="J3161" s="177" t="s">
        <v>9068</v>
      </c>
      <c r="K3161" s="60" t="str">
        <f t="shared" si="65"/>
        <v>0001000010010102052</v>
      </c>
    </row>
    <row r="3162" spans="1:11" s="3" customFormat="1">
      <c r="A3162" s="176" t="s">
        <v>6045</v>
      </c>
      <c r="B3162" s="176"/>
      <c r="C3162" s="185">
        <v>4</v>
      </c>
      <c r="D3162" s="153">
        <v>0</v>
      </c>
      <c r="E3162" s="177" t="s">
        <v>3417</v>
      </c>
      <c r="F3162" s="177" t="s">
        <v>3986</v>
      </c>
      <c r="G3162" s="177" t="s">
        <v>3417</v>
      </c>
      <c r="H3162" s="177" t="s">
        <v>3417</v>
      </c>
      <c r="I3162" s="177" t="s">
        <v>3401</v>
      </c>
      <c r="J3162" s="187" t="s">
        <v>9069</v>
      </c>
      <c r="K3162" s="60" t="str">
        <f t="shared" si="65"/>
        <v>0001000010010102053</v>
      </c>
    </row>
    <row r="3163" spans="1:11" s="3" customFormat="1">
      <c r="A3163" s="176" t="s">
        <v>6046</v>
      </c>
      <c r="B3163" s="176"/>
      <c r="C3163" s="185">
        <v>4</v>
      </c>
      <c r="D3163" s="153">
        <v>0</v>
      </c>
      <c r="E3163" s="177" t="s">
        <v>3417</v>
      </c>
      <c r="F3163" s="177" t="s">
        <v>3986</v>
      </c>
      <c r="G3163" s="177" t="s">
        <v>3417</v>
      </c>
      <c r="H3163" s="177" t="s">
        <v>3417</v>
      </c>
      <c r="I3163" s="177" t="s">
        <v>3401</v>
      </c>
      <c r="J3163" s="177" t="s">
        <v>9070</v>
      </c>
      <c r="K3163" s="60" t="str">
        <f t="shared" si="65"/>
        <v>0001000010010102054</v>
      </c>
    </row>
    <row r="3164" spans="1:11" s="3" customFormat="1">
      <c r="A3164" s="176" t="s">
        <v>6047</v>
      </c>
      <c r="B3164" s="176"/>
      <c r="C3164" s="185">
        <v>4</v>
      </c>
      <c r="D3164" s="153">
        <v>0</v>
      </c>
      <c r="E3164" s="177" t="s">
        <v>3417</v>
      </c>
      <c r="F3164" s="177" t="s">
        <v>3986</v>
      </c>
      <c r="G3164" s="177" t="s">
        <v>3417</v>
      </c>
      <c r="H3164" s="177" t="s">
        <v>3417</v>
      </c>
      <c r="I3164" s="177" t="s">
        <v>3401</v>
      </c>
      <c r="J3164" s="187" t="s">
        <v>9071</v>
      </c>
      <c r="K3164" s="60" t="str">
        <f t="shared" si="65"/>
        <v>0001000010010102055</v>
      </c>
    </row>
    <row r="3165" spans="1:11" s="3" customFormat="1">
      <c r="A3165" s="176" t="s">
        <v>6048</v>
      </c>
      <c r="B3165" s="176"/>
      <c r="C3165" s="185">
        <v>4</v>
      </c>
      <c r="D3165" s="153">
        <v>0</v>
      </c>
      <c r="E3165" s="177" t="s">
        <v>3417</v>
      </c>
      <c r="F3165" s="177" t="s">
        <v>3986</v>
      </c>
      <c r="G3165" s="177" t="s">
        <v>3417</v>
      </c>
      <c r="H3165" s="177" t="s">
        <v>3417</v>
      </c>
      <c r="I3165" s="177" t="s">
        <v>3401</v>
      </c>
      <c r="J3165" s="177" t="s">
        <v>9072</v>
      </c>
      <c r="K3165" s="60" t="str">
        <f t="shared" si="65"/>
        <v>0001000010010102056</v>
      </c>
    </row>
    <row r="3166" spans="1:11" s="3" customFormat="1">
      <c r="A3166" s="176" t="s">
        <v>6049</v>
      </c>
      <c r="B3166" s="176"/>
      <c r="C3166" s="185">
        <v>4</v>
      </c>
      <c r="D3166" s="153">
        <v>0</v>
      </c>
      <c r="E3166" s="177" t="s">
        <v>3417</v>
      </c>
      <c r="F3166" s="177" t="s">
        <v>3986</v>
      </c>
      <c r="G3166" s="177" t="s">
        <v>3417</v>
      </c>
      <c r="H3166" s="177" t="s">
        <v>3417</v>
      </c>
      <c r="I3166" s="177" t="s">
        <v>3401</v>
      </c>
      <c r="J3166" s="187" t="s">
        <v>9073</v>
      </c>
      <c r="K3166" s="60" t="str">
        <f t="shared" si="65"/>
        <v>0001000010010102057</v>
      </c>
    </row>
    <row r="3167" spans="1:11" s="3" customFormat="1">
      <c r="A3167" s="176" t="s">
        <v>6050</v>
      </c>
      <c r="B3167" s="176"/>
      <c r="C3167" s="185">
        <v>4</v>
      </c>
      <c r="D3167" s="153">
        <v>0</v>
      </c>
      <c r="E3167" s="177" t="s">
        <v>3417</v>
      </c>
      <c r="F3167" s="177" t="s">
        <v>3986</v>
      </c>
      <c r="G3167" s="177" t="s">
        <v>3417</v>
      </c>
      <c r="H3167" s="177" t="s">
        <v>3417</v>
      </c>
      <c r="I3167" s="177" t="s">
        <v>3401</v>
      </c>
      <c r="J3167" s="177" t="s">
        <v>9074</v>
      </c>
      <c r="K3167" s="60" t="str">
        <f t="shared" si="65"/>
        <v>0001000010010102058</v>
      </c>
    </row>
    <row r="3168" spans="1:11" s="3" customFormat="1">
      <c r="A3168" s="176" t="s">
        <v>6051</v>
      </c>
      <c r="B3168" s="176"/>
      <c r="C3168" s="185">
        <v>4</v>
      </c>
      <c r="D3168" s="153">
        <v>0</v>
      </c>
      <c r="E3168" s="177" t="s">
        <v>3417</v>
      </c>
      <c r="F3168" s="177" t="s">
        <v>3986</v>
      </c>
      <c r="G3168" s="177" t="s">
        <v>3417</v>
      </c>
      <c r="H3168" s="177" t="s">
        <v>3417</v>
      </c>
      <c r="I3168" s="177" t="s">
        <v>3401</v>
      </c>
      <c r="J3168" s="187" t="s">
        <v>9075</v>
      </c>
      <c r="K3168" s="60" t="str">
        <f t="shared" si="65"/>
        <v>0001000010010102059</v>
      </c>
    </row>
    <row r="3169" spans="1:11" s="3" customFormat="1">
      <c r="A3169" s="176" t="s">
        <v>6052</v>
      </c>
      <c r="B3169" s="176"/>
      <c r="C3169" s="185">
        <v>4</v>
      </c>
      <c r="D3169" s="153">
        <v>0</v>
      </c>
      <c r="E3169" s="177" t="s">
        <v>3417</v>
      </c>
      <c r="F3169" s="177" t="s">
        <v>3986</v>
      </c>
      <c r="G3169" s="177" t="s">
        <v>3417</v>
      </c>
      <c r="H3169" s="177" t="s">
        <v>3417</v>
      </c>
      <c r="I3169" s="177" t="s">
        <v>3401</v>
      </c>
      <c r="J3169" s="177" t="s">
        <v>9076</v>
      </c>
      <c r="K3169" s="60" t="str">
        <f t="shared" si="65"/>
        <v>0001000010010102060</v>
      </c>
    </row>
    <row r="3170" spans="1:11" s="3" customFormat="1">
      <c r="A3170" s="176" t="s">
        <v>6053</v>
      </c>
      <c r="B3170" s="176"/>
      <c r="C3170" s="185">
        <v>4</v>
      </c>
      <c r="D3170" s="153">
        <v>0</v>
      </c>
      <c r="E3170" s="177" t="s">
        <v>3417</v>
      </c>
      <c r="F3170" s="177" t="s">
        <v>3986</v>
      </c>
      <c r="G3170" s="177" t="s">
        <v>3417</v>
      </c>
      <c r="H3170" s="177" t="s">
        <v>3417</v>
      </c>
      <c r="I3170" s="177" t="s">
        <v>3401</v>
      </c>
      <c r="J3170" s="187" t="s">
        <v>9077</v>
      </c>
      <c r="K3170" s="60" t="str">
        <f t="shared" si="65"/>
        <v>0001000010010102061</v>
      </c>
    </row>
    <row r="3171" spans="1:11" s="3" customFormat="1">
      <c r="A3171" s="176" t="s">
        <v>6054</v>
      </c>
      <c r="B3171" s="176"/>
      <c r="C3171" s="185">
        <v>4</v>
      </c>
      <c r="D3171" s="153">
        <v>0</v>
      </c>
      <c r="E3171" s="177" t="s">
        <v>3417</v>
      </c>
      <c r="F3171" s="177" t="s">
        <v>3986</v>
      </c>
      <c r="G3171" s="177" t="s">
        <v>3417</v>
      </c>
      <c r="H3171" s="177" t="s">
        <v>3417</v>
      </c>
      <c r="I3171" s="177" t="s">
        <v>3401</v>
      </c>
      <c r="J3171" s="177" t="s">
        <v>9078</v>
      </c>
      <c r="K3171" s="60" t="str">
        <f t="shared" si="65"/>
        <v>0001000010010102062</v>
      </c>
    </row>
    <row r="3172" spans="1:11" s="3" customFormat="1">
      <c r="A3172" s="176" t="s">
        <v>6055</v>
      </c>
      <c r="B3172" s="176"/>
      <c r="C3172" s="185">
        <v>4</v>
      </c>
      <c r="D3172" s="153">
        <v>0</v>
      </c>
      <c r="E3172" s="177" t="s">
        <v>3417</v>
      </c>
      <c r="F3172" s="177" t="s">
        <v>3986</v>
      </c>
      <c r="G3172" s="177" t="s">
        <v>3417</v>
      </c>
      <c r="H3172" s="177" t="s">
        <v>3417</v>
      </c>
      <c r="I3172" s="177" t="s">
        <v>3401</v>
      </c>
      <c r="J3172" s="187" t="s">
        <v>9079</v>
      </c>
      <c r="K3172" s="60" t="str">
        <f t="shared" si="65"/>
        <v>0001000010010102063</v>
      </c>
    </row>
    <row r="3173" spans="1:11" s="3" customFormat="1">
      <c r="A3173" s="176" t="s">
        <v>6056</v>
      </c>
      <c r="B3173" s="176"/>
      <c r="C3173" s="185">
        <v>4</v>
      </c>
      <c r="D3173" s="153">
        <v>0</v>
      </c>
      <c r="E3173" s="177" t="s">
        <v>3417</v>
      </c>
      <c r="F3173" s="177" t="s">
        <v>3986</v>
      </c>
      <c r="G3173" s="177" t="s">
        <v>3417</v>
      </c>
      <c r="H3173" s="177" t="s">
        <v>3417</v>
      </c>
      <c r="I3173" s="177" t="s">
        <v>3401</v>
      </c>
      <c r="J3173" s="177" t="s">
        <v>9080</v>
      </c>
      <c r="K3173" s="60" t="str">
        <f t="shared" si="65"/>
        <v>0001000010010102064</v>
      </c>
    </row>
    <row r="3174" spans="1:11" s="3" customFormat="1">
      <c r="A3174" s="176" t="s">
        <v>6057</v>
      </c>
      <c r="B3174" s="176"/>
      <c r="C3174" s="185">
        <v>4</v>
      </c>
      <c r="D3174" s="153">
        <v>0</v>
      </c>
      <c r="E3174" s="177" t="s">
        <v>3417</v>
      </c>
      <c r="F3174" s="177" t="s">
        <v>3986</v>
      </c>
      <c r="G3174" s="177" t="s">
        <v>3417</v>
      </c>
      <c r="H3174" s="177" t="s">
        <v>3417</v>
      </c>
      <c r="I3174" s="177" t="s">
        <v>3401</v>
      </c>
      <c r="J3174" s="187" t="s">
        <v>9081</v>
      </c>
      <c r="K3174" s="60" t="str">
        <f t="shared" si="65"/>
        <v>0001000010010102065</v>
      </c>
    </row>
    <row r="3175" spans="1:11" s="3" customFormat="1">
      <c r="A3175" s="176" t="s">
        <v>6058</v>
      </c>
      <c r="B3175" s="176"/>
      <c r="C3175" s="185">
        <v>4</v>
      </c>
      <c r="D3175" s="153">
        <v>0</v>
      </c>
      <c r="E3175" s="177" t="s">
        <v>3417</v>
      </c>
      <c r="F3175" s="177" t="s">
        <v>3986</v>
      </c>
      <c r="G3175" s="177" t="s">
        <v>3417</v>
      </c>
      <c r="H3175" s="177" t="s">
        <v>3417</v>
      </c>
      <c r="I3175" s="177" t="s">
        <v>3401</v>
      </c>
      <c r="J3175" s="177" t="s">
        <v>9082</v>
      </c>
      <c r="K3175" s="60" t="str">
        <f t="shared" si="65"/>
        <v>0001000010010102066</v>
      </c>
    </row>
    <row r="3176" spans="1:11" s="3" customFormat="1">
      <c r="A3176" s="176" t="s">
        <v>6059</v>
      </c>
      <c r="B3176" s="176"/>
      <c r="C3176" s="185">
        <v>4</v>
      </c>
      <c r="D3176" s="153">
        <v>0</v>
      </c>
      <c r="E3176" s="177" t="s">
        <v>3417</v>
      </c>
      <c r="F3176" s="177" t="s">
        <v>3986</v>
      </c>
      <c r="G3176" s="177" t="s">
        <v>3417</v>
      </c>
      <c r="H3176" s="177" t="s">
        <v>3417</v>
      </c>
      <c r="I3176" s="177" t="s">
        <v>3401</v>
      </c>
      <c r="J3176" s="187" t="s">
        <v>9083</v>
      </c>
      <c r="K3176" s="60" t="str">
        <f t="shared" si="65"/>
        <v>0001000010010102067</v>
      </c>
    </row>
    <row r="3177" spans="1:11" s="3" customFormat="1">
      <c r="A3177" s="176" t="s">
        <v>6060</v>
      </c>
      <c r="B3177" s="176"/>
      <c r="C3177" s="185">
        <v>4</v>
      </c>
      <c r="D3177" s="153">
        <v>0</v>
      </c>
      <c r="E3177" s="177" t="s">
        <v>3417</v>
      </c>
      <c r="F3177" s="177" t="s">
        <v>3986</v>
      </c>
      <c r="G3177" s="177" t="s">
        <v>3417</v>
      </c>
      <c r="H3177" s="177" t="s">
        <v>3417</v>
      </c>
      <c r="I3177" s="177" t="s">
        <v>3401</v>
      </c>
      <c r="J3177" s="177" t="s">
        <v>9084</v>
      </c>
      <c r="K3177" s="60" t="str">
        <f t="shared" si="65"/>
        <v>0001000010010102068</v>
      </c>
    </row>
    <row r="3178" spans="1:11" s="3" customFormat="1">
      <c r="A3178" s="176" t="s">
        <v>6061</v>
      </c>
      <c r="B3178" s="176"/>
      <c r="C3178" s="185">
        <v>4</v>
      </c>
      <c r="D3178" s="153">
        <v>0</v>
      </c>
      <c r="E3178" s="177" t="s">
        <v>3417</v>
      </c>
      <c r="F3178" s="177" t="s">
        <v>3986</v>
      </c>
      <c r="G3178" s="177" t="s">
        <v>3417</v>
      </c>
      <c r="H3178" s="177" t="s">
        <v>3417</v>
      </c>
      <c r="I3178" s="177" t="s">
        <v>3401</v>
      </c>
      <c r="J3178" s="187" t="s">
        <v>9085</v>
      </c>
      <c r="K3178" s="60" t="str">
        <f t="shared" si="65"/>
        <v>0001000010010102069</v>
      </c>
    </row>
    <row r="3179" spans="1:11" s="3" customFormat="1">
      <c r="A3179" s="176" t="s">
        <v>6062</v>
      </c>
      <c r="B3179" s="176"/>
      <c r="C3179" s="185">
        <v>4</v>
      </c>
      <c r="D3179" s="153">
        <v>0</v>
      </c>
      <c r="E3179" s="177" t="s">
        <v>3417</v>
      </c>
      <c r="F3179" s="177" t="s">
        <v>3986</v>
      </c>
      <c r="G3179" s="177" t="s">
        <v>3417</v>
      </c>
      <c r="H3179" s="177" t="s">
        <v>3417</v>
      </c>
      <c r="I3179" s="177" t="s">
        <v>3401</v>
      </c>
      <c r="J3179" s="177" t="s">
        <v>9086</v>
      </c>
      <c r="K3179" s="60" t="str">
        <f t="shared" si="65"/>
        <v>0001000010010102070</v>
      </c>
    </row>
    <row r="3180" spans="1:11" s="3" customFormat="1">
      <c r="A3180" s="176" t="s">
        <v>6063</v>
      </c>
      <c r="B3180" s="176"/>
      <c r="C3180" s="185">
        <v>4</v>
      </c>
      <c r="D3180" s="153">
        <v>0</v>
      </c>
      <c r="E3180" s="177" t="s">
        <v>3417</v>
      </c>
      <c r="F3180" s="177" t="s">
        <v>3986</v>
      </c>
      <c r="G3180" s="177" t="s">
        <v>3417</v>
      </c>
      <c r="H3180" s="177" t="s">
        <v>3417</v>
      </c>
      <c r="I3180" s="177" t="s">
        <v>3401</v>
      </c>
      <c r="J3180" s="187" t="s">
        <v>9087</v>
      </c>
      <c r="K3180" s="60" t="str">
        <f t="shared" si="65"/>
        <v>0001000010010102071</v>
      </c>
    </row>
    <row r="3181" spans="1:11" s="3" customFormat="1">
      <c r="A3181" s="176" t="s">
        <v>6064</v>
      </c>
      <c r="B3181" s="176"/>
      <c r="C3181" s="185">
        <v>4</v>
      </c>
      <c r="D3181" s="153">
        <v>0</v>
      </c>
      <c r="E3181" s="177" t="s">
        <v>3417</v>
      </c>
      <c r="F3181" s="177" t="s">
        <v>3986</v>
      </c>
      <c r="G3181" s="177" t="s">
        <v>3417</v>
      </c>
      <c r="H3181" s="177" t="s">
        <v>3417</v>
      </c>
      <c r="I3181" s="177" t="s">
        <v>3401</v>
      </c>
      <c r="J3181" s="177" t="s">
        <v>9088</v>
      </c>
      <c r="K3181" s="60" t="str">
        <f t="shared" si="65"/>
        <v>0001000010010102072</v>
      </c>
    </row>
    <row r="3182" spans="1:11" s="3" customFormat="1">
      <c r="A3182" s="176" t="s">
        <v>6065</v>
      </c>
      <c r="B3182" s="176"/>
      <c r="C3182" s="185">
        <v>4</v>
      </c>
      <c r="D3182" s="153">
        <v>0</v>
      </c>
      <c r="E3182" s="177" t="s">
        <v>3417</v>
      </c>
      <c r="F3182" s="177" t="s">
        <v>3986</v>
      </c>
      <c r="G3182" s="177" t="s">
        <v>3417</v>
      </c>
      <c r="H3182" s="177" t="s">
        <v>3417</v>
      </c>
      <c r="I3182" s="177" t="s">
        <v>3401</v>
      </c>
      <c r="J3182" s="187" t="s">
        <v>9089</v>
      </c>
      <c r="K3182" s="60" t="str">
        <f t="shared" si="65"/>
        <v>0001000010010102073</v>
      </c>
    </row>
    <row r="3183" spans="1:11" s="3" customFormat="1">
      <c r="A3183" s="176" t="s">
        <v>6066</v>
      </c>
      <c r="B3183" s="176"/>
      <c r="C3183" s="185">
        <v>4</v>
      </c>
      <c r="D3183" s="153">
        <v>0</v>
      </c>
      <c r="E3183" s="177" t="s">
        <v>3417</v>
      </c>
      <c r="F3183" s="177" t="s">
        <v>3986</v>
      </c>
      <c r="G3183" s="177" t="s">
        <v>3417</v>
      </c>
      <c r="H3183" s="177" t="s">
        <v>3417</v>
      </c>
      <c r="I3183" s="177" t="s">
        <v>3401</v>
      </c>
      <c r="J3183" s="177" t="s">
        <v>9090</v>
      </c>
      <c r="K3183" s="60" t="str">
        <f t="shared" si="65"/>
        <v>0001000010010102074</v>
      </c>
    </row>
    <row r="3184" spans="1:11" s="3" customFormat="1">
      <c r="A3184" s="176" t="s">
        <v>6067</v>
      </c>
      <c r="B3184" s="176"/>
      <c r="C3184" s="185">
        <v>4</v>
      </c>
      <c r="D3184" s="153">
        <v>0</v>
      </c>
      <c r="E3184" s="177" t="s">
        <v>3417</v>
      </c>
      <c r="F3184" s="177" t="s">
        <v>3986</v>
      </c>
      <c r="G3184" s="177" t="s">
        <v>3417</v>
      </c>
      <c r="H3184" s="177" t="s">
        <v>3417</v>
      </c>
      <c r="I3184" s="177" t="s">
        <v>3401</v>
      </c>
      <c r="J3184" s="187" t="s">
        <v>9091</v>
      </c>
      <c r="K3184" s="60" t="str">
        <f t="shared" si="65"/>
        <v>0001000010010102075</v>
      </c>
    </row>
    <row r="3185" spans="1:11" s="3" customFormat="1">
      <c r="A3185" s="176" t="s">
        <v>6068</v>
      </c>
      <c r="B3185" s="176"/>
      <c r="C3185" s="185">
        <v>4</v>
      </c>
      <c r="D3185" s="153">
        <v>0</v>
      </c>
      <c r="E3185" s="177" t="s">
        <v>3417</v>
      </c>
      <c r="F3185" s="177" t="s">
        <v>3986</v>
      </c>
      <c r="G3185" s="177" t="s">
        <v>3417</v>
      </c>
      <c r="H3185" s="177" t="s">
        <v>3417</v>
      </c>
      <c r="I3185" s="177" t="s">
        <v>3401</v>
      </c>
      <c r="J3185" s="177" t="s">
        <v>9092</v>
      </c>
      <c r="K3185" s="60" t="str">
        <f t="shared" si="65"/>
        <v>0001000010010102076</v>
      </c>
    </row>
    <row r="3186" spans="1:11" s="3" customFormat="1">
      <c r="A3186" s="176" t="s">
        <v>6069</v>
      </c>
      <c r="B3186" s="176"/>
      <c r="C3186" s="185">
        <v>4</v>
      </c>
      <c r="D3186" s="153">
        <v>0</v>
      </c>
      <c r="E3186" s="177" t="s">
        <v>3417</v>
      </c>
      <c r="F3186" s="177" t="s">
        <v>3986</v>
      </c>
      <c r="G3186" s="177" t="s">
        <v>3417</v>
      </c>
      <c r="H3186" s="177" t="s">
        <v>3417</v>
      </c>
      <c r="I3186" s="177" t="s">
        <v>3401</v>
      </c>
      <c r="J3186" s="187" t="s">
        <v>9093</v>
      </c>
      <c r="K3186" s="60" t="str">
        <f t="shared" si="65"/>
        <v>0001000010010102077</v>
      </c>
    </row>
    <row r="3187" spans="1:11" s="3" customFormat="1">
      <c r="A3187" s="176" t="s">
        <v>6070</v>
      </c>
      <c r="B3187" s="176"/>
      <c r="C3187" s="185">
        <v>4</v>
      </c>
      <c r="D3187" s="153">
        <v>0</v>
      </c>
      <c r="E3187" s="177" t="s">
        <v>3417</v>
      </c>
      <c r="F3187" s="177" t="s">
        <v>3986</v>
      </c>
      <c r="G3187" s="177" t="s">
        <v>3417</v>
      </c>
      <c r="H3187" s="177" t="s">
        <v>3417</v>
      </c>
      <c r="I3187" s="177" t="s">
        <v>3401</v>
      </c>
      <c r="J3187" s="177" t="s">
        <v>9094</v>
      </c>
      <c r="K3187" s="60" t="str">
        <f t="shared" si="65"/>
        <v>0001000010010102078</v>
      </c>
    </row>
    <row r="3188" spans="1:11" s="3" customFormat="1">
      <c r="A3188" s="176" t="s">
        <v>6071</v>
      </c>
      <c r="B3188" s="176"/>
      <c r="C3188" s="185">
        <v>4</v>
      </c>
      <c r="D3188" s="153">
        <v>0</v>
      </c>
      <c r="E3188" s="177" t="s">
        <v>3417</v>
      </c>
      <c r="F3188" s="177" t="s">
        <v>3986</v>
      </c>
      <c r="G3188" s="177" t="s">
        <v>3417</v>
      </c>
      <c r="H3188" s="177" t="s">
        <v>3417</v>
      </c>
      <c r="I3188" s="177" t="s">
        <v>3401</v>
      </c>
      <c r="J3188" s="187" t="s">
        <v>9095</v>
      </c>
      <c r="K3188" s="60" t="str">
        <f t="shared" si="65"/>
        <v>0001000010010102079</v>
      </c>
    </row>
    <row r="3189" spans="1:11" s="3" customFormat="1">
      <c r="A3189" s="176" t="s">
        <v>6072</v>
      </c>
      <c r="B3189" s="176"/>
      <c r="C3189" s="185">
        <v>4</v>
      </c>
      <c r="D3189" s="153">
        <v>0</v>
      </c>
      <c r="E3189" s="177" t="s">
        <v>3417</v>
      </c>
      <c r="F3189" s="177" t="s">
        <v>3986</v>
      </c>
      <c r="G3189" s="177" t="s">
        <v>3417</v>
      </c>
      <c r="H3189" s="177" t="s">
        <v>3417</v>
      </c>
      <c r="I3189" s="177" t="s">
        <v>3401</v>
      </c>
      <c r="J3189" s="177" t="s">
        <v>9096</v>
      </c>
      <c r="K3189" s="60" t="str">
        <f t="shared" si="65"/>
        <v>0001000010010102080</v>
      </c>
    </row>
    <row r="3190" spans="1:11" s="3" customFormat="1">
      <c r="A3190" s="176" t="s">
        <v>6073</v>
      </c>
      <c r="B3190" s="176"/>
      <c r="C3190" s="185">
        <v>4</v>
      </c>
      <c r="D3190" s="153">
        <v>0</v>
      </c>
      <c r="E3190" s="177" t="s">
        <v>3417</v>
      </c>
      <c r="F3190" s="177" t="s">
        <v>3986</v>
      </c>
      <c r="G3190" s="177" t="s">
        <v>3417</v>
      </c>
      <c r="H3190" s="177" t="s">
        <v>3417</v>
      </c>
      <c r="I3190" s="177" t="s">
        <v>3401</v>
      </c>
      <c r="J3190" s="187" t="s">
        <v>9097</v>
      </c>
      <c r="K3190" s="60" t="str">
        <f t="shared" si="65"/>
        <v>0001000010010102081</v>
      </c>
    </row>
    <row r="3191" spans="1:11" s="3" customFormat="1">
      <c r="A3191" s="176" t="s">
        <v>6074</v>
      </c>
      <c r="B3191" s="176"/>
      <c r="C3191" s="185">
        <v>4</v>
      </c>
      <c r="D3191" s="153">
        <v>0</v>
      </c>
      <c r="E3191" s="177" t="s">
        <v>3417</v>
      </c>
      <c r="F3191" s="177" t="s">
        <v>3986</v>
      </c>
      <c r="G3191" s="177" t="s">
        <v>3417</v>
      </c>
      <c r="H3191" s="177" t="s">
        <v>3417</v>
      </c>
      <c r="I3191" s="177" t="s">
        <v>3401</v>
      </c>
      <c r="J3191" s="177" t="s">
        <v>9098</v>
      </c>
      <c r="K3191" s="60" t="str">
        <f t="shared" si="65"/>
        <v>0001000010010102082</v>
      </c>
    </row>
    <row r="3192" spans="1:11" s="3" customFormat="1">
      <c r="A3192" s="176" t="s">
        <v>6075</v>
      </c>
      <c r="B3192" s="176"/>
      <c r="C3192" s="185">
        <v>4</v>
      </c>
      <c r="D3192" s="153">
        <v>0</v>
      </c>
      <c r="E3192" s="177" t="s">
        <v>3417</v>
      </c>
      <c r="F3192" s="177" t="s">
        <v>3986</v>
      </c>
      <c r="G3192" s="177" t="s">
        <v>3417</v>
      </c>
      <c r="H3192" s="177" t="s">
        <v>3417</v>
      </c>
      <c r="I3192" s="177" t="s">
        <v>3401</v>
      </c>
      <c r="J3192" s="187" t="s">
        <v>9099</v>
      </c>
      <c r="K3192" s="60" t="str">
        <f t="shared" si="65"/>
        <v>0001000010010102083</v>
      </c>
    </row>
    <row r="3193" spans="1:11" s="3" customFormat="1">
      <c r="A3193" s="176" t="s">
        <v>6076</v>
      </c>
      <c r="B3193" s="176"/>
      <c r="C3193" s="185">
        <v>4</v>
      </c>
      <c r="D3193" s="153">
        <v>0</v>
      </c>
      <c r="E3193" s="177" t="s">
        <v>3417</v>
      </c>
      <c r="F3193" s="177" t="s">
        <v>3986</v>
      </c>
      <c r="G3193" s="177" t="s">
        <v>3417</v>
      </c>
      <c r="H3193" s="177" t="s">
        <v>3417</v>
      </c>
      <c r="I3193" s="177" t="s">
        <v>3401</v>
      </c>
      <c r="J3193" s="177" t="s">
        <v>9100</v>
      </c>
      <c r="K3193" s="60" t="str">
        <f t="shared" si="65"/>
        <v>0001000010010102084</v>
      </c>
    </row>
    <row r="3194" spans="1:11" s="3" customFormat="1">
      <c r="A3194" s="176" t="s">
        <v>6077</v>
      </c>
      <c r="B3194" s="176"/>
      <c r="C3194" s="185">
        <v>4</v>
      </c>
      <c r="D3194" s="153">
        <v>0</v>
      </c>
      <c r="E3194" s="177" t="s">
        <v>3417</v>
      </c>
      <c r="F3194" s="177" t="s">
        <v>3986</v>
      </c>
      <c r="G3194" s="177" t="s">
        <v>3417</v>
      </c>
      <c r="H3194" s="177" t="s">
        <v>3417</v>
      </c>
      <c r="I3194" s="177" t="s">
        <v>3401</v>
      </c>
      <c r="J3194" s="187" t="s">
        <v>9101</v>
      </c>
      <c r="K3194" s="60" t="str">
        <f t="shared" si="65"/>
        <v>0001000010010102085</v>
      </c>
    </row>
    <row r="3195" spans="1:11" s="3" customFormat="1">
      <c r="A3195" s="176" t="s">
        <v>6078</v>
      </c>
      <c r="B3195" s="176"/>
      <c r="C3195" s="185">
        <v>4</v>
      </c>
      <c r="D3195" s="153">
        <v>0</v>
      </c>
      <c r="E3195" s="177" t="s">
        <v>3417</v>
      </c>
      <c r="F3195" s="177" t="s">
        <v>3986</v>
      </c>
      <c r="G3195" s="177" t="s">
        <v>3417</v>
      </c>
      <c r="H3195" s="177" t="s">
        <v>3417</v>
      </c>
      <c r="I3195" s="177" t="s">
        <v>3401</v>
      </c>
      <c r="J3195" s="177" t="s">
        <v>9102</v>
      </c>
      <c r="K3195" s="60" t="str">
        <f t="shared" si="65"/>
        <v>0001000010010102086</v>
      </c>
    </row>
    <row r="3196" spans="1:11" s="3" customFormat="1">
      <c r="A3196" s="176" t="s">
        <v>6079</v>
      </c>
      <c r="B3196" s="176"/>
      <c r="C3196" s="185">
        <v>4</v>
      </c>
      <c r="D3196" s="153">
        <v>0</v>
      </c>
      <c r="E3196" s="177" t="s">
        <v>3417</v>
      </c>
      <c r="F3196" s="177" t="s">
        <v>3986</v>
      </c>
      <c r="G3196" s="177" t="s">
        <v>3417</v>
      </c>
      <c r="H3196" s="177" t="s">
        <v>3417</v>
      </c>
      <c r="I3196" s="177" t="s">
        <v>3401</v>
      </c>
      <c r="J3196" s="187" t="s">
        <v>9103</v>
      </c>
      <c r="K3196" s="60" t="str">
        <f t="shared" si="65"/>
        <v>0001000010010102087</v>
      </c>
    </row>
    <row r="3197" spans="1:11" s="3" customFormat="1">
      <c r="A3197" s="176" t="s">
        <v>6080</v>
      </c>
      <c r="B3197" s="176"/>
      <c r="C3197" s="185">
        <v>4</v>
      </c>
      <c r="D3197" s="153">
        <v>0</v>
      </c>
      <c r="E3197" s="177" t="s">
        <v>3417</v>
      </c>
      <c r="F3197" s="177" t="s">
        <v>3986</v>
      </c>
      <c r="G3197" s="177" t="s">
        <v>3417</v>
      </c>
      <c r="H3197" s="177" t="s">
        <v>3417</v>
      </c>
      <c r="I3197" s="177" t="s">
        <v>3401</v>
      </c>
      <c r="J3197" s="177" t="s">
        <v>9104</v>
      </c>
      <c r="K3197" s="60" t="str">
        <f t="shared" si="65"/>
        <v>0001000010010102088</v>
      </c>
    </row>
    <row r="3198" spans="1:11" s="3" customFormat="1">
      <c r="A3198" s="176" t="s">
        <v>6081</v>
      </c>
      <c r="B3198" s="176"/>
      <c r="C3198" s="185">
        <v>4</v>
      </c>
      <c r="D3198" s="153">
        <v>0</v>
      </c>
      <c r="E3198" s="177" t="s">
        <v>3417</v>
      </c>
      <c r="F3198" s="177" t="s">
        <v>3986</v>
      </c>
      <c r="G3198" s="177" t="s">
        <v>3417</v>
      </c>
      <c r="H3198" s="177" t="s">
        <v>3417</v>
      </c>
      <c r="I3198" s="177" t="s">
        <v>3401</v>
      </c>
      <c r="J3198" s="187" t="s">
        <v>9105</v>
      </c>
      <c r="K3198" s="60" t="str">
        <f t="shared" si="65"/>
        <v>0001000010010102089</v>
      </c>
    </row>
    <row r="3199" spans="1:11" s="3" customFormat="1">
      <c r="A3199" s="176" t="s">
        <v>6082</v>
      </c>
      <c r="B3199" s="176"/>
      <c r="C3199" s="185">
        <v>4</v>
      </c>
      <c r="D3199" s="153">
        <v>0</v>
      </c>
      <c r="E3199" s="177" t="s">
        <v>3417</v>
      </c>
      <c r="F3199" s="177" t="s">
        <v>3986</v>
      </c>
      <c r="G3199" s="177" t="s">
        <v>3417</v>
      </c>
      <c r="H3199" s="177" t="s">
        <v>3417</v>
      </c>
      <c r="I3199" s="177" t="s">
        <v>3401</v>
      </c>
      <c r="J3199" s="177" t="s">
        <v>9106</v>
      </c>
      <c r="K3199" s="60" t="str">
        <f t="shared" si="65"/>
        <v>0001000010010102090</v>
      </c>
    </row>
    <row r="3200" spans="1:11" s="3" customFormat="1">
      <c r="A3200" s="176" t="s">
        <v>6083</v>
      </c>
      <c r="B3200" s="176"/>
      <c r="C3200" s="185">
        <v>4</v>
      </c>
      <c r="D3200" s="153">
        <v>0</v>
      </c>
      <c r="E3200" s="177" t="s">
        <v>3417</v>
      </c>
      <c r="F3200" s="177" t="s">
        <v>3986</v>
      </c>
      <c r="G3200" s="177" t="s">
        <v>3417</v>
      </c>
      <c r="H3200" s="177" t="s">
        <v>3417</v>
      </c>
      <c r="I3200" s="177" t="s">
        <v>3401</v>
      </c>
      <c r="J3200" s="187" t="s">
        <v>9107</v>
      </c>
      <c r="K3200" s="60" t="str">
        <f t="shared" si="65"/>
        <v>0001000010010102091</v>
      </c>
    </row>
    <row r="3201" spans="1:11" s="3" customFormat="1">
      <c r="A3201" s="176" t="s">
        <v>6084</v>
      </c>
      <c r="B3201" s="176"/>
      <c r="C3201" s="185">
        <v>4</v>
      </c>
      <c r="D3201" s="153">
        <v>0</v>
      </c>
      <c r="E3201" s="177" t="s">
        <v>3417</v>
      </c>
      <c r="F3201" s="177" t="s">
        <v>3986</v>
      </c>
      <c r="G3201" s="177" t="s">
        <v>3417</v>
      </c>
      <c r="H3201" s="177" t="s">
        <v>3417</v>
      </c>
      <c r="I3201" s="177" t="s">
        <v>3401</v>
      </c>
      <c r="J3201" s="177" t="s">
        <v>9108</v>
      </c>
      <c r="K3201" s="60" t="str">
        <f t="shared" si="65"/>
        <v>0001000010010102092</v>
      </c>
    </row>
    <row r="3202" spans="1:11" s="3" customFormat="1">
      <c r="A3202" s="176" t="s">
        <v>6085</v>
      </c>
      <c r="B3202" s="176"/>
      <c r="C3202" s="185">
        <v>4</v>
      </c>
      <c r="D3202" s="153">
        <v>0</v>
      </c>
      <c r="E3202" s="177" t="s">
        <v>3417</v>
      </c>
      <c r="F3202" s="177" t="s">
        <v>3986</v>
      </c>
      <c r="G3202" s="177" t="s">
        <v>3417</v>
      </c>
      <c r="H3202" s="177" t="s">
        <v>3417</v>
      </c>
      <c r="I3202" s="177" t="s">
        <v>3401</v>
      </c>
      <c r="J3202" s="187" t="s">
        <v>9109</v>
      </c>
      <c r="K3202" s="60" t="str">
        <f t="shared" si="65"/>
        <v>0001000010010102093</v>
      </c>
    </row>
    <row r="3203" spans="1:11" s="3" customFormat="1">
      <c r="A3203" s="176" t="s">
        <v>6086</v>
      </c>
      <c r="B3203" s="176"/>
      <c r="C3203" s="185">
        <v>4</v>
      </c>
      <c r="D3203" s="153">
        <v>0</v>
      </c>
      <c r="E3203" s="177" t="s">
        <v>3417</v>
      </c>
      <c r="F3203" s="177" t="s">
        <v>3986</v>
      </c>
      <c r="G3203" s="177" t="s">
        <v>3417</v>
      </c>
      <c r="H3203" s="177" t="s">
        <v>3417</v>
      </c>
      <c r="I3203" s="177" t="s">
        <v>3401</v>
      </c>
      <c r="J3203" s="177" t="s">
        <v>9110</v>
      </c>
      <c r="K3203" s="60" t="str">
        <f t="shared" si="65"/>
        <v>0001000010010102094</v>
      </c>
    </row>
    <row r="3204" spans="1:11" s="3" customFormat="1">
      <c r="A3204" s="176" t="s">
        <v>6087</v>
      </c>
      <c r="B3204" s="176"/>
      <c r="C3204" s="185">
        <v>4</v>
      </c>
      <c r="D3204" s="153">
        <v>0</v>
      </c>
      <c r="E3204" s="177" t="s">
        <v>3417</v>
      </c>
      <c r="F3204" s="177" t="s">
        <v>3986</v>
      </c>
      <c r="G3204" s="177" t="s">
        <v>3417</v>
      </c>
      <c r="H3204" s="177" t="s">
        <v>3417</v>
      </c>
      <c r="I3204" s="177" t="s">
        <v>3401</v>
      </c>
      <c r="J3204" s="187" t="s">
        <v>9111</v>
      </c>
      <c r="K3204" s="60" t="str">
        <f t="shared" si="65"/>
        <v>0001000010010102095</v>
      </c>
    </row>
    <row r="3205" spans="1:11" s="3" customFormat="1">
      <c r="A3205" s="176" t="s">
        <v>6088</v>
      </c>
      <c r="B3205" s="176"/>
      <c r="C3205" s="185">
        <v>4</v>
      </c>
      <c r="D3205" s="153">
        <v>0</v>
      </c>
      <c r="E3205" s="177" t="s">
        <v>3417</v>
      </c>
      <c r="F3205" s="177" t="s">
        <v>3986</v>
      </c>
      <c r="G3205" s="177" t="s">
        <v>3417</v>
      </c>
      <c r="H3205" s="177" t="s">
        <v>3417</v>
      </c>
      <c r="I3205" s="177" t="s">
        <v>3401</v>
      </c>
      <c r="J3205" s="177" t="s">
        <v>9112</v>
      </c>
      <c r="K3205" s="60" t="str">
        <f t="shared" si="65"/>
        <v>0001000010010102096</v>
      </c>
    </row>
    <row r="3206" spans="1:11" s="3" customFormat="1">
      <c r="A3206" s="176" t="s">
        <v>6089</v>
      </c>
      <c r="B3206" s="176"/>
      <c r="C3206" s="185">
        <v>4</v>
      </c>
      <c r="D3206" s="153">
        <v>0</v>
      </c>
      <c r="E3206" s="177" t="s">
        <v>3417</v>
      </c>
      <c r="F3206" s="177" t="s">
        <v>3986</v>
      </c>
      <c r="G3206" s="177" t="s">
        <v>3417</v>
      </c>
      <c r="H3206" s="177" t="s">
        <v>3417</v>
      </c>
      <c r="I3206" s="177" t="s">
        <v>3401</v>
      </c>
      <c r="J3206" s="187" t="s">
        <v>9113</v>
      </c>
      <c r="K3206" s="60" t="str">
        <f t="shared" si="65"/>
        <v>0001000010010102097</v>
      </c>
    </row>
    <row r="3207" spans="1:11" s="3" customFormat="1">
      <c r="A3207" s="176" t="s">
        <v>6090</v>
      </c>
      <c r="B3207" s="176"/>
      <c r="C3207" s="185">
        <v>4</v>
      </c>
      <c r="D3207" s="153">
        <v>0</v>
      </c>
      <c r="E3207" s="177" t="s">
        <v>3417</v>
      </c>
      <c r="F3207" s="177" t="s">
        <v>3986</v>
      </c>
      <c r="G3207" s="177" t="s">
        <v>3417</v>
      </c>
      <c r="H3207" s="177" t="s">
        <v>3417</v>
      </c>
      <c r="I3207" s="177" t="s">
        <v>3401</v>
      </c>
      <c r="J3207" s="177" t="s">
        <v>9114</v>
      </c>
      <c r="K3207" s="60" t="str">
        <f t="shared" si="65"/>
        <v>0001000010010102098</v>
      </c>
    </row>
    <row r="3208" spans="1:11" s="3" customFormat="1">
      <c r="A3208" s="176" t="s">
        <v>6091</v>
      </c>
      <c r="B3208" s="176"/>
      <c r="C3208" s="185">
        <v>4</v>
      </c>
      <c r="D3208" s="153">
        <v>0</v>
      </c>
      <c r="E3208" s="177" t="s">
        <v>3417</v>
      </c>
      <c r="F3208" s="177" t="s">
        <v>3986</v>
      </c>
      <c r="G3208" s="177" t="s">
        <v>3417</v>
      </c>
      <c r="H3208" s="177" t="s">
        <v>3417</v>
      </c>
      <c r="I3208" s="177" t="s">
        <v>3401</v>
      </c>
      <c r="J3208" s="187" t="s">
        <v>9115</v>
      </c>
      <c r="K3208" s="60" t="str">
        <f t="shared" si="65"/>
        <v>0001000010010102099</v>
      </c>
    </row>
    <row r="3209" spans="1:11" s="3" customFormat="1">
      <c r="A3209" s="176" t="s">
        <v>6092</v>
      </c>
      <c r="B3209" s="176"/>
      <c r="C3209" s="185">
        <v>4</v>
      </c>
      <c r="D3209" s="153">
        <v>0</v>
      </c>
      <c r="E3209" s="177" t="s">
        <v>3417</v>
      </c>
      <c r="F3209" s="177" t="s">
        <v>3986</v>
      </c>
      <c r="G3209" s="177" t="s">
        <v>3417</v>
      </c>
      <c r="H3209" s="177" t="s">
        <v>3417</v>
      </c>
      <c r="I3209" s="177" t="s">
        <v>3401</v>
      </c>
      <c r="J3209" s="177" t="s">
        <v>9116</v>
      </c>
      <c r="K3209" s="60" t="str">
        <f t="shared" si="65"/>
        <v>0001000010010102100</v>
      </c>
    </row>
    <row r="3210" spans="1:11" s="3" customFormat="1">
      <c r="A3210" s="176" t="s">
        <v>6093</v>
      </c>
      <c r="B3210" s="176"/>
      <c r="C3210" s="185">
        <v>4</v>
      </c>
      <c r="D3210" s="153">
        <v>0</v>
      </c>
      <c r="E3210" s="177" t="s">
        <v>3417</v>
      </c>
      <c r="F3210" s="177" t="s">
        <v>3986</v>
      </c>
      <c r="G3210" s="177" t="s">
        <v>3417</v>
      </c>
      <c r="H3210" s="177" t="s">
        <v>3417</v>
      </c>
      <c r="I3210" s="177" t="s">
        <v>3401</v>
      </c>
      <c r="J3210" s="187" t="s">
        <v>9117</v>
      </c>
      <c r="K3210" s="60" t="str">
        <f t="shared" si="65"/>
        <v>0001000010010102101</v>
      </c>
    </row>
    <row r="3211" spans="1:11" s="3" customFormat="1">
      <c r="A3211" s="176" t="s">
        <v>6094</v>
      </c>
      <c r="B3211" s="176"/>
      <c r="C3211" s="185">
        <v>4</v>
      </c>
      <c r="D3211" s="153">
        <v>0</v>
      </c>
      <c r="E3211" s="177" t="s">
        <v>3417</v>
      </c>
      <c r="F3211" s="177" t="s">
        <v>3986</v>
      </c>
      <c r="G3211" s="177" t="s">
        <v>3417</v>
      </c>
      <c r="H3211" s="177" t="s">
        <v>3417</v>
      </c>
      <c r="I3211" s="177" t="s">
        <v>3401</v>
      </c>
      <c r="J3211" s="177" t="s">
        <v>9118</v>
      </c>
      <c r="K3211" s="60" t="str">
        <f t="shared" si="65"/>
        <v>0001000010010102102</v>
      </c>
    </row>
    <row r="3212" spans="1:11" s="3" customFormat="1">
      <c r="A3212" s="176" t="s">
        <v>6095</v>
      </c>
      <c r="B3212" s="176"/>
      <c r="C3212" s="185">
        <v>4</v>
      </c>
      <c r="D3212" s="153">
        <v>0</v>
      </c>
      <c r="E3212" s="177" t="s">
        <v>3417</v>
      </c>
      <c r="F3212" s="177" t="s">
        <v>3986</v>
      </c>
      <c r="G3212" s="177" t="s">
        <v>3417</v>
      </c>
      <c r="H3212" s="177" t="s">
        <v>3417</v>
      </c>
      <c r="I3212" s="177" t="s">
        <v>3401</v>
      </c>
      <c r="J3212" s="187" t="s">
        <v>9119</v>
      </c>
      <c r="K3212" s="60" t="str">
        <f t="shared" si="65"/>
        <v>0001000010010102103</v>
      </c>
    </row>
    <row r="3213" spans="1:11" s="3" customFormat="1">
      <c r="A3213" s="176" t="s">
        <v>6096</v>
      </c>
      <c r="B3213" s="176"/>
      <c r="C3213" s="185">
        <v>4</v>
      </c>
      <c r="D3213" s="153">
        <v>0</v>
      </c>
      <c r="E3213" s="177" t="s">
        <v>3417</v>
      </c>
      <c r="F3213" s="177" t="s">
        <v>3986</v>
      </c>
      <c r="G3213" s="177" t="s">
        <v>3417</v>
      </c>
      <c r="H3213" s="177" t="s">
        <v>3417</v>
      </c>
      <c r="I3213" s="177" t="s">
        <v>3401</v>
      </c>
      <c r="J3213" s="177" t="s">
        <v>9120</v>
      </c>
      <c r="K3213" s="60" t="str">
        <f t="shared" si="65"/>
        <v>0001000010010102104</v>
      </c>
    </row>
    <row r="3214" spans="1:11" s="3" customFormat="1">
      <c r="A3214" s="176" t="s">
        <v>6097</v>
      </c>
      <c r="B3214" s="176"/>
      <c r="C3214" s="185">
        <v>4</v>
      </c>
      <c r="D3214" s="153">
        <v>0</v>
      </c>
      <c r="E3214" s="177" t="s">
        <v>3417</v>
      </c>
      <c r="F3214" s="177" t="s">
        <v>3986</v>
      </c>
      <c r="G3214" s="177" t="s">
        <v>3417</v>
      </c>
      <c r="H3214" s="177" t="s">
        <v>3417</v>
      </c>
      <c r="I3214" s="177" t="s">
        <v>3401</v>
      </c>
      <c r="J3214" s="187" t="s">
        <v>9121</v>
      </c>
      <c r="K3214" s="60" t="str">
        <f t="shared" si="65"/>
        <v>0001000010010102105</v>
      </c>
    </row>
    <row r="3215" spans="1:11" s="3" customFormat="1">
      <c r="A3215" s="176" t="s">
        <v>6098</v>
      </c>
      <c r="B3215" s="176"/>
      <c r="C3215" s="185">
        <v>4</v>
      </c>
      <c r="D3215" s="153">
        <v>0</v>
      </c>
      <c r="E3215" s="177" t="s">
        <v>3417</v>
      </c>
      <c r="F3215" s="177" t="s">
        <v>3986</v>
      </c>
      <c r="G3215" s="177" t="s">
        <v>3417</v>
      </c>
      <c r="H3215" s="177" t="s">
        <v>3417</v>
      </c>
      <c r="I3215" s="177" t="s">
        <v>3401</v>
      </c>
      <c r="J3215" s="177" t="s">
        <v>9122</v>
      </c>
      <c r="K3215" s="60" t="str">
        <f t="shared" si="65"/>
        <v>0001000010010102106</v>
      </c>
    </row>
    <row r="3216" spans="1:11" s="3" customFormat="1">
      <c r="A3216" s="176" t="s">
        <v>6099</v>
      </c>
      <c r="B3216" s="176"/>
      <c r="C3216" s="185">
        <v>4</v>
      </c>
      <c r="D3216" s="153">
        <v>0</v>
      </c>
      <c r="E3216" s="177" t="s">
        <v>3417</v>
      </c>
      <c r="F3216" s="177" t="s">
        <v>3986</v>
      </c>
      <c r="G3216" s="177" t="s">
        <v>3417</v>
      </c>
      <c r="H3216" s="177" t="s">
        <v>3417</v>
      </c>
      <c r="I3216" s="177" t="s">
        <v>3401</v>
      </c>
      <c r="J3216" s="187" t="s">
        <v>9123</v>
      </c>
      <c r="K3216" s="60" t="str">
        <f t="shared" si="65"/>
        <v>0001000010010102107</v>
      </c>
    </row>
    <row r="3217" spans="1:11" s="3" customFormat="1">
      <c r="A3217" s="176" t="s">
        <v>6100</v>
      </c>
      <c r="B3217" s="176"/>
      <c r="C3217" s="185">
        <v>4</v>
      </c>
      <c r="D3217" s="153">
        <v>0</v>
      </c>
      <c r="E3217" s="177" t="s">
        <v>3417</v>
      </c>
      <c r="F3217" s="177" t="s">
        <v>3986</v>
      </c>
      <c r="G3217" s="177" t="s">
        <v>3417</v>
      </c>
      <c r="H3217" s="177" t="s">
        <v>3417</v>
      </c>
      <c r="I3217" s="177" t="s">
        <v>3401</v>
      </c>
      <c r="J3217" s="177" t="s">
        <v>9124</v>
      </c>
      <c r="K3217" s="60" t="str">
        <f t="shared" si="65"/>
        <v>0001000010010102108</v>
      </c>
    </row>
    <row r="3218" spans="1:11" s="3" customFormat="1">
      <c r="A3218" s="176" t="s">
        <v>6101</v>
      </c>
      <c r="B3218" s="176"/>
      <c r="C3218" s="185">
        <v>4</v>
      </c>
      <c r="D3218" s="153">
        <v>0</v>
      </c>
      <c r="E3218" s="177" t="s">
        <v>3417</v>
      </c>
      <c r="F3218" s="177" t="s">
        <v>3986</v>
      </c>
      <c r="G3218" s="177" t="s">
        <v>3417</v>
      </c>
      <c r="H3218" s="177" t="s">
        <v>3417</v>
      </c>
      <c r="I3218" s="177" t="s">
        <v>3401</v>
      </c>
      <c r="J3218" s="187" t="s">
        <v>9125</v>
      </c>
      <c r="K3218" s="60" t="str">
        <f t="shared" si="65"/>
        <v>0001000010010102109</v>
      </c>
    </row>
    <row r="3219" spans="1:11" s="3" customFormat="1">
      <c r="A3219" s="176" t="s">
        <v>6102</v>
      </c>
      <c r="B3219" s="176"/>
      <c r="C3219" s="185">
        <v>4</v>
      </c>
      <c r="D3219" s="153">
        <v>0</v>
      </c>
      <c r="E3219" s="177" t="s">
        <v>3417</v>
      </c>
      <c r="F3219" s="177" t="s">
        <v>3986</v>
      </c>
      <c r="G3219" s="177" t="s">
        <v>3417</v>
      </c>
      <c r="H3219" s="177" t="s">
        <v>3417</v>
      </c>
      <c r="I3219" s="177" t="s">
        <v>3401</v>
      </c>
      <c r="J3219" s="177" t="s">
        <v>9126</v>
      </c>
      <c r="K3219" s="60" t="str">
        <f t="shared" si="65"/>
        <v>0001000010010102110</v>
      </c>
    </row>
    <row r="3220" spans="1:11" s="3" customFormat="1">
      <c r="A3220" s="176" t="s">
        <v>6103</v>
      </c>
      <c r="B3220" s="176"/>
      <c r="C3220" s="185">
        <v>4</v>
      </c>
      <c r="D3220" s="153">
        <v>0</v>
      </c>
      <c r="E3220" s="177" t="s">
        <v>3417</v>
      </c>
      <c r="F3220" s="177" t="s">
        <v>3986</v>
      </c>
      <c r="G3220" s="177" t="s">
        <v>3417</v>
      </c>
      <c r="H3220" s="177" t="s">
        <v>3417</v>
      </c>
      <c r="I3220" s="177" t="s">
        <v>3401</v>
      </c>
      <c r="J3220" s="187" t="s">
        <v>9127</v>
      </c>
      <c r="K3220" s="60" t="str">
        <f t="shared" si="65"/>
        <v>0001000010010102111</v>
      </c>
    </row>
    <row r="3221" spans="1:11" s="3" customFormat="1">
      <c r="A3221" s="176" t="s">
        <v>6104</v>
      </c>
      <c r="B3221" s="176"/>
      <c r="C3221" s="185">
        <v>4</v>
      </c>
      <c r="D3221" s="153">
        <v>0</v>
      </c>
      <c r="E3221" s="177" t="s">
        <v>3417</v>
      </c>
      <c r="F3221" s="177" t="s">
        <v>3986</v>
      </c>
      <c r="G3221" s="177" t="s">
        <v>3417</v>
      </c>
      <c r="H3221" s="177" t="s">
        <v>3417</v>
      </c>
      <c r="I3221" s="177" t="s">
        <v>3401</v>
      </c>
      <c r="J3221" s="177" t="s">
        <v>9128</v>
      </c>
      <c r="K3221" s="60" t="str">
        <f t="shared" si="65"/>
        <v>0001000010010102112</v>
      </c>
    </row>
    <row r="3222" spans="1:11" s="3" customFormat="1">
      <c r="A3222" s="176" t="s">
        <v>6105</v>
      </c>
      <c r="B3222" s="176"/>
      <c r="C3222" s="185">
        <v>4</v>
      </c>
      <c r="D3222" s="153">
        <v>0</v>
      </c>
      <c r="E3222" s="177" t="s">
        <v>3417</v>
      </c>
      <c r="F3222" s="177" t="s">
        <v>3986</v>
      </c>
      <c r="G3222" s="177" t="s">
        <v>3417</v>
      </c>
      <c r="H3222" s="177" t="s">
        <v>3417</v>
      </c>
      <c r="I3222" s="177" t="s">
        <v>3401</v>
      </c>
      <c r="J3222" s="187" t="s">
        <v>9129</v>
      </c>
      <c r="K3222" s="60" t="str">
        <f t="shared" si="65"/>
        <v>0001000010010102113</v>
      </c>
    </row>
    <row r="3223" spans="1:11" s="3" customFormat="1">
      <c r="A3223" s="176" t="s">
        <v>6106</v>
      </c>
      <c r="B3223" s="176"/>
      <c r="C3223" s="185">
        <v>4</v>
      </c>
      <c r="D3223" s="153">
        <v>0</v>
      </c>
      <c r="E3223" s="177" t="s">
        <v>3417</v>
      </c>
      <c r="F3223" s="177" t="s">
        <v>3986</v>
      </c>
      <c r="G3223" s="177" t="s">
        <v>3417</v>
      </c>
      <c r="H3223" s="177" t="s">
        <v>3417</v>
      </c>
      <c r="I3223" s="177" t="s">
        <v>3401</v>
      </c>
      <c r="J3223" s="177" t="s">
        <v>9130</v>
      </c>
      <c r="K3223" s="60" t="str">
        <f t="shared" ref="K3223:K3286" si="66">D3223&amp;E3223&amp;F3223&amp;G3223&amp;H3223&amp;I3223&amp;J3223</f>
        <v>0001000010010102114</v>
      </c>
    </row>
    <row r="3224" spans="1:11" s="3" customFormat="1">
      <c r="A3224" s="176" t="s">
        <v>6107</v>
      </c>
      <c r="B3224" s="176"/>
      <c r="C3224" s="185">
        <v>4</v>
      </c>
      <c r="D3224" s="153">
        <v>0</v>
      </c>
      <c r="E3224" s="177" t="s">
        <v>3417</v>
      </c>
      <c r="F3224" s="177" t="s">
        <v>3986</v>
      </c>
      <c r="G3224" s="177" t="s">
        <v>3417</v>
      </c>
      <c r="H3224" s="177" t="s">
        <v>3417</v>
      </c>
      <c r="I3224" s="177" t="s">
        <v>3401</v>
      </c>
      <c r="J3224" s="187" t="s">
        <v>9131</v>
      </c>
      <c r="K3224" s="60" t="str">
        <f t="shared" si="66"/>
        <v>0001000010010102115</v>
      </c>
    </row>
    <row r="3225" spans="1:11" s="3" customFormat="1">
      <c r="A3225" s="176" t="s">
        <v>6108</v>
      </c>
      <c r="B3225" s="176"/>
      <c r="C3225" s="185">
        <v>4</v>
      </c>
      <c r="D3225" s="153">
        <v>0</v>
      </c>
      <c r="E3225" s="177" t="s">
        <v>3417</v>
      </c>
      <c r="F3225" s="177" t="s">
        <v>3986</v>
      </c>
      <c r="G3225" s="177" t="s">
        <v>3417</v>
      </c>
      <c r="H3225" s="177" t="s">
        <v>3417</v>
      </c>
      <c r="I3225" s="177" t="s">
        <v>3401</v>
      </c>
      <c r="J3225" s="177" t="s">
        <v>9132</v>
      </c>
      <c r="K3225" s="60" t="str">
        <f t="shared" si="66"/>
        <v>0001000010010102116</v>
      </c>
    </row>
    <row r="3226" spans="1:11" s="3" customFormat="1">
      <c r="A3226" s="176" t="s">
        <v>6109</v>
      </c>
      <c r="B3226" s="176"/>
      <c r="C3226" s="185">
        <v>4</v>
      </c>
      <c r="D3226" s="153">
        <v>0</v>
      </c>
      <c r="E3226" s="177" t="s">
        <v>3417</v>
      </c>
      <c r="F3226" s="177" t="s">
        <v>3986</v>
      </c>
      <c r="G3226" s="177" t="s">
        <v>3417</v>
      </c>
      <c r="H3226" s="177" t="s">
        <v>3417</v>
      </c>
      <c r="I3226" s="177" t="s">
        <v>3401</v>
      </c>
      <c r="J3226" s="187" t="s">
        <v>9133</v>
      </c>
      <c r="K3226" s="60" t="str">
        <f t="shared" si="66"/>
        <v>0001000010010102117</v>
      </c>
    </row>
    <row r="3227" spans="1:11" s="3" customFormat="1">
      <c r="A3227" s="176" t="s">
        <v>6110</v>
      </c>
      <c r="B3227" s="176"/>
      <c r="C3227" s="185">
        <v>4</v>
      </c>
      <c r="D3227" s="153">
        <v>0</v>
      </c>
      <c r="E3227" s="177" t="s">
        <v>3417</v>
      </c>
      <c r="F3227" s="177" t="s">
        <v>3986</v>
      </c>
      <c r="G3227" s="177" t="s">
        <v>3417</v>
      </c>
      <c r="H3227" s="177" t="s">
        <v>3417</v>
      </c>
      <c r="I3227" s="177" t="s">
        <v>3401</v>
      </c>
      <c r="J3227" s="177" t="s">
        <v>9134</v>
      </c>
      <c r="K3227" s="60" t="str">
        <f t="shared" si="66"/>
        <v>0001000010010102118</v>
      </c>
    </row>
    <row r="3228" spans="1:11" s="3" customFormat="1">
      <c r="A3228" s="176" t="s">
        <v>6111</v>
      </c>
      <c r="B3228" s="176"/>
      <c r="C3228" s="185">
        <v>4</v>
      </c>
      <c r="D3228" s="153">
        <v>0</v>
      </c>
      <c r="E3228" s="177" t="s">
        <v>3417</v>
      </c>
      <c r="F3228" s="177" t="s">
        <v>3986</v>
      </c>
      <c r="G3228" s="177" t="s">
        <v>3417</v>
      </c>
      <c r="H3228" s="177" t="s">
        <v>3417</v>
      </c>
      <c r="I3228" s="177" t="s">
        <v>3401</v>
      </c>
      <c r="J3228" s="187" t="s">
        <v>9135</v>
      </c>
      <c r="K3228" s="60" t="str">
        <f t="shared" si="66"/>
        <v>0001000010010102119</v>
      </c>
    </row>
    <row r="3229" spans="1:11" s="3" customFormat="1">
      <c r="A3229" s="176" t="s">
        <v>6112</v>
      </c>
      <c r="B3229" s="176"/>
      <c r="C3229" s="185">
        <v>4</v>
      </c>
      <c r="D3229" s="153">
        <v>0</v>
      </c>
      <c r="E3229" s="177" t="s">
        <v>3417</v>
      </c>
      <c r="F3229" s="177" t="s">
        <v>3986</v>
      </c>
      <c r="G3229" s="177" t="s">
        <v>3417</v>
      </c>
      <c r="H3229" s="177" t="s">
        <v>3417</v>
      </c>
      <c r="I3229" s="177" t="s">
        <v>3401</v>
      </c>
      <c r="J3229" s="177" t="s">
        <v>9136</v>
      </c>
      <c r="K3229" s="60" t="str">
        <f t="shared" si="66"/>
        <v>0001000010010102120</v>
      </c>
    </row>
    <row r="3230" spans="1:11" s="3" customFormat="1">
      <c r="A3230" s="176" t="s">
        <v>6113</v>
      </c>
      <c r="B3230" s="176"/>
      <c r="C3230" s="185">
        <v>4</v>
      </c>
      <c r="D3230" s="153">
        <v>0</v>
      </c>
      <c r="E3230" s="177" t="s">
        <v>3417</v>
      </c>
      <c r="F3230" s="177" t="s">
        <v>3986</v>
      </c>
      <c r="G3230" s="177" t="s">
        <v>3417</v>
      </c>
      <c r="H3230" s="177" t="s">
        <v>3417</v>
      </c>
      <c r="I3230" s="177" t="s">
        <v>3401</v>
      </c>
      <c r="J3230" s="187" t="s">
        <v>9137</v>
      </c>
      <c r="K3230" s="60" t="str">
        <f t="shared" si="66"/>
        <v>0001000010010102121</v>
      </c>
    </row>
    <row r="3231" spans="1:11" s="3" customFormat="1">
      <c r="A3231" s="176" t="s">
        <v>6114</v>
      </c>
      <c r="B3231" s="176"/>
      <c r="C3231" s="185">
        <v>4</v>
      </c>
      <c r="D3231" s="153">
        <v>0</v>
      </c>
      <c r="E3231" s="177" t="s">
        <v>3417</v>
      </c>
      <c r="F3231" s="177" t="s">
        <v>3986</v>
      </c>
      <c r="G3231" s="177" t="s">
        <v>3417</v>
      </c>
      <c r="H3231" s="177" t="s">
        <v>3417</v>
      </c>
      <c r="I3231" s="177" t="s">
        <v>3401</v>
      </c>
      <c r="J3231" s="177" t="s">
        <v>9138</v>
      </c>
      <c r="K3231" s="60" t="str">
        <f t="shared" si="66"/>
        <v>0001000010010102122</v>
      </c>
    </row>
    <row r="3232" spans="1:11" s="3" customFormat="1">
      <c r="A3232" s="176" t="s">
        <v>6115</v>
      </c>
      <c r="B3232" s="176"/>
      <c r="C3232" s="185">
        <v>4</v>
      </c>
      <c r="D3232" s="153">
        <v>0</v>
      </c>
      <c r="E3232" s="177" t="s">
        <v>3417</v>
      </c>
      <c r="F3232" s="177" t="s">
        <v>3986</v>
      </c>
      <c r="G3232" s="177" t="s">
        <v>3417</v>
      </c>
      <c r="H3232" s="177" t="s">
        <v>3417</v>
      </c>
      <c r="I3232" s="177" t="s">
        <v>3401</v>
      </c>
      <c r="J3232" s="187" t="s">
        <v>9139</v>
      </c>
      <c r="K3232" s="60" t="str">
        <f t="shared" si="66"/>
        <v>0001000010010102123</v>
      </c>
    </row>
    <row r="3233" spans="1:11" s="3" customFormat="1">
      <c r="A3233" s="176" t="s">
        <v>6116</v>
      </c>
      <c r="B3233" s="176"/>
      <c r="C3233" s="185">
        <v>4</v>
      </c>
      <c r="D3233" s="153">
        <v>0</v>
      </c>
      <c r="E3233" s="177" t="s">
        <v>3417</v>
      </c>
      <c r="F3233" s="177" t="s">
        <v>3986</v>
      </c>
      <c r="G3233" s="177" t="s">
        <v>3417</v>
      </c>
      <c r="H3233" s="177" t="s">
        <v>3417</v>
      </c>
      <c r="I3233" s="177" t="s">
        <v>3401</v>
      </c>
      <c r="J3233" s="177" t="s">
        <v>9140</v>
      </c>
      <c r="K3233" s="60" t="str">
        <f t="shared" si="66"/>
        <v>0001000010010102124</v>
      </c>
    </row>
    <row r="3234" spans="1:11" s="3" customFormat="1">
      <c r="A3234" s="176" t="s">
        <v>6117</v>
      </c>
      <c r="B3234" s="176"/>
      <c r="C3234" s="185">
        <v>4</v>
      </c>
      <c r="D3234" s="153">
        <v>0</v>
      </c>
      <c r="E3234" s="177" t="s">
        <v>3417</v>
      </c>
      <c r="F3234" s="177" t="s">
        <v>3986</v>
      </c>
      <c r="G3234" s="177" t="s">
        <v>3417</v>
      </c>
      <c r="H3234" s="177" t="s">
        <v>3417</v>
      </c>
      <c r="I3234" s="177" t="s">
        <v>3401</v>
      </c>
      <c r="J3234" s="187" t="s">
        <v>9141</v>
      </c>
      <c r="K3234" s="60" t="str">
        <f t="shared" si="66"/>
        <v>0001000010010102125</v>
      </c>
    </row>
    <row r="3235" spans="1:11" s="3" customFormat="1">
      <c r="A3235" s="176" t="s">
        <v>6118</v>
      </c>
      <c r="B3235" s="176"/>
      <c r="C3235" s="185">
        <v>4</v>
      </c>
      <c r="D3235" s="153">
        <v>0</v>
      </c>
      <c r="E3235" s="177" t="s">
        <v>3417</v>
      </c>
      <c r="F3235" s="177" t="s">
        <v>3986</v>
      </c>
      <c r="G3235" s="177" t="s">
        <v>3417</v>
      </c>
      <c r="H3235" s="177" t="s">
        <v>3417</v>
      </c>
      <c r="I3235" s="177" t="s">
        <v>3401</v>
      </c>
      <c r="J3235" s="177" t="s">
        <v>9142</v>
      </c>
      <c r="K3235" s="60" t="str">
        <f t="shared" si="66"/>
        <v>0001000010010102126</v>
      </c>
    </row>
    <row r="3236" spans="1:11" s="3" customFormat="1">
      <c r="A3236" s="176" t="s">
        <v>6119</v>
      </c>
      <c r="B3236" s="176"/>
      <c r="C3236" s="185">
        <v>4</v>
      </c>
      <c r="D3236" s="153">
        <v>0</v>
      </c>
      <c r="E3236" s="177" t="s">
        <v>3417</v>
      </c>
      <c r="F3236" s="177" t="s">
        <v>3986</v>
      </c>
      <c r="G3236" s="177" t="s">
        <v>3417</v>
      </c>
      <c r="H3236" s="177" t="s">
        <v>3417</v>
      </c>
      <c r="I3236" s="177" t="s">
        <v>3401</v>
      </c>
      <c r="J3236" s="187" t="s">
        <v>9143</v>
      </c>
      <c r="K3236" s="60" t="str">
        <f t="shared" si="66"/>
        <v>0001000010010102127</v>
      </c>
    </row>
    <row r="3237" spans="1:11" s="3" customFormat="1">
      <c r="A3237" s="176" t="s">
        <v>6120</v>
      </c>
      <c r="B3237" s="176"/>
      <c r="C3237" s="185">
        <v>4</v>
      </c>
      <c r="D3237" s="153">
        <v>0</v>
      </c>
      <c r="E3237" s="177" t="s">
        <v>3417</v>
      </c>
      <c r="F3237" s="177" t="s">
        <v>3986</v>
      </c>
      <c r="G3237" s="177" t="s">
        <v>3417</v>
      </c>
      <c r="H3237" s="177" t="s">
        <v>3417</v>
      </c>
      <c r="I3237" s="177" t="s">
        <v>3401</v>
      </c>
      <c r="J3237" s="177" t="s">
        <v>9144</v>
      </c>
      <c r="K3237" s="60" t="str">
        <f t="shared" si="66"/>
        <v>0001000010010102128</v>
      </c>
    </row>
    <row r="3238" spans="1:11" s="3" customFormat="1">
      <c r="A3238" s="176" t="s">
        <v>6121</v>
      </c>
      <c r="B3238" s="176"/>
      <c r="C3238" s="185">
        <v>4</v>
      </c>
      <c r="D3238" s="153">
        <v>0</v>
      </c>
      <c r="E3238" s="177" t="s">
        <v>3417</v>
      </c>
      <c r="F3238" s="177" t="s">
        <v>3986</v>
      </c>
      <c r="G3238" s="177" t="s">
        <v>3417</v>
      </c>
      <c r="H3238" s="177" t="s">
        <v>3417</v>
      </c>
      <c r="I3238" s="177" t="s">
        <v>3401</v>
      </c>
      <c r="J3238" s="187" t="s">
        <v>9145</v>
      </c>
      <c r="K3238" s="60" t="str">
        <f t="shared" si="66"/>
        <v>0001000010010102129</v>
      </c>
    </row>
    <row r="3239" spans="1:11" s="3" customFormat="1">
      <c r="A3239" s="176" t="s">
        <v>6122</v>
      </c>
      <c r="B3239" s="176"/>
      <c r="C3239" s="185">
        <v>4</v>
      </c>
      <c r="D3239" s="153">
        <v>0</v>
      </c>
      <c r="E3239" s="177" t="s">
        <v>3417</v>
      </c>
      <c r="F3239" s="177" t="s">
        <v>3986</v>
      </c>
      <c r="G3239" s="177" t="s">
        <v>3417</v>
      </c>
      <c r="H3239" s="177" t="s">
        <v>3417</v>
      </c>
      <c r="I3239" s="177" t="s">
        <v>3401</v>
      </c>
      <c r="J3239" s="177" t="s">
        <v>9146</v>
      </c>
      <c r="K3239" s="60" t="str">
        <f t="shared" si="66"/>
        <v>0001000010010102130</v>
      </c>
    </row>
    <row r="3240" spans="1:11" s="3" customFormat="1">
      <c r="A3240" s="176" t="s">
        <v>6123</v>
      </c>
      <c r="B3240" s="176"/>
      <c r="C3240" s="185">
        <v>4</v>
      </c>
      <c r="D3240" s="153">
        <v>0</v>
      </c>
      <c r="E3240" s="177" t="s">
        <v>3417</v>
      </c>
      <c r="F3240" s="177" t="s">
        <v>3986</v>
      </c>
      <c r="G3240" s="177" t="s">
        <v>3417</v>
      </c>
      <c r="H3240" s="177" t="s">
        <v>3417</v>
      </c>
      <c r="I3240" s="177" t="s">
        <v>3401</v>
      </c>
      <c r="J3240" s="187" t="s">
        <v>9147</v>
      </c>
      <c r="K3240" s="60" t="str">
        <f t="shared" si="66"/>
        <v>0001000010010102131</v>
      </c>
    </row>
    <row r="3241" spans="1:11" s="3" customFormat="1">
      <c r="A3241" s="176" t="s">
        <v>6124</v>
      </c>
      <c r="B3241" s="176"/>
      <c r="C3241" s="185">
        <v>4</v>
      </c>
      <c r="D3241" s="153">
        <v>0</v>
      </c>
      <c r="E3241" s="177" t="s">
        <v>3417</v>
      </c>
      <c r="F3241" s="177" t="s">
        <v>3986</v>
      </c>
      <c r="G3241" s="177" t="s">
        <v>3417</v>
      </c>
      <c r="H3241" s="177" t="s">
        <v>3417</v>
      </c>
      <c r="I3241" s="177" t="s">
        <v>3401</v>
      </c>
      <c r="J3241" s="177" t="s">
        <v>9148</v>
      </c>
      <c r="K3241" s="60" t="str">
        <f t="shared" si="66"/>
        <v>0001000010010102132</v>
      </c>
    </row>
    <row r="3242" spans="1:11" s="3" customFormat="1">
      <c r="A3242" s="176" t="s">
        <v>6125</v>
      </c>
      <c r="B3242" s="176"/>
      <c r="C3242" s="185">
        <v>4</v>
      </c>
      <c r="D3242" s="153">
        <v>0</v>
      </c>
      <c r="E3242" s="177" t="s">
        <v>3417</v>
      </c>
      <c r="F3242" s="177" t="s">
        <v>3986</v>
      </c>
      <c r="G3242" s="177" t="s">
        <v>3417</v>
      </c>
      <c r="H3242" s="177" t="s">
        <v>3417</v>
      </c>
      <c r="I3242" s="177" t="s">
        <v>3401</v>
      </c>
      <c r="J3242" s="187" t="s">
        <v>9149</v>
      </c>
      <c r="K3242" s="60" t="str">
        <f t="shared" si="66"/>
        <v>0001000010010102133</v>
      </c>
    </row>
    <row r="3243" spans="1:11" s="3" customFormat="1">
      <c r="A3243" s="176" t="s">
        <v>6126</v>
      </c>
      <c r="B3243" s="176"/>
      <c r="C3243" s="185">
        <v>4</v>
      </c>
      <c r="D3243" s="153">
        <v>0</v>
      </c>
      <c r="E3243" s="177" t="s">
        <v>3417</v>
      </c>
      <c r="F3243" s="177" t="s">
        <v>3986</v>
      </c>
      <c r="G3243" s="177" t="s">
        <v>3417</v>
      </c>
      <c r="H3243" s="177" t="s">
        <v>3417</v>
      </c>
      <c r="I3243" s="177" t="s">
        <v>3401</v>
      </c>
      <c r="J3243" s="177" t="s">
        <v>9150</v>
      </c>
      <c r="K3243" s="60" t="str">
        <f t="shared" si="66"/>
        <v>0001000010010102134</v>
      </c>
    </row>
    <row r="3244" spans="1:11" s="3" customFormat="1">
      <c r="A3244" s="176" t="s">
        <v>6127</v>
      </c>
      <c r="B3244" s="176"/>
      <c r="C3244" s="185">
        <v>4</v>
      </c>
      <c r="D3244" s="153">
        <v>0</v>
      </c>
      <c r="E3244" s="177" t="s">
        <v>3417</v>
      </c>
      <c r="F3244" s="177" t="s">
        <v>3986</v>
      </c>
      <c r="G3244" s="177" t="s">
        <v>3417</v>
      </c>
      <c r="H3244" s="177" t="s">
        <v>3417</v>
      </c>
      <c r="I3244" s="177" t="s">
        <v>3401</v>
      </c>
      <c r="J3244" s="187" t="s">
        <v>9151</v>
      </c>
      <c r="K3244" s="60" t="str">
        <f t="shared" si="66"/>
        <v>0001000010010102135</v>
      </c>
    </row>
    <row r="3245" spans="1:11" s="3" customFormat="1">
      <c r="A3245" s="176" t="s">
        <v>6128</v>
      </c>
      <c r="B3245" s="176"/>
      <c r="C3245" s="185">
        <v>4</v>
      </c>
      <c r="D3245" s="153">
        <v>0</v>
      </c>
      <c r="E3245" s="177" t="s">
        <v>3417</v>
      </c>
      <c r="F3245" s="177" t="s">
        <v>3986</v>
      </c>
      <c r="G3245" s="177" t="s">
        <v>3417</v>
      </c>
      <c r="H3245" s="177" t="s">
        <v>3417</v>
      </c>
      <c r="I3245" s="177" t="s">
        <v>3401</v>
      </c>
      <c r="J3245" s="177" t="s">
        <v>9152</v>
      </c>
      <c r="K3245" s="60" t="str">
        <f t="shared" si="66"/>
        <v>0001000010010102136</v>
      </c>
    </row>
    <row r="3246" spans="1:11" s="3" customFormat="1">
      <c r="A3246" s="176" t="s">
        <v>6129</v>
      </c>
      <c r="B3246" s="176"/>
      <c r="C3246" s="185">
        <v>4</v>
      </c>
      <c r="D3246" s="153">
        <v>0</v>
      </c>
      <c r="E3246" s="177" t="s">
        <v>3417</v>
      </c>
      <c r="F3246" s="177" t="s">
        <v>3986</v>
      </c>
      <c r="G3246" s="177" t="s">
        <v>3417</v>
      </c>
      <c r="H3246" s="177" t="s">
        <v>3417</v>
      </c>
      <c r="I3246" s="177" t="s">
        <v>3401</v>
      </c>
      <c r="J3246" s="187" t="s">
        <v>9153</v>
      </c>
      <c r="K3246" s="60" t="str">
        <f t="shared" si="66"/>
        <v>0001000010010102137</v>
      </c>
    </row>
    <row r="3247" spans="1:11" s="3" customFormat="1">
      <c r="A3247" s="176" t="s">
        <v>6130</v>
      </c>
      <c r="B3247" s="176"/>
      <c r="C3247" s="185">
        <v>4</v>
      </c>
      <c r="D3247" s="153">
        <v>0</v>
      </c>
      <c r="E3247" s="177" t="s">
        <v>3417</v>
      </c>
      <c r="F3247" s="177" t="s">
        <v>3986</v>
      </c>
      <c r="G3247" s="177" t="s">
        <v>3417</v>
      </c>
      <c r="H3247" s="177" t="s">
        <v>3417</v>
      </c>
      <c r="I3247" s="177" t="s">
        <v>3401</v>
      </c>
      <c r="J3247" s="177" t="s">
        <v>9154</v>
      </c>
      <c r="K3247" s="60" t="str">
        <f t="shared" si="66"/>
        <v>0001000010010102138</v>
      </c>
    </row>
    <row r="3248" spans="1:11" s="3" customFormat="1">
      <c r="A3248" s="176" t="s">
        <v>6131</v>
      </c>
      <c r="B3248" s="176"/>
      <c r="C3248" s="185">
        <v>4</v>
      </c>
      <c r="D3248" s="153">
        <v>0</v>
      </c>
      <c r="E3248" s="177" t="s">
        <v>3417</v>
      </c>
      <c r="F3248" s="177" t="s">
        <v>3986</v>
      </c>
      <c r="G3248" s="177" t="s">
        <v>3417</v>
      </c>
      <c r="H3248" s="177" t="s">
        <v>3417</v>
      </c>
      <c r="I3248" s="177" t="s">
        <v>3401</v>
      </c>
      <c r="J3248" s="187" t="s">
        <v>9155</v>
      </c>
      <c r="K3248" s="60" t="str">
        <f t="shared" si="66"/>
        <v>0001000010010102139</v>
      </c>
    </row>
    <row r="3249" spans="1:11" s="3" customFormat="1">
      <c r="A3249" s="176" t="s">
        <v>6132</v>
      </c>
      <c r="B3249" s="176"/>
      <c r="C3249" s="185">
        <v>4</v>
      </c>
      <c r="D3249" s="153">
        <v>0</v>
      </c>
      <c r="E3249" s="177" t="s">
        <v>3417</v>
      </c>
      <c r="F3249" s="177" t="s">
        <v>3986</v>
      </c>
      <c r="G3249" s="177" t="s">
        <v>3417</v>
      </c>
      <c r="H3249" s="177" t="s">
        <v>3417</v>
      </c>
      <c r="I3249" s="177" t="s">
        <v>3401</v>
      </c>
      <c r="J3249" s="177" t="s">
        <v>9156</v>
      </c>
      <c r="K3249" s="60" t="str">
        <f t="shared" si="66"/>
        <v>0001000010010102140</v>
      </c>
    </row>
    <row r="3250" spans="1:11" s="3" customFormat="1">
      <c r="A3250" s="176" t="s">
        <v>6133</v>
      </c>
      <c r="B3250" s="176"/>
      <c r="C3250" s="185">
        <v>4</v>
      </c>
      <c r="D3250" s="153">
        <v>0</v>
      </c>
      <c r="E3250" s="177" t="s">
        <v>3417</v>
      </c>
      <c r="F3250" s="177" t="s">
        <v>3986</v>
      </c>
      <c r="G3250" s="177" t="s">
        <v>3417</v>
      </c>
      <c r="H3250" s="177" t="s">
        <v>3417</v>
      </c>
      <c r="I3250" s="177" t="s">
        <v>3401</v>
      </c>
      <c r="J3250" s="187" t="s">
        <v>9157</v>
      </c>
      <c r="K3250" s="60" t="str">
        <f t="shared" si="66"/>
        <v>0001000010010102141</v>
      </c>
    </row>
    <row r="3251" spans="1:11" s="3" customFormat="1">
      <c r="A3251" s="176" t="s">
        <v>6134</v>
      </c>
      <c r="B3251" s="176"/>
      <c r="C3251" s="185">
        <v>4</v>
      </c>
      <c r="D3251" s="153">
        <v>0</v>
      </c>
      <c r="E3251" s="177" t="s">
        <v>3417</v>
      </c>
      <c r="F3251" s="177" t="s">
        <v>3986</v>
      </c>
      <c r="G3251" s="177" t="s">
        <v>3417</v>
      </c>
      <c r="H3251" s="177" t="s">
        <v>3417</v>
      </c>
      <c r="I3251" s="177" t="s">
        <v>3401</v>
      </c>
      <c r="J3251" s="177" t="s">
        <v>9158</v>
      </c>
      <c r="K3251" s="60" t="str">
        <f t="shared" si="66"/>
        <v>0001000010010102142</v>
      </c>
    </row>
    <row r="3252" spans="1:11" s="3" customFormat="1">
      <c r="A3252" s="176" t="s">
        <v>6135</v>
      </c>
      <c r="B3252" s="176"/>
      <c r="C3252" s="185">
        <v>4</v>
      </c>
      <c r="D3252" s="153">
        <v>0</v>
      </c>
      <c r="E3252" s="177" t="s">
        <v>3417</v>
      </c>
      <c r="F3252" s="177" t="s">
        <v>3986</v>
      </c>
      <c r="G3252" s="177" t="s">
        <v>3417</v>
      </c>
      <c r="H3252" s="177" t="s">
        <v>3417</v>
      </c>
      <c r="I3252" s="177" t="s">
        <v>3401</v>
      </c>
      <c r="J3252" s="187" t="s">
        <v>9159</v>
      </c>
      <c r="K3252" s="60" t="str">
        <f t="shared" si="66"/>
        <v>0001000010010102143</v>
      </c>
    </row>
    <row r="3253" spans="1:11" s="3" customFormat="1">
      <c r="A3253" s="176" t="s">
        <v>6136</v>
      </c>
      <c r="B3253" s="176"/>
      <c r="C3253" s="185">
        <v>4</v>
      </c>
      <c r="D3253" s="153">
        <v>0</v>
      </c>
      <c r="E3253" s="177" t="s">
        <v>3417</v>
      </c>
      <c r="F3253" s="177" t="s">
        <v>3986</v>
      </c>
      <c r="G3253" s="177" t="s">
        <v>3417</v>
      </c>
      <c r="H3253" s="177" t="s">
        <v>3417</v>
      </c>
      <c r="I3253" s="177" t="s">
        <v>3401</v>
      </c>
      <c r="J3253" s="177" t="s">
        <v>9160</v>
      </c>
      <c r="K3253" s="60" t="str">
        <f t="shared" si="66"/>
        <v>0001000010010102144</v>
      </c>
    </row>
    <row r="3254" spans="1:11" s="3" customFormat="1">
      <c r="A3254" s="176" t="s">
        <v>6137</v>
      </c>
      <c r="B3254" s="176"/>
      <c r="C3254" s="185">
        <v>4</v>
      </c>
      <c r="D3254" s="153">
        <v>0</v>
      </c>
      <c r="E3254" s="177" t="s">
        <v>3417</v>
      </c>
      <c r="F3254" s="177" t="s">
        <v>3986</v>
      </c>
      <c r="G3254" s="177" t="s">
        <v>3417</v>
      </c>
      <c r="H3254" s="177" t="s">
        <v>3417</v>
      </c>
      <c r="I3254" s="177" t="s">
        <v>3401</v>
      </c>
      <c r="J3254" s="187" t="s">
        <v>9161</v>
      </c>
      <c r="K3254" s="60" t="str">
        <f t="shared" si="66"/>
        <v>0001000010010102145</v>
      </c>
    </row>
    <row r="3255" spans="1:11" s="3" customFormat="1">
      <c r="A3255" s="176" t="s">
        <v>6138</v>
      </c>
      <c r="B3255" s="176"/>
      <c r="C3255" s="185">
        <v>4</v>
      </c>
      <c r="D3255" s="153">
        <v>0</v>
      </c>
      <c r="E3255" s="177" t="s">
        <v>3417</v>
      </c>
      <c r="F3255" s="177" t="s">
        <v>3986</v>
      </c>
      <c r="G3255" s="177" t="s">
        <v>3417</v>
      </c>
      <c r="H3255" s="177" t="s">
        <v>3417</v>
      </c>
      <c r="I3255" s="177" t="s">
        <v>3401</v>
      </c>
      <c r="J3255" s="177" t="s">
        <v>9162</v>
      </c>
      <c r="K3255" s="60" t="str">
        <f t="shared" si="66"/>
        <v>0001000010010102146</v>
      </c>
    </row>
    <row r="3256" spans="1:11" s="3" customFormat="1">
      <c r="A3256" s="176" t="s">
        <v>6139</v>
      </c>
      <c r="B3256" s="176"/>
      <c r="C3256" s="185">
        <v>4</v>
      </c>
      <c r="D3256" s="153">
        <v>0</v>
      </c>
      <c r="E3256" s="177" t="s">
        <v>3417</v>
      </c>
      <c r="F3256" s="177" t="s">
        <v>3986</v>
      </c>
      <c r="G3256" s="177" t="s">
        <v>3417</v>
      </c>
      <c r="H3256" s="177" t="s">
        <v>3417</v>
      </c>
      <c r="I3256" s="177" t="s">
        <v>3401</v>
      </c>
      <c r="J3256" s="187" t="s">
        <v>9163</v>
      </c>
      <c r="K3256" s="60" t="str">
        <f t="shared" si="66"/>
        <v>0001000010010102147</v>
      </c>
    </row>
    <row r="3257" spans="1:11" s="3" customFormat="1">
      <c r="A3257" s="176" t="s">
        <v>6140</v>
      </c>
      <c r="B3257" s="176"/>
      <c r="C3257" s="185">
        <v>4</v>
      </c>
      <c r="D3257" s="153">
        <v>0</v>
      </c>
      <c r="E3257" s="177" t="s">
        <v>3417</v>
      </c>
      <c r="F3257" s="177" t="s">
        <v>3986</v>
      </c>
      <c r="G3257" s="177" t="s">
        <v>3417</v>
      </c>
      <c r="H3257" s="177" t="s">
        <v>3417</v>
      </c>
      <c r="I3257" s="177" t="s">
        <v>3401</v>
      </c>
      <c r="J3257" s="177" t="s">
        <v>9164</v>
      </c>
      <c r="K3257" s="60" t="str">
        <f t="shared" si="66"/>
        <v>0001000010010102148</v>
      </c>
    </row>
    <row r="3258" spans="1:11" s="3" customFormat="1">
      <c r="A3258" s="176" t="s">
        <v>6141</v>
      </c>
      <c r="B3258" s="176"/>
      <c r="C3258" s="185">
        <v>4</v>
      </c>
      <c r="D3258" s="153">
        <v>0</v>
      </c>
      <c r="E3258" s="177" t="s">
        <v>3417</v>
      </c>
      <c r="F3258" s="177" t="s">
        <v>3986</v>
      </c>
      <c r="G3258" s="177" t="s">
        <v>3417</v>
      </c>
      <c r="H3258" s="177" t="s">
        <v>3417</v>
      </c>
      <c r="I3258" s="177" t="s">
        <v>3401</v>
      </c>
      <c r="J3258" s="187" t="s">
        <v>9165</v>
      </c>
      <c r="K3258" s="60" t="str">
        <f t="shared" si="66"/>
        <v>0001000010010102149</v>
      </c>
    </row>
    <row r="3259" spans="1:11" s="3" customFormat="1">
      <c r="A3259" s="176" t="s">
        <v>6142</v>
      </c>
      <c r="B3259" s="176"/>
      <c r="C3259" s="185">
        <v>4</v>
      </c>
      <c r="D3259" s="153">
        <v>0</v>
      </c>
      <c r="E3259" s="177" t="s">
        <v>3417</v>
      </c>
      <c r="F3259" s="177" t="s">
        <v>3986</v>
      </c>
      <c r="G3259" s="177" t="s">
        <v>3417</v>
      </c>
      <c r="H3259" s="177" t="s">
        <v>3417</v>
      </c>
      <c r="I3259" s="177" t="s">
        <v>3401</v>
      </c>
      <c r="J3259" s="177" t="s">
        <v>9166</v>
      </c>
      <c r="K3259" s="60" t="str">
        <f t="shared" si="66"/>
        <v>0001000010010102150</v>
      </c>
    </row>
    <row r="3260" spans="1:11" s="3" customFormat="1">
      <c r="A3260" s="176" t="s">
        <v>6143</v>
      </c>
      <c r="B3260" s="176"/>
      <c r="C3260" s="185">
        <v>4</v>
      </c>
      <c r="D3260" s="153">
        <v>0</v>
      </c>
      <c r="E3260" s="177" t="s">
        <v>3417</v>
      </c>
      <c r="F3260" s="177" t="s">
        <v>3986</v>
      </c>
      <c r="G3260" s="177" t="s">
        <v>3417</v>
      </c>
      <c r="H3260" s="177" t="s">
        <v>3417</v>
      </c>
      <c r="I3260" s="177" t="s">
        <v>3401</v>
      </c>
      <c r="J3260" s="187" t="s">
        <v>9167</v>
      </c>
      <c r="K3260" s="60" t="str">
        <f t="shared" si="66"/>
        <v>0001000010010102151</v>
      </c>
    </row>
    <row r="3261" spans="1:11" s="3" customFormat="1">
      <c r="A3261" s="176" t="s">
        <v>6144</v>
      </c>
      <c r="B3261" s="176"/>
      <c r="C3261" s="185">
        <v>4</v>
      </c>
      <c r="D3261" s="153">
        <v>0</v>
      </c>
      <c r="E3261" s="177" t="s">
        <v>3417</v>
      </c>
      <c r="F3261" s="177" t="s">
        <v>3986</v>
      </c>
      <c r="G3261" s="177" t="s">
        <v>3417</v>
      </c>
      <c r="H3261" s="177" t="s">
        <v>3417</v>
      </c>
      <c r="I3261" s="177" t="s">
        <v>3401</v>
      </c>
      <c r="J3261" s="177" t="s">
        <v>9168</v>
      </c>
      <c r="K3261" s="60" t="str">
        <f t="shared" si="66"/>
        <v>0001000010010102152</v>
      </c>
    </row>
    <row r="3262" spans="1:11" s="3" customFormat="1">
      <c r="A3262" s="176" t="s">
        <v>6145</v>
      </c>
      <c r="B3262" s="176"/>
      <c r="C3262" s="185">
        <v>4</v>
      </c>
      <c r="D3262" s="153">
        <v>0</v>
      </c>
      <c r="E3262" s="177" t="s">
        <v>3417</v>
      </c>
      <c r="F3262" s="177" t="s">
        <v>3986</v>
      </c>
      <c r="G3262" s="177" t="s">
        <v>3417</v>
      </c>
      <c r="H3262" s="177" t="s">
        <v>3417</v>
      </c>
      <c r="I3262" s="177" t="s">
        <v>3401</v>
      </c>
      <c r="J3262" s="187" t="s">
        <v>9169</v>
      </c>
      <c r="K3262" s="60" t="str">
        <f t="shared" si="66"/>
        <v>0001000010010102153</v>
      </c>
    </row>
    <row r="3263" spans="1:11" s="3" customFormat="1">
      <c r="A3263" s="176" t="s">
        <v>6146</v>
      </c>
      <c r="B3263" s="176"/>
      <c r="C3263" s="185">
        <v>4</v>
      </c>
      <c r="D3263" s="153">
        <v>0</v>
      </c>
      <c r="E3263" s="177" t="s">
        <v>3417</v>
      </c>
      <c r="F3263" s="177" t="s">
        <v>3986</v>
      </c>
      <c r="G3263" s="177" t="s">
        <v>3417</v>
      </c>
      <c r="H3263" s="177" t="s">
        <v>3417</v>
      </c>
      <c r="I3263" s="177" t="s">
        <v>3401</v>
      </c>
      <c r="J3263" s="177" t="s">
        <v>9170</v>
      </c>
      <c r="K3263" s="60" t="str">
        <f t="shared" si="66"/>
        <v>0001000010010102154</v>
      </c>
    </row>
    <row r="3264" spans="1:11" s="3" customFormat="1">
      <c r="A3264" s="176" t="s">
        <v>6147</v>
      </c>
      <c r="B3264" s="176"/>
      <c r="C3264" s="185">
        <v>4</v>
      </c>
      <c r="D3264" s="153">
        <v>0</v>
      </c>
      <c r="E3264" s="177" t="s">
        <v>3417</v>
      </c>
      <c r="F3264" s="177" t="s">
        <v>3986</v>
      </c>
      <c r="G3264" s="177" t="s">
        <v>3417</v>
      </c>
      <c r="H3264" s="177" t="s">
        <v>3417</v>
      </c>
      <c r="I3264" s="177" t="s">
        <v>3401</v>
      </c>
      <c r="J3264" s="187" t="s">
        <v>9171</v>
      </c>
      <c r="K3264" s="60" t="str">
        <f t="shared" si="66"/>
        <v>0001000010010102155</v>
      </c>
    </row>
    <row r="3265" spans="1:11" s="3" customFormat="1">
      <c r="A3265" s="176" t="s">
        <v>6148</v>
      </c>
      <c r="B3265" s="176"/>
      <c r="C3265" s="185">
        <v>4</v>
      </c>
      <c r="D3265" s="153">
        <v>0</v>
      </c>
      <c r="E3265" s="177" t="s">
        <v>3417</v>
      </c>
      <c r="F3265" s="177" t="s">
        <v>3986</v>
      </c>
      <c r="G3265" s="177" t="s">
        <v>3417</v>
      </c>
      <c r="H3265" s="177" t="s">
        <v>3417</v>
      </c>
      <c r="I3265" s="177" t="s">
        <v>3401</v>
      </c>
      <c r="J3265" s="177" t="s">
        <v>9172</v>
      </c>
      <c r="K3265" s="60" t="str">
        <f t="shared" si="66"/>
        <v>0001000010010102156</v>
      </c>
    </row>
    <row r="3266" spans="1:11" s="3" customFormat="1">
      <c r="A3266" s="176" t="s">
        <v>6149</v>
      </c>
      <c r="B3266" s="176"/>
      <c r="C3266" s="185">
        <v>4</v>
      </c>
      <c r="D3266" s="153">
        <v>0</v>
      </c>
      <c r="E3266" s="177" t="s">
        <v>3417</v>
      </c>
      <c r="F3266" s="177" t="s">
        <v>3986</v>
      </c>
      <c r="G3266" s="177" t="s">
        <v>3417</v>
      </c>
      <c r="H3266" s="177" t="s">
        <v>3417</v>
      </c>
      <c r="I3266" s="177" t="s">
        <v>3401</v>
      </c>
      <c r="J3266" s="187" t="s">
        <v>9173</v>
      </c>
      <c r="K3266" s="60" t="str">
        <f t="shared" si="66"/>
        <v>0001000010010102157</v>
      </c>
    </row>
    <row r="3267" spans="1:11" s="3" customFormat="1">
      <c r="A3267" s="176" t="s">
        <v>6150</v>
      </c>
      <c r="B3267" s="176"/>
      <c r="C3267" s="185">
        <v>4</v>
      </c>
      <c r="D3267" s="153">
        <v>0</v>
      </c>
      <c r="E3267" s="177" t="s">
        <v>3417</v>
      </c>
      <c r="F3267" s="177" t="s">
        <v>3986</v>
      </c>
      <c r="G3267" s="177" t="s">
        <v>3417</v>
      </c>
      <c r="H3267" s="177" t="s">
        <v>3417</v>
      </c>
      <c r="I3267" s="177" t="s">
        <v>3401</v>
      </c>
      <c r="J3267" s="177" t="s">
        <v>9174</v>
      </c>
      <c r="K3267" s="60" t="str">
        <f t="shared" si="66"/>
        <v>0001000010010102158</v>
      </c>
    </row>
    <row r="3268" spans="1:11" s="3" customFormat="1">
      <c r="A3268" s="176" t="s">
        <v>6151</v>
      </c>
      <c r="B3268" s="176"/>
      <c r="C3268" s="185">
        <v>4</v>
      </c>
      <c r="D3268" s="153">
        <v>0</v>
      </c>
      <c r="E3268" s="177" t="s">
        <v>3417</v>
      </c>
      <c r="F3268" s="177" t="s">
        <v>3986</v>
      </c>
      <c r="G3268" s="177" t="s">
        <v>3417</v>
      </c>
      <c r="H3268" s="177" t="s">
        <v>3417</v>
      </c>
      <c r="I3268" s="177" t="s">
        <v>3401</v>
      </c>
      <c r="J3268" s="187" t="s">
        <v>9175</v>
      </c>
      <c r="K3268" s="60" t="str">
        <f t="shared" si="66"/>
        <v>0001000010010102159</v>
      </c>
    </row>
    <row r="3269" spans="1:11" s="3" customFormat="1">
      <c r="A3269" s="176" t="s">
        <v>6152</v>
      </c>
      <c r="B3269" s="176"/>
      <c r="C3269" s="185">
        <v>4</v>
      </c>
      <c r="D3269" s="153">
        <v>0</v>
      </c>
      <c r="E3269" s="177" t="s">
        <v>3417</v>
      </c>
      <c r="F3269" s="177" t="s">
        <v>3986</v>
      </c>
      <c r="G3269" s="177" t="s">
        <v>3417</v>
      </c>
      <c r="H3269" s="177" t="s">
        <v>3417</v>
      </c>
      <c r="I3269" s="177" t="s">
        <v>3401</v>
      </c>
      <c r="J3269" s="177" t="s">
        <v>9176</v>
      </c>
      <c r="K3269" s="60" t="str">
        <f t="shared" si="66"/>
        <v>0001000010010102160</v>
      </c>
    </row>
    <row r="3270" spans="1:11" s="3" customFormat="1">
      <c r="A3270" s="176" t="s">
        <v>6153</v>
      </c>
      <c r="B3270" s="176"/>
      <c r="C3270" s="185">
        <v>4</v>
      </c>
      <c r="D3270" s="153">
        <v>0</v>
      </c>
      <c r="E3270" s="177" t="s">
        <v>3417</v>
      </c>
      <c r="F3270" s="177" t="s">
        <v>3986</v>
      </c>
      <c r="G3270" s="177" t="s">
        <v>3417</v>
      </c>
      <c r="H3270" s="177" t="s">
        <v>3417</v>
      </c>
      <c r="I3270" s="177" t="s">
        <v>3401</v>
      </c>
      <c r="J3270" s="187" t="s">
        <v>9177</v>
      </c>
      <c r="K3270" s="60" t="str">
        <f t="shared" si="66"/>
        <v>0001000010010102161</v>
      </c>
    </row>
    <row r="3271" spans="1:11" s="3" customFormat="1">
      <c r="A3271" s="176" t="s">
        <v>6154</v>
      </c>
      <c r="B3271" s="176"/>
      <c r="C3271" s="185">
        <v>4</v>
      </c>
      <c r="D3271" s="153">
        <v>0</v>
      </c>
      <c r="E3271" s="177" t="s">
        <v>3417</v>
      </c>
      <c r="F3271" s="177" t="s">
        <v>3986</v>
      </c>
      <c r="G3271" s="177" t="s">
        <v>3417</v>
      </c>
      <c r="H3271" s="177" t="s">
        <v>3417</v>
      </c>
      <c r="I3271" s="177" t="s">
        <v>3401</v>
      </c>
      <c r="J3271" s="177" t="s">
        <v>9178</v>
      </c>
      <c r="K3271" s="60" t="str">
        <f t="shared" si="66"/>
        <v>0001000010010102162</v>
      </c>
    </row>
    <row r="3272" spans="1:11" s="3" customFormat="1">
      <c r="A3272" s="176" t="s">
        <v>6155</v>
      </c>
      <c r="B3272" s="176"/>
      <c r="C3272" s="185">
        <v>4</v>
      </c>
      <c r="D3272" s="153">
        <v>0</v>
      </c>
      <c r="E3272" s="177" t="s">
        <v>3417</v>
      </c>
      <c r="F3272" s="177" t="s">
        <v>3986</v>
      </c>
      <c r="G3272" s="177" t="s">
        <v>3417</v>
      </c>
      <c r="H3272" s="177" t="s">
        <v>3417</v>
      </c>
      <c r="I3272" s="177" t="s">
        <v>3401</v>
      </c>
      <c r="J3272" s="187" t="s">
        <v>9179</v>
      </c>
      <c r="K3272" s="60" t="str">
        <f t="shared" si="66"/>
        <v>0001000010010102163</v>
      </c>
    </row>
    <row r="3273" spans="1:11" s="3" customFormat="1">
      <c r="A3273" s="176" t="s">
        <v>6156</v>
      </c>
      <c r="B3273" s="176"/>
      <c r="C3273" s="185">
        <v>4</v>
      </c>
      <c r="D3273" s="153">
        <v>0</v>
      </c>
      <c r="E3273" s="177" t="s">
        <v>3417</v>
      </c>
      <c r="F3273" s="177" t="s">
        <v>3986</v>
      </c>
      <c r="G3273" s="177" t="s">
        <v>3417</v>
      </c>
      <c r="H3273" s="177" t="s">
        <v>3417</v>
      </c>
      <c r="I3273" s="177" t="s">
        <v>3401</v>
      </c>
      <c r="J3273" s="177" t="s">
        <v>9180</v>
      </c>
      <c r="K3273" s="60" t="str">
        <f t="shared" si="66"/>
        <v>0001000010010102164</v>
      </c>
    </row>
    <row r="3274" spans="1:11" s="3" customFormat="1">
      <c r="A3274" s="176" t="s">
        <v>6157</v>
      </c>
      <c r="B3274" s="176"/>
      <c r="C3274" s="185">
        <v>4</v>
      </c>
      <c r="D3274" s="153">
        <v>0</v>
      </c>
      <c r="E3274" s="177" t="s">
        <v>3417</v>
      </c>
      <c r="F3274" s="177" t="s">
        <v>3986</v>
      </c>
      <c r="G3274" s="177" t="s">
        <v>3417</v>
      </c>
      <c r="H3274" s="177" t="s">
        <v>3417</v>
      </c>
      <c r="I3274" s="177" t="s">
        <v>3401</v>
      </c>
      <c r="J3274" s="187" t="s">
        <v>9181</v>
      </c>
      <c r="K3274" s="60" t="str">
        <f t="shared" si="66"/>
        <v>0001000010010102165</v>
      </c>
    </row>
    <row r="3275" spans="1:11" s="3" customFormat="1">
      <c r="A3275" s="176" t="s">
        <v>6158</v>
      </c>
      <c r="B3275" s="176"/>
      <c r="C3275" s="185">
        <v>4</v>
      </c>
      <c r="D3275" s="153">
        <v>0</v>
      </c>
      <c r="E3275" s="177" t="s">
        <v>3417</v>
      </c>
      <c r="F3275" s="177" t="s">
        <v>3986</v>
      </c>
      <c r="G3275" s="177" t="s">
        <v>3417</v>
      </c>
      <c r="H3275" s="177" t="s">
        <v>3417</v>
      </c>
      <c r="I3275" s="177" t="s">
        <v>3401</v>
      </c>
      <c r="J3275" s="177" t="s">
        <v>9182</v>
      </c>
      <c r="K3275" s="60" t="str">
        <f t="shared" si="66"/>
        <v>0001000010010102166</v>
      </c>
    </row>
    <row r="3276" spans="1:11" s="3" customFormat="1">
      <c r="A3276" s="176" t="s">
        <v>6159</v>
      </c>
      <c r="B3276" s="176"/>
      <c r="C3276" s="185">
        <v>4</v>
      </c>
      <c r="D3276" s="153">
        <v>0</v>
      </c>
      <c r="E3276" s="177" t="s">
        <v>3417</v>
      </c>
      <c r="F3276" s="177" t="s">
        <v>3986</v>
      </c>
      <c r="G3276" s="177" t="s">
        <v>3417</v>
      </c>
      <c r="H3276" s="177" t="s">
        <v>3417</v>
      </c>
      <c r="I3276" s="177" t="s">
        <v>3401</v>
      </c>
      <c r="J3276" s="187" t="s">
        <v>9183</v>
      </c>
      <c r="K3276" s="60" t="str">
        <f t="shared" si="66"/>
        <v>0001000010010102167</v>
      </c>
    </row>
    <row r="3277" spans="1:11" s="3" customFormat="1">
      <c r="A3277" s="176" t="s">
        <v>6160</v>
      </c>
      <c r="B3277" s="176"/>
      <c r="C3277" s="185">
        <v>4</v>
      </c>
      <c r="D3277" s="153">
        <v>0</v>
      </c>
      <c r="E3277" s="177" t="s">
        <v>3417</v>
      </c>
      <c r="F3277" s="177" t="s">
        <v>3986</v>
      </c>
      <c r="G3277" s="177" t="s">
        <v>3417</v>
      </c>
      <c r="H3277" s="177" t="s">
        <v>3417</v>
      </c>
      <c r="I3277" s="177" t="s">
        <v>3401</v>
      </c>
      <c r="J3277" s="177" t="s">
        <v>9184</v>
      </c>
      <c r="K3277" s="60" t="str">
        <f t="shared" si="66"/>
        <v>0001000010010102168</v>
      </c>
    </row>
    <row r="3278" spans="1:11" s="3" customFormat="1">
      <c r="A3278" s="176" t="s">
        <v>6161</v>
      </c>
      <c r="B3278" s="176"/>
      <c r="C3278" s="185">
        <v>4</v>
      </c>
      <c r="D3278" s="153">
        <v>0</v>
      </c>
      <c r="E3278" s="177" t="s">
        <v>3417</v>
      </c>
      <c r="F3278" s="177" t="s">
        <v>3986</v>
      </c>
      <c r="G3278" s="177" t="s">
        <v>3417</v>
      </c>
      <c r="H3278" s="177" t="s">
        <v>3417</v>
      </c>
      <c r="I3278" s="177" t="s">
        <v>3401</v>
      </c>
      <c r="J3278" s="187" t="s">
        <v>9185</v>
      </c>
      <c r="K3278" s="60" t="str">
        <f t="shared" si="66"/>
        <v>0001000010010102169</v>
      </c>
    </row>
    <row r="3279" spans="1:11" s="3" customFormat="1">
      <c r="A3279" s="176" t="s">
        <v>6162</v>
      </c>
      <c r="B3279" s="176"/>
      <c r="C3279" s="185">
        <v>4</v>
      </c>
      <c r="D3279" s="153">
        <v>0</v>
      </c>
      <c r="E3279" s="177" t="s">
        <v>3417</v>
      </c>
      <c r="F3279" s="177" t="s">
        <v>3986</v>
      </c>
      <c r="G3279" s="177" t="s">
        <v>3417</v>
      </c>
      <c r="H3279" s="177" t="s">
        <v>3417</v>
      </c>
      <c r="I3279" s="177" t="s">
        <v>3401</v>
      </c>
      <c r="J3279" s="177" t="s">
        <v>9186</v>
      </c>
      <c r="K3279" s="60" t="str">
        <f t="shared" si="66"/>
        <v>0001000010010102170</v>
      </c>
    </row>
    <row r="3280" spans="1:11" s="3" customFormat="1">
      <c r="A3280" s="176" t="s">
        <v>6163</v>
      </c>
      <c r="B3280" s="176"/>
      <c r="C3280" s="185">
        <v>4</v>
      </c>
      <c r="D3280" s="153">
        <v>0</v>
      </c>
      <c r="E3280" s="177" t="s">
        <v>3417</v>
      </c>
      <c r="F3280" s="177" t="s">
        <v>3986</v>
      </c>
      <c r="G3280" s="177" t="s">
        <v>3417</v>
      </c>
      <c r="H3280" s="177" t="s">
        <v>3417</v>
      </c>
      <c r="I3280" s="177" t="s">
        <v>3401</v>
      </c>
      <c r="J3280" s="187" t="s">
        <v>9187</v>
      </c>
      <c r="K3280" s="60" t="str">
        <f t="shared" si="66"/>
        <v>0001000010010102171</v>
      </c>
    </row>
    <row r="3281" spans="1:11" s="3" customFormat="1">
      <c r="A3281" s="176" t="s">
        <v>6164</v>
      </c>
      <c r="B3281" s="176"/>
      <c r="C3281" s="185">
        <v>4</v>
      </c>
      <c r="D3281" s="153">
        <v>0</v>
      </c>
      <c r="E3281" s="177" t="s">
        <v>3417</v>
      </c>
      <c r="F3281" s="177" t="s">
        <v>3986</v>
      </c>
      <c r="G3281" s="177" t="s">
        <v>3417</v>
      </c>
      <c r="H3281" s="177" t="s">
        <v>3417</v>
      </c>
      <c r="I3281" s="177" t="s">
        <v>3401</v>
      </c>
      <c r="J3281" s="177" t="s">
        <v>9188</v>
      </c>
      <c r="K3281" s="60" t="str">
        <f t="shared" si="66"/>
        <v>0001000010010102172</v>
      </c>
    </row>
    <row r="3282" spans="1:11" s="3" customFormat="1">
      <c r="A3282" s="176" t="s">
        <v>6165</v>
      </c>
      <c r="B3282" s="176"/>
      <c r="C3282" s="185">
        <v>4</v>
      </c>
      <c r="D3282" s="153">
        <v>0</v>
      </c>
      <c r="E3282" s="177" t="s">
        <v>3417</v>
      </c>
      <c r="F3282" s="177" t="s">
        <v>3986</v>
      </c>
      <c r="G3282" s="177" t="s">
        <v>3417</v>
      </c>
      <c r="H3282" s="177" t="s">
        <v>3417</v>
      </c>
      <c r="I3282" s="177" t="s">
        <v>3401</v>
      </c>
      <c r="J3282" s="187" t="s">
        <v>9189</v>
      </c>
      <c r="K3282" s="60" t="str">
        <f t="shared" si="66"/>
        <v>0001000010010102173</v>
      </c>
    </row>
    <row r="3283" spans="1:11" s="3" customFormat="1">
      <c r="A3283" s="176" t="s">
        <v>6166</v>
      </c>
      <c r="B3283" s="176"/>
      <c r="C3283" s="185">
        <v>4</v>
      </c>
      <c r="D3283" s="153">
        <v>0</v>
      </c>
      <c r="E3283" s="177" t="s">
        <v>3417</v>
      </c>
      <c r="F3283" s="177" t="s">
        <v>3986</v>
      </c>
      <c r="G3283" s="177" t="s">
        <v>3417</v>
      </c>
      <c r="H3283" s="177" t="s">
        <v>3417</v>
      </c>
      <c r="I3283" s="177" t="s">
        <v>3401</v>
      </c>
      <c r="J3283" s="177" t="s">
        <v>9190</v>
      </c>
      <c r="K3283" s="60" t="str">
        <f t="shared" si="66"/>
        <v>0001000010010102174</v>
      </c>
    </row>
    <row r="3284" spans="1:11" s="3" customFormat="1">
      <c r="A3284" s="176" t="s">
        <v>6167</v>
      </c>
      <c r="B3284" s="176"/>
      <c r="C3284" s="185">
        <v>4</v>
      </c>
      <c r="D3284" s="153">
        <v>0</v>
      </c>
      <c r="E3284" s="177" t="s">
        <v>3417</v>
      </c>
      <c r="F3284" s="177" t="s">
        <v>3986</v>
      </c>
      <c r="G3284" s="177" t="s">
        <v>3417</v>
      </c>
      <c r="H3284" s="177" t="s">
        <v>3417</v>
      </c>
      <c r="I3284" s="177" t="s">
        <v>3401</v>
      </c>
      <c r="J3284" s="187" t="s">
        <v>9191</v>
      </c>
      <c r="K3284" s="60" t="str">
        <f t="shared" si="66"/>
        <v>0001000010010102175</v>
      </c>
    </row>
    <row r="3285" spans="1:11" s="3" customFormat="1">
      <c r="A3285" s="176" t="s">
        <v>6168</v>
      </c>
      <c r="B3285" s="176"/>
      <c r="C3285" s="185">
        <v>4</v>
      </c>
      <c r="D3285" s="153">
        <v>0</v>
      </c>
      <c r="E3285" s="177" t="s">
        <v>3417</v>
      </c>
      <c r="F3285" s="177" t="s">
        <v>3986</v>
      </c>
      <c r="G3285" s="177" t="s">
        <v>3417</v>
      </c>
      <c r="H3285" s="177" t="s">
        <v>3417</v>
      </c>
      <c r="I3285" s="177" t="s">
        <v>3401</v>
      </c>
      <c r="J3285" s="177" t="s">
        <v>9192</v>
      </c>
      <c r="K3285" s="60" t="str">
        <f t="shared" si="66"/>
        <v>0001000010010102176</v>
      </c>
    </row>
    <row r="3286" spans="1:11" s="3" customFormat="1">
      <c r="A3286" s="176" t="s">
        <v>6169</v>
      </c>
      <c r="B3286" s="176"/>
      <c r="C3286" s="185">
        <v>4</v>
      </c>
      <c r="D3286" s="153">
        <v>0</v>
      </c>
      <c r="E3286" s="177" t="s">
        <v>3417</v>
      </c>
      <c r="F3286" s="177" t="s">
        <v>3986</v>
      </c>
      <c r="G3286" s="177" t="s">
        <v>3417</v>
      </c>
      <c r="H3286" s="177" t="s">
        <v>3417</v>
      </c>
      <c r="I3286" s="177" t="s">
        <v>3401</v>
      </c>
      <c r="J3286" s="187" t="s">
        <v>9193</v>
      </c>
      <c r="K3286" s="60" t="str">
        <f t="shared" si="66"/>
        <v>0001000010010102177</v>
      </c>
    </row>
    <row r="3287" spans="1:11" s="3" customFormat="1">
      <c r="A3287" s="176" t="s">
        <v>6170</v>
      </c>
      <c r="B3287" s="176"/>
      <c r="C3287" s="185">
        <v>4</v>
      </c>
      <c r="D3287" s="153">
        <v>0</v>
      </c>
      <c r="E3287" s="177" t="s">
        <v>3417</v>
      </c>
      <c r="F3287" s="177" t="s">
        <v>3986</v>
      </c>
      <c r="G3287" s="177" t="s">
        <v>3417</v>
      </c>
      <c r="H3287" s="177" t="s">
        <v>3417</v>
      </c>
      <c r="I3287" s="177" t="s">
        <v>3401</v>
      </c>
      <c r="J3287" s="177" t="s">
        <v>9194</v>
      </c>
      <c r="K3287" s="60" t="str">
        <f t="shared" ref="K3287:K3350" si="67">D3287&amp;E3287&amp;F3287&amp;G3287&amp;H3287&amp;I3287&amp;J3287</f>
        <v>0001000010010102178</v>
      </c>
    </row>
    <row r="3288" spans="1:11" s="3" customFormat="1">
      <c r="A3288" s="176" t="s">
        <v>6171</v>
      </c>
      <c r="B3288" s="176"/>
      <c r="C3288" s="185">
        <v>4</v>
      </c>
      <c r="D3288" s="153">
        <v>0</v>
      </c>
      <c r="E3288" s="177" t="s">
        <v>3417</v>
      </c>
      <c r="F3288" s="177" t="s">
        <v>3986</v>
      </c>
      <c r="G3288" s="177" t="s">
        <v>3417</v>
      </c>
      <c r="H3288" s="177" t="s">
        <v>3417</v>
      </c>
      <c r="I3288" s="177" t="s">
        <v>3401</v>
      </c>
      <c r="J3288" s="187" t="s">
        <v>9195</v>
      </c>
      <c r="K3288" s="60" t="str">
        <f t="shared" si="67"/>
        <v>0001000010010102179</v>
      </c>
    </row>
    <row r="3289" spans="1:11" s="3" customFormat="1">
      <c r="A3289" s="176" t="s">
        <v>6172</v>
      </c>
      <c r="B3289" s="176"/>
      <c r="C3289" s="185">
        <v>4</v>
      </c>
      <c r="D3289" s="153">
        <v>0</v>
      </c>
      <c r="E3289" s="177" t="s">
        <v>3417</v>
      </c>
      <c r="F3289" s="177" t="s">
        <v>3986</v>
      </c>
      <c r="G3289" s="177" t="s">
        <v>3417</v>
      </c>
      <c r="H3289" s="177" t="s">
        <v>3417</v>
      </c>
      <c r="I3289" s="177" t="s">
        <v>3401</v>
      </c>
      <c r="J3289" s="177" t="s">
        <v>9196</v>
      </c>
      <c r="K3289" s="60" t="str">
        <f t="shared" si="67"/>
        <v>0001000010010102180</v>
      </c>
    </row>
    <row r="3290" spans="1:11" s="3" customFormat="1">
      <c r="A3290" s="176" t="s">
        <v>6173</v>
      </c>
      <c r="B3290" s="176"/>
      <c r="C3290" s="185">
        <v>4</v>
      </c>
      <c r="D3290" s="153">
        <v>0</v>
      </c>
      <c r="E3290" s="177" t="s">
        <v>3417</v>
      </c>
      <c r="F3290" s="177" t="s">
        <v>3986</v>
      </c>
      <c r="G3290" s="177" t="s">
        <v>3417</v>
      </c>
      <c r="H3290" s="177" t="s">
        <v>3417</v>
      </c>
      <c r="I3290" s="177" t="s">
        <v>3401</v>
      </c>
      <c r="J3290" s="187" t="s">
        <v>9197</v>
      </c>
      <c r="K3290" s="60" t="str">
        <f t="shared" si="67"/>
        <v>0001000010010102181</v>
      </c>
    </row>
    <row r="3291" spans="1:11" s="3" customFormat="1">
      <c r="A3291" s="176" t="s">
        <v>6174</v>
      </c>
      <c r="B3291" s="176"/>
      <c r="C3291" s="185">
        <v>4</v>
      </c>
      <c r="D3291" s="153">
        <v>0</v>
      </c>
      <c r="E3291" s="177" t="s">
        <v>3417</v>
      </c>
      <c r="F3291" s="177" t="s">
        <v>3986</v>
      </c>
      <c r="G3291" s="177" t="s">
        <v>3417</v>
      </c>
      <c r="H3291" s="177" t="s">
        <v>3417</v>
      </c>
      <c r="I3291" s="177" t="s">
        <v>3401</v>
      </c>
      <c r="J3291" s="177" t="s">
        <v>9198</v>
      </c>
      <c r="K3291" s="60" t="str">
        <f t="shared" si="67"/>
        <v>0001000010010102182</v>
      </c>
    </row>
    <row r="3292" spans="1:11" s="3" customFormat="1">
      <c r="A3292" s="176" t="s">
        <v>6175</v>
      </c>
      <c r="B3292" s="176"/>
      <c r="C3292" s="185">
        <v>4</v>
      </c>
      <c r="D3292" s="153">
        <v>0</v>
      </c>
      <c r="E3292" s="177" t="s">
        <v>3417</v>
      </c>
      <c r="F3292" s="177" t="s">
        <v>3986</v>
      </c>
      <c r="G3292" s="177" t="s">
        <v>3417</v>
      </c>
      <c r="H3292" s="177" t="s">
        <v>3417</v>
      </c>
      <c r="I3292" s="177" t="s">
        <v>3401</v>
      </c>
      <c r="J3292" s="187" t="s">
        <v>9199</v>
      </c>
      <c r="K3292" s="60" t="str">
        <f t="shared" si="67"/>
        <v>0001000010010102183</v>
      </c>
    </row>
    <row r="3293" spans="1:11" s="3" customFormat="1">
      <c r="A3293" s="176" t="s">
        <v>6176</v>
      </c>
      <c r="B3293" s="176"/>
      <c r="C3293" s="185">
        <v>4</v>
      </c>
      <c r="D3293" s="153">
        <v>0</v>
      </c>
      <c r="E3293" s="177" t="s">
        <v>3417</v>
      </c>
      <c r="F3293" s="177" t="s">
        <v>3986</v>
      </c>
      <c r="G3293" s="177" t="s">
        <v>3417</v>
      </c>
      <c r="H3293" s="177" t="s">
        <v>3417</v>
      </c>
      <c r="I3293" s="177" t="s">
        <v>3401</v>
      </c>
      <c r="J3293" s="177" t="s">
        <v>9200</v>
      </c>
      <c r="K3293" s="60" t="str">
        <f t="shared" si="67"/>
        <v>0001000010010102184</v>
      </c>
    </row>
    <row r="3294" spans="1:11" s="3" customFormat="1">
      <c r="A3294" s="176" t="s">
        <v>6177</v>
      </c>
      <c r="B3294" s="176"/>
      <c r="C3294" s="185">
        <v>4</v>
      </c>
      <c r="D3294" s="153">
        <v>0</v>
      </c>
      <c r="E3294" s="177" t="s">
        <v>3417</v>
      </c>
      <c r="F3294" s="177" t="s">
        <v>3986</v>
      </c>
      <c r="G3294" s="177" t="s">
        <v>3417</v>
      </c>
      <c r="H3294" s="177" t="s">
        <v>3417</v>
      </c>
      <c r="I3294" s="177" t="s">
        <v>3401</v>
      </c>
      <c r="J3294" s="187" t="s">
        <v>9201</v>
      </c>
      <c r="K3294" s="60" t="str">
        <f t="shared" si="67"/>
        <v>0001000010010102185</v>
      </c>
    </row>
    <row r="3295" spans="1:11" s="3" customFormat="1">
      <c r="A3295" s="176" t="s">
        <v>6178</v>
      </c>
      <c r="B3295" s="176"/>
      <c r="C3295" s="185">
        <v>4</v>
      </c>
      <c r="D3295" s="153">
        <v>0</v>
      </c>
      <c r="E3295" s="177" t="s">
        <v>3417</v>
      </c>
      <c r="F3295" s="177" t="s">
        <v>3986</v>
      </c>
      <c r="G3295" s="177" t="s">
        <v>3417</v>
      </c>
      <c r="H3295" s="177" t="s">
        <v>3417</v>
      </c>
      <c r="I3295" s="177" t="s">
        <v>3401</v>
      </c>
      <c r="J3295" s="177" t="s">
        <v>9202</v>
      </c>
      <c r="K3295" s="60" t="str">
        <f t="shared" si="67"/>
        <v>0001000010010102186</v>
      </c>
    </row>
    <row r="3296" spans="1:11" s="3" customFormat="1">
      <c r="A3296" s="176" t="s">
        <v>6179</v>
      </c>
      <c r="B3296" s="176"/>
      <c r="C3296" s="185">
        <v>4</v>
      </c>
      <c r="D3296" s="153">
        <v>0</v>
      </c>
      <c r="E3296" s="177" t="s">
        <v>3417</v>
      </c>
      <c r="F3296" s="177" t="s">
        <v>3986</v>
      </c>
      <c r="G3296" s="177" t="s">
        <v>3417</v>
      </c>
      <c r="H3296" s="177" t="s">
        <v>3417</v>
      </c>
      <c r="I3296" s="177" t="s">
        <v>3401</v>
      </c>
      <c r="J3296" s="187" t="s">
        <v>9203</v>
      </c>
      <c r="K3296" s="60" t="str">
        <f t="shared" si="67"/>
        <v>0001000010010102187</v>
      </c>
    </row>
    <row r="3297" spans="1:11" s="3" customFormat="1">
      <c r="A3297" s="176" t="s">
        <v>6180</v>
      </c>
      <c r="B3297" s="176"/>
      <c r="C3297" s="185">
        <v>4</v>
      </c>
      <c r="D3297" s="153">
        <v>0</v>
      </c>
      <c r="E3297" s="177" t="s">
        <v>3417</v>
      </c>
      <c r="F3297" s="177" t="s">
        <v>3986</v>
      </c>
      <c r="G3297" s="177" t="s">
        <v>3417</v>
      </c>
      <c r="H3297" s="177" t="s">
        <v>3417</v>
      </c>
      <c r="I3297" s="177" t="s">
        <v>3401</v>
      </c>
      <c r="J3297" s="177" t="s">
        <v>9204</v>
      </c>
      <c r="K3297" s="60" t="str">
        <f t="shared" si="67"/>
        <v>0001000010010102188</v>
      </c>
    </row>
    <row r="3298" spans="1:11" s="3" customFormat="1">
      <c r="A3298" s="176" t="s">
        <v>6181</v>
      </c>
      <c r="B3298" s="176"/>
      <c r="C3298" s="185">
        <v>4</v>
      </c>
      <c r="D3298" s="153">
        <v>0</v>
      </c>
      <c r="E3298" s="177" t="s">
        <v>3417</v>
      </c>
      <c r="F3298" s="177" t="s">
        <v>3986</v>
      </c>
      <c r="G3298" s="177" t="s">
        <v>3417</v>
      </c>
      <c r="H3298" s="177" t="s">
        <v>3417</v>
      </c>
      <c r="I3298" s="177" t="s">
        <v>3401</v>
      </c>
      <c r="J3298" s="187" t="s">
        <v>9205</v>
      </c>
      <c r="K3298" s="60" t="str">
        <f t="shared" si="67"/>
        <v>0001000010010102189</v>
      </c>
    </row>
    <row r="3299" spans="1:11" s="3" customFormat="1">
      <c r="A3299" s="176" t="s">
        <v>6182</v>
      </c>
      <c r="B3299" s="176"/>
      <c r="C3299" s="185">
        <v>4</v>
      </c>
      <c r="D3299" s="153">
        <v>0</v>
      </c>
      <c r="E3299" s="177" t="s">
        <v>3417</v>
      </c>
      <c r="F3299" s="177" t="s">
        <v>3986</v>
      </c>
      <c r="G3299" s="177" t="s">
        <v>3417</v>
      </c>
      <c r="H3299" s="177" t="s">
        <v>3417</v>
      </c>
      <c r="I3299" s="177" t="s">
        <v>3401</v>
      </c>
      <c r="J3299" s="177" t="s">
        <v>9206</v>
      </c>
      <c r="K3299" s="60" t="str">
        <f t="shared" si="67"/>
        <v>0001000010010102190</v>
      </c>
    </row>
    <row r="3300" spans="1:11" s="3" customFormat="1">
      <c r="A3300" s="176" t="s">
        <v>6183</v>
      </c>
      <c r="B3300" s="176"/>
      <c r="C3300" s="185">
        <v>4</v>
      </c>
      <c r="D3300" s="153">
        <v>0</v>
      </c>
      <c r="E3300" s="177" t="s">
        <v>3417</v>
      </c>
      <c r="F3300" s="177" t="s">
        <v>3986</v>
      </c>
      <c r="G3300" s="177" t="s">
        <v>3417</v>
      </c>
      <c r="H3300" s="177" t="s">
        <v>3417</v>
      </c>
      <c r="I3300" s="177" t="s">
        <v>3401</v>
      </c>
      <c r="J3300" s="187" t="s">
        <v>9207</v>
      </c>
      <c r="K3300" s="60" t="str">
        <f t="shared" si="67"/>
        <v>0001000010010102191</v>
      </c>
    </row>
    <row r="3301" spans="1:11" s="3" customFormat="1">
      <c r="A3301" s="176" t="s">
        <v>6184</v>
      </c>
      <c r="B3301" s="176"/>
      <c r="C3301" s="185">
        <v>4</v>
      </c>
      <c r="D3301" s="153">
        <v>0</v>
      </c>
      <c r="E3301" s="177" t="s">
        <v>3417</v>
      </c>
      <c r="F3301" s="177" t="s">
        <v>3986</v>
      </c>
      <c r="G3301" s="177" t="s">
        <v>3417</v>
      </c>
      <c r="H3301" s="177" t="s">
        <v>3417</v>
      </c>
      <c r="I3301" s="177" t="s">
        <v>3401</v>
      </c>
      <c r="J3301" s="177" t="s">
        <v>9208</v>
      </c>
      <c r="K3301" s="60" t="str">
        <f t="shared" si="67"/>
        <v>0001000010010102192</v>
      </c>
    </row>
    <row r="3302" spans="1:11" s="3" customFormat="1">
      <c r="A3302" s="176" t="s">
        <v>6185</v>
      </c>
      <c r="B3302" s="176"/>
      <c r="C3302" s="185">
        <v>4</v>
      </c>
      <c r="D3302" s="153">
        <v>0</v>
      </c>
      <c r="E3302" s="177" t="s">
        <v>3417</v>
      </c>
      <c r="F3302" s="177" t="s">
        <v>3986</v>
      </c>
      <c r="G3302" s="177" t="s">
        <v>3417</v>
      </c>
      <c r="H3302" s="177" t="s">
        <v>3417</v>
      </c>
      <c r="I3302" s="177" t="s">
        <v>3401</v>
      </c>
      <c r="J3302" s="187" t="s">
        <v>9209</v>
      </c>
      <c r="K3302" s="60" t="str">
        <f t="shared" si="67"/>
        <v>0001000010010102193</v>
      </c>
    </row>
    <row r="3303" spans="1:11" s="3" customFormat="1">
      <c r="A3303" s="176" t="s">
        <v>6186</v>
      </c>
      <c r="B3303" s="176"/>
      <c r="C3303" s="185">
        <v>4</v>
      </c>
      <c r="D3303" s="153">
        <v>0</v>
      </c>
      <c r="E3303" s="177" t="s">
        <v>3417</v>
      </c>
      <c r="F3303" s="177" t="s">
        <v>3986</v>
      </c>
      <c r="G3303" s="177" t="s">
        <v>3417</v>
      </c>
      <c r="H3303" s="177" t="s">
        <v>3417</v>
      </c>
      <c r="I3303" s="177" t="s">
        <v>3401</v>
      </c>
      <c r="J3303" s="177" t="s">
        <v>9210</v>
      </c>
      <c r="K3303" s="60" t="str">
        <f t="shared" si="67"/>
        <v>0001000010010102194</v>
      </c>
    </row>
    <row r="3304" spans="1:11" s="3" customFormat="1">
      <c r="A3304" s="176" t="s">
        <v>6187</v>
      </c>
      <c r="B3304" s="176"/>
      <c r="C3304" s="185">
        <v>4</v>
      </c>
      <c r="D3304" s="153">
        <v>0</v>
      </c>
      <c r="E3304" s="177" t="s">
        <v>3417</v>
      </c>
      <c r="F3304" s="177" t="s">
        <v>3986</v>
      </c>
      <c r="G3304" s="177" t="s">
        <v>3417</v>
      </c>
      <c r="H3304" s="177" t="s">
        <v>3417</v>
      </c>
      <c r="I3304" s="177" t="s">
        <v>3401</v>
      </c>
      <c r="J3304" s="187" t="s">
        <v>9211</v>
      </c>
      <c r="K3304" s="60" t="str">
        <f t="shared" si="67"/>
        <v>0001000010010102195</v>
      </c>
    </row>
    <row r="3305" spans="1:11" s="3" customFormat="1">
      <c r="A3305" s="176" t="s">
        <v>6188</v>
      </c>
      <c r="B3305" s="176"/>
      <c r="C3305" s="185">
        <v>4</v>
      </c>
      <c r="D3305" s="153">
        <v>0</v>
      </c>
      <c r="E3305" s="177" t="s">
        <v>3417</v>
      </c>
      <c r="F3305" s="177" t="s">
        <v>3986</v>
      </c>
      <c r="G3305" s="177" t="s">
        <v>3417</v>
      </c>
      <c r="H3305" s="177" t="s">
        <v>3417</v>
      </c>
      <c r="I3305" s="177" t="s">
        <v>3401</v>
      </c>
      <c r="J3305" s="177" t="s">
        <v>9212</v>
      </c>
      <c r="K3305" s="60" t="str">
        <f t="shared" si="67"/>
        <v>0001000010010102196</v>
      </c>
    </row>
    <row r="3306" spans="1:11" s="3" customFormat="1">
      <c r="A3306" s="176" t="s">
        <v>6189</v>
      </c>
      <c r="B3306" s="176"/>
      <c r="C3306" s="185">
        <v>4</v>
      </c>
      <c r="D3306" s="153">
        <v>0</v>
      </c>
      <c r="E3306" s="177" t="s">
        <v>3417</v>
      </c>
      <c r="F3306" s="177" t="s">
        <v>3986</v>
      </c>
      <c r="G3306" s="177" t="s">
        <v>3417</v>
      </c>
      <c r="H3306" s="177" t="s">
        <v>3417</v>
      </c>
      <c r="I3306" s="177" t="s">
        <v>3401</v>
      </c>
      <c r="J3306" s="187" t="s">
        <v>9213</v>
      </c>
      <c r="K3306" s="60" t="str">
        <f t="shared" si="67"/>
        <v>0001000010010102197</v>
      </c>
    </row>
    <row r="3307" spans="1:11" s="3" customFormat="1">
      <c r="A3307" s="176" t="s">
        <v>6190</v>
      </c>
      <c r="B3307" s="176"/>
      <c r="C3307" s="185">
        <v>4</v>
      </c>
      <c r="D3307" s="153">
        <v>0</v>
      </c>
      <c r="E3307" s="177" t="s">
        <v>3417</v>
      </c>
      <c r="F3307" s="177" t="s">
        <v>3986</v>
      </c>
      <c r="G3307" s="177" t="s">
        <v>3417</v>
      </c>
      <c r="H3307" s="177" t="s">
        <v>3417</v>
      </c>
      <c r="I3307" s="177" t="s">
        <v>3401</v>
      </c>
      <c r="J3307" s="177" t="s">
        <v>9214</v>
      </c>
      <c r="K3307" s="60" t="str">
        <f t="shared" si="67"/>
        <v>0001000010010102198</v>
      </c>
    </row>
    <row r="3308" spans="1:11" s="3" customFormat="1">
      <c r="A3308" s="176" t="s">
        <v>6191</v>
      </c>
      <c r="B3308" s="176"/>
      <c r="C3308" s="185">
        <v>4</v>
      </c>
      <c r="D3308" s="153">
        <v>0</v>
      </c>
      <c r="E3308" s="177" t="s">
        <v>3417</v>
      </c>
      <c r="F3308" s="177" t="s">
        <v>3986</v>
      </c>
      <c r="G3308" s="177" t="s">
        <v>3417</v>
      </c>
      <c r="H3308" s="177" t="s">
        <v>3417</v>
      </c>
      <c r="I3308" s="177" t="s">
        <v>3401</v>
      </c>
      <c r="J3308" s="187" t="s">
        <v>9215</v>
      </c>
      <c r="K3308" s="60" t="str">
        <f t="shared" si="67"/>
        <v>0001000010010102199</v>
      </c>
    </row>
    <row r="3309" spans="1:11" s="3" customFormat="1">
      <c r="A3309" s="176" t="s">
        <v>6192</v>
      </c>
      <c r="B3309" s="176"/>
      <c r="C3309" s="185">
        <v>4</v>
      </c>
      <c r="D3309" s="153">
        <v>0</v>
      </c>
      <c r="E3309" s="177" t="s">
        <v>3417</v>
      </c>
      <c r="F3309" s="177" t="s">
        <v>3986</v>
      </c>
      <c r="G3309" s="177" t="s">
        <v>3417</v>
      </c>
      <c r="H3309" s="177" t="s">
        <v>3417</v>
      </c>
      <c r="I3309" s="177" t="s">
        <v>3401</v>
      </c>
      <c r="J3309" s="177" t="s">
        <v>9216</v>
      </c>
      <c r="K3309" s="60" t="str">
        <f t="shared" si="67"/>
        <v>0001000010010102200</v>
      </c>
    </row>
    <row r="3310" spans="1:11" s="3" customFormat="1">
      <c r="A3310" s="176" t="s">
        <v>6193</v>
      </c>
      <c r="B3310" s="176"/>
      <c r="C3310" s="185">
        <v>4</v>
      </c>
      <c r="D3310" s="153">
        <v>0</v>
      </c>
      <c r="E3310" s="177" t="s">
        <v>3417</v>
      </c>
      <c r="F3310" s="177" t="s">
        <v>3986</v>
      </c>
      <c r="G3310" s="177" t="s">
        <v>3417</v>
      </c>
      <c r="H3310" s="177" t="s">
        <v>3417</v>
      </c>
      <c r="I3310" s="177" t="s">
        <v>3401</v>
      </c>
      <c r="J3310" s="187" t="s">
        <v>9217</v>
      </c>
      <c r="K3310" s="60" t="str">
        <f t="shared" si="67"/>
        <v>0001000010010102201</v>
      </c>
    </row>
    <row r="3311" spans="1:11" s="3" customFormat="1">
      <c r="A3311" s="176" t="s">
        <v>6194</v>
      </c>
      <c r="B3311" s="176"/>
      <c r="C3311" s="185">
        <v>4</v>
      </c>
      <c r="D3311" s="153">
        <v>0</v>
      </c>
      <c r="E3311" s="177" t="s">
        <v>3417</v>
      </c>
      <c r="F3311" s="177" t="s">
        <v>3986</v>
      </c>
      <c r="G3311" s="177" t="s">
        <v>3417</v>
      </c>
      <c r="H3311" s="177" t="s">
        <v>3417</v>
      </c>
      <c r="I3311" s="177" t="s">
        <v>3401</v>
      </c>
      <c r="J3311" s="177" t="s">
        <v>9218</v>
      </c>
      <c r="K3311" s="60" t="str">
        <f t="shared" si="67"/>
        <v>0001000010010102202</v>
      </c>
    </row>
    <row r="3312" spans="1:11" s="3" customFormat="1">
      <c r="A3312" s="176" t="s">
        <v>6195</v>
      </c>
      <c r="B3312" s="176"/>
      <c r="C3312" s="185">
        <v>4</v>
      </c>
      <c r="D3312" s="153">
        <v>0</v>
      </c>
      <c r="E3312" s="177" t="s">
        <v>3417</v>
      </c>
      <c r="F3312" s="177" t="s">
        <v>3986</v>
      </c>
      <c r="G3312" s="177" t="s">
        <v>3417</v>
      </c>
      <c r="H3312" s="177" t="s">
        <v>3417</v>
      </c>
      <c r="I3312" s="177" t="s">
        <v>3401</v>
      </c>
      <c r="J3312" s="187" t="s">
        <v>9219</v>
      </c>
      <c r="K3312" s="60" t="str">
        <f t="shared" si="67"/>
        <v>0001000010010102203</v>
      </c>
    </row>
    <row r="3313" spans="1:11" s="3" customFormat="1">
      <c r="A3313" s="176" t="s">
        <v>6196</v>
      </c>
      <c r="B3313" s="176"/>
      <c r="C3313" s="185">
        <v>4</v>
      </c>
      <c r="D3313" s="153">
        <v>0</v>
      </c>
      <c r="E3313" s="177" t="s">
        <v>3417</v>
      </c>
      <c r="F3313" s="177" t="s">
        <v>3986</v>
      </c>
      <c r="G3313" s="177" t="s">
        <v>3417</v>
      </c>
      <c r="H3313" s="177" t="s">
        <v>3417</v>
      </c>
      <c r="I3313" s="177" t="s">
        <v>3401</v>
      </c>
      <c r="J3313" s="177" t="s">
        <v>9220</v>
      </c>
      <c r="K3313" s="60" t="str">
        <f t="shared" si="67"/>
        <v>0001000010010102204</v>
      </c>
    </row>
    <row r="3314" spans="1:11" s="3" customFormat="1">
      <c r="A3314" s="176" t="s">
        <v>6197</v>
      </c>
      <c r="B3314" s="176"/>
      <c r="C3314" s="185">
        <v>4</v>
      </c>
      <c r="D3314" s="153">
        <v>0</v>
      </c>
      <c r="E3314" s="177" t="s">
        <v>3417</v>
      </c>
      <c r="F3314" s="177" t="s">
        <v>3986</v>
      </c>
      <c r="G3314" s="177" t="s">
        <v>3417</v>
      </c>
      <c r="H3314" s="177" t="s">
        <v>3417</v>
      </c>
      <c r="I3314" s="177" t="s">
        <v>3401</v>
      </c>
      <c r="J3314" s="187" t="s">
        <v>9221</v>
      </c>
      <c r="K3314" s="60" t="str">
        <f t="shared" si="67"/>
        <v>0001000010010102205</v>
      </c>
    </row>
    <row r="3315" spans="1:11" s="3" customFormat="1">
      <c r="A3315" s="176" t="s">
        <v>6198</v>
      </c>
      <c r="B3315" s="176"/>
      <c r="C3315" s="185">
        <v>4</v>
      </c>
      <c r="D3315" s="153">
        <v>0</v>
      </c>
      <c r="E3315" s="177" t="s">
        <v>3417</v>
      </c>
      <c r="F3315" s="177" t="s">
        <v>3986</v>
      </c>
      <c r="G3315" s="177" t="s">
        <v>3417</v>
      </c>
      <c r="H3315" s="177" t="s">
        <v>3417</v>
      </c>
      <c r="I3315" s="177" t="s">
        <v>3401</v>
      </c>
      <c r="J3315" s="177" t="s">
        <v>9222</v>
      </c>
      <c r="K3315" s="60" t="str">
        <f t="shared" si="67"/>
        <v>0001000010010102206</v>
      </c>
    </row>
    <row r="3316" spans="1:11" s="3" customFormat="1">
      <c r="A3316" s="176" t="s">
        <v>6199</v>
      </c>
      <c r="B3316" s="176"/>
      <c r="C3316" s="185">
        <v>4</v>
      </c>
      <c r="D3316" s="153">
        <v>0</v>
      </c>
      <c r="E3316" s="177" t="s">
        <v>3417</v>
      </c>
      <c r="F3316" s="177" t="s">
        <v>3986</v>
      </c>
      <c r="G3316" s="177" t="s">
        <v>3417</v>
      </c>
      <c r="H3316" s="177" t="s">
        <v>3417</v>
      </c>
      <c r="I3316" s="177" t="s">
        <v>3401</v>
      </c>
      <c r="J3316" s="187" t="s">
        <v>9223</v>
      </c>
      <c r="K3316" s="60" t="str">
        <f t="shared" si="67"/>
        <v>0001000010010102207</v>
      </c>
    </row>
    <row r="3317" spans="1:11" s="3" customFormat="1">
      <c r="A3317" s="176" t="s">
        <v>6200</v>
      </c>
      <c r="B3317" s="176"/>
      <c r="C3317" s="185">
        <v>4</v>
      </c>
      <c r="D3317" s="153">
        <v>0</v>
      </c>
      <c r="E3317" s="177" t="s">
        <v>3417</v>
      </c>
      <c r="F3317" s="177" t="s">
        <v>3986</v>
      </c>
      <c r="G3317" s="177" t="s">
        <v>3417</v>
      </c>
      <c r="H3317" s="177" t="s">
        <v>3417</v>
      </c>
      <c r="I3317" s="177" t="s">
        <v>3401</v>
      </c>
      <c r="J3317" s="177" t="s">
        <v>9224</v>
      </c>
      <c r="K3317" s="60" t="str">
        <f t="shared" si="67"/>
        <v>0001000010010102208</v>
      </c>
    </row>
    <row r="3318" spans="1:11" s="3" customFormat="1">
      <c r="A3318" s="176" t="s">
        <v>6201</v>
      </c>
      <c r="B3318" s="176"/>
      <c r="C3318" s="185">
        <v>4</v>
      </c>
      <c r="D3318" s="153">
        <v>0</v>
      </c>
      <c r="E3318" s="177" t="s">
        <v>3417</v>
      </c>
      <c r="F3318" s="177" t="s">
        <v>3986</v>
      </c>
      <c r="G3318" s="177" t="s">
        <v>3417</v>
      </c>
      <c r="H3318" s="177" t="s">
        <v>3417</v>
      </c>
      <c r="I3318" s="177" t="s">
        <v>3401</v>
      </c>
      <c r="J3318" s="187" t="s">
        <v>9225</v>
      </c>
      <c r="K3318" s="60" t="str">
        <f t="shared" si="67"/>
        <v>0001000010010102209</v>
      </c>
    </row>
    <row r="3319" spans="1:11" s="3" customFormat="1">
      <c r="A3319" s="176" t="s">
        <v>6202</v>
      </c>
      <c r="B3319" s="176"/>
      <c r="C3319" s="185">
        <v>4</v>
      </c>
      <c r="D3319" s="153">
        <v>0</v>
      </c>
      <c r="E3319" s="177" t="s">
        <v>3417</v>
      </c>
      <c r="F3319" s="177" t="s">
        <v>3986</v>
      </c>
      <c r="G3319" s="177" t="s">
        <v>3417</v>
      </c>
      <c r="H3319" s="177" t="s">
        <v>3417</v>
      </c>
      <c r="I3319" s="177" t="s">
        <v>3401</v>
      </c>
      <c r="J3319" s="177" t="s">
        <v>9226</v>
      </c>
      <c r="K3319" s="60" t="str">
        <f t="shared" si="67"/>
        <v>0001000010010102210</v>
      </c>
    </row>
    <row r="3320" spans="1:11" s="3" customFormat="1">
      <c r="A3320" s="176" t="s">
        <v>6203</v>
      </c>
      <c r="B3320" s="176"/>
      <c r="C3320" s="185">
        <v>4</v>
      </c>
      <c r="D3320" s="153">
        <v>0</v>
      </c>
      <c r="E3320" s="177" t="s">
        <v>3417</v>
      </c>
      <c r="F3320" s="177" t="s">
        <v>3986</v>
      </c>
      <c r="G3320" s="177" t="s">
        <v>3417</v>
      </c>
      <c r="H3320" s="177" t="s">
        <v>3417</v>
      </c>
      <c r="I3320" s="177" t="s">
        <v>3401</v>
      </c>
      <c r="J3320" s="187" t="s">
        <v>9227</v>
      </c>
      <c r="K3320" s="60" t="str">
        <f t="shared" si="67"/>
        <v>0001000010010102211</v>
      </c>
    </row>
    <row r="3321" spans="1:11" s="3" customFormat="1">
      <c r="A3321" s="176" t="s">
        <v>6204</v>
      </c>
      <c r="B3321" s="176"/>
      <c r="C3321" s="185">
        <v>4</v>
      </c>
      <c r="D3321" s="153">
        <v>0</v>
      </c>
      <c r="E3321" s="177" t="s">
        <v>3417</v>
      </c>
      <c r="F3321" s="177" t="s">
        <v>3986</v>
      </c>
      <c r="G3321" s="177" t="s">
        <v>3417</v>
      </c>
      <c r="H3321" s="177" t="s">
        <v>3417</v>
      </c>
      <c r="I3321" s="177" t="s">
        <v>3401</v>
      </c>
      <c r="J3321" s="177" t="s">
        <v>9228</v>
      </c>
      <c r="K3321" s="60" t="str">
        <f t="shared" si="67"/>
        <v>0001000010010102212</v>
      </c>
    </row>
    <row r="3322" spans="1:11" s="3" customFormat="1">
      <c r="A3322" s="176" t="s">
        <v>6205</v>
      </c>
      <c r="B3322" s="176"/>
      <c r="C3322" s="185">
        <v>4</v>
      </c>
      <c r="D3322" s="153">
        <v>0</v>
      </c>
      <c r="E3322" s="177" t="s">
        <v>3417</v>
      </c>
      <c r="F3322" s="177" t="s">
        <v>3986</v>
      </c>
      <c r="G3322" s="177" t="s">
        <v>3417</v>
      </c>
      <c r="H3322" s="177" t="s">
        <v>3417</v>
      </c>
      <c r="I3322" s="177" t="s">
        <v>3401</v>
      </c>
      <c r="J3322" s="187" t="s">
        <v>9229</v>
      </c>
      <c r="K3322" s="60" t="str">
        <f t="shared" si="67"/>
        <v>0001000010010102213</v>
      </c>
    </row>
    <row r="3323" spans="1:11" s="3" customFormat="1">
      <c r="A3323" s="176" t="s">
        <v>6206</v>
      </c>
      <c r="B3323" s="176"/>
      <c r="C3323" s="185">
        <v>4</v>
      </c>
      <c r="D3323" s="153">
        <v>0</v>
      </c>
      <c r="E3323" s="177" t="s">
        <v>3417</v>
      </c>
      <c r="F3323" s="177" t="s">
        <v>3986</v>
      </c>
      <c r="G3323" s="177" t="s">
        <v>3417</v>
      </c>
      <c r="H3323" s="177" t="s">
        <v>3417</v>
      </c>
      <c r="I3323" s="177" t="s">
        <v>3401</v>
      </c>
      <c r="J3323" s="177" t="s">
        <v>9230</v>
      </c>
      <c r="K3323" s="60" t="str">
        <f t="shared" si="67"/>
        <v>0001000010010102214</v>
      </c>
    </row>
    <row r="3324" spans="1:11" s="3" customFormat="1">
      <c r="A3324" s="176" t="s">
        <v>6207</v>
      </c>
      <c r="B3324" s="176"/>
      <c r="C3324" s="185">
        <v>4</v>
      </c>
      <c r="D3324" s="153">
        <v>0</v>
      </c>
      <c r="E3324" s="177" t="s">
        <v>3417</v>
      </c>
      <c r="F3324" s="177" t="s">
        <v>3986</v>
      </c>
      <c r="G3324" s="177" t="s">
        <v>3417</v>
      </c>
      <c r="H3324" s="177" t="s">
        <v>3417</v>
      </c>
      <c r="I3324" s="177" t="s">
        <v>3401</v>
      </c>
      <c r="J3324" s="187" t="s">
        <v>9231</v>
      </c>
      <c r="K3324" s="60" t="str">
        <f t="shared" si="67"/>
        <v>0001000010010102215</v>
      </c>
    </row>
    <row r="3325" spans="1:11" s="3" customFormat="1">
      <c r="A3325" s="176" t="s">
        <v>6208</v>
      </c>
      <c r="B3325" s="176"/>
      <c r="C3325" s="185">
        <v>4</v>
      </c>
      <c r="D3325" s="153">
        <v>0</v>
      </c>
      <c r="E3325" s="177" t="s">
        <v>3417</v>
      </c>
      <c r="F3325" s="177" t="s">
        <v>3986</v>
      </c>
      <c r="G3325" s="177" t="s">
        <v>3417</v>
      </c>
      <c r="H3325" s="177" t="s">
        <v>3417</v>
      </c>
      <c r="I3325" s="177" t="s">
        <v>3401</v>
      </c>
      <c r="J3325" s="177" t="s">
        <v>9232</v>
      </c>
      <c r="K3325" s="60" t="str">
        <f t="shared" si="67"/>
        <v>0001000010010102216</v>
      </c>
    </row>
    <row r="3326" spans="1:11" s="3" customFormat="1">
      <c r="A3326" s="176" t="s">
        <v>6209</v>
      </c>
      <c r="B3326" s="176"/>
      <c r="C3326" s="185">
        <v>4</v>
      </c>
      <c r="D3326" s="153">
        <v>0</v>
      </c>
      <c r="E3326" s="177" t="s">
        <v>3417</v>
      </c>
      <c r="F3326" s="177" t="s">
        <v>3986</v>
      </c>
      <c r="G3326" s="177" t="s">
        <v>3417</v>
      </c>
      <c r="H3326" s="177" t="s">
        <v>3417</v>
      </c>
      <c r="I3326" s="177" t="s">
        <v>3401</v>
      </c>
      <c r="J3326" s="187" t="s">
        <v>9233</v>
      </c>
      <c r="K3326" s="60" t="str">
        <f t="shared" si="67"/>
        <v>0001000010010102217</v>
      </c>
    </row>
    <row r="3327" spans="1:11" s="3" customFormat="1">
      <c r="A3327" s="176" t="s">
        <v>6210</v>
      </c>
      <c r="B3327" s="176"/>
      <c r="C3327" s="185">
        <v>4</v>
      </c>
      <c r="D3327" s="153">
        <v>0</v>
      </c>
      <c r="E3327" s="177" t="s">
        <v>3417</v>
      </c>
      <c r="F3327" s="177" t="s">
        <v>3986</v>
      </c>
      <c r="G3327" s="177" t="s">
        <v>3417</v>
      </c>
      <c r="H3327" s="177" t="s">
        <v>3417</v>
      </c>
      <c r="I3327" s="177" t="s">
        <v>3401</v>
      </c>
      <c r="J3327" s="177" t="s">
        <v>9234</v>
      </c>
      <c r="K3327" s="60" t="str">
        <f t="shared" si="67"/>
        <v>0001000010010102218</v>
      </c>
    </row>
    <row r="3328" spans="1:11" s="3" customFormat="1">
      <c r="A3328" s="176" t="s">
        <v>6211</v>
      </c>
      <c r="B3328" s="176"/>
      <c r="C3328" s="185">
        <v>4</v>
      </c>
      <c r="D3328" s="153">
        <v>0</v>
      </c>
      <c r="E3328" s="177" t="s">
        <v>3417</v>
      </c>
      <c r="F3328" s="177" t="s">
        <v>3986</v>
      </c>
      <c r="G3328" s="177" t="s">
        <v>3417</v>
      </c>
      <c r="H3328" s="177" t="s">
        <v>3417</v>
      </c>
      <c r="I3328" s="177" t="s">
        <v>3401</v>
      </c>
      <c r="J3328" s="187" t="s">
        <v>9235</v>
      </c>
      <c r="K3328" s="60" t="str">
        <f t="shared" si="67"/>
        <v>0001000010010102219</v>
      </c>
    </row>
    <row r="3329" spans="1:11" s="3" customFormat="1">
      <c r="A3329" s="176" t="s">
        <v>6212</v>
      </c>
      <c r="B3329" s="176"/>
      <c r="C3329" s="185">
        <v>4</v>
      </c>
      <c r="D3329" s="153">
        <v>0</v>
      </c>
      <c r="E3329" s="177" t="s">
        <v>3417</v>
      </c>
      <c r="F3329" s="177" t="s">
        <v>3986</v>
      </c>
      <c r="G3329" s="177" t="s">
        <v>3417</v>
      </c>
      <c r="H3329" s="177" t="s">
        <v>3417</v>
      </c>
      <c r="I3329" s="177" t="s">
        <v>3401</v>
      </c>
      <c r="J3329" s="177" t="s">
        <v>9236</v>
      </c>
      <c r="K3329" s="60" t="str">
        <f t="shared" si="67"/>
        <v>0001000010010102220</v>
      </c>
    </row>
    <row r="3330" spans="1:11" s="3" customFormat="1">
      <c r="A3330" s="176" t="s">
        <v>6213</v>
      </c>
      <c r="B3330" s="176"/>
      <c r="C3330" s="185">
        <v>4</v>
      </c>
      <c r="D3330" s="153">
        <v>0</v>
      </c>
      <c r="E3330" s="177" t="s">
        <v>3417</v>
      </c>
      <c r="F3330" s="177" t="s">
        <v>3986</v>
      </c>
      <c r="G3330" s="177" t="s">
        <v>3417</v>
      </c>
      <c r="H3330" s="177" t="s">
        <v>3417</v>
      </c>
      <c r="I3330" s="177" t="s">
        <v>3401</v>
      </c>
      <c r="J3330" s="187" t="s">
        <v>9237</v>
      </c>
      <c r="K3330" s="60" t="str">
        <f t="shared" si="67"/>
        <v>0001000010010102221</v>
      </c>
    </row>
    <row r="3331" spans="1:11" s="3" customFormat="1">
      <c r="A3331" s="176" t="s">
        <v>6214</v>
      </c>
      <c r="B3331" s="176"/>
      <c r="C3331" s="185">
        <v>4</v>
      </c>
      <c r="D3331" s="153">
        <v>0</v>
      </c>
      <c r="E3331" s="177" t="s">
        <v>3417</v>
      </c>
      <c r="F3331" s="177" t="s">
        <v>3986</v>
      </c>
      <c r="G3331" s="177" t="s">
        <v>3417</v>
      </c>
      <c r="H3331" s="177" t="s">
        <v>3417</v>
      </c>
      <c r="I3331" s="177" t="s">
        <v>3401</v>
      </c>
      <c r="J3331" s="177" t="s">
        <v>9238</v>
      </c>
      <c r="K3331" s="60" t="str">
        <f t="shared" si="67"/>
        <v>0001000010010102222</v>
      </c>
    </row>
    <row r="3332" spans="1:11" s="3" customFormat="1">
      <c r="A3332" s="176" t="s">
        <v>6215</v>
      </c>
      <c r="B3332" s="176"/>
      <c r="C3332" s="185">
        <v>4</v>
      </c>
      <c r="D3332" s="153">
        <v>0</v>
      </c>
      <c r="E3332" s="177" t="s">
        <v>3417</v>
      </c>
      <c r="F3332" s="177" t="s">
        <v>3986</v>
      </c>
      <c r="G3332" s="177" t="s">
        <v>3417</v>
      </c>
      <c r="H3332" s="177" t="s">
        <v>3417</v>
      </c>
      <c r="I3332" s="177" t="s">
        <v>3401</v>
      </c>
      <c r="J3332" s="187" t="s">
        <v>9239</v>
      </c>
      <c r="K3332" s="60" t="str">
        <f t="shared" si="67"/>
        <v>0001000010010102223</v>
      </c>
    </row>
    <row r="3333" spans="1:11" s="3" customFormat="1">
      <c r="A3333" s="176" t="s">
        <v>6216</v>
      </c>
      <c r="B3333" s="176"/>
      <c r="C3333" s="185">
        <v>4</v>
      </c>
      <c r="D3333" s="153">
        <v>0</v>
      </c>
      <c r="E3333" s="177" t="s">
        <v>3417</v>
      </c>
      <c r="F3333" s="177" t="s">
        <v>3986</v>
      </c>
      <c r="G3333" s="177" t="s">
        <v>3417</v>
      </c>
      <c r="H3333" s="177" t="s">
        <v>3417</v>
      </c>
      <c r="I3333" s="177" t="s">
        <v>3401</v>
      </c>
      <c r="J3333" s="177" t="s">
        <v>9240</v>
      </c>
      <c r="K3333" s="60" t="str">
        <f t="shared" si="67"/>
        <v>0001000010010102224</v>
      </c>
    </row>
    <row r="3334" spans="1:11" s="3" customFormat="1">
      <c r="A3334" s="176" t="s">
        <v>6217</v>
      </c>
      <c r="B3334" s="176"/>
      <c r="C3334" s="185">
        <v>4</v>
      </c>
      <c r="D3334" s="153">
        <v>0</v>
      </c>
      <c r="E3334" s="177" t="s">
        <v>3417</v>
      </c>
      <c r="F3334" s="177" t="s">
        <v>3986</v>
      </c>
      <c r="G3334" s="177" t="s">
        <v>3417</v>
      </c>
      <c r="H3334" s="177" t="s">
        <v>3417</v>
      </c>
      <c r="I3334" s="177" t="s">
        <v>3401</v>
      </c>
      <c r="J3334" s="187" t="s">
        <v>9241</v>
      </c>
      <c r="K3334" s="60" t="str">
        <f t="shared" si="67"/>
        <v>0001000010010102225</v>
      </c>
    </row>
    <row r="3335" spans="1:11" s="3" customFormat="1">
      <c r="A3335" s="176" t="s">
        <v>6218</v>
      </c>
      <c r="B3335" s="176"/>
      <c r="C3335" s="185">
        <v>4</v>
      </c>
      <c r="D3335" s="153">
        <v>0</v>
      </c>
      <c r="E3335" s="177" t="s">
        <v>3417</v>
      </c>
      <c r="F3335" s="177" t="s">
        <v>3986</v>
      </c>
      <c r="G3335" s="177" t="s">
        <v>3417</v>
      </c>
      <c r="H3335" s="177" t="s">
        <v>3417</v>
      </c>
      <c r="I3335" s="177" t="s">
        <v>3401</v>
      </c>
      <c r="J3335" s="177" t="s">
        <v>9242</v>
      </c>
      <c r="K3335" s="60" t="str">
        <f t="shared" si="67"/>
        <v>0001000010010102226</v>
      </c>
    </row>
    <row r="3336" spans="1:11" s="3" customFormat="1">
      <c r="A3336" s="176" t="s">
        <v>6219</v>
      </c>
      <c r="B3336" s="176"/>
      <c r="C3336" s="185">
        <v>4</v>
      </c>
      <c r="D3336" s="153">
        <v>0</v>
      </c>
      <c r="E3336" s="177" t="s">
        <v>3417</v>
      </c>
      <c r="F3336" s="177" t="s">
        <v>3986</v>
      </c>
      <c r="G3336" s="177" t="s">
        <v>3417</v>
      </c>
      <c r="H3336" s="177" t="s">
        <v>3417</v>
      </c>
      <c r="I3336" s="177" t="s">
        <v>3401</v>
      </c>
      <c r="J3336" s="187" t="s">
        <v>9243</v>
      </c>
      <c r="K3336" s="60" t="str">
        <f t="shared" si="67"/>
        <v>0001000010010102227</v>
      </c>
    </row>
    <row r="3337" spans="1:11" s="3" customFormat="1">
      <c r="A3337" s="176" t="s">
        <v>6220</v>
      </c>
      <c r="B3337" s="176"/>
      <c r="C3337" s="185">
        <v>4</v>
      </c>
      <c r="D3337" s="153">
        <v>0</v>
      </c>
      <c r="E3337" s="177" t="s">
        <v>3417</v>
      </c>
      <c r="F3337" s="177" t="s">
        <v>3986</v>
      </c>
      <c r="G3337" s="177" t="s">
        <v>3417</v>
      </c>
      <c r="H3337" s="177" t="s">
        <v>3417</v>
      </c>
      <c r="I3337" s="177" t="s">
        <v>3401</v>
      </c>
      <c r="J3337" s="177" t="s">
        <v>9244</v>
      </c>
      <c r="K3337" s="60" t="str">
        <f t="shared" si="67"/>
        <v>0001000010010102228</v>
      </c>
    </row>
    <row r="3338" spans="1:11" s="3" customFormat="1">
      <c r="A3338" s="176" t="s">
        <v>6221</v>
      </c>
      <c r="B3338" s="176"/>
      <c r="C3338" s="185">
        <v>4</v>
      </c>
      <c r="D3338" s="153">
        <v>0</v>
      </c>
      <c r="E3338" s="177" t="s">
        <v>3417</v>
      </c>
      <c r="F3338" s="177" t="s">
        <v>3986</v>
      </c>
      <c r="G3338" s="177" t="s">
        <v>3417</v>
      </c>
      <c r="H3338" s="177" t="s">
        <v>3417</v>
      </c>
      <c r="I3338" s="177" t="s">
        <v>3401</v>
      </c>
      <c r="J3338" s="187" t="s">
        <v>9245</v>
      </c>
      <c r="K3338" s="60" t="str">
        <f t="shared" si="67"/>
        <v>0001000010010102229</v>
      </c>
    </row>
    <row r="3339" spans="1:11" s="3" customFormat="1">
      <c r="A3339" s="176" t="s">
        <v>6222</v>
      </c>
      <c r="B3339" s="176"/>
      <c r="C3339" s="185">
        <v>4</v>
      </c>
      <c r="D3339" s="153">
        <v>0</v>
      </c>
      <c r="E3339" s="177" t="s">
        <v>3417</v>
      </c>
      <c r="F3339" s="177" t="s">
        <v>3986</v>
      </c>
      <c r="G3339" s="177" t="s">
        <v>3417</v>
      </c>
      <c r="H3339" s="177" t="s">
        <v>3417</v>
      </c>
      <c r="I3339" s="177" t="s">
        <v>3401</v>
      </c>
      <c r="J3339" s="177" t="s">
        <v>9246</v>
      </c>
      <c r="K3339" s="60" t="str">
        <f t="shared" si="67"/>
        <v>0001000010010102230</v>
      </c>
    </row>
    <row r="3340" spans="1:11" s="3" customFormat="1">
      <c r="A3340" s="176" t="s">
        <v>6223</v>
      </c>
      <c r="B3340" s="176"/>
      <c r="C3340" s="185">
        <v>4</v>
      </c>
      <c r="D3340" s="153">
        <v>0</v>
      </c>
      <c r="E3340" s="177" t="s">
        <v>3417</v>
      </c>
      <c r="F3340" s="177" t="s">
        <v>3986</v>
      </c>
      <c r="G3340" s="177" t="s">
        <v>3417</v>
      </c>
      <c r="H3340" s="177" t="s">
        <v>3417</v>
      </c>
      <c r="I3340" s="177" t="s">
        <v>3401</v>
      </c>
      <c r="J3340" s="187" t="s">
        <v>9247</v>
      </c>
      <c r="K3340" s="60" t="str">
        <f t="shared" si="67"/>
        <v>0001000010010102231</v>
      </c>
    </row>
    <row r="3341" spans="1:11" s="3" customFormat="1">
      <c r="A3341" s="176" t="s">
        <v>6224</v>
      </c>
      <c r="B3341" s="176"/>
      <c r="C3341" s="185">
        <v>4</v>
      </c>
      <c r="D3341" s="153">
        <v>0</v>
      </c>
      <c r="E3341" s="177" t="s">
        <v>3417</v>
      </c>
      <c r="F3341" s="177" t="s">
        <v>3986</v>
      </c>
      <c r="G3341" s="177" t="s">
        <v>3417</v>
      </c>
      <c r="H3341" s="177" t="s">
        <v>3417</v>
      </c>
      <c r="I3341" s="177" t="s">
        <v>3401</v>
      </c>
      <c r="J3341" s="177" t="s">
        <v>9248</v>
      </c>
      <c r="K3341" s="60" t="str">
        <f t="shared" si="67"/>
        <v>0001000010010102232</v>
      </c>
    </row>
    <row r="3342" spans="1:11" s="3" customFormat="1">
      <c r="A3342" s="176" t="s">
        <v>6225</v>
      </c>
      <c r="B3342" s="176"/>
      <c r="C3342" s="185">
        <v>4</v>
      </c>
      <c r="D3342" s="153">
        <v>0</v>
      </c>
      <c r="E3342" s="177" t="s">
        <v>3417</v>
      </c>
      <c r="F3342" s="177" t="s">
        <v>3986</v>
      </c>
      <c r="G3342" s="177" t="s">
        <v>3417</v>
      </c>
      <c r="H3342" s="177" t="s">
        <v>3417</v>
      </c>
      <c r="I3342" s="177" t="s">
        <v>3401</v>
      </c>
      <c r="J3342" s="187" t="s">
        <v>9249</v>
      </c>
      <c r="K3342" s="60" t="str">
        <f t="shared" si="67"/>
        <v>0001000010010102233</v>
      </c>
    </row>
    <row r="3343" spans="1:11" s="3" customFormat="1">
      <c r="A3343" s="176" t="s">
        <v>6226</v>
      </c>
      <c r="B3343" s="176"/>
      <c r="C3343" s="185">
        <v>4</v>
      </c>
      <c r="D3343" s="153">
        <v>0</v>
      </c>
      <c r="E3343" s="177" t="s">
        <v>3417</v>
      </c>
      <c r="F3343" s="177" t="s">
        <v>3986</v>
      </c>
      <c r="G3343" s="177" t="s">
        <v>3417</v>
      </c>
      <c r="H3343" s="177" t="s">
        <v>3417</v>
      </c>
      <c r="I3343" s="177" t="s">
        <v>3401</v>
      </c>
      <c r="J3343" s="177" t="s">
        <v>9250</v>
      </c>
      <c r="K3343" s="60" t="str">
        <f t="shared" si="67"/>
        <v>0001000010010102234</v>
      </c>
    </row>
    <row r="3344" spans="1:11" s="3" customFormat="1">
      <c r="A3344" s="176" t="s">
        <v>6227</v>
      </c>
      <c r="B3344" s="176"/>
      <c r="C3344" s="185">
        <v>4</v>
      </c>
      <c r="D3344" s="153">
        <v>0</v>
      </c>
      <c r="E3344" s="177" t="s">
        <v>3417</v>
      </c>
      <c r="F3344" s="177" t="s">
        <v>3986</v>
      </c>
      <c r="G3344" s="177" t="s">
        <v>3417</v>
      </c>
      <c r="H3344" s="177" t="s">
        <v>3417</v>
      </c>
      <c r="I3344" s="177" t="s">
        <v>3401</v>
      </c>
      <c r="J3344" s="187" t="s">
        <v>9251</v>
      </c>
      <c r="K3344" s="60" t="str">
        <f t="shared" si="67"/>
        <v>0001000010010102235</v>
      </c>
    </row>
    <row r="3345" spans="1:11" s="3" customFormat="1">
      <c r="A3345" s="176" t="s">
        <v>6228</v>
      </c>
      <c r="B3345" s="176"/>
      <c r="C3345" s="185">
        <v>4</v>
      </c>
      <c r="D3345" s="153">
        <v>0</v>
      </c>
      <c r="E3345" s="177" t="s">
        <v>3417</v>
      </c>
      <c r="F3345" s="177" t="s">
        <v>3986</v>
      </c>
      <c r="G3345" s="177" t="s">
        <v>3417</v>
      </c>
      <c r="H3345" s="177" t="s">
        <v>3417</v>
      </c>
      <c r="I3345" s="177" t="s">
        <v>3401</v>
      </c>
      <c r="J3345" s="177" t="s">
        <v>9252</v>
      </c>
      <c r="K3345" s="60" t="str">
        <f t="shared" si="67"/>
        <v>0001000010010102236</v>
      </c>
    </row>
    <row r="3346" spans="1:11" s="3" customFormat="1">
      <c r="A3346" s="176" t="s">
        <v>6229</v>
      </c>
      <c r="B3346" s="176"/>
      <c r="C3346" s="185">
        <v>4</v>
      </c>
      <c r="D3346" s="153">
        <v>0</v>
      </c>
      <c r="E3346" s="177" t="s">
        <v>3417</v>
      </c>
      <c r="F3346" s="177" t="s">
        <v>3986</v>
      </c>
      <c r="G3346" s="177" t="s">
        <v>3417</v>
      </c>
      <c r="H3346" s="177" t="s">
        <v>3417</v>
      </c>
      <c r="I3346" s="177" t="s">
        <v>3401</v>
      </c>
      <c r="J3346" s="187" t="s">
        <v>9253</v>
      </c>
      <c r="K3346" s="60" t="str">
        <f t="shared" si="67"/>
        <v>0001000010010102237</v>
      </c>
    </row>
    <row r="3347" spans="1:11" s="3" customFormat="1">
      <c r="A3347" s="176" t="s">
        <v>6230</v>
      </c>
      <c r="B3347" s="176"/>
      <c r="C3347" s="185">
        <v>4</v>
      </c>
      <c r="D3347" s="153">
        <v>0</v>
      </c>
      <c r="E3347" s="177" t="s">
        <v>3417</v>
      </c>
      <c r="F3347" s="177" t="s">
        <v>3986</v>
      </c>
      <c r="G3347" s="177" t="s">
        <v>3417</v>
      </c>
      <c r="H3347" s="177" t="s">
        <v>3417</v>
      </c>
      <c r="I3347" s="177" t="s">
        <v>3401</v>
      </c>
      <c r="J3347" s="177" t="s">
        <v>9254</v>
      </c>
      <c r="K3347" s="60" t="str">
        <f t="shared" si="67"/>
        <v>0001000010010102238</v>
      </c>
    </row>
    <row r="3348" spans="1:11" s="3" customFormat="1">
      <c r="A3348" s="176" t="s">
        <v>6231</v>
      </c>
      <c r="B3348" s="176"/>
      <c r="C3348" s="185">
        <v>4</v>
      </c>
      <c r="D3348" s="153">
        <v>0</v>
      </c>
      <c r="E3348" s="177" t="s">
        <v>3417</v>
      </c>
      <c r="F3348" s="177" t="s">
        <v>3986</v>
      </c>
      <c r="G3348" s="177" t="s">
        <v>3417</v>
      </c>
      <c r="H3348" s="177" t="s">
        <v>3417</v>
      </c>
      <c r="I3348" s="177" t="s">
        <v>3401</v>
      </c>
      <c r="J3348" s="187" t="s">
        <v>9255</v>
      </c>
      <c r="K3348" s="60" t="str">
        <f t="shared" si="67"/>
        <v>0001000010010102239</v>
      </c>
    </row>
    <row r="3349" spans="1:11" s="3" customFormat="1">
      <c r="A3349" s="176" t="s">
        <v>6232</v>
      </c>
      <c r="B3349" s="176"/>
      <c r="C3349" s="185">
        <v>4</v>
      </c>
      <c r="D3349" s="153">
        <v>0</v>
      </c>
      <c r="E3349" s="177" t="s">
        <v>3417</v>
      </c>
      <c r="F3349" s="177" t="s">
        <v>3986</v>
      </c>
      <c r="G3349" s="177" t="s">
        <v>3417</v>
      </c>
      <c r="H3349" s="177" t="s">
        <v>3417</v>
      </c>
      <c r="I3349" s="177" t="s">
        <v>3401</v>
      </c>
      <c r="J3349" s="177" t="s">
        <v>9256</v>
      </c>
      <c r="K3349" s="60" t="str">
        <f t="shared" si="67"/>
        <v>0001000010010102240</v>
      </c>
    </row>
    <row r="3350" spans="1:11" s="3" customFormat="1">
      <c r="A3350" s="176" t="s">
        <v>6233</v>
      </c>
      <c r="B3350" s="176"/>
      <c r="C3350" s="185">
        <v>4</v>
      </c>
      <c r="D3350" s="153">
        <v>0</v>
      </c>
      <c r="E3350" s="177" t="s">
        <v>3417</v>
      </c>
      <c r="F3350" s="177" t="s">
        <v>3986</v>
      </c>
      <c r="G3350" s="177" t="s">
        <v>3417</v>
      </c>
      <c r="H3350" s="177" t="s">
        <v>3417</v>
      </c>
      <c r="I3350" s="177" t="s">
        <v>3401</v>
      </c>
      <c r="J3350" s="187" t="s">
        <v>9257</v>
      </c>
      <c r="K3350" s="60" t="str">
        <f t="shared" si="67"/>
        <v>0001000010010102241</v>
      </c>
    </row>
    <row r="3351" spans="1:11" s="3" customFormat="1">
      <c r="A3351" s="176" t="s">
        <v>6234</v>
      </c>
      <c r="B3351" s="176"/>
      <c r="C3351" s="185">
        <v>4</v>
      </c>
      <c r="D3351" s="153">
        <v>0</v>
      </c>
      <c r="E3351" s="177" t="s">
        <v>3417</v>
      </c>
      <c r="F3351" s="177" t="s">
        <v>3986</v>
      </c>
      <c r="G3351" s="177" t="s">
        <v>3417</v>
      </c>
      <c r="H3351" s="177" t="s">
        <v>3417</v>
      </c>
      <c r="I3351" s="177" t="s">
        <v>3401</v>
      </c>
      <c r="J3351" s="177" t="s">
        <v>9258</v>
      </c>
      <c r="K3351" s="60" t="str">
        <f t="shared" ref="K3351:K3414" si="68">D3351&amp;E3351&amp;F3351&amp;G3351&amp;H3351&amp;I3351&amp;J3351</f>
        <v>0001000010010102242</v>
      </c>
    </row>
    <row r="3352" spans="1:11" s="3" customFormat="1">
      <c r="A3352" s="176" t="s">
        <v>6235</v>
      </c>
      <c r="B3352" s="176"/>
      <c r="C3352" s="185">
        <v>4</v>
      </c>
      <c r="D3352" s="153">
        <v>0</v>
      </c>
      <c r="E3352" s="177" t="s">
        <v>3417</v>
      </c>
      <c r="F3352" s="177" t="s">
        <v>3986</v>
      </c>
      <c r="G3352" s="177" t="s">
        <v>3417</v>
      </c>
      <c r="H3352" s="177" t="s">
        <v>3417</v>
      </c>
      <c r="I3352" s="177" t="s">
        <v>3401</v>
      </c>
      <c r="J3352" s="187" t="s">
        <v>9259</v>
      </c>
      <c r="K3352" s="60" t="str">
        <f t="shared" si="68"/>
        <v>0001000010010102243</v>
      </c>
    </row>
    <row r="3353" spans="1:11" s="3" customFormat="1">
      <c r="A3353" s="176" t="s">
        <v>6236</v>
      </c>
      <c r="B3353" s="176"/>
      <c r="C3353" s="185">
        <v>4</v>
      </c>
      <c r="D3353" s="153">
        <v>0</v>
      </c>
      <c r="E3353" s="177" t="s">
        <v>3417</v>
      </c>
      <c r="F3353" s="177" t="s">
        <v>3986</v>
      </c>
      <c r="G3353" s="177" t="s">
        <v>3417</v>
      </c>
      <c r="H3353" s="177" t="s">
        <v>3417</v>
      </c>
      <c r="I3353" s="177" t="s">
        <v>3401</v>
      </c>
      <c r="J3353" s="177" t="s">
        <v>9260</v>
      </c>
      <c r="K3353" s="60" t="str">
        <f t="shared" si="68"/>
        <v>0001000010010102244</v>
      </c>
    </row>
    <row r="3354" spans="1:11" s="3" customFormat="1">
      <c r="A3354" s="176" t="s">
        <v>6237</v>
      </c>
      <c r="B3354" s="176"/>
      <c r="C3354" s="185">
        <v>4</v>
      </c>
      <c r="D3354" s="153">
        <v>0</v>
      </c>
      <c r="E3354" s="177" t="s">
        <v>3417</v>
      </c>
      <c r="F3354" s="177" t="s">
        <v>3986</v>
      </c>
      <c r="G3354" s="177" t="s">
        <v>3417</v>
      </c>
      <c r="H3354" s="177" t="s">
        <v>3417</v>
      </c>
      <c r="I3354" s="177" t="s">
        <v>3401</v>
      </c>
      <c r="J3354" s="187" t="s">
        <v>9261</v>
      </c>
      <c r="K3354" s="60" t="str">
        <f t="shared" si="68"/>
        <v>0001000010010102245</v>
      </c>
    </row>
    <row r="3355" spans="1:11" s="3" customFormat="1">
      <c r="A3355" s="176" t="s">
        <v>6238</v>
      </c>
      <c r="B3355" s="176"/>
      <c r="C3355" s="185">
        <v>4</v>
      </c>
      <c r="D3355" s="153">
        <v>0</v>
      </c>
      <c r="E3355" s="177" t="s">
        <v>3417</v>
      </c>
      <c r="F3355" s="177" t="s">
        <v>3986</v>
      </c>
      <c r="G3355" s="177" t="s">
        <v>3417</v>
      </c>
      <c r="H3355" s="177" t="s">
        <v>3417</v>
      </c>
      <c r="I3355" s="177" t="s">
        <v>3401</v>
      </c>
      <c r="J3355" s="177" t="s">
        <v>9262</v>
      </c>
      <c r="K3355" s="60" t="str">
        <f t="shared" si="68"/>
        <v>0001000010010102246</v>
      </c>
    </row>
    <row r="3356" spans="1:11" s="3" customFormat="1">
      <c r="A3356" s="176" t="s">
        <v>6239</v>
      </c>
      <c r="B3356" s="176"/>
      <c r="C3356" s="185">
        <v>4</v>
      </c>
      <c r="D3356" s="153">
        <v>0</v>
      </c>
      <c r="E3356" s="177" t="s">
        <v>3417</v>
      </c>
      <c r="F3356" s="177" t="s">
        <v>3986</v>
      </c>
      <c r="G3356" s="177" t="s">
        <v>3417</v>
      </c>
      <c r="H3356" s="177" t="s">
        <v>3417</v>
      </c>
      <c r="I3356" s="177" t="s">
        <v>3401</v>
      </c>
      <c r="J3356" s="187" t="s">
        <v>9263</v>
      </c>
      <c r="K3356" s="60" t="str">
        <f t="shared" si="68"/>
        <v>0001000010010102247</v>
      </c>
    </row>
    <row r="3357" spans="1:11" s="3" customFormat="1">
      <c r="A3357" s="176" t="s">
        <v>6240</v>
      </c>
      <c r="B3357" s="176"/>
      <c r="C3357" s="185">
        <v>4</v>
      </c>
      <c r="D3357" s="153">
        <v>0</v>
      </c>
      <c r="E3357" s="177" t="s">
        <v>3417</v>
      </c>
      <c r="F3357" s="177" t="s">
        <v>3986</v>
      </c>
      <c r="G3357" s="177" t="s">
        <v>3417</v>
      </c>
      <c r="H3357" s="177" t="s">
        <v>3417</v>
      </c>
      <c r="I3357" s="177" t="s">
        <v>3401</v>
      </c>
      <c r="J3357" s="177" t="s">
        <v>9264</v>
      </c>
      <c r="K3357" s="60" t="str">
        <f t="shared" si="68"/>
        <v>0001000010010102248</v>
      </c>
    </row>
    <row r="3358" spans="1:11" s="3" customFormat="1">
      <c r="A3358" s="176" t="s">
        <v>6241</v>
      </c>
      <c r="B3358" s="176"/>
      <c r="C3358" s="185">
        <v>4</v>
      </c>
      <c r="D3358" s="153">
        <v>0</v>
      </c>
      <c r="E3358" s="177" t="s">
        <v>3417</v>
      </c>
      <c r="F3358" s="177" t="s">
        <v>3986</v>
      </c>
      <c r="G3358" s="177" t="s">
        <v>3417</v>
      </c>
      <c r="H3358" s="177" t="s">
        <v>3417</v>
      </c>
      <c r="I3358" s="177" t="s">
        <v>3401</v>
      </c>
      <c r="J3358" s="187" t="s">
        <v>9265</v>
      </c>
      <c r="K3358" s="60" t="str">
        <f t="shared" si="68"/>
        <v>0001000010010102249</v>
      </c>
    </row>
    <row r="3359" spans="1:11" s="3" customFormat="1">
      <c r="A3359" s="176" t="s">
        <v>6242</v>
      </c>
      <c r="B3359" s="176"/>
      <c r="C3359" s="185">
        <v>4</v>
      </c>
      <c r="D3359" s="153">
        <v>0</v>
      </c>
      <c r="E3359" s="177" t="s">
        <v>3417</v>
      </c>
      <c r="F3359" s="177" t="s">
        <v>3986</v>
      </c>
      <c r="G3359" s="177" t="s">
        <v>3417</v>
      </c>
      <c r="H3359" s="177" t="s">
        <v>3417</v>
      </c>
      <c r="I3359" s="177" t="s">
        <v>3401</v>
      </c>
      <c r="J3359" s="177" t="s">
        <v>9266</v>
      </c>
      <c r="K3359" s="60" t="str">
        <f t="shared" si="68"/>
        <v>0001000010010102250</v>
      </c>
    </row>
    <row r="3360" spans="1:11" s="3" customFormat="1">
      <c r="A3360" s="176" t="s">
        <v>6243</v>
      </c>
      <c r="B3360" s="176"/>
      <c r="C3360" s="185">
        <v>4</v>
      </c>
      <c r="D3360" s="153">
        <v>0</v>
      </c>
      <c r="E3360" s="177" t="s">
        <v>3417</v>
      </c>
      <c r="F3360" s="177" t="s">
        <v>3986</v>
      </c>
      <c r="G3360" s="177" t="s">
        <v>3417</v>
      </c>
      <c r="H3360" s="177" t="s">
        <v>3417</v>
      </c>
      <c r="I3360" s="177" t="s">
        <v>3401</v>
      </c>
      <c r="J3360" s="187" t="s">
        <v>9267</v>
      </c>
      <c r="K3360" s="60" t="str">
        <f t="shared" si="68"/>
        <v>0001000010010102251</v>
      </c>
    </row>
    <row r="3361" spans="1:11" s="3" customFormat="1">
      <c r="A3361" s="176" t="s">
        <v>6244</v>
      </c>
      <c r="B3361" s="176"/>
      <c r="C3361" s="185">
        <v>4</v>
      </c>
      <c r="D3361" s="153">
        <v>0</v>
      </c>
      <c r="E3361" s="177" t="s">
        <v>3417</v>
      </c>
      <c r="F3361" s="177" t="s">
        <v>3986</v>
      </c>
      <c r="G3361" s="177" t="s">
        <v>3417</v>
      </c>
      <c r="H3361" s="177" t="s">
        <v>3417</v>
      </c>
      <c r="I3361" s="177" t="s">
        <v>3401</v>
      </c>
      <c r="J3361" s="177" t="s">
        <v>9268</v>
      </c>
      <c r="K3361" s="60" t="str">
        <f t="shared" si="68"/>
        <v>0001000010010102252</v>
      </c>
    </row>
    <row r="3362" spans="1:11" s="3" customFormat="1">
      <c r="A3362" s="176" t="s">
        <v>6245</v>
      </c>
      <c r="B3362" s="176"/>
      <c r="C3362" s="185">
        <v>4</v>
      </c>
      <c r="D3362" s="153">
        <v>0</v>
      </c>
      <c r="E3362" s="177" t="s">
        <v>3417</v>
      </c>
      <c r="F3362" s="177" t="s">
        <v>3986</v>
      </c>
      <c r="G3362" s="177" t="s">
        <v>3417</v>
      </c>
      <c r="H3362" s="177" t="s">
        <v>3417</v>
      </c>
      <c r="I3362" s="177" t="s">
        <v>3401</v>
      </c>
      <c r="J3362" s="187" t="s">
        <v>9269</v>
      </c>
      <c r="K3362" s="60" t="str">
        <f t="shared" si="68"/>
        <v>0001000010010102253</v>
      </c>
    </row>
    <row r="3363" spans="1:11" s="3" customFormat="1">
      <c r="A3363" s="176" t="s">
        <v>6246</v>
      </c>
      <c r="B3363" s="176"/>
      <c r="C3363" s="185">
        <v>4</v>
      </c>
      <c r="D3363" s="153">
        <v>0</v>
      </c>
      <c r="E3363" s="177" t="s">
        <v>3417</v>
      </c>
      <c r="F3363" s="177" t="s">
        <v>3986</v>
      </c>
      <c r="G3363" s="177" t="s">
        <v>3417</v>
      </c>
      <c r="H3363" s="177" t="s">
        <v>3417</v>
      </c>
      <c r="I3363" s="177" t="s">
        <v>3401</v>
      </c>
      <c r="J3363" s="177" t="s">
        <v>9270</v>
      </c>
      <c r="K3363" s="60" t="str">
        <f t="shared" si="68"/>
        <v>0001000010010102254</v>
      </c>
    </row>
    <row r="3364" spans="1:11" s="3" customFormat="1">
      <c r="A3364" s="176" t="s">
        <v>6247</v>
      </c>
      <c r="B3364" s="176"/>
      <c r="C3364" s="185">
        <v>4</v>
      </c>
      <c r="D3364" s="153">
        <v>0</v>
      </c>
      <c r="E3364" s="177" t="s">
        <v>3417</v>
      </c>
      <c r="F3364" s="177" t="s">
        <v>3986</v>
      </c>
      <c r="G3364" s="177" t="s">
        <v>3417</v>
      </c>
      <c r="H3364" s="177" t="s">
        <v>3417</v>
      </c>
      <c r="I3364" s="177" t="s">
        <v>3401</v>
      </c>
      <c r="J3364" s="187" t="s">
        <v>9271</v>
      </c>
      <c r="K3364" s="60" t="str">
        <f t="shared" si="68"/>
        <v>0001000010010102255</v>
      </c>
    </row>
    <row r="3365" spans="1:11" s="3" customFormat="1">
      <c r="A3365" s="176" t="s">
        <v>6248</v>
      </c>
      <c r="B3365" s="176"/>
      <c r="C3365" s="185">
        <v>4</v>
      </c>
      <c r="D3365" s="153">
        <v>0</v>
      </c>
      <c r="E3365" s="177" t="s">
        <v>3417</v>
      </c>
      <c r="F3365" s="177" t="s">
        <v>3986</v>
      </c>
      <c r="G3365" s="177" t="s">
        <v>3417</v>
      </c>
      <c r="H3365" s="177" t="s">
        <v>3417</v>
      </c>
      <c r="I3365" s="177" t="s">
        <v>3401</v>
      </c>
      <c r="J3365" s="177" t="s">
        <v>9272</v>
      </c>
      <c r="K3365" s="60" t="str">
        <f t="shared" si="68"/>
        <v>0001000010010102256</v>
      </c>
    </row>
    <row r="3366" spans="1:11" s="3" customFormat="1">
      <c r="A3366" s="176" t="s">
        <v>6249</v>
      </c>
      <c r="B3366" s="176"/>
      <c r="C3366" s="185">
        <v>4</v>
      </c>
      <c r="D3366" s="153">
        <v>0</v>
      </c>
      <c r="E3366" s="177" t="s">
        <v>3417</v>
      </c>
      <c r="F3366" s="177" t="s">
        <v>3986</v>
      </c>
      <c r="G3366" s="177" t="s">
        <v>3417</v>
      </c>
      <c r="H3366" s="177" t="s">
        <v>3417</v>
      </c>
      <c r="I3366" s="177" t="s">
        <v>3401</v>
      </c>
      <c r="J3366" s="187" t="s">
        <v>9273</v>
      </c>
      <c r="K3366" s="60" t="str">
        <f t="shared" si="68"/>
        <v>0001000010010102257</v>
      </c>
    </row>
    <row r="3367" spans="1:11" s="3" customFormat="1">
      <c r="A3367" s="176" t="s">
        <v>6250</v>
      </c>
      <c r="B3367" s="176"/>
      <c r="C3367" s="185">
        <v>4</v>
      </c>
      <c r="D3367" s="153">
        <v>0</v>
      </c>
      <c r="E3367" s="177" t="s">
        <v>3417</v>
      </c>
      <c r="F3367" s="177" t="s">
        <v>3986</v>
      </c>
      <c r="G3367" s="177" t="s">
        <v>3417</v>
      </c>
      <c r="H3367" s="177" t="s">
        <v>3417</v>
      </c>
      <c r="I3367" s="177" t="s">
        <v>3401</v>
      </c>
      <c r="J3367" s="177" t="s">
        <v>9274</v>
      </c>
      <c r="K3367" s="60" t="str">
        <f t="shared" si="68"/>
        <v>0001000010010102258</v>
      </c>
    </row>
    <row r="3368" spans="1:11" s="3" customFormat="1">
      <c r="A3368" s="176" t="s">
        <v>6251</v>
      </c>
      <c r="B3368" s="176"/>
      <c r="C3368" s="185">
        <v>4</v>
      </c>
      <c r="D3368" s="153">
        <v>0</v>
      </c>
      <c r="E3368" s="177" t="s">
        <v>3417</v>
      </c>
      <c r="F3368" s="177" t="s">
        <v>3986</v>
      </c>
      <c r="G3368" s="177" t="s">
        <v>3417</v>
      </c>
      <c r="H3368" s="177" t="s">
        <v>3417</v>
      </c>
      <c r="I3368" s="177" t="s">
        <v>3401</v>
      </c>
      <c r="J3368" s="187" t="s">
        <v>9275</v>
      </c>
      <c r="K3368" s="60" t="str">
        <f t="shared" si="68"/>
        <v>0001000010010102259</v>
      </c>
    </row>
    <row r="3369" spans="1:11" s="3" customFormat="1">
      <c r="A3369" s="176" t="s">
        <v>6252</v>
      </c>
      <c r="B3369" s="176"/>
      <c r="C3369" s="185">
        <v>4</v>
      </c>
      <c r="D3369" s="153">
        <v>0</v>
      </c>
      <c r="E3369" s="177" t="s">
        <v>3417</v>
      </c>
      <c r="F3369" s="177" t="s">
        <v>3986</v>
      </c>
      <c r="G3369" s="177" t="s">
        <v>3417</v>
      </c>
      <c r="H3369" s="177" t="s">
        <v>3417</v>
      </c>
      <c r="I3369" s="177" t="s">
        <v>3401</v>
      </c>
      <c r="J3369" s="177" t="s">
        <v>9276</v>
      </c>
      <c r="K3369" s="60" t="str">
        <f t="shared" si="68"/>
        <v>0001000010010102260</v>
      </c>
    </row>
    <row r="3370" spans="1:11" s="3" customFormat="1">
      <c r="A3370" s="176" t="s">
        <v>6253</v>
      </c>
      <c r="B3370" s="176"/>
      <c r="C3370" s="185">
        <v>4</v>
      </c>
      <c r="D3370" s="153">
        <v>0</v>
      </c>
      <c r="E3370" s="177" t="s">
        <v>3417</v>
      </c>
      <c r="F3370" s="177" t="s">
        <v>3986</v>
      </c>
      <c r="G3370" s="177" t="s">
        <v>3417</v>
      </c>
      <c r="H3370" s="177" t="s">
        <v>3417</v>
      </c>
      <c r="I3370" s="177" t="s">
        <v>3401</v>
      </c>
      <c r="J3370" s="187" t="s">
        <v>9277</v>
      </c>
      <c r="K3370" s="60" t="str">
        <f t="shared" si="68"/>
        <v>0001000010010102261</v>
      </c>
    </row>
    <row r="3371" spans="1:11" s="3" customFormat="1">
      <c r="A3371" s="176" t="s">
        <v>6254</v>
      </c>
      <c r="B3371" s="176"/>
      <c r="C3371" s="185">
        <v>4</v>
      </c>
      <c r="D3371" s="153">
        <v>0</v>
      </c>
      <c r="E3371" s="177" t="s">
        <v>3417</v>
      </c>
      <c r="F3371" s="177" t="s">
        <v>3986</v>
      </c>
      <c r="G3371" s="177" t="s">
        <v>3417</v>
      </c>
      <c r="H3371" s="177" t="s">
        <v>3417</v>
      </c>
      <c r="I3371" s="177" t="s">
        <v>3401</v>
      </c>
      <c r="J3371" s="177" t="s">
        <v>9278</v>
      </c>
      <c r="K3371" s="60" t="str">
        <f t="shared" si="68"/>
        <v>0001000010010102262</v>
      </c>
    </row>
    <row r="3372" spans="1:11" s="3" customFormat="1">
      <c r="A3372" s="176" t="s">
        <v>6255</v>
      </c>
      <c r="B3372" s="176"/>
      <c r="C3372" s="185">
        <v>4</v>
      </c>
      <c r="D3372" s="153">
        <v>0</v>
      </c>
      <c r="E3372" s="177" t="s">
        <v>3417</v>
      </c>
      <c r="F3372" s="177" t="s">
        <v>3986</v>
      </c>
      <c r="G3372" s="177" t="s">
        <v>3417</v>
      </c>
      <c r="H3372" s="177" t="s">
        <v>3417</v>
      </c>
      <c r="I3372" s="177" t="s">
        <v>3401</v>
      </c>
      <c r="J3372" s="187" t="s">
        <v>9279</v>
      </c>
      <c r="K3372" s="60" t="str">
        <f t="shared" si="68"/>
        <v>0001000010010102263</v>
      </c>
    </row>
    <row r="3373" spans="1:11" s="3" customFormat="1">
      <c r="A3373" s="176" t="s">
        <v>6256</v>
      </c>
      <c r="B3373" s="176"/>
      <c r="C3373" s="185">
        <v>4</v>
      </c>
      <c r="D3373" s="153">
        <v>0</v>
      </c>
      <c r="E3373" s="177" t="s">
        <v>3417</v>
      </c>
      <c r="F3373" s="177" t="s">
        <v>3986</v>
      </c>
      <c r="G3373" s="177" t="s">
        <v>3417</v>
      </c>
      <c r="H3373" s="177" t="s">
        <v>3417</v>
      </c>
      <c r="I3373" s="177" t="s">
        <v>3401</v>
      </c>
      <c r="J3373" s="177" t="s">
        <v>9280</v>
      </c>
      <c r="K3373" s="60" t="str">
        <f t="shared" si="68"/>
        <v>0001000010010102264</v>
      </c>
    </row>
    <row r="3374" spans="1:11" s="3" customFormat="1">
      <c r="A3374" s="176" t="s">
        <v>6257</v>
      </c>
      <c r="B3374" s="176"/>
      <c r="C3374" s="185">
        <v>4</v>
      </c>
      <c r="D3374" s="153">
        <v>0</v>
      </c>
      <c r="E3374" s="177" t="s">
        <v>3417</v>
      </c>
      <c r="F3374" s="177" t="s">
        <v>3986</v>
      </c>
      <c r="G3374" s="177" t="s">
        <v>3417</v>
      </c>
      <c r="H3374" s="177" t="s">
        <v>3417</v>
      </c>
      <c r="I3374" s="177" t="s">
        <v>3401</v>
      </c>
      <c r="J3374" s="187" t="s">
        <v>9281</v>
      </c>
      <c r="K3374" s="60" t="str">
        <f t="shared" si="68"/>
        <v>0001000010010102265</v>
      </c>
    </row>
    <row r="3375" spans="1:11" s="3" customFormat="1">
      <c r="A3375" s="176" t="s">
        <v>6258</v>
      </c>
      <c r="B3375" s="176"/>
      <c r="C3375" s="185">
        <v>4</v>
      </c>
      <c r="D3375" s="153">
        <v>0</v>
      </c>
      <c r="E3375" s="177" t="s">
        <v>3417</v>
      </c>
      <c r="F3375" s="177" t="s">
        <v>3986</v>
      </c>
      <c r="G3375" s="177" t="s">
        <v>3417</v>
      </c>
      <c r="H3375" s="177" t="s">
        <v>3417</v>
      </c>
      <c r="I3375" s="177" t="s">
        <v>3401</v>
      </c>
      <c r="J3375" s="177" t="s">
        <v>9282</v>
      </c>
      <c r="K3375" s="60" t="str">
        <f t="shared" si="68"/>
        <v>0001000010010102266</v>
      </c>
    </row>
    <row r="3376" spans="1:11" s="3" customFormat="1">
      <c r="A3376" s="176" t="s">
        <v>6259</v>
      </c>
      <c r="B3376" s="176"/>
      <c r="C3376" s="185">
        <v>4</v>
      </c>
      <c r="D3376" s="153">
        <v>0</v>
      </c>
      <c r="E3376" s="177" t="s">
        <v>3417</v>
      </c>
      <c r="F3376" s="177" t="s">
        <v>3986</v>
      </c>
      <c r="G3376" s="177" t="s">
        <v>3417</v>
      </c>
      <c r="H3376" s="177" t="s">
        <v>3417</v>
      </c>
      <c r="I3376" s="177" t="s">
        <v>3401</v>
      </c>
      <c r="J3376" s="187" t="s">
        <v>9283</v>
      </c>
      <c r="K3376" s="60" t="str">
        <f t="shared" si="68"/>
        <v>0001000010010102267</v>
      </c>
    </row>
    <row r="3377" spans="1:11" s="3" customFormat="1">
      <c r="A3377" s="176" t="s">
        <v>6260</v>
      </c>
      <c r="B3377" s="176"/>
      <c r="C3377" s="185">
        <v>4</v>
      </c>
      <c r="D3377" s="153">
        <v>0</v>
      </c>
      <c r="E3377" s="177" t="s">
        <v>3417</v>
      </c>
      <c r="F3377" s="177" t="s">
        <v>3986</v>
      </c>
      <c r="G3377" s="177" t="s">
        <v>3417</v>
      </c>
      <c r="H3377" s="177" t="s">
        <v>3417</v>
      </c>
      <c r="I3377" s="177" t="s">
        <v>3401</v>
      </c>
      <c r="J3377" s="177" t="s">
        <v>9284</v>
      </c>
      <c r="K3377" s="60" t="str">
        <f t="shared" si="68"/>
        <v>0001000010010102268</v>
      </c>
    </row>
    <row r="3378" spans="1:11" s="3" customFormat="1">
      <c r="A3378" s="176" t="s">
        <v>6261</v>
      </c>
      <c r="B3378" s="176"/>
      <c r="C3378" s="185">
        <v>4</v>
      </c>
      <c r="D3378" s="153">
        <v>0</v>
      </c>
      <c r="E3378" s="177" t="s">
        <v>3417</v>
      </c>
      <c r="F3378" s="177" t="s">
        <v>3986</v>
      </c>
      <c r="G3378" s="177" t="s">
        <v>3417</v>
      </c>
      <c r="H3378" s="177" t="s">
        <v>3417</v>
      </c>
      <c r="I3378" s="177" t="s">
        <v>3401</v>
      </c>
      <c r="J3378" s="187" t="s">
        <v>9285</v>
      </c>
      <c r="K3378" s="60" t="str">
        <f t="shared" si="68"/>
        <v>0001000010010102269</v>
      </c>
    </row>
    <row r="3379" spans="1:11" s="3" customFormat="1">
      <c r="A3379" s="176" t="s">
        <v>6262</v>
      </c>
      <c r="B3379" s="176"/>
      <c r="C3379" s="185">
        <v>4</v>
      </c>
      <c r="D3379" s="153">
        <v>0</v>
      </c>
      <c r="E3379" s="177" t="s">
        <v>3417</v>
      </c>
      <c r="F3379" s="177" t="s">
        <v>3986</v>
      </c>
      <c r="G3379" s="177" t="s">
        <v>3417</v>
      </c>
      <c r="H3379" s="177" t="s">
        <v>3417</v>
      </c>
      <c r="I3379" s="177" t="s">
        <v>3401</v>
      </c>
      <c r="J3379" s="177" t="s">
        <v>9286</v>
      </c>
      <c r="K3379" s="60" t="str">
        <f t="shared" si="68"/>
        <v>0001000010010102270</v>
      </c>
    </row>
    <row r="3380" spans="1:11" s="3" customFormat="1">
      <c r="A3380" s="176" t="s">
        <v>6263</v>
      </c>
      <c r="B3380" s="176"/>
      <c r="C3380" s="185">
        <v>4</v>
      </c>
      <c r="D3380" s="153">
        <v>0</v>
      </c>
      <c r="E3380" s="177" t="s">
        <v>3417</v>
      </c>
      <c r="F3380" s="177" t="s">
        <v>3986</v>
      </c>
      <c r="G3380" s="177" t="s">
        <v>3417</v>
      </c>
      <c r="H3380" s="177" t="s">
        <v>3417</v>
      </c>
      <c r="I3380" s="177" t="s">
        <v>3401</v>
      </c>
      <c r="J3380" s="187" t="s">
        <v>9287</v>
      </c>
      <c r="K3380" s="60" t="str">
        <f t="shared" si="68"/>
        <v>0001000010010102271</v>
      </c>
    </row>
    <row r="3381" spans="1:11" s="3" customFormat="1">
      <c r="A3381" s="176" t="s">
        <v>6264</v>
      </c>
      <c r="B3381" s="176"/>
      <c r="C3381" s="185">
        <v>4</v>
      </c>
      <c r="D3381" s="153">
        <v>0</v>
      </c>
      <c r="E3381" s="177" t="s">
        <v>3417</v>
      </c>
      <c r="F3381" s="177" t="s">
        <v>3986</v>
      </c>
      <c r="G3381" s="177" t="s">
        <v>3417</v>
      </c>
      <c r="H3381" s="177" t="s">
        <v>3417</v>
      </c>
      <c r="I3381" s="177" t="s">
        <v>3401</v>
      </c>
      <c r="J3381" s="177" t="s">
        <v>9288</v>
      </c>
      <c r="K3381" s="60" t="str">
        <f t="shared" si="68"/>
        <v>0001000010010102272</v>
      </c>
    </row>
    <row r="3382" spans="1:11" s="3" customFormat="1">
      <c r="A3382" s="176" t="s">
        <v>6265</v>
      </c>
      <c r="B3382" s="176"/>
      <c r="C3382" s="185">
        <v>4</v>
      </c>
      <c r="D3382" s="153">
        <v>0</v>
      </c>
      <c r="E3382" s="177" t="s">
        <v>3417</v>
      </c>
      <c r="F3382" s="177" t="s">
        <v>3986</v>
      </c>
      <c r="G3382" s="177" t="s">
        <v>3417</v>
      </c>
      <c r="H3382" s="177" t="s">
        <v>3417</v>
      </c>
      <c r="I3382" s="177" t="s">
        <v>3401</v>
      </c>
      <c r="J3382" s="187" t="s">
        <v>9289</v>
      </c>
      <c r="K3382" s="60" t="str">
        <f t="shared" si="68"/>
        <v>0001000010010102273</v>
      </c>
    </row>
    <row r="3383" spans="1:11" s="3" customFormat="1">
      <c r="A3383" s="176" t="s">
        <v>6266</v>
      </c>
      <c r="B3383" s="176"/>
      <c r="C3383" s="185">
        <v>4</v>
      </c>
      <c r="D3383" s="153">
        <v>0</v>
      </c>
      <c r="E3383" s="177" t="s">
        <v>3417</v>
      </c>
      <c r="F3383" s="177" t="s">
        <v>3986</v>
      </c>
      <c r="G3383" s="177" t="s">
        <v>3417</v>
      </c>
      <c r="H3383" s="177" t="s">
        <v>3417</v>
      </c>
      <c r="I3383" s="177" t="s">
        <v>3401</v>
      </c>
      <c r="J3383" s="177" t="s">
        <v>9290</v>
      </c>
      <c r="K3383" s="60" t="str">
        <f t="shared" si="68"/>
        <v>0001000010010102274</v>
      </c>
    </row>
    <row r="3384" spans="1:11" s="3" customFormat="1">
      <c r="A3384" s="176" t="s">
        <v>6267</v>
      </c>
      <c r="B3384" s="176"/>
      <c r="C3384" s="185">
        <v>4</v>
      </c>
      <c r="D3384" s="153">
        <v>0</v>
      </c>
      <c r="E3384" s="177" t="s">
        <v>3417</v>
      </c>
      <c r="F3384" s="177" t="s">
        <v>3986</v>
      </c>
      <c r="G3384" s="177" t="s">
        <v>3417</v>
      </c>
      <c r="H3384" s="177" t="s">
        <v>3417</v>
      </c>
      <c r="I3384" s="177" t="s">
        <v>3401</v>
      </c>
      <c r="J3384" s="187" t="s">
        <v>9291</v>
      </c>
      <c r="K3384" s="60" t="str">
        <f t="shared" si="68"/>
        <v>0001000010010102275</v>
      </c>
    </row>
    <row r="3385" spans="1:11" s="3" customFormat="1">
      <c r="A3385" s="176" t="s">
        <v>6268</v>
      </c>
      <c r="B3385" s="176"/>
      <c r="C3385" s="185">
        <v>4</v>
      </c>
      <c r="D3385" s="153">
        <v>0</v>
      </c>
      <c r="E3385" s="177" t="s">
        <v>3417</v>
      </c>
      <c r="F3385" s="177" t="s">
        <v>3986</v>
      </c>
      <c r="G3385" s="177" t="s">
        <v>3417</v>
      </c>
      <c r="H3385" s="177" t="s">
        <v>3417</v>
      </c>
      <c r="I3385" s="177" t="s">
        <v>3401</v>
      </c>
      <c r="J3385" s="177" t="s">
        <v>9292</v>
      </c>
      <c r="K3385" s="60" t="str">
        <f t="shared" si="68"/>
        <v>0001000010010102276</v>
      </c>
    </row>
    <row r="3386" spans="1:11" s="3" customFormat="1">
      <c r="A3386" s="176" t="s">
        <v>6269</v>
      </c>
      <c r="B3386" s="176"/>
      <c r="C3386" s="185">
        <v>4</v>
      </c>
      <c r="D3386" s="153">
        <v>0</v>
      </c>
      <c r="E3386" s="177" t="s">
        <v>3417</v>
      </c>
      <c r="F3386" s="177" t="s">
        <v>3986</v>
      </c>
      <c r="G3386" s="177" t="s">
        <v>3417</v>
      </c>
      <c r="H3386" s="177" t="s">
        <v>3417</v>
      </c>
      <c r="I3386" s="177" t="s">
        <v>3401</v>
      </c>
      <c r="J3386" s="187" t="s">
        <v>9293</v>
      </c>
      <c r="K3386" s="60" t="str">
        <f t="shared" si="68"/>
        <v>0001000010010102277</v>
      </c>
    </row>
    <row r="3387" spans="1:11" s="3" customFormat="1">
      <c r="A3387" s="176" t="s">
        <v>6270</v>
      </c>
      <c r="B3387" s="176"/>
      <c r="C3387" s="185">
        <v>4</v>
      </c>
      <c r="D3387" s="153">
        <v>0</v>
      </c>
      <c r="E3387" s="177" t="s">
        <v>3417</v>
      </c>
      <c r="F3387" s="177" t="s">
        <v>3986</v>
      </c>
      <c r="G3387" s="177" t="s">
        <v>3417</v>
      </c>
      <c r="H3387" s="177" t="s">
        <v>3417</v>
      </c>
      <c r="I3387" s="177" t="s">
        <v>3401</v>
      </c>
      <c r="J3387" s="177" t="s">
        <v>9294</v>
      </c>
      <c r="K3387" s="60" t="str">
        <f t="shared" si="68"/>
        <v>0001000010010102278</v>
      </c>
    </row>
    <row r="3388" spans="1:11" s="3" customFormat="1">
      <c r="A3388" s="176" t="s">
        <v>6271</v>
      </c>
      <c r="B3388" s="176"/>
      <c r="C3388" s="185">
        <v>4</v>
      </c>
      <c r="D3388" s="153">
        <v>0</v>
      </c>
      <c r="E3388" s="177" t="s">
        <v>3417</v>
      </c>
      <c r="F3388" s="177" t="s">
        <v>3986</v>
      </c>
      <c r="G3388" s="177" t="s">
        <v>3417</v>
      </c>
      <c r="H3388" s="177" t="s">
        <v>3417</v>
      </c>
      <c r="I3388" s="177" t="s">
        <v>3401</v>
      </c>
      <c r="J3388" s="187" t="s">
        <v>9295</v>
      </c>
      <c r="K3388" s="60" t="str">
        <f t="shared" si="68"/>
        <v>0001000010010102279</v>
      </c>
    </row>
    <row r="3389" spans="1:11" s="3" customFormat="1">
      <c r="A3389" s="176" t="s">
        <v>6272</v>
      </c>
      <c r="B3389" s="176"/>
      <c r="C3389" s="185">
        <v>4</v>
      </c>
      <c r="D3389" s="153">
        <v>0</v>
      </c>
      <c r="E3389" s="177" t="s">
        <v>3417</v>
      </c>
      <c r="F3389" s="177" t="s">
        <v>3986</v>
      </c>
      <c r="G3389" s="177" t="s">
        <v>3417</v>
      </c>
      <c r="H3389" s="177" t="s">
        <v>3417</v>
      </c>
      <c r="I3389" s="177" t="s">
        <v>3401</v>
      </c>
      <c r="J3389" s="177" t="s">
        <v>9296</v>
      </c>
      <c r="K3389" s="60" t="str">
        <f t="shared" si="68"/>
        <v>0001000010010102280</v>
      </c>
    </row>
    <row r="3390" spans="1:11" s="3" customFormat="1">
      <c r="A3390" s="176" t="s">
        <v>6273</v>
      </c>
      <c r="B3390" s="176"/>
      <c r="C3390" s="185">
        <v>4</v>
      </c>
      <c r="D3390" s="153">
        <v>0</v>
      </c>
      <c r="E3390" s="177" t="s">
        <v>3417</v>
      </c>
      <c r="F3390" s="177" t="s">
        <v>3986</v>
      </c>
      <c r="G3390" s="177" t="s">
        <v>3417</v>
      </c>
      <c r="H3390" s="177" t="s">
        <v>3417</v>
      </c>
      <c r="I3390" s="177" t="s">
        <v>3401</v>
      </c>
      <c r="J3390" s="187" t="s">
        <v>9297</v>
      </c>
      <c r="K3390" s="60" t="str">
        <f t="shared" si="68"/>
        <v>0001000010010102281</v>
      </c>
    </row>
    <row r="3391" spans="1:11" s="3" customFormat="1">
      <c r="A3391" s="176" t="s">
        <v>6274</v>
      </c>
      <c r="B3391" s="176"/>
      <c r="C3391" s="185">
        <v>4</v>
      </c>
      <c r="D3391" s="153">
        <v>0</v>
      </c>
      <c r="E3391" s="177" t="s">
        <v>3417</v>
      </c>
      <c r="F3391" s="177" t="s">
        <v>3986</v>
      </c>
      <c r="G3391" s="177" t="s">
        <v>3417</v>
      </c>
      <c r="H3391" s="177" t="s">
        <v>3417</v>
      </c>
      <c r="I3391" s="177" t="s">
        <v>3401</v>
      </c>
      <c r="J3391" s="177" t="s">
        <v>9298</v>
      </c>
      <c r="K3391" s="60" t="str">
        <f t="shared" si="68"/>
        <v>0001000010010102282</v>
      </c>
    </row>
    <row r="3392" spans="1:11" s="3" customFormat="1">
      <c r="A3392" s="176" t="s">
        <v>6275</v>
      </c>
      <c r="B3392" s="176"/>
      <c r="C3392" s="185">
        <v>4</v>
      </c>
      <c r="D3392" s="153">
        <v>0</v>
      </c>
      <c r="E3392" s="177" t="s">
        <v>3417</v>
      </c>
      <c r="F3392" s="177" t="s">
        <v>3986</v>
      </c>
      <c r="G3392" s="177" t="s">
        <v>3417</v>
      </c>
      <c r="H3392" s="177" t="s">
        <v>3417</v>
      </c>
      <c r="I3392" s="177" t="s">
        <v>3401</v>
      </c>
      <c r="J3392" s="187" t="s">
        <v>9299</v>
      </c>
      <c r="K3392" s="60" t="str">
        <f t="shared" si="68"/>
        <v>0001000010010102283</v>
      </c>
    </row>
    <row r="3393" spans="1:11" s="3" customFormat="1">
      <c r="A3393" s="176" t="s">
        <v>6276</v>
      </c>
      <c r="B3393" s="176"/>
      <c r="C3393" s="185">
        <v>4</v>
      </c>
      <c r="D3393" s="153">
        <v>0</v>
      </c>
      <c r="E3393" s="177" t="s">
        <v>3417</v>
      </c>
      <c r="F3393" s="177" t="s">
        <v>3986</v>
      </c>
      <c r="G3393" s="177" t="s">
        <v>3417</v>
      </c>
      <c r="H3393" s="177" t="s">
        <v>3417</v>
      </c>
      <c r="I3393" s="177" t="s">
        <v>3401</v>
      </c>
      <c r="J3393" s="177" t="s">
        <v>9300</v>
      </c>
      <c r="K3393" s="60" t="str">
        <f t="shared" si="68"/>
        <v>0001000010010102284</v>
      </c>
    </row>
    <row r="3394" spans="1:11" s="3" customFormat="1">
      <c r="A3394" s="176" t="s">
        <v>6277</v>
      </c>
      <c r="B3394" s="176"/>
      <c r="C3394" s="185">
        <v>4</v>
      </c>
      <c r="D3394" s="153">
        <v>0</v>
      </c>
      <c r="E3394" s="177" t="s">
        <v>3417</v>
      </c>
      <c r="F3394" s="177" t="s">
        <v>3986</v>
      </c>
      <c r="G3394" s="177" t="s">
        <v>3417</v>
      </c>
      <c r="H3394" s="177" t="s">
        <v>3417</v>
      </c>
      <c r="I3394" s="177" t="s">
        <v>3401</v>
      </c>
      <c r="J3394" s="187" t="s">
        <v>9301</v>
      </c>
      <c r="K3394" s="60" t="str">
        <f t="shared" si="68"/>
        <v>0001000010010102285</v>
      </c>
    </row>
    <row r="3395" spans="1:11" s="3" customFormat="1">
      <c r="A3395" s="176" t="s">
        <v>6278</v>
      </c>
      <c r="B3395" s="176"/>
      <c r="C3395" s="185">
        <v>4</v>
      </c>
      <c r="D3395" s="153">
        <v>0</v>
      </c>
      <c r="E3395" s="177" t="s">
        <v>3417</v>
      </c>
      <c r="F3395" s="177" t="s">
        <v>3986</v>
      </c>
      <c r="G3395" s="177" t="s">
        <v>3417</v>
      </c>
      <c r="H3395" s="177" t="s">
        <v>3417</v>
      </c>
      <c r="I3395" s="177" t="s">
        <v>3401</v>
      </c>
      <c r="J3395" s="177" t="s">
        <v>9302</v>
      </c>
      <c r="K3395" s="60" t="str">
        <f t="shared" si="68"/>
        <v>0001000010010102286</v>
      </c>
    </row>
    <row r="3396" spans="1:11" s="3" customFormat="1">
      <c r="A3396" s="176" t="s">
        <v>6279</v>
      </c>
      <c r="B3396" s="176"/>
      <c r="C3396" s="185">
        <v>4</v>
      </c>
      <c r="D3396" s="153">
        <v>0</v>
      </c>
      <c r="E3396" s="177" t="s">
        <v>3417</v>
      </c>
      <c r="F3396" s="177" t="s">
        <v>3986</v>
      </c>
      <c r="G3396" s="177" t="s">
        <v>3417</v>
      </c>
      <c r="H3396" s="177" t="s">
        <v>3417</v>
      </c>
      <c r="I3396" s="177" t="s">
        <v>3401</v>
      </c>
      <c r="J3396" s="187" t="s">
        <v>9303</v>
      </c>
      <c r="K3396" s="60" t="str">
        <f t="shared" si="68"/>
        <v>0001000010010102287</v>
      </c>
    </row>
    <row r="3397" spans="1:11" s="3" customFormat="1">
      <c r="A3397" s="176" t="s">
        <v>6280</v>
      </c>
      <c r="B3397" s="176"/>
      <c r="C3397" s="185">
        <v>4</v>
      </c>
      <c r="D3397" s="153">
        <v>0</v>
      </c>
      <c r="E3397" s="177" t="s">
        <v>3417</v>
      </c>
      <c r="F3397" s="177" t="s">
        <v>3986</v>
      </c>
      <c r="G3397" s="177" t="s">
        <v>3417</v>
      </c>
      <c r="H3397" s="177" t="s">
        <v>3417</v>
      </c>
      <c r="I3397" s="177" t="s">
        <v>3401</v>
      </c>
      <c r="J3397" s="177" t="s">
        <v>9304</v>
      </c>
      <c r="K3397" s="60" t="str">
        <f t="shared" si="68"/>
        <v>0001000010010102288</v>
      </c>
    </row>
    <row r="3398" spans="1:11" s="3" customFormat="1">
      <c r="A3398" s="176" t="s">
        <v>6281</v>
      </c>
      <c r="B3398" s="176"/>
      <c r="C3398" s="185">
        <v>4</v>
      </c>
      <c r="D3398" s="153">
        <v>0</v>
      </c>
      <c r="E3398" s="177" t="s">
        <v>3417</v>
      </c>
      <c r="F3398" s="177" t="s">
        <v>3986</v>
      </c>
      <c r="G3398" s="177" t="s">
        <v>3417</v>
      </c>
      <c r="H3398" s="177" t="s">
        <v>3417</v>
      </c>
      <c r="I3398" s="177" t="s">
        <v>3401</v>
      </c>
      <c r="J3398" s="187" t="s">
        <v>9305</v>
      </c>
      <c r="K3398" s="60" t="str">
        <f t="shared" si="68"/>
        <v>0001000010010102289</v>
      </c>
    </row>
    <row r="3399" spans="1:11" s="3" customFormat="1">
      <c r="A3399" s="176" t="s">
        <v>6282</v>
      </c>
      <c r="B3399" s="176"/>
      <c r="C3399" s="185">
        <v>4</v>
      </c>
      <c r="D3399" s="153">
        <v>0</v>
      </c>
      <c r="E3399" s="177" t="s">
        <v>3417</v>
      </c>
      <c r="F3399" s="177" t="s">
        <v>3986</v>
      </c>
      <c r="G3399" s="177" t="s">
        <v>3417</v>
      </c>
      <c r="H3399" s="177" t="s">
        <v>3417</v>
      </c>
      <c r="I3399" s="177" t="s">
        <v>3401</v>
      </c>
      <c r="J3399" s="177" t="s">
        <v>9306</v>
      </c>
      <c r="K3399" s="60" t="str">
        <f t="shared" si="68"/>
        <v>0001000010010102290</v>
      </c>
    </row>
    <row r="3400" spans="1:11" s="3" customFormat="1">
      <c r="A3400" s="176" t="s">
        <v>6283</v>
      </c>
      <c r="B3400" s="176"/>
      <c r="C3400" s="185">
        <v>4</v>
      </c>
      <c r="D3400" s="153">
        <v>0</v>
      </c>
      <c r="E3400" s="177" t="s">
        <v>3417</v>
      </c>
      <c r="F3400" s="177" t="s">
        <v>3986</v>
      </c>
      <c r="G3400" s="177" t="s">
        <v>3417</v>
      </c>
      <c r="H3400" s="177" t="s">
        <v>3417</v>
      </c>
      <c r="I3400" s="177" t="s">
        <v>3401</v>
      </c>
      <c r="J3400" s="187" t="s">
        <v>9307</v>
      </c>
      <c r="K3400" s="60" t="str">
        <f t="shared" si="68"/>
        <v>0001000010010102291</v>
      </c>
    </row>
    <row r="3401" spans="1:11" s="3" customFormat="1">
      <c r="A3401" s="176" t="s">
        <v>6284</v>
      </c>
      <c r="B3401" s="176"/>
      <c r="C3401" s="185">
        <v>4</v>
      </c>
      <c r="D3401" s="153">
        <v>0</v>
      </c>
      <c r="E3401" s="177" t="s">
        <v>3417</v>
      </c>
      <c r="F3401" s="177" t="s">
        <v>3986</v>
      </c>
      <c r="G3401" s="177" t="s">
        <v>3417</v>
      </c>
      <c r="H3401" s="177" t="s">
        <v>3417</v>
      </c>
      <c r="I3401" s="177" t="s">
        <v>3401</v>
      </c>
      <c r="J3401" s="177" t="s">
        <v>9308</v>
      </c>
      <c r="K3401" s="60" t="str">
        <f t="shared" si="68"/>
        <v>0001000010010102292</v>
      </c>
    </row>
    <row r="3402" spans="1:11" s="3" customFormat="1">
      <c r="A3402" s="176" t="s">
        <v>6285</v>
      </c>
      <c r="B3402" s="176"/>
      <c r="C3402" s="185">
        <v>4</v>
      </c>
      <c r="D3402" s="153">
        <v>0</v>
      </c>
      <c r="E3402" s="177" t="s">
        <v>3417</v>
      </c>
      <c r="F3402" s="177" t="s">
        <v>3986</v>
      </c>
      <c r="G3402" s="177" t="s">
        <v>3417</v>
      </c>
      <c r="H3402" s="177" t="s">
        <v>3417</v>
      </c>
      <c r="I3402" s="177" t="s">
        <v>3401</v>
      </c>
      <c r="J3402" s="187" t="s">
        <v>9309</v>
      </c>
      <c r="K3402" s="60" t="str">
        <f t="shared" si="68"/>
        <v>0001000010010102293</v>
      </c>
    </row>
    <row r="3403" spans="1:11" s="3" customFormat="1">
      <c r="A3403" s="176" t="s">
        <v>6286</v>
      </c>
      <c r="B3403" s="176"/>
      <c r="C3403" s="185">
        <v>4</v>
      </c>
      <c r="D3403" s="153">
        <v>0</v>
      </c>
      <c r="E3403" s="177" t="s">
        <v>3417</v>
      </c>
      <c r="F3403" s="177" t="s">
        <v>3986</v>
      </c>
      <c r="G3403" s="177" t="s">
        <v>3417</v>
      </c>
      <c r="H3403" s="177" t="s">
        <v>3417</v>
      </c>
      <c r="I3403" s="177" t="s">
        <v>3401</v>
      </c>
      <c r="J3403" s="177" t="s">
        <v>9310</v>
      </c>
      <c r="K3403" s="60" t="str">
        <f t="shared" si="68"/>
        <v>0001000010010102294</v>
      </c>
    </row>
    <row r="3404" spans="1:11" s="3" customFormat="1">
      <c r="A3404" s="176" t="s">
        <v>6287</v>
      </c>
      <c r="B3404" s="176"/>
      <c r="C3404" s="185">
        <v>4</v>
      </c>
      <c r="D3404" s="153">
        <v>0</v>
      </c>
      <c r="E3404" s="177" t="s">
        <v>3417</v>
      </c>
      <c r="F3404" s="177" t="s">
        <v>3986</v>
      </c>
      <c r="G3404" s="177" t="s">
        <v>3417</v>
      </c>
      <c r="H3404" s="177" t="s">
        <v>3417</v>
      </c>
      <c r="I3404" s="177" t="s">
        <v>3401</v>
      </c>
      <c r="J3404" s="187" t="s">
        <v>9311</v>
      </c>
      <c r="K3404" s="60" t="str">
        <f t="shared" si="68"/>
        <v>0001000010010102295</v>
      </c>
    </row>
    <row r="3405" spans="1:11" s="3" customFormat="1">
      <c r="A3405" s="176" t="s">
        <v>6288</v>
      </c>
      <c r="B3405" s="176"/>
      <c r="C3405" s="185">
        <v>4</v>
      </c>
      <c r="D3405" s="153">
        <v>0</v>
      </c>
      <c r="E3405" s="177" t="s">
        <v>3417</v>
      </c>
      <c r="F3405" s="177" t="s">
        <v>3986</v>
      </c>
      <c r="G3405" s="177" t="s">
        <v>3417</v>
      </c>
      <c r="H3405" s="177" t="s">
        <v>3417</v>
      </c>
      <c r="I3405" s="177" t="s">
        <v>3401</v>
      </c>
      <c r="J3405" s="177" t="s">
        <v>9312</v>
      </c>
      <c r="K3405" s="60" t="str">
        <f t="shared" si="68"/>
        <v>0001000010010102296</v>
      </c>
    </row>
    <row r="3406" spans="1:11" s="3" customFormat="1">
      <c r="A3406" s="176" t="s">
        <v>6289</v>
      </c>
      <c r="B3406" s="176"/>
      <c r="C3406" s="185">
        <v>4</v>
      </c>
      <c r="D3406" s="153">
        <v>0</v>
      </c>
      <c r="E3406" s="177" t="s">
        <v>3417</v>
      </c>
      <c r="F3406" s="177" t="s">
        <v>3986</v>
      </c>
      <c r="G3406" s="177" t="s">
        <v>3417</v>
      </c>
      <c r="H3406" s="177" t="s">
        <v>3417</v>
      </c>
      <c r="I3406" s="177" t="s">
        <v>3401</v>
      </c>
      <c r="J3406" s="187" t="s">
        <v>9313</v>
      </c>
      <c r="K3406" s="60" t="str">
        <f t="shared" si="68"/>
        <v>0001000010010102297</v>
      </c>
    </row>
    <row r="3407" spans="1:11" s="3" customFormat="1">
      <c r="A3407" s="176" t="s">
        <v>6290</v>
      </c>
      <c r="B3407" s="176"/>
      <c r="C3407" s="185">
        <v>4</v>
      </c>
      <c r="D3407" s="153">
        <v>0</v>
      </c>
      <c r="E3407" s="177" t="s">
        <v>3417</v>
      </c>
      <c r="F3407" s="177" t="s">
        <v>3986</v>
      </c>
      <c r="G3407" s="177" t="s">
        <v>3417</v>
      </c>
      <c r="H3407" s="177" t="s">
        <v>3417</v>
      </c>
      <c r="I3407" s="177" t="s">
        <v>3401</v>
      </c>
      <c r="J3407" s="177" t="s">
        <v>9314</v>
      </c>
      <c r="K3407" s="60" t="str">
        <f t="shared" si="68"/>
        <v>0001000010010102298</v>
      </c>
    </row>
    <row r="3408" spans="1:11" s="3" customFormat="1">
      <c r="A3408" s="176" t="s">
        <v>6291</v>
      </c>
      <c r="B3408" s="176"/>
      <c r="C3408" s="185">
        <v>4</v>
      </c>
      <c r="D3408" s="153">
        <v>0</v>
      </c>
      <c r="E3408" s="177" t="s">
        <v>3417</v>
      </c>
      <c r="F3408" s="177" t="s">
        <v>3986</v>
      </c>
      <c r="G3408" s="177" t="s">
        <v>3417</v>
      </c>
      <c r="H3408" s="177" t="s">
        <v>3417</v>
      </c>
      <c r="I3408" s="177" t="s">
        <v>3401</v>
      </c>
      <c r="J3408" s="187" t="s">
        <v>9315</v>
      </c>
      <c r="K3408" s="60" t="str">
        <f t="shared" si="68"/>
        <v>0001000010010102299</v>
      </c>
    </row>
    <row r="3409" spans="1:11" s="3" customFormat="1">
      <c r="A3409" s="176" t="s">
        <v>6292</v>
      </c>
      <c r="B3409" s="176"/>
      <c r="C3409" s="185">
        <v>4</v>
      </c>
      <c r="D3409" s="153">
        <v>0</v>
      </c>
      <c r="E3409" s="177" t="s">
        <v>3417</v>
      </c>
      <c r="F3409" s="177" t="s">
        <v>3986</v>
      </c>
      <c r="G3409" s="177" t="s">
        <v>3417</v>
      </c>
      <c r="H3409" s="177" t="s">
        <v>3417</v>
      </c>
      <c r="I3409" s="177" t="s">
        <v>3401</v>
      </c>
      <c r="J3409" s="177" t="s">
        <v>9316</v>
      </c>
      <c r="K3409" s="60" t="str">
        <f t="shared" si="68"/>
        <v>0001000010010102300</v>
      </c>
    </row>
    <row r="3410" spans="1:11" s="3" customFormat="1">
      <c r="A3410" s="176" t="s">
        <v>6293</v>
      </c>
      <c r="B3410" s="176"/>
      <c r="C3410" s="185">
        <v>4</v>
      </c>
      <c r="D3410" s="153">
        <v>0</v>
      </c>
      <c r="E3410" s="177" t="s">
        <v>3417</v>
      </c>
      <c r="F3410" s="177" t="s">
        <v>3986</v>
      </c>
      <c r="G3410" s="177" t="s">
        <v>3417</v>
      </c>
      <c r="H3410" s="177" t="s">
        <v>3417</v>
      </c>
      <c r="I3410" s="177" t="s">
        <v>3401</v>
      </c>
      <c r="J3410" s="187" t="s">
        <v>9317</v>
      </c>
      <c r="K3410" s="60" t="str">
        <f t="shared" si="68"/>
        <v>0001000010010102301</v>
      </c>
    </row>
    <row r="3411" spans="1:11" s="3" customFormat="1">
      <c r="A3411" s="176" t="s">
        <v>6294</v>
      </c>
      <c r="B3411" s="176"/>
      <c r="C3411" s="185">
        <v>4</v>
      </c>
      <c r="D3411" s="153">
        <v>0</v>
      </c>
      <c r="E3411" s="177" t="s">
        <v>3417</v>
      </c>
      <c r="F3411" s="177" t="s">
        <v>3986</v>
      </c>
      <c r="G3411" s="177" t="s">
        <v>3417</v>
      </c>
      <c r="H3411" s="177" t="s">
        <v>3417</v>
      </c>
      <c r="I3411" s="177" t="s">
        <v>3401</v>
      </c>
      <c r="J3411" s="177" t="s">
        <v>9318</v>
      </c>
      <c r="K3411" s="60" t="str">
        <f t="shared" si="68"/>
        <v>0001000010010102302</v>
      </c>
    </row>
    <row r="3412" spans="1:11" s="3" customFormat="1">
      <c r="A3412" s="176" t="s">
        <v>6295</v>
      </c>
      <c r="B3412" s="176"/>
      <c r="C3412" s="185">
        <v>4</v>
      </c>
      <c r="D3412" s="153">
        <v>0</v>
      </c>
      <c r="E3412" s="177" t="s">
        <v>3417</v>
      </c>
      <c r="F3412" s="177" t="s">
        <v>3986</v>
      </c>
      <c r="G3412" s="177" t="s">
        <v>3417</v>
      </c>
      <c r="H3412" s="177" t="s">
        <v>3417</v>
      </c>
      <c r="I3412" s="177" t="s">
        <v>3401</v>
      </c>
      <c r="J3412" s="187" t="s">
        <v>9319</v>
      </c>
      <c r="K3412" s="60" t="str">
        <f t="shared" si="68"/>
        <v>0001000010010102303</v>
      </c>
    </row>
    <row r="3413" spans="1:11" s="3" customFormat="1">
      <c r="A3413" s="176" t="s">
        <v>6296</v>
      </c>
      <c r="B3413" s="176"/>
      <c r="C3413" s="185">
        <v>4</v>
      </c>
      <c r="D3413" s="153">
        <v>0</v>
      </c>
      <c r="E3413" s="177" t="s">
        <v>3417</v>
      </c>
      <c r="F3413" s="177" t="s">
        <v>3986</v>
      </c>
      <c r="G3413" s="177" t="s">
        <v>3417</v>
      </c>
      <c r="H3413" s="177" t="s">
        <v>3417</v>
      </c>
      <c r="I3413" s="177" t="s">
        <v>3401</v>
      </c>
      <c r="J3413" s="177" t="s">
        <v>9320</v>
      </c>
      <c r="K3413" s="60" t="str">
        <f t="shared" si="68"/>
        <v>0001000010010102304</v>
      </c>
    </row>
    <row r="3414" spans="1:11" s="3" customFormat="1">
      <c r="A3414" s="176" t="s">
        <v>6297</v>
      </c>
      <c r="B3414" s="176"/>
      <c r="C3414" s="185">
        <v>4</v>
      </c>
      <c r="D3414" s="153">
        <v>0</v>
      </c>
      <c r="E3414" s="177" t="s">
        <v>3417</v>
      </c>
      <c r="F3414" s="177" t="s">
        <v>3986</v>
      </c>
      <c r="G3414" s="177" t="s">
        <v>3417</v>
      </c>
      <c r="H3414" s="177" t="s">
        <v>3417</v>
      </c>
      <c r="I3414" s="177" t="s">
        <v>3401</v>
      </c>
      <c r="J3414" s="187" t="s">
        <v>9321</v>
      </c>
      <c r="K3414" s="60" t="str">
        <f t="shared" si="68"/>
        <v>0001000010010102305</v>
      </c>
    </row>
    <row r="3415" spans="1:11" s="3" customFormat="1">
      <c r="A3415" s="176" t="s">
        <v>6298</v>
      </c>
      <c r="B3415" s="176"/>
      <c r="C3415" s="185">
        <v>4</v>
      </c>
      <c r="D3415" s="153">
        <v>0</v>
      </c>
      <c r="E3415" s="177" t="s">
        <v>3417</v>
      </c>
      <c r="F3415" s="177" t="s">
        <v>3986</v>
      </c>
      <c r="G3415" s="177" t="s">
        <v>3417</v>
      </c>
      <c r="H3415" s="177" t="s">
        <v>3417</v>
      </c>
      <c r="I3415" s="177" t="s">
        <v>3401</v>
      </c>
      <c r="J3415" s="177" t="s">
        <v>9322</v>
      </c>
      <c r="K3415" s="60" t="str">
        <f t="shared" ref="K3415:K3478" si="69">D3415&amp;E3415&amp;F3415&amp;G3415&amp;H3415&amp;I3415&amp;J3415</f>
        <v>0001000010010102306</v>
      </c>
    </row>
    <row r="3416" spans="1:11" s="3" customFormat="1">
      <c r="A3416" s="176" t="s">
        <v>6299</v>
      </c>
      <c r="B3416" s="176"/>
      <c r="C3416" s="185">
        <v>4</v>
      </c>
      <c r="D3416" s="153">
        <v>0</v>
      </c>
      <c r="E3416" s="177" t="s">
        <v>3417</v>
      </c>
      <c r="F3416" s="177" t="s">
        <v>3986</v>
      </c>
      <c r="G3416" s="177" t="s">
        <v>3417</v>
      </c>
      <c r="H3416" s="177" t="s">
        <v>3417</v>
      </c>
      <c r="I3416" s="177" t="s">
        <v>3401</v>
      </c>
      <c r="J3416" s="187" t="s">
        <v>9323</v>
      </c>
      <c r="K3416" s="60" t="str">
        <f t="shared" si="69"/>
        <v>0001000010010102307</v>
      </c>
    </row>
    <row r="3417" spans="1:11" s="3" customFormat="1">
      <c r="A3417" s="176" t="s">
        <v>6300</v>
      </c>
      <c r="B3417" s="176"/>
      <c r="C3417" s="185">
        <v>4</v>
      </c>
      <c r="D3417" s="153">
        <v>0</v>
      </c>
      <c r="E3417" s="177" t="s">
        <v>3417</v>
      </c>
      <c r="F3417" s="177" t="s">
        <v>3986</v>
      </c>
      <c r="G3417" s="177" t="s">
        <v>3417</v>
      </c>
      <c r="H3417" s="177" t="s">
        <v>3417</v>
      </c>
      <c r="I3417" s="177" t="s">
        <v>3401</v>
      </c>
      <c r="J3417" s="177" t="s">
        <v>9324</v>
      </c>
      <c r="K3417" s="60" t="str">
        <f t="shared" si="69"/>
        <v>0001000010010102308</v>
      </c>
    </row>
    <row r="3418" spans="1:11" s="3" customFormat="1">
      <c r="A3418" s="176" t="s">
        <v>6301</v>
      </c>
      <c r="B3418" s="176"/>
      <c r="C3418" s="185">
        <v>4</v>
      </c>
      <c r="D3418" s="153">
        <v>0</v>
      </c>
      <c r="E3418" s="177" t="s">
        <v>3417</v>
      </c>
      <c r="F3418" s="177" t="s">
        <v>3986</v>
      </c>
      <c r="G3418" s="177" t="s">
        <v>3417</v>
      </c>
      <c r="H3418" s="177" t="s">
        <v>3417</v>
      </c>
      <c r="I3418" s="177" t="s">
        <v>3401</v>
      </c>
      <c r="J3418" s="187" t="s">
        <v>9325</v>
      </c>
      <c r="K3418" s="60" t="str">
        <f t="shared" si="69"/>
        <v>0001000010010102309</v>
      </c>
    </row>
    <row r="3419" spans="1:11" s="3" customFormat="1">
      <c r="A3419" s="176" t="s">
        <v>6302</v>
      </c>
      <c r="B3419" s="176"/>
      <c r="C3419" s="185">
        <v>4</v>
      </c>
      <c r="D3419" s="153">
        <v>0</v>
      </c>
      <c r="E3419" s="177" t="s">
        <v>3417</v>
      </c>
      <c r="F3419" s="177" t="s">
        <v>3986</v>
      </c>
      <c r="G3419" s="177" t="s">
        <v>3417</v>
      </c>
      <c r="H3419" s="177" t="s">
        <v>3417</v>
      </c>
      <c r="I3419" s="177" t="s">
        <v>3401</v>
      </c>
      <c r="J3419" s="177" t="s">
        <v>9326</v>
      </c>
      <c r="K3419" s="60" t="str">
        <f t="shared" si="69"/>
        <v>0001000010010102310</v>
      </c>
    </row>
    <row r="3420" spans="1:11" s="3" customFormat="1">
      <c r="A3420" s="176" t="s">
        <v>6303</v>
      </c>
      <c r="B3420" s="176"/>
      <c r="C3420" s="185">
        <v>4</v>
      </c>
      <c r="D3420" s="153">
        <v>0</v>
      </c>
      <c r="E3420" s="177" t="s">
        <v>3417</v>
      </c>
      <c r="F3420" s="177" t="s">
        <v>3986</v>
      </c>
      <c r="G3420" s="177" t="s">
        <v>3417</v>
      </c>
      <c r="H3420" s="177" t="s">
        <v>3417</v>
      </c>
      <c r="I3420" s="177" t="s">
        <v>3401</v>
      </c>
      <c r="J3420" s="187" t="s">
        <v>9327</v>
      </c>
      <c r="K3420" s="60" t="str">
        <f t="shared" si="69"/>
        <v>0001000010010102311</v>
      </c>
    </row>
    <row r="3421" spans="1:11" s="3" customFormat="1">
      <c r="A3421" s="176" t="s">
        <v>6304</v>
      </c>
      <c r="B3421" s="176"/>
      <c r="C3421" s="185">
        <v>4</v>
      </c>
      <c r="D3421" s="153">
        <v>0</v>
      </c>
      <c r="E3421" s="177" t="s">
        <v>3417</v>
      </c>
      <c r="F3421" s="177" t="s">
        <v>3986</v>
      </c>
      <c r="G3421" s="177" t="s">
        <v>3417</v>
      </c>
      <c r="H3421" s="177" t="s">
        <v>3417</v>
      </c>
      <c r="I3421" s="177" t="s">
        <v>3401</v>
      </c>
      <c r="J3421" s="177" t="s">
        <v>9328</v>
      </c>
      <c r="K3421" s="60" t="str">
        <f t="shared" si="69"/>
        <v>0001000010010102312</v>
      </c>
    </row>
    <row r="3422" spans="1:11" s="3" customFormat="1">
      <c r="A3422" s="176" t="s">
        <v>6305</v>
      </c>
      <c r="B3422" s="176"/>
      <c r="C3422" s="185">
        <v>4</v>
      </c>
      <c r="D3422" s="153">
        <v>0</v>
      </c>
      <c r="E3422" s="177" t="s">
        <v>3417</v>
      </c>
      <c r="F3422" s="177" t="s">
        <v>3986</v>
      </c>
      <c r="G3422" s="177" t="s">
        <v>3417</v>
      </c>
      <c r="H3422" s="177" t="s">
        <v>3417</v>
      </c>
      <c r="I3422" s="177" t="s">
        <v>3401</v>
      </c>
      <c r="J3422" s="187" t="s">
        <v>9329</v>
      </c>
      <c r="K3422" s="60" t="str">
        <f t="shared" si="69"/>
        <v>0001000010010102313</v>
      </c>
    </row>
    <row r="3423" spans="1:11" s="3" customFormat="1">
      <c r="A3423" s="176" t="s">
        <v>6306</v>
      </c>
      <c r="B3423" s="176"/>
      <c r="C3423" s="185">
        <v>4</v>
      </c>
      <c r="D3423" s="153">
        <v>0</v>
      </c>
      <c r="E3423" s="177" t="s">
        <v>3417</v>
      </c>
      <c r="F3423" s="177" t="s">
        <v>3986</v>
      </c>
      <c r="G3423" s="177" t="s">
        <v>3417</v>
      </c>
      <c r="H3423" s="177" t="s">
        <v>3417</v>
      </c>
      <c r="I3423" s="177" t="s">
        <v>3401</v>
      </c>
      <c r="J3423" s="177" t="s">
        <v>9330</v>
      </c>
      <c r="K3423" s="60" t="str">
        <f t="shared" si="69"/>
        <v>0001000010010102314</v>
      </c>
    </row>
    <row r="3424" spans="1:11" s="3" customFormat="1">
      <c r="A3424" s="176" t="s">
        <v>6307</v>
      </c>
      <c r="B3424" s="176"/>
      <c r="C3424" s="185">
        <v>4</v>
      </c>
      <c r="D3424" s="153">
        <v>0</v>
      </c>
      <c r="E3424" s="177" t="s">
        <v>3417</v>
      </c>
      <c r="F3424" s="177" t="s">
        <v>3986</v>
      </c>
      <c r="G3424" s="177" t="s">
        <v>3417</v>
      </c>
      <c r="H3424" s="177" t="s">
        <v>3417</v>
      </c>
      <c r="I3424" s="177" t="s">
        <v>3401</v>
      </c>
      <c r="J3424" s="187" t="s">
        <v>9331</v>
      </c>
      <c r="K3424" s="60" t="str">
        <f t="shared" si="69"/>
        <v>0001000010010102315</v>
      </c>
    </row>
    <row r="3425" spans="1:11" s="3" customFormat="1">
      <c r="A3425" s="176" t="s">
        <v>6308</v>
      </c>
      <c r="B3425" s="176"/>
      <c r="C3425" s="185">
        <v>4</v>
      </c>
      <c r="D3425" s="153">
        <v>0</v>
      </c>
      <c r="E3425" s="177" t="s">
        <v>3417</v>
      </c>
      <c r="F3425" s="177" t="s">
        <v>3986</v>
      </c>
      <c r="G3425" s="177" t="s">
        <v>3417</v>
      </c>
      <c r="H3425" s="177" t="s">
        <v>3417</v>
      </c>
      <c r="I3425" s="177" t="s">
        <v>3401</v>
      </c>
      <c r="J3425" s="177" t="s">
        <v>9332</v>
      </c>
      <c r="K3425" s="60" t="str">
        <f t="shared" si="69"/>
        <v>0001000010010102316</v>
      </c>
    </row>
    <row r="3426" spans="1:11" s="3" customFormat="1">
      <c r="A3426" s="176" t="s">
        <v>6309</v>
      </c>
      <c r="B3426" s="176"/>
      <c r="C3426" s="185">
        <v>4</v>
      </c>
      <c r="D3426" s="153">
        <v>0</v>
      </c>
      <c r="E3426" s="177" t="s">
        <v>3417</v>
      </c>
      <c r="F3426" s="177" t="s">
        <v>3986</v>
      </c>
      <c r="G3426" s="177" t="s">
        <v>3417</v>
      </c>
      <c r="H3426" s="177" t="s">
        <v>3417</v>
      </c>
      <c r="I3426" s="177" t="s">
        <v>3401</v>
      </c>
      <c r="J3426" s="187" t="s">
        <v>9333</v>
      </c>
      <c r="K3426" s="60" t="str">
        <f t="shared" si="69"/>
        <v>0001000010010102317</v>
      </c>
    </row>
    <row r="3427" spans="1:11" s="3" customFormat="1">
      <c r="A3427" s="176" t="s">
        <v>6310</v>
      </c>
      <c r="B3427" s="176"/>
      <c r="C3427" s="185">
        <v>4</v>
      </c>
      <c r="D3427" s="153">
        <v>0</v>
      </c>
      <c r="E3427" s="177" t="s">
        <v>3417</v>
      </c>
      <c r="F3427" s="177" t="s">
        <v>3986</v>
      </c>
      <c r="G3427" s="177" t="s">
        <v>3417</v>
      </c>
      <c r="H3427" s="177" t="s">
        <v>3417</v>
      </c>
      <c r="I3427" s="177" t="s">
        <v>3401</v>
      </c>
      <c r="J3427" s="177" t="s">
        <v>9334</v>
      </c>
      <c r="K3427" s="60" t="str">
        <f t="shared" si="69"/>
        <v>0001000010010102318</v>
      </c>
    </row>
    <row r="3428" spans="1:11" s="3" customFormat="1">
      <c r="A3428" s="176" t="s">
        <v>6311</v>
      </c>
      <c r="B3428" s="176"/>
      <c r="C3428" s="185">
        <v>4</v>
      </c>
      <c r="D3428" s="153">
        <v>0</v>
      </c>
      <c r="E3428" s="177" t="s">
        <v>3417</v>
      </c>
      <c r="F3428" s="177" t="s">
        <v>3986</v>
      </c>
      <c r="G3428" s="177" t="s">
        <v>3417</v>
      </c>
      <c r="H3428" s="177" t="s">
        <v>3417</v>
      </c>
      <c r="I3428" s="177" t="s">
        <v>3401</v>
      </c>
      <c r="J3428" s="187" t="s">
        <v>9335</v>
      </c>
      <c r="K3428" s="60" t="str">
        <f t="shared" si="69"/>
        <v>0001000010010102319</v>
      </c>
    </row>
    <row r="3429" spans="1:11" s="3" customFormat="1">
      <c r="A3429" s="176" t="s">
        <v>6312</v>
      </c>
      <c r="B3429" s="176"/>
      <c r="C3429" s="185">
        <v>4</v>
      </c>
      <c r="D3429" s="153">
        <v>0</v>
      </c>
      <c r="E3429" s="177" t="s">
        <v>3417</v>
      </c>
      <c r="F3429" s="177" t="s">
        <v>3986</v>
      </c>
      <c r="G3429" s="177" t="s">
        <v>3417</v>
      </c>
      <c r="H3429" s="177" t="s">
        <v>3417</v>
      </c>
      <c r="I3429" s="177" t="s">
        <v>3401</v>
      </c>
      <c r="J3429" s="177" t="s">
        <v>9336</v>
      </c>
      <c r="K3429" s="60" t="str">
        <f t="shared" si="69"/>
        <v>0001000010010102320</v>
      </c>
    </row>
    <row r="3430" spans="1:11" s="3" customFormat="1">
      <c r="A3430" s="176" t="s">
        <v>6313</v>
      </c>
      <c r="B3430" s="176"/>
      <c r="C3430" s="185">
        <v>4</v>
      </c>
      <c r="D3430" s="153">
        <v>0</v>
      </c>
      <c r="E3430" s="177" t="s">
        <v>3417</v>
      </c>
      <c r="F3430" s="177" t="s">
        <v>3986</v>
      </c>
      <c r="G3430" s="177" t="s">
        <v>3417</v>
      </c>
      <c r="H3430" s="177" t="s">
        <v>3417</v>
      </c>
      <c r="I3430" s="177" t="s">
        <v>3401</v>
      </c>
      <c r="J3430" s="187" t="s">
        <v>9337</v>
      </c>
      <c r="K3430" s="60" t="str">
        <f t="shared" si="69"/>
        <v>0001000010010102321</v>
      </c>
    </row>
    <row r="3431" spans="1:11" s="3" customFormat="1">
      <c r="A3431" s="176" t="s">
        <v>6314</v>
      </c>
      <c r="B3431" s="176"/>
      <c r="C3431" s="185">
        <v>4</v>
      </c>
      <c r="D3431" s="153">
        <v>0</v>
      </c>
      <c r="E3431" s="177" t="s">
        <v>3417</v>
      </c>
      <c r="F3431" s="177" t="s">
        <v>3986</v>
      </c>
      <c r="G3431" s="177" t="s">
        <v>3417</v>
      </c>
      <c r="H3431" s="177" t="s">
        <v>3417</v>
      </c>
      <c r="I3431" s="177" t="s">
        <v>3401</v>
      </c>
      <c r="J3431" s="177" t="s">
        <v>9338</v>
      </c>
      <c r="K3431" s="60" t="str">
        <f t="shared" si="69"/>
        <v>0001000010010102322</v>
      </c>
    </row>
    <row r="3432" spans="1:11" s="3" customFormat="1">
      <c r="A3432" s="176" t="s">
        <v>6315</v>
      </c>
      <c r="B3432" s="176"/>
      <c r="C3432" s="185">
        <v>4</v>
      </c>
      <c r="D3432" s="153">
        <v>0</v>
      </c>
      <c r="E3432" s="177" t="s">
        <v>3417</v>
      </c>
      <c r="F3432" s="177" t="s">
        <v>3986</v>
      </c>
      <c r="G3432" s="177" t="s">
        <v>3417</v>
      </c>
      <c r="H3432" s="177" t="s">
        <v>3417</v>
      </c>
      <c r="I3432" s="177" t="s">
        <v>3401</v>
      </c>
      <c r="J3432" s="187" t="s">
        <v>9339</v>
      </c>
      <c r="K3432" s="60" t="str">
        <f t="shared" si="69"/>
        <v>0001000010010102323</v>
      </c>
    </row>
    <row r="3433" spans="1:11" s="3" customFormat="1">
      <c r="A3433" s="176" t="s">
        <v>6316</v>
      </c>
      <c r="B3433" s="176"/>
      <c r="C3433" s="185">
        <v>4</v>
      </c>
      <c r="D3433" s="153">
        <v>0</v>
      </c>
      <c r="E3433" s="177" t="s">
        <v>3417</v>
      </c>
      <c r="F3433" s="177" t="s">
        <v>3986</v>
      </c>
      <c r="G3433" s="177" t="s">
        <v>3417</v>
      </c>
      <c r="H3433" s="177" t="s">
        <v>3417</v>
      </c>
      <c r="I3433" s="177" t="s">
        <v>3401</v>
      </c>
      <c r="J3433" s="177" t="s">
        <v>9340</v>
      </c>
      <c r="K3433" s="60" t="str">
        <f t="shared" si="69"/>
        <v>0001000010010102324</v>
      </c>
    </row>
    <row r="3434" spans="1:11" s="3" customFormat="1">
      <c r="A3434" s="176" t="s">
        <v>6317</v>
      </c>
      <c r="B3434" s="176"/>
      <c r="C3434" s="185">
        <v>4</v>
      </c>
      <c r="D3434" s="153">
        <v>0</v>
      </c>
      <c r="E3434" s="177" t="s">
        <v>3417</v>
      </c>
      <c r="F3434" s="177" t="s">
        <v>3986</v>
      </c>
      <c r="G3434" s="177" t="s">
        <v>3417</v>
      </c>
      <c r="H3434" s="177" t="s">
        <v>3417</v>
      </c>
      <c r="I3434" s="177" t="s">
        <v>3401</v>
      </c>
      <c r="J3434" s="187" t="s">
        <v>9341</v>
      </c>
      <c r="K3434" s="60" t="str">
        <f t="shared" si="69"/>
        <v>0001000010010102325</v>
      </c>
    </row>
    <row r="3435" spans="1:11" s="3" customFormat="1">
      <c r="A3435" s="176" t="s">
        <v>6318</v>
      </c>
      <c r="B3435" s="176"/>
      <c r="C3435" s="185">
        <v>4</v>
      </c>
      <c r="D3435" s="153">
        <v>0</v>
      </c>
      <c r="E3435" s="177" t="s">
        <v>3417</v>
      </c>
      <c r="F3435" s="177" t="s">
        <v>3986</v>
      </c>
      <c r="G3435" s="177" t="s">
        <v>3417</v>
      </c>
      <c r="H3435" s="177" t="s">
        <v>3417</v>
      </c>
      <c r="I3435" s="177" t="s">
        <v>3401</v>
      </c>
      <c r="J3435" s="177" t="s">
        <v>9342</v>
      </c>
      <c r="K3435" s="60" t="str">
        <f t="shared" si="69"/>
        <v>0001000010010102326</v>
      </c>
    </row>
    <row r="3436" spans="1:11" s="3" customFormat="1">
      <c r="A3436" s="176" t="s">
        <v>6319</v>
      </c>
      <c r="B3436" s="176"/>
      <c r="C3436" s="185">
        <v>4</v>
      </c>
      <c r="D3436" s="153">
        <v>0</v>
      </c>
      <c r="E3436" s="177" t="s">
        <v>3417</v>
      </c>
      <c r="F3436" s="177" t="s">
        <v>3986</v>
      </c>
      <c r="G3436" s="177" t="s">
        <v>3417</v>
      </c>
      <c r="H3436" s="177" t="s">
        <v>3417</v>
      </c>
      <c r="I3436" s="177" t="s">
        <v>3401</v>
      </c>
      <c r="J3436" s="187" t="s">
        <v>9343</v>
      </c>
      <c r="K3436" s="60" t="str">
        <f t="shared" si="69"/>
        <v>0001000010010102327</v>
      </c>
    </row>
    <row r="3437" spans="1:11" s="3" customFormat="1">
      <c r="A3437" s="176" t="s">
        <v>6320</v>
      </c>
      <c r="B3437" s="176"/>
      <c r="C3437" s="185">
        <v>4</v>
      </c>
      <c r="D3437" s="153">
        <v>0</v>
      </c>
      <c r="E3437" s="177" t="s">
        <v>3417</v>
      </c>
      <c r="F3437" s="177" t="s">
        <v>3986</v>
      </c>
      <c r="G3437" s="177" t="s">
        <v>3417</v>
      </c>
      <c r="H3437" s="177" t="s">
        <v>3417</v>
      </c>
      <c r="I3437" s="177" t="s">
        <v>3401</v>
      </c>
      <c r="J3437" s="177" t="s">
        <v>9344</v>
      </c>
      <c r="K3437" s="60" t="str">
        <f t="shared" si="69"/>
        <v>0001000010010102328</v>
      </c>
    </row>
    <row r="3438" spans="1:11" s="3" customFormat="1">
      <c r="A3438" s="176" t="s">
        <v>6321</v>
      </c>
      <c r="B3438" s="176"/>
      <c r="C3438" s="185">
        <v>4</v>
      </c>
      <c r="D3438" s="153">
        <v>0</v>
      </c>
      <c r="E3438" s="177" t="s">
        <v>3417</v>
      </c>
      <c r="F3438" s="177" t="s">
        <v>3986</v>
      </c>
      <c r="G3438" s="177" t="s">
        <v>3417</v>
      </c>
      <c r="H3438" s="177" t="s">
        <v>3417</v>
      </c>
      <c r="I3438" s="177" t="s">
        <v>3401</v>
      </c>
      <c r="J3438" s="187" t="s">
        <v>9345</v>
      </c>
      <c r="K3438" s="60" t="str">
        <f t="shared" si="69"/>
        <v>0001000010010102329</v>
      </c>
    </row>
    <row r="3439" spans="1:11" s="3" customFormat="1">
      <c r="A3439" s="176" t="s">
        <v>6322</v>
      </c>
      <c r="B3439" s="176"/>
      <c r="C3439" s="185">
        <v>4</v>
      </c>
      <c r="D3439" s="153">
        <v>0</v>
      </c>
      <c r="E3439" s="177" t="s">
        <v>3417</v>
      </c>
      <c r="F3439" s="177" t="s">
        <v>3986</v>
      </c>
      <c r="G3439" s="177" t="s">
        <v>3417</v>
      </c>
      <c r="H3439" s="177" t="s">
        <v>3417</v>
      </c>
      <c r="I3439" s="177" t="s">
        <v>3401</v>
      </c>
      <c r="J3439" s="177" t="s">
        <v>9346</v>
      </c>
      <c r="K3439" s="60" t="str">
        <f t="shared" si="69"/>
        <v>0001000010010102330</v>
      </c>
    </row>
    <row r="3440" spans="1:11" s="3" customFormat="1">
      <c r="A3440" s="176" t="s">
        <v>6323</v>
      </c>
      <c r="B3440" s="176"/>
      <c r="C3440" s="185">
        <v>4</v>
      </c>
      <c r="D3440" s="153">
        <v>0</v>
      </c>
      <c r="E3440" s="177" t="s">
        <v>3417</v>
      </c>
      <c r="F3440" s="177" t="s">
        <v>3986</v>
      </c>
      <c r="G3440" s="177" t="s">
        <v>3417</v>
      </c>
      <c r="H3440" s="177" t="s">
        <v>3417</v>
      </c>
      <c r="I3440" s="177" t="s">
        <v>3401</v>
      </c>
      <c r="J3440" s="187" t="s">
        <v>9347</v>
      </c>
      <c r="K3440" s="60" t="str">
        <f t="shared" si="69"/>
        <v>0001000010010102331</v>
      </c>
    </row>
    <row r="3441" spans="1:11" s="3" customFormat="1">
      <c r="A3441" s="176" t="s">
        <v>6324</v>
      </c>
      <c r="B3441" s="176"/>
      <c r="C3441" s="185">
        <v>4</v>
      </c>
      <c r="D3441" s="153">
        <v>0</v>
      </c>
      <c r="E3441" s="177" t="s">
        <v>3417</v>
      </c>
      <c r="F3441" s="177" t="s">
        <v>3986</v>
      </c>
      <c r="G3441" s="177" t="s">
        <v>3417</v>
      </c>
      <c r="H3441" s="177" t="s">
        <v>3417</v>
      </c>
      <c r="I3441" s="177" t="s">
        <v>3401</v>
      </c>
      <c r="J3441" s="177" t="s">
        <v>9348</v>
      </c>
      <c r="K3441" s="60" t="str">
        <f t="shared" si="69"/>
        <v>0001000010010102332</v>
      </c>
    </row>
    <row r="3442" spans="1:11" s="3" customFormat="1">
      <c r="A3442" s="176" t="s">
        <v>6325</v>
      </c>
      <c r="B3442" s="176"/>
      <c r="C3442" s="185">
        <v>4</v>
      </c>
      <c r="D3442" s="153">
        <v>0</v>
      </c>
      <c r="E3442" s="177" t="s">
        <v>3417</v>
      </c>
      <c r="F3442" s="177" t="s">
        <v>3986</v>
      </c>
      <c r="G3442" s="177" t="s">
        <v>3417</v>
      </c>
      <c r="H3442" s="177" t="s">
        <v>3417</v>
      </c>
      <c r="I3442" s="177" t="s">
        <v>3401</v>
      </c>
      <c r="J3442" s="187" t="s">
        <v>9349</v>
      </c>
      <c r="K3442" s="60" t="str">
        <f t="shared" si="69"/>
        <v>0001000010010102333</v>
      </c>
    </row>
    <row r="3443" spans="1:11" s="3" customFormat="1">
      <c r="A3443" s="176" t="s">
        <v>6326</v>
      </c>
      <c r="B3443" s="176"/>
      <c r="C3443" s="185">
        <v>4</v>
      </c>
      <c r="D3443" s="153">
        <v>0</v>
      </c>
      <c r="E3443" s="177" t="s">
        <v>3417</v>
      </c>
      <c r="F3443" s="177" t="s">
        <v>3986</v>
      </c>
      <c r="G3443" s="177" t="s">
        <v>3417</v>
      </c>
      <c r="H3443" s="177" t="s">
        <v>3417</v>
      </c>
      <c r="I3443" s="177" t="s">
        <v>3401</v>
      </c>
      <c r="J3443" s="177" t="s">
        <v>9350</v>
      </c>
      <c r="K3443" s="60" t="str">
        <f t="shared" si="69"/>
        <v>0001000010010102334</v>
      </c>
    </row>
    <row r="3444" spans="1:11" s="3" customFormat="1">
      <c r="A3444" s="176" t="s">
        <v>6327</v>
      </c>
      <c r="B3444" s="176"/>
      <c r="C3444" s="185">
        <v>4</v>
      </c>
      <c r="D3444" s="153">
        <v>0</v>
      </c>
      <c r="E3444" s="177" t="s">
        <v>3417</v>
      </c>
      <c r="F3444" s="177" t="s">
        <v>3986</v>
      </c>
      <c r="G3444" s="177" t="s">
        <v>3417</v>
      </c>
      <c r="H3444" s="177" t="s">
        <v>3417</v>
      </c>
      <c r="I3444" s="177" t="s">
        <v>3401</v>
      </c>
      <c r="J3444" s="187" t="s">
        <v>9351</v>
      </c>
      <c r="K3444" s="60" t="str">
        <f t="shared" si="69"/>
        <v>0001000010010102335</v>
      </c>
    </row>
    <row r="3445" spans="1:11" s="3" customFormat="1">
      <c r="A3445" s="176" t="s">
        <v>6328</v>
      </c>
      <c r="B3445" s="176"/>
      <c r="C3445" s="185">
        <v>4</v>
      </c>
      <c r="D3445" s="153">
        <v>0</v>
      </c>
      <c r="E3445" s="177" t="s">
        <v>3417</v>
      </c>
      <c r="F3445" s="177" t="s">
        <v>3986</v>
      </c>
      <c r="G3445" s="177" t="s">
        <v>3417</v>
      </c>
      <c r="H3445" s="177" t="s">
        <v>3417</v>
      </c>
      <c r="I3445" s="177" t="s">
        <v>3401</v>
      </c>
      <c r="J3445" s="177" t="s">
        <v>9352</v>
      </c>
      <c r="K3445" s="60" t="str">
        <f t="shared" si="69"/>
        <v>0001000010010102336</v>
      </c>
    </row>
    <row r="3446" spans="1:11" s="3" customFormat="1">
      <c r="A3446" s="176" t="s">
        <v>6329</v>
      </c>
      <c r="B3446" s="176"/>
      <c r="C3446" s="185">
        <v>4</v>
      </c>
      <c r="D3446" s="153">
        <v>0</v>
      </c>
      <c r="E3446" s="177" t="s">
        <v>3417</v>
      </c>
      <c r="F3446" s="177" t="s">
        <v>3986</v>
      </c>
      <c r="G3446" s="177" t="s">
        <v>3417</v>
      </c>
      <c r="H3446" s="177" t="s">
        <v>3417</v>
      </c>
      <c r="I3446" s="177" t="s">
        <v>3401</v>
      </c>
      <c r="J3446" s="187" t="s">
        <v>9353</v>
      </c>
      <c r="K3446" s="60" t="str">
        <f t="shared" si="69"/>
        <v>0001000010010102337</v>
      </c>
    </row>
    <row r="3447" spans="1:11" s="3" customFormat="1">
      <c r="A3447" s="176" t="s">
        <v>6330</v>
      </c>
      <c r="B3447" s="176"/>
      <c r="C3447" s="185">
        <v>4</v>
      </c>
      <c r="D3447" s="153">
        <v>0</v>
      </c>
      <c r="E3447" s="177" t="s">
        <v>3417</v>
      </c>
      <c r="F3447" s="177" t="s">
        <v>3986</v>
      </c>
      <c r="G3447" s="177" t="s">
        <v>3417</v>
      </c>
      <c r="H3447" s="177" t="s">
        <v>3417</v>
      </c>
      <c r="I3447" s="177" t="s">
        <v>3401</v>
      </c>
      <c r="J3447" s="177" t="s">
        <v>9354</v>
      </c>
      <c r="K3447" s="60" t="str">
        <f t="shared" si="69"/>
        <v>0001000010010102338</v>
      </c>
    </row>
    <row r="3448" spans="1:11" s="3" customFormat="1">
      <c r="A3448" s="176" t="s">
        <v>6331</v>
      </c>
      <c r="B3448" s="176"/>
      <c r="C3448" s="185">
        <v>4</v>
      </c>
      <c r="D3448" s="153">
        <v>0</v>
      </c>
      <c r="E3448" s="177" t="s">
        <v>3417</v>
      </c>
      <c r="F3448" s="177" t="s">
        <v>3986</v>
      </c>
      <c r="G3448" s="177" t="s">
        <v>3417</v>
      </c>
      <c r="H3448" s="177" t="s">
        <v>3417</v>
      </c>
      <c r="I3448" s="177" t="s">
        <v>3401</v>
      </c>
      <c r="J3448" s="187" t="s">
        <v>9355</v>
      </c>
      <c r="K3448" s="60" t="str">
        <f t="shared" si="69"/>
        <v>0001000010010102339</v>
      </c>
    </row>
    <row r="3449" spans="1:11" s="3" customFormat="1">
      <c r="A3449" s="176" t="s">
        <v>6332</v>
      </c>
      <c r="B3449" s="176"/>
      <c r="C3449" s="185">
        <v>4</v>
      </c>
      <c r="D3449" s="153">
        <v>0</v>
      </c>
      <c r="E3449" s="177" t="s">
        <v>3417</v>
      </c>
      <c r="F3449" s="177" t="s">
        <v>3986</v>
      </c>
      <c r="G3449" s="177" t="s">
        <v>3417</v>
      </c>
      <c r="H3449" s="177" t="s">
        <v>3417</v>
      </c>
      <c r="I3449" s="177" t="s">
        <v>3401</v>
      </c>
      <c r="J3449" s="177" t="s">
        <v>9356</v>
      </c>
      <c r="K3449" s="60" t="str">
        <f t="shared" si="69"/>
        <v>0001000010010102340</v>
      </c>
    </row>
    <row r="3450" spans="1:11" s="3" customFormat="1">
      <c r="A3450" s="176" t="s">
        <v>6333</v>
      </c>
      <c r="B3450" s="176"/>
      <c r="C3450" s="185">
        <v>4</v>
      </c>
      <c r="D3450" s="153">
        <v>0</v>
      </c>
      <c r="E3450" s="177" t="s">
        <v>3417</v>
      </c>
      <c r="F3450" s="177" t="s">
        <v>3986</v>
      </c>
      <c r="G3450" s="177" t="s">
        <v>3417</v>
      </c>
      <c r="H3450" s="177" t="s">
        <v>3417</v>
      </c>
      <c r="I3450" s="177" t="s">
        <v>3401</v>
      </c>
      <c r="J3450" s="187" t="s">
        <v>9357</v>
      </c>
      <c r="K3450" s="60" t="str">
        <f t="shared" si="69"/>
        <v>0001000010010102341</v>
      </c>
    </row>
    <row r="3451" spans="1:11" s="3" customFormat="1">
      <c r="A3451" s="176" t="s">
        <v>6334</v>
      </c>
      <c r="B3451" s="176"/>
      <c r="C3451" s="185">
        <v>4</v>
      </c>
      <c r="D3451" s="153">
        <v>0</v>
      </c>
      <c r="E3451" s="177" t="s">
        <v>3417</v>
      </c>
      <c r="F3451" s="177" t="s">
        <v>3986</v>
      </c>
      <c r="G3451" s="177" t="s">
        <v>3417</v>
      </c>
      <c r="H3451" s="177" t="s">
        <v>3417</v>
      </c>
      <c r="I3451" s="177" t="s">
        <v>3401</v>
      </c>
      <c r="J3451" s="177" t="s">
        <v>9358</v>
      </c>
      <c r="K3451" s="60" t="str">
        <f t="shared" si="69"/>
        <v>0001000010010102342</v>
      </c>
    </row>
    <row r="3452" spans="1:11" s="3" customFormat="1">
      <c r="A3452" s="176" t="s">
        <v>6335</v>
      </c>
      <c r="B3452" s="176"/>
      <c r="C3452" s="185">
        <v>4</v>
      </c>
      <c r="D3452" s="153">
        <v>0</v>
      </c>
      <c r="E3452" s="177" t="s">
        <v>3417</v>
      </c>
      <c r="F3452" s="177" t="s">
        <v>3986</v>
      </c>
      <c r="G3452" s="177" t="s">
        <v>3417</v>
      </c>
      <c r="H3452" s="177" t="s">
        <v>3417</v>
      </c>
      <c r="I3452" s="177" t="s">
        <v>3401</v>
      </c>
      <c r="J3452" s="187" t="s">
        <v>9359</v>
      </c>
      <c r="K3452" s="60" t="str">
        <f t="shared" si="69"/>
        <v>0001000010010102343</v>
      </c>
    </row>
    <row r="3453" spans="1:11" s="3" customFormat="1">
      <c r="A3453" s="176" t="s">
        <v>6336</v>
      </c>
      <c r="B3453" s="176"/>
      <c r="C3453" s="185">
        <v>4</v>
      </c>
      <c r="D3453" s="153">
        <v>0</v>
      </c>
      <c r="E3453" s="177" t="s">
        <v>3417</v>
      </c>
      <c r="F3453" s="177" t="s">
        <v>3986</v>
      </c>
      <c r="G3453" s="177" t="s">
        <v>3417</v>
      </c>
      <c r="H3453" s="177" t="s">
        <v>3417</v>
      </c>
      <c r="I3453" s="177" t="s">
        <v>3401</v>
      </c>
      <c r="J3453" s="177" t="s">
        <v>9360</v>
      </c>
      <c r="K3453" s="60" t="str">
        <f t="shared" si="69"/>
        <v>0001000010010102344</v>
      </c>
    </row>
    <row r="3454" spans="1:11" s="3" customFormat="1">
      <c r="A3454" s="176" t="s">
        <v>6337</v>
      </c>
      <c r="B3454" s="176"/>
      <c r="C3454" s="185">
        <v>4</v>
      </c>
      <c r="D3454" s="153">
        <v>0</v>
      </c>
      <c r="E3454" s="177" t="s">
        <v>3417</v>
      </c>
      <c r="F3454" s="177" t="s">
        <v>3986</v>
      </c>
      <c r="G3454" s="177" t="s">
        <v>3417</v>
      </c>
      <c r="H3454" s="177" t="s">
        <v>3417</v>
      </c>
      <c r="I3454" s="177" t="s">
        <v>3401</v>
      </c>
      <c r="J3454" s="187" t="s">
        <v>9361</v>
      </c>
      <c r="K3454" s="60" t="str">
        <f t="shared" si="69"/>
        <v>0001000010010102345</v>
      </c>
    </row>
    <row r="3455" spans="1:11" s="3" customFormat="1">
      <c r="A3455" s="176" t="s">
        <v>6338</v>
      </c>
      <c r="B3455" s="176"/>
      <c r="C3455" s="185">
        <v>4</v>
      </c>
      <c r="D3455" s="153">
        <v>0</v>
      </c>
      <c r="E3455" s="177" t="s">
        <v>3417</v>
      </c>
      <c r="F3455" s="177" t="s">
        <v>3986</v>
      </c>
      <c r="G3455" s="177" t="s">
        <v>3417</v>
      </c>
      <c r="H3455" s="177" t="s">
        <v>3417</v>
      </c>
      <c r="I3455" s="177" t="s">
        <v>3401</v>
      </c>
      <c r="J3455" s="177" t="s">
        <v>9362</v>
      </c>
      <c r="K3455" s="60" t="str">
        <f t="shared" si="69"/>
        <v>0001000010010102346</v>
      </c>
    </row>
    <row r="3456" spans="1:11" s="3" customFormat="1">
      <c r="A3456" s="176" t="s">
        <v>6339</v>
      </c>
      <c r="B3456" s="176"/>
      <c r="C3456" s="185">
        <v>4</v>
      </c>
      <c r="D3456" s="153">
        <v>0</v>
      </c>
      <c r="E3456" s="177" t="s">
        <v>3417</v>
      </c>
      <c r="F3456" s="177" t="s">
        <v>3986</v>
      </c>
      <c r="G3456" s="177" t="s">
        <v>3417</v>
      </c>
      <c r="H3456" s="177" t="s">
        <v>3417</v>
      </c>
      <c r="I3456" s="177" t="s">
        <v>3401</v>
      </c>
      <c r="J3456" s="187" t="s">
        <v>9363</v>
      </c>
      <c r="K3456" s="60" t="str">
        <f t="shared" si="69"/>
        <v>0001000010010102347</v>
      </c>
    </row>
    <row r="3457" spans="1:11" s="3" customFormat="1">
      <c r="A3457" s="176" t="s">
        <v>6340</v>
      </c>
      <c r="B3457" s="176"/>
      <c r="C3457" s="185">
        <v>4</v>
      </c>
      <c r="D3457" s="153">
        <v>0</v>
      </c>
      <c r="E3457" s="177" t="s">
        <v>3417</v>
      </c>
      <c r="F3457" s="177" t="s">
        <v>3986</v>
      </c>
      <c r="G3457" s="177" t="s">
        <v>3417</v>
      </c>
      <c r="H3457" s="177" t="s">
        <v>3417</v>
      </c>
      <c r="I3457" s="177" t="s">
        <v>3401</v>
      </c>
      <c r="J3457" s="177" t="s">
        <v>9364</v>
      </c>
      <c r="K3457" s="60" t="str">
        <f t="shared" si="69"/>
        <v>0001000010010102348</v>
      </c>
    </row>
    <row r="3458" spans="1:11" s="3" customFormat="1">
      <c r="A3458" s="176" t="s">
        <v>6341</v>
      </c>
      <c r="B3458" s="176"/>
      <c r="C3458" s="185">
        <v>4</v>
      </c>
      <c r="D3458" s="153">
        <v>0</v>
      </c>
      <c r="E3458" s="177" t="s">
        <v>3417</v>
      </c>
      <c r="F3458" s="177" t="s">
        <v>3986</v>
      </c>
      <c r="G3458" s="177" t="s">
        <v>3417</v>
      </c>
      <c r="H3458" s="177" t="s">
        <v>3417</v>
      </c>
      <c r="I3458" s="177" t="s">
        <v>3401</v>
      </c>
      <c r="J3458" s="187" t="s">
        <v>9365</v>
      </c>
      <c r="K3458" s="60" t="str">
        <f t="shared" si="69"/>
        <v>0001000010010102349</v>
      </c>
    </row>
    <row r="3459" spans="1:11" s="3" customFormat="1">
      <c r="A3459" s="176" t="s">
        <v>6342</v>
      </c>
      <c r="B3459" s="176"/>
      <c r="C3459" s="185">
        <v>4</v>
      </c>
      <c r="D3459" s="153">
        <v>0</v>
      </c>
      <c r="E3459" s="177" t="s">
        <v>3417</v>
      </c>
      <c r="F3459" s="177" t="s">
        <v>3986</v>
      </c>
      <c r="G3459" s="177" t="s">
        <v>3417</v>
      </c>
      <c r="H3459" s="177" t="s">
        <v>3417</v>
      </c>
      <c r="I3459" s="177" t="s">
        <v>3401</v>
      </c>
      <c r="J3459" s="177" t="s">
        <v>9366</v>
      </c>
      <c r="K3459" s="60" t="str">
        <f t="shared" si="69"/>
        <v>0001000010010102350</v>
      </c>
    </row>
    <row r="3460" spans="1:11" s="3" customFormat="1">
      <c r="A3460" s="176" t="s">
        <v>6343</v>
      </c>
      <c r="B3460" s="176"/>
      <c r="C3460" s="185">
        <v>4</v>
      </c>
      <c r="D3460" s="153">
        <v>0</v>
      </c>
      <c r="E3460" s="177" t="s">
        <v>3417</v>
      </c>
      <c r="F3460" s="177" t="s">
        <v>3986</v>
      </c>
      <c r="G3460" s="177" t="s">
        <v>3417</v>
      </c>
      <c r="H3460" s="177" t="s">
        <v>3417</v>
      </c>
      <c r="I3460" s="177" t="s">
        <v>3401</v>
      </c>
      <c r="J3460" s="187" t="s">
        <v>9367</v>
      </c>
      <c r="K3460" s="60" t="str">
        <f t="shared" si="69"/>
        <v>0001000010010102351</v>
      </c>
    </row>
    <row r="3461" spans="1:11" s="3" customFormat="1">
      <c r="A3461" s="176" t="s">
        <v>6344</v>
      </c>
      <c r="B3461" s="176"/>
      <c r="C3461" s="185">
        <v>4</v>
      </c>
      <c r="D3461" s="153">
        <v>0</v>
      </c>
      <c r="E3461" s="177" t="s">
        <v>3417</v>
      </c>
      <c r="F3461" s="177" t="s">
        <v>3986</v>
      </c>
      <c r="G3461" s="177" t="s">
        <v>3417</v>
      </c>
      <c r="H3461" s="177" t="s">
        <v>3417</v>
      </c>
      <c r="I3461" s="177" t="s">
        <v>3401</v>
      </c>
      <c r="J3461" s="177" t="s">
        <v>9368</v>
      </c>
      <c r="K3461" s="60" t="str">
        <f t="shared" si="69"/>
        <v>0001000010010102352</v>
      </c>
    </row>
    <row r="3462" spans="1:11" s="3" customFormat="1">
      <c r="A3462" s="176" t="s">
        <v>6345</v>
      </c>
      <c r="B3462" s="176"/>
      <c r="C3462" s="185">
        <v>4</v>
      </c>
      <c r="D3462" s="153">
        <v>0</v>
      </c>
      <c r="E3462" s="177" t="s">
        <v>3417</v>
      </c>
      <c r="F3462" s="177" t="s">
        <v>3986</v>
      </c>
      <c r="G3462" s="177" t="s">
        <v>3417</v>
      </c>
      <c r="H3462" s="177" t="s">
        <v>3417</v>
      </c>
      <c r="I3462" s="177" t="s">
        <v>3401</v>
      </c>
      <c r="J3462" s="187" t="s">
        <v>9369</v>
      </c>
      <c r="K3462" s="60" t="str">
        <f t="shared" si="69"/>
        <v>0001000010010102353</v>
      </c>
    </row>
    <row r="3463" spans="1:11" s="3" customFormat="1">
      <c r="A3463" s="176" t="s">
        <v>6346</v>
      </c>
      <c r="B3463" s="176"/>
      <c r="C3463" s="185">
        <v>4</v>
      </c>
      <c r="D3463" s="153">
        <v>0</v>
      </c>
      <c r="E3463" s="177" t="s">
        <v>3417</v>
      </c>
      <c r="F3463" s="177" t="s">
        <v>3986</v>
      </c>
      <c r="G3463" s="177" t="s">
        <v>3417</v>
      </c>
      <c r="H3463" s="177" t="s">
        <v>3417</v>
      </c>
      <c r="I3463" s="177" t="s">
        <v>3401</v>
      </c>
      <c r="J3463" s="177" t="s">
        <v>9370</v>
      </c>
      <c r="K3463" s="60" t="str">
        <f t="shared" si="69"/>
        <v>0001000010010102354</v>
      </c>
    </row>
    <row r="3464" spans="1:11" s="3" customFormat="1">
      <c r="A3464" s="176" t="s">
        <v>6347</v>
      </c>
      <c r="B3464" s="176"/>
      <c r="C3464" s="185">
        <v>4</v>
      </c>
      <c r="D3464" s="153">
        <v>0</v>
      </c>
      <c r="E3464" s="177" t="s">
        <v>3417</v>
      </c>
      <c r="F3464" s="177" t="s">
        <v>3986</v>
      </c>
      <c r="G3464" s="177" t="s">
        <v>3417</v>
      </c>
      <c r="H3464" s="177" t="s">
        <v>3417</v>
      </c>
      <c r="I3464" s="177" t="s">
        <v>3401</v>
      </c>
      <c r="J3464" s="187" t="s">
        <v>9371</v>
      </c>
      <c r="K3464" s="60" t="str">
        <f t="shared" si="69"/>
        <v>0001000010010102355</v>
      </c>
    </row>
    <row r="3465" spans="1:11" s="3" customFormat="1">
      <c r="A3465" s="176" t="s">
        <v>6348</v>
      </c>
      <c r="B3465" s="176"/>
      <c r="C3465" s="185">
        <v>4</v>
      </c>
      <c r="D3465" s="153">
        <v>0</v>
      </c>
      <c r="E3465" s="177" t="s">
        <v>3417</v>
      </c>
      <c r="F3465" s="177" t="s">
        <v>3986</v>
      </c>
      <c r="G3465" s="177" t="s">
        <v>3417</v>
      </c>
      <c r="H3465" s="177" t="s">
        <v>3417</v>
      </c>
      <c r="I3465" s="177" t="s">
        <v>3401</v>
      </c>
      <c r="J3465" s="177" t="s">
        <v>9372</v>
      </c>
      <c r="K3465" s="60" t="str">
        <f t="shared" si="69"/>
        <v>0001000010010102356</v>
      </c>
    </row>
    <row r="3466" spans="1:11" s="3" customFormat="1">
      <c r="A3466" s="176" t="s">
        <v>6349</v>
      </c>
      <c r="B3466" s="176"/>
      <c r="C3466" s="185">
        <v>4</v>
      </c>
      <c r="D3466" s="153">
        <v>0</v>
      </c>
      <c r="E3466" s="177" t="s">
        <v>3417</v>
      </c>
      <c r="F3466" s="177" t="s">
        <v>3986</v>
      </c>
      <c r="G3466" s="177" t="s">
        <v>3417</v>
      </c>
      <c r="H3466" s="177" t="s">
        <v>3417</v>
      </c>
      <c r="I3466" s="177" t="s">
        <v>3401</v>
      </c>
      <c r="J3466" s="187" t="s">
        <v>9373</v>
      </c>
      <c r="K3466" s="60" t="str">
        <f t="shared" si="69"/>
        <v>0001000010010102357</v>
      </c>
    </row>
    <row r="3467" spans="1:11" s="3" customFormat="1">
      <c r="A3467" s="176" t="s">
        <v>6350</v>
      </c>
      <c r="B3467" s="176"/>
      <c r="C3467" s="185">
        <v>4</v>
      </c>
      <c r="D3467" s="153">
        <v>0</v>
      </c>
      <c r="E3467" s="177" t="s">
        <v>3417</v>
      </c>
      <c r="F3467" s="177" t="s">
        <v>3986</v>
      </c>
      <c r="G3467" s="177" t="s">
        <v>3417</v>
      </c>
      <c r="H3467" s="177" t="s">
        <v>3417</v>
      </c>
      <c r="I3467" s="177" t="s">
        <v>3401</v>
      </c>
      <c r="J3467" s="177" t="s">
        <v>9374</v>
      </c>
      <c r="K3467" s="60" t="str">
        <f t="shared" si="69"/>
        <v>0001000010010102358</v>
      </c>
    </row>
    <row r="3468" spans="1:11" s="3" customFormat="1">
      <c r="A3468" s="176" t="s">
        <v>6351</v>
      </c>
      <c r="B3468" s="176"/>
      <c r="C3468" s="185">
        <v>4</v>
      </c>
      <c r="D3468" s="153">
        <v>0</v>
      </c>
      <c r="E3468" s="177" t="s">
        <v>3417</v>
      </c>
      <c r="F3468" s="177" t="s">
        <v>3986</v>
      </c>
      <c r="G3468" s="177" t="s">
        <v>3417</v>
      </c>
      <c r="H3468" s="177" t="s">
        <v>3417</v>
      </c>
      <c r="I3468" s="177" t="s">
        <v>3401</v>
      </c>
      <c r="J3468" s="187" t="s">
        <v>9375</v>
      </c>
      <c r="K3468" s="60" t="str">
        <f t="shared" si="69"/>
        <v>0001000010010102359</v>
      </c>
    </row>
    <row r="3469" spans="1:11" s="3" customFormat="1">
      <c r="A3469" s="176" t="s">
        <v>6352</v>
      </c>
      <c r="B3469" s="176"/>
      <c r="C3469" s="185">
        <v>4</v>
      </c>
      <c r="D3469" s="153">
        <v>0</v>
      </c>
      <c r="E3469" s="177" t="s">
        <v>3417</v>
      </c>
      <c r="F3469" s="177" t="s">
        <v>3986</v>
      </c>
      <c r="G3469" s="177" t="s">
        <v>3417</v>
      </c>
      <c r="H3469" s="177" t="s">
        <v>3417</v>
      </c>
      <c r="I3469" s="177" t="s">
        <v>3401</v>
      </c>
      <c r="J3469" s="177" t="s">
        <v>9376</v>
      </c>
      <c r="K3469" s="60" t="str">
        <f t="shared" si="69"/>
        <v>0001000010010102360</v>
      </c>
    </row>
    <row r="3470" spans="1:11" s="3" customFormat="1">
      <c r="A3470" s="176" t="s">
        <v>6353</v>
      </c>
      <c r="B3470" s="176"/>
      <c r="C3470" s="185">
        <v>4</v>
      </c>
      <c r="D3470" s="153">
        <v>0</v>
      </c>
      <c r="E3470" s="177" t="s">
        <v>3417</v>
      </c>
      <c r="F3470" s="177" t="s">
        <v>3986</v>
      </c>
      <c r="G3470" s="177" t="s">
        <v>3417</v>
      </c>
      <c r="H3470" s="177" t="s">
        <v>3417</v>
      </c>
      <c r="I3470" s="177" t="s">
        <v>3401</v>
      </c>
      <c r="J3470" s="187" t="s">
        <v>9377</v>
      </c>
      <c r="K3470" s="60" t="str">
        <f t="shared" si="69"/>
        <v>0001000010010102361</v>
      </c>
    </row>
    <row r="3471" spans="1:11" s="3" customFormat="1">
      <c r="A3471" s="176" t="s">
        <v>6354</v>
      </c>
      <c r="B3471" s="176"/>
      <c r="C3471" s="185">
        <v>4</v>
      </c>
      <c r="D3471" s="153">
        <v>0</v>
      </c>
      <c r="E3471" s="177" t="s">
        <v>3417</v>
      </c>
      <c r="F3471" s="177" t="s">
        <v>3986</v>
      </c>
      <c r="G3471" s="177" t="s">
        <v>3417</v>
      </c>
      <c r="H3471" s="177" t="s">
        <v>3417</v>
      </c>
      <c r="I3471" s="177" t="s">
        <v>3401</v>
      </c>
      <c r="J3471" s="177" t="s">
        <v>9378</v>
      </c>
      <c r="K3471" s="60" t="str">
        <f t="shared" si="69"/>
        <v>0001000010010102362</v>
      </c>
    </row>
    <row r="3472" spans="1:11" s="3" customFormat="1">
      <c r="A3472" s="176" t="s">
        <v>6355</v>
      </c>
      <c r="B3472" s="176"/>
      <c r="C3472" s="185">
        <v>4</v>
      </c>
      <c r="D3472" s="153">
        <v>0</v>
      </c>
      <c r="E3472" s="177" t="s">
        <v>3417</v>
      </c>
      <c r="F3472" s="177" t="s">
        <v>3986</v>
      </c>
      <c r="G3472" s="177" t="s">
        <v>3417</v>
      </c>
      <c r="H3472" s="177" t="s">
        <v>3417</v>
      </c>
      <c r="I3472" s="177" t="s">
        <v>3401</v>
      </c>
      <c r="J3472" s="187" t="s">
        <v>9379</v>
      </c>
      <c r="K3472" s="60" t="str">
        <f t="shared" si="69"/>
        <v>0001000010010102363</v>
      </c>
    </row>
    <row r="3473" spans="1:11" s="3" customFormat="1">
      <c r="A3473" s="176" t="s">
        <v>6356</v>
      </c>
      <c r="B3473" s="176"/>
      <c r="C3473" s="185">
        <v>4</v>
      </c>
      <c r="D3473" s="153">
        <v>0</v>
      </c>
      <c r="E3473" s="177" t="s">
        <v>3417</v>
      </c>
      <c r="F3473" s="177" t="s">
        <v>3986</v>
      </c>
      <c r="G3473" s="177" t="s">
        <v>3417</v>
      </c>
      <c r="H3473" s="177" t="s">
        <v>3417</v>
      </c>
      <c r="I3473" s="177" t="s">
        <v>3401</v>
      </c>
      <c r="J3473" s="177" t="s">
        <v>9380</v>
      </c>
      <c r="K3473" s="60" t="str">
        <f t="shared" si="69"/>
        <v>0001000010010102364</v>
      </c>
    </row>
    <row r="3474" spans="1:11" s="3" customFormat="1">
      <c r="A3474" s="176" t="s">
        <v>6357</v>
      </c>
      <c r="B3474" s="176"/>
      <c r="C3474" s="185">
        <v>4</v>
      </c>
      <c r="D3474" s="153">
        <v>0</v>
      </c>
      <c r="E3474" s="177" t="s">
        <v>3417</v>
      </c>
      <c r="F3474" s="177" t="s">
        <v>3986</v>
      </c>
      <c r="G3474" s="177" t="s">
        <v>3417</v>
      </c>
      <c r="H3474" s="177" t="s">
        <v>3417</v>
      </c>
      <c r="I3474" s="177" t="s">
        <v>3401</v>
      </c>
      <c r="J3474" s="187" t="s">
        <v>9381</v>
      </c>
      <c r="K3474" s="60" t="str">
        <f t="shared" si="69"/>
        <v>0001000010010102365</v>
      </c>
    </row>
    <row r="3475" spans="1:11" s="3" customFormat="1">
      <c r="A3475" s="176" t="s">
        <v>6358</v>
      </c>
      <c r="B3475" s="176"/>
      <c r="C3475" s="185">
        <v>4</v>
      </c>
      <c r="D3475" s="153">
        <v>0</v>
      </c>
      <c r="E3475" s="177" t="s">
        <v>3417</v>
      </c>
      <c r="F3475" s="177" t="s">
        <v>3986</v>
      </c>
      <c r="G3475" s="177" t="s">
        <v>3417</v>
      </c>
      <c r="H3475" s="177" t="s">
        <v>3417</v>
      </c>
      <c r="I3475" s="177" t="s">
        <v>3401</v>
      </c>
      <c r="J3475" s="177" t="s">
        <v>9382</v>
      </c>
      <c r="K3475" s="60" t="str">
        <f t="shared" si="69"/>
        <v>0001000010010102366</v>
      </c>
    </row>
    <row r="3476" spans="1:11" s="3" customFormat="1">
      <c r="A3476" s="176" t="s">
        <v>6359</v>
      </c>
      <c r="B3476" s="176"/>
      <c r="C3476" s="185">
        <v>4</v>
      </c>
      <c r="D3476" s="153">
        <v>0</v>
      </c>
      <c r="E3476" s="177" t="s">
        <v>3417</v>
      </c>
      <c r="F3476" s="177" t="s">
        <v>3986</v>
      </c>
      <c r="G3476" s="177" t="s">
        <v>3417</v>
      </c>
      <c r="H3476" s="177" t="s">
        <v>3417</v>
      </c>
      <c r="I3476" s="177" t="s">
        <v>3401</v>
      </c>
      <c r="J3476" s="187" t="s">
        <v>9383</v>
      </c>
      <c r="K3476" s="60" t="str">
        <f t="shared" si="69"/>
        <v>0001000010010102367</v>
      </c>
    </row>
    <row r="3477" spans="1:11" s="3" customFormat="1">
      <c r="A3477" s="176" t="s">
        <v>6360</v>
      </c>
      <c r="B3477" s="176"/>
      <c r="C3477" s="185">
        <v>4</v>
      </c>
      <c r="D3477" s="153">
        <v>0</v>
      </c>
      <c r="E3477" s="177" t="s">
        <v>3417</v>
      </c>
      <c r="F3477" s="177" t="s">
        <v>3986</v>
      </c>
      <c r="G3477" s="177" t="s">
        <v>3417</v>
      </c>
      <c r="H3477" s="177" t="s">
        <v>3417</v>
      </c>
      <c r="I3477" s="177" t="s">
        <v>3401</v>
      </c>
      <c r="J3477" s="177" t="s">
        <v>9384</v>
      </c>
      <c r="K3477" s="60" t="str">
        <f t="shared" si="69"/>
        <v>0001000010010102368</v>
      </c>
    </row>
    <row r="3478" spans="1:11" s="3" customFormat="1">
      <c r="A3478" s="176" t="s">
        <v>6361</v>
      </c>
      <c r="B3478" s="176"/>
      <c r="C3478" s="185">
        <v>4</v>
      </c>
      <c r="D3478" s="153">
        <v>0</v>
      </c>
      <c r="E3478" s="177" t="s">
        <v>3417</v>
      </c>
      <c r="F3478" s="177" t="s">
        <v>3986</v>
      </c>
      <c r="G3478" s="177" t="s">
        <v>3417</v>
      </c>
      <c r="H3478" s="177" t="s">
        <v>3417</v>
      </c>
      <c r="I3478" s="177" t="s">
        <v>3401</v>
      </c>
      <c r="J3478" s="187" t="s">
        <v>9385</v>
      </c>
      <c r="K3478" s="60" t="str">
        <f t="shared" si="69"/>
        <v>0001000010010102369</v>
      </c>
    </row>
    <row r="3479" spans="1:11" s="3" customFormat="1">
      <c r="A3479" s="176" t="s">
        <v>6362</v>
      </c>
      <c r="B3479" s="176"/>
      <c r="C3479" s="185">
        <v>4</v>
      </c>
      <c r="D3479" s="153">
        <v>0</v>
      </c>
      <c r="E3479" s="177" t="s">
        <v>3417</v>
      </c>
      <c r="F3479" s="177" t="s">
        <v>3986</v>
      </c>
      <c r="G3479" s="177" t="s">
        <v>3417</v>
      </c>
      <c r="H3479" s="177" t="s">
        <v>3417</v>
      </c>
      <c r="I3479" s="177" t="s">
        <v>3401</v>
      </c>
      <c r="J3479" s="177" t="s">
        <v>9386</v>
      </c>
      <c r="K3479" s="60" t="str">
        <f t="shared" ref="K3479:K3542" si="70">D3479&amp;E3479&amp;F3479&amp;G3479&amp;H3479&amp;I3479&amp;J3479</f>
        <v>0001000010010102370</v>
      </c>
    </row>
    <row r="3480" spans="1:11" s="3" customFormat="1">
      <c r="A3480" s="176" t="s">
        <v>6363</v>
      </c>
      <c r="B3480" s="176"/>
      <c r="C3480" s="185">
        <v>4</v>
      </c>
      <c r="D3480" s="153">
        <v>0</v>
      </c>
      <c r="E3480" s="177" t="s">
        <v>3417</v>
      </c>
      <c r="F3480" s="177" t="s">
        <v>3986</v>
      </c>
      <c r="G3480" s="177" t="s">
        <v>3417</v>
      </c>
      <c r="H3480" s="177" t="s">
        <v>3417</v>
      </c>
      <c r="I3480" s="177" t="s">
        <v>3401</v>
      </c>
      <c r="J3480" s="187" t="s">
        <v>9387</v>
      </c>
      <c r="K3480" s="60" t="str">
        <f t="shared" si="70"/>
        <v>0001000010010102371</v>
      </c>
    </row>
    <row r="3481" spans="1:11" s="3" customFormat="1">
      <c r="A3481" s="176" t="s">
        <v>6364</v>
      </c>
      <c r="B3481" s="176"/>
      <c r="C3481" s="185">
        <v>4</v>
      </c>
      <c r="D3481" s="153">
        <v>0</v>
      </c>
      <c r="E3481" s="177" t="s">
        <v>3417</v>
      </c>
      <c r="F3481" s="177" t="s">
        <v>3986</v>
      </c>
      <c r="G3481" s="177" t="s">
        <v>3417</v>
      </c>
      <c r="H3481" s="177" t="s">
        <v>3417</v>
      </c>
      <c r="I3481" s="177" t="s">
        <v>3401</v>
      </c>
      <c r="J3481" s="177" t="s">
        <v>9388</v>
      </c>
      <c r="K3481" s="60" t="str">
        <f t="shared" si="70"/>
        <v>0001000010010102372</v>
      </c>
    </row>
    <row r="3482" spans="1:11" s="3" customFormat="1">
      <c r="A3482" s="176" t="s">
        <v>6365</v>
      </c>
      <c r="B3482" s="176"/>
      <c r="C3482" s="185">
        <v>4</v>
      </c>
      <c r="D3482" s="153">
        <v>0</v>
      </c>
      <c r="E3482" s="177" t="s">
        <v>3417</v>
      </c>
      <c r="F3482" s="177" t="s">
        <v>3986</v>
      </c>
      <c r="G3482" s="177" t="s">
        <v>3417</v>
      </c>
      <c r="H3482" s="177" t="s">
        <v>3417</v>
      </c>
      <c r="I3482" s="177" t="s">
        <v>3401</v>
      </c>
      <c r="J3482" s="187" t="s">
        <v>9389</v>
      </c>
      <c r="K3482" s="60" t="str">
        <f t="shared" si="70"/>
        <v>0001000010010102373</v>
      </c>
    </row>
    <row r="3483" spans="1:11" s="3" customFormat="1">
      <c r="A3483" s="176" t="s">
        <v>6366</v>
      </c>
      <c r="B3483" s="176"/>
      <c r="C3483" s="185">
        <v>4</v>
      </c>
      <c r="D3483" s="153">
        <v>0</v>
      </c>
      <c r="E3483" s="177" t="s">
        <v>3417</v>
      </c>
      <c r="F3483" s="177" t="s">
        <v>3986</v>
      </c>
      <c r="G3483" s="177" t="s">
        <v>3417</v>
      </c>
      <c r="H3483" s="177" t="s">
        <v>3417</v>
      </c>
      <c r="I3483" s="177" t="s">
        <v>3401</v>
      </c>
      <c r="J3483" s="177" t="s">
        <v>9390</v>
      </c>
      <c r="K3483" s="60" t="str">
        <f t="shared" si="70"/>
        <v>0001000010010102374</v>
      </c>
    </row>
    <row r="3484" spans="1:11" s="3" customFormat="1">
      <c r="A3484" s="176" t="s">
        <v>6367</v>
      </c>
      <c r="B3484" s="176"/>
      <c r="C3484" s="185">
        <v>4</v>
      </c>
      <c r="D3484" s="153">
        <v>0</v>
      </c>
      <c r="E3484" s="177" t="s">
        <v>3417</v>
      </c>
      <c r="F3484" s="177" t="s">
        <v>3986</v>
      </c>
      <c r="G3484" s="177" t="s">
        <v>3417</v>
      </c>
      <c r="H3484" s="177" t="s">
        <v>3417</v>
      </c>
      <c r="I3484" s="177" t="s">
        <v>3401</v>
      </c>
      <c r="J3484" s="187" t="s">
        <v>9391</v>
      </c>
      <c r="K3484" s="60" t="str">
        <f t="shared" si="70"/>
        <v>0001000010010102375</v>
      </c>
    </row>
    <row r="3485" spans="1:11" s="3" customFormat="1">
      <c r="A3485" s="176" t="s">
        <v>6368</v>
      </c>
      <c r="B3485" s="176"/>
      <c r="C3485" s="185">
        <v>4</v>
      </c>
      <c r="D3485" s="153">
        <v>0</v>
      </c>
      <c r="E3485" s="177" t="s">
        <v>3417</v>
      </c>
      <c r="F3485" s="177" t="s">
        <v>3986</v>
      </c>
      <c r="G3485" s="177" t="s">
        <v>3417</v>
      </c>
      <c r="H3485" s="177" t="s">
        <v>3417</v>
      </c>
      <c r="I3485" s="177" t="s">
        <v>3401</v>
      </c>
      <c r="J3485" s="177" t="s">
        <v>9392</v>
      </c>
      <c r="K3485" s="60" t="str">
        <f t="shared" si="70"/>
        <v>0001000010010102376</v>
      </c>
    </row>
    <row r="3486" spans="1:11" s="3" customFormat="1">
      <c r="A3486" s="176" t="s">
        <v>6369</v>
      </c>
      <c r="B3486" s="176"/>
      <c r="C3486" s="185">
        <v>4</v>
      </c>
      <c r="D3486" s="153">
        <v>0</v>
      </c>
      <c r="E3486" s="177" t="s">
        <v>3417</v>
      </c>
      <c r="F3486" s="177" t="s">
        <v>3986</v>
      </c>
      <c r="G3486" s="177" t="s">
        <v>3417</v>
      </c>
      <c r="H3486" s="177" t="s">
        <v>3417</v>
      </c>
      <c r="I3486" s="177" t="s">
        <v>3401</v>
      </c>
      <c r="J3486" s="187" t="s">
        <v>9393</v>
      </c>
      <c r="K3486" s="60" t="str">
        <f t="shared" si="70"/>
        <v>0001000010010102377</v>
      </c>
    </row>
    <row r="3487" spans="1:11" s="3" customFormat="1">
      <c r="A3487" s="176" t="s">
        <v>6370</v>
      </c>
      <c r="B3487" s="176"/>
      <c r="C3487" s="185">
        <v>4</v>
      </c>
      <c r="D3487" s="153">
        <v>0</v>
      </c>
      <c r="E3487" s="177" t="s">
        <v>3417</v>
      </c>
      <c r="F3487" s="177" t="s">
        <v>3986</v>
      </c>
      <c r="G3487" s="177" t="s">
        <v>3417</v>
      </c>
      <c r="H3487" s="177" t="s">
        <v>3417</v>
      </c>
      <c r="I3487" s="177" t="s">
        <v>3401</v>
      </c>
      <c r="J3487" s="177" t="s">
        <v>9394</v>
      </c>
      <c r="K3487" s="60" t="str">
        <f t="shared" si="70"/>
        <v>0001000010010102378</v>
      </c>
    </row>
    <row r="3488" spans="1:11" s="3" customFormat="1">
      <c r="A3488" s="176" t="s">
        <v>6371</v>
      </c>
      <c r="B3488" s="176"/>
      <c r="C3488" s="185">
        <v>4</v>
      </c>
      <c r="D3488" s="153">
        <v>0</v>
      </c>
      <c r="E3488" s="177" t="s">
        <v>3417</v>
      </c>
      <c r="F3488" s="177" t="s">
        <v>3986</v>
      </c>
      <c r="G3488" s="177" t="s">
        <v>3417</v>
      </c>
      <c r="H3488" s="177" t="s">
        <v>3417</v>
      </c>
      <c r="I3488" s="177" t="s">
        <v>3401</v>
      </c>
      <c r="J3488" s="187" t="s">
        <v>9395</v>
      </c>
      <c r="K3488" s="60" t="str">
        <f t="shared" si="70"/>
        <v>0001000010010102379</v>
      </c>
    </row>
    <row r="3489" spans="1:11" s="3" customFormat="1">
      <c r="A3489" s="176" t="s">
        <v>6372</v>
      </c>
      <c r="B3489" s="176"/>
      <c r="C3489" s="185">
        <v>4</v>
      </c>
      <c r="D3489" s="153">
        <v>0</v>
      </c>
      <c r="E3489" s="177" t="s">
        <v>3417</v>
      </c>
      <c r="F3489" s="177" t="s">
        <v>3986</v>
      </c>
      <c r="G3489" s="177" t="s">
        <v>3417</v>
      </c>
      <c r="H3489" s="177" t="s">
        <v>3417</v>
      </c>
      <c r="I3489" s="177" t="s">
        <v>3401</v>
      </c>
      <c r="J3489" s="177" t="s">
        <v>9396</v>
      </c>
      <c r="K3489" s="60" t="str">
        <f t="shared" si="70"/>
        <v>0001000010010102380</v>
      </c>
    </row>
    <row r="3490" spans="1:11" s="3" customFormat="1">
      <c r="A3490" s="176" t="s">
        <v>6373</v>
      </c>
      <c r="B3490" s="176"/>
      <c r="C3490" s="185">
        <v>4</v>
      </c>
      <c r="D3490" s="153">
        <v>0</v>
      </c>
      <c r="E3490" s="177" t="s">
        <v>3417</v>
      </c>
      <c r="F3490" s="177" t="s">
        <v>3986</v>
      </c>
      <c r="G3490" s="177" t="s">
        <v>3417</v>
      </c>
      <c r="H3490" s="177" t="s">
        <v>3417</v>
      </c>
      <c r="I3490" s="177" t="s">
        <v>3401</v>
      </c>
      <c r="J3490" s="187" t="s">
        <v>9397</v>
      </c>
      <c r="K3490" s="60" t="str">
        <f t="shared" si="70"/>
        <v>0001000010010102381</v>
      </c>
    </row>
    <row r="3491" spans="1:11" s="3" customFormat="1">
      <c r="A3491" s="176" t="s">
        <v>6374</v>
      </c>
      <c r="B3491" s="176"/>
      <c r="C3491" s="185">
        <v>4</v>
      </c>
      <c r="D3491" s="153">
        <v>0</v>
      </c>
      <c r="E3491" s="177" t="s">
        <v>3417</v>
      </c>
      <c r="F3491" s="177" t="s">
        <v>3986</v>
      </c>
      <c r="G3491" s="177" t="s">
        <v>3417</v>
      </c>
      <c r="H3491" s="177" t="s">
        <v>3417</v>
      </c>
      <c r="I3491" s="177" t="s">
        <v>3401</v>
      </c>
      <c r="J3491" s="177" t="s">
        <v>9398</v>
      </c>
      <c r="K3491" s="60" t="str">
        <f t="shared" si="70"/>
        <v>0001000010010102382</v>
      </c>
    </row>
    <row r="3492" spans="1:11" s="3" customFormat="1">
      <c r="A3492" s="176" t="s">
        <v>6375</v>
      </c>
      <c r="B3492" s="176"/>
      <c r="C3492" s="185">
        <v>4</v>
      </c>
      <c r="D3492" s="153">
        <v>0</v>
      </c>
      <c r="E3492" s="177" t="s">
        <v>3417</v>
      </c>
      <c r="F3492" s="177" t="s">
        <v>3986</v>
      </c>
      <c r="G3492" s="177" t="s">
        <v>3417</v>
      </c>
      <c r="H3492" s="177" t="s">
        <v>3417</v>
      </c>
      <c r="I3492" s="177" t="s">
        <v>3401</v>
      </c>
      <c r="J3492" s="187" t="s">
        <v>9399</v>
      </c>
      <c r="K3492" s="60" t="str">
        <f t="shared" si="70"/>
        <v>0001000010010102383</v>
      </c>
    </row>
    <row r="3493" spans="1:11" s="3" customFormat="1">
      <c r="A3493" s="176" t="s">
        <v>6376</v>
      </c>
      <c r="B3493" s="176"/>
      <c r="C3493" s="185">
        <v>4</v>
      </c>
      <c r="D3493" s="153">
        <v>0</v>
      </c>
      <c r="E3493" s="177" t="s">
        <v>3417</v>
      </c>
      <c r="F3493" s="177" t="s">
        <v>3986</v>
      </c>
      <c r="G3493" s="177" t="s">
        <v>3417</v>
      </c>
      <c r="H3493" s="177" t="s">
        <v>3417</v>
      </c>
      <c r="I3493" s="177" t="s">
        <v>3401</v>
      </c>
      <c r="J3493" s="177" t="s">
        <v>9400</v>
      </c>
      <c r="K3493" s="60" t="str">
        <f t="shared" si="70"/>
        <v>0001000010010102384</v>
      </c>
    </row>
    <row r="3494" spans="1:11" s="3" customFormat="1">
      <c r="A3494" s="176" t="s">
        <v>6377</v>
      </c>
      <c r="B3494" s="176"/>
      <c r="C3494" s="185">
        <v>4</v>
      </c>
      <c r="D3494" s="153">
        <v>0</v>
      </c>
      <c r="E3494" s="177" t="s">
        <v>3417</v>
      </c>
      <c r="F3494" s="177" t="s">
        <v>3986</v>
      </c>
      <c r="G3494" s="177" t="s">
        <v>3417</v>
      </c>
      <c r="H3494" s="177" t="s">
        <v>3417</v>
      </c>
      <c r="I3494" s="177" t="s">
        <v>3401</v>
      </c>
      <c r="J3494" s="187" t="s">
        <v>9401</v>
      </c>
      <c r="K3494" s="60" t="str">
        <f t="shared" si="70"/>
        <v>0001000010010102385</v>
      </c>
    </row>
    <row r="3495" spans="1:11" s="3" customFormat="1">
      <c r="A3495" s="176" t="s">
        <v>6378</v>
      </c>
      <c r="B3495" s="176"/>
      <c r="C3495" s="185">
        <v>4</v>
      </c>
      <c r="D3495" s="153">
        <v>0</v>
      </c>
      <c r="E3495" s="177" t="s">
        <v>3417</v>
      </c>
      <c r="F3495" s="177" t="s">
        <v>3986</v>
      </c>
      <c r="G3495" s="177" t="s">
        <v>3417</v>
      </c>
      <c r="H3495" s="177" t="s">
        <v>3417</v>
      </c>
      <c r="I3495" s="177" t="s">
        <v>3401</v>
      </c>
      <c r="J3495" s="177" t="s">
        <v>9402</v>
      </c>
      <c r="K3495" s="60" t="str">
        <f t="shared" si="70"/>
        <v>0001000010010102386</v>
      </c>
    </row>
    <row r="3496" spans="1:11" s="3" customFormat="1">
      <c r="A3496" s="176" t="s">
        <v>6379</v>
      </c>
      <c r="B3496" s="176"/>
      <c r="C3496" s="185">
        <v>4</v>
      </c>
      <c r="D3496" s="153">
        <v>0</v>
      </c>
      <c r="E3496" s="177" t="s">
        <v>3417</v>
      </c>
      <c r="F3496" s="177" t="s">
        <v>3986</v>
      </c>
      <c r="G3496" s="177" t="s">
        <v>3417</v>
      </c>
      <c r="H3496" s="177" t="s">
        <v>3417</v>
      </c>
      <c r="I3496" s="177" t="s">
        <v>3401</v>
      </c>
      <c r="J3496" s="187" t="s">
        <v>9403</v>
      </c>
      <c r="K3496" s="60" t="str">
        <f t="shared" si="70"/>
        <v>0001000010010102387</v>
      </c>
    </row>
    <row r="3497" spans="1:11" s="3" customFormat="1">
      <c r="A3497" s="176" t="s">
        <v>6380</v>
      </c>
      <c r="B3497" s="176"/>
      <c r="C3497" s="185">
        <v>4</v>
      </c>
      <c r="D3497" s="153">
        <v>0</v>
      </c>
      <c r="E3497" s="177" t="s">
        <v>3417</v>
      </c>
      <c r="F3497" s="177" t="s">
        <v>3986</v>
      </c>
      <c r="G3497" s="177" t="s">
        <v>3417</v>
      </c>
      <c r="H3497" s="177" t="s">
        <v>3417</v>
      </c>
      <c r="I3497" s="177" t="s">
        <v>3401</v>
      </c>
      <c r="J3497" s="177" t="s">
        <v>9404</v>
      </c>
      <c r="K3497" s="60" t="str">
        <f t="shared" si="70"/>
        <v>0001000010010102388</v>
      </c>
    </row>
    <row r="3498" spans="1:11" s="3" customFormat="1">
      <c r="A3498" s="176" t="s">
        <v>6381</v>
      </c>
      <c r="B3498" s="176"/>
      <c r="C3498" s="185">
        <v>4</v>
      </c>
      <c r="D3498" s="153">
        <v>0</v>
      </c>
      <c r="E3498" s="177" t="s">
        <v>3417</v>
      </c>
      <c r="F3498" s="177" t="s">
        <v>3986</v>
      </c>
      <c r="G3498" s="177" t="s">
        <v>3417</v>
      </c>
      <c r="H3498" s="177" t="s">
        <v>3417</v>
      </c>
      <c r="I3498" s="177" t="s">
        <v>3401</v>
      </c>
      <c r="J3498" s="187" t="s">
        <v>9405</v>
      </c>
      <c r="K3498" s="60" t="str">
        <f t="shared" si="70"/>
        <v>0001000010010102389</v>
      </c>
    </row>
    <row r="3499" spans="1:11" s="3" customFormat="1">
      <c r="A3499" s="176" t="s">
        <v>6382</v>
      </c>
      <c r="B3499" s="176"/>
      <c r="C3499" s="185">
        <v>4</v>
      </c>
      <c r="D3499" s="153">
        <v>0</v>
      </c>
      <c r="E3499" s="177" t="s">
        <v>3417</v>
      </c>
      <c r="F3499" s="177" t="s">
        <v>3986</v>
      </c>
      <c r="G3499" s="177" t="s">
        <v>3417</v>
      </c>
      <c r="H3499" s="177" t="s">
        <v>3417</v>
      </c>
      <c r="I3499" s="177" t="s">
        <v>3401</v>
      </c>
      <c r="J3499" s="177" t="s">
        <v>9406</v>
      </c>
      <c r="K3499" s="60" t="str">
        <f t="shared" si="70"/>
        <v>0001000010010102390</v>
      </c>
    </row>
    <row r="3500" spans="1:11" s="3" customFormat="1">
      <c r="A3500" s="176" t="s">
        <v>6383</v>
      </c>
      <c r="B3500" s="176"/>
      <c r="C3500" s="185">
        <v>4</v>
      </c>
      <c r="D3500" s="153">
        <v>0</v>
      </c>
      <c r="E3500" s="177" t="s">
        <v>3417</v>
      </c>
      <c r="F3500" s="177" t="s">
        <v>3986</v>
      </c>
      <c r="G3500" s="177" t="s">
        <v>3417</v>
      </c>
      <c r="H3500" s="177" t="s">
        <v>3417</v>
      </c>
      <c r="I3500" s="177" t="s">
        <v>3401</v>
      </c>
      <c r="J3500" s="187" t="s">
        <v>9407</v>
      </c>
      <c r="K3500" s="60" t="str">
        <f t="shared" si="70"/>
        <v>0001000010010102391</v>
      </c>
    </row>
    <row r="3501" spans="1:11" s="3" customFormat="1">
      <c r="A3501" s="176" t="s">
        <v>6384</v>
      </c>
      <c r="B3501" s="176"/>
      <c r="C3501" s="185">
        <v>4</v>
      </c>
      <c r="D3501" s="153">
        <v>0</v>
      </c>
      <c r="E3501" s="177" t="s">
        <v>3417</v>
      </c>
      <c r="F3501" s="177" t="s">
        <v>3986</v>
      </c>
      <c r="G3501" s="177" t="s">
        <v>3417</v>
      </c>
      <c r="H3501" s="177" t="s">
        <v>3417</v>
      </c>
      <c r="I3501" s="177" t="s">
        <v>3401</v>
      </c>
      <c r="J3501" s="177" t="s">
        <v>9408</v>
      </c>
      <c r="K3501" s="60" t="str">
        <f t="shared" si="70"/>
        <v>0001000010010102392</v>
      </c>
    </row>
    <row r="3502" spans="1:11" s="3" customFormat="1">
      <c r="A3502" s="176" t="s">
        <v>6385</v>
      </c>
      <c r="B3502" s="176"/>
      <c r="C3502" s="185">
        <v>4</v>
      </c>
      <c r="D3502" s="153">
        <v>0</v>
      </c>
      <c r="E3502" s="177" t="s">
        <v>3417</v>
      </c>
      <c r="F3502" s="177" t="s">
        <v>3986</v>
      </c>
      <c r="G3502" s="177" t="s">
        <v>3417</v>
      </c>
      <c r="H3502" s="177" t="s">
        <v>3417</v>
      </c>
      <c r="I3502" s="177" t="s">
        <v>3401</v>
      </c>
      <c r="J3502" s="187" t="s">
        <v>9409</v>
      </c>
      <c r="K3502" s="60" t="str">
        <f t="shared" si="70"/>
        <v>0001000010010102393</v>
      </c>
    </row>
    <row r="3503" spans="1:11" s="3" customFormat="1">
      <c r="A3503" s="176" t="s">
        <v>6386</v>
      </c>
      <c r="B3503" s="176"/>
      <c r="C3503" s="185">
        <v>4</v>
      </c>
      <c r="D3503" s="153">
        <v>0</v>
      </c>
      <c r="E3503" s="177" t="s">
        <v>3417</v>
      </c>
      <c r="F3503" s="177" t="s">
        <v>3986</v>
      </c>
      <c r="G3503" s="177" t="s">
        <v>3417</v>
      </c>
      <c r="H3503" s="177" t="s">
        <v>3417</v>
      </c>
      <c r="I3503" s="177" t="s">
        <v>3401</v>
      </c>
      <c r="J3503" s="177" t="s">
        <v>9410</v>
      </c>
      <c r="K3503" s="60" t="str">
        <f t="shared" si="70"/>
        <v>0001000010010102394</v>
      </c>
    </row>
    <row r="3504" spans="1:11" s="3" customFormat="1">
      <c r="A3504" s="176" t="s">
        <v>6387</v>
      </c>
      <c r="B3504" s="176"/>
      <c r="C3504" s="185">
        <v>4</v>
      </c>
      <c r="D3504" s="153">
        <v>0</v>
      </c>
      <c r="E3504" s="177" t="s">
        <v>3417</v>
      </c>
      <c r="F3504" s="177" t="s">
        <v>3986</v>
      </c>
      <c r="G3504" s="177" t="s">
        <v>3417</v>
      </c>
      <c r="H3504" s="177" t="s">
        <v>3417</v>
      </c>
      <c r="I3504" s="177" t="s">
        <v>3401</v>
      </c>
      <c r="J3504" s="187" t="s">
        <v>9411</v>
      </c>
      <c r="K3504" s="60" t="str">
        <f t="shared" si="70"/>
        <v>0001000010010102395</v>
      </c>
    </row>
    <row r="3505" spans="1:11" s="3" customFormat="1">
      <c r="A3505" s="176" t="s">
        <v>6388</v>
      </c>
      <c r="B3505" s="176"/>
      <c r="C3505" s="185">
        <v>4</v>
      </c>
      <c r="D3505" s="153">
        <v>0</v>
      </c>
      <c r="E3505" s="177" t="s">
        <v>3417</v>
      </c>
      <c r="F3505" s="177" t="s">
        <v>3986</v>
      </c>
      <c r="G3505" s="177" t="s">
        <v>3417</v>
      </c>
      <c r="H3505" s="177" t="s">
        <v>3417</v>
      </c>
      <c r="I3505" s="177" t="s">
        <v>3401</v>
      </c>
      <c r="J3505" s="177" t="s">
        <v>9412</v>
      </c>
      <c r="K3505" s="60" t="str">
        <f t="shared" si="70"/>
        <v>0001000010010102396</v>
      </c>
    </row>
    <row r="3506" spans="1:11" s="3" customFormat="1">
      <c r="A3506" s="176" t="s">
        <v>6389</v>
      </c>
      <c r="B3506" s="176"/>
      <c r="C3506" s="185">
        <v>4</v>
      </c>
      <c r="D3506" s="153">
        <v>0</v>
      </c>
      <c r="E3506" s="177" t="s">
        <v>3417</v>
      </c>
      <c r="F3506" s="177" t="s">
        <v>3986</v>
      </c>
      <c r="G3506" s="177" t="s">
        <v>3417</v>
      </c>
      <c r="H3506" s="177" t="s">
        <v>3417</v>
      </c>
      <c r="I3506" s="177" t="s">
        <v>3401</v>
      </c>
      <c r="J3506" s="187" t="s">
        <v>9413</v>
      </c>
      <c r="K3506" s="60" t="str">
        <f t="shared" si="70"/>
        <v>0001000010010102397</v>
      </c>
    </row>
    <row r="3507" spans="1:11" s="3" customFormat="1">
      <c r="A3507" s="176" t="s">
        <v>6390</v>
      </c>
      <c r="B3507" s="176"/>
      <c r="C3507" s="185">
        <v>4</v>
      </c>
      <c r="D3507" s="153">
        <v>0</v>
      </c>
      <c r="E3507" s="177" t="s">
        <v>3417</v>
      </c>
      <c r="F3507" s="177" t="s">
        <v>3986</v>
      </c>
      <c r="G3507" s="177" t="s">
        <v>3417</v>
      </c>
      <c r="H3507" s="177" t="s">
        <v>3417</v>
      </c>
      <c r="I3507" s="177" t="s">
        <v>3401</v>
      </c>
      <c r="J3507" s="177" t="s">
        <v>9414</v>
      </c>
      <c r="K3507" s="60" t="str">
        <f t="shared" si="70"/>
        <v>0001000010010102398</v>
      </c>
    </row>
    <row r="3508" spans="1:11" s="3" customFormat="1">
      <c r="A3508" s="176" t="s">
        <v>6391</v>
      </c>
      <c r="B3508" s="176"/>
      <c r="C3508" s="185">
        <v>4</v>
      </c>
      <c r="D3508" s="153">
        <v>0</v>
      </c>
      <c r="E3508" s="177" t="s">
        <v>3417</v>
      </c>
      <c r="F3508" s="177" t="s">
        <v>3986</v>
      </c>
      <c r="G3508" s="177" t="s">
        <v>3417</v>
      </c>
      <c r="H3508" s="177" t="s">
        <v>3417</v>
      </c>
      <c r="I3508" s="177" t="s">
        <v>3401</v>
      </c>
      <c r="J3508" s="187" t="s">
        <v>9415</v>
      </c>
      <c r="K3508" s="60" t="str">
        <f t="shared" si="70"/>
        <v>0001000010010102399</v>
      </c>
    </row>
    <row r="3509" spans="1:11" s="3" customFormat="1">
      <c r="A3509" s="176" t="s">
        <v>6392</v>
      </c>
      <c r="B3509" s="176"/>
      <c r="C3509" s="185">
        <v>4</v>
      </c>
      <c r="D3509" s="153">
        <v>0</v>
      </c>
      <c r="E3509" s="177" t="s">
        <v>3417</v>
      </c>
      <c r="F3509" s="177" t="s">
        <v>3986</v>
      </c>
      <c r="G3509" s="177" t="s">
        <v>3417</v>
      </c>
      <c r="H3509" s="177" t="s">
        <v>3417</v>
      </c>
      <c r="I3509" s="177" t="s">
        <v>3401</v>
      </c>
      <c r="J3509" s="177" t="s">
        <v>9416</v>
      </c>
      <c r="K3509" s="60" t="str">
        <f t="shared" si="70"/>
        <v>0001000010010102400</v>
      </c>
    </row>
    <row r="3510" spans="1:11" s="3" customFormat="1">
      <c r="A3510" s="176" t="s">
        <v>6393</v>
      </c>
      <c r="B3510" s="176"/>
      <c r="C3510" s="185">
        <v>4</v>
      </c>
      <c r="D3510" s="153">
        <v>0</v>
      </c>
      <c r="E3510" s="177" t="s">
        <v>3417</v>
      </c>
      <c r="F3510" s="177" t="s">
        <v>3986</v>
      </c>
      <c r="G3510" s="177" t="s">
        <v>3417</v>
      </c>
      <c r="H3510" s="177" t="s">
        <v>3417</v>
      </c>
      <c r="I3510" s="177" t="s">
        <v>3401</v>
      </c>
      <c r="J3510" s="187" t="s">
        <v>9417</v>
      </c>
      <c r="K3510" s="60" t="str">
        <f t="shared" si="70"/>
        <v>0001000010010102401</v>
      </c>
    </row>
    <row r="3511" spans="1:11" s="3" customFormat="1">
      <c r="A3511" s="176" t="s">
        <v>6394</v>
      </c>
      <c r="B3511" s="176"/>
      <c r="C3511" s="185">
        <v>4</v>
      </c>
      <c r="D3511" s="153">
        <v>0</v>
      </c>
      <c r="E3511" s="177" t="s">
        <v>3417</v>
      </c>
      <c r="F3511" s="177" t="s">
        <v>3986</v>
      </c>
      <c r="G3511" s="177" t="s">
        <v>3417</v>
      </c>
      <c r="H3511" s="177" t="s">
        <v>3417</v>
      </c>
      <c r="I3511" s="177" t="s">
        <v>3401</v>
      </c>
      <c r="J3511" s="177" t="s">
        <v>9418</v>
      </c>
      <c r="K3511" s="60" t="str">
        <f t="shared" si="70"/>
        <v>0001000010010102402</v>
      </c>
    </row>
    <row r="3512" spans="1:11" s="3" customFormat="1">
      <c r="A3512" s="176" t="s">
        <v>6395</v>
      </c>
      <c r="B3512" s="176"/>
      <c r="C3512" s="185">
        <v>4</v>
      </c>
      <c r="D3512" s="153">
        <v>0</v>
      </c>
      <c r="E3512" s="177" t="s">
        <v>3417</v>
      </c>
      <c r="F3512" s="177" t="s">
        <v>3986</v>
      </c>
      <c r="G3512" s="177" t="s">
        <v>3417</v>
      </c>
      <c r="H3512" s="177" t="s">
        <v>3417</v>
      </c>
      <c r="I3512" s="177" t="s">
        <v>3401</v>
      </c>
      <c r="J3512" s="187" t="s">
        <v>9419</v>
      </c>
      <c r="K3512" s="60" t="str">
        <f t="shared" si="70"/>
        <v>0001000010010102403</v>
      </c>
    </row>
    <row r="3513" spans="1:11" s="3" customFormat="1">
      <c r="A3513" s="176" t="s">
        <v>6396</v>
      </c>
      <c r="B3513" s="176"/>
      <c r="C3513" s="185">
        <v>4</v>
      </c>
      <c r="D3513" s="153">
        <v>0</v>
      </c>
      <c r="E3513" s="177" t="s">
        <v>3417</v>
      </c>
      <c r="F3513" s="177" t="s">
        <v>3986</v>
      </c>
      <c r="G3513" s="177" t="s">
        <v>3417</v>
      </c>
      <c r="H3513" s="177" t="s">
        <v>3417</v>
      </c>
      <c r="I3513" s="177" t="s">
        <v>3401</v>
      </c>
      <c r="J3513" s="177" t="s">
        <v>9420</v>
      </c>
      <c r="K3513" s="60" t="str">
        <f t="shared" si="70"/>
        <v>0001000010010102404</v>
      </c>
    </row>
    <row r="3514" spans="1:11" s="3" customFormat="1">
      <c r="A3514" s="176" t="s">
        <v>6397</v>
      </c>
      <c r="B3514" s="176"/>
      <c r="C3514" s="185">
        <v>4</v>
      </c>
      <c r="D3514" s="153">
        <v>0</v>
      </c>
      <c r="E3514" s="177" t="s">
        <v>3417</v>
      </c>
      <c r="F3514" s="177" t="s">
        <v>3986</v>
      </c>
      <c r="G3514" s="177" t="s">
        <v>3417</v>
      </c>
      <c r="H3514" s="177" t="s">
        <v>3417</v>
      </c>
      <c r="I3514" s="177" t="s">
        <v>3401</v>
      </c>
      <c r="J3514" s="187" t="s">
        <v>9421</v>
      </c>
      <c r="K3514" s="60" t="str">
        <f t="shared" si="70"/>
        <v>0001000010010102405</v>
      </c>
    </row>
    <row r="3515" spans="1:11" s="3" customFormat="1">
      <c r="A3515" s="176" t="s">
        <v>6398</v>
      </c>
      <c r="B3515" s="176"/>
      <c r="C3515" s="185">
        <v>4</v>
      </c>
      <c r="D3515" s="153">
        <v>0</v>
      </c>
      <c r="E3515" s="177" t="s">
        <v>3417</v>
      </c>
      <c r="F3515" s="177" t="s">
        <v>3986</v>
      </c>
      <c r="G3515" s="177" t="s">
        <v>3417</v>
      </c>
      <c r="H3515" s="177" t="s">
        <v>3417</v>
      </c>
      <c r="I3515" s="177" t="s">
        <v>3401</v>
      </c>
      <c r="J3515" s="177" t="s">
        <v>9422</v>
      </c>
      <c r="K3515" s="60" t="str">
        <f t="shared" si="70"/>
        <v>0001000010010102406</v>
      </c>
    </row>
    <row r="3516" spans="1:11" s="3" customFormat="1">
      <c r="A3516" s="176" t="s">
        <v>6399</v>
      </c>
      <c r="B3516" s="176"/>
      <c r="C3516" s="185">
        <v>4</v>
      </c>
      <c r="D3516" s="153">
        <v>0</v>
      </c>
      <c r="E3516" s="177" t="s">
        <v>3417</v>
      </c>
      <c r="F3516" s="177" t="s">
        <v>3986</v>
      </c>
      <c r="G3516" s="177" t="s">
        <v>3417</v>
      </c>
      <c r="H3516" s="177" t="s">
        <v>3417</v>
      </c>
      <c r="I3516" s="177" t="s">
        <v>3401</v>
      </c>
      <c r="J3516" s="187" t="s">
        <v>9423</v>
      </c>
      <c r="K3516" s="60" t="str">
        <f t="shared" si="70"/>
        <v>0001000010010102407</v>
      </c>
    </row>
    <row r="3517" spans="1:11" s="3" customFormat="1">
      <c r="A3517" s="176" t="s">
        <v>6400</v>
      </c>
      <c r="B3517" s="176"/>
      <c r="C3517" s="185">
        <v>4</v>
      </c>
      <c r="D3517" s="153">
        <v>0</v>
      </c>
      <c r="E3517" s="177" t="s">
        <v>3417</v>
      </c>
      <c r="F3517" s="177" t="s">
        <v>3986</v>
      </c>
      <c r="G3517" s="177" t="s">
        <v>3417</v>
      </c>
      <c r="H3517" s="177" t="s">
        <v>3417</v>
      </c>
      <c r="I3517" s="177" t="s">
        <v>3401</v>
      </c>
      <c r="J3517" s="177" t="s">
        <v>9424</v>
      </c>
      <c r="K3517" s="60" t="str">
        <f t="shared" si="70"/>
        <v>0001000010010102408</v>
      </c>
    </row>
    <row r="3518" spans="1:11" s="3" customFormat="1">
      <c r="A3518" s="176" t="s">
        <v>6401</v>
      </c>
      <c r="B3518" s="176"/>
      <c r="C3518" s="185">
        <v>4</v>
      </c>
      <c r="D3518" s="153">
        <v>0</v>
      </c>
      <c r="E3518" s="177" t="s">
        <v>3417</v>
      </c>
      <c r="F3518" s="177" t="s">
        <v>3986</v>
      </c>
      <c r="G3518" s="177" t="s">
        <v>3417</v>
      </c>
      <c r="H3518" s="177" t="s">
        <v>3417</v>
      </c>
      <c r="I3518" s="177" t="s">
        <v>3401</v>
      </c>
      <c r="J3518" s="187" t="s">
        <v>9425</v>
      </c>
      <c r="K3518" s="60" t="str">
        <f t="shared" si="70"/>
        <v>0001000010010102409</v>
      </c>
    </row>
    <row r="3519" spans="1:11" s="3" customFormat="1">
      <c r="A3519" s="176" t="s">
        <v>6402</v>
      </c>
      <c r="B3519" s="176"/>
      <c r="C3519" s="185">
        <v>4</v>
      </c>
      <c r="D3519" s="153">
        <v>0</v>
      </c>
      <c r="E3519" s="177" t="s">
        <v>3417</v>
      </c>
      <c r="F3519" s="177" t="s">
        <v>3986</v>
      </c>
      <c r="G3519" s="177" t="s">
        <v>3417</v>
      </c>
      <c r="H3519" s="177" t="s">
        <v>3417</v>
      </c>
      <c r="I3519" s="177" t="s">
        <v>3401</v>
      </c>
      <c r="J3519" s="177" t="s">
        <v>9426</v>
      </c>
      <c r="K3519" s="60" t="str">
        <f t="shared" si="70"/>
        <v>0001000010010102410</v>
      </c>
    </row>
    <row r="3520" spans="1:11" s="3" customFormat="1">
      <c r="A3520" s="176" t="s">
        <v>6403</v>
      </c>
      <c r="B3520" s="176"/>
      <c r="C3520" s="185">
        <v>4</v>
      </c>
      <c r="D3520" s="153">
        <v>0</v>
      </c>
      <c r="E3520" s="177" t="s">
        <v>3417</v>
      </c>
      <c r="F3520" s="177" t="s">
        <v>3986</v>
      </c>
      <c r="G3520" s="177" t="s">
        <v>3417</v>
      </c>
      <c r="H3520" s="177" t="s">
        <v>3417</v>
      </c>
      <c r="I3520" s="177" t="s">
        <v>3401</v>
      </c>
      <c r="J3520" s="187" t="s">
        <v>9427</v>
      </c>
      <c r="K3520" s="60" t="str">
        <f t="shared" si="70"/>
        <v>0001000010010102411</v>
      </c>
    </row>
    <row r="3521" spans="1:11" s="3" customFormat="1">
      <c r="A3521" s="176" t="s">
        <v>6404</v>
      </c>
      <c r="B3521" s="176"/>
      <c r="C3521" s="185">
        <v>4</v>
      </c>
      <c r="D3521" s="153">
        <v>0</v>
      </c>
      <c r="E3521" s="177" t="s">
        <v>3417</v>
      </c>
      <c r="F3521" s="177" t="s">
        <v>3986</v>
      </c>
      <c r="G3521" s="177" t="s">
        <v>3417</v>
      </c>
      <c r="H3521" s="177" t="s">
        <v>3417</v>
      </c>
      <c r="I3521" s="177" t="s">
        <v>3401</v>
      </c>
      <c r="J3521" s="177" t="s">
        <v>9428</v>
      </c>
      <c r="K3521" s="60" t="str">
        <f t="shared" si="70"/>
        <v>0001000010010102412</v>
      </c>
    </row>
    <row r="3522" spans="1:11" s="3" customFormat="1">
      <c r="A3522" s="176" t="s">
        <v>6405</v>
      </c>
      <c r="B3522" s="176"/>
      <c r="C3522" s="185">
        <v>4</v>
      </c>
      <c r="D3522" s="153">
        <v>0</v>
      </c>
      <c r="E3522" s="177" t="s">
        <v>3417</v>
      </c>
      <c r="F3522" s="177" t="s">
        <v>3986</v>
      </c>
      <c r="G3522" s="177" t="s">
        <v>3417</v>
      </c>
      <c r="H3522" s="177" t="s">
        <v>3417</v>
      </c>
      <c r="I3522" s="177" t="s">
        <v>3401</v>
      </c>
      <c r="J3522" s="187" t="s">
        <v>9429</v>
      </c>
      <c r="K3522" s="60" t="str">
        <f t="shared" si="70"/>
        <v>0001000010010102413</v>
      </c>
    </row>
    <row r="3523" spans="1:11" s="3" customFormat="1">
      <c r="A3523" s="176" t="s">
        <v>6406</v>
      </c>
      <c r="B3523" s="176"/>
      <c r="C3523" s="185">
        <v>4</v>
      </c>
      <c r="D3523" s="153">
        <v>0</v>
      </c>
      <c r="E3523" s="177" t="s">
        <v>3417</v>
      </c>
      <c r="F3523" s="177" t="s">
        <v>3986</v>
      </c>
      <c r="G3523" s="177" t="s">
        <v>3417</v>
      </c>
      <c r="H3523" s="177" t="s">
        <v>3417</v>
      </c>
      <c r="I3523" s="177" t="s">
        <v>3401</v>
      </c>
      <c r="J3523" s="177" t="s">
        <v>9430</v>
      </c>
      <c r="K3523" s="60" t="str">
        <f t="shared" si="70"/>
        <v>0001000010010102414</v>
      </c>
    </row>
    <row r="3524" spans="1:11" s="3" customFormat="1">
      <c r="A3524" s="176" t="s">
        <v>6407</v>
      </c>
      <c r="B3524" s="176"/>
      <c r="C3524" s="185">
        <v>4</v>
      </c>
      <c r="D3524" s="153">
        <v>0</v>
      </c>
      <c r="E3524" s="177" t="s">
        <v>3417</v>
      </c>
      <c r="F3524" s="177" t="s">
        <v>3986</v>
      </c>
      <c r="G3524" s="177" t="s">
        <v>3417</v>
      </c>
      <c r="H3524" s="177" t="s">
        <v>3417</v>
      </c>
      <c r="I3524" s="177" t="s">
        <v>3401</v>
      </c>
      <c r="J3524" s="187" t="s">
        <v>9431</v>
      </c>
      <c r="K3524" s="60" t="str">
        <f t="shared" si="70"/>
        <v>0001000010010102415</v>
      </c>
    </row>
    <row r="3525" spans="1:11" s="3" customFormat="1">
      <c r="A3525" s="176" t="s">
        <v>6408</v>
      </c>
      <c r="B3525" s="176"/>
      <c r="C3525" s="185">
        <v>4</v>
      </c>
      <c r="D3525" s="153">
        <v>0</v>
      </c>
      <c r="E3525" s="177" t="s">
        <v>3417</v>
      </c>
      <c r="F3525" s="177" t="s">
        <v>3986</v>
      </c>
      <c r="G3525" s="177" t="s">
        <v>3417</v>
      </c>
      <c r="H3525" s="177" t="s">
        <v>3417</v>
      </c>
      <c r="I3525" s="177" t="s">
        <v>3401</v>
      </c>
      <c r="J3525" s="177" t="s">
        <v>9432</v>
      </c>
      <c r="K3525" s="60" t="str">
        <f t="shared" si="70"/>
        <v>0001000010010102416</v>
      </c>
    </row>
    <row r="3526" spans="1:11" s="3" customFormat="1">
      <c r="A3526" s="176" t="s">
        <v>6409</v>
      </c>
      <c r="B3526" s="176"/>
      <c r="C3526" s="185">
        <v>4</v>
      </c>
      <c r="D3526" s="153">
        <v>0</v>
      </c>
      <c r="E3526" s="177" t="s">
        <v>3417</v>
      </c>
      <c r="F3526" s="177" t="s">
        <v>3986</v>
      </c>
      <c r="G3526" s="177" t="s">
        <v>3417</v>
      </c>
      <c r="H3526" s="177" t="s">
        <v>3417</v>
      </c>
      <c r="I3526" s="177" t="s">
        <v>3401</v>
      </c>
      <c r="J3526" s="187" t="s">
        <v>9433</v>
      </c>
      <c r="K3526" s="60" t="str">
        <f t="shared" si="70"/>
        <v>0001000010010102417</v>
      </c>
    </row>
    <row r="3527" spans="1:11" s="3" customFormat="1">
      <c r="A3527" s="176" t="s">
        <v>6410</v>
      </c>
      <c r="B3527" s="176"/>
      <c r="C3527" s="185">
        <v>4</v>
      </c>
      <c r="D3527" s="153">
        <v>0</v>
      </c>
      <c r="E3527" s="177" t="s">
        <v>3417</v>
      </c>
      <c r="F3527" s="177" t="s">
        <v>3986</v>
      </c>
      <c r="G3527" s="177" t="s">
        <v>3417</v>
      </c>
      <c r="H3527" s="177" t="s">
        <v>3417</v>
      </c>
      <c r="I3527" s="177" t="s">
        <v>3401</v>
      </c>
      <c r="J3527" s="177" t="s">
        <v>9434</v>
      </c>
      <c r="K3527" s="60" t="str">
        <f t="shared" si="70"/>
        <v>0001000010010102418</v>
      </c>
    </row>
    <row r="3528" spans="1:11" s="3" customFormat="1">
      <c r="A3528" s="176" t="s">
        <v>6411</v>
      </c>
      <c r="B3528" s="176"/>
      <c r="C3528" s="185">
        <v>4</v>
      </c>
      <c r="D3528" s="153">
        <v>0</v>
      </c>
      <c r="E3528" s="177" t="s">
        <v>3417</v>
      </c>
      <c r="F3528" s="177" t="s">
        <v>3986</v>
      </c>
      <c r="G3528" s="177" t="s">
        <v>3417</v>
      </c>
      <c r="H3528" s="177" t="s">
        <v>3417</v>
      </c>
      <c r="I3528" s="177" t="s">
        <v>3401</v>
      </c>
      <c r="J3528" s="187" t="s">
        <v>9435</v>
      </c>
      <c r="K3528" s="60" t="str">
        <f t="shared" si="70"/>
        <v>0001000010010102419</v>
      </c>
    </row>
    <row r="3529" spans="1:11" s="3" customFormat="1">
      <c r="A3529" s="176" t="s">
        <v>6412</v>
      </c>
      <c r="B3529" s="176"/>
      <c r="C3529" s="185">
        <v>4</v>
      </c>
      <c r="D3529" s="153">
        <v>0</v>
      </c>
      <c r="E3529" s="177" t="s">
        <v>3417</v>
      </c>
      <c r="F3529" s="177" t="s">
        <v>3986</v>
      </c>
      <c r="G3529" s="177" t="s">
        <v>3417</v>
      </c>
      <c r="H3529" s="177" t="s">
        <v>3417</v>
      </c>
      <c r="I3529" s="177" t="s">
        <v>3401</v>
      </c>
      <c r="J3529" s="177" t="s">
        <v>9436</v>
      </c>
      <c r="K3529" s="60" t="str">
        <f t="shared" si="70"/>
        <v>0001000010010102420</v>
      </c>
    </row>
    <row r="3530" spans="1:11" s="3" customFormat="1">
      <c r="A3530" s="176" t="s">
        <v>6413</v>
      </c>
      <c r="B3530" s="176"/>
      <c r="C3530" s="185">
        <v>4</v>
      </c>
      <c r="D3530" s="153">
        <v>0</v>
      </c>
      <c r="E3530" s="177" t="s">
        <v>3417</v>
      </c>
      <c r="F3530" s="177" t="s">
        <v>3986</v>
      </c>
      <c r="G3530" s="177" t="s">
        <v>3417</v>
      </c>
      <c r="H3530" s="177" t="s">
        <v>3417</v>
      </c>
      <c r="I3530" s="177" t="s">
        <v>3401</v>
      </c>
      <c r="J3530" s="187" t="s">
        <v>9437</v>
      </c>
      <c r="K3530" s="60" t="str">
        <f t="shared" si="70"/>
        <v>0001000010010102421</v>
      </c>
    </row>
    <row r="3531" spans="1:11" s="3" customFormat="1">
      <c r="A3531" s="176" t="s">
        <v>6414</v>
      </c>
      <c r="B3531" s="176"/>
      <c r="C3531" s="185">
        <v>4</v>
      </c>
      <c r="D3531" s="153">
        <v>0</v>
      </c>
      <c r="E3531" s="177" t="s">
        <v>3417</v>
      </c>
      <c r="F3531" s="177" t="s">
        <v>3986</v>
      </c>
      <c r="G3531" s="177" t="s">
        <v>3417</v>
      </c>
      <c r="H3531" s="177" t="s">
        <v>3417</v>
      </c>
      <c r="I3531" s="177" t="s">
        <v>3401</v>
      </c>
      <c r="J3531" s="177" t="s">
        <v>9438</v>
      </c>
      <c r="K3531" s="60" t="str">
        <f t="shared" si="70"/>
        <v>0001000010010102422</v>
      </c>
    </row>
    <row r="3532" spans="1:11" s="3" customFormat="1">
      <c r="A3532" s="176" t="s">
        <v>6415</v>
      </c>
      <c r="B3532" s="176"/>
      <c r="C3532" s="185">
        <v>4</v>
      </c>
      <c r="D3532" s="153">
        <v>0</v>
      </c>
      <c r="E3532" s="177" t="s">
        <v>3417</v>
      </c>
      <c r="F3532" s="177" t="s">
        <v>3986</v>
      </c>
      <c r="G3532" s="177" t="s">
        <v>3417</v>
      </c>
      <c r="H3532" s="177" t="s">
        <v>3417</v>
      </c>
      <c r="I3532" s="177" t="s">
        <v>3401</v>
      </c>
      <c r="J3532" s="187" t="s">
        <v>9439</v>
      </c>
      <c r="K3532" s="60" t="str">
        <f t="shared" si="70"/>
        <v>0001000010010102423</v>
      </c>
    </row>
    <row r="3533" spans="1:11" s="3" customFormat="1">
      <c r="A3533" s="176" t="s">
        <v>6416</v>
      </c>
      <c r="B3533" s="176"/>
      <c r="C3533" s="185">
        <v>4</v>
      </c>
      <c r="D3533" s="153">
        <v>0</v>
      </c>
      <c r="E3533" s="177" t="s">
        <v>3417</v>
      </c>
      <c r="F3533" s="177" t="s">
        <v>3986</v>
      </c>
      <c r="G3533" s="177" t="s">
        <v>3417</v>
      </c>
      <c r="H3533" s="177" t="s">
        <v>3417</v>
      </c>
      <c r="I3533" s="177" t="s">
        <v>3401</v>
      </c>
      <c r="J3533" s="177" t="s">
        <v>9440</v>
      </c>
      <c r="K3533" s="60" t="str">
        <f t="shared" si="70"/>
        <v>0001000010010102424</v>
      </c>
    </row>
    <row r="3534" spans="1:11" s="3" customFormat="1">
      <c r="A3534" s="176" t="s">
        <v>6417</v>
      </c>
      <c r="B3534" s="176"/>
      <c r="C3534" s="185">
        <v>4</v>
      </c>
      <c r="D3534" s="153">
        <v>0</v>
      </c>
      <c r="E3534" s="177" t="s">
        <v>3417</v>
      </c>
      <c r="F3534" s="177" t="s">
        <v>3986</v>
      </c>
      <c r="G3534" s="177" t="s">
        <v>3417</v>
      </c>
      <c r="H3534" s="177" t="s">
        <v>3417</v>
      </c>
      <c r="I3534" s="177" t="s">
        <v>3401</v>
      </c>
      <c r="J3534" s="187" t="s">
        <v>9441</v>
      </c>
      <c r="K3534" s="60" t="str">
        <f t="shared" si="70"/>
        <v>0001000010010102425</v>
      </c>
    </row>
    <row r="3535" spans="1:11" s="3" customFormat="1">
      <c r="A3535" s="176" t="s">
        <v>6418</v>
      </c>
      <c r="B3535" s="176"/>
      <c r="C3535" s="185">
        <v>4</v>
      </c>
      <c r="D3535" s="153">
        <v>0</v>
      </c>
      <c r="E3535" s="177" t="s">
        <v>3417</v>
      </c>
      <c r="F3535" s="177" t="s">
        <v>3986</v>
      </c>
      <c r="G3535" s="177" t="s">
        <v>3417</v>
      </c>
      <c r="H3535" s="177" t="s">
        <v>3417</v>
      </c>
      <c r="I3535" s="177" t="s">
        <v>3401</v>
      </c>
      <c r="J3535" s="177" t="s">
        <v>9442</v>
      </c>
      <c r="K3535" s="60" t="str">
        <f t="shared" si="70"/>
        <v>0001000010010102426</v>
      </c>
    </row>
    <row r="3536" spans="1:11" s="3" customFormat="1">
      <c r="A3536" s="176" t="s">
        <v>6419</v>
      </c>
      <c r="B3536" s="176"/>
      <c r="C3536" s="185">
        <v>4</v>
      </c>
      <c r="D3536" s="153">
        <v>0</v>
      </c>
      <c r="E3536" s="177" t="s">
        <v>3417</v>
      </c>
      <c r="F3536" s="177" t="s">
        <v>3986</v>
      </c>
      <c r="G3536" s="177" t="s">
        <v>3417</v>
      </c>
      <c r="H3536" s="177" t="s">
        <v>3417</v>
      </c>
      <c r="I3536" s="177" t="s">
        <v>3401</v>
      </c>
      <c r="J3536" s="187" t="s">
        <v>9443</v>
      </c>
      <c r="K3536" s="60" t="str">
        <f t="shared" si="70"/>
        <v>0001000010010102427</v>
      </c>
    </row>
    <row r="3537" spans="1:11" s="3" customFormat="1">
      <c r="A3537" s="176" t="s">
        <v>6420</v>
      </c>
      <c r="B3537" s="176"/>
      <c r="C3537" s="185">
        <v>4</v>
      </c>
      <c r="D3537" s="153">
        <v>0</v>
      </c>
      <c r="E3537" s="177" t="s">
        <v>3417</v>
      </c>
      <c r="F3537" s="177" t="s">
        <v>3986</v>
      </c>
      <c r="G3537" s="177" t="s">
        <v>3417</v>
      </c>
      <c r="H3537" s="177" t="s">
        <v>3417</v>
      </c>
      <c r="I3537" s="177" t="s">
        <v>3401</v>
      </c>
      <c r="J3537" s="177" t="s">
        <v>9444</v>
      </c>
      <c r="K3537" s="60" t="str">
        <f t="shared" si="70"/>
        <v>0001000010010102428</v>
      </c>
    </row>
    <row r="3538" spans="1:11" s="3" customFormat="1">
      <c r="A3538" s="176" t="s">
        <v>6421</v>
      </c>
      <c r="B3538" s="176"/>
      <c r="C3538" s="185">
        <v>4</v>
      </c>
      <c r="D3538" s="153">
        <v>0</v>
      </c>
      <c r="E3538" s="177" t="s">
        <v>3417</v>
      </c>
      <c r="F3538" s="177" t="s">
        <v>3986</v>
      </c>
      <c r="G3538" s="177" t="s">
        <v>3417</v>
      </c>
      <c r="H3538" s="177" t="s">
        <v>3417</v>
      </c>
      <c r="I3538" s="177" t="s">
        <v>3401</v>
      </c>
      <c r="J3538" s="187" t="s">
        <v>9445</v>
      </c>
      <c r="K3538" s="60" t="str">
        <f t="shared" si="70"/>
        <v>0001000010010102429</v>
      </c>
    </row>
    <row r="3539" spans="1:11" s="3" customFormat="1">
      <c r="A3539" s="176" t="s">
        <v>6422</v>
      </c>
      <c r="B3539" s="176"/>
      <c r="C3539" s="185">
        <v>4</v>
      </c>
      <c r="D3539" s="153">
        <v>0</v>
      </c>
      <c r="E3539" s="177" t="s">
        <v>3417</v>
      </c>
      <c r="F3539" s="177" t="s">
        <v>3986</v>
      </c>
      <c r="G3539" s="177" t="s">
        <v>3417</v>
      </c>
      <c r="H3539" s="177" t="s">
        <v>3417</v>
      </c>
      <c r="I3539" s="177" t="s">
        <v>3401</v>
      </c>
      <c r="J3539" s="177" t="s">
        <v>9446</v>
      </c>
      <c r="K3539" s="60" t="str">
        <f t="shared" si="70"/>
        <v>0001000010010102430</v>
      </c>
    </row>
    <row r="3540" spans="1:11" s="3" customFormat="1">
      <c r="A3540" s="176" t="s">
        <v>6423</v>
      </c>
      <c r="B3540" s="176"/>
      <c r="C3540" s="185">
        <v>4</v>
      </c>
      <c r="D3540" s="153">
        <v>0</v>
      </c>
      <c r="E3540" s="177" t="s">
        <v>3417</v>
      </c>
      <c r="F3540" s="177" t="s">
        <v>3986</v>
      </c>
      <c r="G3540" s="177" t="s">
        <v>3417</v>
      </c>
      <c r="H3540" s="177" t="s">
        <v>3417</v>
      </c>
      <c r="I3540" s="177" t="s">
        <v>3401</v>
      </c>
      <c r="J3540" s="187" t="s">
        <v>9447</v>
      </c>
      <c r="K3540" s="60" t="str">
        <f t="shared" si="70"/>
        <v>0001000010010102431</v>
      </c>
    </row>
    <row r="3541" spans="1:11" s="3" customFormat="1">
      <c r="A3541" s="176" t="s">
        <v>6424</v>
      </c>
      <c r="B3541" s="176"/>
      <c r="C3541" s="185">
        <v>4</v>
      </c>
      <c r="D3541" s="153">
        <v>0</v>
      </c>
      <c r="E3541" s="177" t="s">
        <v>3417</v>
      </c>
      <c r="F3541" s="177" t="s">
        <v>3986</v>
      </c>
      <c r="G3541" s="177" t="s">
        <v>3417</v>
      </c>
      <c r="H3541" s="177" t="s">
        <v>3417</v>
      </c>
      <c r="I3541" s="177" t="s">
        <v>3401</v>
      </c>
      <c r="J3541" s="177" t="s">
        <v>9448</v>
      </c>
      <c r="K3541" s="60" t="str">
        <f t="shared" si="70"/>
        <v>0001000010010102432</v>
      </c>
    </row>
    <row r="3542" spans="1:11" s="3" customFormat="1">
      <c r="A3542" s="176" t="s">
        <v>6425</v>
      </c>
      <c r="B3542" s="176"/>
      <c r="C3542" s="185">
        <v>4</v>
      </c>
      <c r="D3542" s="153">
        <v>0</v>
      </c>
      <c r="E3542" s="177" t="s">
        <v>3417</v>
      </c>
      <c r="F3542" s="177" t="s">
        <v>3986</v>
      </c>
      <c r="G3542" s="177" t="s">
        <v>3417</v>
      </c>
      <c r="H3542" s="177" t="s">
        <v>3417</v>
      </c>
      <c r="I3542" s="177" t="s">
        <v>3401</v>
      </c>
      <c r="J3542" s="187" t="s">
        <v>9449</v>
      </c>
      <c r="K3542" s="60" t="str">
        <f t="shared" si="70"/>
        <v>0001000010010102433</v>
      </c>
    </row>
    <row r="3543" spans="1:11" s="3" customFormat="1">
      <c r="A3543" s="176" t="s">
        <v>6426</v>
      </c>
      <c r="B3543" s="176"/>
      <c r="C3543" s="185">
        <v>4</v>
      </c>
      <c r="D3543" s="153">
        <v>0</v>
      </c>
      <c r="E3543" s="177" t="s">
        <v>3417</v>
      </c>
      <c r="F3543" s="177" t="s">
        <v>3986</v>
      </c>
      <c r="G3543" s="177" t="s">
        <v>3417</v>
      </c>
      <c r="H3543" s="177" t="s">
        <v>3417</v>
      </c>
      <c r="I3543" s="177" t="s">
        <v>3401</v>
      </c>
      <c r="J3543" s="177" t="s">
        <v>9450</v>
      </c>
      <c r="K3543" s="60" t="str">
        <f t="shared" ref="K3543:K3606" si="71">D3543&amp;E3543&amp;F3543&amp;G3543&amp;H3543&amp;I3543&amp;J3543</f>
        <v>0001000010010102434</v>
      </c>
    </row>
    <row r="3544" spans="1:11" s="3" customFormat="1">
      <c r="A3544" s="176" t="s">
        <v>6427</v>
      </c>
      <c r="B3544" s="176"/>
      <c r="C3544" s="185">
        <v>4</v>
      </c>
      <c r="D3544" s="153">
        <v>0</v>
      </c>
      <c r="E3544" s="177" t="s">
        <v>3417</v>
      </c>
      <c r="F3544" s="177" t="s">
        <v>3986</v>
      </c>
      <c r="G3544" s="177" t="s">
        <v>3417</v>
      </c>
      <c r="H3544" s="177" t="s">
        <v>3417</v>
      </c>
      <c r="I3544" s="177" t="s">
        <v>3401</v>
      </c>
      <c r="J3544" s="187" t="s">
        <v>9451</v>
      </c>
      <c r="K3544" s="60" t="str">
        <f t="shared" si="71"/>
        <v>0001000010010102435</v>
      </c>
    </row>
    <row r="3545" spans="1:11" s="3" customFormat="1">
      <c r="A3545" s="176" t="s">
        <v>6428</v>
      </c>
      <c r="B3545" s="176"/>
      <c r="C3545" s="185">
        <v>4</v>
      </c>
      <c r="D3545" s="153">
        <v>0</v>
      </c>
      <c r="E3545" s="177" t="s">
        <v>3417</v>
      </c>
      <c r="F3545" s="177" t="s">
        <v>3986</v>
      </c>
      <c r="G3545" s="177" t="s">
        <v>3417</v>
      </c>
      <c r="H3545" s="177" t="s">
        <v>3417</v>
      </c>
      <c r="I3545" s="177" t="s">
        <v>3401</v>
      </c>
      <c r="J3545" s="177" t="s">
        <v>9452</v>
      </c>
      <c r="K3545" s="60" t="str">
        <f t="shared" si="71"/>
        <v>0001000010010102436</v>
      </c>
    </row>
    <row r="3546" spans="1:11" s="3" customFormat="1">
      <c r="A3546" s="176" t="s">
        <v>6429</v>
      </c>
      <c r="B3546" s="176"/>
      <c r="C3546" s="185">
        <v>4</v>
      </c>
      <c r="D3546" s="153">
        <v>0</v>
      </c>
      <c r="E3546" s="177" t="s">
        <v>3417</v>
      </c>
      <c r="F3546" s="177" t="s">
        <v>3986</v>
      </c>
      <c r="G3546" s="177" t="s">
        <v>3417</v>
      </c>
      <c r="H3546" s="177" t="s">
        <v>3417</v>
      </c>
      <c r="I3546" s="177" t="s">
        <v>3401</v>
      </c>
      <c r="J3546" s="187" t="s">
        <v>9453</v>
      </c>
      <c r="K3546" s="60" t="str">
        <f t="shared" si="71"/>
        <v>0001000010010102437</v>
      </c>
    </row>
    <row r="3547" spans="1:11" s="3" customFormat="1">
      <c r="A3547" s="176" t="s">
        <v>6430</v>
      </c>
      <c r="B3547" s="176"/>
      <c r="C3547" s="185">
        <v>4</v>
      </c>
      <c r="D3547" s="153">
        <v>0</v>
      </c>
      <c r="E3547" s="177" t="s">
        <v>3417</v>
      </c>
      <c r="F3547" s="177" t="s">
        <v>3986</v>
      </c>
      <c r="G3547" s="177" t="s">
        <v>3417</v>
      </c>
      <c r="H3547" s="177" t="s">
        <v>3417</v>
      </c>
      <c r="I3547" s="177" t="s">
        <v>3401</v>
      </c>
      <c r="J3547" s="177" t="s">
        <v>9454</v>
      </c>
      <c r="K3547" s="60" t="str">
        <f t="shared" si="71"/>
        <v>0001000010010102438</v>
      </c>
    </row>
    <row r="3548" spans="1:11" s="3" customFormat="1">
      <c r="A3548" s="176" t="s">
        <v>6431</v>
      </c>
      <c r="B3548" s="176"/>
      <c r="C3548" s="185">
        <v>4</v>
      </c>
      <c r="D3548" s="153">
        <v>0</v>
      </c>
      <c r="E3548" s="177" t="s">
        <v>3417</v>
      </c>
      <c r="F3548" s="177" t="s">
        <v>3986</v>
      </c>
      <c r="G3548" s="177" t="s">
        <v>3417</v>
      </c>
      <c r="H3548" s="177" t="s">
        <v>3417</v>
      </c>
      <c r="I3548" s="177" t="s">
        <v>3401</v>
      </c>
      <c r="J3548" s="187" t="s">
        <v>9455</v>
      </c>
      <c r="K3548" s="60" t="str">
        <f t="shared" si="71"/>
        <v>0001000010010102439</v>
      </c>
    </row>
    <row r="3549" spans="1:11" s="3" customFormat="1">
      <c r="A3549" s="176" t="s">
        <v>6432</v>
      </c>
      <c r="B3549" s="176"/>
      <c r="C3549" s="185">
        <v>4</v>
      </c>
      <c r="D3549" s="153">
        <v>0</v>
      </c>
      <c r="E3549" s="177" t="s">
        <v>3417</v>
      </c>
      <c r="F3549" s="177" t="s">
        <v>3986</v>
      </c>
      <c r="G3549" s="177" t="s">
        <v>3417</v>
      </c>
      <c r="H3549" s="177" t="s">
        <v>3417</v>
      </c>
      <c r="I3549" s="177" t="s">
        <v>3401</v>
      </c>
      <c r="J3549" s="177" t="s">
        <v>9456</v>
      </c>
      <c r="K3549" s="60" t="str">
        <f t="shared" si="71"/>
        <v>0001000010010102440</v>
      </c>
    </row>
    <row r="3550" spans="1:11" s="3" customFormat="1">
      <c r="A3550" s="176" t="s">
        <v>6433</v>
      </c>
      <c r="B3550" s="176"/>
      <c r="C3550" s="185">
        <v>4</v>
      </c>
      <c r="D3550" s="153">
        <v>0</v>
      </c>
      <c r="E3550" s="177" t="s">
        <v>3417</v>
      </c>
      <c r="F3550" s="177" t="s">
        <v>3986</v>
      </c>
      <c r="G3550" s="177" t="s">
        <v>3417</v>
      </c>
      <c r="H3550" s="177" t="s">
        <v>3417</v>
      </c>
      <c r="I3550" s="177" t="s">
        <v>3401</v>
      </c>
      <c r="J3550" s="187" t="s">
        <v>9457</v>
      </c>
      <c r="K3550" s="60" t="str">
        <f t="shared" si="71"/>
        <v>0001000010010102441</v>
      </c>
    </row>
    <row r="3551" spans="1:11" s="3" customFormat="1">
      <c r="A3551" s="176" t="s">
        <v>6434</v>
      </c>
      <c r="B3551" s="176"/>
      <c r="C3551" s="185">
        <v>4</v>
      </c>
      <c r="D3551" s="153">
        <v>0</v>
      </c>
      <c r="E3551" s="177" t="s">
        <v>3417</v>
      </c>
      <c r="F3551" s="177" t="s">
        <v>3986</v>
      </c>
      <c r="G3551" s="177" t="s">
        <v>3417</v>
      </c>
      <c r="H3551" s="177" t="s">
        <v>3417</v>
      </c>
      <c r="I3551" s="177" t="s">
        <v>3401</v>
      </c>
      <c r="J3551" s="177" t="s">
        <v>9458</v>
      </c>
      <c r="K3551" s="60" t="str">
        <f t="shared" si="71"/>
        <v>0001000010010102442</v>
      </c>
    </row>
    <row r="3552" spans="1:11" s="3" customFormat="1">
      <c r="A3552" s="176" t="s">
        <v>6435</v>
      </c>
      <c r="B3552" s="176"/>
      <c r="C3552" s="185">
        <v>4</v>
      </c>
      <c r="D3552" s="153">
        <v>0</v>
      </c>
      <c r="E3552" s="177" t="s">
        <v>3417</v>
      </c>
      <c r="F3552" s="177" t="s">
        <v>3986</v>
      </c>
      <c r="G3552" s="177" t="s">
        <v>3417</v>
      </c>
      <c r="H3552" s="177" t="s">
        <v>3417</v>
      </c>
      <c r="I3552" s="177" t="s">
        <v>3401</v>
      </c>
      <c r="J3552" s="187" t="s">
        <v>9459</v>
      </c>
      <c r="K3552" s="60" t="str">
        <f t="shared" si="71"/>
        <v>0001000010010102443</v>
      </c>
    </row>
    <row r="3553" spans="1:11" s="3" customFormat="1">
      <c r="A3553" s="176" t="s">
        <v>6436</v>
      </c>
      <c r="B3553" s="176"/>
      <c r="C3553" s="185">
        <v>4</v>
      </c>
      <c r="D3553" s="153">
        <v>0</v>
      </c>
      <c r="E3553" s="177" t="s">
        <v>3417</v>
      </c>
      <c r="F3553" s="177" t="s">
        <v>3986</v>
      </c>
      <c r="G3553" s="177" t="s">
        <v>3417</v>
      </c>
      <c r="H3553" s="177" t="s">
        <v>3417</v>
      </c>
      <c r="I3553" s="177" t="s">
        <v>3401</v>
      </c>
      <c r="J3553" s="177" t="s">
        <v>9460</v>
      </c>
      <c r="K3553" s="60" t="str">
        <f t="shared" si="71"/>
        <v>0001000010010102444</v>
      </c>
    </row>
    <row r="3554" spans="1:11" s="3" customFormat="1">
      <c r="A3554" s="176" t="s">
        <v>6437</v>
      </c>
      <c r="B3554" s="176"/>
      <c r="C3554" s="185">
        <v>4</v>
      </c>
      <c r="D3554" s="153">
        <v>0</v>
      </c>
      <c r="E3554" s="177" t="s">
        <v>3417</v>
      </c>
      <c r="F3554" s="177" t="s">
        <v>3986</v>
      </c>
      <c r="G3554" s="177" t="s">
        <v>3417</v>
      </c>
      <c r="H3554" s="177" t="s">
        <v>3417</v>
      </c>
      <c r="I3554" s="177" t="s">
        <v>3401</v>
      </c>
      <c r="J3554" s="187" t="s">
        <v>9461</v>
      </c>
      <c r="K3554" s="60" t="str">
        <f t="shared" si="71"/>
        <v>0001000010010102445</v>
      </c>
    </row>
    <row r="3555" spans="1:11" s="3" customFormat="1">
      <c r="A3555" s="176" t="s">
        <v>6438</v>
      </c>
      <c r="B3555" s="176"/>
      <c r="C3555" s="185">
        <v>4</v>
      </c>
      <c r="D3555" s="153">
        <v>0</v>
      </c>
      <c r="E3555" s="177" t="s">
        <v>3417</v>
      </c>
      <c r="F3555" s="177" t="s">
        <v>3986</v>
      </c>
      <c r="G3555" s="177" t="s">
        <v>3417</v>
      </c>
      <c r="H3555" s="177" t="s">
        <v>3417</v>
      </c>
      <c r="I3555" s="177" t="s">
        <v>3401</v>
      </c>
      <c r="J3555" s="177" t="s">
        <v>9462</v>
      </c>
      <c r="K3555" s="60" t="str">
        <f t="shared" si="71"/>
        <v>0001000010010102446</v>
      </c>
    </row>
    <row r="3556" spans="1:11" s="3" customFormat="1">
      <c r="A3556" s="176" t="s">
        <v>6439</v>
      </c>
      <c r="B3556" s="176"/>
      <c r="C3556" s="185">
        <v>4</v>
      </c>
      <c r="D3556" s="153">
        <v>0</v>
      </c>
      <c r="E3556" s="177" t="s">
        <v>3417</v>
      </c>
      <c r="F3556" s="177" t="s">
        <v>3986</v>
      </c>
      <c r="G3556" s="177" t="s">
        <v>3417</v>
      </c>
      <c r="H3556" s="177" t="s">
        <v>3417</v>
      </c>
      <c r="I3556" s="177" t="s">
        <v>3401</v>
      </c>
      <c r="J3556" s="187" t="s">
        <v>9463</v>
      </c>
      <c r="K3556" s="60" t="str">
        <f t="shared" si="71"/>
        <v>0001000010010102447</v>
      </c>
    </row>
    <row r="3557" spans="1:11" s="3" customFormat="1">
      <c r="A3557" s="176" t="s">
        <v>6440</v>
      </c>
      <c r="B3557" s="176"/>
      <c r="C3557" s="185">
        <v>4</v>
      </c>
      <c r="D3557" s="153">
        <v>0</v>
      </c>
      <c r="E3557" s="177" t="s">
        <v>3417</v>
      </c>
      <c r="F3557" s="177" t="s">
        <v>3986</v>
      </c>
      <c r="G3557" s="177" t="s">
        <v>3417</v>
      </c>
      <c r="H3557" s="177" t="s">
        <v>3417</v>
      </c>
      <c r="I3557" s="177" t="s">
        <v>3401</v>
      </c>
      <c r="J3557" s="177" t="s">
        <v>9464</v>
      </c>
      <c r="K3557" s="60" t="str">
        <f t="shared" si="71"/>
        <v>0001000010010102448</v>
      </c>
    </row>
    <row r="3558" spans="1:11" s="3" customFormat="1">
      <c r="A3558" s="176" t="s">
        <v>6441</v>
      </c>
      <c r="B3558" s="176"/>
      <c r="C3558" s="185">
        <v>4</v>
      </c>
      <c r="D3558" s="153">
        <v>0</v>
      </c>
      <c r="E3558" s="177" t="s">
        <v>3417</v>
      </c>
      <c r="F3558" s="177" t="s">
        <v>3986</v>
      </c>
      <c r="G3558" s="177" t="s">
        <v>3417</v>
      </c>
      <c r="H3558" s="177" t="s">
        <v>3417</v>
      </c>
      <c r="I3558" s="177" t="s">
        <v>3401</v>
      </c>
      <c r="J3558" s="187" t="s">
        <v>9465</v>
      </c>
      <c r="K3558" s="60" t="str">
        <f t="shared" si="71"/>
        <v>0001000010010102449</v>
      </c>
    </row>
    <row r="3559" spans="1:11" s="3" customFormat="1">
      <c r="A3559" s="176" t="s">
        <v>6442</v>
      </c>
      <c r="B3559" s="176"/>
      <c r="C3559" s="185">
        <v>4</v>
      </c>
      <c r="D3559" s="153">
        <v>0</v>
      </c>
      <c r="E3559" s="177" t="s">
        <v>3417</v>
      </c>
      <c r="F3559" s="177" t="s">
        <v>3986</v>
      </c>
      <c r="G3559" s="177" t="s">
        <v>3417</v>
      </c>
      <c r="H3559" s="177" t="s">
        <v>3417</v>
      </c>
      <c r="I3559" s="177" t="s">
        <v>3401</v>
      </c>
      <c r="J3559" s="177" t="s">
        <v>9466</v>
      </c>
      <c r="K3559" s="60" t="str">
        <f t="shared" si="71"/>
        <v>0001000010010102450</v>
      </c>
    </row>
    <row r="3560" spans="1:11" s="3" customFormat="1">
      <c r="A3560" s="176" t="s">
        <v>6443</v>
      </c>
      <c r="B3560" s="176"/>
      <c r="C3560" s="185">
        <v>4</v>
      </c>
      <c r="D3560" s="153">
        <v>0</v>
      </c>
      <c r="E3560" s="177" t="s">
        <v>3417</v>
      </c>
      <c r="F3560" s="177" t="s">
        <v>3986</v>
      </c>
      <c r="G3560" s="177" t="s">
        <v>3417</v>
      </c>
      <c r="H3560" s="177" t="s">
        <v>3417</v>
      </c>
      <c r="I3560" s="177" t="s">
        <v>3401</v>
      </c>
      <c r="J3560" s="187" t="s">
        <v>9467</v>
      </c>
      <c r="K3560" s="60" t="str">
        <f t="shared" si="71"/>
        <v>0001000010010102451</v>
      </c>
    </row>
    <row r="3561" spans="1:11" s="3" customFormat="1">
      <c r="A3561" s="176" t="s">
        <v>6444</v>
      </c>
      <c r="B3561" s="176"/>
      <c r="C3561" s="185">
        <v>4</v>
      </c>
      <c r="D3561" s="153">
        <v>0</v>
      </c>
      <c r="E3561" s="177" t="s">
        <v>3417</v>
      </c>
      <c r="F3561" s="177" t="s">
        <v>3986</v>
      </c>
      <c r="G3561" s="177" t="s">
        <v>3417</v>
      </c>
      <c r="H3561" s="177" t="s">
        <v>3417</v>
      </c>
      <c r="I3561" s="177" t="s">
        <v>3401</v>
      </c>
      <c r="J3561" s="177" t="s">
        <v>9468</v>
      </c>
      <c r="K3561" s="60" t="str">
        <f t="shared" si="71"/>
        <v>0001000010010102452</v>
      </c>
    </row>
    <row r="3562" spans="1:11" s="3" customFormat="1">
      <c r="A3562" s="176" t="s">
        <v>6445</v>
      </c>
      <c r="B3562" s="176"/>
      <c r="C3562" s="185">
        <v>4</v>
      </c>
      <c r="D3562" s="153">
        <v>0</v>
      </c>
      <c r="E3562" s="177" t="s">
        <v>3417</v>
      </c>
      <c r="F3562" s="177" t="s">
        <v>3986</v>
      </c>
      <c r="G3562" s="177" t="s">
        <v>3417</v>
      </c>
      <c r="H3562" s="177" t="s">
        <v>3417</v>
      </c>
      <c r="I3562" s="177" t="s">
        <v>3401</v>
      </c>
      <c r="J3562" s="187" t="s">
        <v>9469</v>
      </c>
      <c r="K3562" s="60" t="str">
        <f t="shared" si="71"/>
        <v>0001000010010102453</v>
      </c>
    </row>
    <row r="3563" spans="1:11" s="3" customFormat="1">
      <c r="A3563" s="176" t="s">
        <v>6446</v>
      </c>
      <c r="B3563" s="176"/>
      <c r="C3563" s="185">
        <v>4</v>
      </c>
      <c r="D3563" s="153">
        <v>0</v>
      </c>
      <c r="E3563" s="177" t="s">
        <v>3417</v>
      </c>
      <c r="F3563" s="177" t="s">
        <v>3986</v>
      </c>
      <c r="G3563" s="177" t="s">
        <v>3417</v>
      </c>
      <c r="H3563" s="177" t="s">
        <v>3417</v>
      </c>
      <c r="I3563" s="177" t="s">
        <v>3401</v>
      </c>
      <c r="J3563" s="177" t="s">
        <v>9470</v>
      </c>
      <c r="K3563" s="60" t="str">
        <f t="shared" si="71"/>
        <v>0001000010010102454</v>
      </c>
    </row>
    <row r="3564" spans="1:11" s="3" customFormat="1">
      <c r="A3564" s="176" t="s">
        <v>6447</v>
      </c>
      <c r="B3564" s="176"/>
      <c r="C3564" s="185">
        <v>4</v>
      </c>
      <c r="D3564" s="153">
        <v>0</v>
      </c>
      <c r="E3564" s="177" t="s">
        <v>3417</v>
      </c>
      <c r="F3564" s="177" t="s">
        <v>3986</v>
      </c>
      <c r="G3564" s="177" t="s">
        <v>3417</v>
      </c>
      <c r="H3564" s="177" t="s">
        <v>3417</v>
      </c>
      <c r="I3564" s="177" t="s">
        <v>3401</v>
      </c>
      <c r="J3564" s="187" t="s">
        <v>9471</v>
      </c>
      <c r="K3564" s="60" t="str">
        <f t="shared" si="71"/>
        <v>0001000010010102455</v>
      </c>
    </row>
    <row r="3565" spans="1:11" s="3" customFormat="1">
      <c r="A3565" s="176" t="s">
        <v>6448</v>
      </c>
      <c r="B3565" s="176"/>
      <c r="C3565" s="185">
        <v>4</v>
      </c>
      <c r="D3565" s="153">
        <v>0</v>
      </c>
      <c r="E3565" s="177" t="s">
        <v>3417</v>
      </c>
      <c r="F3565" s="177" t="s">
        <v>3986</v>
      </c>
      <c r="G3565" s="177" t="s">
        <v>3417</v>
      </c>
      <c r="H3565" s="177" t="s">
        <v>3417</v>
      </c>
      <c r="I3565" s="177" t="s">
        <v>3401</v>
      </c>
      <c r="J3565" s="177" t="s">
        <v>9472</v>
      </c>
      <c r="K3565" s="60" t="str">
        <f t="shared" si="71"/>
        <v>0001000010010102456</v>
      </c>
    </row>
    <row r="3566" spans="1:11" s="3" customFormat="1">
      <c r="A3566" s="176" t="s">
        <v>6449</v>
      </c>
      <c r="B3566" s="176"/>
      <c r="C3566" s="185">
        <v>4</v>
      </c>
      <c r="D3566" s="153">
        <v>0</v>
      </c>
      <c r="E3566" s="177" t="s">
        <v>3417</v>
      </c>
      <c r="F3566" s="177" t="s">
        <v>3986</v>
      </c>
      <c r="G3566" s="177" t="s">
        <v>3417</v>
      </c>
      <c r="H3566" s="177" t="s">
        <v>3417</v>
      </c>
      <c r="I3566" s="177" t="s">
        <v>3401</v>
      </c>
      <c r="J3566" s="187" t="s">
        <v>9473</v>
      </c>
      <c r="K3566" s="60" t="str">
        <f t="shared" si="71"/>
        <v>0001000010010102457</v>
      </c>
    </row>
    <row r="3567" spans="1:11" s="3" customFormat="1">
      <c r="A3567" s="176" t="s">
        <v>6450</v>
      </c>
      <c r="B3567" s="176"/>
      <c r="C3567" s="185">
        <v>4</v>
      </c>
      <c r="D3567" s="153">
        <v>0</v>
      </c>
      <c r="E3567" s="177" t="s">
        <v>3417</v>
      </c>
      <c r="F3567" s="177" t="s">
        <v>3986</v>
      </c>
      <c r="G3567" s="177" t="s">
        <v>3417</v>
      </c>
      <c r="H3567" s="177" t="s">
        <v>3417</v>
      </c>
      <c r="I3567" s="177" t="s">
        <v>3401</v>
      </c>
      <c r="J3567" s="177" t="s">
        <v>9474</v>
      </c>
      <c r="K3567" s="60" t="str">
        <f t="shared" si="71"/>
        <v>0001000010010102458</v>
      </c>
    </row>
    <row r="3568" spans="1:11" s="3" customFormat="1">
      <c r="A3568" s="176" t="s">
        <v>6451</v>
      </c>
      <c r="B3568" s="176"/>
      <c r="C3568" s="185">
        <v>4</v>
      </c>
      <c r="D3568" s="153">
        <v>0</v>
      </c>
      <c r="E3568" s="177" t="s">
        <v>3417</v>
      </c>
      <c r="F3568" s="177" t="s">
        <v>3986</v>
      </c>
      <c r="G3568" s="177" t="s">
        <v>3417</v>
      </c>
      <c r="H3568" s="177" t="s">
        <v>3417</v>
      </c>
      <c r="I3568" s="177" t="s">
        <v>3401</v>
      </c>
      <c r="J3568" s="187" t="s">
        <v>9475</v>
      </c>
      <c r="K3568" s="60" t="str">
        <f t="shared" si="71"/>
        <v>0001000010010102459</v>
      </c>
    </row>
    <row r="3569" spans="1:11" s="3" customFormat="1">
      <c r="A3569" s="176" t="s">
        <v>6452</v>
      </c>
      <c r="B3569" s="176"/>
      <c r="C3569" s="185">
        <v>4</v>
      </c>
      <c r="D3569" s="153">
        <v>0</v>
      </c>
      <c r="E3569" s="177" t="s">
        <v>3417</v>
      </c>
      <c r="F3569" s="177" t="s">
        <v>3986</v>
      </c>
      <c r="G3569" s="177" t="s">
        <v>3417</v>
      </c>
      <c r="H3569" s="177" t="s">
        <v>3417</v>
      </c>
      <c r="I3569" s="177" t="s">
        <v>3401</v>
      </c>
      <c r="J3569" s="177" t="s">
        <v>9476</v>
      </c>
      <c r="K3569" s="60" t="str">
        <f t="shared" si="71"/>
        <v>0001000010010102460</v>
      </c>
    </row>
    <row r="3570" spans="1:11" s="3" customFormat="1">
      <c r="A3570" s="176" t="s">
        <v>6453</v>
      </c>
      <c r="B3570" s="176"/>
      <c r="C3570" s="185">
        <v>4</v>
      </c>
      <c r="D3570" s="153">
        <v>0</v>
      </c>
      <c r="E3570" s="177" t="s">
        <v>3417</v>
      </c>
      <c r="F3570" s="177" t="s">
        <v>3986</v>
      </c>
      <c r="G3570" s="177" t="s">
        <v>3417</v>
      </c>
      <c r="H3570" s="177" t="s">
        <v>3417</v>
      </c>
      <c r="I3570" s="177" t="s">
        <v>3401</v>
      </c>
      <c r="J3570" s="187" t="s">
        <v>9477</v>
      </c>
      <c r="K3570" s="60" t="str">
        <f t="shared" si="71"/>
        <v>0001000010010102461</v>
      </c>
    </row>
    <row r="3571" spans="1:11" s="3" customFormat="1">
      <c r="A3571" s="176" t="s">
        <v>6454</v>
      </c>
      <c r="B3571" s="176"/>
      <c r="C3571" s="185">
        <v>4</v>
      </c>
      <c r="D3571" s="153">
        <v>0</v>
      </c>
      <c r="E3571" s="177" t="s">
        <v>3417</v>
      </c>
      <c r="F3571" s="177" t="s">
        <v>3986</v>
      </c>
      <c r="G3571" s="177" t="s">
        <v>3417</v>
      </c>
      <c r="H3571" s="177" t="s">
        <v>3417</v>
      </c>
      <c r="I3571" s="177" t="s">
        <v>3401</v>
      </c>
      <c r="J3571" s="177" t="s">
        <v>9478</v>
      </c>
      <c r="K3571" s="60" t="str">
        <f t="shared" si="71"/>
        <v>0001000010010102462</v>
      </c>
    </row>
    <row r="3572" spans="1:11" s="3" customFormat="1">
      <c r="A3572" s="176" t="s">
        <v>6455</v>
      </c>
      <c r="B3572" s="176"/>
      <c r="C3572" s="185">
        <v>4</v>
      </c>
      <c r="D3572" s="153">
        <v>0</v>
      </c>
      <c r="E3572" s="177" t="s">
        <v>3417</v>
      </c>
      <c r="F3572" s="177" t="s">
        <v>3986</v>
      </c>
      <c r="G3572" s="177" t="s">
        <v>3417</v>
      </c>
      <c r="H3572" s="177" t="s">
        <v>3417</v>
      </c>
      <c r="I3572" s="177" t="s">
        <v>3401</v>
      </c>
      <c r="J3572" s="187" t="s">
        <v>9479</v>
      </c>
      <c r="K3572" s="60" t="str">
        <f t="shared" si="71"/>
        <v>0001000010010102463</v>
      </c>
    </row>
    <row r="3573" spans="1:11" s="3" customFormat="1">
      <c r="A3573" s="176" t="s">
        <v>6456</v>
      </c>
      <c r="B3573" s="176"/>
      <c r="C3573" s="185">
        <v>4</v>
      </c>
      <c r="D3573" s="153">
        <v>0</v>
      </c>
      <c r="E3573" s="177" t="s">
        <v>3417</v>
      </c>
      <c r="F3573" s="177" t="s">
        <v>3986</v>
      </c>
      <c r="G3573" s="177" t="s">
        <v>3417</v>
      </c>
      <c r="H3573" s="177" t="s">
        <v>3417</v>
      </c>
      <c r="I3573" s="177" t="s">
        <v>3401</v>
      </c>
      <c r="J3573" s="177" t="s">
        <v>9480</v>
      </c>
      <c r="K3573" s="60" t="str">
        <f t="shared" si="71"/>
        <v>0001000010010102464</v>
      </c>
    </row>
    <row r="3574" spans="1:11" s="3" customFormat="1">
      <c r="A3574" s="176" t="s">
        <v>6457</v>
      </c>
      <c r="B3574" s="176"/>
      <c r="C3574" s="185">
        <v>4</v>
      </c>
      <c r="D3574" s="153">
        <v>0</v>
      </c>
      <c r="E3574" s="177" t="s">
        <v>3417</v>
      </c>
      <c r="F3574" s="177" t="s">
        <v>3986</v>
      </c>
      <c r="G3574" s="177" t="s">
        <v>3417</v>
      </c>
      <c r="H3574" s="177" t="s">
        <v>3417</v>
      </c>
      <c r="I3574" s="177" t="s">
        <v>3401</v>
      </c>
      <c r="J3574" s="187" t="s">
        <v>9481</v>
      </c>
      <c r="K3574" s="60" t="str">
        <f t="shared" si="71"/>
        <v>0001000010010102465</v>
      </c>
    </row>
    <row r="3575" spans="1:11" s="3" customFormat="1">
      <c r="A3575" s="176" t="s">
        <v>6458</v>
      </c>
      <c r="B3575" s="176"/>
      <c r="C3575" s="185">
        <v>4</v>
      </c>
      <c r="D3575" s="153">
        <v>0</v>
      </c>
      <c r="E3575" s="177" t="s">
        <v>3417</v>
      </c>
      <c r="F3575" s="177" t="s">
        <v>3986</v>
      </c>
      <c r="G3575" s="177" t="s">
        <v>3417</v>
      </c>
      <c r="H3575" s="177" t="s">
        <v>3417</v>
      </c>
      <c r="I3575" s="177" t="s">
        <v>3401</v>
      </c>
      <c r="J3575" s="177" t="s">
        <v>9482</v>
      </c>
      <c r="K3575" s="60" t="str">
        <f t="shared" si="71"/>
        <v>0001000010010102466</v>
      </c>
    </row>
    <row r="3576" spans="1:11" s="3" customFormat="1">
      <c r="A3576" s="176" t="s">
        <v>6459</v>
      </c>
      <c r="B3576" s="176"/>
      <c r="C3576" s="185">
        <v>4</v>
      </c>
      <c r="D3576" s="153">
        <v>0</v>
      </c>
      <c r="E3576" s="177" t="s">
        <v>3417</v>
      </c>
      <c r="F3576" s="177" t="s">
        <v>3986</v>
      </c>
      <c r="G3576" s="177" t="s">
        <v>3417</v>
      </c>
      <c r="H3576" s="177" t="s">
        <v>3417</v>
      </c>
      <c r="I3576" s="177" t="s">
        <v>3401</v>
      </c>
      <c r="J3576" s="187" t="s">
        <v>9483</v>
      </c>
      <c r="K3576" s="60" t="str">
        <f t="shared" si="71"/>
        <v>0001000010010102467</v>
      </c>
    </row>
    <row r="3577" spans="1:11" s="3" customFormat="1">
      <c r="A3577" s="176" t="s">
        <v>6460</v>
      </c>
      <c r="B3577" s="176"/>
      <c r="C3577" s="185">
        <v>4</v>
      </c>
      <c r="D3577" s="153">
        <v>0</v>
      </c>
      <c r="E3577" s="177" t="s">
        <v>3417</v>
      </c>
      <c r="F3577" s="177" t="s">
        <v>3986</v>
      </c>
      <c r="G3577" s="177" t="s">
        <v>3417</v>
      </c>
      <c r="H3577" s="177" t="s">
        <v>3417</v>
      </c>
      <c r="I3577" s="177" t="s">
        <v>3401</v>
      </c>
      <c r="J3577" s="177" t="s">
        <v>9484</v>
      </c>
      <c r="K3577" s="60" t="str">
        <f t="shared" si="71"/>
        <v>0001000010010102468</v>
      </c>
    </row>
    <row r="3578" spans="1:11" s="3" customFormat="1">
      <c r="A3578" s="176" t="s">
        <v>6461</v>
      </c>
      <c r="B3578" s="176"/>
      <c r="C3578" s="185">
        <v>4</v>
      </c>
      <c r="D3578" s="153">
        <v>0</v>
      </c>
      <c r="E3578" s="177" t="s">
        <v>3417</v>
      </c>
      <c r="F3578" s="177" t="s">
        <v>3986</v>
      </c>
      <c r="G3578" s="177" t="s">
        <v>3417</v>
      </c>
      <c r="H3578" s="177" t="s">
        <v>3417</v>
      </c>
      <c r="I3578" s="177" t="s">
        <v>3401</v>
      </c>
      <c r="J3578" s="187" t="s">
        <v>9485</v>
      </c>
      <c r="K3578" s="60" t="str">
        <f t="shared" si="71"/>
        <v>0001000010010102469</v>
      </c>
    </row>
    <row r="3579" spans="1:11" s="3" customFormat="1">
      <c r="A3579" s="176" t="s">
        <v>6462</v>
      </c>
      <c r="B3579" s="176"/>
      <c r="C3579" s="185">
        <v>4</v>
      </c>
      <c r="D3579" s="153">
        <v>0</v>
      </c>
      <c r="E3579" s="177" t="s">
        <v>3417</v>
      </c>
      <c r="F3579" s="177" t="s">
        <v>3986</v>
      </c>
      <c r="G3579" s="177" t="s">
        <v>3417</v>
      </c>
      <c r="H3579" s="177" t="s">
        <v>3417</v>
      </c>
      <c r="I3579" s="177" t="s">
        <v>3401</v>
      </c>
      <c r="J3579" s="177" t="s">
        <v>9486</v>
      </c>
      <c r="K3579" s="60" t="str">
        <f t="shared" si="71"/>
        <v>0001000010010102470</v>
      </c>
    </row>
    <row r="3580" spans="1:11" s="3" customFormat="1">
      <c r="A3580" s="176" t="s">
        <v>6463</v>
      </c>
      <c r="B3580" s="176"/>
      <c r="C3580" s="185">
        <v>4</v>
      </c>
      <c r="D3580" s="153">
        <v>0</v>
      </c>
      <c r="E3580" s="177" t="s">
        <v>3417</v>
      </c>
      <c r="F3580" s="177" t="s">
        <v>3986</v>
      </c>
      <c r="G3580" s="177" t="s">
        <v>3417</v>
      </c>
      <c r="H3580" s="177" t="s">
        <v>3417</v>
      </c>
      <c r="I3580" s="177" t="s">
        <v>3401</v>
      </c>
      <c r="J3580" s="187" t="s">
        <v>9487</v>
      </c>
      <c r="K3580" s="60" t="str">
        <f t="shared" si="71"/>
        <v>0001000010010102471</v>
      </c>
    </row>
    <row r="3581" spans="1:11" s="3" customFormat="1">
      <c r="A3581" s="176" t="s">
        <v>6464</v>
      </c>
      <c r="B3581" s="176"/>
      <c r="C3581" s="185">
        <v>4</v>
      </c>
      <c r="D3581" s="153">
        <v>0</v>
      </c>
      <c r="E3581" s="177" t="s">
        <v>3417</v>
      </c>
      <c r="F3581" s="177" t="s">
        <v>3986</v>
      </c>
      <c r="G3581" s="177" t="s">
        <v>3417</v>
      </c>
      <c r="H3581" s="177" t="s">
        <v>3417</v>
      </c>
      <c r="I3581" s="177" t="s">
        <v>3401</v>
      </c>
      <c r="J3581" s="177" t="s">
        <v>9488</v>
      </c>
      <c r="K3581" s="60" t="str">
        <f t="shared" si="71"/>
        <v>0001000010010102472</v>
      </c>
    </row>
    <row r="3582" spans="1:11" s="3" customFormat="1">
      <c r="A3582" s="176" t="s">
        <v>6465</v>
      </c>
      <c r="B3582" s="176"/>
      <c r="C3582" s="185">
        <v>4</v>
      </c>
      <c r="D3582" s="153">
        <v>0</v>
      </c>
      <c r="E3582" s="177" t="s">
        <v>3417</v>
      </c>
      <c r="F3582" s="177" t="s">
        <v>3986</v>
      </c>
      <c r="G3582" s="177" t="s">
        <v>3417</v>
      </c>
      <c r="H3582" s="177" t="s">
        <v>3417</v>
      </c>
      <c r="I3582" s="177" t="s">
        <v>3401</v>
      </c>
      <c r="J3582" s="187" t="s">
        <v>9489</v>
      </c>
      <c r="K3582" s="60" t="str">
        <f t="shared" si="71"/>
        <v>0001000010010102473</v>
      </c>
    </row>
    <row r="3583" spans="1:11" s="3" customFormat="1">
      <c r="A3583" s="176" t="s">
        <v>6466</v>
      </c>
      <c r="B3583" s="176"/>
      <c r="C3583" s="185">
        <v>4</v>
      </c>
      <c r="D3583" s="153">
        <v>0</v>
      </c>
      <c r="E3583" s="177" t="s">
        <v>3417</v>
      </c>
      <c r="F3583" s="177" t="s">
        <v>3986</v>
      </c>
      <c r="G3583" s="177" t="s">
        <v>3417</v>
      </c>
      <c r="H3583" s="177" t="s">
        <v>3417</v>
      </c>
      <c r="I3583" s="177" t="s">
        <v>3401</v>
      </c>
      <c r="J3583" s="177" t="s">
        <v>9490</v>
      </c>
      <c r="K3583" s="60" t="str">
        <f t="shared" si="71"/>
        <v>0001000010010102474</v>
      </c>
    </row>
    <row r="3584" spans="1:11" s="3" customFormat="1">
      <c r="A3584" s="176" t="s">
        <v>6467</v>
      </c>
      <c r="B3584" s="176"/>
      <c r="C3584" s="185">
        <v>4</v>
      </c>
      <c r="D3584" s="153">
        <v>0</v>
      </c>
      <c r="E3584" s="177" t="s">
        <v>3417</v>
      </c>
      <c r="F3584" s="177" t="s">
        <v>3986</v>
      </c>
      <c r="G3584" s="177" t="s">
        <v>3417</v>
      </c>
      <c r="H3584" s="177" t="s">
        <v>3417</v>
      </c>
      <c r="I3584" s="177" t="s">
        <v>3401</v>
      </c>
      <c r="J3584" s="187" t="s">
        <v>9491</v>
      </c>
      <c r="K3584" s="60" t="str">
        <f t="shared" si="71"/>
        <v>0001000010010102475</v>
      </c>
    </row>
    <row r="3585" spans="1:11" s="3" customFormat="1">
      <c r="A3585" s="176" t="s">
        <v>6468</v>
      </c>
      <c r="B3585" s="176"/>
      <c r="C3585" s="185">
        <v>4</v>
      </c>
      <c r="D3585" s="153">
        <v>0</v>
      </c>
      <c r="E3585" s="177" t="s">
        <v>3417</v>
      </c>
      <c r="F3585" s="177" t="s">
        <v>3986</v>
      </c>
      <c r="G3585" s="177" t="s">
        <v>3417</v>
      </c>
      <c r="H3585" s="177" t="s">
        <v>3417</v>
      </c>
      <c r="I3585" s="177" t="s">
        <v>3401</v>
      </c>
      <c r="J3585" s="177" t="s">
        <v>9492</v>
      </c>
      <c r="K3585" s="60" t="str">
        <f t="shared" si="71"/>
        <v>0001000010010102476</v>
      </c>
    </row>
    <row r="3586" spans="1:11" s="3" customFormat="1">
      <c r="A3586" s="176" t="s">
        <v>6469</v>
      </c>
      <c r="B3586" s="176"/>
      <c r="C3586" s="185">
        <v>4</v>
      </c>
      <c r="D3586" s="153">
        <v>0</v>
      </c>
      <c r="E3586" s="177" t="s">
        <v>3417</v>
      </c>
      <c r="F3586" s="177" t="s">
        <v>3986</v>
      </c>
      <c r="G3586" s="177" t="s">
        <v>3417</v>
      </c>
      <c r="H3586" s="177" t="s">
        <v>3417</v>
      </c>
      <c r="I3586" s="177" t="s">
        <v>3401</v>
      </c>
      <c r="J3586" s="187" t="s">
        <v>9493</v>
      </c>
      <c r="K3586" s="60" t="str">
        <f t="shared" si="71"/>
        <v>0001000010010102477</v>
      </c>
    </row>
    <row r="3587" spans="1:11" s="3" customFormat="1">
      <c r="A3587" s="176" t="s">
        <v>6470</v>
      </c>
      <c r="B3587" s="176"/>
      <c r="C3587" s="185">
        <v>4</v>
      </c>
      <c r="D3587" s="153">
        <v>0</v>
      </c>
      <c r="E3587" s="177" t="s">
        <v>3417</v>
      </c>
      <c r="F3587" s="177" t="s">
        <v>3986</v>
      </c>
      <c r="G3587" s="177" t="s">
        <v>3417</v>
      </c>
      <c r="H3587" s="177" t="s">
        <v>3417</v>
      </c>
      <c r="I3587" s="177" t="s">
        <v>3401</v>
      </c>
      <c r="J3587" s="177" t="s">
        <v>9494</v>
      </c>
      <c r="K3587" s="60" t="str">
        <f t="shared" si="71"/>
        <v>0001000010010102478</v>
      </c>
    </row>
    <row r="3588" spans="1:11" s="3" customFormat="1">
      <c r="A3588" s="176" t="s">
        <v>6471</v>
      </c>
      <c r="B3588" s="176"/>
      <c r="C3588" s="185">
        <v>4</v>
      </c>
      <c r="D3588" s="153">
        <v>0</v>
      </c>
      <c r="E3588" s="177" t="s">
        <v>3417</v>
      </c>
      <c r="F3588" s="177" t="s">
        <v>3986</v>
      </c>
      <c r="G3588" s="177" t="s">
        <v>3417</v>
      </c>
      <c r="H3588" s="177" t="s">
        <v>3417</v>
      </c>
      <c r="I3588" s="177" t="s">
        <v>3401</v>
      </c>
      <c r="J3588" s="187" t="s">
        <v>9495</v>
      </c>
      <c r="K3588" s="60" t="str">
        <f t="shared" si="71"/>
        <v>0001000010010102479</v>
      </c>
    </row>
    <row r="3589" spans="1:11" s="3" customFormat="1">
      <c r="A3589" s="176" t="s">
        <v>6472</v>
      </c>
      <c r="B3589" s="176"/>
      <c r="C3589" s="185">
        <v>4</v>
      </c>
      <c r="D3589" s="153">
        <v>0</v>
      </c>
      <c r="E3589" s="177" t="s">
        <v>3417</v>
      </c>
      <c r="F3589" s="177" t="s">
        <v>3986</v>
      </c>
      <c r="G3589" s="177" t="s">
        <v>3417</v>
      </c>
      <c r="H3589" s="177" t="s">
        <v>3417</v>
      </c>
      <c r="I3589" s="177" t="s">
        <v>3401</v>
      </c>
      <c r="J3589" s="177" t="s">
        <v>9496</v>
      </c>
      <c r="K3589" s="60" t="str">
        <f t="shared" si="71"/>
        <v>0001000010010102480</v>
      </c>
    </row>
    <row r="3590" spans="1:11" s="3" customFormat="1">
      <c r="A3590" s="176" t="s">
        <v>6473</v>
      </c>
      <c r="B3590" s="176"/>
      <c r="C3590" s="185">
        <v>4</v>
      </c>
      <c r="D3590" s="153">
        <v>0</v>
      </c>
      <c r="E3590" s="177" t="s">
        <v>3417</v>
      </c>
      <c r="F3590" s="177" t="s">
        <v>3986</v>
      </c>
      <c r="G3590" s="177" t="s">
        <v>3417</v>
      </c>
      <c r="H3590" s="177" t="s">
        <v>3417</v>
      </c>
      <c r="I3590" s="177" t="s">
        <v>3401</v>
      </c>
      <c r="J3590" s="187" t="s">
        <v>9497</v>
      </c>
      <c r="K3590" s="60" t="str">
        <f t="shared" si="71"/>
        <v>0001000010010102481</v>
      </c>
    </row>
    <row r="3591" spans="1:11" s="3" customFormat="1">
      <c r="A3591" s="176" t="s">
        <v>6474</v>
      </c>
      <c r="B3591" s="176"/>
      <c r="C3591" s="185">
        <v>4</v>
      </c>
      <c r="D3591" s="153">
        <v>0</v>
      </c>
      <c r="E3591" s="177" t="s">
        <v>3417</v>
      </c>
      <c r="F3591" s="177" t="s">
        <v>3986</v>
      </c>
      <c r="G3591" s="177" t="s">
        <v>3417</v>
      </c>
      <c r="H3591" s="177" t="s">
        <v>3417</v>
      </c>
      <c r="I3591" s="177" t="s">
        <v>3401</v>
      </c>
      <c r="J3591" s="177" t="s">
        <v>9498</v>
      </c>
      <c r="K3591" s="60" t="str">
        <f t="shared" si="71"/>
        <v>0001000010010102482</v>
      </c>
    </row>
    <row r="3592" spans="1:11" s="3" customFormat="1">
      <c r="A3592" s="176" t="s">
        <v>6475</v>
      </c>
      <c r="B3592" s="176"/>
      <c r="C3592" s="185">
        <v>4</v>
      </c>
      <c r="D3592" s="153">
        <v>0</v>
      </c>
      <c r="E3592" s="177" t="s">
        <v>3417</v>
      </c>
      <c r="F3592" s="177" t="s">
        <v>3986</v>
      </c>
      <c r="G3592" s="177" t="s">
        <v>3417</v>
      </c>
      <c r="H3592" s="177" t="s">
        <v>3417</v>
      </c>
      <c r="I3592" s="177" t="s">
        <v>3401</v>
      </c>
      <c r="J3592" s="187" t="s">
        <v>9499</v>
      </c>
      <c r="K3592" s="60" t="str">
        <f t="shared" si="71"/>
        <v>0001000010010102483</v>
      </c>
    </row>
    <row r="3593" spans="1:11" s="3" customFormat="1">
      <c r="A3593" s="176" t="s">
        <v>6476</v>
      </c>
      <c r="B3593" s="176"/>
      <c r="C3593" s="185">
        <v>4</v>
      </c>
      <c r="D3593" s="153">
        <v>0</v>
      </c>
      <c r="E3593" s="177" t="s">
        <v>3417</v>
      </c>
      <c r="F3593" s="177" t="s">
        <v>3986</v>
      </c>
      <c r="G3593" s="177" t="s">
        <v>3417</v>
      </c>
      <c r="H3593" s="177" t="s">
        <v>3417</v>
      </c>
      <c r="I3593" s="177" t="s">
        <v>3401</v>
      </c>
      <c r="J3593" s="177" t="s">
        <v>9500</v>
      </c>
      <c r="K3593" s="60" t="str">
        <f t="shared" si="71"/>
        <v>0001000010010102484</v>
      </c>
    </row>
    <row r="3594" spans="1:11" s="3" customFormat="1">
      <c r="A3594" s="176" t="s">
        <v>6477</v>
      </c>
      <c r="B3594" s="176"/>
      <c r="C3594" s="185">
        <v>4</v>
      </c>
      <c r="D3594" s="153">
        <v>0</v>
      </c>
      <c r="E3594" s="177" t="s">
        <v>3417</v>
      </c>
      <c r="F3594" s="177" t="s">
        <v>3986</v>
      </c>
      <c r="G3594" s="177" t="s">
        <v>3417</v>
      </c>
      <c r="H3594" s="177" t="s">
        <v>3417</v>
      </c>
      <c r="I3594" s="177" t="s">
        <v>3401</v>
      </c>
      <c r="J3594" s="187" t="s">
        <v>9501</v>
      </c>
      <c r="K3594" s="60" t="str">
        <f t="shared" si="71"/>
        <v>0001000010010102485</v>
      </c>
    </row>
    <row r="3595" spans="1:11" s="3" customFormat="1">
      <c r="A3595" s="176" t="s">
        <v>6478</v>
      </c>
      <c r="B3595" s="176"/>
      <c r="C3595" s="185">
        <v>4</v>
      </c>
      <c r="D3595" s="153">
        <v>0</v>
      </c>
      <c r="E3595" s="177" t="s">
        <v>3417</v>
      </c>
      <c r="F3595" s="177" t="s">
        <v>3986</v>
      </c>
      <c r="G3595" s="177" t="s">
        <v>3417</v>
      </c>
      <c r="H3595" s="177" t="s">
        <v>3417</v>
      </c>
      <c r="I3595" s="177" t="s">
        <v>3401</v>
      </c>
      <c r="J3595" s="177" t="s">
        <v>9502</v>
      </c>
      <c r="K3595" s="60" t="str">
        <f t="shared" si="71"/>
        <v>0001000010010102486</v>
      </c>
    </row>
    <row r="3596" spans="1:11" s="3" customFormat="1">
      <c r="A3596" s="176" t="s">
        <v>6479</v>
      </c>
      <c r="B3596" s="176"/>
      <c r="C3596" s="185">
        <v>4</v>
      </c>
      <c r="D3596" s="153">
        <v>0</v>
      </c>
      <c r="E3596" s="177" t="s">
        <v>3417</v>
      </c>
      <c r="F3596" s="177" t="s">
        <v>3986</v>
      </c>
      <c r="G3596" s="177" t="s">
        <v>3417</v>
      </c>
      <c r="H3596" s="177" t="s">
        <v>3417</v>
      </c>
      <c r="I3596" s="177" t="s">
        <v>3401</v>
      </c>
      <c r="J3596" s="187" t="s">
        <v>9503</v>
      </c>
      <c r="K3596" s="60" t="str">
        <f t="shared" si="71"/>
        <v>0001000010010102487</v>
      </c>
    </row>
    <row r="3597" spans="1:11" s="3" customFormat="1">
      <c r="A3597" s="176" t="s">
        <v>6480</v>
      </c>
      <c r="B3597" s="176"/>
      <c r="C3597" s="185">
        <v>4</v>
      </c>
      <c r="D3597" s="153">
        <v>0</v>
      </c>
      <c r="E3597" s="177" t="s">
        <v>3417</v>
      </c>
      <c r="F3597" s="177" t="s">
        <v>3986</v>
      </c>
      <c r="G3597" s="177" t="s">
        <v>3417</v>
      </c>
      <c r="H3597" s="177" t="s">
        <v>3417</v>
      </c>
      <c r="I3597" s="177" t="s">
        <v>3401</v>
      </c>
      <c r="J3597" s="177" t="s">
        <v>9504</v>
      </c>
      <c r="K3597" s="60" t="str">
        <f t="shared" si="71"/>
        <v>0001000010010102488</v>
      </c>
    </row>
    <row r="3598" spans="1:11" s="3" customFormat="1">
      <c r="A3598" s="176" t="s">
        <v>6481</v>
      </c>
      <c r="B3598" s="176"/>
      <c r="C3598" s="185">
        <v>4</v>
      </c>
      <c r="D3598" s="153">
        <v>0</v>
      </c>
      <c r="E3598" s="177" t="s">
        <v>3417</v>
      </c>
      <c r="F3598" s="177" t="s">
        <v>3986</v>
      </c>
      <c r="G3598" s="177" t="s">
        <v>3417</v>
      </c>
      <c r="H3598" s="177" t="s">
        <v>3417</v>
      </c>
      <c r="I3598" s="177" t="s">
        <v>3401</v>
      </c>
      <c r="J3598" s="187" t="s">
        <v>9505</v>
      </c>
      <c r="K3598" s="60" t="str">
        <f t="shared" si="71"/>
        <v>0001000010010102489</v>
      </c>
    </row>
    <row r="3599" spans="1:11" s="3" customFormat="1">
      <c r="A3599" s="176" t="s">
        <v>6482</v>
      </c>
      <c r="B3599" s="176"/>
      <c r="C3599" s="185">
        <v>4</v>
      </c>
      <c r="D3599" s="153">
        <v>0</v>
      </c>
      <c r="E3599" s="177" t="s">
        <v>3417</v>
      </c>
      <c r="F3599" s="177" t="s">
        <v>3986</v>
      </c>
      <c r="G3599" s="177" t="s">
        <v>3417</v>
      </c>
      <c r="H3599" s="177" t="s">
        <v>3417</v>
      </c>
      <c r="I3599" s="177" t="s">
        <v>3401</v>
      </c>
      <c r="J3599" s="177" t="s">
        <v>9506</v>
      </c>
      <c r="K3599" s="60" t="str">
        <f t="shared" si="71"/>
        <v>0001000010010102490</v>
      </c>
    </row>
    <row r="3600" spans="1:11" s="3" customFormat="1">
      <c r="A3600" s="176" t="s">
        <v>6483</v>
      </c>
      <c r="B3600" s="176"/>
      <c r="C3600" s="185">
        <v>4</v>
      </c>
      <c r="D3600" s="153">
        <v>0</v>
      </c>
      <c r="E3600" s="177" t="s">
        <v>3417</v>
      </c>
      <c r="F3600" s="177" t="s">
        <v>3986</v>
      </c>
      <c r="G3600" s="177" t="s">
        <v>3417</v>
      </c>
      <c r="H3600" s="177" t="s">
        <v>3417</v>
      </c>
      <c r="I3600" s="177" t="s">
        <v>3401</v>
      </c>
      <c r="J3600" s="187" t="s">
        <v>9507</v>
      </c>
      <c r="K3600" s="60" t="str">
        <f t="shared" si="71"/>
        <v>0001000010010102491</v>
      </c>
    </row>
    <row r="3601" spans="1:11" s="3" customFormat="1">
      <c r="A3601" s="176" t="s">
        <v>6484</v>
      </c>
      <c r="B3601" s="176"/>
      <c r="C3601" s="185">
        <v>4</v>
      </c>
      <c r="D3601" s="153">
        <v>0</v>
      </c>
      <c r="E3601" s="177" t="s">
        <v>3417</v>
      </c>
      <c r="F3601" s="177" t="s">
        <v>3986</v>
      </c>
      <c r="G3601" s="177" t="s">
        <v>3417</v>
      </c>
      <c r="H3601" s="177" t="s">
        <v>3417</v>
      </c>
      <c r="I3601" s="177" t="s">
        <v>3401</v>
      </c>
      <c r="J3601" s="177" t="s">
        <v>9508</v>
      </c>
      <c r="K3601" s="60" t="str">
        <f t="shared" si="71"/>
        <v>0001000010010102492</v>
      </c>
    </row>
    <row r="3602" spans="1:11" s="3" customFormat="1">
      <c r="A3602" s="176" t="s">
        <v>6485</v>
      </c>
      <c r="B3602" s="176"/>
      <c r="C3602" s="185">
        <v>4</v>
      </c>
      <c r="D3602" s="153">
        <v>0</v>
      </c>
      <c r="E3602" s="177" t="s">
        <v>3417</v>
      </c>
      <c r="F3602" s="177" t="s">
        <v>3986</v>
      </c>
      <c r="G3602" s="177" t="s">
        <v>3417</v>
      </c>
      <c r="H3602" s="177" t="s">
        <v>3417</v>
      </c>
      <c r="I3602" s="177" t="s">
        <v>3401</v>
      </c>
      <c r="J3602" s="187" t="s">
        <v>9509</v>
      </c>
      <c r="K3602" s="60" t="str">
        <f t="shared" si="71"/>
        <v>0001000010010102493</v>
      </c>
    </row>
    <row r="3603" spans="1:11" s="3" customFormat="1">
      <c r="A3603" s="176" t="s">
        <v>6486</v>
      </c>
      <c r="B3603" s="176"/>
      <c r="C3603" s="185">
        <v>4</v>
      </c>
      <c r="D3603" s="153">
        <v>0</v>
      </c>
      <c r="E3603" s="177" t="s">
        <v>3417</v>
      </c>
      <c r="F3603" s="177" t="s">
        <v>3986</v>
      </c>
      <c r="G3603" s="177" t="s">
        <v>3417</v>
      </c>
      <c r="H3603" s="177" t="s">
        <v>3417</v>
      </c>
      <c r="I3603" s="177" t="s">
        <v>3401</v>
      </c>
      <c r="J3603" s="177" t="s">
        <v>9510</v>
      </c>
      <c r="K3603" s="60" t="str">
        <f t="shared" si="71"/>
        <v>0001000010010102494</v>
      </c>
    </row>
    <row r="3604" spans="1:11" s="3" customFormat="1">
      <c r="A3604" s="176" t="s">
        <v>6487</v>
      </c>
      <c r="B3604" s="176"/>
      <c r="C3604" s="185">
        <v>4</v>
      </c>
      <c r="D3604" s="153">
        <v>0</v>
      </c>
      <c r="E3604" s="177" t="s">
        <v>3417</v>
      </c>
      <c r="F3604" s="177" t="s">
        <v>3986</v>
      </c>
      <c r="G3604" s="177" t="s">
        <v>3417</v>
      </c>
      <c r="H3604" s="177" t="s">
        <v>3417</v>
      </c>
      <c r="I3604" s="177" t="s">
        <v>3401</v>
      </c>
      <c r="J3604" s="187" t="s">
        <v>9511</v>
      </c>
      <c r="K3604" s="60" t="str">
        <f t="shared" si="71"/>
        <v>0001000010010102495</v>
      </c>
    </row>
    <row r="3605" spans="1:11" s="3" customFormat="1">
      <c r="A3605" s="176" t="s">
        <v>6488</v>
      </c>
      <c r="B3605" s="176"/>
      <c r="C3605" s="185">
        <v>4</v>
      </c>
      <c r="D3605" s="153">
        <v>0</v>
      </c>
      <c r="E3605" s="177" t="s">
        <v>3417</v>
      </c>
      <c r="F3605" s="177" t="s">
        <v>3986</v>
      </c>
      <c r="G3605" s="177" t="s">
        <v>3417</v>
      </c>
      <c r="H3605" s="177" t="s">
        <v>3417</v>
      </c>
      <c r="I3605" s="177" t="s">
        <v>3401</v>
      </c>
      <c r="J3605" s="177" t="s">
        <v>9512</v>
      </c>
      <c r="K3605" s="60" t="str">
        <f t="shared" si="71"/>
        <v>0001000010010102496</v>
      </c>
    </row>
    <row r="3606" spans="1:11" s="3" customFormat="1">
      <c r="A3606" s="176" t="s">
        <v>6489</v>
      </c>
      <c r="B3606" s="176"/>
      <c r="C3606" s="185">
        <v>4</v>
      </c>
      <c r="D3606" s="153">
        <v>0</v>
      </c>
      <c r="E3606" s="177" t="s">
        <v>3417</v>
      </c>
      <c r="F3606" s="177" t="s">
        <v>3986</v>
      </c>
      <c r="G3606" s="177" t="s">
        <v>3417</v>
      </c>
      <c r="H3606" s="177" t="s">
        <v>3417</v>
      </c>
      <c r="I3606" s="177" t="s">
        <v>3401</v>
      </c>
      <c r="J3606" s="187" t="s">
        <v>9513</v>
      </c>
      <c r="K3606" s="60" t="str">
        <f t="shared" si="71"/>
        <v>0001000010010102497</v>
      </c>
    </row>
    <row r="3607" spans="1:11" s="3" customFormat="1">
      <c r="A3607" s="176" t="s">
        <v>6490</v>
      </c>
      <c r="B3607" s="176"/>
      <c r="C3607" s="185">
        <v>4</v>
      </c>
      <c r="D3607" s="153">
        <v>0</v>
      </c>
      <c r="E3607" s="177" t="s">
        <v>3417</v>
      </c>
      <c r="F3607" s="177" t="s">
        <v>3986</v>
      </c>
      <c r="G3607" s="177" t="s">
        <v>3417</v>
      </c>
      <c r="H3607" s="177" t="s">
        <v>3417</v>
      </c>
      <c r="I3607" s="177" t="s">
        <v>3401</v>
      </c>
      <c r="J3607" s="177" t="s">
        <v>9514</v>
      </c>
      <c r="K3607" s="60" t="str">
        <f t="shared" ref="K3607:K3670" si="72">D3607&amp;E3607&amp;F3607&amp;G3607&amp;H3607&amp;I3607&amp;J3607</f>
        <v>0001000010010102498</v>
      </c>
    </row>
    <row r="3608" spans="1:11" s="3" customFormat="1">
      <c r="A3608" s="176" t="s">
        <v>6491</v>
      </c>
      <c r="B3608" s="176"/>
      <c r="C3608" s="185">
        <v>4</v>
      </c>
      <c r="D3608" s="153">
        <v>0</v>
      </c>
      <c r="E3608" s="177" t="s">
        <v>3417</v>
      </c>
      <c r="F3608" s="177" t="s">
        <v>3986</v>
      </c>
      <c r="G3608" s="177" t="s">
        <v>3417</v>
      </c>
      <c r="H3608" s="177" t="s">
        <v>3417</v>
      </c>
      <c r="I3608" s="177" t="s">
        <v>3401</v>
      </c>
      <c r="J3608" s="187" t="s">
        <v>9515</v>
      </c>
      <c r="K3608" s="60" t="str">
        <f t="shared" si="72"/>
        <v>0001000010010102499</v>
      </c>
    </row>
    <row r="3609" spans="1:11" s="3" customFormat="1">
      <c r="A3609" s="176" t="s">
        <v>6492</v>
      </c>
      <c r="B3609" s="176"/>
      <c r="C3609" s="185">
        <v>4</v>
      </c>
      <c r="D3609" s="153">
        <v>0</v>
      </c>
      <c r="E3609" s="177" t="s">
        <v>3417</v>
      </c>
      <c r="F3609" s="177" t="s">
        <v>3986</v>
      </c>
      <c r="G3609" s="177" t="s">
        <v>3417</v>
      </c>
      <c r="H3609" s="177" t="s">
        <v>3417</v>
      </c>
      <c r="I3609" s="177" t="s">
        <v>3401</v>
      </c>
      <c r="J3609" s="177" t="s">
        <v>9516</v>
      </c>
      <c r="K3609" s="60" t="str">
        <f t="shared" si="72"/>
        <v>0001000010010102500</v>
      </c>
    </row>
    <row r="3610" spans="1:11" s="3" customFormat="1">
      <c r="A3610" s="176" t="s">
        <v>6493</v>
      </c>
      <c r="B3610" s="176"/>
      <c r="C3610" s="185">
        <v>4</v>
      </c>
      <c r="D3610" s="153">
        <v>0</v>
      </c>
      <c r="E3610" s="177" t="s">
        <v>3417</v>
      </c>
      <c r="F3610" s="177" t="s">
        <v>3986</v>
      </c>
      <c r="G3610" s="177" t="s">
        <v>3417</v>
      </c>
      <c r="H3610" s="177" t="s">
        <v>3417</v>
      </c>
      <c r="I3610" s="177" t="s">
        <v>3401</v>
      </c>
      <c r="J3610" s="187" t="s">
        <v>9517</v>
      </c>
      <c r="K3610" s="60" t="str">
        <f t="shared" si="72"/>
        <v>0001000010010102501</v>
      </c>
    </row>
    <row r="3611" spans="1:11" s="3" customFormat="1">
      <c r="A3611" s="176" t="s">
        <v>6494</v>
      </c>
      <c r="B3611" s="176"/>
      <c r="C3611" s="185">
        <v>4</v>
      </c>
      <c r="D3611" s="153">
        <v>0</v>
      </c>
      <c r="E3611" s="177" t="s">
        <v>3417</v>
      </c>
      <c r="F3611" s="177" t="s">
        <v>3986</v>
      </c>
      <c r="G3611" s="177" t="s">
        <v>3417</v>
      </c>
      <c r="H3611" s="177" t="s">
        <v>3417</v>
      </c>
      <c r="I3611" s="177" t="s">
        <v>3401</v>
      </c>
      <c r="J3611" s="177" t="s">
        <v>9518</v>
      </c>
      <c r="K3611" s="60" t="str">
        <f t="shared" si="72"/>
        <v>0001000010010102502</v>
      </c>
    </row>
    <row r="3612" spans="1:11" s="3" customFormat="1">
      <c r="A3612" s="176" t="s">
        <v>6495</v>
      </c>
      <c r="B3612" s="176"/>
      <c r="C3612" s="185">
        <v>4</v>
      </c>
      <c r="D3612" s="153">
        <v>0</v>
      </c>
      <c r="E3612" s="177" t="s">
        <v>3417</v>
      </c>
      <c r="F3612" s="177" t="s">
        <v>3986</v>
      </c>
      <c r="G3612" s="177" t="s">
        <v>3417</v>
      </c>
      <c r="H3612" s="177" t="s">
        <v>3417</v>
      </c>
      <c r="I3612" s="177" t="s">
        <v>3401</v>
      </c>
      <c r="J3612" s="187" t="s">
        <v>9519</v>
      </c>
      <c r="K3612" s="60" t="str">
        <f t="shared" si="72"/>
        <v>0001000010010102503</v>
      </c>
    </row>
    <row r="3613" spans="1:11" s="3" customFormat="1">
      <c r="A3613" s="176" t="s">
        <v>6496</v>
      </c>
      <c r="B3613" s="176"/>
      <c r="C3613" s="185">
        <v>4</v>
      </c>
      <c r="D3613" s="153">
        <v>0</v>
      </c>
      <c r="E3613" s="177" t="s">
        <v>3417</v>
      </c>
      <c r="F3613" s="177" t="s">
        <v>3986</v>
      </c>
      <c r="G3613" s="177" t="s">
        <v>3417</v>
      </c>
      <c r="H3613" s="177" t="s">
        <v>3417</v>
      </c>
      <c r="I3613" s="177" t="s">
        <v>3401</v>
      </c>
      <c r="J3613" s="177" t="s">
        <v>9520</v>
      </c>
      <c r="K3613" s="60" t="str">
        <f t="shared" si="72"/>
        <v>0001000010010102504</v>
      </c>
    </row>
    <row r="3614" spans="1:11" s="3" customFormat="1">
      <c r="A3614" s="176" t="s">
        <v>6497</v>
      </c>
      <c r="B3614" s="176"/>
      <c r="C3614" s="185">
        <v>4</v>
      </c>
      <c r="D3614" s="153">
        <v>0</v>
      </c>
      <c r="E3614" s="177" t="s">
        <v>3417</v>
      </c>
      <c r="F3614" s="177" t="s">
        <v>3986</v>
      </c>
      <c r="G3614" s="177" t="s">
        <v>3417</v>
      </c>
      <c r="H3614" s="177" t="s">
        <v>3417</v>
      </c>
      <c r="I3614" s="177" t="s">
        <v>3401</v>
      </c>
      <c r="J3614" s="187" t="s">
        <v>9521</v>
      </c>
      <c r="K3614" s="60" t="str">
        <f t="shared" si="72"/>
        <v>0001000010010102505</v>
      </c>
    </row>
    <row r="3615" spans="1:11" s="3" customFormat="1">
      <c r="A3615" s="176" t="s">
        <v>6498</v>
      </c>
      <c r="B3615" s="176"/>
      <c r="C3615" s="185">
        <v>4</v>
      </c>
      <c r="D3615" s="153">
        <v>0</v>
      </c>
      <c r="E3615" s="177" t="s">
        <v>3417</v>
      </c>
      <c r="F3615" s="177" t="s">
        <v>3986</v>
      </c>
      <c r="G3615" s="177" t="s">
        <v>3417</v>
      </c>
      <c r="H3615" s="177" t="s">
        <v>3417</v>
      </c>
      <c r="I3615" s="177" t="s">
        <v>3401</v>
      </c>
      <c r="J3615" s="177" t="s">
        <v>9522</v>
      </c>
      <c r="K3615" s="60" t="str">
        <f t="shared" si="72"/>
        <v>0001000010010102506</v>
      </c>
    </row>
    <row r="3616" spans="1:11" s="3" customFormat="1">
      <c r="A3616" s="176" t="s">
        <v>6499</v>
      </c>
      <c r="B3616" s="176"/>
      <c r="C3616" s="185">
        <v>4</v>
      </c>
      <c r="D3616" s="153">
        <v>0</v>
      </c>
      <c r="E3616" s="177" t="s">
        <v>3417</v>
      </c>
      <c r="F3616" s="177" t="s">
        <v>3986</v>
      </c>
      <c r="G3616" s="177" t="s">
        <v>3417</v>
      </c>
      <c r="H3616" s="177" t="s">
        <v>3417</v>
      </c>
      <c r="I3616" s="177" t="s">
        <v>3401</v>
      </c>
      <c r="J3616" s="187" t="s">
        <v>9523</v>
      </c>
      <c r="K3616" s="60" t="str">
        <f t="shared" si="72"/>
        <v>0001000010010102507</v>
      </c>
    </row>
    <row r="3617" spans="1:11" s="3" customFormat="1">
      <c r="A3617" s="176" t="s">
        <v>6500</v>
      </c>
      <c r="B3617" s="176"/>
      <c r="C3617" s="185">
        <v>4</v>
      </c>
      <c r="D3617" s="153">
        <v>0</v>
      </c>
      <c r="E3617" s="177" t="s">
        <v>3417</v>
      </c>
      <c r="F3617" s="177" t="s">
        <v>3986</v>
      </c>
      <c r="G3617" s="177" t="s">
        <v>3417</v>
      </c>
      <c r="H3617" s="177" t="s">
        <v>3417</v>
      </c>
      <c r="I3617" s="177" t="s">
        <v>3401</v>
      </c>
      <c r="J3617" s="177" t="s">
        <v>9524</v>
      </c>
      <c r="K3617" s="60" t="str">
        <f t="shared" si="72"/>
        <v>0001000010010102508</v>
      </c>
    </row>
    <row r="3618" spans="1:11" s="3" customFormat="1">
      <c r="A3618" s="176" t="s">
        <v>6501</v>
      </c>
      <c r="B3618" s="176"/>
      <c r="C3618" s="185">
        <v>4</v>
      </c>
      <c r="D3618" s="153">
        <v>0</v>
      </c>
      <c r="E3618" s="177" t="s">
        <v>3417</v>
      </c>
      <c r="F3618" s="177" t="s">
        <v>3986</v>
      </c>
      <c r="G3618" s="177" t="s">
        <v>3417</v>
      </c>
      <c r="H3618" s="177" t="s">
        <v>3417</v>
      </c>
      <c r="I3618" s="177" t="s">
        <v>3401</v>
      </c>
      <c r="J3618" s="187" t="s">
        <v>9525</v>
      </c>
      <c r="K3618" s="60" t="str">
        <f t="shared" si="72"/>
        <v>0001000010010102509</v>
      </c>
    </row>
    <row r="3619" spans="1:11" s="3" customFormat="1">
      <c r="A3619" s="176" t="s">
        <v>6502</v>
      </c>
      <c r="B3619" s="176"/>
      <c r="C3619" s="185">
        <v>4</v>
      </c>
      <c r="D3619" s="153">
        <v>0</v>
      </c>
      <c r="E3619" s="177" t="s">
        <v>3417</v>
      </c>
      <c r="F3619" s="177" t="s">
        <v>3986</v>
      </c>
      <c r="G3619" s="177" t="s">
        <v>3417</v>
      </c>
      <c r="H3619" s="177" t="s">
        <v>3417</v>
      </c>
      <c r="I3619" s="177" t="s">
        <v>3401</v>
      </c>
      <c r="J3619" s="177" t="s">
        <v>9526</v>
      </c>
      <c r="K3619" s="60" t="str">
        <f t="shared" si="72"/>
        <v>0001000010010102510</v>
      </c>
    </row>
    <row r="3620" spans="1:11" s="3" customFormat="1">
      <c r="A3620" s="176" t="s">
        <v>6503</v>
      </c>
      <c r="B3620" s="176"/>
      <c r="C3620" s="185">
        <v>4</v>
      </c>
      <c r="D3620" s="153">
        <v>0</v>
      </c>
      <c r="E3620" s="177" t="s">
        <v>3417</v>
      </c>
      <c r="F3620" s="177" t="s">
        <v>3986</v>
      </c>
      <c r="G3620" s="177" t="s">
        <v>3417</v>
      </c>
      <c r="H3620" s="177" t="s">
        <v>3417</v>
      </c>
      <c r="I3620" s="177" t="s">
        <v>3401</v>
      </c>
      <c r="J3620" s="187" t="s">
        <v>9527</v>
      </c>
      <c r="K3620" s="60" t="str">
        <f t="shared" si="72"/>
        <v>0001000010010102511</v>
      </c>
    </row>
    <row r="3621" spans="1:11" s="3" customFormat="1">
      <c r="A3621" s="176" t="s">
        <v>6504</v>
      </c>
      <c r="B3621" s="176"/>
      <c r="C3621" s="185">
        <v>4</v>
      </c>
      <c r="D3621" s="153">
        <v>0</v>
      </c>
      <c r="E3621" s="177" t="s">
        <v>3417</v>
      </c>
      <c r="F3621" s="177" t="s">
        <v>3986</v>
      </c>
      <c r="G3621" s="177" t="s">
        <v>3417</v>
      </c>
      <c r="H3621" s="177" t="s">
        <v>3417</v>
      </c>
      <c r="I3621" s="177" t="s">
        <v>3401</v>
      </c>
      <c r="J3621" s="177" t="s">
        <v>9528</v>
      </c>
      <c r="K3621" s="60" t="str">
        <f t="shared" si="72"/>
        <v>0001000010010102512</v>
      </c>
    </row>
    <row r="3622" spans="1:11" s="3" customFormat="1">
      <c r="A3622" s="176" t="s">
        <v>6505</v>
      </c>
      <c r="B3622" s="176"/>
      <c r="C3622" s="185">
        <v>4</v>
      </c>
      <c r="D3622" s="153">
        <v>0</v>
      </c>
      <c r="E3622" s="177" t="s">
        <v>3417</v>
      </c>
      <c r="F3622" s="177" t="s">
        <v>3986</v>
      </c>
      <c r="G3622" s="177" t="s">
        <v>3417</v>
      </c>
      <c r="H3622" s="177" t="s">
        <v>3417</v>
      </c>
      <c r="I3622" s="177" t="s">
        <v>3401</v>
      </c>
      <c r="J3622" s="187" t="s">
        <v>9529</v>
      </c>
      <c r="K3622" s="60" t="str">
        <f t="shared" si="72"/>
        <v>0001000010010102513</v>
      </c>
    </row>
    <row r="3623" spans="1:11" s="3" customFormat="1">
      <c r="A3623" s="176" t="s">
        <v>6506</v>
      </c>
      <c r="B3623" s="176"/>
      <c r="C3623" s="185">
        <v>4</v>
      </c>
      <c r="D3623" s="153">
        <v>0</v>
      </c>
      <c r="E3623" s="177" t="s">
        <v>3417</v>
      </c>
      <c r="F3623" s="177" t="s">
        <v>3986</v>
      </c>
      <c r="G3623" s="177" t="s">
        <v>3417</v>
      </c>
      <c r="H3623" s="177" t="s">
        <v>3417</v>
      </c>
      <c r="I3623" s="177" t="s">
        <v>3401</v>
      </c>
      <c r="J3623" s="177" t="s">
        <v>9530</v>
      </c>
      <c r="K3623" s="60" t="str">
        <f t="shared" si="72"/>
        <v>0001000010010102514</v>
      </c>
    </row>
    <row r="3624" spans="1:11" s="3" customFormat="1">
      <c r="A3624" s="176" t="s">
        <v>6507</v>
      </c>
      <c r="B3624" s="176"/>
      <c r="C3624" s="185">
        <v>4</v>
      </c>
      <c r="D3624" s="153">
        <v>0</v>
      </c>
      <c r="E3624" s="177" t="s">
        <v>3417</v>
      </c>
      <c r="F3624" s="177" t="s">
        <v>3986</v>
      </c>
      <c r="G3624" s="177" t="s">
        <v>3417</v>
      </c>
      <c r="H3624" s="177" t="s">
        <v>3417</v>
      </c>
      <c r="I3624" s="177" t="s">
        <v>3401</v>
      </c>
      <c r="J3624" s="187" t="s">
        <v>9531</v>
      </c>
      <c r="K3624" s="60" t="str">
        <f t="shared" si="72"/>
        <v>0001000010010102515</v>
      </c>
    </row>
    <row r="3625" spans="1:11" s="3" customFormat="1">
      <c r="A3625" s="176" t="s">
        <v>6508</v>
      </c>
      <c r="B3625" s="176"/>
      <c r="C3625" s="185">
        <v>4</v>
      </c>
      <c r="D3625" s="153">
        <v>0</v>
      </c>
      <c r="E3625" s="177" t="s">
        <v>3417</v>
      </c>
      <c r="F3625" s="177" t="s">
        <v>3986</v>
      </c>
      <c r="G3625" s="177" t="s">
        <v>3417</v>
      </c>
      <c r="H3625" s="177" t="s">
        <v>3417</v>
      </c>
      <c r="I3625" s="177" t="s">
        <v>3401</v>
      </c>
      <c r="J3625" s="177" t="s">
        <v>9532</v>
      </c>
      <c r="K3625" s="60" t="str">
        <f t="shared" si="72"/>
        <v>0001000010010102516</v>
      </c>
    </row>
    <row r="3626" spans="1:11" s="3" customFormat="1">
      <c r="A3626" s="176" t="s">
        <v>6509</v>
      </c>
      <c r="B3626" s="176"/>
      <c r="C3626" s="185">
        <v>4</v>
      </c>
      <c r="D3626" s="153">
        <v>0</v>
      </c>
      <c r="E3626" s="177" t="s">
        <v>3417</v>
      </c>
      <c r="F3626" s="177" t="s">
        <v>3986</v>
      </c>
      <c r="G3626" s="177" t="s">
        <v>3417</v>
      </c>
      <c r="H3626" s="177" t="s">
        <v>3417</v>
      </c>
      <c r="I3626" s="177" t="s">
        <v>3401</v>
      </c>
      <c r="J3626" s="187" t="s">
        <v>9533</v>
      </c>
      <c r="K3626" s="60" t="str">
        <f t="shared" si="72"/>
        <v>0001000010010102517</v>
      </c>
    </row>
    <row r="3627" spans="1:11" s="3" customFormat="1">
      <c r="A3627" s="176" t="s">
        <v>6510</v>
      </c>
      <c r="B3627" s="176"/>
      <c r="C3627" s="185">
        <v>4</v>
      </c>
      <c r="D3627" s="153">
        <v>0</v>
      </c>
      <c r="E3627" s="177" t="s">
        <v>3417</v>
      </c>
      <c r="F3627" s="177" t="s">
        <v>3986</v>
      </c>
      <c r="G3627" s="177" t="s">
        <v>3417</v>
      </c>
      <c r="H3627" s="177" t="s">
        <v>3417</v>
      </c>
      <c r="I3627" s="177" t="s">
        <v>3401</v>
      </c>
      <c r="J3627" s="177" t="s">
        <v>9534</v>
      </c>
      <c r="K3627" s="60" t="str">
        <f t="shared" si="72"/>
        <v>0001000010010102518</v>
      </c>
    </row>
    <row r="3628" spans="1:11" s="3" customFormat="1">
      <c r="A3628" s="176" t="s">
        <v>6511</v>
      </c>
      <c r="B3628" s="176"/>
      <c r="C3628" s="185">
        <v>4</v>
      </c>
      <c r="D3628" s="153">
        <v>0</v>
      </c>
      <c r="E3628" s="177" t="s">
        <v>3417</v>
      </c>
      <c r="F3628" s="177" t="s">
        <v>3986</v>
      </c>
      <c r="G3628" s="177" t="s">
        <v>3417</v>
      </c>
      <c r="H3628" s="177" t="s">
        <v>3417</v>
      </c>
      <c r="I3628" s="177" t="s">
        <v>3401</v>
      </c>
      <c r="J3628" s="187" t="s">
        <v>9535</v>
      </c>
      <c r="K3628" s="60" t="str">
        <f t="shared" si="72"/>
        <v>0001000010010102519</v>
      </c>
    </row>
    <row r="3629" spans="1:11" s="3" customFormat="1">
      <c r="A3629" s="176" t="s">
        <v>6512</v>
      </c>
      <c r="B3629" s="176"/>
      <c r="C3629" s="185">
        <v>4</v>
      </c>
      <c r="D3629" s="153">
        <v>0</v>
      </c>
      <c r="E3629" s="177" t="s">
        <v>3417</v>
      </c>
      <c r="F3629" s="177" t="s">
        <v>3986</v>
      </c>
      <c r="G3629" s="177" t="s">
        <v>3417</v>
      </c>
      <c r="H3629" s="177" t="s">
        <v>3417</v>
      </c>
      <c r="I3629" s="177" t="s">
        <v>3401</v>
      </c>
      <c r="J3629" s="177" t="s">
        <v>9536</v>
      </c>
      <c r="K3629" s="60" t="str">
        <f t="shared" si="72"/>
        <v>0001000010010102520</v>
      </c>
    </row>
    <row r="3630" spans="1:11" s="3" customFormat="1">
      <c r="A3630" s="176" t="s">
        <v>6513</v>
      </c>
      <c r="B3630" s="176"/>
      <c r="C3630" s="185">
        <v>4</v>
      </c>
      <c r="D3630" s="153">
        <v>0</v>
      </c>
      <c r="E3630" s="177" t="s">
        <v>3417</v>
      </c>
      <c r="F3630" s="177" t="s">
        <v>3986</v>
      </c>
      <c r="G3630" s="177" t="s">
        <v>3417</v>
      </c>
      <c r="H3630" s="177" t="s">
        <v>3417</v>
      </c>
      <c r="I3630" s="177" t="s">
        <v>3401</v>
      </c>
      <c r="J3630" s="187" t="s">
        <v>9537</v>
      </c>
      <c r="K3630" s="60" t="str">
        <f t="shared" si="72"/>
        <v>0001000010010102521</v>
      </c>
    </row>
    <row r="3631" spans="1:11" s="3" customFormat="1">
      <c r="A3631" s="176" t="s">
        <v>6514</v>
      </c>
      <c r="B3631" s="176"/>
      <c r="C3631" s="185">
        <v>4</v>
      </c>
      <c r="D3631" s="153">
        <v>0</v>
      </c>
      <c r="E3631" s="177" t="s">
        <v>3417</v>
      </c>
      <c r="F3631" s="177" t="s">
        <v>3986</v>
      </c>
      <c r="G3631" s="177" t="s">
        <v>3417</v>
      </c>
      <c r="H3631" s="177" t="s">
        <v>3417</v>
      </c>
      <c r="I3631" s="177" t="s">
        <v>3401</v>
      </c>
      <c r="J3631" s="177" t="s">
        <v>9538</v>
      </c>
      <c r="K3631" s="60" t="str">
        <f t="shared" si="72"/>
        <v>0001000010010102522</v>
      </c>
    </row>
    <row r="3632" spans="1:11" s="3" customFormat="1">
      <c r="A3632" s="176" t="s">
        <v>6515</v>
      </c>
      <c r="B3632" s="176"/>
      <c r="C3632" s="185">
        <v>4</v>
      </c>
      <c r="D3632" s="153">
        <v>0</v>
      </c>
      <c r="E3632" s="177" t="s">
        <v>3417</v>
      </c>
      <c r="F3632" s="177" t="s">
        <v>3986</v>
      </c>
      <c r="G3632" s="177" t="s">
        <v>3417</v>
      </c>
      <c r="H3632" s="177" t="s">
        <v>3417</v>
      </c>
      <c r="I3632" s="177" t="s">
        <v>3401</v>
      </c>
      <c r="J3632" s="187" t="s">
        <v>9539</v>
      </c>
      <c r="K3632" s="60" t="str">
        <f t="shared" si="72"/>
        <v>0001000010010102523</v>
      </c>
    </row>
    <row r="3633" spans="1:11" s="3" customFormat="1">
      <c r="A3633" s="176" t="s">
        <v>6516</v>
      </c>
      <c r="B3633" s="176"/>
      <c r="C3633" s="185">
        <v>4</v>
      </c>
      <c r="D3633" s="153">
        <v>0</v>
      </c>
      <c r="E3633" s="177" t="s">
        <v>3417</v>
      </c>
      <c r="F3633" s="177" t="s">
        <v>3986</v>
      </c>
      <c r="G3633" s="177" t="s">
        <v>3417</v>
      </c>
      <c r="H3633" s="177" t="s">
        <v>3417</v>
      </c>
      <c r="I3633" s="177" t="s">
        <v>3401</v>
      </c>
      <c r="J3633" s="177" t="s">
        <v>9540</v>
      </c>
      <c r="K3633" s="60" t="str">
        <f t="shared" si="72"/>
        <v>0001000010010102524</v>
      </c>
    </row>
    <row r="3634" spans="1:11" s="3" customFormat="1">
      <c r="A3634" s="176" t="s">
        <v>6517</v>
      </c>
      <c r="B3634" s="176"/>
      <c r="C3634" s="185">
        <v>4</v>
      </c>
      <c r="D3634" s="153">
        <v>0</v>
      </c>
      <c r="E3634" s="177" t="s">
        <v>3417</v>
      </c>
      <c r="F3634" s="177" t="s">
        <v>3986</v>
      </c>
      <c r="G3634" s="177" t="s">
        <v>3417</v>
      </c>
      <c r="H3634" s="177" t="s">
        <v>3417</v>
      </c>
      <c r="I3634" s="177" t="s">
        <v>3401</v>
      </c>
      <c r="J3634" s="187" t="s">
        <v>9541</v>
      </c>
      <c r="K3634" s="60" t="str">
        <f t="shared" si="72"/>
        <v>0001000010010102525</v>
      </c>
    </row>
    <row r="3635" spans="1:11" s="3" customFormat="1">
      <c r="A3635" s="176" t="s">
        <v>6518</v>
      </c>
      <c r="B3635" s="176"/>
      <c r="C3635" s="185">
        <v>4</v>
      </c>
      <c r="D3635" s="153">
        <v>0</v>
      </c>
      <c r="E3635" s="177" t="s">
        <v>3417</v>
      </c>
      <c r="F3635" s="177" t="s">
        <v>3986</v>
      </c>
      <c r="G3635" s="177" t="s">
        <v>3417</v>
      </c>
      <c r="H3635" s="177" t="s">
        <v>3417</v>
      </c>
      <c r="I3635" s="177" t="s">
        <v>3401</v>
      </c>
      <c r="J3635" s="177" t="s">
        <v>9542</v>
      </c>
      <c r="K3635" s="60" t="str">
        <f t="shared" si="72"/>
        <v>0001000010010102526</v>
      </c>
    </row>
    <row r="3636" spans="1:11" s="3" customFormat="1">
      <c r="A3636" s="176" t="s">
        <v>6519</v>
      </c>
      <c r="B3636" s="176"/>
      <c r="C3636" s="185">
        <v>4</v>
      </c>
      <c r="D3636" s="153">
        <v>0</v>
      </c>
      <c r="E3636" s="177" t="s">
        <v>3417</v>
      </c>
      <c r="F3636" s="177" t="s">
        <v>3986</v>
      </c>
      <c r="G3636" s="177" t="s">
        <v>3417</v>
      </c>
      <c r="H3636" s="177" t="s">
        <v>3417</v>
      </c>
      <c r="I3636" s="177" t="s">
        <v>3401</v>
      </c>
      <c r="J3636" s="187" t="s">
        <v>9543</v>
      </c>
      <c r="K3636" s="60" t="str">
        <f t="shared" si="72"/>
        <v>0001000010010102527</v>
      </c>
    </row>
    <row r="3637" spans="1:11" s="3" customFormat="1">
      <c r="A3637" s="176" t="s">
        <v>6520</v>
      </c>
      <c r="B3637" s="176"/>
      <c r="C3637" s="185">
        <v>4</v>
      </c>
      <c r="D3637" s="153">
        <v>0</v>
      </c>
      <c r="E3637" s="177" t="s">
        <v>3417</v>
      </c>
      <c r="F3637" s="177" t="s">
        <v>3986</v>
      </c>
      <c r="G3637" s="177" t="s">
        <v>3417</v>
      </c>
      <c r="H3637" s="177" t="s">
        <v>3417</v>
      </c>
      <c r="I3637" s="177" t="s">
        <v>3401</v>
      </c>
      <c r="J3637" s="177" t="s">
        <v>9544</v>
      </c>
      <c r="K3637" s="60" t="str">
        <f t="shared" si="72"/>
        <v>0001000010010102528</v>
      </c>
    </row>
    <row r="3638" spans="1:11" s="3" customFormat="1">
      <c r="A3638" s="176" t="s">
        <v>6521</v>
      </c>
      <c r="B3638" s="176"/>
      <c r="C3638" s="185">
        <v>4</v>
      </c>
      <c r="D3638" s="153">
        <v>0</v>
      </c>
      <c r="E3638" s="177" t="s">
        <v>3417</v>
      </c>
      <c r="F3638" s="177" t="s">
        <v>3986</v>
      </c>
      <c r="G3638" s="177" t="s">
        <v>3417</v>
      </c>
      <c r="H3638" s="177" t="s">
        <v>3417</v>
      </c>
      <c r="I3638" s="177" t="s">
        <v>3401</v>
      </c>
      <c r="J3638" s="187" t="s">
        <v>9545</v>
      </c>
      <c r="K3638" s="60" t="str">
        <f t="shared" si="72"/>
        <v>0001000010010102529</v>
      </c>
    </row>
    <row r="3639" spans="1:11" s="3" customFormat="1">
      <c r="A3639" s="176" t="s">
        <v>6522</v>
      </c>
      <c r="B3639" s="176"/>
      <c r="C3639" s="185">
        <v>4</v>
      </c>
      <c r="D3639" s="153">
        <v>0</v>
      </c>
      <c r="E3639" s="177" t="s">
        <v>3417</v>
      </c>
      <c r="F3639" s="177" t="s">
        <v>3986</v>
      </c>
      <c r="G3639" s="177" t="s">
        <v>3417</v>
      </c>
      <c r="H3639" s="177" t="s">
        <v>3417</v>
      </c>
      <c r="I3639" s="177" t="s">
        <v>3401</v>
      </c>
      <c r="J3639" s="177" t="s">
        <v>9546</v>
      </c>
      <c r="K3639" s="60" t="str">
        <f t="shared" si="72"/>
        <v>0001000010010102530</v>
      </c>
    </row>
    <row r="3640" spans="1:11" s="3" customFormat="1">
      <c r="A3640" s="176" t="s">
        <v>6523</v>
      </c>
      <c r="B3640" s="176"/>
      <c r="C3640" s="185">
        <v>4</v>
      </c>
      <c r="D3640" s="153">
        <v>0</v>
      </c>
      <c r="E3640" s="177" t="s">
        <v>3417</v>
      </c>
      <c r="F3640" s="177" t="s">
        <v>3986</v>
      </c>
      <c r="G3640" s="177" t="s">
        <v>3417</v>
      </c>
      <c r="H3640" s="177" t="s">
        <v>3417</v>
      </c>
      <c r="I3640" s="177" t="s">
        <v>3401</v>
      </c>
      <c r="J3640" s="187" t="s">
        <v>9547</v>
      </c>
      <c r="K3640" s="60" t="str">
        <f t="shared" si="72"/>
        <v>0001000010010102531</v>
      </c>
    </row>
    <row r="3641" spans="1:11" s="3" customFormat="1">
      <c r="A3641" s="176" t="s">
        <v>6524</v>
      </c>
      <c r="B3641" s="176"/>
      <c r="C3641" s="185">
        <v>4</v>
      </c>
      <c r="D3641" s="153">
        <v>0</v>
      </c>
      <c r="E3641" s="177" t="s">
        <v>3417</v>
      </c>
      <c r="F3641" s="177" t="s">
        <v>3986</v>
      </c>
      <c r="G3641" s="177" t="s">
        <v>3417</v>
      </c>
      <c r="H3641" s="177" t="s">
        <v>3417</v>
      </c>
      <c r="I3641" s="177" t="s">
        <v>3401</v>
      </c>
      <c r="J3641" s="177" t="s">
        <v>9548</v>
      </c>
      <c r="K3641" s="60" t="str">
        <f t="shared" si="72"/>
        <v>0001000010010102532</v>
      </c>
    </row>
    <row r="3642" spans="1:11" s="3" customFormat="1">
      <c r="A3642" s="176" t="s">
        <v>6525</v>
      </c>
      <c r="B3642" s="176"/>
      <c r="C3642" s="185">
        <v>4</v>
      </c>
      <c r="D3642" s="153">
        <v>0</v>
      </c>
      <c r="E3642" s="177" t="s">
        <v>3417</v>
      </c>
      <c r="F3642" s="177" t="s">
        <v>3986</v>
      </c>
      <c r="G3642" s="177" t="s">
        <v>3417</v>
      </c>
      <c r="H3642" s="177" t="s">
        <v>3417</v>
      </c>
      <c r="I3642" s="177" t="s">
        <v>3401</v>
      </c>
      <c r="J3642" s="187" t="s">
        <v>9549</v>
      </c>
      <c r="K3642" s="60" t="str">
        <f t="shared" si="72"/>
        <v>0001000010010102533</v>
      </c>
    </row>
    <row r="3643" spans="1:11" s="3" customFormat="1">
      <c r="A3643" s="176" t="s">
        <v>6526</v>
      </c>
      <c r="B3643" s="176"/>
      <c r="C3643" s="185">
        <v>4</v>
      </c>
      <c r="D3643" s="153">
        <v>0</v>
      </c>
      <c r="E3643" s="177" t="s">
        <v>3417</v>
      </c>
      <c r="F3643" s="177" t="s">
        <v>3986</v>
      </c>
      <c r="G3643" s="177" t="s">
        <v>3417</v>
      </c>
      <c r="H3643" s="177" t="s">
        <v>3417</v>
      </c>
      <c r="I3643" s="177" t="s">
        <v>3401</v>
      </c>
      <c r="J3643" s="177" t="s">
        <v>9550</v>
      </c>
      <c r="K3643" s="60" t="str">
        <f t="shared" si="72"/>
        <v>0001000010010102534</v>
      </c>
    </row>
    <row r="3644" spans="1:11" s="3" customFormat="1">
      <c r="A3644" s="176" t="s">
        <v>6527</v>
      </c>
      <c r="B3644" s="176"/>
      <c r="C3644" s="185">
        <v>4</v>
      </c>
      <c r="D3644" s="153">
        <v>0</v>
      </c>
      <c r="E3644" s="177" t="s">
        <v>3417</v>
      </c>
      <c r="F3644" s="177" t="s">
        <v>3986</v>
      </c>
      <c r="G3644" s="177" t="s">
        <v>3417</v>
      </c>
      <c r="H3644" s="177" t="s">
        <v>3417</v>
      </c>
      <c r="I3644" s="177" t="s">
        <v>3401</v>
      </c>
      <c r="J3644" s="187" t="s">
        <v>9551</v>
      </c>
      <c r="K3644" s="60" t="str">
        <f t="shared" si="72"/>
        <v>0001000010010102535</v>
      </c>
    </row>
    <row r="3645" spans="1:11" s="3" customFormat="1">
      <c r="A3645" s="176" t="s">
        <v>6528</v>
      </c>
      <c r="B3645" s="176"/>
      <c r="C3645" s="185">
        <v>4</v>
      </c>
      <c r="D3645" s="153">
        <v>0</v>
      </c>
      <c r="E3645" s="177" t="s">
        <v>3417</v>
      </c>
      <c r="F3645" s="177" t="s">
        <v>3986</v>
      </c>
      <c r="G3645" s="177" t="s">
        <v>3417</v>
      </c>
      <c r="H3645" s="177" t="s">
        <v>3417</v>
      </c>
      <c r="I3645" s="177" t="s">
        <v>3401</v>
      </c>
      <c r="J3645" s="177" t="s">
        <v>9552</v>
      </c>
      <c r="K3645" s="60" t="str">
        <f t="shared" si="72"/>
        <v>0001000010010102536</v>
      </c>
    </row>
    <row r="3646" spans="1:11" s="3" customFormat="1">
      <c r="A3646" s="176" t="s">
        <v>6529</v>
      </c>
      <c r="B3646" s="176"/>
      <c r="C3646" s="185">
        <v>4</v>
      </c>
      <c r="D3646" s="153">
        <v>0</v>
      </c>
      <c r="E3646" s="177" t="s">
        <v>3417</v>
      </c>
      <c r="F3646" s="177" t="s">
        <v>3986</v>
      </c>
      <c r="G3646" s="177" t="s">
        <v>3417</v>
      </c>
      <c r="H3646" s="177" t="s">
        <v>3417</v>
      </c>
      <c r="I3646" s="177" t="s">
        <v>3401</v>
      </c>
      <c r="J3646" s="187" t="s">
        <v>9553</v>
      </c>
      <c r="K3646" s="60" t="str">
        <f t="shared" si="72"/>
        <v>0001000010010102537</v>
      </c>
    </row>
    <row r="3647" spans="1:11" s="3" customFormat="1">
      <c r="A3647" s="176" t="s">
        <v>6530</v>
      </c>
      <c r="B3647" s="176"/>
      <c r="C3647" s="185">
        <v>4</v>
      </c>
      <c r="D3647" s="153">
        <v>0</v>
      </c>
      <c r="E3647" s="177" t="s">
        <v>3417</v>
      </c>
      <c r="F3647" s="177" t="s">
        <v>3986</v>
      </c>
      <c r="G3647" s="177" t="s">
        <v>3417</v>
      </c>
      <c r="H3647" s="177" t="s">
        <v>3417</v>
      </c>
      <c r="I3647" s="177" t="s">
        <v>3401</v>
      </c>
      <c r="J3647" s="177" t="s">
        <v>9554</v>
      </c>
      <c r="K3647" s="60" t="str">
        <f t="shared" si="72"/>
        <v>0001000010010102538</v>
      </c>
    </row>
    <row r="3648" spans="1:11" s="3" customFormat="1">
      <c r="A3648" s="176" t="s">
        <v>6531</v>
      </c>
      <c r="B3648" s="176"/>
      <c r="C3648" s="185">
        <v>4</v>
      </c>
      <c r="D3648" s="153">
        <v>0</v>
      </c>
      <c r="E3648" s="177" t="s">
        <v>3417</v>
      </c>
      <c r="F3648" s="177" t="s">
        <v>3986</v>
      </c>
      <c r="G3648" s="177" t="s">
        <v>3417</v>
      </c>
      <c r="H3648" s="177" t="s">
        <v>3417</v>
      </c>
      <c r="I3648" s="177" t="s">
        <v>3401</v>
      </c>
      <c r="J3648" s="187" t="s">
        <v>9555</v>
      </c>
      <c r="K3648" s="60" t="str">
        <f t="shared" si="72"/>
        <v>0001000010010102539</v>
      </c>
    </row>
    <row r="3649" spans="1:11" s="3" customFormat="1">
      <c r="A3649" s="176" t="s">
        <v>6532</v>
      </c>
      <c r="B3649" s="176"/>
      <c r="C3649" s="185">
        <v>4</v>
      </c>
      <c r="D3649" s="153">
        <v>0</v>
      </c>
      <c r="E3649" s="177" t="s">
        <v>3417</v>
      </c>
      <c r="F3649" s="177" t="s">
        <v>3986</v>
      </c>
      <c r="G3649" s="177" t="s">
        <v>3417</v>
      </c>
      <c r="H3649" s="177" t="s">
        <v>3417</v>
      </c>
      <c r="I3649" s="177" t="s">
        <v>3401</v>
      </c>
      <c r="J3649" s="177" t="s">
        <v>9556</v>
      </c>
      <c r="K3649" s="60" t="str">
        <f t="shared" si="72"/>
        <v>0001000010010102540</v>
      </c>
    </row>
    <row r="3650" spans="1:11" s="3" customFormat="1">
      <c r="A3650" s="176" t="s">
        <v>6533</v>
      </c>
      <c r="B3650" s="176"/>
      <c r="C3650" s="185">
        <v>4</v>
      </c>
      <c r="D3650" s="153">
        <v>0</v>
      </c>
      <c r="E3650" s="177" t="s">
        <v>3417</v>
      </c>
      <c r="F3650" s="177" t="s">
        <v>3986</v>
      </c>
      <c r="G3650" s="177" t="s">
        <v>3417</v>
      </c>
      <c r="H3650" s="177" t="s">
        <v>3417</v>
      </c>
      <c r="I3650" s="177" t="s">
        <v>3401</v>
      </c>
      <c r="J3650" s="187" t="s">
        <v>9557</v>
      </c>
      <c r="K3650" s="60" t="str">
        <f t="shared" si="72"/>
        <v>0001000010010102541</v>
      </c>
    </row>
    <row r="3651" spans="1:11" s="3" customFormat="1">
      <c r="A3651" s="176" t="s">
        <v>6534</v>
      </c>
      <c r="B3651" s="176"/>
      <c r="C3651" s="185">
        <v>4</v>
      </c>
      <c r="D3651" s="153">
        <v>0</v>
      </c>
      <c r="E3651" s="177" t="s">
        <v>3417</v>
      </c>
      <c r="F3651" s="177" t="s">
        <v>3986</v>
      </c>
      <c r="G3651" s="177" t="s">
        <v>3417</v>
      </c>
      <c r="H3651" s="177" t="s">
        <v>3417</v>
      </c>
      <c r="I3651" s="177" t="s">
        <v>3401</v>
      </c>
      <c r="J3651" s="177" t="s">
        <v>9558</v>
      </c>
      <c r="K3651" s="60" t="str">
        <f t="shared" si="72"/>
        <v>0001000010010102542</v>
      </c>
    </row>
    <row r="3652" spans="1:11" s="3" customFormat="1">
      <c r="A3652" s="176" t="s">
        <v>6535</v>
      </c>
      <c r="B3652" s="176"/>
      <c r="C3652" s="185">
        <v>4</v>
      </c>
      <c r="D3652" s="153">
        <v>0</v>
      </c>
      <c r="E3652" s="177" t="s">
        <v>3417</v>
      </c>
      <c r="F3652" s="177" t="s">
        <v>3986</v>
      </c>
      <c r="G3652" s="177" t="s">
        <v>3417</v>
      </c>
      <c r="H3652" s="177" t="s">
        <v>3417</v>
      </c>
      <c r="I3652" s="177" t="s">
        <v>3401</v>
      </c>
      <c r="J3652" s="187" t="s">
        <v>9559</v>
      </c>
      <c r="K3652" s="60" t="str">
        <f t="shared" si="72"/>
        <v>0001000010010102543</v>
      </c>
    </row>
    <row r="3653" spans="1:11" s="3" customFormat="1">
      <c r="A3653" s="176" t="s">
        <v>6536</v>
      </c>
      <c r="B3653" s="176"/>
      <c r="C3653" s="185">
        <v>4</v>
      </c>
      <c r="D3653" s="153">
        <v>0</v>
      </c>
      <c r="E3653" s="177" t="s">
        <v>3417</v>
      </c>
      <c r="F3653" s="177" t="s">
        <v>3986</v>
      </c>
      <c r="G3653" s="177" t="s">
        <v>3417</v>
      </c>
      <c r="H3653" s="177" t="s">
        <v>3417</v>
      </c>
      <c r="I3653" s="177" t="s">
        <v>3401</v>
      </c>
      <c r="J3653" s="177" t="s">
        <v>9560</v>
      </c>
      <c r="K3653" s="60" t="str">
        <f t="shared" si="72"/>
        <v>0001000010010102544</v>
      </c>
    </row>
    <row r="3654" spans="1:11" s="3" customFormat="1">
      <c r="A3654" s="176" t="s">
        <v>6537</v>
      </c>
      <c r="B3654" s="176"/>
      <c r="C3654" s="185">
        <v>4</v>
      </c>
      <c r="D3654" s="153">
        <v>0</v>
      </c>
      <c r="E3654" s="177" t="s">
        <v>3417</v>
      </c>
      <c r="F3654" s="177" t="s">
        <v>3986</v>
      </c>
      <c r="G3654" s="177" t="s">
        <v>3417</v>
      </c>
      <c r="H3654" s="177" t="s">
        <v>3417</v>
      </c>
      <c r="I3654" s="177" t="s">
        <v>3401</v>
      </c>
      <c r="J3654" s="187" t="s">
        <v>9561</v>
      </c>
      <c r="K3654" s="60" t="str">
        <f t="shared" si="72"/>
        <v>0001000010010102545</v>
      </c>
    </row>
    <row r="3655" spans="1:11" s="3" customFormat="1">
      <c r="A3655" s="176" t="s">
        <v>6538</v>
      </c>
      <c r="B3655" s="176"/>
      <c r="C3655" s="185">
        <v>4</v>
      </c>
      <c r="D3655" s="153">
        <v>0</v>
      </c>
      <c r="E3655" s="177" t="s">
        <v>3417</v>
      </c>
      <c r="F3655" s="177" t="s">
        <v>3986</v>
      </c>
      <c r="G3655" s="177" t="s">
        <v>3417</v>
      </c>
      <c r="H3655" s="177" t="s">
        <v>3417</v>
      </c>
      <c r="I3655" s="177" t="s">
        <v>3401</v>
      </c>
      <c r="J3655" s="177" t="s">
        <v>9562</v>
      </c>
      <c r="K3655" s="60" t="str">
        <f t="shared" si="72"/>
        <v>0001000010010102546</v>
      </c>
    </row>
    <row r="3656" spans="1:11" s="3" customFormat="1">
      <c r="A3656" s="176" t="s">
        <v>6539</v>
      </c>
      <c r="B3656" s="176"/>
      <c r="C3656" s="185">
        <v>4</v>
      </c>
      <c r="D3656" s="153">
        <v>0</v>
      </c>
      <c r="E3656" s="177" t="s">
        <v>3417</v>
      </c>
      <c r="F3656" s="177" t="s">
        <v>3986</v>
      </c>
      <c r="G3656" s="177" t="s">
        <v>3417</v>
      </c>
      <c r="H3656" s="177" t="s">
        <v>3417</v>
      </c>
      <c r="I3656" s="177" t="s">
        <v>3401</v>
      </c>
      <c r="J3656" s="187" t="s">
        <v>9563</v>
      </c>
      <c r="K3656" s="60" t="str">
        <f t="shared" si="72"/>
        <v>0001000010010102547</v>
      </c>
    </row>
    <row r="3657" spans="1:11" s="3" customFormat="1">
      <c r="A3657" s="176" t="s">
        <v>6540</v>
      </c>
      <c r="B3657" s="176"/>
      <c r="C3657" s="185">
        <v>4</v>
      </c>
      <c r="D3657" s="153">
        <v>0</v>
      </c>
      <c r="E3657" s="177" t="s">
        <v>3417</v>
      </c>
      <c r="F3657" s="177" t="s">
        <v>3986</v>
      </c>
      <c r="G3657" s="177" t="s">
        <v>3417</v>
      </c>
      <c r="H3657" s="177" t="s">
        <v>3417</v>
      </c>
      <c r="I3657" s="177" t="s">
        <v>3401</v>
      </c>
      <c r="J3657" s="177" t="s">
        <v>9564</v>
      </c>
      <c r="K3657" s="60" t="str">
        <f t="shared" si="72"/>
        <v>0001000010010102548</v>
      </c>
    </row>
    <row r="3658" spans="1:11" s="3" customFormat="1">
      <c r="A3658" s="176" t="s">
        <v>6541</v>
      </c>
      <c r="B3658" s="176"/>
      <c r="C3658" s="185">
        <v>4</v>
      </c>
      <c r="D3658" s="153">
        <v>0</v>
      </c>
      <c r="E3658" s="177" t="s">
        <v>3417</v>
      </c>
      <c r="F3658" s="177" t="s">
        <v>3986</v>
      </c>
      <c r="G3658" s="177" t="s">
        <v>3417</v>
      </c>
      <c r="H3658" s="177" t="s">
        <v>3417</v>
      </c>
      <c r="I3658" s="177" t="s">
        <v>3401</v>
      </c>
      <c r="J3658" s="187" t="s">
        <v>9565</v>
      </c>
      <c r="K3658" s="60" t="str">
        <f t="shared" si="72"/>
        <v>0001000010010102549</v>
      </c>
    </row>
    <row r="3659" spans="1:11" s="3" customFormat="1">
      <c r="A3659" s="176" t="s">
        <v>6542</v>
      </c>
      <c r="B3659" s="176"/>
      <c r="C3659" s="185">
        <v>4</v>
      </c>
      <c r="D3659" s="153">
        <v>0</v>
      </c>
      <c r="E3659" s="177" t="s">
        <v>3417</v>
      </c>
      <c r="F3659" s="177" t="s">
        <v>3986</v>
      </c>
      <c r="G3659" s="177" t="s">
        <v>3417</v>
      </c>
      <c r="H3659" s="177" t="s">
        <v>3417</v>
      </c>
      <c r="I3659" s="177" t="s">
        <v>3401</v>
      </c>
      <c r="J3659" s="177" t="s">
        <v>9566</v>
      </c>
      <c r="K3659" s="60" t="str">
        <f t="shared" si="72"/>
        <v>0001000010010102550</v>
      </c>
    </row>
    <row r="3660" spans="1:11" s="3" customFormat="1">
      <c r="A3660" s="176" t="s">
        <v>6543</v>
      </c>
      <c r="B3660" s="176"/>
      <c r="C3660" s="185">
        <v>4</v>
      </c>
      <c r="D3660" s="153">
        <v>0</v>
      </c>
      <c r="E3660" s="177" t="s">
        <v>3417</v>
      </c>
      <c r="F3660" s="177" t="s">
        <v>3986</v>
      </c>
      <c r="G3660" s="177" t="s">
        <v>3417</v>
      </c>
      <c r="H3660" s="177" t="s">
        <v>3417</v>
      </c>
      <c r="I3660" s="177" t="s">
        <v>3401</v>
      </c>
      <c r="J3660" s="187" t="s">
        <v>9567</v>
      </c>
      <c r="K3660" s="60" t="str">
        <f t="shared" si="72"/>
        <v>0001000010010102551</v>
      </c>
    </row>
    <row r="3661" spans="1:11" s="3" customFormat="1">
      <c r="A3661" s="176" t="s">
        <v>6544</v>
      </c>
      <c r="B3661" s="176"/>
      <c r="C3661" s="185">
        <v>4</v>
      </c>
      <c r="D3661" s="153">
        <v>0</v>
      </c>
      <c r="E3661" s="177" t="s">
        <v>3417</v>
      </c>
      <c r="F3661" s="177" t="s">
        <v>3986</v>
      </c>
      <c r="G3661" s="177" t="s">
        <v>3417</v>
      </c>
      <c r="H3661" s="177" t="s">
        <v>3417</v>
      </c>
      <c r="I3661" s="177" t="s">
        <v>3401</v>
      </c>
      <c r="J3661" s="177" t="s">
        <v>9568</v>
      </c>
      <c r="K3661" s="60" t="str">
        <f t="shared" si="72"/>
        <v>0001000010010102552</v>
      </c>
    </row>
    <row r="3662" spans="1:11" s="3" customFormat="1">
      <c r="A3662" s="176" t="s">
        <v>6545</v>
      </c>
      <c r="B3662" s="176"/>
      <c r="C3662" s="185">
        <v>4</v>
      </c>
      <c r="D3662" s="153">
        <v>0</v>
      </c>
      <c r="E3662" s="177" t="s">
        <v>3417</v>
      </c>
      <c r="F3662" s="177" t="s">
        <v>3986</v>
      </c>
      <c r="G3662" s="177" t="s">
        <v>3417</v>
      </c>
      <c r="H3662" s="177" t="s">
        <v>3417</v>
      </c>
      <c r="I3662" s="177" t="s">
        <v>3401</v>
      </c>
      <c r="J3662" s="187" t="s">
        <v>9569</v>
      </c>
      <c r="K3662" s="60" t="str">
        <f t="shared" si="72"/>
        <v>0001000010010102553</v>
      </c>
    </row>
    <row r="3663" spans="1:11" s="3" customFormat="1">
      <c r="A3663" s="176" t="s">
        <v>6546</v>
      </c>
      <c r="B3663" s="176"/>
      <c r="C3663" s="185">
        <v>4</v>
      </c>
      <c r="D3663" s="153">
        <v>0</v>
      </c>
      <c r="E3663" s="177" t="s">
        <v>3417</v>
      </c>
      <c r="F3663" s="177" t="s">
        <v>3986</v>
      </c>
      <c r="G3663" s="177" t="s">
        <v>3417</v>
      </c>
      <c r="H3663" s="177" t="s">
        <v>3417</v>
      </c>
      <c r="I3663" s="177" t="s">
        <v>3401</v>
      </c>
      <c r="J3663" s="177" t="s">
        <v>9570</v>
      </c>
      <c r="K3663" s="60" t="str">
        <f t="shared" si="72"/>
        <v>0001000010010102554</v>
      </c>
    </row>
    <row r="3664" spans="1:11" s="3" customFormat="1">
      <c r="A3664" s="176" t="s">
        <v>6547</v>
      </c>
      <c r="B3664" s="176"/>
      <c r="C3664" s="185">
        <v>4</v>
      </c>
      <c r="D3664" s="153">
        <v>0</v>
      </c>
      <c r="E3664" s="177" t="s">
        <v>3417</v>
      </c>
      <c r="F3664" s="177" t="s">
        <v>3986</v>
      </c>
      <c r="G3664" s="177" t="s">
        <v>3417</v>
      </c>
      <c r="H3664" s="177" t="s">
        <v>3417</v>
      </c>
      <c r="I3664" s="177" t="s">
        <v>3401</v>
      </c>
      <c r="J3664" s="187" t="s">
        <v>9571</v>
      </c>
      <c r="K3664" s="60" t="str">
        <f t="shared" si="72"/>
        <v>0001000010010102555</v>
      </c>
    </row>
    <row r="3665" spans="1:11" s="3" customFormat="1">
      <c r="A3665" s="176" t="s">
        <v>6548</v>
      </c>
      <c r="B3665" s="176"/>
      <c r="C3665" s="185">
        <v>4</v>
      </c>
      <c r="D3665" s="153">
        <v>0</v>
      </c>
      <c r="E3665" s="177" t="s">
        <v>3417</v>
      </c>
      <c r="F3665" s="177" t="s">
        <v>3986</v>
      </c>
      <c r="G3665" s="177" t="s">
        <v>3417</v>
      </c>
      <c r="H3665" s="177" t="s">
        <v>3417</v>
      </c>
      <c r="I3665" s="177" t="s">
        <v>3401</v>
      </c>
      <c r="J3665" s="177" t="s">
        <v>9572</v>
      </c>
      <c r="K3665" s="60" t="str">
        <f t="shared" si="72"/>
        <v>0001000010010102556</v>
      </c>
    </row>
    <row r="3666" spans="1:11" s="3" customFormat="1">
      <c r="A3666" s="176" t="s">
        <v>6549</v>
      </c>
      <c r="B3666" s="176"/>
      <c r="C3666" s="185">
        <v>4</v>
      </c>
      <c r="D3666" s="153">
        <v>0</v>
      </c>
      <c r="E3666" s="177" t="s">
        <v>3417</v>
      </c>
      <c r="F3666" s="177" t="s">
        <v>3986</v>
      </c>
      <c r="G3666" s="177" t="s">
        <v>3417</v>
      </c>
      <c r="H3666" s="177" t="s">
        <v>3417</v>
      </c>
      <c r="I3666" s="177" t="s">
        <v>3401</v>
      </c>
      <c r="J3666" s="187" t="s">
        <v>9573</v>
      </c>
      <c r="K3666" s="60" t="str">
        <f t="shared" si="72"/>
        <v>0001000010010102557</v>
      </c>
    </row>
    <row r="3667" spans="1:11" s="3" customFormat="1">
      <c r="A3667" s="176" t="s">
        <v>6550</v>
      </c>
      <c r="B3667" s="176"/>
      <c r="C3667" s="185">
        <v>4</v>
      </c>
      <c r="D3667" s="153">
        <v>0</v>
      </c>
      <c r="E3667" s="177" t="s">
        <v>3417</v>
      </c>
      <c r="F3667" s="177" t="s">
        <v>3986</v>
      </c>
      <c r="G3667" s="177" t="s">
        <v>3417</v>
      </c>
      <c r="H3667" s="177" t="s">
        <v>3417</v>
      </c>
      <c r="I3667" s="177" t="s">
        <v>3401</v>
      </c>
      <c r="J3667" s="177" t="s">
        <v>9574</v>
      </c>
      <c r="K3667" s="60" t="str">
        <f t="shared" si="72"/>
        <v>0001000010010102558</v>
      </c>
    </row>
    <row r="3668" spans="1:11" s="3" customFormat="1">
      <c r="A3668" s="176" t="s">
        <v>6551</v>
      </c>
      <c r="B3668" s="176"/>
      <c r="C3668" s="185">
        <v>4</v>
      </c>
      <c r="D3668" s="153">
        <v>0</v>
      </c>
      <c r="E3668" s="177" t="s">
        <v>3417</v>
      </c>
      <c r="F3668" s="177" t="s">
        <v>3986</v>
      </c>
      <c r="G3668" s="177" t="s">
        <v>3417</v>
      </c>
      <c r="H3668" s="177" t="s">
        <v>3417</v>
      </c>
      <c r="I3668" s="177" t="s">
        <v>3401</v>
      </c>
      <c r="J3668" s="187" t="s">
        <v>9575</v>
      </c>
      <c r="K3668" s="60" t="str">
        <f t="shared" si="72"/>
        <v>0001000010010102559</v>
      </c>
    </row>
    <row r="3669" spans="1:11" s="3" customFormat="1">
      <c r="A3669" s="176" t="s">
        <v>6552</v>
      </c>
      <c r="B3669" s="176"/>
      <c r="C3669" s="185">
        <v>4</v>
      </c>
      <c r="D3669" s="153">
        <v>0</v>
      </c>
      <c r="E3669" s="177" t="s">
        <v>3417</v>
      </c>
      <c r="F3669" s="177" t="s">
        <v>3986</v>
      </c>
      <c r="G3669" s="177" t="s">
        <v>3417</v>
      </c>
      <c r="H3669" s="177" t="s">
        <v>3417</v>
      </c>
      <c r="I3669" s="177" t="s">
        <v>3401</v>
      </c>
      <c r="J3669" s="177" t="s">
        <v>9576</v>
      </c>
      <c r="K3669" s="60" t="str">
        <f t="shared" si="72"/>
        <v>0001000010010102560</v>
      </c>
    </row>
    <row r="3670" spans="1:11" s="3" customFormat="1">
      <c r="A3670" s="176" t="s">
        <v>6553</v>
      </c>
      <c r="B3670" s="176"/>
      <c r="C3670" s="185">
        <v>4</v>
      </c>
      <c r="D3670" s="153">
        <v>0</v>
      </c>
      <c r="E3670" s="177" t="s">
        <v>3417</v>
      </c>
      <c r="F3670" s="177" t="s">
        <v>3986</v>
      </c>
      <c r="G3670" s="177" t="s">
        <v>3417</v>
      </c>
      <c r="H3670" s="177" t="s">
        <v>3417</v>
      </c>
      <c r="I3670" s="177" t="s">
        <v>3401</v>
      </c>
      <c r="J3670" s="187" t="s">
        <v>9577</v>
      </c>
      <c r="K3670" s="60" t="str">
        <f t="shared" si="72"/>
        <v>0001000010010102561</v>
      </c>
    </row>
    <row r="3671" spans="1:11" s="3" customFormat="1">
      <c r="A3671" s="176" t="s">
        <v>6554</v>
      </c>
      <c r="B3671" s="176"/>
      <c r="C3671" s="185">
        <v>4</v>
      </c>
      <c r="D3671" s="153">
        <v>0</v>
      </c>
      <c r="E3671" s="177" t="s">
        <v>3417</v>
      </c>
      <c r="F3671" s="177" t="s">
        <v>3986</v>
      </c>
      <c r="G3671" s="177" t="s">
        <v>3417</v>
      </c>
      <c r="H3671" s="177" t="s">
        <v>3417</v>
      </c>
      <c r="I3671" s="177" t="s">
        <v>3401</v>
      </c>
      <c r="J3671" s="177" t="s">
        <v>9578</v>
      </c>
      <c r="K3671" s="60" t="str">
        <f t="shared" ref="K3671:K3734" si="73">D3671&amp;E3671&amp;F3671&amp;G3671&amp;H3671&amp;I3671&amp;J3671</f>
        <v>0001000010010102562</v>
      </c>
    </row>
    <row r="3672" spans="1:11" s="3" customFormat="1">
      <c r="A3672" s="176" t="s">
        <v>6555</v>
      </c>
      <c r="B3672" s="176"/>
      <c r="C3672" s="185">
        <v>4</v>
      </c>
      <c r="D3672" s="153">
        <v>0</v>
      </c>
      <c r="E3672" s="177" t="s">
        <v>3417</v>
      </c>
      <c r="F3672" s="177" t="s">
        <v>3986</v>
      </c>
      <c r="G3672" s="177" t="s">
        <v>3417</v>
      </c>
      <c r="H3672" s="177" t="s">
        <v>3417</v>
      </c>
      <c r="I3672" s="177" t="s">
        <v>3401</v>
      </c>
      <c r="J3672" s="187" t="s">
        <v>9579</v>
      </c>
      <c r="K3672" s="60" t="str">
        <f t="shared" si="73"/>
        <v>0001000010010102563</v>
      </c>
    </row>
    <row r="3673" spans="1:11" s="3" customFormat="1">
      <c r="A3673" s="176" t="s">
        <v>6556</v>
      </c>
      <c r="B3673" s="176"/>
      <c r="C3673" s="185">
        <v>4</v>
      </c>
      <c r="D3673" s="153">
        <v>0</v>
      </c>
      <c r="E3673" s="177" t="s">
        <v>3417</v>
      </c>
      <c r="F3673" s="177" t="s">
        <v>3986</v>
      </c>
      <c r="G3673" s="177" t="s">
        <v>3417</v>
      </c>
      <c r="H3673" s="177" t="s">
        <v>3417</v>
      </c>
      <c r="I3673" s="177" t="s">
        <v>3401</v>
      </c>
      <c r="J3673" s="177" t="s">
        <v>9580</v>
      </c>
      <c r="K3673" s="60" t="str">
        <f t="shared" si="73"/>
        <v>0001000010010102564</v>
      </c>
    </row>
    <row r="3674" spans="1:11" s="3" customFormat="1">
      <c r="A3674" s="176" t="s">
        <v>6557</v>
      </c>
      <c r="B3674" s="176"/>
      <c r="C3674" s="185">
        <v>4</v>
      </c>
      <c r="D3674" s="153">
        <v>0</v>
      </c>
      <c r="E3674" s="177" t="s">
        <v>3417</v>
      </c>
      <c r="F3674" s="177" t="s">
        <v>3986</v>
      </c>
      <c r="G3674" s="177" t="s">
        <v>3417</v>
      </c>
      <c r="H3674" s="177" t="s">
        <v>3417</v>
      </c>
      <c r="I3674" s="177" t="s">
        <v>3401</v>
      </c>
      <c r="J3674" s="187" t="s">
        <v>9581</v>
      </c>
      <c r="K3674" s="60" t="str">
        <f t="shared" si="73"/>
        <v>0001000010010102565</v>
      </c>
    </row>
    <row r="3675" spans="1:11" s="3" customFormat="1">
      <c r="A3675" s="176" t="s">
        <v>6558</v>
      </c>
      <c r="B3675" s="176"/>
      <c r="C3675" s="185">
        <v>4</v>
      </c>
      <c r="D3675" s="153">
        <v>0</v>
      </c>
      <c r="E3675" s="177" t="s">
        <v>3417</v>
      </c>
      <c r="F3675" s="177" t="s">
        <v>3986</v>
      </c>
      <c r="G3675" s="177" t="s">
        <v>3417</v>
      </c>
      <c r="H3675" s="177" t="s">
        <v>3417</v>
      </c>
      <c r="I3675" s="177" t="s">
        <v>3401</v>
      </c>
      <c r="J3675" s="177" t="s">
        <v>9582</v>
      </c>
      <c r="K3675" s="60" t="str">
        <f t="shared" si="73"/>
        <v>0001000010010102566</v>
      </c>
    </row>
    <row r="3676" spans="1:11" s="3" customFormat="1">
      <c r="A3676" s="176" t="s">
        <v>6559</v>
      </c>
      <c r="B3676" s="176"/>
      <c r="C3676" s="185">
        <v>4</v>
      </c>
      <c r="D3676" s="153">
        <v>0</v>
      </c>
      <c r="E3676" s="177" t="s">
        <v>3417</v>
      </c>
      <c r="F3676" s="177" t="s">
        <v>3986</v>
      </c>
      <c r="G3676" s="177" t="s">
        <v>3417</v>
      </c>
      <c r="H3676" s="177" t="s">
        <v>3417</v>
      </c>
      <c r="I3676" s="177" t="s">
        <v>3401</v>
      </c>
      <c r="J3676" s="187" t="s">
        <v>9583</v>
      </c>
      <c r="K3676" s="60" t="str">
        <f t="shared" si="73"/>
        <v>0001000010010102567</v>
      </c>
    </row>
    <row r="3677" spans="1:11" s="3" customFormat="1">
      <c r="A3677" s="176" t="s">
        <v>6560</v>
      </c>
      <c r="B3677" s="176"/>
      <c r="C3677" s="185">
        <v>4</v>
      </c>
      <c r="D3677" s="153">
        <v>0</v>
      </c>
      <c r="E3677" s="177" t="s">
        <v>3417</v>
      </c>
      <c r="F3677" s="177" t="s">
        <v>3986</v>
      </c>
      <c r="G3677" s="177" t="s">
        <v>3417</v>
      </c>
      <c r="H3677" s="177" t="s">
        <v>3417</v>
      </c>
      <c r="I3677" s="177" t="s">
        <v>3401</v>
      </c>
      <c r="J3677" s="177" t="s">
        <v>9584</v>
      </c>
      <c r="K3677" s="60" t="str">
        <f t="shared" si="73"/>
        <v>0001000010010102568</v>
      </c>
    </row>
    <row r="3678" spans="1:11" s="3" customFormat="1">
      <c r="A3678" s="176" t="s">
        <v>6561</v>
      </c>
      <c r="B3678" s="176"/>
      <c r="C3678" s="185">
        <v>4</v>
      </c>
      <c r="D3678" s="153">
        <v>0</v>
      </c>
      <c r="E3678" s="177" t="s">
        <v>3417</v>
      </c>
      <c r="F3678" s="177" t="s">
        <v>3986</v>
      </c>
      <c r="G3678" s="177" t="s">
        <v>3417</v>
      </c>
      <c r="H3678" s="177" t="s">
        <v>3417</v>
      </c>
      <c r="I3678" s="177" t="s">
        <v>3401</v>
      </c>
      <c r="J3678" s="187" t="s">
        <v>9585</v>
      </c>
      <c r="K3678" s="60" t="str">
        <f t="shared" si="73"/>
        <v>0001000010010102569</v>
      </c>
    </row>
    <row r="3679" spans="1:11" s="3" customFormat="1">
      <c r="A3679" s="176" t="s">
        <v>6562</v>
      </c>
      <c r="B3679" s="176"/>
      <c r="C3679" s="185">
        <v>4</v>
      </c>
      <c r="D3679" s="153">
        <v>0</v>
      </c>
      <c r="E3679" s="177" t="s">
        <v>3417</v>
      </c>
      <c r="F3679" s="177" t="s">
        <v>3986</v>
      </c>
      <c r="G3679" s="177" t="s">
        <v>3417</v>
      </c>
      <c r="H3679" s="177" t="s">
        <v>3417</v>
      </c>
      <c r="I3679" s="177" t="s">
        <v>3401</v>
      </c>
      <c r="J3679" s="177" t="s">
        <v>9586</v>
      </c>
      <c r="K3679" s="60" t="str">
        <f t="shared" si="73"/>
        <v>0001000010010102570</v>
      </c>
    </row>
    <row r="3680" spans="1:11" s="3" customFormat="1">
      <c r="A3680" s="176" t="s">
        <v>6563</v>
      </c>
      <c r="B3680" s="176"/>
      <c r="C3680" s="185">
        <v>4</v>
      </c>
      <c r="D3680" s="153">
        <v>0</v>
      </c>
      <c r="E3680" s="177" t="s">
        <v>3417</v>
      </c>
      <c r="F3680" s="177" t="s">
        <v>3986</v>
      </c>
      <c r="G3680" s="177" t="s">
        <v>3417</v>
      </c>
      <c r="H3680" s="177" t="s">
        <v>3417</v>
      </c>
      <c r="I3680" s="177" t="s">
        <v>3401</v>
      </c>
      <c r="J3680" s="187" t="s">
        <v>9587</v>
      </c>
      <c r="K3680" s="60" t="str">
        <f t="shared" si="73"/>
        <v>0001000010010102571</v>
      </c>
    </row>
    <row r="3681" spans="1:11" s="3" customFormat="1">
      <c r="A3681" s="176" t="s">
        <v>6564</v>
      </c>
      <c r="B3681" s="176"/>
      <c r="C3681" s="185">
        <v>4</v>
      </c>
      <c r="D3681" s="153">
        <v>0</v>
      </c>
      <c r="E3681" s="177" t="s">
        <v>3417</v>
      </c>
      <c r="F3681" s="177" t="s">
        <v>3986</v>
      </c>
      <c r="G3681" s="177" t="s">
        <v>3417</v>
      </c>
      <c r="H3681" s="177" t="s">
        <v>3417</v>
      </c>
      <c r="I3681" s="177" t="s">
        <v>3401</v>
      </c>
      <c r="J3681" s="177" t="s">
        <v>9588</v>
      </c>
      <c r="K3681" s="60" t="str">
        <f t="shared" si="73"/>
        <v>0001000010010102572</v>
      </c>
    </row>
    <row r="3682" spans="1:11" s="3" customFormat="1">
      <c r="A3682" s="176" t="s">
        <v>6565</v>
      </c>
      <c r="B3682" s="176"/>
      <c r="C3682" s="185">
        <v>4</v>
      </c>
      <c r="D3682" s="153">
        <v>0</v>
      </c>
      <c r="E3682" s="177" t="s">
        <v>3417</v>
      </c>
      <c r="F3682" s="177" t="s">
        <v>3986</v>
      </c>
      <c r="G3682" s="177" t="s">
        <v>3417</v>
      </c>
      <c r="H3682" s="177" t="s">
        <v>3417</v>
      </c>
      <c r="I3682" s="177" t="s">
        <v>3401</v>
      </c>
      <c r="J3682" s="187" t="s">
        <v>9589</v>
      </c>
      <c r="K3682" s="60" t="str">
        <f t="shared" si="73"/>
        <v>0001000010010102573</v>
      </c>
    </row>
    <row r="3683" spans="1:11" s="3" customFormat="1">
      <c r="A3683" s="176" t="s">
        <v>6566</v>
      </c>
      <c r="B3683" s="176"/>
      <c r="C3683" s="185">
        <v>4</v>
      </c>
      <c r="D3683" s="153">
        <v>0</v>
      </c>
      <c r="E3683" s="177" t="s">
        <v>3417</v>
      </c>
      <c r="F3683" s="177" t="s">
        <v>3986</v>
      </c>
      <c r="G3683" s="177" t="s">
        <v>3417</v>
      </c>
      <c r="H3683" s="177" t="s">
        <v>3417</v>
      </c>
      <c r="I3683" s="177" t="s">
        <v>3401</v>
      </c>
      <c r="J3683" s="177" t="s">
        <v>9590</v>
      </c>
      <c r="K3683" s="60" t="str">
        <f t="shared" si="73"/>
        <v>0001000010010102574</v>
      </c>
    </row>
    <row r="3684" spans="1:11" s="3" customFormat="1">
      <c r="A3684" s="176" t="s">
        <v>6567</v>
      </c>
      <c r="B3684" s="176"/>
      <c r="C3684" s="185">
        <v>4</v>
      </c>
      <c r="D3684" s="153">
        <v>0</v>
      </c>
      <c r="E3684" s="177" t="s">
        <v>3417</v>
      </c>
      <c r="F3684" s="177" t="s">
        <v>3986</v>
      </c>
      <c r="G3684" s="177" t="s">
        <v>3417</v>
      </c>
      <c r="H3684" s="177" t="s">
        <v>3417</v>
      </c>
      <c r="I3684" s="177" t="s">
        <v>3401</v>
      </c>
      <c r="J3684" s="187" t="s">
        <v>9591</v>
      </c>
      <c r="K3684" s="60" t="str">
        <f t="shared" si="73"/>
        <v>0001000010010102575</v>
      </c>
    </row>
    <row r="3685" spans="1:11" s="3" customFormat="1">
      <c r="A3685" s="176" t="s">
        <v>6568</v>
      </c>
      <c r="B3685" s="176"/>
      <c r="C3685" s="185">
        <v>4</v>
      </c>
      <c r="D3685" s="153">
        <v>0</v>
      </c>
      <c r="E3685" s="177" t="s">
        <v>3417</v>
      </c>
      <c r="F3685" s="177" t="s">
        <v>3986</v>
      </c>
      <c r="G3685" s="177" t="s">
        <v>3417</v>
      </c>
      <c r="H3685" s="177" t="s">
        <v>3417</v>
      </c>
      <c r="I3685" s="177" t="s">
        <v>3401</v>
      </c>
      <c r="J3685" s="177" t="s">
        <v>9592</v>
      </c>
      <c r="K3685" s="60" t="str">
        <f t="shared" si="73"/>
        <v>0001000010010102576</v>
      </c>
    </row>
    <row r="3686" spans="1:11" s="3" customFormat="1">
      <c r="A3686" s="176" t="s">
        <v>6569</v>
      </c>
      <c r="B3686" s="176"/>
      <c r="C3686" s="185">
        <v>4</v>
      </c>
      <c r="D3686" s="153">
        <v>0</v>
      </c>
      <c r="E3686" s="177" t="s">
        <v>3417</v>
      </c>
      <c r="F3686" s="177" t="s">
        <v>3986</v>
      </c>
      <c r="G3686" s="177" t="s">
        <v>3417</v>
      </c>
      <c r="H3686" s="177" t="s">
        <v>3417</v>
      </c>
      <c r="I3686" s="177" t="s">
        <v>3401</v>
      </c>
      <c r="J3686" s="187" t="s">
        <v>9593</v>
      </c>
      <c r="K3686" s="60" t="str">
        <f t="shared" si="73"/>
        <v>0001000010010102577</v>
      </c>
    </row>
    <row r="3687" spans="1:11" s="3" customFormat="1">
      <c r="A3687" s="176" t="s">
        <v>6570</v>
      </c>
      <c r="B3687" s="176"/>
      <c r="C3687" s="185">
        <v>4</v>
      </c>
      <c r="D3687" s="153">
        <v>0</v>
      </c>
      <c r="E3687" s="177" t="s">
        <v>3417</v>
      </c>
      <c r="F3687" s="177" t="s">
        <v>3986</v>
      </c>
      <c r="G3687" s="177" t="s">
        <v>3417</v>
      </c>
      <c r="H3687" s="177" t="s">
        <v>3417</v>
      </c>
      <c r="I3687" s="177" t="s">
        <v>3401</v>
      </c>
      <c r="J3687" s="177" t="s">
        <v>9594</v>
      </c>
      <c r="K3687" s="60" t="str">
        <f t="shared" si="73"/>
        <v>0001000010010102578</v>
      </c>
    </row>
    <row r="3688" spans="1:11" s="3" customFormat="1">
      <c r="A3688" s="176" t="s">
        <v>6571</v>
      </c>
      <c r="B3688" s="176"/>
      <c r="C3688" s="185">
        <v>4</v>
      </c>
      <c r="D3688" s="153">
        <v>0</v>
      </c>
      <c r="E3688" s="177" t="s">
        <v>3417</v>
      </c>
      <c r="F3688" s="177" t="s">
        <v>3986</v>
      </c>
      <c r="G3688" s="177" t="s">
        <v>3417</v>
      </c>
      <c r="H3688" s="177" t="s">
        <v>3417</v>
      </c>
      <c r="I3688" s="177" t="s">
        <v>3401</v>
      </c>
      <c r="J3688" s="187" t="s">
        <v>9595</v>
      </c>
      <c r="K3688" s="60" t="str">
        <f t="shared" si="73"/>
        <v>0001000010010102579</v>
      </c>
    </row>
    <row r="3689" spans="1:11" s="3" customFormat="1">
      <c r="A3689" s="176" t="s">
        <v>6572</v>
      </c>
      <c r="B3689" s="176"/>
      <c r="C3689" s="185">
        <v>4</v>
      </c>
      <c r="D3689" s="153">
        <v>0</v>
      </c>
      <c r="E3689" s="177" t="s">
        <v>3417</v>
      </c>
      <c r="F3689" s="177" t="s">
        <v>3986</v>
      </c>
      <c r="G3689" s="177" t="s">
        <v>3417</v>
      </c>
      <c r="H3689" s="177" t="s">
        <v>3417</v>
      </c>
      <c r="I3689" s="177" t="s">
        <v>3401</v>
      </c>
      <c r="J3689" s="177" t="s">
        <v>9596</v>
      </c>
      <c r="K3689" s="60" t="str">
        <f t="shared" si="73"/>
        <v>0001000010010102580</v>
      </c>
    </row>
    <row r="3690" spans="1:11" s="3" customFormat="1">
      <c r="A3690" s="176" t="s">
        <v>6573</v>
      </c>
      <c r="B3690" s="176"/>
      <c r="C3690" s="185">
        <v>4</v>
      </c>
      <c r="D3690" s="153">
        <v>0</v>
      </c>
      <c r="E3690" s="177" t="s">
        <v>3417</v>
      </c>
      <c r="F3690" s="177" t="s">
        <v>3986</v>
      </c>
      <c r="G3690" s="177" t="s">
        <v>3417</v>
      </c>
      <c r="H3690" s="177" t="s">
        <v>3417</v>
      </c>
      <c r="I3690" s="177" t="s">
        <v>3401</v>
      </c>
      <c r="J3690" s="187" t="s">
        <v>9597</v>
      </c>
      <c r="K3690" s="60" t="str">
        <f t="shared" si="73"/>
        <v>0001000010010102581</v>
      </c>
    </row>
    <row r="3691" spans="1:11" s="3" customFormat="1">
      <c r="A3691" s="176" t="s">
        <v>6574</v>
      </c>
      <c r="B3691" s="176"/>
      <c r="C3691" s="185">
        <v>4</v>
      </c>
      <c r="D3691" s="153">
        <v>0</v>
      </c>
      <c r="E3691" s="177" t="s">
        <v>3417</v>
      </c>
      <c r="F3691" s="177" t="s">
        <v>3986</v>
      </c>
      <c r="G3691" s="177" t="s">
        <v>3417</v>
      </c>
      <c r="H3691" s="177" t="s">
        <v>3417</v>
      </c>
      <c r="I3691" s="177" t="s">
        <v>3401</v>
      </c>
      <c r="J3691" s="177" t="s">
        <v>9598</v>
      </c>
      <c r="K3691" s="60" t="str">
        <f t="shared" si="73"/>
        <v>0001000010010102582</v>
      </c>
    </row>
    <row r="3692" spans="1:11" s="3" customFormat="1">
      <c r="A3692" s="176" t="s">
        <v>6575</v>
      </c>
      <c r="B3692" s="176"/>
      <c r="C3692" s="185">
        <v>4</v>
      </c>
      <c r="D3692" s="153">
        <v>0</v>
      </c>
      <c r="E3692" s="177" t="s">
        <v>3417</v>
      </c>
      <c r="F3692" s="177" t="s">
        <v>3986</v>
      </c>
      <c r="G3692" s="177" t="s">
        <v>3417</v>
      </c>
      <c r="H3692" s="177" t="s">
        <v>3417</v>
      </c>
      <c r="I3692" s="177" t="s">
        <v>3401</v>
      </c>
      <c r="J3692" s="187" t="s">
        <v>9599</v>
      </c>
      <c r="K3692" s="60" t="str">
        <f t="shared" si="73"/>
        <v>0001000010010102583</v>
      </c>
    </row>
    <row r="3693" spans="1:11" s="3" customFormat="1">
      <c r="A3693" s="176" t="s">
        <v>6576</v>
      </c>
      <c r="B3693" s="176"/>
      <c r="C3693" s="185">
        <v>4</v>
      </c>
      <c r="D3693" s="153">
        <v>0</v>
      </c>
      <c r="E3693" s="177" t="s">
        <v>3417</v>
      </c>
      <c r="F3693" s="177" t="s">
        <v>3986</v>
      </c>
      <c r="G3693" s="177" t="s">
        <v>3417</v>
      </c>
      <c r="H3693" s="177" t="s">
        <v>3417</v>
      </c>
      <c r="I3693" s="177" t="s">
        <v>3401</v>
      </c>
      <c r="J3693" s="177" t="s">
        <v>9600</v>
      </c>
      <c r="K3693" s="60" t="str">
        <f t="shared" si="73"/>
        <v>0001000010010102584</v>
      </c>
    </row>
    <row r="3694" spans="1:11" s="3" customFormat="1">
      <c r="A3694" s="176" t="s">
        <v>6577</v>
      </c>
      <c r="B3694" s="176"/>
      <c r="C3694" s="185">
        <v>4</v>
      </c>
      <c r="D3694" s="153">
        <v>0</v>
      </c>
      <c r="E3694" s="177" t="s">
        <v>3417</v>
      </c>
      <c r="F3694" s="177" t="s">
        <v>3986</v>
      </c>
      <c r="G3694" s="177" t="s">
        <v>3417</v>
      </c>
      <c r="H3694" s="177" t="s">
        <v>3417</v>
      </c>
      <c r="I3694" s="177" t="s">
        <v>3401</v>
      </c>
      <c r="J3694" s="187" t="s">
        <v>9601</v>
      </c>
      <c r="K3694" s="60" t="str">
        <f t="shared" si="73"/>
        <v>0001000010010102585</v>
      </c>
    </row>
    <row r="3695" spans="1:11" s="3" customFormat="1">
      <c r="A3695" s="176" t="s">
        <v>6578</v>
      </c>
      <c r="B3695" s="176"/>
      <c r="C3695" s="185">
        <v>4</v>
      </c>
      <c r="D3695" s="153">
        <v>0</v>
      </c>
      <c r="E3695" s="177" t="s">
        <v>3417</v>
      </c>
      <c r="F3695" s="177" t="s">
        <v>3986</v>
      </c>
      <c r="G3695" s="177" t="s">
        <v>3417</v>
      </c>
      <c r="H3695" s="177" t="s">
        <v>3417</v>
      </c>
      <c r="I3695" s="177" t="s">
        <v>3401</v>
      </c>
      <c r="J3695" s="177" t="s">
        <v>9602</v>
      </c>
      <c r="K3695" s="60" t="str">
        <f t="shared" si="73"/>
        <v>0001000010010102586</v>
      </c>
    </row>
    <row r="3696" spans="1:11" s="3" customFormat="1">
      <c r="A3696" s="176" t="s">
        <v>6579</v>
      </c>
      <c r="B3696" s="176"/>
      <c r="C3696" s="185">
        <v>4</v>
      </c>
      <c r="D3696" s="153">
        <v>0</v>
      </c>
      <c r="E3696" s="177" t="s">
        <v>3417</v>
      </c>
      <c r="F3696" s="177" t="s">
        <v>3986</v>
      </c>
      <c r="G3696" s="177" t="s">
        <v>3417</v>
      </c>
      <c r="H3696" s="177" t="s">
        <v>3417</v>
      </c>
      <c r="I3696" s="177" t="s">
        <v>3401</v>
      </c>
      <c r="J3696" s="187" t="s">
        <v>9603</v>
      </c>
      <c r="K3696" s="60" t="str">
        <f t="shared" si="73"/>
        <v>0001000010010102587</v>
      </c>
    </row>
    <row r="3697" spans="1:11" s="3" customFormat="1">
      <c r="A3697" s="176" t="s">
        <v>6580</v>
      </c>
      <c r="B3697" s="176"/>
      <c r="C3697" s="185">
        <v>4</v>
      </c>
      <c r="D3697" s="153">
        <v>0</v>
      </c>
      <c r="E3697" s="177" t="s">
        <v>3417</v>
      </c>
      <c r="F3697" s="177" t="s">
        <v>3986</v>
      </c>
      <c r="G3697" s="177" t="s">
        <v>3417</v>
      </c>
      <c r="H3697" s="177" t="s">
        <v>3417</v>
      </c>
      <c r="I3697" s="177" t="s">
        <v>3401</v>
      </c>
      <c r="J3697" s="177" t="s">
        <v>9604</v>
      </c>
      <c r="K3697" s="60" t="str">
        <f t="shared" si="73"/>
        <v>0001000010010102588</v>
      </c>
    </row>
    <row r="3698" spans="1:11" s="3" customFormat="1">
      <c r="A3698" s="176" t="s">
        <v>6581</v>
      </c>
      <c r="B3698" s="176"/>
      <c r="C3698" s="185">
        <v>4</v>
      </c>
      <c r="D3698" s="153">
        <v>0</v>
      </c>
      <c r="E3698" s="177" t="s">
        <v>3417</v>
      </c>
      <c r="F3698" s="177" t="s">
        <v>3986</v>
      </c>
      <c r="G3698" s="177" t="s">
        <v>3417</v>
      </c>
      <c r="H3698" s="177" t="s">
        <v>3417</v>
      </c>
      <c r="I3698" s="177" t="s">
        <v>3401</v>
      </c>
      <c r="J3698" s="187" t="s">
        <v>9605</v>
      </c>
      <c r="K3698" s="60" t="str">
        <f t="shared" si="73"/>
        <v>0001000010010102589</v>
      </c>
    </row>
    <row r="3699" spans="1:11" s="3" customFormat="1">
      <c r="A3699" s="176" t="s">
        <v>6582</v>
      </c>
      <c r="B3699" s="176"/>
      <c r="C3699" s="185">
        <v>4</v>
      </c>
      <c r="D3699" s="153">
        <v>0</v>
      </c>
      <c r="E3699" s="177" t="s">
        <v>3417</v>
      </c>
      <c r="F3699" s="177" t="s">
        <v>3986</v>
      </c>
      <c r="G3699" s="177" t="s">
        <v>3417</v>
      </c>
      <c r="H3699" s="177" t="s">
        <v>3417</v>
      </c>
      <c r="I3699" s="177" t="s">
        <v>3401</v>
      </c>
      <c r="J3699" s="177" t="s">
        <v>9606</v>
      </c>
      <c r="K3699" s="60" t="str">
        <f t="shared" si="73"/>
        <v>0001000010010102590</v>
      </c>
    </row>
    <row r="3700" spans="1:11" s="3" customFormat="1">
      <c r="A3700" s="176" t="s">
        <v>6583</v>
      </c>
      <c r="B3700" s="176"/>
      <c r="C3700" s="185">
        <v>4</v>
      </c>
      <c r="D3700" s="153">
        <v>0</v>
      </c>
      <c r="E3700" s="177" t="s">
        <v>3417</v>
      </c>
      <c r="F3700" s="177" t="s">
        <v>3986</v>
      </c>
      <c r="G3700" s="177" t="s">
        <v>3417</v>
      </c>
      <c r="H3700" s="177" t="s">
        <v>3417</v>
      </c>
      <c r="I3700" s="177" t="s">
        <v>3401</v>
      </c>
      <c r="J3700" s="187" t="s">
        <v>9607</v>
      </c>
      <c r="K3700" s="60" t="str">
        <f t="shared" si="73"/>
        <v>0001000010010102591</v>
      </c>
    </row>
    <row r="3701" spans="1:11" s="3" customFormat="1">
      <c r="A3701" s="176" t="s">
        <v>6584</v>
      </c>
      <c r="B3701" s="176"/>
      <c r="C3701" s="185">
        <v>4</v>
      </c>
      <c r="D3701" s="153">
        <v>0</v>
      </c>
      <c r="E3701" s="177" t="s">
        <v>3417</v>
      </c>
      <c r="F3701" s="177" t="s">
        <v>3986</v>
      </c>
      <c r="G3701" s="177" t="s">
        <v>3417</v>
      </c>
      <c r="H3701" s="177" t="s">
        <v>3417</v>
      </c>
      <c r="I3701" s="177" t="s">
        <v>3401</v>
      </c>
      <c r="J3701" s="177" t="s">
        <v>9608</v>
      </c>
      <c r="K3701" s="60" t="str">
        <f t="shared" si="73"/>
        <v>0001000010010102592</v>
      </c>
    </row>
    <row r="3702" spans="1:11" s="3" customFormat="1">
      <c r="A3702" s="176" t="s">
        <v>6585</v>
      </c>
      <c r="B3702" s="176"/>
      <c r="C3702" s="185">
        <v>4</v>
      </c>
      <c r="D3702" s="153">
        <v>0</v>
      </c>
      <c r="E3702" s="177" t="s">
        <v>3417</v>
      </c>
      <c r="F3702" s="177" t="s">
        <v>3986</v>
      </c>
      <c r="G3702" s="177" t="s">
        <v>3417</v>
      </c>
      <c r="H3702" s="177" t="s">
        <v>3417</v>
      </c>
      <c r="I3702" s="177" t="s">
        <v>3401</v>
      </c>
      <c r="J3702" s="187" t="s">
        <v>9609</v>
      </c>
      <c r="K3702" s="60" t="str">
        <f t="shared" si="73"/>
        <v>0001000010010102593</v>
      </c>
    </row>
    <row r="3703" spans="1:11" s="3" customFormat="1">
      <c r="A3703" s="176" t="s">
        <v>6586</v>
      </c>
      <c r="B3703" s="176"/>
      <c r="C3703" s="185">
        <v>4</v>
      </c>
      <c r="D3703" s="153">
        <v>0</v>
      </c>
      <c r="E3703" s="177" t="s">
        <v>3417</v>
      </c>
      <c r="F3703" s="177" t="s">
        <v>3986</v>
      </c>
      <c r="G3703" s="177" t="s">
        <v>3417</v>
      </c>
      <c r="H3703" s="177" t="s">
        <v>3417</v>
      </c>
      <c r="I3703" s="177" t="s">
        <v>3401</v>
      </c>
      <c r="J3703" s="177" t="s">
        <v>9610</v>
      </c>
      <c r="K3703" s="60" t="str">
        <f t="shared" si="73"/>
        <v>0001000010010102594</v>
      </c>
    </row>
    <row r="3704" spans="1:11" s="3" customFormat="1">
      <c r="A3704" s="176" t="s">
        <v>6587</v>
      </c>
      <c r="B3704" s="176"/>
      <c r="C3704" s="185">
        <v>4</v>
      </c>
      <c r="D3704" s="153">
        <v>0</v>
      </c>
      <c r="E3704" s="177" t="s">
        <v>3417</v>
      </c>
      <c r="F3704" s="177" t="s">
        <v>3986</v>
      </c>
      <c r="G3704" s="177" t="s">
        <v>3417</v>
      </c>
      <c r="H3704" s="177" t="s">
        <v>3417</v>
      </c>
      <c r="I3704" s="177" t="s">
        <v>3401</v>
      </c>
      <c r="J3704" s="187" t="s">
        <v>9611</v>
      </c>
      <c r="K3704" s="60" t="str">
        <f t="shared" si="73"/>
        <v>0001000010010102595</v>
      </c>
    </row>
    <row r="3705" spans="1:11" s="3" customFormat="1">
      <c r="A3705" s="176" t="s">
        <v>6588</v>
      </c>
      <c r="B3705" s="176"/>
      <c r="C3705" s="185">
        <v>4</v>
      </c>
      <c r="D3705" s="153">
        <v>0</v>
      </c>
      <c r="E3705" s="177" t="s">
        <v>3417</v>
      </c>
      <c r="F3705" s="177" t="s">
        <v>3986</v>
      </c>
      <c r="G3705" s="177" t="s">
        <v>3417</v>
      </c>
      <c r="H3705" s="177" t="s">
        <v>3417</v>
      </c>
      <c r="I3705" s="177" t="s">
        <v>3401</v>
      </c>
      <c r="J3705" s="177" t="s">
        <v>9612</v>
      </c>
      <c r="K3705" s="60" t="str">
        <f t="shared" si="73"/>
        <v>0001000010010102596</v>
      </c>
    </row>
    <row r="3706" spans="1:11" s="3" customFormat="1">
      <c r="A3706" s="176" t="s">
        <v>6589</v>
      </c>
      <c r="B3706" s="176"/>
      <c r="C3706" s="185">
        <v>4</v>
      </c>
      <c r="D3706" s="153">
        <v>0</v>
      </c>
      <c r="E3706" s="177" t="s">
        <v>3417</v>
      </c>
      <c r="F3706" s="177" t="s">
        <v>3986</v>
      </c>
      <c r="G3706" s="177" t="s">
        <v>3417</v>
      </c>
      <c r="H3706" s="177" t="s">
        <v>3417</v>
      </c>
      <c r="I3706" s="177" t="s">
        <v>3401</v>
      </c>
      <c r="J3706" s="187" t="s">
        <v>9613</v>
      </c>
      <c r="K3706" s="60" t="str">
        <f t="shared" si="73"/>
        <v>0001000010010102597</v>
      </c>
    </row>
    <row r="3707" spans="1:11" s="3" customFormat="1">
      <c r="A3707" s="176" t="s">
        <v>6590</v>
      </c>
      <c r="B3707" s="176"/>
      <c r="C3707" s="185">
        <v>4</v>
      </c>
      <c r="D3707" s="153">
        <v>0</v>
      </c>
      <c r="E3707" s="177" t="s">
        <v>3417</v>
      </c>
      <c r="F3707" s="177" t="s">
        <v>3986</v>
      </c>
      <c r="G3707" s="177" t="s">
        <v>3417</v>
      </c>
      <c r="H3707" s="177" t="s">
        <v>3417</v>
      </c>
      <c r="I3707" s="177" t="s">
        <v>3401</v>
      </c>
      <c r="J3707" s="177" t="s">
        <v>9614</v>
      </c>
      <c r="K3707" s="60" t="str">
        <f t="shared" si="73"/>
        <v>0001000010010102598</v>
      </c>
    </row>
    <row r="3708" spans="1:11" s="3" customFormat="1">
      <c r="A3708" s="176" t="s">
        <v>6591</v>
      </c>
      <c r="B3708" s="176"/>
      <c r="C3708" s="185">
        <v>4</v>
      </c>
      <c r="D3708" s="153">
        <v>0</v>
      </c>
      <c r="E3708" s="177" t="s">
        <v>3417</v>
      </c>
      <c r="F3708" s="177" t="s">
        <v>3986</v>
      </c>
      <c r="G3708" s="177" t="s">
        <v>3417</v>
      </c>
      <c r="H3708" s="177" t="s">
        <v>3417</v>
      </c>
      <c r="I3708" s="177" t="s">
        <v>3401</v>
      </c>
      <c r="J3708" s="187" t="s">
        <v>9615</v>
      </c>
      <c r="K3708" s="60" t="str">
        <f t="shared" si="73"/>
        <v>0001000010010102599</v>
      </c>
    </row>
    <row r="3709" spans="1:11" s="3" customFormat="1">
      <c r="A3709" s="176" t="s">
        <v>6592</v>
      </c>
      <c r="B3709" s="176"/>
      <c r="C3709" s="185">
        <v>4</v>
      </c>
      <c r="D3709" s="153">
        <v>0</v>
      </c>
      <c r="E3709" s="177" t="s">
        <v>3417</v>
      </c>
      <c r="F3709" s="177" t="s">
        <v>3986</v>
      </c>
      <c r="G3709" s="177" t="s">
        <v>3417</v>
      </c>
      <c r="H3709" s="177" t="s">
        <v>3417</v>
      </c>
      <c r="I3709" s="177" t="s">
        <v>3401</v>
      </c>
      <c r="J3709" s="177" t="s">
        <v>9616</v>
      </c>
      <c r="K3709" s="60" t="str">
        <f t="shared" si="73"/>
        <v>0001000010010102600</v>
      </c>
    </row>
    <row r="3710" spans="1:11" s="3" customFormat="1">
      <c r="A3710" s="176" t="s">
        <v>6593</v>
      </c>
      <c r="B3710" s="176"/>
      <c r="C3710" s="185">
        <v>4</v>
      </c>
      <c r="D3710" s="153">
        <v>0</v>
      </c>
      <c r="E3710" s="177" t="s">
        <v>3417</v>
      </c>
      <c r="F3710" s="177" t="s">
        <v>3986</v>
      </c>
      <c r="G3710" s="177" t="s">
        <v>3417</v>
      </c>
      <c r="H3710" s="177" t="s">
        <v>3417</v>
      </c>
      <c r="I3710" s="177" t="s">
        <v>3401</v>
      </c>
      <c r="J3710" s="187" t="s">
        <v>9617</v>
      </c>
      <c r="K3710" s="60" t="str">
        <f t="shared" si="73"/>
        <v>0001000010010102601</v>
      </c>
    </row>
    <row r="3711" spans="1:11" s="3" customFormat="1">
      <c r="A3711" s="176" t="s">
        <v>6594</v>
      </c>
      <c r="B3711" s="176"/>
      <c r="C3711" s="185">
        <v>4</v>
      </c>
      <c r="D3711" s="153">
        <v>0</v>
      </c>
      <c r="E3711" s="177" t="s">
        <v>3417</v>
      </c>
      <c r="F3711" s="177" t="s">
        <v>3986</v>
      </c>
      <c r="G3711" s="177" t="s">
        <v>3417</v>
      </c>
      <c r="H3711" s="177" t="s">
        <v>3417</v>
      </c>
      <c r="I3711" s="177" t="s">
        <v>3401</v>
      </c>
      <c r="J3711" s="177" t="s">
        <v>9618</v>
      </c>
      <c r="K3711" s="60" t="str">
        <f t="shared" si="73"/>
        <v>0001000010010102602</v>
      </c>
    </row>
    <row r="3712" spans="1:11" s="3" customFormat="1">
      <c r="A3712" s="176" t="s">
        <v>6595</v>
      </c>
      <c r="B3712" s="176"/>
      <c r="C3712" s="185">
        <v>4</v>
      </c>
      <c r="D3712" s="153">
        <v>0</v>
      </c>
      <c r="E3712" s="177" t="s">
        <v>3417</v>
      </c>
      <c r="F3712" s="177" t="s">
        <v>3986</v>
      </c>
      <c r="G3712" s="177" t="s">
        <v>3417</v>
      </c>
      <c r="H3712" s="177" t="s">
        <v>3417</v>
      </c>
      <c r="I3712" s="177" t="s">
        <v>3401</v>
      </c>
      <c r="J3712" s="187" t="s">
        <v>9619</v>
      </c>
      <c r="K3712" s="60" t="str">
        <f t="shared" si="73"/>
        <v>0001000010010102603</v>
      </c>
    </row>
    <row r="3713" spans="1:11" s="3" customFormat="1">
      <c r="A3713" s="176" t="s">
        <v>6596</v>
      </c>
      <c r="B3713" s="176"/>
      <c r="C3713" s="185">
        <v>4</v>
      </c>
      <c r="D3713" s="153">
        <v>0</v>
      </c>
      <c r="E3713" s="177" t="s">
        <v>3417</v>
      </c>
      <c r="F3713" s="177" t="s">
        <v>3986</v>
      </c>
      <c r="G3713" s="177" t="s">
        <v>3417</v>
      </c>
      <c r="H3713" s="177" t="s">
        <v>3417</v>
      </c>
      <c r="I3713" s="177" t="s">
        <v>3401</v>
      </c>
      <c r="J3713" s="177" t="s">
        <v>9620</v>
      </c>
      <c r="K3713" s="60" t="str">
        <f t="shared" si="73"/>
        <v>0001000010010102604</v>
      </c>
    </row>
    <row r="3714" spans="1:11" s="3" customFormat="1">
      <c r="A3714" s="176" t="s">
        <v>6597</v>
      </c>
      <c r="B3714" s="176"/>
      <c r="C3714" s="185">
        <v>4</v>
      </c>
      <c r="D3714" s="153">
        <v>0</v>
      </c>
      <c r="E3714" s="177" t="s">
        <v>3417</v>
      </c>
      <c r="F3714" s="177" t="s">
        <v>3986</v>
      </c>
      <c r="G3714" s="177" t="s">
        <v>3417</v>
      </c>
      <c r="H3714" s="177" t="s">
        <v>3417</v>
      </c>
      <c r="I3714" s="177" t="s">
        <v>3401</v>
      </c>
      <c r="J3714" s="187" t="s">
        <v>9621</v>
      </c>
      <c r="K3714" s="60" t="str">
        <f t="shared" si="73"/>
        <v>0001000010010102605</v>
      </c>
    </row>
    <row r="3715" spans="1:11" s="3" customFormat="1">
      <c r="A3715" s="176" t="s">
        <v>6598</v>
      </c>
      <c r="B3715" s="176"/>
      <c r="C3715" s="185">
        <v>4</v>
      </c>
      <c r="D3715" s="153">
        <v>0</v>
      </c>
      <c r="E3715" s="177" t="s">
        <v>3417</v>
      </c>
      <c r="F3715" s="177" t="s">
        <v>3986</v>
      </c>
      <c r="G3715" s="177" t="s">
        <v>3417</v>
      </c>
      <c r="H3715" s="177" t="s">
        <v>3417</v>
      </c>
      <c r="I3715" s="177" t="s">
        <v>3401</v>
      </c>
      <c r="J3715" s="177" t="s">
        <v>9622</v>
      </c>
      <c r="K3715" s="60" t="str">
        <f t="shared" si="73"/>
        <v>0001000010010102606</v>
      </c>
    </row>
    <row r="3716" spans="1:11" s="3" customFormat="1">
      <c r="A3716" s="176" t="s">
        <v>6599</v>
      </c>
      <c r="B3716" s="176"/>
      <c r="C3716" s="185">
        <v>4</v>
      </c>
      <c r="D3716" s="153">
        <v>0</v>
      </c>
      <c r="E3716" s="177" t="s">
        <v>3417</v>
      </c>
      <c r="F3716" s="177" t="s">
        <v>3986</v>
      </c>
      <c r="G3716" s="177" t="s">
        <v>3417</v>
      </c>
      <c r="H3716" s="177" t="s">
        <v>3417</v>
      </c>
      <c r="I3716" s="177" t="s">
        <v>3401</v>
      </c>
      <c r="J3716" s="187" t="s">
        <v>9623</v>
      </c>
      <c r="K3716" s="60" t="str">
        <f t="shared" si="73"/>
        <v>0001000010010102607</v>
      </c>
    </row>
    <row r="3717" spans="1:11" s="3" customFormat="1">
      <c r="A3717" s="176" t="s">
        <v>6600</v>
      </c>
      <c r="B3717" s="176"/>
      <c r="C3717" s="185">
        <v>4</v>
      </c>
      <c r="D3717" s="153">
        <v>0</v>
      </c>
      <c r="E3717" s="177" t="s">
        <v>3417</v>
      </c>
      <c r="F3717" s="177" t="s">
        <v>3986</v>
      </c>
      <c r="G3717" s="177" t="s">
        <v>3417</v>
      </c>
      <c r="H3717" s="177" t="s">
        <v>3417</v>
      </c>
      <c r="I3717" s="177" t="s">
        <v>3401</v>
      </c>
      <c r="J3717" s="177" t="s">
        <v>9624</v>
      </c>
      <c r="K3717" s="60" t="str">
        <f t="shared" si="73"/>
        <v>0001000010010102608</v>
      </c>
    </row>
    <row r="3718" spans="1:11" s="3" customFormat="1">
      <c r="A3718" s="176" t="s">
        <v>6601</v>
      </c>
      <c r="B3718" s="176"/>
      <c r="C3718" s="185">
        <v>4</v>
      </c>
      <c r="D3718" s="153">
        <v>0</v>
      </c>
      <c r="E3718" s="177" t="s">
        <v>3417</v>
      </c>
      <c r="F3718" s="177" t="s">
        <v>3986</v>
      </c>
      <c r="G3718" s="177" t="s">
        <v>3417</v>
      </c>
      <c r="H3718" s="177" t="s">
        <v>3417</v>
      </c>
      <c r="I3718" s="177" t="s">
        <v>3401</v>
      </c>
      <c r="J3718" s="187" t="s">
        <v>9625</v>
      </c>
      <c r="K3718" s="60" t="str">
        <f t="shared" si="73"/>
        <v>0001000010010102609</v>
      </c>
    </row>
    <row r="3719" spans="1:11" s="3" customFormat="1">
      <c r="A3719" s="176" t="s">
        <v>6602</v>
      </c>
      <c r="B3719" s="176"/>
      <c r="C3719" s="185">
        <v>4</v>
      </c>
      <c r="D3719" s="153">
        <v>0</v>
      </c>
      <c r="E3719" s="177" t="s">
        <v>3417</v>
      </c>
      <c r="F3719" s="177" t="s">
        <v>3986</v>
      </c>
      <c r="G3719" s="177" t="s">
        <v>3417</v>
      </c>
      <c r="H3719" s="177" t="s">
        <v>3417</v>
      </c>
      <c r="I3719" s="177" t="s">
        <v>3401</v>
      </c>
      <c r="J3719" s="177" t="s">
        <v>9626</v>
      </c>
      <c r="K3719" s="60" t="str">
        <f t="shared" si="73"/>
        <v>0001000010010102610</v>
      </c>
    </row>
    <row r="3720" spans="1:11" s="3" customFormat="1">
      <c r="A3720" s="176" t="s">
        <v>6603</v>
      </c>
      <c r="B3720" s="176"/>
      <c r="C3720" s="185">
        <v>4</v>
      </c>
      <c r="D3720" s="153">
        <v>0</v>
      </c>
      <c r="E3720" s="177" t="s">
        <v>3417</v>
      </c>
      <c r="F3720" s="177" t="s">
        <v>3986</v>
      </c>
      <c r="G3720" s="177" t="s">
        <v>3417</v>
      </c>
      <c r="H3720" s="177" t="s">
        <v>3417</v>
      </c>
      <c r="I3720" s="177" t="s">
        <v>3401</v>
      </c>
      <c r="J3720" s="187" t="s">
        <v>9627</v>
      </c>
      <c r="K3720" s="60" t="str">
        <f t="shared" si="73"/>
        <v>0001000010010102611</v>
      </c>
    </row>
    <row r="3721" spans="1:11" s="3" customFormat="1">
      <c r="A3721" s="176" t="s">
        <v>6604</v>
      </c>
      <c r="B3721" s="176"/>
      <c r="C3721" s="185">
        <v>4</v>
      </c>
      <c r="D3721" s="153">
        <v>0</v>
      </c>
      <c r="E3721" s="177" t="s">
        <v>3417</v>
      </c>
      <c r="F3721" s="177" t="s">
        <v>3986</v>
      </c>
      <c r="G3721" s="177" t="s">
        <v>3417</v>
      </c>
      <c r="H3721" s="177" t="s">
        <v>3417</v>
      </c>
      <c r="I3721" s="177" t="s">
        <v>3401</v>
      </c>
      <c r="J3721" s="177" t="s">
        <v>9628</v>
      </c>
      <c r="K3721" s="60" t="str">
        <f t="shared" si="73"/>
        <v>0001000010010102612</v>
      </c>
    </row>
    <row r="3722" spans="1:11" s="3" customFormat="1">
      <c r="A3722" s="176" t="s">
        <v>6605</v>
      </c>
      <c r="B3722" s="176"/>
      <c r="C3722" s="185">
        <v>4</v>
      </c>
      <c r="D3722" s="153">
        <v>0</v>
      </c>
      <c r="E3722" s="177" t="s">
        <v>3417</v>
      </c>
      <c r="F3722" s="177" t="s">
        <v>3986</v>
      </c>
      <c r="G3722" s="177" t="s">
        <v>3417</v>
      </c>
      <c r="H3722" s="177" t="s">
        <v>3417</v>
      </c>
      <c r="I3722" s="177" t="s">
        <v>3401</v>
      </c>
      <c r="J3722" s="187" t="s">
        <v>9629</v>
      </c>
      <c r="K3722" s="60" t="str">
        <f t="shared" si="73"/>
        <v>0001000010010102613</v>
      </c>
    </row>
    <row r="3723" spans="1:11" s="3" customFormat="1">
      <c r="A3723" s="176" t="s">
        <v>6606</v>
      </c>
      <c r="B3723" s="176"/>
      <c r="C3723" s="185">
        <v>4</v>
      </c>
      <c r="D3723" s="153">
        <v>0</v>
      </c>
      <c r="E3723" s="177" t="s">
        <v>3417</v>
      </c>
      <c r="F3723" s="177" t="s">
        <v>3986</v>
      </c>
      <c r="G3723" s="177" t="s">
        <v>3417</v>
      </c>
      <c r="H3723" s="177" t="s">
        <v>3417</v>
      </c>
      <c r="I3723" s="177" t="s">
        <v>3401</v>
      </c>
      <c r="J3723" s="177" t="s">
        <v>9630</v>
      </c>
      <c r="K3723" s="60" t="str">
        <f t="shared" si="73"/>
        <v>0001000010010102614</v>
      </c>
    </row>
    <row r="3724" spans="1:11" s="3" customFormat="1">
      <c r="A3724" s="176" t="s">
        <v>6607</v>
      </c>
      <c r="B3724" s="176"/>
      <c r="C3724" s="185">
        <v>4</v>
      </c>
      <c r="D3724" s="153">
        <v>0</v>
      </c>
      <c r="E3724" s="177" t="s">
        <v>3417</v>
      </c>
      <c r="F3724" s="177" t="s">
        <v>3986</v>
      </c>
      <c r="G3724" s="177" t="s">
        <v>3417</v>
      </c>
      <c r="H3724" s="177" t="s">
        <v>3417</v>
      </c>
      <c r="I3724" s="177" t="s">
        <v>3401</v>
      </c>
      <c r="J3724" s="187" t="s">
        <v>9631</v>
      </c>
      <c r="K3724" s="60" t="str">
        <f t="shared" si="73"/>
        <v>0001000010010102615</v>
      </c>
    </row>
    <row r="3725" spans="1:11" s="3" customFormat="1">
      <c r="A3725" s="176" t="s">
        <v>6608</v>
      </c>
      <c r="B3725" s="176"/>
      <c r="C3725" s="185">
        <v>4</v>
      </c>
      <c r="D3725" s="153">
        <v>0</v>
      </c>
      <c r="E3725" s="177" t="s">
        <v>3417</v>
      </c>
      <c r="F3725" s="177" t="s">
        <v>3986</v>
      </c>
      <c r="G3725" s="177" t="s">
        <v>3417</v>
      </c>
      <c r="H3725" s="177" t="s">
        <v>3417</v>
      </c>
      <c r="I3725" s="177" t="s">
        <v>3401</v>
      </c>
      <c r="J3725" s="177" t="s">
        <v>9632</v>
      </c>
      <c r="K3725" s="60" t="str">
        <f t="shared" si="73"/>
        <v>0001000010010102616</v>
      </c>
    </row>
    <row r="3726" spans="1:11" s="3" customFormat="1">
      <c r="A3726" s="176" t="s">
        <v>6609</v>
      </c>
      <c r="B3726" s="176"/>
      <c r="C3726" s="185">
        <v>4</v>
      </c>
      <c r="D3726" s="153">
        <v>0</v>
      </c>
      <c r="E3726" s="177" t="s">
        <v>3417</v>
      </c>
      <c r="F3726" s="177" t="s">
        <v>3986</v>
      </c>
      <c r="G3726" s="177" t="s">
        <v>3417</v>
      </c>
      <c r="H3726" s="177" t="s">
        <v>3417</v>
      </c>
      <c r="I3726" s="177" t="s">
        <v>3401</v>
      </c>
      <c r="J3726" s="187" t="s">
        <v>9633</v>
      </c>
      <c r="K3726" s="60" t="str">
        <f t="shared" si="73"/>
        <v>0001000010010102617</v>
      </c>
    </row>
    <row r="3727" spans="1:11" s="3" customFormat="1">
      <c r="A3727" s="176" t="s">
        <v>6610</v>
      </c>
      <c r="B3727" s="176"/>
      <c r="C3727" s="185">
        <v>4</v>
      </c>
      <c r="D3727" s="153">
        <v>0</v>
      </c>
      <c r="E3727" s="177" t="s">
        <v>3417</v>
      </c>
      <c r="F3727" s="177" t="s">
        <v>3986</v>
      </c>
      <c r="G3727" s="177" t="s">
        <v>3417</v>
      </c>
      <c r="H3727" s="177" t="s">
        <v>3417</v>
      </c>
      <c r="I3727" s="177" t="s">
        <v>3401</v>
      </c>
      <c r="J3727" s="177" t="s">
        <v>9634</v>
      </c>
      <c r="K3727" s="60" t="str">
        <f t="shared" si="73"/>
        <v>0001000010010102618</v>
      </c>
    </row>
    <row r="3728" spans="1:11" s="3" customFormat="1">
      <c r="A3728" s="176" t="s">
        <v>6611</v>
      </c>
      <c r="B3728" s="176"/>
      <c r="C3728" s="185">
        <v>4</v>
      </c>
      <c r="D3728" s="153">
        <v>0</v>
      </c>
      <c r="E3728" s="177" t="s">
        <v>3417</v>
      </c>
      <c r="F3728" s="177" t="s">
        <v>3986</v>
      </c>
      <c r="G3728" s="177" t="s">
        <v>3417</v>
      </c>
      <c r="H3728" s="177" t="s">
        <v>3417</v>
      </c>
      <c r="I3728" s="177" t="s">
        <v>3401</v>
      </c>
      <c r="J3728" s="187" t="s">
        <v>9635</v>
      </c>
      <c r="K3728" s="60" t="str">
        <f t="shared" si="73"/>
        <v>0001000010010102619</v>
      </c>
    </row>
    <row r="3729" spans="1:11" s="3" customFormat="1">
      <c r="A3729" s="176" t="s">
        <v>6612</v>
      </c>
      <c r="B3729" s="176"/>
      <c r="C3729" s="185">
        <v>4</v>
      </c>
      <c r="D3729" s="153">
        <v>0</v>
      </c>
      <c r="E3729" s="177" t="s">
        <v>3417</v>
      </c>
      <c r="F3729" s="177" t="s">
        <v>3986</v>
      </c>
      <c r="G3729" s="177" t="s">
        <v>3417</v>
      </c>
      <c r="H3729" s="177" t="s">
        <v>3417</v>
      </c>
      <c r="I3729" s="177" t="s">
        <v>3401</v>
      </c>
      <c r="J3729" s="177" t="s">
        <v>9636</v>
      </c>
      <c r="K3729" s="60" t="str">
        <f t="shared" si="73"/>
        <v>0001000010010102620</v>
      </c>
    </row>
    <row r="3730" spans="1:11" s="3" customFormat="1">
      <c r="A3730" s="176" t="s">
        <v>6613</v>
      </c>
      <c r="B3730" s="176"/>
      <c r="C3730" s="185">
        <v>4</v>
      </c>
      <c r="D3730" s="153">
        <v>0</v>
      </c>
      <c r="E3730" s="177" t="s">
        <v>3417</v>
      </c>
      <c r="F3730" s="177" t="s">
        <v>3986</v>
      </c>
      <c r="G3730" s="177" t="s">
        <v>3417</v>
      </c>
      <c r="H3730" s="177" t="s">
        <v>3417</v>
      </c>
      <c r="I3730" s="177" t="s">
        <v>3401</v>
      </c>
      <c r="J3730" s="187" t="s">
        <v>9637</v>
      </c>
      <c r="K3730" s="60" t="str">
        <f t="shared" si="73"/>
        <v>0001000010010102621</v>
      </c>
    </row>
    <row r="3731" spans="1:11" s="3" customFormat="1">
      <c r="A3731" s="176" t="s">
        <v>6614</v>
      </c>
      <c r="B3731" s="176"/>
      <c r="C3731" s="185">
        <v>4</v>
      </c>
      <c r="D3731" s="153">
        <v>0</v>
      </c>
      <c r="E3731" s="177" t="s">
        <v>3417</v>
      </c>
      <c r="F3731" s="177" t="s">
        <v>3986</v>
      </c>
      <c r="G3731" s="177" t="s">
        <v>3417</v>
      </c>
      <c r="H3731" s="177" t="s">
        <v>3417</v>
      </c>
      <c r="I3731" s="177" t="s">
        <v>3401</v>
      </c>
      <c r="J3731" s="177" t="s">
        <v>9638</v>
      </c>
      <c r="K3731" s="60" t="str">
        <f t="shared" si="73"/>
        <v>0001000010010102622</v>
      </c>
    </row>
    <row r="3732" spans="1:11" s="3" customFormat="1">
      <c r="A3732" s="176" t="s">
        <v>6615</v>
      </c>
      <c r="B3732" s="176"/>
      <c r="C3732" s="185">
        <v>4</v>
      </c>
      <c r="D3732" s="153">
        <v>0</v>
      </c>
      <c r="E3732" s="177" t="s">
        <v>3417</v>
      </c>
      <c r="F3732" s="177" t="s">
        <v>3986</v>
      </c>
      <c r="G3732" s="177" t="s">
        <v>3417</v>
      </c>
      <c r="H3732" s="177" t="s">
        <v>3417</v>
      </c>
      <c r="I3732" s="177" t="s">
        <v>3401</v>
      </c>
      <c r="J3732" s="187" t="s">
        <v>9639</v>
      </c>
      <c r="K3732" s="60" t="str">
        <f t="shared" si="73"/>
        <v>0001000010010102623</v>
      </c>
    </row>
    <row r="3733" spans="1:11" s="3" customFormat="1">
      <c r="A3733" s="176" t="s">
        <v>6616</v>
      </c>
      <c r="B3733" s="176"/>
      <c r="C3733" s="185">
        <v>4</v>
      </c>
      <c r="D3733" s="153">
        <v>0</v>
      </c>
      <c r="E3733" s="177" t="s">
        <v>3417</v>
      </c>
      <c r="F3733" s="177" t="s">
        <v>3986</v>
      </c>
      <c r="G3733" s="177" t="s">
        <v>3417</v>
      </c>
      <c r="H3733" s="177" t="s">
        <v>3417</v>
      </c>
      <c r="I3733" s="177" t="s">
        <v>3401</v>
      </c>
      <c r="J3733" s="177" t="s">
        <v>9640</v>
      </c>
      <c r="K3733" s="60" t="str">
        <f t="shared" si="73"/>
        <v>0001000010010102624</v>
      </c>
    </row>
    <row r="3734" spans="1:11" s="3" customFormat="1">
      <c r="A3734" s="176" t="s">
        <v>6617</v>
      </c>
      <c r="B3734" s="176"/>
      <c r="C3734" s="185">
        <v>4</v>
      </c>
      <c r="D3734" s="153">
        <v>0</v>
      </c>
      <c r="E3734" s="177" t="s">
        <v>3417</v>
      </c>
      <c r="F3734" s="177" t="s">
        <v>3986</v>
      </c>
      <c r="G3734" s="177" t="s">
        <v>3417</v>
      </c>
      <c r="H3734" s="177" t="s">
        <v>3417</v>
      </c>
      <c r="I3734" s="177" t="s">
        <v>3401</v>
      </c>
      <c r="J3734" s="187" t="s">
        <v>9641</v>
      </c>
      <c r="K3734" s="60" t="str">
        <f t="shared" si="73"/>
        <v>0001000010010102625</v>
      </c>
    </row>
    <row r="3735" spans="1:11" s="3" customFormat="1">
      <c r="A3735" s="176" t="s">
        <v>6618</v>
      </c>
      <c r="B3735" s="176"/>
      <c r="C3735" s="185">
        <v>4</v>
      </c>
      <c r="D3735" s="153">
        <v>0</v>
      </c>
      <c r="E3735" s="177" t="s">
        <v>3417</v>
      </c>
      <c r="F3735" s="177" t="s">
        <v>3986</v>
      </c>
      <c r="G3735" s="177" t="s">
        <v>3417</v>
      </c>
      <c r="H3735" s="177" t="s">
        <v>3417</v>
      </c>
      <c r="I3735" s="177" t="s">
        <v>3401</v>
      </c>
      <c r="J3735" s="177" t="s">
        <v>9642</v>
      </c>
      <c r="K3735" s="60" t="str">
        <f t="shared" ref="K3735:K3798" si="74">D3735&amp;E3735&amp;F3735&amp;G3735&amp;H3735&amp;I3735&amp;J3735</f>
        <v>0001000010010102626</v>
      </c>
    </row>
    <row r="3736" spans="1:11" s="3" customFormat="1">
      <c r="A3736" s="176" t="s">
        <v>6619</v>
      </c>
      <c r="B3736" s="176"/>
      <c r="C3736" s="185">
        <v>4</v>
      </c>
      <c r="D3736" s="153">
        <v>0</v>
      </c>
      <c r="E3736" s="177" t="s">
        <v>3417</v>
      </c>
      <c r="F3736" s="177" t="s">
        <v>3986</v>
      </c>
      <c r="G3736" s="177" t="s">
        <v>3417</v>
      </c>
      <c r="H3736" s="177" t="s">
        <v>3417</v>
      </c>
      <c r="I3736" s="177" t="s">
        <v>3401</v>
      </c>
      <c r="J3736" s="187" t="s">
        <v>9643</v>
      </c>
      <c r="K3736" s="60" t="str">
        <f t="shared" si="74"/>
        <v>0001000010010102627</v>
      </c>
    </row>
    <row r="3737" spans="1:11" s="3" customFormat="1">
      <c r="A3737" s="176" t="s">
        <v>6620</v>
      </c>
      <c r="B3737" s="176"/>
      <c r="C3737" s="185">
        <v>4</v>
      </c>
      <c r="D3737" s="153">
        <v>0</v>
      </c>
      <c r="E3737" s="177" t="s">
        <v>3417</v>
      </c>
      <c r="F3737" s="177" t="s">
        <v>3986</v>
      </c>
      <c r="G3737" s="177" t="s">
        <v>3417</v>
      </c>
      <c r="H3737" s="177" t="s">
        <v>3417</v>
      </c>
      <c r="I3737" s="177" t="s">
        <v>3401</v>
      </c>
      <c r="J3737" s="177" t="s">
        <v>9644</v>
      </c>
      <c r="K3737" s="60" t="str">
        <f t="shared" si="74"/>
        <v>0001000010010102628</v>
      </c>
    </row>
    <row r="3738" spans="1:11" s="3" customFormat="1">
      <c r="A3738" s="176" t="s">
        <v>6621</v>
      </c>
      <c r="B3738" s="176"/>
      <c r="C3738" s="185">
        <v>4</v>
      </c>
      <c r="D3738" s="153">
        <v>0</v>
      </c>
      <c r="E3738" s="177" t="s">
        <v>3417</v>
      </c>
      <c r="F3738" s="177" t="s">
        <v>3986</v>
      </c>
      <c r="G3738" s="177" t="s">
        <v>3417</v>
      </c>
      <c r="H3738" s="177" t="s">
        <v>3417</v>
      </c>
      <c r="I3738" s="177" t="s">
        <v>3401</v>
      </c>
      <c r="J3738" s="187" t="s">
        <v>9645</v>
      </c>
      <c r="K3738" s="60" t="str">
        <f t="shared" si="74"/>
        <v>0001000010010102629</v>
      </c>
    </row>
    <row r="3739" spans="1:11" s="3" customFormat="1">
      <c r="A3739" s="176" t="s">
        <v>6622</v>
      </c>
      <c r="B3739" s="176"/>
      <c r="C3739" s="185">
        <v>4</v>
      </c>
      <c r="D3739" s="153">
        <v>0</v>
      </c>
      <c r="E3739" s="177" t="s">
        <v>3417</v>
      </c>
      <c r="F3739" s="177" t="s">
        <v>3986</v>
      </c>
      <c r="G3739" s="177" t="s">
        <v>3417</v>
      </c>
      <c r="H3739" s="177" t="s">
        <v>3417</v>
      </c>
      <c r="I3739" s="177" t="s">
        <v>3401</v>
      </c>
      <c r="J3739" s="177" t="s">
        <v>9646</v>
      </c>
      <c r="K3739" s="60" t="str">
        <f t="shared" si="74"/>
        <v>0001000010010102630</v>
      </c>
    </row>
    <row r="3740" spans="1:11" s="3" customFormat="1">
      <c r="A3740" s="176" t="s">
        <v>6623</v>
      </c>
      <c r="B3740" s="176"/>
      <c r="C3740" s="185">
        <v>4</v>
      </c>
      <c r="D3740" s="153">
        <v>0</v>
      </c>
      <c r="E3740" s="177" t="s">
        <v>3417</v>
      </c>
      <c r="F3740" s="177" t="s">
        <v>3986</v>
      </c>
      <c r="G3740" s="177" t="s">
        <v>3417</v>
      </c>
      <c r="H3740" s="177" t="s">
        <v>3417</v>
      </c>
      <c r="I3740" s="177" t="s">
        <v>3401</v>
      </c>
      <c r="J3740" s="187" t="s">
        <v>9647</v>
      </c>
      <c r="K3740" s="60" t="str">
        <f t="shared" si="74"/>
        <v>0001000010010102631</v>
      </c>
    </row>
    <row r="3741" spans="1:11" s="3" customFormat="1">
      <c r="A3741" s="176" t="s">
        <v>6624</v>
      </c>
      <c r="B3741" s="176"/>
      <c r="C3741" s="185">
        <v>4</v>
      </c>
      <c r="D3741" s="153">
        <v>0</v>
      </c>
      <c r="E3741" s="177" t="s">
        <v>3417</v>
      </c>
      <c r="F3741" s="177" t="s">
        <v>3986</v>
      </c>
      <c r="G3741" s="177" t="s">
        <v>3417</v>
      </c>
      <c r="H3741" s="177" t="s">
        <v>3417</v>
      </c>
      <c r="I3741" s="177" t="s">
        <v>3401</v>
      </c>
      <c r="J3741" s="177" t="s">
        <v>9648</v>
      </c>
      <c r="K3741" s="60" t="str">
        <f t="shared" si="74"/>
        <v>0001000010010102632</v>
      </c>
    </row>
    <row r="3742" spans="1:11" s="3" customFormat="1">
      <c r="A3742" s="176" t="s">
        <v>6625</v>
      </c>
      <c r="B3742" s="176"/>
      <c r="C3742" s="185">
        <v>4</v>
      </c>
      <c r="D3742" s="153">
        <v>0</v>
      </c>
      <c r="E3742" s="177" t="s">
        <v>3417</v>
      </c>
      <c r="F3742" s="177" t="s">
        <v>3986</v>
      </c>
      <c r="G3742" s="177" t="s">
        <v>3417</v>
      </c>
      <c r="H3742" s="177" t="s">
        <v>3417</v>
      </c>
      <c r="I3742" s="177" t="s">
        <v>3401</v>
      </c>
      <c r="J3742" s="187" t="s">
        <v>9649</v>
      </c>
      <c r="K3742" s="60" t="str">
        <f t="shared" si="74"/>
        <v>0001000010010102633</v>
      </c>
    </row>
    <row r="3743" spans="1:11" s="3" customFormat="1">
      <c r="A3743" s="176" t="s">
        <v>6626</v>
      </c>
      <c r="B3743" s="176"/>
      <c r="C3743" s="185">
        <v>4</v>
      </c>
      <c r="D3743" s="153">
        <v>0</v>
      </c>
      <c r="E3743" s="177" t="s">
        <v>3417</v>
      </c>
      <c r="F3743" s="177" t="s">
        <v>3986</v>
      </c>
      <c r="G3743" s="177" t="s">
        <v>3417</v>
      </c>
      <c r="H3743" s="177" t="s">
        <v>3417</v>
      </c>
      <c r="I3743" s="177" t="s">
        <v>3401</v>
      </c>
      <c r="J3743" s="177" t="s">
        <v>9650</v>
      </c>
      <c r="K3743" s="60" t="str">
        <f t="shared" si="74"/>
        <v>0001000010010102634</v>
      </c>
    </row>
    <row r="3744" spans="1:11" s="3" customFormat="1">
      <c r="A3744" s="176" t="s">
        <v>6627</v>
      </c>
      <c r="B3744" s="176"/>
      <c r="C3744" s="185">
        <v>4</v>
      </c>
      <c r="D3744" s="153">
        <v>0</v>
      </c>
      <c r="E3744" s="177" t="s">
        <v>3417</v>
      </c>
      <c r="F3744" s="177" t="s">
        <v>3986</v>
      </c>
      <c r="G3744" s="177" t="s">
        <v>3417</v>
      </c>
      <c r="H3744" s="177" t="s">
        <v>3417</v>
      </c>
      <c r="I3744" s="177" t="s">
        <v>3401</v>
      </c>
      <c r="J3744" s="187" t="s">
        <v>9651</v>
      </c>
      <c r="K3744" s="60" t="str">
        <f t="shared" si="74"/>
        <v>0001000010010102635</v>
      </c>
    </row>
    <row r="3745" spans="1:11" s="3" customFormat="1">
      <c r="A3745" s="176" t="s">
        <v>6628</v>
      </c>
      <c r="B3745" s="176"/>
      <c r="C3745" s="185">
        <v>4</v>
      </c>
      <c r="D3745" s="153">
        <v>0</v>
      </c>
      <c r="E3745" s="177" t="s">
        <v>3417</v>
      </c>
      <c r="F3745" s="177" t="s">
        <v>3986</v>
      </c>
      <c r="G3745" s="177" t="s">
        <v>3417</v>
      </c>
      <c r="H3745" s="177" t="s">
        <v>3417</v>
      </c>
      <c r="I3745" s="177" t="s">
        <v>3401</v>
      </c>
      <c r="J3745" s="177" t="s">
        <v>9652</v>
      </c>
      <c r="K3745" s="60" t="str">
        <f t="shared" si="74"/>
        <v>0001000010010102636</v>
      </c>
    </row>
    <row r="3746" spans="1:11" s="3" customFormat="1">
      <c r="A3746" s="176" t="s">
        <v>6629</v>
      </c>
      <c r="B3746" s="176"/>
      <c r="C3746" s="185">
        <v>4</v>
      </c>
      <c r="D3746" s="153">
        <v>0</v>
      </c>
      <c r="E3746" s="177" t="s">
        <v>3417</v>
      </c>
      <c r="F3746" s="177" t="s">
        <v>3986</v>
      </c>
      <c r="G3746" s="177" t="s">
        <v>3417</v>
      </c>
      <c r="H3746" s="177" t="s">
        <v>3417</v>
      </c>
      <c r="I3746" s="177" t="s">
        <v>3401</v>
      </c>
      <c r="J3746" s="187" t="s">
        <v>9653</v>
      </c>
      <c r="K3746" s="60" t="str">
        <f t="shared" si="74"/>
        <v>0001000010010102637</v>
      </c>
    </row>
    <row r="3747" spans="1:11" s="3" customFormat="1">
      <c r="A3747" s="176" t="s">
        <v>6630</v>
      </c>
      <c r="B3747" s="176"/>
      <c r="C3747" s="185">
        <v>4</v>
      </c>
      <c r="D3747" s="153">
        <v>0</v>
      </c>
      <c r="E3747" s="177" t="s">
        <v>3417</v>
      </c>
      <c r="F3747" s="177" t="s">
        <v>3986</v>
      </c>
      <c r="G3747" s="177" t="s">
        <v>3417</v>
      </c>
      <c r="H3747" s="177" t="s">
        <v>3417</v>
      </c>
      <c r="I3747" s="177" t="s">
        <v>3401</v>
      </c>
      <c r="J3747" s="177" t="s">
        <v>9654</v>
      </c>
      <c r="K3747" s="60" t="str">
        <f t="shared" si="74"/>
        <v>0001000010010102638</v>
      </c>
    </row>
    <row r="3748" spans="1:11" s="3" customFormat="1">
      <c r="A3748" s="176" t="s">
        <v>6631</v>
      </c>
      <c r="B3748" s="176"/>
      <c r="C3748" s="185">
        <v>4</v>
      </c>
      <c r="D3748" s="153">
        <v>0</v>
      </c>
      <c r="E3748" s="177" t="s">
        <v>3417</v>
      </c>
      <c r="F3748" s="177" t="s">
        <v>3986</v>
      </c>
      <c r="G3748" s="177" t="s">
        <v>3417</v>
      </c>
      <c r="H3748" s="177" t="s">
        <v>3417</v>
      </c>
      <c r="I3748" s="177" t="s">
        <v>3401</v>
      </c>
      <c r="J3748" s="187" t="s">
        <v>9655</v>
      </c>
      <c r="K3748" s="60" t="str">
        <f t="shared" si="74"/>
        <v>0001000010010102639</v>
      </c>
    </row>
    <row r="3749" spans="1:11" s="3" customFormat="1">
      <c r="A3749" s="176" t="s">
        <v>6632</v>
      </c>
      <c r="B3749" s="176"/>
      <c r="C3749" s="185">
        <v>4</v>
      </c>
      <c r="D3749" s="153">
        <v>0</v>
      </c>
      <c r="E3749" s="177" t="s">
        <v>3417</v>
      </c>
      <c r="F3749" s="177" t="s">
        <v>3986</v>
      </c>
      <c r="G3749" s="177" t="s">
        <v>3417</v>
      </c>
      <c r="H3749" s="177" t="s">
        <v>3417</v>
      </c>
      <c r="I3749" s="177" t="s">
        <v>3401</v>
      </c>
      <c r="J3749" s="177" t="s">
        <v>9656</v>
      </c>
      <c r="K3749" s="60" t="str">
        <f t="shared" si="74"/>
        <v>0001000010010102640</v>
      </c>
    </row>
    <row r="3750" spans="1:11" s="3" customFormat="1">
      <c r="A3750" s="176" t="s">
        <v>6633</v>
      </c>
      <c r="B3750" s="176"/>
      <c r="C3750" s="185">
        <v>4</v>
      </c>
      <c r="D3750" s="153">
        <v>0</v>
      </c>
      <c r="E3750" s="177" t="s">
        <v>3417</v>
      </c>
      <c r="F3750" s="177" t="s">
        <v>3986</v>
      </c>
      <c r="G3750" s="177" t="s">
        <v>3417</v>
      </c>
      <c r="H3750" s="177" t="s">
        <v>3417</v>
      </c>
      <c r="I3750" s="177" t="s">
        <v>3401</v>
      </c>
      <c r="J3750" s="187" t="s">
        <v>9657</v>
      </c>
      <c r="K3750" s="60" t="str">
        <f t="shared" si="74"/>
        <v>0001000010010102641</v>
      </c>
    </row>
    <row r="3751" spans="1:11" s="3" customFormat="1">
      <c r="A3751" s="176" t="s">
        <v>6634</v>
      </c>
      <c r="B3751" s="176"/>
      <c r="C3751" s="185">
        <v>4</v>
      </c>
      <c r="D3751" s="153">
        <v>0</v>
      </c>
      <c r="E3751" s="177" t="s">
        <v>3417</v>
      </c>
      <c r="F3751" s="177" t="s">
        <v>3986</v>
      </c>
      <c r="G3751" s="177" t="s">
        <v>3417</v>
      </c>
      <c r="H3751" s="177" t="s">
        <v>3417</v>
      </c>
      <c r="I3751" s="177" t="s">
        <v>3401</v>
      </c>
      <c r="J3751" s="177" t="s">
        <v>9658</v>
      </c>
      <c r="K3751" s="60" t="str">
        <f t="shared" si="74"/>
        <v>0001000010010102642</v>
      </c>
    </row>
    <row r="3752" spans="1:11" s="3" customFormat="1">
      <c r="A3752" s="176" t="s">
        <v>6635</v>
      </c>
      <c r="B3752" s="176"/>
      <c r="C3752" s="185">
        <v>4</v>
      </c>
      <c r="D3752" s="153">
        <v>0</v>
      </c>
      <c r="E3752" s="177" t="s">
        <v>3417</v>
      </c>
      <c r="F3752" s="177" t="s">
        <v>3986</v>
      </c>
      <c r="G3752" s="177" t="s">
        <v>3417</v>
      </c>
      <c r="H3752" s="177" t="s">
        <v>3417</v>
      </c>
      <c r="I3752" s="177" t="s">
        <v>3401</v>
      </c>
      <c r="J3752" s="187" t="s">
        <v>9659</v>
      </c>
      <c r="K3752" s="60" t="str">
        <f t="shared" si="74"/>
        <v>0001000010010102643</v>
      </c>
    </row>
    <row r="3753" spans="1:11" s="3" customFormat="1">
      <c r="A3753" s="176" t="s">
        <v>6636</v>
      </c>
      <c r="B3753" s="176"/>
      <c r="C3753" s="185">
        <v>4</v>
      </c>
      <c r="D3753" s="153">
        <v>0</v>
      </c>
      <c r="E3753" s="177" t="s">
        <v>3417</v>
      </c>
      <c r="F3753" s="177" t="s">
        <v>3986</v>
      </c>
      <c r="G3753" s="177" t="s">
        <v>3417</v>
      </c>
      <c r="H3753" s="177" t="s">
        <v>3417</v>
      </c>
      <c r="I3753" s="177" t="s">
        <v>3401</v>
      </c>
      <c r="J3753" s="177" t="s">
        <v>9660</v>
      </c>
      <c r="K3753" s="60" t="str">
        <f t="shared" si="74"/>
        <v>0001000010010102644</v>
      </c>
    </row>
    <row r="3754" spans="1:11" s="3" customFormat="1">
      <c r="A3754" s="176" t="s">
        <v>6637</v>
      </c>
      <c r="B3754" s="176"/>
      <c r="C3754" s="185">
        <v>4</v>
      </c>
      <c r="D3754" s="153">
        <v>0</v>
      </c>
      <c r="E3754" s="177" t="s">
        <v>3417</v>
      </c>
      <c r="F3754" s="177" t="s">
        <v>3986</v>
      </c>
      <c r="G3754" s="177" t="s">
        <v>3417</v>
      </c>
      <c r="H3754" s="177" t="s">
        <v>3417</v>
      </c>
      <c r="I3754" s="177" t="s">
        <v>3401</v>
      </c>
      <c r="J3754" s="187" t="s">
        <v>9661</v>
      </c>
      <c r="K3754" s="60" t="str">
        <f t="shared" si="74"/>
        <v>0001000010010102645</v>
      </c>
    </row>
    <row r="3755" spans="1:11" s="3" customFormat="1">
      <c r="A3755" s="176" t="s">
        <v>6638</v>
      </c>
      <c r="B3755" s="176"/>
      <c r="C3755" s="185">
        <v>4</v>
      </c>
      <c r="D3755" s="153">
        <v>0</v>
      </c>
      <c r="E3755" s="177" t="s">
        <v>3417</v>
      </c>
      <c r="F3755" s="177" t="s">
        <v>3986</v>
      </c>
      <c r="G3755" s="177" t="s">
        <v>3417</v>
      </c>
      <c r="H3755" s="177" t="s">
        <v>3417</v>
      </c>
      <c r="I3755" s="177" t="s">
        <v>3401</v>
      </c>
      <c r="J3755" s="177" t="s">
        <v>9662</v>
      </c>
      <c r="K3755" s="60" t="str">
        <f t="shared" si="74"/>
        <v>0001000010010102646</v>
      </c>
    </row>
    <row r="3756" spans="1:11" s="3" customFormat="1">
      <c r="A3756" s="176" t="s">
        <v>6639</v>
      </c>
      <c r="B3756" s="176"/>
      <c r="C3756" s="185">
        <v>4</v>
      </c>
      <c r="D3756" s="153">
        <v>0</v>
      </c>
      <c r="E3756" s="177" t="s">
        <v>3417</v>
      </c>
      <c r="F3756" s="177" t="s">
        <v>3986</v>
      </c>
      <c r="G3756" s="177" t="s">
        <v>3417</v>
      </c>
      <c r="H3756" s="177" t="s">
        <v>3417</v>
      </c>
      <c r="I3756" s="177" t="s">
        <v>3401</v>
      </c>
      <c r="J3756" s="187" t="s">
        <v>9663</v>
      </c>
      <c r="K3756" s="60" t="str">
        <f t="shared" si="74"/>
        <v>0001000010010102647</v>
      </c>
    </row>
    <row r="3757" spans="1:11" s="3" customFormat="1">
      <c r="A3757" s="176" t="s">
        <v>6640</v>
      </c>
      <c r="B3757" s="176"/>
      <c r="C3757" s="185">
        <v>4</v>
      </c>
      <c r="D3757" s="153">
        <v>0</v>
      </c>
      <c r="E3757" s="177" t="s">
        <v>3417</v>
      </c>
      <c r="F3757" s="177" t="s">
        <v>3986</v>
      </c>
      <c r="G3757" s="177" t="s">
        <v>3417</v>
      </c>
      <c r="H3757" s="177" t="s">
        <v>3417</v>
      </c>
      <c r="I3757" s="177" t="s">
        <v>3401</v>
      </c>
      <c r="J3757" s="177" t="s">
        <v>9664</v>
      </c>
      <c r="K3757" s="60" t="str">
        <f t="shared" si="74"/>
        <v>0001000010010102648</v>
      </c>
    </row>
    <row r="3758" spans="1:11" s="3" customFormat="1">
      <c r="A3758" s="176" t="s">
        <v>6641</v>
      </c>
      <c r="B3758" s="176"/>
      <c r="C3758" s="185">
        <v>4</v>
      </c>
      <c r="D3758" s="153">
        <v>0</v>
      </c>
      <c r="E3758" s="177" t="s">
        <v>3417</v>
      </c>
      <c r="F3758" s="177" t="s">
        <v>3986</v>
      </c>
      <c r="G3758" s="177" t="s">
        <v>3417</v>
      </c>
      <c r="H3758" s="177" t="s">
        <v>3417</v>
      </c>
      <c r="I3758" s="177" t="s">
        <v>3401</v>
      </c>
      <c r="J3758" s="187" t="s">
        <v>9665</v>
      </c>
      <c r="K3758" s="60" t="str">
        <f t="shared" si="74"/>
        <v>0001000010010102649</v>
      </c>
    </row>
    <row r="3759" spans="1:11" s="3" customFormat="1">
      <c r="A3759" s="176" t="s">
        <v>6642</v>
      </c>
      <c r="B3759" s="176"/>
      <c r="C3759" s="185">
        <v>4</v>
      </c>
      <c r="D3759" s="153">
        <v>0</v>
      </c>
      <c r="E3759" s="177" t="s">
        <v>3417</v>
      </c>
      <c r="F3759" s="177" t="s">
        <v>3986</v>
      </c>
      <c r="G3759" s="177" t="s">
        <v>3417</v>
      </c>
      <c r="H3759" s="177" t="s">
        <v>3417</v>
      </c>
      <c r="I3759" s="177" t="s">
        <v>3401</v>
      </c>
      <c r="J3759" s="177" t="s">
        <v>9666</v>
      </c>
      <c r="K3759" s="60" t="str">
        <f t="shared" si="74"/>
        <v>0001000010010102650</v>
      </c>
    </row>
    <row r="3760" spans="1:11" s="3" customFormat="1">
      <c r="A3760" s="176" t="s">
        <v>6643</v>
      </c>
      <c r="B3760" s="176"/>
      <c r="C3760" s="185">
        <v>4</v>
      </c>
      <c r="D3760" s="153">
        <v>0</v>
      </c>
      <c r="E3760" s="177" t="s">
        <v>3417</v>
      </c>
      <c r="F3760" s="177" t="s">
        <v>3986</v>
      </c>
      <c r="G3760" s="177" t="s">
        <v>3417</v>
      </c>
      <c r="H3760" s="177" t="s">
        <v>3417</v>
      </c>
      <c r="I3760" s="177" t="s">
        <v>3401</v>
      </c>
      <c r="J3760" s="187" t="s">
        <v>9667</v>
      </c>
      <c r="K3760" s="60" t="str">
        <f t="shared" si="74"/>
        <v>0001000010010102651</v>
      </c>
    </row>
    <row r="3761" spans="1:11" s="3" customFormat="1">
      <c r="A3761" s="176" t="s">
        <v>6644</v>
      </c>
      <c r="B3761" s="176"/>
      <c r="C3761" s="185">
        <v>4</v>
      </c>
      <c r="D3761" s="153">
        <v>0</v>
      </c>
      <c r="E3761" s="177" t="s">
        <v>3417</v>
      </c>
      <c r="F3761" s="177" t="s">
        <v>3986</v>
      </c>
      <c r="G3761" s="177" t="s">
        <v>3417</v>
      </c>
      <c r="H3761" s="177" t="s">
        <v>3417</v>
      </c>
      <c r="I3761" s="177" t="s">
        <v>3401</v>
      </c>
      <c r="J3761" s="177" t="s">
        <v>9668</v>
      </c>
      <c r="K3761" s="60" t="str">
        <f t="shared" si="74"/>
        <v>0001000010010102652</v>
      </c>
    </row>
    <row r="3762" spans="1:11" s="3" customFormat="1">
      <c r="A3762" s="176" t="s">
        <v>6645</v>
      </c>
      <c r="B3762" s="176"/>
      <c r="C3762" s="185">
        <v>4</v>
      </c>
      <c r="D3762" s="153">
        <v>0</v>
      </c>
      <c r="E3762" s="177" t="s">
        <v>3417</v>
      </c>
      <c r="F3762" s="177" t="s">
        <v>3986</v>
      </c>
      <c r="G3762" s="177" t="s">
        <v>3417</v>
      </c>
      <c r="H3762" s="177" t="s">
        <v>3417</v>
      </c>
      <c r="I3762" s="177" t="s">
        <v>3401</v>
      </c>
      <c r="J3762" s="187" t="s">
        <v>9669</v>
      </c>
      <c r="K3762" s="60" t="str">
        <f t="shared" si="74"/>
        <v>0001000010010102653</v>
      </c>
    </row>
    <row r="3763" spans="1:11" s="3" customFormat="1">
      <c r="A3763" s="176" t="s">
        <v>6646</v>
      </c>
      <c r="B3763" s="176"/>
      <c r="C3763" s="185">
        <v>4</v>
      </c>
      <c r="D3763" s="153">
        <v>0</v>
      </c>
      <c r="E3763" s="177" t="s">
        <v>3417</v>
      </c>
      <c r="F3763" s="177" t="s">
        <v>3986</v>
      </c>
      <c r="G3763" s="177" t="s">
        <v>3417</v>
      </c>
      <c r="H3763" s="177" t="s">
        <v>3417</v>
      </c>
      <c r="I3763" s="177" t="s">
        <v>3401</v>
      </c>
      <c r="J3763" s="177" t="s">
        <v>9670</v>
      </c>
      <c r="K3763" s="60" t="str">
        <f t="shared" si="74"/>
        <v>0001000010010102654</v>
      </c>
    </row>
    <row r="3764" spans="1:11" s="3" customFormat="1">
      <c r="A3764" s="176" t="s">
        <v>6647</v>
      </c>
      <c r="B3764" s="176"/>
      <c r="C3764" s="185">
        <v>4</v>
      </c>
      <c r="D3764" s="153">
        <v>0</v>
      </c>
      <c r="E3764" s="177" t="s">
        <v>3417</v>
      </c>
      <c r="F3764" s="177" t="s">
        <v>3986</v>
      </c>
      <c r="G3764" s="177" t="s">
        <v>3417</v>
      </c>
      <c r="H3764" s="177" t="s">
        <v>3417</v>
      </c>
      <c r="I3764" s="177" t="s">
        <v>3401</v>
      </c>
      <c r="J3764" s="187" t="s">
        <v>9671</v>
      </c>
      <c r="K3764" s="60" t="str">
        <f t="shared" si="74"/>
        <v>0001000010010102655</v>
      </c>
    </row>
    <row r="3765" spans="1:11" s="3" customFormat="1">
      <c r="A3765" s="176" t="s">
        <v>6648</v>
      </c>
      <c r="B3765" s="176"/>
      <c r="C3765" s="185">
        <v>4</v>
      </c>
      <c r="D3765" s="153">
        <v>0</v>
      </c>
      <c r="E3765" s="177" t="s">
        <v>3417</v>
      </c>
      <c r="F3765" s="177" t="s">
        <v>3986</v>
      </c>
      <c r="G3765" s="177" t="s">
        <v>3417</v>
      </c>
      <c r="H3765" s="177" t="s">
        <v>3417</v>
      </c>
      <c r="I3765" s="177" t="s">
        <v>3401</v>
      </c>
      <c r="J3765" s="177" t="s">
        <v>9672</v>
      </c>
      <c r="K3765" s="60" t="str">
        <f t="shared" si="74"/>
        <v>0001000010010102656</v>
      </c>
    </row>
    <row r="3766" spans="1:11" s="3" customFormat="1">
      <c r="A3766" s="176" t="s">
        <v>6649</v>
      </c>
      <c r="B3766" s="176"/>
      <c r="C3766" s="185">
        <v>4</v>
      </c>
      <c r="D3766" s="153">
        <v>0</v>
      </c>
      <c r="E3766" s="177" t="s">
        <v>3417</v>
      </c>
      <c r="F3766" s="177" t="s">
        <v>3986</v>
      </c>
      <c r="G3766" s="177" t="s">
        <v>3417</v>
      </c>
      <c r="H3766" s="177" t="s">
        <v>3417</v>
      </c>
      <c r="I3766" s="177" t="s">
        <v>3401</v>
      </c>
      <c r="J3766" s="187" t="s">
        <v>9673</v>
      </c>
      <c r="K3766" s="60" t="str">
        <f t="shared" si="74"/>
        <v>0001000010010102657</v>
      </c>
    </row>
    <row r="3767" spans="1:11" s="3" customFormat="1">
      <c r="A3767" s="176" t="s">
        <v>6650</v>
      </c>
      <c r="B3767" s="176"/>
      <c r="C3767" s="185">
        <v>4</v>
      </c>
      <c r="D3767" s="153">
        <v>0</v>
      </c>
      <c r="E3767" s="177" t="s">
        <v>3417</v>
      </c>
      <c r="F3767" s="177" t="s">
        <v>3986</v>
      </c>
      <c r="G3767" s="177" t="s">
        <v>3417</v>
      </c>
      <c r="H3767" s="177" t="s">
        <v>3417</v>
      </c>
      <c r="I3767" s="177" t="s">
        <v>3401</v>
      </c>
      <c r="J3767" s="177" t="s">
        <v>9674</v>
      </c>
      <c r="K3767" s="60" t="str">
        <f t="shared" si="74"/>
        <v>0001000010010102658</v>
      </c>
    </row>
    <row r="3768" spans="1:11" s="3" customFormat="1">
      <c r="A3768" s="176" t="s">
        <v>6651</v>
      </c>
      <c r="B3768" s="176"/>
      <c r="C3768" s="185">
        <v>4</v>
      </c>
      <c r="D3768" s="153">
        <v>0</v>
      </c>
      <c r="E3768" s="177" t="s">
        <v>3417</v>
      </c>
      <c r="F3768" s="177" t="s">
        <v>3986</v>
      </c>
      <c r="G3768" s="177" t="s">
        <v>3417</v>
      </c>
      <c r="H3768" s="177" t="s">
        <v>3417</v>
      </c>
      <c r="I3768" s="177" t="s">
        <v>3401</v>
      </c>
      <c r="J3768" s="187" t="s">
        <v>9675</v>
      </c>
      <c r="K3768" s="60" t="str">
        <f t="shared" si="74"/>
        <v>0001000010010102659</v>
      </c>
    </row>
    <row r="3769" spans="1:11" s="3" customFormat="1">
      <c r="A3769" s="176" t="s">
        <v>6652</v>
      </c>
      <c r="B3769" s="176"/>
      <c r="C3769" s="185">
        <v>4</v>
      </c>
      <c r="D3769" s="153">
        <v>0</v>
      </c>
      <c r="E3769" s="177" t="s">
        <v>3417</v>
      </c>
      <c r="F3769" s="177" t="s">
        <v>3986</v>
      </c>
      <c r="G3769" s="177" t="s">
        <v>3417</v>
      </c>
      <c r="H3769" s="177" t="s">
        <v>3417</v>
      </c>
      <c r="I3769" s="177" t="s">
        <v>3401</v>
      </c>
      <c r="J3769" s="177" t="s">
        <v>9676</v>
      </c>
      <c r="K3769" s="60" t="str">
        <f t="shared" si="74"/>
        <v>0001000010010102660</v>
      </c>
    </row>
    <row r="3770" spans="1:11" s="3" customFormat="1">
      <c r="A3770" s="176" t="s">
        <v>6653</v>
      </c>
      <c r="B3770" s="176"/>
      <c r="C3770" s="185">
        <v>4</v>
      </c>
      <c r="D3770" s="153">
        <v>0</v>
      </c>
      <c r="E3770" s="177" t="s">
        <v>3417</v>
      </c>
      <c r="F3770" s="177" t="s">
        <v>3986</v>
      </c>
      <c r="G3770" s="177" t="s">
        <v>3417</v>
      </c>
      <c r="H3770" s="177" t="s">
        <v>3417</v>
      </c>
      <c r="I3770" s="177" t="s">
        <v>3401</v>
      </c>
      <c r="J3770" s="187" t="s">
        <v>9677</v>
      </c>
      <c r="K3770" s="60" t="str">
        <f t="shared" si="74"/>
        <v>0001000010010102661</v>
      </c>
    </row>
    <row r="3771" spans="1:11" s="3" customFormat="1">
      <c r="A3771" s="176" t="s">
        <v>6654</v>
      </c>
      <c r="B3771" s="176"/>
      <c r="C3771" s="185">
        <v>4</v>
      </c>
      <c r="D3771" s="153">
        <v>0</v>
      </c>
      <c r="E3771" s="177" t="s">
        <v>3417</v>
      </c>
      <c r="F3771" s="177" t="s">
        <v>3986</v>
      </c>
      <c r="G3771" s="177" t="s">
        <v>3417</v>
      </c>
      <c r="H3771" s="177" t="s">
        <v>3417</v>
      </c>
      <c r="I3771" s="177" t="s">
        <v>3401</v>
      </c>
      <c r="J3771" s="177" t="s">
        <v>9678</v>
      </c>
      <c r="K3771" s="60" t="str">
        <f t="shared" si="74"/>
        <v>0001000010010102662</v>
      </c>
    </row>
    <row r="3772" spans="1:11" s="3" customFormat="1">
      <c r="A3772" s="176" t="s">
        <v>6655</v>
      </c>
      <c r="B3772" s="176"/>
      <c r="C3772" s="185">
        <v>4</v>
      </c>
      <c r="D3772" s="153">
        <v>0</v>
      </c>
      <c r="E3772" s="177" t="s">
        <v>3417</v>
      </c>
      <c r="F3772" s="177" t="s">
        <v>3986</v>
      </c>
      <c r="G3772" s="177" t="s">
        <v>3417</v>
      </c>
      <c r="H3772" s="177" t="s">
        <v>3417</v>
      </c>
      <c r="I3772" s="177" t="s">
        <v>3401</v>
      </c>
      <c r="J3772" s="187" t="s">
        <v>9679</v>
      </c>
      <c r="K3772" s="60" t="str">
        <f t="shared" si="74"/>
        <v>0001000010010102663</v>
      </c>
    </row>
    <row r="3773" spans="1:11" s="3" customFormat="1">
      <c r="A3773" s="176" t="s">
        <v>6656</v>
      </c>
      <c r="B3773" s="176"/>
      <c r="C3773" s="185">
        <v>4</v>
      </c>
      <c r="D3773" s="153">
        <v>0</v>
      </c>
      <c r="E3773" s="177" t="s">
        <v>3417</v>
      </c>
      <c r="F3773" s="177" t="s">
        <v>3986</v>
      </c>
      <c r="G3773" s="177" t="s">
        <v>3417</v>
      </c>
      <c r="H3773" s="177" t="s">
        <v>3417</v>
      </c>
      <c r="I3773" s="177" t="s">
        <v>3401</v>
      </c>
      <c r="J3773" s="177" t="s">
        <v>9680</v>
      </c>
      <c r="K3773" s="60" t="str">
        <f t="shared" si="74"/>
        <v>0001000010010102664</v>
      </c>
    </row>
    <row r="3774" spans="1:11" s="3" customFormat="1">
      <c r="A3774" s="176" t="s">
        <v>6657</v>
      </c>
      <c r="B3774" s="176"/>
      <c r="C3774" s="185">
        <v>4</v>
      </c>
      <c r="D3774" s="153">
        <v>0</v>
      </c>
      <c r="E3774" s="177" t="s">
        <v>3417</v>
      </c>
      <c r="F3774" s="177" t="s">
        <v>3986</v>
      </c>
      <c r="G3774" s="177" t="s">
        <v>3417</v>
      </c>
      <c r="H3774" s="177" t="s">
        <v>3417</v>
      </c>
      <c r="I3774" s="177" t="s">
        <v>3401</v>
      </c>
      <c r="J3774" s="187" t="s">
        <v>9681</v>
      </c>
      <c r="K3774" s="60" t="str">
        <f t="shared" si="74"/>
        <v>0001000010010102665</v>
      </c>
    </row>
    <row r="3775" spans="1:11" s="3" customFormat="1">
      <c r="A3775" s="176" t="s">
        <v>6658</v>
      </c>
      <c r="B3775" s="176"/>
      <c r="C3775" s="185">
        <v>4</v>
      </c>
      <c r="D3775" s="153">
        <v>0</v>
      </c>
      <c r="E3775" s="177" t="s">
        <v>3417</v>
      </c>
      <c r="F3775" s="177" t="s">
        <v>3986</v>
      </c>
      <c r="G3775" s="177" t="s">
        <v>3417</v>
      </c>
      <c r="H3775" s="177" t="s">
        <v>3417</v>
      </c>
      <c r="I3775" s="177" t="s">
        <v>3401</v>
      </c>
      <c r="J3775" s="177" t="s">
        <v>9682</v>
      </c>
      <c r="K3775" s="60" t="str">
        <f t="shared" si="74"/>
        <v>0001000010010102666</v>
      </c>
    </row>
    <row r="3776" spans="1:11" s="3" customFormat="1">
      <c r="A3776" s="176" t="s">
        <v>6659</v>
      </c>
      <c r="B3776" s="176"/>
      <c r="C3776" s="185">
        <v>4</v>
      </c>
      <c r="D3776" s="153">
        <v>0</v>
      </c>
      <c r="E3776" s="177" t="s">
        <v>3417</v>
      </c>
      <c r="F3776" s="177" t="s">
        <v>3986</v>
      </c>
      <c r="G3776" s="177" t="s">
        <v>3417</v>
      </c>
      <c r="H3776" s="177" t="s">
        <v>3417</v>
      </c>
      <c r="I3776" s="177" t="s">
        <v>3401</v>
      </c>
      <c r="J3776" s="187" t="s">
        <v>9683</v>
      </c>
      <c r="K3776" s="60" t="str">
        <f t="shared" si="74"/>
        <v>0001000010010102667</v>
      </c>
    </row>
    <row r="3777" spans="1:11" s="3" customFormat="1">
      <c r="A3777" s="176" t="s">
        <v>6660</v>
      </c>
      <c r="B3777" s="176"/>
      <c r="C3777" s="185">
        <v>4</v>
      </c>
      <c r="D3777" s="153">
        <v>0</v>
      </c>
      <c r="E3777" s="177" t="s">
        <v>3417</v>
      </c>
      <c r="F3777" s="177" t="s">
        <v>3986</v>
      </c>
      <c r="G3777" s="177" t="s">
        <v>3417</v>
      </c>
      <c r="H3777" s="177" t="s">
        <v>3417</v>
      </c>
      <c r="I3777" s="177" t="s">
        <v>3401</v>
      </c>
      <c r="J3777" s="177" t="s">
        <v>9684</v>
      </c>
      <c r="K3777" s="60" t="str">
        <f t="shared" si="74"/>
        <v>0001000010010102668</v>
      </c>
    </row>
    <row r="3778" spans="1:11" s="3" customFormat="1">
      <c r="A3778" s="176" t="s">
        <v>6661</v>
      </c>
      <c r="B3778" s="176"/>
      <c r="C3778" s="185">
        <v>4</v>
      </c>
      <c r="D3778" s="153">
        <v>0</v>
      </c>
      <c r="E3778" s="177" t="s">
        <v>3417</v>
      </c>
      <c r="F3778" s="177" t="s">
        <v>3986</v>
      </c>
      <c r="G3778" s="177" t="s">
        <v>3417</v>
      </c>
      <c r="H3778" s="177" t="s">
        <v>3417</v>
      </c>
      <c r="I3778" s="177" t="s">
        <v>3401</v>
      </c>
      <c r="J3778" s="187" t="s">
        <v>9685</v>
      </c>
      <c r="K3778" s="60" t="str">
        <f t="shared" si="74"/>
        <v>0001000010010102669</v>
      </c>
    </row>
    <row r="3779" spans="1:11" s="3" customFormat="1">
      <c r="A3779" s="176" t="s">
        <v>6662</v>
      </c>
      <c r="B3779" s="176"/>
      <c r="C3779" s="185">
        <v>4</v>
      </c>
      <c r="D3779" s="153">
        <v>0</v>
      </c>
      <c r="E3779" s="177" t="s">
        <v>3417</v>
      </c>
      <c r="F3779" s="177" t="s">
        <v>3986</v>
      </c>
      <c r="G3779" s="177" t="s">
        <v>3417</v>
      </c>
      <c r="H3779" s="177" t="s">
        <v>3417</v>
      </c>
      <c r="I3779" s="177" t="s">
        <v>3401</v>
      </c>
      <c r="J3779" s="177" t="s">
        <v>9686</v>
      </c>
      <c r="K3779" s="60" t="str">
        <f t="shared" si="74"/>
        <v>0001000010010102670</v>
      </c>
    </row>
    <row r="3780" spans="1:11" s="3" customFormat="1">
      <c r="A3780" s="176" t="s">
        <v>6663</v>
      </c>
      <c r="B3780" s="176"/>
      <c r="C3780" s="185">
        <v>4</v>
      </c>
      <c r="D3780" s="153">
        <v>0</v>
      </c>
      <c r="E3780" s="177" t="s">
        <v>3417</v>
      </c>
      <c r="F3780" s="177" t="s">
        <v>3986</v>
      </c>
      <c r="G3780" s="177" t="s">
        <v>3417</v>
      </c>
      <c r="H3780" s="177" t="s">
        <v>3417</v>
      </c>
      <c r="I3780" s="177" t="s">
        <v>3401</v>
      </c>
      <c r="J3780" s="187" t="s">
        <v>9687</v>
      </c>
      <c r="K3780" s="60" t="str">
        <f t="shared" si="74"/>
        <v>0001000010010102671</v>
      </c>
    </row>
    <row r="3781" spans="1:11" s="3" customFormat="1">
      <c r="A3781" s="176" t="s">
        <v>6664</v>
      </c>
      <c r="B3781" s="176"/>
      <c r="C3781" s="185">
        <v>4</v>
      </c>
      <c r="D3781" s="153">
        <v>0</v>
      </c>
      <c r="E3781" s="177" t="s">
        <v>3417</v>
      </c>
      <c r="F3781" s="177" t="s">
        <v>3986</v>
      </c>
      <c r="G3781" s="177" t="s">
        <v>3417</v>
      </c>
      <c r="H3781" s="177" t="s">
        <v>3417</v>
      </c>
      <c r="I3781" s="177" t="s">
        <v>3401</v>
      </c>
      <c r="J3781" s="177" t="s">
        <v>9688</v>
      </c>
      <c r="K3781" s="60" t="str">
        <f t="shared" si="74"/>
        <v>0001000010010102672</v>
      </c>
    </row>
    <row r="3782" spans="1:11" s="3" customFormat="1">
      <c r="A3782" s="176" t="s">
        <v>6665</v>
      </c>
      <c r="B3782" s="176"/>
      <c r="C3782" s="185">
        <v>4</v>
      </c>
      <c r="D3782" s="153">
        <v>0</v>
      </c>
      <c r="E3782" s="177" t="s">
        <v>3417</v>
      </c>
      <c r="F3782" s="177" t="s">
        <v>3986</v>
      </c>
      <c r="G3782" s="177" t="s">
        <v>3417</v>
      </c>
      <c r="H3782" s="177" t="s">
        <v>3417</v>
      </c>
      <c r="I3782" s="177" t="s">
        <v>3401</v>
      </c>
      <c r="J3782" s="187" t="s">
        <v>9689</v>
      </c>
      <c r="K3782" s="60" t="str">
        <f t="shared" si="74"/>
        <v>0001000010010102673</v>
      </c>
    </row>
    <row r="3783" spans="1:11" s="3" customFormat="1">
      <c r="A3783" s="176" t="s">
        <v>6666</v>
      </c>
      <c r="B3783" s="176"/>
      <c r="C3783" s="185">
        <v>4</v>
      </c>
      <c r="D3783" s="153">
        <v>0</v>
      </c>
      <c r="E3783" s="177" t="s">
        <v>3417</v>
      </c>
      <c r="F3783" s="177" t="s">
        <v>3986</v>
      </c>
      <c r="G3783" s="177" t="s">
        <v>3417</v>
      </c>
      <c r="H3783" s="177" t="s">
        <v>3417</v>
      </c>
      <c r="I3783" s="177" t="s">
        <v>3401</v>
      </c>
      <c r="J3783" s="177" t="s">
        <v>9690</v>
      </c>
      <c r="K3783" s="60" t="str">
        <f t="shared" si="74"/>
        <v>0001000010010102674</v>
      </c>
    </row>
    <row r="3784" spans="1:11" s="3" customFormat="1">
      <c r="A3784" s="176" t="s">
        <v>6667</v>
      </c>
      <c r="B3784" s="176"/>
      <c r="C3784" s="185">
        <v>4</v>
      </c>
      <c r="D3784" s="153">
        <v>0</v>
      </c>
      <c r="E3784" s="177" t="s">
        <v>3417</v>
      </c>
      <c r="F3784" s="177" t="s">
        <v>3986</v>
      </c>
      <c r="G3784" s="177" t="s">
        <v>3417</v>
      </c>
      <c r="H3784" s="177" t="s">
        <v>3417</v>
      </c>
      <c r="I3784" s="177" t="s">
        <v>3401</v>
      </c>
      <c r="J3784" s="187" t="s">
        <v>9691</v>
      </c>
      <c r="K3784" s="60" t="str">
        <f t="shared" si="74"/>
        <v>0001000010010102675</v>
      </c>
    </row>
    <row r="3785" spans="1:11" s="3" customFormat="1">
      <c r="A3785" s="176" t="s">
        <v>6668</v>
      </c>
      <c r="B3785" s="176"/>
      <c r="C3785" s="185">
        <v>4</v>
      </c>
      <c r="D3785" s="153">
        <v>0</v>
      </c>
      <c r="E3785" s="177" t="s">
        <v>3417</v>
      </c>
      <c r="F3785" s="177" t="s">
        <v>3986</v>
      </c>
      <c r="G3785" s="177" t="s">
        <v>3417</v>
      </c>
      <c r="H3785" s="177" t="s">
        <v>3417</v>
      </c>
      <c r="I3785" s="177" t="s">
        <v>3401</v>
      </c>
      <c r="J3785" s="177" t="s">
        <v>9692</v>
      </c>
      <c r="K3785" s="60" t="str">
        <f t="shared" si="74"/>
        <v>0001000010010102676</v>
      </c>
    </row>
    <row r="3786" spans="1:11" s="3" customFormat="1">
      <c r="A3786" s="176" t="s">
        <v>6669</v>
      </c>
      <c r="B3786" s="176"/>
      <c r="C3786" s="185">
        <v>4</v>
      </c>
      <c r="D3786" s="153">
        <v>0</v>
      </c>
      <c r="E3786" s="177" t="s">
        <v>3417</v>
      </c>
      <c r="F3786" s="177" t="s">
        <v>3986</v>
      </c>
      <c r="G3786" s="177" t="s">
        <v>3417</v>
      </c>
      <c r="H3786" s="177" t="s">
        <v>3417</v>
      </c>
      <c r="I3786" s="177" t="s">
        <v>3401</v>
      </c>
      <c r="J3786" s="187" t="s">
        <v>9693</v>
      </c>
      <c r="K3786" s="60" t="str">
        <f t="shared" si="74"/>
        <v>0001000010010102677</v>
      </c>
    </row>
    <row r="3787" spans="1:11" s="3" customFormat="1">
      <c r="A3787" s="176" t="s">
        <v>6670</v>
      </c>
      <c r="B3787" s="176"/>
      <c r="C3787" s="185">
        <v>4</v>
      </c>
      <c r="D3787" s="153">
        <v>0</v>
      </c>
      <c r="E3787" s="177" t="s">
        <v>3417</v>
      </c>
      <c r="F3787" s="177" t="s">
        <v>3986</v>
      </c>
      <c r="G3787" s="177" t="s">
        <v>3417</v>
      </c>
      <c r="H3787" s="177" t="s">
        <v>3417</v>
      </c>
      <c r="I3787" s="177" t="s">
        <v>3401</v>
      </c>
      <c r="J3787" s="177" t="s">
        <v>9694</v>
      </c>
      <c r="K3787" s="60" t="str">
        <f t="shared" si="74"/>
        <v>0001000010010102678</v>
      </c>
    </row>
    <row r="3788" spans="1:11" s="3" customFormat="1">
      <c r="A3788" s="176" t="s">
        <v>6671</v>
      </c>
      <c r="B3788" s="176"/>
      <c r="C3788" s="185">
        <v>4</v>
      </c>
      <c r="D3788" s="153">
        <v>0</v>
      </c>
      <c r="E3788" s="177" t="s">
        <v>3417</v>
      </c>
      <c r="F3788" s="177" t="s">
        <v>3986</v>
      </c>
      <c r="G3788" s="177" t="s">
        <v>3417</v>
      </c>
      <c r="H3788" s="177" t="s">
        <v>3417</v>
      </c>
      <c r="I3788" s="177" t="s">
        <v>3401</v>
      </c>
      <c r="J3788" s="187" t="s">
        <v>9695</v>
      </c>
      <c r="K3788" s="60" t="str">
        <f t="shared" si="74"/>
        <v>0001000010010102679</v>
      </c>
    </row>
    <row r="3789" spans="1:11" s="3" customFormat="1">
      <c r="A3789" s="176" t="s">
        <v>6672</v>
      </c>
      <c r="B3789" s="176"/>
      <c r="C3789" s="185">
        <v>4</v>
      </c>
      <c r="D3789" s="153">
        <v>0</v>
      </c>
      <c r="E3789" s="177" t="s">
        <v>3417</v>
      </c>
      <c r="F3789" s="177" t="s">
        <v>3986</v>
      </c>
      <c r="G3789" s="177" t="s">
        <v>3417</v>
      </c>
      <c r="H3789" s="177" t="s">
        <v>3417</v>
      </c>
      <c r="I3789" s="177" t="s">
        <v>3401</v>
      </c>
      <c r="J3789" s="177" t="s">
        <v>9696</v>
      </c>
      <c r="K3789" s="60" t="str">
        <f t="shared" si="74"/>
        <v>0001000010010102680</v>
      </c>
    </row>
    <row r="3790" spans="1:11" s="3" customFormat="1">
      <c r="A3790" s="176" t="s">
        <v>6673</v>
      </c>
      <c r="B3790" s="176"/>
      <c r="C3790" s="185">
        <v>4</v>
      </c>
      <c r="D3790" s="153">
        <v>0</v>
      </c>
      <c r="E3790" s="177" t="s">
        <v>3417</v>
      </c>
      <c r="F3790" s="177" t="s">
        <v>3986</v>
      </c>
      <c r="G3790" s="177" t="s">
        <v>3417</v>
      </c>
      <c r="H3790" s="177" t="s">
        <v>3417</v>
      </c>
      <c r="I3790" s="177" t="s">
        <v>3401</v>
      </c>
      <c r="J3790" s="187" t="s">
        <v>9697</v>
      </c>
      <c r="K3790" s="60" t="str">
        <f t="shared" si="74"/>
        <v>0001000010010102681</v>
      </c>
    </row>
    <row r="3791" spans="1:11" s="3" customFormat="1">
      <c r="A3791" s="176" t="s">
        <v>6674</v>
      </c>
      <c r="B3791" s="176"/>
      <c r="C3791" s="185">
        <v>4</v>
      </c>
      <c r="D3791" s="153">
        <v>0</v>
      </c>
      <c r="E3791" s="177" t="s">
        <v>3417</v>
      </c>
      <c r="F3791" s="177" t="s">
        <v>3986</v>
      </c>
      <c r="G3791" s="177" t="s">
        <v>3417</v>
      </c>
      <c r="H3791" s="177" t="s">
        <v>3417</v>
      </c>
      <c r="I3791" s="177" t="s">
        <v>3401</v>
      </c>
      <c r="J3791" s="177" t="s">
        <v>9698</v>
      </c>
      <c r="K3791" s="60" t="str">
        <f t="shared" si="74"/>
        <v>0001000010010102682</v>
      </c>
    </row>
    <row r="3792" spans="1:11" s="3" customFormat="1">
      <c r="A3792" s="176" t="s">
        <v>6675</v>
      </c>
      <c r="B3792" s="176"/>
      <c r="C3792" s="185">
        <v>4</v>
      </c>
      <c r="D3792" s="153">
        <v>0</v>
      </c>
      <c r="E3792" s="177" t="s">
        <v>3417</v>
      </c>
      <c r="F3792" s="177" t="s">
        <v>3986</v>
      </c>
      <c r="G3792" s="177" t="s">
        <v>3417</v>
      </c>
      <c r="H3792" s="177" t="s">
        <v>3417</v>
      </c>
      <c r="I3792" s="177" t="s">
        <v>3401</v>
      </c>
      <c r="J3792" s="187" t="s">
        <v>9699</v>
      </c>
      <c r="K3792" s="60" t="str">
        <f t="shared" si="74"/>
        <v>0001000010010102683</v>
      </c>
    </row>
    <row r="3793" spans="1:11" s="3" customFormat="1">
      <c r="A3793" s="176" t="s">
        <v>6676</v>
      </c>
      <c r="B3793" s="176"/>
      <c r="C3793" s="185">
        <v>4</v>
      </c>
      <c r="D3793" s="153">
        <v>0</v>
      </c>
      <c r="E3793" s="177" t="s">
        <v>3417</v>
      </c>
      <c r="F3793" s="177" t="s">
        <v>3986</v>
      </c>
      <c r="G3793" s="177" t="s">
        <v>3417</v>
      </c>
      <c r="H3793" s="177" t="s">
        <v>3417</v>
      </c>
      <c r="I3793" s="177" t="s">
        <v>3401</v>
      </c>
      <c r="J3793" s="177" t="s">
        <v>9700</v>
      </c>
      <c r="K3793" s="60" t="str">
        <f t="shared" si="74"/>
        <v>0001000010010102684</v>
      </c>
    </row>
    <row r="3794" spans="1:11" s="3" customFormat="1">
      <c r="A3794" s="176" t="s">
        <v>6677</v>
      </c>
      <c r="B3794" s="176"/>
      <c r="C3794" s="185">
        <v>4</v>
      </c>
      <c r="D3794" s="153">
        <v>0</v>
      </c>
      <c r="E3794" s="177" t="s">
        <v>3417</v>
      </c>
      <c r="F3794" s="177" t="s">
        <v>3986</v>
      </c>
      <c r="G3794" s="177" t="s">
        <v>3417</v>
      </c>
      <c r="H3794" s="177" t="s">
        <v>3417</v>
      </c>
      <c r="I3794" s="177" t="s">
        <v>3401</v>
      </c>
      <c r="J3794" s="187" t="s">
        <v>9701</v>
      </c>
      <c r="K3794" s="60" t="str">
        <f t="shared" si="74"/>
        <v>0001000010010102685</v>
      </c>
    </row>
    <row r="3795" spans="1:11" s="3" customFormat="1">
      <c r="A3795" s="176" t="s">
        <v>6678</v>
      </c>
      <c r="B3795" s="176"/>
      <c r="C3795" s="185">
        <v>4</v>
      </c>
      <c r="D3795" s="153">
        <v>0</v>
      </c>
      <c r="E3795" s="177" t="s">
        <v>3417</v>
      </c>
      <c r="F3795" s="177" t="s">
        <v>3986</v>
      </c>
      <c r="G3795" s="177" t="s">
        <v>3417</v>
      </c>
      <c r="H3795" s="177" t="s">
        <v>3417</v>
      </c>
      <c r="I3795" s="177" t="s">
        <v>3401</v>
      </c>
      <c r="J3795" s="177" t="s">
        <v>9702</v>
      </c>
      <c r="K3795" s="60" t="str">
        <f t="shared" si="74"/>
        <v>0001000010010102686</v>
      </c>
    </row>
    <row r="3796" spans="1:11" s="3" customFormat="1">
      <c r="A3796" s="176" t="s">
        <v>6679</v>
      </c>
      <c r="B3796" s="176"/>
      <c r="C3796" s="185">
        <v>4</v>
      </c>
      <c r="D3796" s="153">
        <v>0</v>
      </c>
      <c r="E3796" s="177" t="s">
        <v>3417</v>
      </c>
      <c r="F3796" s="177" t="s">
        <v>3986</v>
      </c>
      <c r="G3796" s="177" t="s">
        <v>3417</v>
      </c>
      <c r="H3796" s="177" t="s">
        <v>3417</v>
      </c>
      <c r="I3796" s="177" t="s">
        <v>3401</v>
      </c>
      <c r="J3796" s="187" t="s">
        <v>9703</v>
      </c>
      <c r="K3796" s="60" t="str">
        <f t="shared" si="74"/>
        <v>0001000010010102687</v>
      </c>
    </row>
    <row r="3797" spans="1:11" s="3" customFormat="1">
      <c r="A3797" s="176" t="s">
        <v>6680</v>
      </c>
      <c r="B3797" s="176"/>
      <c r="C3797" s="185">
        <v>4</v>
      </c>
      <c r="D3797" s="153">
        <v>0</v>
      </c>
      <c r="E3797" s="177" t="s">
        <v>3417</v>
      </c>
      <c r="F3797" s="177" t="s">
        <v>3986</v>
      </c>
      <c r="G3797" s="177" t="s">
        <v>3417</v>
      </c>
      <c r="H3797" s="177" t="s">
        <v>3417</v>
      </c>
      <c r="I3797" s="177" t="s">
        <v>3401</v>
      </c>
      <c r="J3797" s="177" t="s">
        <v>9704</v>
      </c>
      <c r="K3797" s="60" t="str">
        <f t="shared" si="74"/>
        <v>0001000010010102688</v>
      </c>
    </row>
    <row r="3798" spans="1:11" s="3" customFormat="1">
      <c r="A3798" s="176" t="s">
        <v>6681</v>
      </c>
      <c r="B3798" s="176"/>
      <c r="C3798" s="185">
        <v>4</v>
      </c>
      <c r="D3798" s="153">
        <v>0</v>
      </c>
      <c r="E3798" s="177" t="s">
        <v>3417</v>
      </c>
      <c r="F3798" s="177" t="s">
        <v>3986</v>
      </c>
      <c r="G3798" s="177" t="s">
        <v>3417</v>
      </c>
      <c r="H3798" s="177" t="s">
        <v>3417</v>
      </c>
      <c r="I3798" s="177" t="s">
        <v>3401</v>
      </c>
      <c r="J3798" s="187" t="s">
        <v>9705</v>
      </c>
      <c r="K3798" s="60" t="str">
        <f t="shared" si="74"/>
        <v>0001000010010102689</v>
      </c>
    </row>
    <row r="3799" spans="1:11" s="3" customFormat="1">
      <c r="A3799" s="176" t="s">
        <v>6682</v>
      </c>
      <c r="B3799" s="176"/>
      <c r="C3799" s="185">
        <v>4</v>
      </c>
      <c r="D3799" s="153">
        <v>0</v>
      </c>
      <c r="E3799" s="177" t="s">
        <v>3417</v>
      </c>
      <c r="F3799" s="177" t="s">
        <v>3986</v>
      </c>
      <c r="G3799" s="177" t="s">
        <v>3417</v>
      </c>
      <c r="H3799" s="177" t="s">
        <v>3417</v>
      </c>
      <c r="I3799" s="177" t="s">
        <v>3401</v>
      </c>
      <c r="J3799" s="177" t="s">
        <v>9706</v>
      </c>
      <c r="K3799" s="60" t="str">
        <f t="shared" ref="K3799:K3862" si="75">D3799&amp;E3799&amp;F3799&amp;G3799&amp;H3799&amp;I3799&amp;J3799</f>
        <v>0001000010010102690</v>
      </c>
    </row>
    <row r="3800" spans="1:11" s="3" customFormat="1">
      <c r="A3800" s="176" t="s">
        <v>6683</v>
      </c>
      <c r="B3800" s="176"/>
      <c r="C3800" s="185">
        <v>4</v>
      </c>
      <c r="D3800" s="153">
        <v>0</v>
      </c>
      <c r="E3800" s="177" t="s">
        <v>3417</v>
      </c>
      <c r="F3800" s="177" t="s">
        <v>3986</v>
      </c>
      <c r="G3800" s="177" t="s">
        <v>3417</v>
      </c>
      <c r="H3800" s="177" t="s">
        <v>3417</v>
      </c>
      <c r="I3800" s="177" t="s">
        <v>3401</v>
      </c>
      <c r="J3800" s="187" t="s">
        <v>9707</v>
      </c>
      <c r="K3800" s="60" t="str">
        <f t="shared" si="75"/>
        <v>0001000010010102691</v>
      </c>
    </row>
    <row r="3801" spans="1:11" s="3" customFormat="1">
      <c r="A3801" s="176" t="s">
        <v>6684</v>
      </c>
      <c r="B3801" s="176"/>
      <c r="C3801" s="185">
        <v>4</v>
      </c>
      <c r="D3801" s="153">
        <v>0</v>
      </c>
      <c r="E3801" s="177" t="s">
        <v>3417</v>
      </c>
      <c r="F3801" s="177" t="s">
        <v>3986</v>
      </c>
      <c r="G3801" s="177" t="s">
        <v>3417</v>
      </c>
      <c r="H3801" s="177" t="s">
        <v>3417</v>
      </c>
      <c r="I3801" s="177" t="s">
        <v>3401</v>
      </c>
      <c r="J3801" s="177" t="s">
        <v>9708</v>
      </c>
      <c r="K3801" s="60" t="str">
        <f t="shared" si="75"/>
        <v>0001000010010102692</v>
      </c>
    </row>
    <row r="3802" spans="1:11" s="3" customFormat="1">
      <c r="A3802" s="176" t="s">
        <v>6685</v>
      </c>
      <c r="B3802" s="176"/>
      <c r="C3802" s="185">
        <v>4</v>
      </c>
      <c r="D3802" s="153">
        <v>0</v>
      </c>
      <c r="E3802" s="177" t="s">
        <v>3417</v>
      </c>
      <c r="F3802" s="177" t="s">
        <v>3986</v>
      </c>
      <c r="G3802" s="177" t="s">
        <v>3417</v>
      </c>
      <c r="H3802" s="177" t="s">
        <v>3417</v>
      </c>
      <c r="I3802" s="177" t="s">
        <v>3401</v>
      </c>
      <c r="J3802" s="187" t="s">
        <v>9709</v>
      </c>
      <c r="K3802" s="60" t="str">
        <f t="shared" si="75"/>
        <v>0001000010010102693</v>
      </c>
    </row>
    <row r="3803" spans="1:11" s="3" customFormat="1">
      <c r="A3803" s="176" t="s">
        <v>6686</v>
      </c>
      <c r="B3803" s="176"/>
      <c r="C3803" s="185">
        <v>4</v>
      </c>
      <c r="D3803" s="153">
        <v>0</v>
      </c>
      <c r="E3803" s="177" t="s">
        <v>3417</v>
      </c>
      <c r="F3803" s="177" t="s">
        <v>3986</v>
      </c>
      <c r="G3803" s="177" t="s">
        <v>3417</v>
      </c>
      <c r="H3803" s="177" t="s">
        <v>3417</v>
      </c>
      <c r="I3803" s="177" t="s">
        <v>3401</v>
      </c>
      <c r="J3803" s="177" t="s">
        <v>9710</v>
      </c>
      <c r="K3803" s="60" t="str">
        <f t="shared" si="75"/>
        <v>0001000010010102694</v>
      </c>
    </row>
    <row r="3804" spans="1:11" s="3" customFormat="1">
      <c r="A3804" s="176" t="s">
        <v>6687</v>
      </c>
      <c r="B3804" s="176"/>
      <c r="C3804" s="185">
        <v>4</v>
      </c>
      <c r="D3804" s="153">
        <v>0</v>
      </c>
      <c r="E3804" s="177" t="s">
        <v>3417</v>
      </c>
      <c r="F3804" s="177" t="s">
        <v>3986</v>
      </c>
      <c r="G3804" s="177" t="s">
        <v>3417</v>
      </c>
      <c r="H3804" s="177" t="s">
        <v>3417</v>
      </c>
      <c r="I3804" s="177" t="s">
        <v>3401</v>
      </c>
      <c r="J3804" s="187" t="s">
        <v>9711</v>
      </c>
      <c r="K3804" s="60" t="str">
        <f t="shared" si="75"/>
        <v>0001000010010102695</v>
      </c>
    </row>
    <row r="3805" spans="1:11" s="3" customFormat="1">
      <c r="A3805" s="176" t="s">
        <v>6688</v>
      </c>
      <c r="B3805" s="176"/>
      <c r="C3805" s="185">
        <v>4</v>
      </c>
      <c r="D3805" s="153">
        <v>0</v>
      </c>
      <c r="E3805" s="177" t="s">
        <v>3417</v>
      </c>
      <c r="F3805" s="177" t="s">
        <v>3986</v>
      </c>
      <c r="G3805" s="177" t="s">
        <v>3417</v>
      </c>
      <c r="H3805" s="177" t="s">
        <v>3417</v>
      </c>
      <c r="I3805" s="177" t="s">
        <v>3401</v>
      </c>
      <c r="J3805" s="177" t="s">
        <v>9712</v>
      </c>
      <c r="K3805" s="60" t="str">
        <f t="shared" si="75"/>
        <v>0001000010010102696</v>
      </c>
    </row>
    <row r="3806" spans="1:11" s="3" customFormat="1">
      <c r="A3806" s="176" t="s">
        <v>6689</v>
      </c>
      <c r="B3806" s="176"/>
      <c r="C3806" s="185">
        <v>4</v>
      </c>
      <c r="D3806" s="153">
        <v>0</v>
      </c>
      <c r="E3806" s="177" t="s">
        <v>3417</v>
      </c>
      <c r="F3806" s="177" t="s">
        <v>3986</v>
      </c>
      <c r="G3806" s="177" t="s">
        <v>3417</v>
      </c>
      <c r="H3806" s="177" t="s">
        <v>3417</v>
      </c>
      <c r="I3806" s="177" t="s">
        <v>3401</v>
      </c>
      <c r="J3806" s="187" t="s">
        <v>9713</v>
      </c>
      <c r="K3806" s="60" t="str">
        <f t="shared" si="75"/>
        <v>0001000010010102697</v>
      </c>
    </row>
    <row r="3807" spans="1:11" s="3" customFormat="1">
      <c r="A3807" s="176" t="s">
        <v>6690</v>
      </c>
      <c r="B3807" s="176"/>
      <c r="C3807" s="185">
        <v>4</v>
      </c>
      <c r="D3807" s="153">
        <v>0</v>
      </c>
      <c r="E3807" s="177" t="s">
        <v>3417</v>
      </c>
      <c r="F3807" s="177" t="s">
        <v>3986</v>
      </c>
      <c r="G3807" s="177" t="s">
        <v>3417</v>
      </c>
      <c r="H3807" s="177" t="s">
        <v>3417</v>
      </c>
      <c r="I3807" s="177" t="s">
        <v>3401</v>
      </c>
      <c r="J3807" s="177" t="s">
        <v>9714</v>
      </c>
      <c r="K3807" s="60" t="str">
        <f t="shared" si="75"/>
        <v>0001000010010102698</v>
      </c>
    </row>
    <row r="3808" spans="1:11" s="3" customFormat="1">
      <c r="A3808" s="176" t="s">
        <v>6691</v>
      </c>
      <c r="B3808" s="176"/>
      <c r="C3808" s="185">
        <v>4</v>
      </c>
      <c r="D3808" s="153">
        <v>0</v>
      </c>
      <c r="E3808" s="177" t="s">
        <v>3417</v>
      </c>
      <c r="F3808" s="177" t="s">
        <v>3986</v>
      </c>
      <c r="G3808" s="177" t="s">
        <v>3417</v>
      </c>
      <c r="H3808" s="177" t="s">
        <v>3417</v>
      </c>
      <c r="I3808" s="177" t="s">
        <v>3401</v>
      </c>
      <c r="J3808" s="187" t="s">
        <v>9715</v>
      </c>
      <c r="K3808" s="60" t="str">
        <f t="shared" si="75"/>
        <v>0001000010010102699</v>
      </c>
    </row>
    <row r="3809" spans="1:11" s="3" customFormat="1">
      <c r="A3809" s="176" t="s">
        <v>6692</v>
      </c>
      <c r="B3809" s="176"/>
      <c r="C3809" s="185">
        <v>4</v>
      </c>
      <c r="D3809" s="153">
        <v>0</v>
      </c>
      <c r="E3809" s="177" t="s">
        <v>3417</v>
      </c>
      <c r="F3809" s="177" t="s">
        <v>3986</v>
      </c>
      <c r="G3809" s="177" t="s">
        <v>3417</v>
      </c>
      <c r="H3809" s="177" t="s">
        <v>3417</v>
      </c>
      <c r="I3809" s="177" t="s">
        <v>3401</v>
      </c>
      <c r="J3809" s="177" t="s">
        <v>9716</v>
      </c>
      <c r="K3809" s="60" t="str">
        <f t="shared" si="75"/>
        <v>0001000010010102700</v>
      </c>
    </row>
    <row r="3810" spans="1:11" s="3" customFormat="1">
      <c r="A3810" s="176" t="s">
        <v>6693</v>
      </c>
      <c r="B3810" s="176"/>
      <c r="C3810" s="185">
        <v>4</v>
      </c>
      <c r="D3810" s="153">
        <v>0</v>
      </c>
      <c r="E3810" s="177" t="s">
        <v>3417</v>
      </c>
      <c r="F3810" s="177" t="s">
        <v>3986</v>
      </c>
      <c r="G3810" s="177" t="s">
        <v>3417</v>
      </c>
      <c r="H3810" s="177" t="s">
        <v>3417</v>
      </c>
      <c r="I3810" s="177" t="s">
        <v>3401</v>
      </c>
      <c r="J3810" s="187" t="s">
        <v>9717</v>
      </c>
      <c r="K3810" s="60" t="str">
        <f t="shared" si="75"/>
        <v>0001000010010102701</v>
      </c>
    </row>
    <row r="3811" spans="1:11" s="3" customFormat="1">
      <c r="A3811" s="176" t="s">
        <v>6694</v>
      </c>
      <c r="B3811" s="176"/>
      <c r="C3811" s="185">
        <v>4</v>
      </c>
      <c r="D3811" s="153">
        <v>0</v>
      </c>
      <c r="E3811" s="177" t="s">
        <v>3417</v>
      </c>
      <c r="F3811" s="177" t="s">
        <v>3986</v>
      </c>
      <c r="G3811" s="177" t="s">
        <v>3417</v>
      </c>
      <c r="H3811" s="177" t="s">
        <v>3417</v>
      </c>
      <c r="I3811" s="177" t="s">
        <v>3401</v>
      </c>
      <c r="J3811" s="177" t="s">
        <v>9718</v>
      </c>
      <c r="K3811" s="60" t="str">
        <f t="shared" si="75"/>
        <v>0001000010010102702</v>
      </c>
    </row>
    <row r="3812" spans="1:11" s="3" customFormat="1">
      <c r="A3812" s="176" t="s">
        <v>6695</v>
      </c>
      <c r="B3812" s="176"/>
      <c r="C3812" s="185">
        <v>4</v>
      </c>
      <c r="D3812" s="153">
        <v>0</v>
      </c>
      <c r="E3812" s="177" t="s">
        <v>3417</v>
      </c>
      <c r="F3812" s="177" t="s">
        <v>3986</v>
      </c>
      <c r="G3812" s="177" t="s">
        <v>3417</v>
      </c>
      <c r="H3812" s="177" t="s">
        <v>3417</v>
      </c>
      <c r="I3812" s="177" t="s">
        <v>3401</v>
      </c>
      <c r="J3812" s="187" t="s">
        <v>9719</v>
      </c>
      <c r="K3812" s="60" t="str">
        <f t="shared" si="75"/>
        <v>0001000010010102703</v>
      </c>
    </row>
    <row r="3813" spans="1:11" s="3" customFormat="1">
      <c r="A3813" s="176" t="s">
        <v>6696</v>
      </c>
      <c r="B3813" s="176"/>
      <c r="C3813" s="185">
        <v>4</v>
      </c>
      <c r="D3813" s="153">
        <v>0</v>
      </c>
      <c r="E3813" s="177" t="s">
        <v>3417</v>
      </c>
      <c r="F3813" s="177" t="s">
        <v>3986</v>
      </c>
      <c r="G3813" s="177" t="s">
        <v>3417</v>
      </c>
      <c r="H3813" s="177" t="s">
        <v>3417</v>
      </c>
      <c r="I3813" s="177" t="s">
        <v>3401</v>
      </c>
      <c r="J3813" s="177" t="s">
        <v>9720</v>
      </c>
      <c r="K3813" s="60" t="str">
        <f t="shared" si="75"/>
        <v>0001000010010102704</v>
      </c>
    </row>
    <row r="3814" spans="1:11" s="3" customFormat="1">
      <c r="A3814" s="176" t="s">
        <v>6697</v>
      </c>
      <c r="B3814" s="176"/>
      <c r="C3814" s="185">
        <v>4</v>
      </c>
      <c r="D3814" s="153">
        <v>0</v>
      </c>
      <c r="E3814" s="177" t="s">
        <v>3417</v>
      </c>
      <c r="F3814" s="177" t="s">
        <v>3986</v>
      </c>
      <c r="G3814" s="177" t="s">
        <v>3417</v>
      </c>
      <c r="H3814" s="177" t="s">
        <v>3417</v>
      </c>
      <c r="I3814" s="177" t="s">
        <v>3401</v>
      </c>
      <c r="J3814" s="187" t="s">
        <v>9721</v>
      </c>
      <c r="K3814" s="60" t="str">
        <f t="shared" si="75"/>
        <v>0001000010010102705</v>
      </c>
    </row>
    <row r="3815" spans="1:11" s="3" customFormat="1">
      <c r="A3815" s="176" t="s">
        <v>6698</v>
      </c>
      <c r="B3815" s="176"/>
      <c r="C3815" s="185">
        <v>4</v>
      </c>
      <c r="D3815" s="153">
        <v>0</v>
      </c>
      <c r="E3815" s="177" t="s">
        <v>3417</v>
      </c>
      <c r="F3815" s="177" t="s">
        <v>3986</v>
      </c>
      <c r="G3815" s="177" t="s">
        <v>3417</v>
      </c>
      <c r="H3815" s="177" t="s">
        <v>3417</v>
      </c>
      <c r="I3815" s="177" t="s">
        <v>3401</v>
      </c>
      <c r="J3815" s="177" t="s">
        <v>9722</v>
      </c>
      <c r="K3815" s="60" t="str">
        <f t="shared" si="75"/>
        <v>0001000010010102706</v>
      </c>
    </row>
    <row r="3816" spans="1:11" s="3" customFormat="1">
      <c r="A3816" s="176" t="s">
        <v>6699</v>
      </c>
      <c r="B3816" s="176"/>
      <c r="C3816" s="185">
        <v>4</v>
      </c>
      <c r="D3816" s="153">
        <v>0</v>
      </c>
      <c r="E3816" s="177" t="s">
        <v>3417</v>
      </c>
      <c r="F3816" s="177" t="s">
        <v>3986</v>
      </c>
      <c r="G3816" s="177" t="s">
        <v>3417</v>
      </c>
      <c r="H3816" s="177" t="s">
        <v>3417</v>
      </c>
      <c r="I3816" s="177" t="s">
        <v>3401</v>
      </c>
      <c r="J3816" s="187" t="s">
        <v>9723</v>
      </c>
      <c r="K3816" s="60" t="str">
        <f t="shared" si="75"/>
        <v>0001000010010102707</v>
      </c>
    </row>
    <row r="3817" spans="1:11" s="3" customFormat="1">
      <c r="A3817" s="176" t="s">
        <v>6700</v>
      </c>
      <c r="B3817" s="176"/>
      <c r="C3817" s="185">
        <v>4</v>
      </c>
      <c r="D3817" s="153">
        <v>0</v>
      </c>
      <c r="E3817" s="177" t="s">
        <v>3417</v>
      </c>
      <c r="F3817" s="177" t="s">
        <v>3986</v>
      </c>
      <c r="G3817" s="177" t="s">
        <v>3417</v>
      </c>
      <c r="H3817" s="177" t="s">
        <v>3417</v>
      </c>
      <c r="I3817" s="177" t="s">
        <v>3401</v>
      </c>
      <c r="J3817" s="177" t="s">
        <v>9724</v>
      </c>
      <c r="K3817" s="60" t="str">
        <f t="shared" si="75"/>
        <v>0001000010010102708</v>
      </c>
    </row>
    <row r="3818" spans="1:11" s="3" customFormat="1">
      <c r="A3818" s="176" t="s">
        <v>6701</v>
      </c>
      <c r="B3818" s="176"/>
      <c r="C3818" s="185">
        <v>4</v>
      </c>
      <c r="D3818" s="153">
        <v>0</v>
      </c>
      <c r="E3818" s="177" t="s">
        <v>3417</v>
      </c>
      <c r="F3818" s="177" t="s">
        <v>3986</v>
      </c>
      <c r="G3818" s="177" t="s">
        <v>3417</v>
      </c>
      <c r="H3818" s="177" t="s">
        <v>3417</v>
      </c>
      <c r="I3818" s="177" t="s">
        <v>3401</v>
      </c>
      <c r="J3818" s="187" t="s">
        <v>9725</v>
      </c>
      <c r="K3818" s="60" t="str">
        <f t="shared" si="75"/>
        <v>0001000010010102709</v>
      </c>
    </row>
    <row r="3819" spans="1:11" s="3" customFormat="1">
      <c r="A3819" s="176" t="s">
        <v>6702</v>
      </c>
      <c r="B3819" s="176"/>
      <c r="C3819" s="185">
        <v>4</v>
      </c>
      <c r="D3819" s="153">
        <v>0</v>
      </c>
      <c r="E3819" s="177" t="s">
        <v>3417</v>
      </c>
      <c r="F3819" s="177" t="s">
        <v>3986</v>
      </c>
      <c r="G3819" s="177" t="s">
        <v>3417</v>
      </c>
      <c r="H3819" s="177" t="s">
        <v>3417</v>
      </c>
      <c r="I3819" s="177" t="s">
        <v>3401</v>
      </c>
      <c r="J3819" s="177" t="s">
        <v>9726</v>
      </c>
      <c r="K3819" s="60" t="str">
        <f t="shared" si="75"/>
        <v>0001000010010102710</v>
      </c>
    </row>
    <row r="3820" spans="1:11" s="3" customFormat="1">
      <c r="A3820" s="176" t="s">
        <v>6703</v>
      </c>
      <c r="B3820" s="176"/>
      <c r="C3820" s="185">
        <v>4</v>
      </c>
      <c r="D3820" s="153">
        <v>0</v>
      </c>
      <c r="E3820" s="177" t="s">
        <v>3417</v>
      </c>
      <c r="F3820" s="177" t="s">
        <v>3986</v>
      </c>
      <c r="G3820" s="177" t="s">
        <v>3417</v>
      </c>
      <c r="H3820" s="177" t="s">
        <v>3417</v>
      </c>
      <c r="I3820" s="177" t="s">
        <v>3401</v>
      </c>
      <c r="J3820" s="187" t="s">
        <v>9727</v>
      </c>
      <c r="K3820" s="60" t="str">
        <f t="shared" si="75"/>
        <v>0001000010010102711</v>
      </c>
    </row>
    <row r="3821" spans="1:11" s="3" customFormat="1">
      <c r="A3821" s="176" t="s">
        <v>6704</v>
      </c>
      <c r="B3821" s="176"/>
      <c r="C3821" s="185">
        <v>4</v>
      </c>
      <c r="D3821" s="153">
        <v>0</v>
      </c>
      <c r="E3821" s="177" t="s">
        <v>3417</v>
      </c>
      <c r="F3821" s="177" t="s">
        <v>3986</v>
      </c>
      <c r="G3821" s="177" t="s">
        <v>3417</v>
      </c>
      <c r="H3821" s="177" t="s">
        <v>3417</v>
      </c>
      <c r="I3821" s="177" t="s">
        <v>3401</v>
      </c>
      <c r="J3821" s="177" t="s">
        <v>9728</v>
      </c>
      <c r="K3821" s="60" t="str">
        <f t="shared" si="75"/>
        <v>0001000010010102712</v>
      </c>
    </row>
    <row r="3822" spans="1:11" s="3" customFormat="1">
      <c r="A3822" s="176" t="s">
        <v>6705</v>
      </c>
      <c r="B3822" s="176"/>
      <c r="C3822" s="185">
        <v>4</v>
      </c>
      <c r="D3822" s="153">
        <v>0</v>
      </c>
      <c r="E3822" s="177" t="s">
        <v>3417</v>
      </c>
      <c r="F3822" s="177" t="s">
        <v>3986</v>
      </c>
      <c r="G3822" s="177" t="s">
        <v>3417</v>
      </c>
      <c r="H3822" s="177" t="s">
        <v>3417</v>
      </c>
      <c r="I3822" s="177" t="s">
        <v>3401</v>
      </c>
      <c r="J3822" s="187" t="s">
        <v>9729</v>
      </c>
      <c r="K3822" s="60" t="str">
        <f t="shared" si="75"/>
        <v>0001000010010102713</v>
      </c>
    </row>
    <row r="3823" spans="1:11" s="3" customFormat="1">
      <c r="A3823" s="176" t="s">
        <v>6706</v>
      </c>
      <c r="B3823" s="176"/>
      <c r="C3823" s="185">
        <v>4</v>
      </c>
      <c r="D3823" s="153">
        <v>0</v>
      </c>
      <c r="E3823" s="177" t="s">
        <v>3417</v>
      </c>
      <c r="F3823" s="177" t="s">
        <v>3986</v>
      </c>
      <c r="G3823" s="177" t="s">
        <v>3417</v>
      </c>
      <c r="H3823" s="177" t="s">
        <v>3417</v>
      </c>
      <c r="I3823" s="177" t="s">
        <v>3401</v>
      </c>
      <c r="J3823" s="177" t="s">
        <v>9730</v>
      </c>
      <c r="K3823" s="60" t="str">
        <f t="shared" si="75"/>
        <v>0001000010010102714</v>
      </c>
    </row>
    <row r="3824" spans="1:11" s="3" customFormat="1">
      <c r="A3824" s="176" t="s">
        <v>6707</v>
      </c>
      <c r="B3824" s="176"/>
      <c r="C3824" s="185">
        <v>4</v>
      </c>
      <c r="D3824" s="153">
        <v>0</v>
      </c>
      <c r="E3824" s="177" t="s">
        <v>3417</v>
      </c>
      <c r="F3824" s="177" t="s">
        <v>3986</v>
      </c>
      <c r="G3824" s="177" t="s">
        <v>3417</v>
      </c>
      <c r="H3824" s="177" t="s">
        <v>3417</v>
      </c>
      <c r="I3824" s="177" t="s">
        <v>3401</v>
      </c>
      <c r="J3824" s="187" t="s">
        <v>9731</v>
      </c>
      <c r="K3824" s="60" t="str">
        <f t="shared" si="75"/>
        <v>0001000010010102715</v>
      </c>
    </row>
    <row r="3825" spans="1:11" s="3" customFormat="1">
      <c r="A3825" s="176" t="s">
        <v>6708</v>
      </c>
      <c r="B3825" s="176"/>
      <c r="C3825" s="185">
        <v>4</v>
      </c>
      <c r="D3825" s="153">
        <v>0</v>
      </c>
      <c r="E3825" s="177" t="s">
        <v>3417</v>
      </c>
      <c r="F3825" s="177" t="s">
        <v>3986</v>
      </c>
      <c r="G3825" s="177" t="s">
        <v>3417</v>
      </c>
      <c r="H3825" s="177" t="s">
        <v>3417</v>
      </c>
      <c r="I3825" s="177" t="s">
        <v>3401</v>
      </c>
      <c r="J3825" s="177" t="s">
        <v>9732</v>
      </c>
      <c r="K3825" s="60" t="str">
        <f t="shared" si="75"/>
        <v>0001000010010102716</v>
      </c>
    </row>
    <row r="3826" spans="1:11" s="3" customFormat="1">
      <c r="A3826" s="176" t="s">
        <v>6709</v>
      </c>
      <c r="B3826" s="176"/>
      <c r="C3826" s="185">
        <v>4</v>
      </c>
      <c r="D3826" s="153">
        <v>0</v>
      </c>
      <c r="E3826" s="177" t="s">
        <v>3417</v>
      </c>
      <c r="F3826" s="177" t="s">
        <v>3986</v>
      </c>
      <c r="G3826" s="177" t="s">
        <v>3417</v>
      </c>
      <c r="H3826" s="177" t="s">
        <v>3417</v>
      </c>
      <c r="I3826" s="177" t="s">
        <v>3401</v>
      </c>
      <c r="J3826" s="187" t="s">
        <v>9733</v>
      </c>
      <c r="K3826" s="60" t="str">
        <f t="shared" si="75"/>
        <v>0001000010010102717</v>
      </c>
    </row>
    <row r="3827" spans="1:11" s="3" customFormat="1">
      <c r="A3827" s="176" t="s">
        <v>6710</v>
      </c>
      <c r="B3827" s="176"/>
      <c r="C3827" s="185">
        <v>4</v>
      </c>
      <c r="D3827" s="153">
        <v>0</v>
      </c>
      <c r="E3827" s="177" t="s">
        <v>3417</v>
      </c>
      <c r="F3827" s="177" t="s">
        <v>3986</v>
      </c>
      <c r="G3827" s="177" t="s">
        <v>3417</v>
      </c>
      <c r="H3827" s="177" t="s">
        <v>3417</v>
      </c>
      <c r="I3827" s="177" t="s">
        <v>3401</v>
      </c>
      <c r="J3827" s="177" t="s">
        <v>9734</v>
      </c>
      <c r="K3827" s="60" t="str">
        <f t="shared" si="75"/>
        <v>0001000010010102718</v>
      </c>
    </row>
    <row r="3828" spans="1:11" s="3" customFormat="1">
      <c r="A3828" s="176" t="s">
        <v>6711</v>
      </c>
      <c r="B3828" s="176"/>
      <c r="C3828" s="185">
        <v>4</v>
      </c>
      <c r="D3828" s="153">
        <v>0</v>
      </c>
      <c r="E3828" s="177" t="s">
        <v>3417</v>
      </c>
      <c r="F3828" s="177" t="s">
        <v>3986</v>
      </c>
      <c r="G3828" s="177" t="s">
        <v>3417</v>
      </c>
      <c r="H3828" s="177" t="s">
        <v>3417</v>
      </c>
      <c r="I3828" s="177" t="s">
        <v>3401</v>
      </c>
      <c r="J3828" s="187" t="s">
        <v>9735</v>
      </c>
      <c r="K3828" s="60" t="str">
        <f t="shared" si="75"/>
        <v>0001000010010102719</v>
      </c>
    </row>
    <row r="3829" spans="1:11" s="3" customFormat="1">
      <c r="A3829" s="176" t="s">
        <v>6712</v>
      </c>
      <c r="B3829" s="176"/>
      <c r="C3829" s="185">
        <v>4</v>
      </c>
      <c r="D3829" s="153">
        <v>0</v>
      </c>
      <c r="E3829" s="177" t="s">
        <v>3417</v>
      </c>
      <c r="F3829" s="177" t="s">
        <v>3986</v>
      </c>
      <c r="G3829" s="177" t="s">
        <v>3417</v>
      </c>
      <c r="H3829" s="177" t="s">
        <v>3417</v>
      </c>
      <c r="I3829" s="177" t="s">
        <v>3401</v>
      </c>
      <c r="J3829" s="177" t="s">
        <v>9736</v>
      </c>
      <c r="K3829" s="60" t="str">
        <f t="shared" si="75"/>
        <v>0001000010010102720</v>
      </c>
    </row>
    <row r="3830" spans="1:11" s="3" customFormat="1">
      <c r="A3830" s="176" t="s">
        <v>6713</v>
      </c>
      <c r="B3830" s="176"/>
      <c r="C3830" s="185">
        <v>4</v>
      </c>
      <c r="D3830" s="153">
        <v>0</v>
      </c>
      <c r="E3830" s="177" t="s">
        <v>3417</v>
      </c>
      <c r="F3830" s="177" t="s">
        <v>3986</v>
      </c>
      <c r="G3830" s="177" t="s">
        <v>3417</v>
      </c>
      <c r="H3830" s="177" t="s">
        <v>3417</v>
      </c>
      <c r="I3830" s="177" t="s">
        <v>3401</v>
      </c>
      <c r="J3830" s="187" t="s">
        <v>9737</v>
      </c>
      <c r="K3830" s="60" t="str">
        <f t="shared" si="75"/>
        <v>0001000010010102721</v>
      </c>
    </row>
    <row r="3831" spans="1:11" s="3" customFormat="1">
      <c r="A3831" s="176" t="s">
        <v>6714</v>
      </c>
      <c r="B3831" s="176"/>
      <c r="C3831" s="185">
        <v>4</v>
      </c>
      <c r="D3831" s="153">
        <v>0</v>
      </c>
      <c r="E3831" s="177" t="s">
        <v>3417</v>
      </c>
      <c r="F3831" s="177" t="s">
        <v>3986</v>
      </c>
      <c r="G3831" s="177" t="s">
        <v>3417</v>
      </c>
      <c r="H3831" s="177" t="s">
        <v>3417</v>
      </c>
      <c r="I3831" s="177" t="s">
        <v>3401</v>
      </c>
      <c r="J3831" s="177" t="s">
        <v>9738</v>
      </c>
      <c r="K3831" s="60" t="str">
        <f t="shared" si="75"/>
        <v>0001000010010102722</v>
      </c>
    </row>
    <row r="3832" spans="1:11" s="3" customFormat="1">
      <c r="A3832" s="176" t="s">
        <v>6715</v>
      </c>
      <c r="B3832" s="176"/>
      <c r="C3832" s="185">
        <v>4</v>
      </c>
      <c r="D3832" s="153">
        <v>0</v>
      </c>
      <c r="E3832" s="177" t="s">
        <v>3417</v>
      </c>
      <c r="F3832" s="177" t="s">
        <v>3986</v>
      </c>
      <c r="G3832" s="177" t="s">
        <v>3417</v>
      </c>
      <c r="H3832" s="177" t="s">
        <v>3417</v>
      </c>
      <c r="I3832" s="177" t="s">
        <v>3401</v>
      </c>
      <c r="J3832" s="187" t="s">
        <v>9739</v>
      </c>
      <c r="K3832" s="60" t="str">
        <f t="shared" si="75"/>
        <v>0001000010010102723</v>
      </c>
    </row>
    <row r="3833" spans="1:11" s="3" customFormat="1">
      <c r="A3833" s="176" t="s">
        <v>6716</v>
      </c>
      <c r="B3833" s="176"/>
      <c r="C3833" s="185">
        <v>4</v>
      </c>
      <c r="D3833" s="153">
        <v>0</v>
      </c>
      <c r="E3833" s="177" t="s">
        <v>3417</v>
      </c>
      <c r="F3833" s="177" t="s">
        <v>3986</v>
      </c>
      <c r="G3833" s="177" t="s">
        <v>3417</v>
      </c>
      <c r="H3833" s="177" t="s">
        <v>3417</v>
      </c>
      <c r="I3833" s="177" t="s">
        <v>3401</v>
      </c>
      <c r="J3833" s="177" t="s">
        <v>9740</v>
      </c>
      <c r="K3833" s="60" t="str">
        <f t="shared" si="75"/>
        <v>0001000010010102724</v>
      </c>
    </row>
    <row r="3834" spans="1:11" s="3" customFormat="1">
      <c r="A3834" s="176" t="s">
        <v>6717</v>
      </c>
      <c r="B3834" s="176"/>
      <c r="C3834" s="185">
        <v>4</v>
      </c>
      <c r="D3834" s="153">
        <v>0</v>
      </c>
      <c r="E3834" s="177" t="s">
        <v>3417</v>
      </c>
      <c r="F3834" s="177" t="s">
        <v>3986</v>
      </c>
      <c r="G3834" s="177" t="s">
        <v>3417</v>
      </c>
      <c r="H3834" s="177" t="s">
        <v>3417</v>
      </c>
      <c r="I3834" s="177" t="s">
        <v>3401</v>
      </c>
      <c r="J3834" s="187" t="s">
        <v>9741</v>
      </c>
      <c r="K3834" s="60" t="str">
        <f t="shared" si="75"/>
        <v>0001000010010102725</v>
      </c>
    </row>
    <row r="3835" spans="1:11" s="3" customFormat="1">
      <c r="A3835" s="176" t="s">
        <v>6718</v>
      </c>
      <c r="B3835" s="176"/>
      <c r="C3835" s="185">
        <v>4</v>
      </c>
      <c r="D3835" s="153">
        <v>0</v>
      </c>
      <c r="E3835" s="177" t="s">
        <v>3417</v>
      </c>
      <c r="F3835" s="177" t="s">
        <v>3986</v>
      </c>
      <c r="G3835" s="177" t="s">
        <v>3417</v>
      </c>
      <c r="H3835" s="177" t="s">
        <v>3417</v>
      </c>
      <c r="I3835" s="177" t="s">
        <v>3401</v>
      </c>
      <c r="J3835" s="177" t="s">
        <v>9742</v>
      </c>
      <c r="K3835" s="60" t="str">
        <f t="shared" si="75"/>
        <v>0001000010010102726</v>
      </c>
    </row>
    <row r="3836" spans="1:11" s="3" customFormat="1">
      <c r="A3836" s="176" t="s">
        <v>6719</v>
      </c>
      <c r="B3836" s="176"/>
      <c r="C3836" s="185">
        <v>4</v>
      </c>
      <c r="D3836" s="153">
        <v>0</v>
      </c>
      <c r="E3836" s="177" t="s">
        <v>3417</v>
      </c>
      <c r="F3836" s="177" t="s">
        <v>3986</v>
      </c>
      <c r="G3836" s="177" t="s">
        <v>3417</v>
      </c>
      <c r="H3836" s="177" t="s">
        <v>3417</v>
      </c>
      <c r="I3836" s="177" t="s">
        <v>3401</v>
      </c>
      <c r="J3836" s="187" t="s">
        <v>9743</v>
      </c>
      <c r="K3836" s="60" t="str">
        <f t="shared" si="75"/>
        <v>0001000010010102727</v>
      </c>
    </row>
    <row r="3837" spans="1:11" s="3" customFormat="1">
      <c r="A3837" s="176" t="s">
        <v>6720</v>
      </c>
      <c r="B3837" s="176"/>
      <c r="C3837" s="185">
        <v>4</v>
      </c>
      <c r="D3837" s="153">
        <v>0</v>
      </c>
      <c r="E3837" s="177" t="s">
        <v>3417</v>
      </c>
      <c r="F3837" s="177" t="s">
        <v>3986</v>
      </c>
      <c r="G3837" s="177" t="s">
        <v>3417</v>
      </c>
      <c r="H3837" s="177" t="s">
        <v>3417</v>
      </c>
      <c r="I3837" s="177" t="s">
        <v>3401</v>
      </c>
      <c r="J3837" s="177" t="s">
        <v>9744</v>
      </c>
      <c r="K3837" s="60" t="str">
        <f t="shared" si="75"/>
        <v>0001000010010102728</v>
      </c>
    </row>
    <row r="3838" spans="1:11" s="3" customFormat="1">
      <c r="A3838" s="176" t="s">
        <v>6721</v>
      </c>
      <c r="B3838" s="176"/>
      <c r="C3838" s="185">
        <v>4</v>
      </c>
      <c r="D3838" s="153">
        <v>0</v>
      </c>
      <c r="E3838" s="177" t="s">
        <v>3417</v>
      </c>
      <c r="F3838" s="177" t="s">
        <v>3986</v>
      </c>
      <c r="G3838" s="177" t="s">
        <v>3417</v>
      </c>
      <c r="H3838" s="177" t="s">
        <v>3417</v>
      </c>
      <c r="I3838" s="177" t="s">
        <v>3401</v>
      </c>
      <c r="J3838" s="187" t="s">
        <v>9745</v>
      </c>
      <c r="K3838" s="60" t="str">
        <f t="shared" si="75"/>
        <v>0001000010010102729</v>
      </c>
    </row>
    <row r="3839" spans="1:11" s="3" customFormat="1">
      <c r="A3839" s="176" t="s">
        <v>6722</v>
      </c>
      <c r="B3839" s="176"/>
      <c r="C3839" s="185">
        <v>4</v>
      </c>
      <c r="D3839" s="153">
        <v>0</v>
      </c>
      <c r="E3839" s="177" t="s">
        <v>3417</v>
      </c>
      <c r="F3839" s="177" t="s">
        <v>3986</v>
      </c>
      <c r="G3839" s="177" t="s">
        <v>3417</v>
      </c>
      <c r="H3839" s="177" t="s">
        <v>3417</v>
      </c>
      <c r="I3839" s="177" t="s">
        <v>3401</v>
      </c>
      <c r="J3839" s="177" t="s">
        <v>9746</v>
      </c>
      <c r="K3839" s="60" t="str">
        <f t="shared" si="75"/>
        <v>0001000010010102730</v>
      </c>
    </row>
    <row r="3840" spans="1:11" s="3" customFormat="1">
      <c r="A3840" s="176" t="s">
        <v>6723</v>
      </c>
      <c r="B3840" s="176"/>
      <c r="C3840" s="185">
        <v>4</v>
      </c>
      <c r="D3840" s="153">
        <v>0</v>
      </c>
      <c r="E3840" s="177" t="s">
        <v>3417</v>
      </c>
      <c r="F3840" s="177" t="s">
        <v>3986</v>
      </c>
      <c r="G3840" s="177" t="s">
        <v>3417</v>
      </c>
      <c r="H3840" s="177" t="s">
        <v>3417</v>
      </c>
      <c r="I3840" s="177" t="s">
        <v>3401</v>
      </c>
      <c r="J3840" s="187" t="s">
        <v>9747</v>
      </c>
      <c r="K3840" s="60" t="str">
        <f t="shared" si="75"/>
        <v>0001000010010102731</v>
      </c>
    </row>
    <row r="3841" spans="1:11" s="3" customFormat="1">
      <c r="A3841" s="176" t="s">
        <v>6724</v>
      </c>
      <c r="B3841" s="176"/>
      <c r="C3841" s="185">
        <v>4</v>
      </c>
      <c r="D3841" s="153">
        <v>0</v>
      </c>
      <c r="E3841" s="177" t="s">
        <v>3417</v>
      </c>
      <c r="F3841" s="177" t="s">
        <v>3986</v>
      </c>
      <c r="G3841" s="177" t="s">
        <v>3417</v>
      </c>
      <c r="H3841" s="177" t="s">
        <v>3417</v>
      </c>
      <c r="I3841" s="177" t="s">
        <v>3401</v>
      </c>
      <c r="J3841" s="177" t="s">
        <v>9748</v>
      </c>
      <c r="K3841" s="60" t="str">
        <f t="shared" si="75"/>
        <v>0001000010010102732</v>
      </c>
    </row>
    <row r="3842" spans="1:11" s="3" customFormat="1">
      <c r="A3842" s="176" t="s">
        <v>6725</v>
      </c>
      <c r="B3842" s="176"/>
      <c r="C3842" s="185">
        <v>4</v>
      </c>
      <c r="D3842" s="153">
        <v>0</v>
      </c>
      <c r="E3842" s="177" t="s">
        <v>3417</v>
      </c>
      <c r="F3842" s="177" t="s">
        <v>3986</v>
      </c>
      <c r="G3842" s="177" t="s">
        <v>3417</v>
      </c>
      <c r="H3842" s="177" t="s">
        <v>3417</v>
      </c>
      <c r="I3842" s="177" t="s">
        <v>3401</v>
      </c>
      <c r="J3842" s="187" t="s">
        <v>9749</v>
      </c>
      <c r="K3842" s="60" t="str">
        <f t="shared" si="75"/>
        <v>0001000010010102733</v>
      </c>
    </row>
    <row r="3843" spans="1:11" s="3" customFormat="1">
      <c r="A3843" s="176" t="s">
        <v>6726</v>
      </c>
      <c r="B3843" s="176"/>
      <c r="C3843" s="185">
        <v>4</v>
      </c>
      <c r="D3843" s="153">
        <v>0</v>
      </c>
      <c r="E3843" s="177" t="s">
        <v>3417</v>
      </c>
      <c r="F3843" s="177" t="s">
        <v>3986</v>
      </c>
      <c r="G3843" s="177" t="s">
        <v>3417</v>
      </c>
      <c r="H3843" s="177" t="s">
        <v>3417</v>
      </c>
      <c r="I3843" s="177" t="s">
        <v>3401</v>
      </c>
      <c r="J3843" s="177" t="s">
        <v>9750</v>
      </c>
      <c r="K3843" s="60" t="str">
        <f t="shared" si="75"/>
        <v>0001000010010102734</v>
      </c>
    </row>
    <row r="3844" spans="1:11" s="3" customFormat="1">
      <c r="A3844" s="176" t="s">
        <v>6727</v>
      </c>
      <c r="B3844" s="176"/>
      <c r="C3844" s="185">
        <v>4</v>
      </c>
      <c r="D3844" s="153">
        <v>0</v>
      </c>
      <c r="E3844" s="177" t="s">
        <v>3417</v>
      </c>
      <c r="F3844" s="177" t="s">
        <v>3986</v>
      </c>
      <c r="G3844" s="177" t="s">
        <v>3417</v>
      </c>
      <c r="H3844" s="177" t="s">
        <v>3417</v>
      </c>
      <c r="I3844" s="177" t="s">
        <v>3401</v>
      </c>
      <c r="J3844" s="187" t="s">
        <v>9751</v>
      </c>
      <c r="K3844" s="60" t="str">
        <f t="shared" si="75"/>
        <v>0001000010010102735</v>
      </c>
    </row>
    <row r="3845" spans="1:11" s="3" customFormat="1">
      <c r="A3845" s="176" t="s">
        <v>6728</v>
      </c>
      <c r="B3845" s="176"/>
      <c r="C3845" s="185">
        <v>4</v>
      </c>
      <c r="D3845" s="153">
        <v>0</v>
      </c>
      <c r="E3845" s="177" t="s">
        <v>3417</v>
      </c>
      <c r="F3845" s="177" t="s">
        <v>3986</v>
      </c>
      <c r="G3845" s="177" t="s">
        <v>3417</v>
      </c>
      <c r="H3845" s="177" t="s">
        <v>3417</v>
      </c>
      <c r="I3845" s="177" t="s">
        <v>3401</v>
      </c>
      <c r="J3845" s="177" t="s">
        <v>9752</v>
      </c>
      <c r="K3845" s="60" t="str">
        <f t="shared" si="75"/>
        <v>0001000010010102736</v>
      </c>
    </row>
    <row r="3846" spans="1:11" s="3" customFormat="1">
      <c r="A3846" s="176" t="s">
        <v>6729</v>
      </c>
      <c r="B3846" s="176"/>
      <c r="C3846" s="185">
        <v>4</v>
      </c>
      <c r="D3846" s="153">
        <v>0</v>
      </c>
      <c r="E3846" s="177" t="s">
        <v>3417</v>
      </c>
      <c r="F3846" s="177" t="s">
        <v>3986</v>
      </c>
      <c r="G3846" s="177" t="s">
        <v>3417</v>
      </c>
      <c r="H3846" s="177" t="s">
        <v>3417</v>
      </c>
      <c r="I3846" s="177" t="s">
        <v>3401</v>
      </c>
      <c r="J3846" s="187" t="s">
        <v>9753</v>
      </c>
      <c r="K3846" s="60" t="str">
        <f t="shared" si="75"/>
        <v>0001000010010102737</v>
      </c>
    </row>
    <row r="3847" spans="1:11" s="3" customFormat="1">
      <c r="A3847" s="176" t="s">
        <v>6730</v>
      </c>
      <c r="B3847" s="176"/>
      <c r="C3847" s="185">
        <v>4</v>
      </c>
      <c r="D3847" s="153">
        <v>0</v>
      </c>
      <c r="E3847" s="177" t="s">
        <v>3417</v>
      </c>
      <c r="F3847" s="177" t="s">
        <v>3986</v>
      </c>
      <c r="G3847" s="177" t="s">
        <v>3417</v>
      </c>
      <c r="H3847" s="177" t="s">
        <v>3417</v>
      </c>
      <c r="I3847" s="177" t="s">
        <v>3401</v>
      </c>
      <c r="J3847" s="177" t="s">
        <v>9754</v>
      </c>
      <c r="K3847" s="60" t="str">
        <f t="shared" si="75"/>
        <v>0001000010010102738</v>
      </c>
    </row>
    <row r="3848" spans="1:11" s="3" customFormat="1">
      <c r="A3848" s="176" t="s">
        <v>6731</v>
      </c>
      <c r="B3848" s="176"/>
      <c r="C3848" s="185">
        <v>4</v>
      </c>
      <c r="D3848" s="153">
        <v>0</v>
      </c>
      <c r="E3848" s="177" t="s">
        <v>3417</v>
      </c>
      <c r="F3848" s="177" t="s">
        <v>3986</v>
      </c>
      <c r="G3848" s="177" t="s">
        <v>3417</v>
      </c>
      <c r="H3848" s="177" t="s">
        <v>3417</v>
      </c>
      <c r="I3848" s="177" t="s">
        <v>3401</v>
      </c>
      <c r="J3848" s="187" t="s">
        <v>9755</v>
      </c>
      <c r="K3848" s="60" t="str">
        <f t="shared" si="75"/>
        <v>0001000010010102739</v>
      </c>
    </row>
    <row r="3849" spans="1:11" s="3" customFormat="1">
      <c r="A3849" s="176" t="s">
        <v>6732</v>
      </c>
      <c r="B3849" s="176"/>
      <c r="C3849" s="185">
        <v>4</v>
      </c>
      <c r="D3849" s="153">
        <v>0</v>
      </c>
      <c r="E3849" s="177" t="s">
        <v>3417</v>
      </c>
      <c r="F3849" s="177" t="s">
        <v>3986</v>
      </c>
      <c r="G3849" s="177" t="s">
        <v>3417</v>
      </c>
      <c r="H3849" s="177" t="s">
        <v>3417</v>
      </c>
      <c r="I3849" s="177" t="s">
        <v>3401</v>
      </c>
      <c r="J3849" s="177" t="s">
        <v>9756</v>
      </c>
      <c r="K3849" s="60" t="str">
        <f t="shared" si="75"/>
        <v>0001000010010102740</v>
      </c>
    </row>
    <row r="3850" spans="1:11" s="3" customFormat="1">
      <c r="A3850" s="176" t="s">
        <v>6733</v>
      </c>
      <c r="B3850" s="176"/>
      <c r="C3850" s="185">
        <v>4</v>
      </c>
      <c r="D3850" s="153">
        <v>0</v>
      </c>
      <c r="E3850" s="177" t="s">
        <v>3417</v>
      </c>
      <c r="F3850" s="177" t="s">
        <v>3986</v>
      </c>
      <c r="G3850" s="177" t="s">
        <v>3417</v>
      </c>
      <c r="H3850" s="177" t="s">
        <v>3417</v>
      </c>
      <c r="I3850" s="177" t="s">
        <v>3401</v>
      </c>
      <c r="J3850" s="187" t="s">
        <v>9757</v>
      </c>
      <c r="K3850" s="60" t="str">
        <f t="shared" si="75"/>
        <v>0001000010010102741</v>
      </c>
    </row>
    <row r="3851" spans="1:11" s="3" customFormat="1">
      <c r="A3851" s="176" t="s">
        <v>6734</v>
      </c>
      <c r="B3851" s="176"/>
      <c r="C3851" s="185">
        <v>4</v>
      </c>
      <c r="D3851" s="153">
        <v>0</v>
      </c>
      <c r="E3851" s="177" t="s">
        <v>3417</v>
      </c>
      <c r="F3851" s="177" t="s">
        <v>3986</v>
      </c>
      <c r="G3851" s="177" t="s">
        <v>3417</v>
      </c>
      <c r="H3851" s="177" t="s">
        <v>3417</v>
      </c>
      <c r="I3851" s="177" t="s">
        <v>3401</v>
      </c>
      <c r="J3851" s="177" t="s">
        <v>9758</v>
      </c>
      <c r="K3851" s="60" t="str">
        <f t="shared" si="75"/>
        <v>0001000010010102742</v>
      </c>
    </row>
    <row r="3852" spans="1:11" s="3" customFormat="1">
      <c r="A3852" s="176" t="s">
        <v>6735</v>
      </c>
      <c r="B3852" s="176"/>
      <c r="C3852" s="185">
        <v>4</v>
      </c>
      <c r="D3852" s="153">
        <v>0</v>
      </c>
      <c r="E3852" s="177" t="s">
        <v>3417</v>
      </c>
      <c r="F3852" s="177" t="s">
        <v>3986</v>
      </c>
      <c r="G3852" s="177" t="s">
        <v>3417</v>
      </c>
      <c r="H3852" s="177" t="s">
        <v>3417</v>
      </c>
      <c r="I3852" s="177" t="s">
        <v>3401</v>
      </c>
      <c r="J3852" s="187" t="s">
        <v>9759</v>
      </c>
      <c r="K3852" s="60" t="str">
        <f t="shared" si="75"/>
        <v>0001000010010102743</v>
      </c>
    </row>
    <row r="3853" spans="1:11" s="3" customFormat="1">
      <c r="A3853" s="176" t="s">
        <v>6736</v>
      </c>
      <c r="B3853" s="176"/>
      <c r="C3853" s="185">
        <v>4</v>
      </c>
      <c r="D3853" s="153">
        <v>0</v>
      </c>
      <c r="E3853" s="177" t="s">
        <v>3417</v>
      </c>
      <c r="F3853" s="177" t="s">
        <v>3986</v>
      </c>
      <c r="G3853" s="177" t="s">
        <v>3417</v>
      </c>
      <c r="H3853" s="177" t="s">
        <v>3417</v>
      </c>
      <c r="I3853" s="177" t="s">
        <v>3401</v>
      </c>
      <c r="J3853" s="177" t="s">
        <v>9760</v>
      </c>
      <c r="K3853" s="60" t="str">
        <f t="shared" si="75"/>
        <v>0001000010010102744</v>
      </c>
    </row>
    <row r="3854" spans="1:11" s="3" customFormat="1">
      <c r="A3854" s="176" t="s">
        <v>6737</v>
      </c>
      <c r="B3854" s="176"/>
      <c r="C3854" s="185">
        <v>4</v>
      </c>
      <c r="D3854" s="153">
        <v>0</v>
      </c>
      <c r="E3854" s="177" t="s">
        <v>3417</v>
      </c>
      <c r="F3854" s="177" t="s">
        <v>3986</v>
      </c>
      <c r="G3854" s="177" t="s">
        <v>3417</v>
      </c>
      <c r="H3854" s="177" t="s">
        <v>3417</v>
      </c>
      <c r="I3854" s="177" t="s">
        <v>3401</v>
      </c>
      <c r="J3854" s="187" t="s">
        <v>9761</v>
      </c>
      <c r="K3854" s="60" t="str">
        <f t="shared" si="75"/>
        <v>0001000010010102745</v>
      </c>
    </row>
    <row r="3855" spans="1:11" s="3" customFormat="1">
      <c r="A3855" s="176" t="s">
        <v>6738</v>
      </c>
      <c r="B3855" s="176"/>
      <c r="C3855" s="185">
        <v>4</v>
      </c>
      <c r="D3855" s="153">
        <v>0</v>
      </c>
      <c r="E3855" s="177" t="s">
        <v>3417</v>
      </c>
      <c r="F3855" s="177" t="s">
        <v>3986</v>
      </c>
      <c r="G3855" s="177" t="s">
        <v>3417</v>
      </c>
      <c r="H3855" s="177" t="s">
        <v>3417</v>
      </c>
      <c r="I3855" s="177" t="s">
        <v>3401</v>
      </c>
      <c r="J3855" s="177" t="s">
        <v>9762</v>
      </c>
      <c r="K3855" s="60" t="str">
        <f t="shared" si="75"/>
        <v>0001000010010102746</v>
      </c>
    </row>
    <row r="3856" spans="1:11" s="3" customFormat="1">
      <c r="A3856" s="176" t="s">
        <v>6739</v>
      </c>
      <c r="B3856" s="176"/>
      <c r="C3856" s="185">
        <v>4</v>
      </c>
      <c r="D3856" s="153">
        <v>0</v>
      </c>
      <c r="E3856" s="177" t="s">
        <v>3417</v>
      </c>
      <c r="F3856" s="177" t="s">
        <v>3986</v>
      </c>
      <c r="G3856" s="177" t="s">
        <v>3417</v>
      </c>
      <c r="H3856" s="177" t="s">
        <v>3417</v>
      </c>
      <c r="I3856" s="177" t="s">
        <v>3401</v>
      </c>
      <c r="J3856" s="187" t="s">
        <v>9763</v>
      </c>
      <c r="K3856" s="60" t="str">
        <f t="shared" si="75"/>
        <v>0001000010010102747</v>
      </c>
    </row>
    <row r="3857" spans="1:11" s="3" customFormat="1">
      <c r="A3857" s="176" t="s">
        <v>6740</v>
      </c>
      <c r="B3857" s="176"/>
      <c r="C3857" s="185">
        <v>4</v>
      </c>
      <c r="D3857" s="153">
        <v>0</v>
      </c>
      <c r="E3857" s="177" t="s">
        <v>3417</v>
      </c>
      <c r="F3857" s="177" t="s">
        <v>3986</v>
      </c>
      <c r="G3857" s="177" t="s">
        <v>3417</v>
      </c>
      <c r="H3857" s="177" t="s">
        <v>3417</v>
      </c>
      <c r="I3857" s="177" t="s">
        <v>3401</v>
      </c>
      <c r="J3857" s="177" t="s">
        <v>9764</v>
      </c>
      <c r="K3857" s="60" t="str">
        <f t="shared" si="75"/>
        <v>0001000010010102748</v>
      </c>
    </row>
    <row r="3858" spans="1:11" s="3" customFormat="1">
      <c r="A3858" s="176" t="s">
        <v>6741</v>
      </c>
      <c r="B3858" s="176"/>
      <c r="C3858" s="185">
        <v>4</v>
      </c>
      <c r="D3858" s="153">
        <v>0</v>
      </c>
      <c r="E3858" s="177" t="s">
        <v>3417</v>
      </c>
      <c r="F3858" s="177" t="s">
        <v>3986</v>
      </c>
      <c r="G3858" s="177" t="s">
        <v>3417</v>
      </c>
      <c r="H3858" s="177" t="s">
        <v>3417</v>
      </c>
      <c r="I3858" s="177" t="s">
        <v>3401</v>
      </c>
      <c r="J3858" s="187" t="s">
        <v>9765</v>
      </c>
      <c r="K3858" s="60" t="str">
        <f t="shared" si="75"/>
        <v>0001000010010102749</v>
      </c>
    </row>
    <row r="3859" spans="1:11" s="3" customFormat="1">
      <c r="A3859" s="176" t="s">
        <v>6742</v>
      </c>
      <c r="B3859" s="176"/>
      <c r="C3859" s="185">
        <v>4</v>
      </c>
      <c r="D3859" s="153">
        <v>0</v>
      </c>
      <c r="E3859" s="177" t="s">
        <v>3417</v>
      </c>
      <c r="F3859" s="177" t="s">
        <v>3986</v>
      </c>
      <c r="G3859" s="177" t="s">
        <v>3417</v>
      </c>
      <c r="H3859" s="177" t="s">
        <v>3417</v>
      </c>
      <c r="I3859" s="177" t="s">
        <v>3401</v>
      </c>
      <c r="J3859" s="177" t="s">
        <v>9766</v>
      </c>
      <c r="K3859" s="60" t="str">
        <f t="shared" si="75"/>
        <v>0001000010010102750</v>
      </c>
    </row>
    <row r="3860" spans="1:11" s="3" customFormat="1">
      <c r="A3860" s="176" t="s">
        <v>6743</v>
      </c>
      <c r="B3860" s="176"/>
      <c r="C3860" s="185">
        <v>4</v>
      </c>
      <c r="D3860" s="153">
        <v>0</v>
      </c>
      <c r="E3860" s="177" t="s">
        <v>3417</v>
      </c>
      <c r="F3860" s="177" t="s">
        <v>3986</v>
      </c>
      <c r="G3860" s="177" t="s">
        <v>3417</v>
      </c>
      <c r="H3860" s="177" t="s">
        <v>3417</v>
      </c>
      <c r="I3860" s="177" t="s">
        <v>3401</v>
      </c>
      <c r="J3860" s="187" t="s">
        <v>9767</v>
      </c>
      <c r="K3860" s="60" t="str">
        <f t="shared" si="75"/>
        <v>0001000010010102751</v>
      </c>
    </row>
    <row r="3861" spans="1:11" s="3" customFormat="1">
      <c r="A3861" s="176" t="s">
        <v>6744</v>
      </c>
      <c r="B3861" s="176"/>
      <c r="C3861" s="185">
        <v>4</v>
      </c>
      <c r="D3861" s="153">
        <v>0</v>
      </c>
      <c r="E3861" s="177" t="s">
        <v>3417</v>
      </c>
      <c r="F3861" s="177" t="s">
        <v>3986</v>
      </c>
      <c r="G3861" s="177" t="s">
        <v>3417</v>
      </c>
      <c r="H3861" s="177" t="s">
        <v>3417</v>
      </c>
      <c r="I3861" s="177" t="s">
        <v>3401</v>
      </c>
      <c r="J3861" s="177" t="s">
        <v>9768</v>
      </c>
      <c r="K3861" s="60" t="str">
        <f t="shared" si="75"/>
        <v>0001000010010102752</v>
      </c>
    </row>
    <row r="3862" spans="1:11" s="3" customFormat="1">
      <c r="A3862" s="176" t="s">
        <v>6745</v>
      </c>
      <c r="B3862" s="176"/>
      <c r="C3862" s="185">
        <v>4</v>
      </c>
      <c r="D3862" s="153">
        <v>0</v>
      </c>
      <c r="E3862" s="177" t="s">
        <v>3417</v>
      </c>
      <c r="F3862" s="177" t="s">
        <v>3986</v>
      </c>
      <c r="G3862" s="177" t="s">
        <v>3417</v>
      </c>
      <c r="H3862" s="177" t="s">
        <v>3417</v>
      </c>
      <c r="I3862" s="177" t="s">
        <v>3401</v>
      </c>
      <c r="J3862" s="187" t="s">
        <v>9769</v>
      </c>
      <c r="K3862" s="60" t="str">
        <f t="shared" si="75"/>
        <v>0001000010010102753</v>
      </c>
    </row>
    <row r="3863" spans="1:11" s="3" customFormat="1">
      <c r="A3863" s="176" t="s">
        <v>6746</v>
      </c>
      <c r="B3863" s="176"/>
      <c r="C3863" s="185">
        <v>4</v>
      </c>
      <c r="D3863" s="153">
        <v>0</v>
      </c>
      <c r="E3863" s="177" t="s">
        <v>3417</v>
      </c>
      <c r="F3863" s="177" t="s">
        <v>3986</v>
      </c>
      <c r="G3863" s="177" t="s">
        <v>3417</v>
      </c>
      <c r="H3863" s="177" t="s">
        <v>3417</v>
      </c>
      <c r="I3863" s="177" t="s">
        <v>3401</v>
      </c>
      <c r="J3863" s="177" t="s">
        <v>9770</v>
      </c>
      <c r="K3863" s="60" t="str">
        <f t="shared" ref="K3863:K3919" si="76">D3863&amp;E3863&amp;F3863&amp;G3863&amp;H3863&amp;I3863&amp;J3863</f>
        <v>0001000010010102754</v>
      </c>
    </row>
    <row r="3864" spans="1:11" s="3" customFormat="1">
      <c r="A3864" s="176" t="s">
        <v>6747</v>
      </c>
      <c r="B3864" s="176"/>
      <c r="C3864" s="185">
        <v>4</v>
      </c>
      <c r="D3864" s="153">
        <v>0</v>
      </c>
      <c r="E3864" s="177" t="s">
        <v>3417</v>
      </c>
      <c r="F3864" s="177" t="s">
        <v>3986</v>
      </c>
      <c r="G3864" s="177" t="s">
        <v>3417</v>
      </c>
      <c r="H3864" s="177" t="s">
        <v>3417</v>
      </c>
      <c r="I3864" s="177" t="s">
        <v>3401</v>
      </c>
      <c r="J3864" s="187" t="s">
        <v>9771</v>
      </c>
      <c r="K3864" s="60" t="str">
        <f t="shared" si="76"/>
        <v>0001000010010102755</v>
      </c>
    </row>
    <row r="3865" spans="1:11" s="3" customFormat="1">
      <c r="A3865" s="176" t="s">
        <v>6748</v>
      </c>
      <c r="B3865" s="176"/>
      <c r="C3865" s="185">
        <v>4</v>
      </c>
      <c r="D3865" s="153">
        <v>0</v>
      </c>
      <c r="E3865" s="177" t="s">
        <v>3417</v>
      </c>
      <c r="F3865" s="177" t="s">
        <v>3986</v>
      </c>
      <c r="G3865" s="177" t="s">
        <v>3417</v>
      </c>
      <c r="H3865" s="177" t="s">
        <v>3417</v>
      </c>
      <c r="I3865" s="177" t="s">
        <v>3401</v>
      </c>
      <c r="J3865" s="177" t="s">
        <v>9772</v>
      </c>
      <c r="K3865" s="60" t="str">
        <f t="shared" si="76"/>
        <v>0001000010010102756</v>
      </c>
    </row>
    <row r="3866" spans="1:11" s="3" customFormat="1">
      <c r="A3866" s="176" t="s">
        <v>6749</v>
      </c>
      <c r="B3866" s="176"/>
      <c r="C3866" s="185">
        <v>4</v>
      </c>
      <c r="D3866" s="153">
        <v>0</v>
      </c>
      <c r="E3866" s="177" t="s">
        <v>3417</v>
      </c>
      <c r="F3866" s="177" t="s">
        <v>3986</v>
      </c>
      <c r="G3866" s="177" t="s">
        <v>3417</v>
      </c>
      <c r="H3866" s="177" t="s">
        <v>3417</v>
      </c>
      <c r="I3866" s="177" t="s">
        <v>3401</v>
      </c>
      <c r="J3866" s="187" t="s">
        <v>9773</v>
      </c>
      <c r="K3866" s="60" t="str">
        <f t="shared" si="76"/>
        <v>0001000010010102757</v>
      </c>
    </row>
    <row r="3867" spans="1:11" s="3" customFormat="1">
      <c r="A3867" s="176" t="s">
        <v>6750</v>
      </c>
      <c r="B3867" s="176"/>
      <c r="C3867" s="185">
        <v>4</v>
      </c>
      <c r="D3867" s="153">
        <v>0</v>
      </c>
      <c r="E3867" s="177" t="s">
        <v>3417</v>
      </c>
      <c r="F3867" s="177" t="s">
        <v>3986</v>
      </c>
      <c r="G3867" s="177" t="s">
        <v>3417</v>
      </c>
      <c r="H3867" s="177" t="s">
        <v>3417</v>
      </c>
      <c r="I3867" s="177" t="s">
        <v>3401</v>
      </c>
      <c r="J3867" s="177" t="s">
        <v>9774</v>
      </c>
      <c r="K3867" s="60" t="str">
        <f t="shared" si="76"/>
        <v>0001000010010102758</v>
      </c>
    </row>
    <row r="3868" spans="1:11" s="3" customFormat="1">
      <c r="A3868" s="176" t="s">
        <v>6751</v>
      </c>
      <c r="B3868" s="176"/>
      <c r="C3868" s="185">
        <v>4</v>
      </c>
      <c r="D3868" s="153">
        <v>0</v>
      </c>
      <c r="E3868" s="177" t="s">
        <v>3417</v>
      </c>
      <c r="F3868" s="177" t="s">
        <v>3986</v>
      </c>
      <c r="G3868" s="177" t="s">
        <v>3417</v>
      </c>
      <c r="H3868" s="177" t="s">
        <v>3417</v>
      </c>
      <c r="I3868" s="177" t="s">
        <v>3401</v>
      </c>
      <c r="J3868" s="187" t="s">
        <v>9775</v>
      </c>
      <c r="K3868" s="60" t="str">
        <f t="shared" si="76"/>
        <v>0001000010010102759</v>
      </c>
    </row>
    <row r="3869" spans="1:11" s="3" customFormat="1">
      <c r="A3869" s="176" t="s">
        <v>6752</v>
      </c>
      <c r="B3869" s="176"/>
      <c r="C3869" s="185">
        <v>4</v>
      </c>
      <c r="D3869" s="153">
        <v>0</v>
      </c>
      <c r="E3869" s="177" t="s">
        <v>3417</v>
      </c>
      <c r="F3869" s="177" t="s">
        <v>3986</v>
      </c>
      <c r="G3869" s="177" t="s">
        <v>3417</v>
      </c>
      <c r="H3869" s="177" t="s">
        <v>3417</v>
      </c>
      <c r="I3869" s="177" t="s">
        <v>3401</v>
      </c>
      <c r="J3869" s="177" t="s">
        <v>9776</v>
      </c>
      <c r="K3869" s="60" t="str">
        <f t="shared" si="76"/>
        <v>0001000010010102760</v>
      </c>
    </row>
    <row r="3870" spans="1:11" s="3" customFormat="1">
      <c r="A3870" s="176" t="s">
        <v>6753</v>
      </c>
      <c r="B3870" s="176"/>
      <c r="C3870" s="185">
        <v>4</v>
      </c>
      <c r="D3870" s="153">
        <v>0</v>
      </c>
      <c r="E3870" s="177" t="s">
        <v>3417</v>
      </c>
      <c r="F3870" s="177" t="s">
        <v>3986</v>
      </c>
      <c r="G3870" s="177" t="s">
        <v>3417</v>
      </c>
      <c r="H3870" s="177" t="s">
        <v>3417</v>
      </c>
      <c r="I3870" s="177" t="s">
        <v>3401</v>
      </c>
      <c r="J3870" s="187" t="s">
        <v>9777</v>
      </c>
      <c r="K3870" s="60" t="str">
        <f t="shared" si="76"/>
        <v>0001000010010102761</v>
      </c>
    </row>
    <row r="3871" spans="1:11" s="3" customFormat="1">
      <c r="A3871" s="176" t="s">
        <v>6754</v>
      </c>
      <c r="B3871" s="176"/>
      <c r="C3871" s="185">
        <v>4</v>
      </c>
      <c r="D3871" s="153">
        <v>0</v>
      </c>
      <c r="E3871" s="177" t="s">
        <v>3417</v>
      </c>
      <c r="F3871" s="177" t="s">
        <v>3986</v>
      </c>
      <c r="G3871" s="177" t="s">
        <v>3417</v>
      </c>
      <c r="H3871" s="177" t="s">
        <v>3417</v>
      </c>
      <c r="I3871" s="177" t="s">
        <v>3401</v>
      </c>
      <c r="J3871" s="177" t="s">
        <v>9778</v>
      </c>
      <c r="K3871" s="60" t="str">
        <f t="shared" si="76"/>
        <v>0001000010010102762</v>
      </c>
    </row>
    <row r="3872" spans="1:11" s="3" customFormat="1">
      <c r="A3872" s="176" t="s">
        <v>6755</v>
      </c>
      <c r="B3872" s="176"/>
      <c r="C3872" s="185">
        <v>4</v>
      </c>
      <c r="D3872" s="153">
        <v>0</v>
      </c>
      <c r="E3872" s="177" t="s">
        <v>3417</v>
      </c>
      <c r="F3872" s="177" t="s">
        <v>3986</v>
      </c>
      <c r="G3872" s="177" t="s">
        <v>3417</v>
      </c>
      <c r="H3872" s="177" t="s">
        <v>3417</v>
      </c>
      <c r="I3872" s="177" t="s">
        <v>3401</v>
      </c>
      <c r="J3872" s="187" t="s">
        <v>9779</v>
      </c>
      <c r="K3872" s="60" t="str">
        <f t="shared" si="76"/>
        <v>0001000010010102763</v>
      </c>
    </row>
    <row r="3873" spans="1:11" s="3" customFormat="1">
      <c r="A3873" s="176" t="s">
        <v>6756</v>
      </c>
      <c r="B3873" s="176"/>
      <c r="C3873" s="185">
        <v>4</v>
      </c>
      <c r="D3873" s="153">
        <v>0</v>
      </c>
      <c r="E3873" s="177" t="s">
        <v>3417</v>
      </c>
      <c r="F3873" s="177" t="s">
        <v>3986</v>
      </c>
      <c r="G3873" s="177" t="s">
        <v>3417</v>
      </c>
      <c r="H3873" s="177" t="s">
        <v>3417</v>
      </c>
      <c r="I3873" s="177" t="s">
        <v>3401</v>
      </c>
      <c r="J3873" s="177" t="s">
        <v>9780</v>
      </c>
      <c r="K3873" s="60" t="str">
        <f t="shared" si="76"/>
        <v>0001000010010102764</v>
      </c>
    </row>
    <row r="3874" spans="1:11" s="3" customFormat="1">
      <c r="A3874" s="176" t="s">
        <v>6757</v>
      </c>
      <c r="B3874" s="176"/>
      <c r="C3874" s="185">
        <v>4</v>
      </c>
      <c r="D3874" s="153">
        <v>0</v>
      </c>
      <c r="E3874" s="177" t="s">
        <v>3417</v>
      </c>
      <c r="F3874" s="177" t="s">
        <v>3986</v>
      </c>
      <c r="G3874" s="177" t="s">
        <v>3417</v>
      </c>
      <c r="H3874" s="177" t="s">
        <v>3417</v>
      </c>
      <c r="I3874" s="177" t="s">
        <v>3401</v>
      </c>
      <c r="J3874" s="187" t="s">
        <v>9781</v>
      </c>
      <c r="K3874" s="60" t="str">
        <f t="shared" si="76"/>
        <v>0001000010010102765</v>
      </c>
    </row>
    <row r="3875" spans="1:11" s="3" customFormat="1">
      <c r="A3875" s="176" t="s">
        <v>6758</v>
      </c>
      <c r="B3875" s="176"/>
      <c r="C3875" s="185">
        <v>4</v>
      </c>
      <c r="D3875" s="153">
        <v>0</v>
      </c>
      <c r="E3875" s="177" t="s">
        <v>3417</v>
      </c>
      <c r="F3875" s="177" t="s">
        <v>3986</v>
      </c>
      <c r="G3875" s="177" t="s">
        <v>3417</v>
      </c>
      <c r="H3875" s="177" t="s">
        <v>3417</v>
      </c>
      <c r="I3875" s="177" t="s">
        <v>3401</v>
      </c>
      <c r="J3875" s="177" t="s">
        <v>9782</v>
      </c>
      <c r="K3875" s="60" t="str">
        <f t="shared" si="76"/>
        <v>0001000010010102766</v>
      </c>
    </row>
    <row r="3876" spans="1:11" s="3" customFormat="1">
      <c r="A3876" s="176" t="s">
        <v>6759</v>
      </c>
      <c r="B3876" s="176"/>
      <c r="C3876" s="185">
        <v>4</v>
      </c>
      <c r="D3876" s="153">
        <v>0</v>
      </c>
      <c r="E3876" s="177" t="s">
        <v>3417</v>
      </c>
      <c r="F3876" s="177" t="s">
        <v>3986</v>
      </c>
      <c r="G3876" s="177" t="s">
        <v>3417</v>
      </c>
      <c r="H3876" s="177" t="s">
        <v>3417</v>
      </c>
      <c r="I3876" s="177" t="s">
        <v>3401</v>
      </c>
      <c r="J3876" s="187" t="s">
        <v>9783</v>
      </c>
      <c r="K3876" s="60" t="str">
        <f t="shared" si="76"/>
        <v>0001000010010102767</v>
      </c>
    </row>
    <row r="3877" spans="1:11" s="3" customFormat="1">
      <c r="A3877" s="176" t="s">
        <v>6760</v>
      </c>
      <c r="B3877" s="176"/>
      <c r="C3877" s="185">
        <v>4</v>
      </c>
      <c r="D3877" s="153">
        <v>0</v>
      </c>
      <c r="E3877" s="177" t="s">
        <v>3417</v>
      </c>
      <c r="F3877" s="177" t="s">
        <v>3986</v>
      </c>
      <c r="G3877" s="177" t="s">
        <v>3417</v>
      </c>
      <c r="H3877" s="177" t="s">
        <v>3417</v>
      </c>
      <c r="I3877" s="177" t="s">
        <v>3401</v>
      </c>
      <c r="J3877" s="177" t="s">
        <v>9784</v>
      </c>
      <c r="K3877" s="60" t="str">
        <f t="shared" si="76"/>
        <v>0001000010010102768</v>
      </c>
    </row>
    <row r="3878" spans="1:11" s="3" customFormat="1">
      <c r="A3878" s="176" t="s">
        <v>6761</v>
      </c>
      <c r="B3878" s="176"/>
      <c r="C3878" s="185">
        <v>4</v>
      </c>
      <c r="D3878" s="153">
        <v>0</v>
      </c>
      <c r="E3878" s="177" t="s">
        <v>3417</v>
      </c>
      <c r="F3878" s="177" t="s">
        <v>3986</v>
      </c>
      <c r="G3878" s="177" t="s">
        <v>3417</v>
      </c>
      <c r="H3878" s="177" t="s">
        <v>3417</v>
      </c>
      <c r="I3878" s="177" t="s">
        <v>3401</v>
      </c>
      <c r="J3878" s="187" t="s">
        <v>9785</v>
      </c>
      <c r="K3878" s="60" t="str">
        <f t="shared" si="76"/>
        <v>0001000010010102769</v>
      </c>
    </row>
    <row r="3879" spans="1:11" s="3" customFormat="1">
      <c r="A3879" s="176" t="s">
        <v>6762</v>
      </c>
      <c r="B3879" s="176"/>
      <c r="C3879" s="185">
        <v>4</v>
      </c>
      <c r="D3879" s="153">
        <v>0</v>
      </c>
      <c r="E3879" s="177" t="s">
        <v>3417</v>
      </c>
      <c r="F3879" s="177" t="s">
        <v>3986</v>
      </c>
      <c r="G3879" s="177" t="s">
        <v>3417</v>
      </c>
      <c r="H3879" s="177" t="s">
        <v>3417</v>
      </c>
      <c r="I3879" s="177" t="s">
        <v>3401</v>
      </c>
      <c r="J3879" s="177" t="s">
        <v>9786</v>
      </c>
      <c r="K3879" s="60" t="str">
        <f t="shared" si="76"/>
        <v>0001000010010102770</v>
      </c>
    </row>
    <row r="3880" spans="1:11" s="3" customFormat="1">
      <c r="A3880" s="176" t="s">
        <v>6763</v>
      </c>
      <c r="B3880" s="176"/>
      <c r="C3880" s="185">
        <v>4</v>
      </c>
      <c r="D3880" s="153">
        <v>0</v>
      </c>
      <c r="E3880" s="177" t="s">
        <v>3417</v>
      </c>
      <c r="F3880" s="177" t="s">
        <v>3986</v>
      </c>
      <c r="G3880" s="177" t="s">
        <v>3417</v>
      </c>
      <c r="H3880" s="177" t="s">
        <v>3417</v>
      </c>
      <c r="I3880" s="177" t="s">
        <v>3401</v>
      </c>
      <c r="J3880" s="187" t="s">
        <v>9787</v>
      </c>
      <c r="K3880" s="60" t="str">
        <f t="shared" si="76"/>
        <v>0001000010010102771</v>
      </c>
    </row>
    <row r="3881" spans="1:11" s="3" customFormat="1">
      <c r="A3881" s="176" t="s">
        <v>6764</v>
      </c>
      <c r="B3881" s="176"/>
      <c r="C3881" s="185">
        <v>4</v>
      </c>
      <c r="D3881" s="153">
        <v>0</v>
      </c>
      <c r="E3881" s="177" t="s">
        <v>3417</v>
      </c>
      <c r="F3881" s="177" t="s">
        <v>3986</v>
      </c>
      <c r="G3881" s="177" t="s">
        <v>3417</v>
      </c>
      <c r="H3881" s="177" t="s">
        <v>3417</v>
      </c>
      <c r="I3881" s="177" t="s">
        <v>3401</v>
      </c>
      <c r="J3881" s="177" t="s">
        <v>9788</v>
      </c>
      <c r="K3881" s="60" t="str">
        <f t="shared" si="76"/>
        <v>0001000010010102772</v>
      </c>
    </row>
    <row r="3882" spans="1:11" s="3" customFormat="1">
      <c r="A3882" s="176" t="s">
        <v>6765</v>
      </c>
      <c r="B3882" s="176"/>
      <c r="C3882" s="185">
        <v>4</v>
      </c>
      <c r="D3882" s="153">
        <v>0</v>
      </c>
      <c r="E3882" s="177" t="s">
        <v>3417</v>
      </c>
      <c r="F3882" s="177" t="s">
        <v>3986</v>
      </c>
      <c r="G3882" s="177" t="s">
        <v>3417</v>
      </c>
      <c r="H3882" s="177" t="s">
        <v>3417</v>
      </c>
      <c r="I3882" s="177" t="s">
        <v>3401</v>
      </c>
      <c r="J3882" s="187" t="s">
        <v>9789</v>
      </c>
      <c r="K3882" s="60" t="str">
        <f t="shared" si="76"/>
        <v>0001000010010102773</v>
      </c>
    </row>
    <row r="3883" spans="1:11" s="3" customFormat="1">
      <c r="A3883" s="176" t="s">
        <v>6766</v>
      </c>
      <c r="B3883" s="176"/>
      <c r="C3883" s="185">
        <v>4</v>
      </c>
      <c r="D3883" s="153">
        <v>0</v>
      </c>
      <c r="E3883" s="177" t="s">
        <v>3417</v>
      </c>
      <c r="F3883" s="177" t="s">
        <v>3986</v>
      </c>
      <c r="G3883" s="177" t="s">
        <v>3417</v>
      </c>
      <c r="H3883" s="177" t="s">
        <v>3417</v>
      </c>
      <c r="I3883" s="177" t="s">
        <v>3401</v>
      </c>
      <c r="J3883" s="177" t="s">
        <v>9790</v>
      </c>
      <c r="K3883" s="60" t="str">
        <f t="shared" si="76"/>
        <v>0001000010010102774</v>
      </c>
    </row>
    <row r="3884" spans="1:11" s="3" customFormat="1">
      <c r="A3884" s="176" t="s">
        <v>6767</v>
      </c>
      <c r="B3884" s="176"/>
      <c r="C3884" s="185">
        <v>4</v>
      </c>
      <c r="D3884" s="153">
        <v>0</v>
      </c>
      <c r="E3884" s="177" t="s">
        <v>3417</v>
      </c>
      <c r="F3884" s="177" t="s">
        <v>3986</v>
      </c>
      <c r="G3884" s="177" t="s">
        <v>3417</v>
      </c>
      <c r="H3884" s="177" t="s">
        <v>3417</v>
      </c>
      <c r="I3884" s="177" t="s">
        <v>3401</v>
      </c>
      <c r="J3884" s="187" t="s">
        <v>9791</v>
      </c>
      <c r="K3884" s="60" t="str">
        <f t="shared" si="76"/>
        <v>0001000010010102775</v>
      </c>
    </row>
    <row r="3885" spans="1:11" s="3" customFormat="1">
      <c r="A3885" s="176" t="s">
        <v>6768</v>
      </c>
      <c r="B3885" s="176"/>
      <c r="C3885" s="185">
        <v>4</v>
      </c>
      <c r="D3885" s="153">
        <v>0</v>
      </c>
      <c r="E3885" s="177" t="s">
        <v>3417</v>
      </c>
      <c r="F3885" s="177" t="s">
        <v>3986</v>
      </c>
      <c r="G3885" s="177" t="s">
        <v>3417</v>
      </c>
      <c r="H3885" s="177" t="s">
        <v>3417</v>
      </c>
      <c r="I3885" s="177" t="s">
        <v>3401</v>
      </c>
      <c r="J3885" s="177" t="s">
        <v>9792</v>
      </c>
      <c r="K3885" s="60" t="str">
        <f t="shared" si="76"/>
        <v>0001000010010102776</v>
      </c>
    </row>
    <row r="3886" spans="1:11" s="3" customFormat="1">
      <c r="A3886" s="176" t="s">
        <v>6769</v>
      </c>
      <c r="B3886" s="176"/>
      <c r="C3886" s="185">
        <v>4</v>
      </c>
      <c r="D3886" s="153">
        <v>0</v>
      </c>
      <c r="E3886" s="177" t="s">
        <v>3417</v>
      </c>
      <c r="F3886" s="177" t="s">
        <v>3986</v>
      </c>
      <c r="G3886" s="177" t="s">
        <v>3417</v>
      </c>
      <c r="H3886" s="177" t="s">
        <v>3417</v>
      </c>
      <c r="I3886" s="177" t="s">
        <v>3401</v>
      </c>
      <c r="J3886" s="187" t="s">
        <v>9793</v>
      </c>
      <c r="K3886" s="60" t="str">
        <f t="shared" si="76"/>
        <v>0001000010010102777</v>
      </c>
    </row>
    <row r="3887" spans="1:11" s="3" customFormat="1">
      <c r="A3887" s="176" t="s">
        <v>6770</v>
      </c>
      <c r="B3887" s="176"/>
      <c r="C3887" s="185">
        <v>4</v>
      </c>
      <c r="D3887" s="153">
        <v>0</v>
      </c>
      <c r="E3887" s="177" t="s">
        <v>3417</v>
      </c>
      <c r="F3887" s="177" t="s">
        <v>3986</v>
      </c>
      <c r="G3887" s="177" t="s">
        <v>3417</v>
      </c>
      <c r="H3887" s="177" t="s">
        <v>3417</v>
      </c>
      <c r="I3887" s="177" t="s">
        <v>3401</v>
      </c>
      <c r="J3887" s="177" t="s">
        <v>9794</v>
      </c>
      <c r="K3887" s="60" t="str">
        <f t="shared" si="76"/>
        <v>0001000010010102778</v>
      </c>
    </row>
    <row r="3888" spans="1:11" s="3" customFormat="1">
      <c r="A3888" s="176" t="s">
        <v>6771</v>
      </c>
      <c r="B3888" s="176"/>
      <c r="C3888" s="185">
        <v>4</v>
      </c>
      <c r="D3888" s="153">
        <v>0</v>
      </c>
      <c r="E3888" s="177" t="s">
        <v>3417</v>
      </c>
      <c r="F3888" s="177" t="s">
        <v>3986</v>
      </c>
      <c r="G3888" s="177" t="s">
        <v>3417</v>
      </c>
      <c r="H3888" s="177" t="s">
        <v>3417</v>
      </c>
      <c r="I3888" s="177" t="s">
        <v>3401</v>
      </c>
      <c r="J3888" s="187" t="s">
        <v>9795</v>
      </c>
      <c r="K3888" s="60" t="str">
        <f t="shared" si="76"/>
        <v>0001000010010102779</v>
      </c>
    </row>
    <row r="3889" spans="1:11" s="3" customFormat="1">
      <c r="A3889" s="176" t="s">
        <v>6772</v>
      </c>
      <c r="B3889" s="176"/>
      <c r="C3889" s="185">
        <v>4</v>
      </c>
      <c r="D3889" s="153">
        <v>0</v>
      </c>
      <c r="E3889" s="177" t="s">
        <v>3417</v>
      </c>
      <c r="F3889" s="177" t="s">
        <v>3986</v>
      </c>
      <c r="G3889" s="177" t="s">
        <v>3417</v>
      </c>
      <c r="H3889" s="177" t="s">
        <v>3417</v>
      </c>
      <c r="I3889" s="177" t="s">
        <v>3401</v>
      </c>
      <c r="J3889" s="177" t="s">
        <v>9796</v>
      </c>
      <c r="K3889" s="60" t="str">
        <f t="shared" si="76"/>
        <v>0001000010010102780</v>
      </c>
    </row>
    <row r="3890" spans="1:11" s="3" customFormat="1">
      <c r="A3890" s="176" t="s">
        <v>6773</v>
      </c>
      <c r="B3890" s="176"/>
      <c r="C3890" s="185">
        <v>4</v>
      </c>
      <c r="D3890" s="153">
        <v>0</v>
      </c>
      <c r="E3890" s="177" t="s">
        <v>3417</v>
      </c>
      <c r="F3890" s="177" t="s">
        <v>3986</v>
      </c>
      <c r="G3890" s="177" t="s">
        <v>3417</v>
      </c>
      <c r="H3890" s="177" t="s">
        <v>3417</v>
      </c>
      <c r="I3890" s="177" t="s">
        <v>3401</v>
      </c>
      <c r="J3890" s="187" t="s">
        <v>9797</v>
      </c>
      <c r="K3890" s="60" t="str">
        <f t="shared" si="76"/>
        <v>0001000010010102781</v>
      </c>
    </row>
    <row r="3891" spans="1:11" s="3" customFormat="1">
      <c r="A3891" s="176" t="s">
        <v>6774</v>
      </c>
      <c r="B3891" s="176"/>
      <c r="C3891" s="185">
        <v>4</v>
      </c>
      <c r="D3891" s="153">
        <v>0</v>
      </c>
      <c r="E3891" s="177" t="s">
        <v>3417</v>
      </c>
      <c r="F3891" s="177" t="s">
        <v>3986</v>
      </c>
      <c r="G3891" s="177" t="s">
        <v>3417</v>
      </c>
      <c r="H3891" s="177" t="s">
        <v>3417</v>
      </c>
      <c r="I3891" s="177" t="s">
        <v>3401</v>
      </c>
      <c r="J3891" s="177" t="s">
        <v>9798</v>
      </c>
      <c r="K3891" s="60" t="str">
        <f t="shared" si="76"/>
        <v>0001000010010102782</v>
      </c>
    </row>
    <row r="3892" spans="1:11" s="3" customFormat="1">
      <c r="A3892" s="176" t="s">
        <v>6775</v>
      </c>
      <c r="B3892" s="176"/>
      <c r="C3892" s="185">
        <v>4</v>
      </c>
      <c r="D3892" s="153">
        <v>0</v>
      </c>
      <c r="E3892" s="177" t="s">
        <v>3417</v>
      </c>
      <c r="F3892" s="177" t="s">
        <v>3986</v>
      </c>
      <c r="G3892" s="177" t="s">
        <v>3417</v>
      </c>
      <c r="H3892" s="177" t="s">
        <v>3417</v>
      </c>
      <c r="I3892" s="177" t="s">
        <v>3401</v>
      </c>
      <c r="J3892" s="187" t="s">
        <v>9799</v>
      </c>
      <c r="K3892" s="60" t="str">
        <f t="shared" si="76"/>
        <v>0001000010010102783</v>
      </c>
    </row>
    <row r="3893" spans="1:11" s="3" customFormat="1">
      <c r="A3893" s="176" t="s">
        <v>6776</v>
      </c>
      <c r="B3893" s="176"/>
      <c r="C3893" s="185">
        <v>4</v>
      </c>
      <c r="D3893" s="153">
        <v>0</v>
      </c>
      <c r="E3893" s="177" t="s">
        <v>3417</v>
      </c>
      <c r="F3893" s="177" t="s">
        <v>3986</v>
      </c>
      <c r="G3893" s="177" t="s">
        <v>3417</v>
      </c>
      <c r="H3893" s="177" t="s">
        <v>3417</v>
      </c>
      <c r="I3893" s="177" t="s">
        <v>3401</v>
      </c>
      <c r="J3893" s="177" t="s">
        <v>9800</v>
      </c>
      <c r="K3893" s="60" t="str">
        <f t="shared" si="76"/>
        <v>0001000010010102784</v>
      </c>
    </row>
    <row r="3894" spans="1:11" s="3" customFormat="1">
      <c r="A3894" s="176" t="s">
        <v>6777</v>
      </c>
      <c r="B3894" s="176"/>
      <c r="C3894" s="185">
        <v>4</v>
      </c>
      <c r="D3894" s="153">
        <v>0</v>
      </c>
      <c r="E3894" s="177" t="s">
        <v>3417</v>
      </c>
      <c r="F3894" s="177" t="s">
        <v>3986</v>
      </c>
      <c r="G3894" s="177" t="s">
        <v>3417</v>
      </c>
      <c r="H3894" s="177" t="s">
        <v>3417</v>
      </c>
      <c r="I3894" s="177" t="s">
        <v>3401</v>
      </c>
      <c r="J3894" s="187" t="s">
        <v>9801</v>
      </c>
      <c r="K3894" s="60" t="str">
        <f t="shared" si="76"/>
        <v>0001000010010102785</v>
      </c>
    </row>
    <row r="3895" spans="1:11" s="3" customFormat="1">
      <c r="A3895" s="176" t="s">
        <v>6778</v>
      </c>
      <c r="B3895" s="176"/>
      <c r="C3895" s="185">
        <v>4</v>
      </c>
      <c r="D3895" s="153">
        <v>0</v>
      </c>
      <c r="E3895" s="177" t="s">
        <v>3417</v>
      </c>
      <c r="F3895" s="177" t="s">
        <v>3986</v>
      </c>
      <c r="G3895" s="177" t="s">
        <v>3417</v>
      </c>
      <c r="H3895" s="177" t="s">
        <v>3417</v>
      </c>
      <c r="I3895" s="177" t="s">
        <v>3401</v>
      </c>
      <c r="J3895" s="177" t="s">
        <v>9802</v>
      </c>
      <c r="K3895" s="60" t="str">
        <f t="shared" si="76"/>
        <v>0001000010010102786</v>
      </c>
    </row>
    <row r="3896" spans="1:11" s="3" customFormat="1">
      <c r="A3896" s="176" t="s">
        <v>6779</v>
      </c>
      <c r="B3896" s="176"/>
      <c r="C3896" s="185">
        <v>4</v>
      </c>
      <c r="D3896" s="153">
        <v>0</v>
      </c>
      <c r="E3896" s="177" t="s">
        <v>3417</v>
      </c>
      <c r="F3896" s="177" t="s">
        <v>3986</v>
      </c>
      <c r="G3896" s="177" t="s">
        <v>3417</v>
      </c>
      <c r="H3896" s="177" t="s">
        <v>3417</v>
      </c>
      <c r="I3896" s="177" t="s">
        <v>3401</v>
      </c>
      <c r="J3896" s="187" t="s">
        <v>9803</v>
      </c>
      <c r="K3896" s="60" t="str">
        <f t="shared" si="76"/>
        <v>0001000010010102787</v>
      </c>
    </row>
    <row r="3897" spans="1:11" s="3" customFormat="1">
      <c r="A3897" s="176" t="s">
        <v>6780</v>
      </c>
      <c r="B3897" s="176"/>
      <c r="C3897" s="185">
        <v>4</v>
      </c>
      <c r="D3897" s="153">
        <v>0</v>
      </c>
      <c r="E3897" s="177" t="s">
        <v>3417</v>
      </c>
      <c r="F3897" s="177" t="s">
        <v>3986</v>
      </c>
      <c r="G3897" s="177" t="s">
        <v>3417</v>
      </c>
      <c r="H3897" s="177" t="s">
        <v>3417</v>
      </c>
      <c r="I3897" s="177" t="s">
        <v>3401</v>
      </c>
      <c r="J3897" s="177" t="s">
        <v>9804</v>
      </c>
      <c r="K3897" s="60" t="str">
        <f t="shared" si="76"/>
        <v>0001000010010102788</v>
      </c>
    </row>
    <row r="3898" spans="1:11" s="3" customFormat="1">
      <c r="A3898" s="176" t="s">
        <v>6781</v>
      </c>
      <c r="B3898" s="176"/>
      <c r="C3898" s="185">
        <v>4</v>
      </c>
      <c r="D3898" s="153">
        <v>0</v>
      </c>
      <c r="E3898" s="177" t="s">
        <v>3417</v>
      </c>
      <c r="F3898" s="177" t="s">
        <v>3986</v>
      </c>
      <c r="G3898" s="177" t="s">
        <v>3417</v>
      </c>
      <c r="H3898" s="177" t="s">
        <v>3417</v>
      </c>
      <c r="I3898" s="177" t="s">
        <v>3401</v>
      </c>
      <c r="J3898" s="187" t="s">
        <v>9805</v>
      </c>
      <c r="K3898" s="60" t="str">
        <f t="shared" si="76"/>
        <v>0001000010010102789</v>
      </c>
    </row>
    <row r="3899" spans="1:11" s="3" customFormat="1">
      <c r="A3899" s="176" t="s">
        <v>6782</v>
      </c>
      <c r="B3899" s="176"/>
      <c r="C3899" s="185">
        <v>4</v>
      </c>
      <c r="D3899" s="153">
        <v>0</v>
      </c>
      <c r="E3899" s="177" t="s">
        <v>3417</v>
      </c>
      <c r="F3899" s="177" t="s">
        <v>3986</v>
      </c>
      <c r="G3899" s="177" t="s">
        <v>3417</v>
      </c>
      <c r="H3899" s="177" t="s">
        <v>3417</v>
      </c>
      <c r="I3899" s="177" t="s">
        <v>3401</v>
      </c>
      <c r="J3899" s="177" t="s">
        <v>9806</v>
      </c>
      <c r="K3899" s="60" t="str">
        <f t="shared" si="76"/>
        <v>0001000010010102790</v>
      </c>
    </row>
    <row r="3900" spans="1:11" s="3" customFormat="1">
      <c r="A3900" s="176" t="s">
        <v>6783</v>
      </c>
      <c r="B3900" s="176"/>
      <c r="C3900" s="185">
        <v>4</v>
      </c>
      <c r="D3900" s="153">
        <v>0</v>
      </c>
      <c r="E3900" s="177" t="s">
        <v>3417</v>
      </c>
      <c r="F3900" s="177" t="s">
        <v>3986</v>
      </c>
      <c r="G3900" s="177" t="s">
        <v>3417</v>
      </c>
      <c r="H3900" s="177" t="s">
        <v>3417</v>
      </c>
      <c r="I3900" s="177" t="s">
        <v>3401</v>
      </c>
      <c r="J3900" s="187" t="s">
        <v>9807</v>
      </c>
      <c r="K3900" s="60" t="str">
        <f t="shared" si="76"/>
        <v>0001000010010102791</v>
      </c>
    </row>
    <row r="3901" spans="1:11" s="3" customFormat="1">
      <c r="A3901" s="176" t="s">
        <v>6784</v>
      </c>
      <c r="B3901" s="176"/>
      <c r="C3901" s="185">
        <v>4</v>
      </c>
      <c r="D3901" s="153">
        <v>0</v>
      </c>
      <c r="E3901" s="177" t="s">
        <v>3417</v>
      </c>
      <c r="F3901" s="177" t="s">
        <v>3986</v>
      </c>
      <c r="G3901" s="177" t="s">
        <v>3417</v>
      </c>
      <c r="H3901" s="177" t="s">
        <v>3417</v>
      </c>
      <c r="I3901" s="177" t="s">
        <v>3401</v>
      </c>
      <c r="J3901" s="177" t="s">
        <v>9808</v>
      </c>
      <c r="K3901" s="60" t="str">
        <f t="shared" si="76"/>
        <v>0001000010010102792</v>
      </c>
    </row>
    <row r="3902" spans="1:11" s="3" customFormat="1">
      <c r="A3902" s="176" t="s">
        <v>6785</v>
      </c>
      <c r="B3902" s="176"/>
      <c r="C3902" s="185">
        <v>4</v>
      </c>
      <c r="D3902" s="153">
        <v>0</v>
      </c>
      <c r="E3902" s="177" t="s">
        <v>3417</v>
      </c>
      <c r="F3902" s="177" t="s">
        <v>3986</v>
      </c>
      <c r="G3902" s="177" t="s">
        <v>3417</v>
      </c>
      <c r="H3902" s="177" t="s">
        <v>3417</v>
      </c>
      <c r="I3902" s="177" t="s">
        <v>3401</v>
      </c>
      <c r="J3902" s="187" t="s">
        <v>9809</v>
      </c>
      <c r="K3902" s="60" t="str">
        <f t="shared" si="76"/>
        <v>0001000010010102793</v>
      </c>
    </row>
    <row r="3903" spans="1:11" s="3" customFormat="1">
      <c r="A3903" s="176" t="s">
        <v>6786</v>
      </c>
      <c r="B3903" s="176"/>
      <c r="C3903" s="185">
        <v>4</v>
      </c>
      <c r="D3903" s="153">
        <v>0</v>
      </c>
      <c r="E3903" s="177" t="s">
        <v>3417</v>
      </c>
      <c r="F3903" s="177" t="s">
        <v>3986</v>
      </c>
      <c r="G3903" s="177" t="s">
        <v>3417</v>
      </c>
      <c r="H3903" s="177" t="s">
        <v>3417</v>
      </c>
      <c r="I3903" s="177" t="s">
        <v>3401</v>
      </c>
      <c r="J3903" s="177" t="s">
        <v>9810</v>
      </c>
      <c r="K3903" s="60" t="str">
        <f t="shared" si="76"/>
        <v>0001000010010102794</v>
      </c>
    </row>
    <row r="3904" spans="1:11" s="3" customFormat="1">
      <c r="A3904" s="176" t="s">
        <v>6787</v>
      </c>
      <c r="B3904" s="176"/>
      <c r="C3904" s="185">
        <v>4</v>
      </c>
      <c r="D3904" s="153">
        <v>0</v>
      </c>
      <c r="E3904" s="177" t="s">
        <v>3417</v>
      </c>
      <c r="F3904" s="177" t="s">
        <v>3986</v>
      </c>
      <c r="G3904" s="177" t="s">
        <v>3417</v>
      </c>
      <c r="H3904" s="177" t="s">
        <v>3417</v>
      </c>
      <c r="I3904" s="177" t="s">
        <v>3401</v>
      </c>
      <c r="J3904" s="187" t="s">
        <v>9811</v>
      </c>
      <c r="K3904" s="60" t="str">
        <f t="shared" si="76"/>
        <v>0001000010010102795</v>
      </c>
    </row>
    <row r="3905" spans="1:12" s="3" customFormat="1">
      <c r="A3905" s="176" t="s">
        <v>6788</v>
      </c>
      <c r="B3905" s="176"/>
      <c r="C3905" s="185">
        <v>4</v>
      </c>
      <c r="D3905" s="153">
        <v>0</v>
      </c>
      <c r="E3905" s="177" t="s">
        <v>3417</v>
      </c>
      <c r="F3905" s="177" t="s">
        <v>3986</v>
      </c>
      <c r="G3905" s="177" t="s">
        <v>3417</v>
      </c>
      <c r="H3905" s="177" t="s">
        <v>3417</v>
      </c>
      <c r="I3905" s="177" t="s">
        <v>3401</v>
      </c>
      <c r="J3905" s="177" t="s">
        <v>9812</v>
      </c>
      <c r="K3905" s="60" t="str">
        <f t="shared" si="76"/>
        <v>0001000010010102796</v>
      </c>
    </row>
    <row r="3906" spans="1:12" s="3" customFormat="1">
      <c r="A3906" s="176" t="s">
        <v>6789</v>
      </c>
      <c r="B3906" s="176"/>
      <c r="C3906" s="185">
        <v>4</v>
      </c>
      <c r="D3906" s="153">
        <v>0</v>
      </c>
      <c r="E3906" s="177" t="s">
        <v>3417</v>
      </c>
      <c r="F3906" s="177" t="s">
        <v>3986</v>
      </c>
      <c r="G3906" s="177" t="s">
        <v>3417</v>
      </c>
      <c r="H3906" s="177" t="s">
        <v>3417</v>
      </c>
      <c r="I3906" s="177" t="s">
        <v>3401</v>
      </c>
      <c r="J3906" s="187" t="s">
        <v>9813</v>
      </c>
      <c r="K3906" s="60" t="str">
        <f t="shared" si="76"/>
        <v>0001000010010102797</v>
      </c>
    </row>
    <row r="3907" spans="1:12" s="3" customFormat="1">
      <c r="A3907" s="176" t="s">
        <v>6790</v>
      </c>
      <c r="B3907" s="176"/>
      <c r="C3907" s="185">
        <v>4</v>
      </c>
      <c r="D3907" s="153">
        <v>0</v>
      </c>
      <c r="E3907" s="177" t="s">
        <v>3417</v>
      </c>
      <c r="F3907" s="177" t="s">
        <v>3986</v>
      </c>
      <c r="G3907" s="177" t="s">
        <v>3417</v>
      </c>
      <c r="H3907" s="177" t="s">
        <v>3417</v>
      </c>
      <c r="I3907" s="177" t="s">
        <v>3401</v>
      </c>
      <c r="J3907" s="177" t="s">
        <v>9814</v>
      </c>
      <c r="K3907" s="60" t="str">
        <f t="shared" si="76"/>
        <v>0001000010010102798</v>
      </c>
    </row>
    <row r="3908" spans="1:12" s="3" customFormat="1">
      <c r="A3908" s="176" t="s">
        <v>6791</v>
      </c>
      <c r="B3908" s="176"/>
      <c r="C3908" s="185">
        <v>4</v>
      </c>
      <c r="D3908" s="153">
        <v>0</v>
      </c>
      <c r="E3908" s="177" t="s">
        <v>3417</v>
      </c>
      <c r="F3908" s="177" t="s">
        <v>3986</v>
      </c>
      <c r="G3908" s="177" t="s">
        <v>3417</v>
      </c>
      <c r="H3908" s="177" t="s">
        <v>3417</v>
      </c>
      <c r="I3908" s="177" t="s">
        <v>3401</v>
      </c>
      <c r="J3908" s="187" t="s">
        <v>9815</v>
      </c>
      <c r="K3908" s="60" t="str">
        <f t="shared" si="76"/>
        <v>0001000010010102799</v>
      </c>
    </row>
    <row r="3909" spans="1:12" s="3" customFormat="1">
      <c r="A3909" s="176" t="s">
        <v>6792</v>
      </c>
      <c r="B3909" s="176"/>
      <c r="C3909" s="185">
        <v>4</v>
      </c>
      <c r="D3909" s="153">
        <v>0</v>
      </c>
      <c r="E3909" s="177" t="s">
        <v>3417</v>
      </c>
      <c r="F3909" s="177" t="s">
        <v>3986</v>
      </c>
      <c r="G3909" s="177" t="s">
        <v>3417</v>
      </c>
      <c r="H3909" s="177" t="s">
        <v>3417</v>
      </c>
      <c r="I3909" s="177" t="s">
        <v>3401</v>
      </c>
      <c r="J3909" s="177" t="s">
        <v>9816</v>
      </c>
      <c r="K3909" s="60" t="str">
        <f t="shared" si="76"/>
        <v>0001000010010102800</v>
      </c>
    </row>
    <row r="3910" spans="1:12" s="3" customFormat="1">
      <c r="A3910" s="176" t="s">
        <v>6793</v>
      </c>
      <c r="B3910" s="176"/>
      <c r="C3910" s="185">
        <v>4</v>
      </c>
      <c r="D3910" s="153">
        <v>0</v>
      </c>
      <c r="E3910" s="177" t="s">
        <v>3417</v>
      </c>
      <c r="F3910" s="177" t="s">
        <v>3986</v>
      </c>
      <c r="G3910" s="177" t="s">
        <v>3417</v>
      </c>
      <c r="H3910" s="177" t="s">
        <v>3417</v>
      </c>
      <c r="I3910" s="177" t="s">
        <v>3401</v>
      </c>
      <c r="J3910" s="187" t="s">
        <v>9817</v>
      </c>
      <c r="K3910" s="60" t="str">
        <f t="shared" si="76"/>
        <v>0001000010010102801</v>
      </c>
    </row>
    <row r="3911" spans="1:12" s="3" customFormat="1">
      <c r="A3911" s="176" t="s">
        <v>6794</v>
      </c>
      <c r="B3911" s="176"/>
      <c r="C3911" s="185">
        <v>4</v>
      </c>
      <c r="D3911" s="153">
        <v>0</v>
      </c>
      <c r="E3911" s="177" t="s">
        <v>3417</v>
      </c>
      <c r="F3911" s="177" t="s">
        <v>3986</v>
      </c>
      <c r="G3911" s="177" t="s">
        <v>3417</v>
      </c>
      <c r="H3911" s="177" t="s">
        <v>3417</v>
      </c>
      <c r="I3911" s="177" t="s">
        <v>3401</v>
      </c>
      <c r="J3911" s="177" t="s">
        <v>9818</v>
      </c>
      <c r="K3911" s="60" t="str">
        <f t="shared" si="76"/>
        <v>0001000010010102802</v>
      </c>
    </row>
    <row r="3912" spans="1:12" s="3" customFormat="1">
      <c r="A3912" s="176" t="s">
        <v>6795</v>
      </c>
      <c r="B3912" s="176"/>
      <c r="C3912" s="185">
        <v>4</v>
      </c>
      <c r="D3912" s="153">
        <v>0</v>
      </c>
      <c r="E3912" s="177" t="s">
        <v>3417</v>
      </c>
      <c r="F3912" s="177" t="s">
        <v>3986</v>
      </c>
      <c r="G3912" s="177" t="s">
        <v>3417</v>
      </c>
      <c r="H3912" s="177" t="s">
        <v>3417</v>
      </c>
      <c r="I3912" s="177" t="s">
        <v>3401</v>
      </c>
      <c r="J3912" s="187" t="s">
        <v>9819</v>
      </c>
      <c r="K3912" s="60" t="str">
        <f t="shared" si="76"/>
        <v>0001000010010102803</v>
      </c>
    </row>
    <row r="3913" spans="1:12" s="3" customFormat="1">
      <c r="A3913" s="176" t="s">
        <v>6796</v>
      </c>
      <c r="B3913" s="176"/>
      <c r="C3913" s="185">
        <v>4</v>
      </c>
      <c r="D3913" s="153">
        <v>0</v>
      </c>
      <c r="E3913" s="177" t="s">
        <v>3417</v>
      </c>
      <c r="F3913" s="177" t="s">
        <v>3986</v>
      </c>
      <c r="G3913" s="177" t="s">
        <v>3417</v>
      </c>
      <c r="H3913" s="177" t="s">
        <v>3417</v>
      </c>
      <c r="I3913" s="177" t="s">
        <v>3401</v>
      </c>
      <c r="J3913" s="177" t="s">
        <v>9820</v>
      </c>
      <c r="K3913" s="60" t="str">
        <f t="shared" si="76"/>
        <v>0001000010010102804</v>
      </c>
    </row>
    <row r="3914" spans="1:12" s="3" customFormat="1">
      <c r="A3914" s="176" t="s">
        <v>6797</v>
      </c>
      <c r="B3914" s="176"/>
      <c r="C3914" s="185">
        <v>4</v>
      </c>
      <c r="D3914" s="153">
        <v>0</v>
      </c>
      <c r="E3914" s="177" t="s">
        <v>3417</v>
      </c>
      <c r="F3914" s="177" t="s">
        <v>3986</v>
      </c>
      <c r="G3914" s="177" t="s">
        <v>3417</v>
      </c>
      <c r="H3914" s="177" t="s">
        <v>3417</v>
      </c>
      <c r="I3914" s="177" t="s">
        <v>3401</v>
      </c>
      <c r="J3914" s="187" t="s">
        <v>9821</v>
      </c>
      <c r="K3914" s="60" t="str">
        <f t="shared" si="76"/>
        <v>0001000010010102805</v>
      </c>
    </row>
    <row r="3915" spans="1:12" s="3" customFormat="1">
      <c r="A3915" s="176" t="s">
        <v>6798</v>
      </c>
      <c r="B3915" s="176"/>
      <c r="C3915" s="185">
        <v>4</v>
      </c>
      <c r="D3915" s="153">
        <v>0</v>
      </c>
      <c r="E3915" s="177" t="s">
        <v>3417</v>
      </c>
      <c r="F3915" s="177" t="s">
        <v>3986</v>
      </c>
      <c r="G3915" s="177" t="s">
        <v>3417</v>
      </c>
      <c r="H3915" s="177" t="s">
        <v>3417</v>
      </c>
      <c r="I3915" s="177" t="s">
        <v>3401</v>
      </c>
      <c r="J3915" s="177" t="s">
        <v>9822</v>
      </c>
      <c r="K3915" s="60" t="str">
        <f t="shared" si="76"/>
        <v>0001000010010102806</v>
      </c>
    </row>
    <row r="3916" spans="1:12" s="3" customFormat="1">
      <c r="A3916" s="176" t="s">
        <v>6799</v>
      </c>
      <c r="B3916" s="176"/>
      <c r="C3916" s="185">
        <v>4</v>
      </c>
      <c r="D3916" s="153">
        <v>0</v>
      </c>
      <c r="E3916" s="177" t="s">
        <v>3417</v>
      </c>
      <c r="F3916" s="177" t="s">
        <v>3986</v>
      </c>
      <c r="G3916" s="177" t="s">
        <v>3417</v>
      </c>
      <c r="H3916" s="177" t="s">
        <v>3417</v>
      </c>
      <c r="I3916" s="177" t="s">
        <v>3401</v>
      </c>
      <c r="J3916" s="187" t="s">
        <v>9823</v>
      </c>
      <c r="K3916" s="60" t="str">
        <f t="shared" si="76"/>
        <v>0001000010010102807</v>
      </c>
    </row>
    <row r="3917" spans="1:12" s="3" customFormat="1">
      <c r="A3917" s="176" t="s">
        <v>6800</v>
      </c>
      <c r="B3917" s="176"/>
      <c r="C3917" s="185">
        <v>4</v>
      </c>
      <c r="D3917" s="153">
        <v>0</v>
      </c>
      <c r="E3917" s="177" t="s">
        <v>3417</v>
      </c>
      <c r="F3917" s="177" t="s">
        <v>3986</v>
      </c>
      <c r="G3917" s="177" t="s">
        <v>3417</v>
      </c>
      <c r="H3917" s="177" t="s">
        <v>3417</v>
      </c>
      <c r="I3917" s="177" t="s">
        <v>3401</v>
      </c>
      <c r="J3917" s="177" t="s">
        <v>9824</v>
      </c>
      <c r="K3917" s="60" t="str">
        <f t="shared" si="76"/>
        <v>0001000010010102808</v>
      </c>
    </row>
    <row r="3918" spans="1:12" s="3" customFormat="1">
      <c r="A3918" s="176" t="s">
        <v>6801</v>
      </c>
      <c r="B3918" s="176"/>
      <c r="C3918" s="185">
        <v>4</v>
      </c>
      <c r="D3918" s="153">
        <v>0</v>
      </c>
      <c r="E3918" s="177" t="s">
        <v>3417</v>
      </c>
      <c r="F3918" s="177" t="s">
        <v>3986</v>
      </c>
      <c r="G3918" s="177" t="s">
        <v>3417</v>
      </c>
      <c r="H3918" s="177" t="s">
        <v>3417</v>
      </c>
      <c r="I3918" s="177" t="s">
        <v>3401</v>
      </c>
      <c r="J3918" s="187" t="s">
        <v>9825</v>
      </c>
      <c r="K3918" s="60" t="str">
        <f t="shared" si="76"/>
        <v>0001000010010102809</v>
      </c>
    </row>
    <row r="3919" spans="1:12" s="3" customFormat="1">
      <c r="A3919" s="176" t="s">
        <v>6802</v>
      </c>
      <c r="B3919" s="176"/>
      <c r="C3919" s="185">
        <v>4</v>
      </c>
      <c r="D3919" s="153">
        <v>0</v>
      </c>
      <c r="E3919" s="177" t="s">
        <v>3417</v>
      </c>
      <c r="F3919" s="177" t="s">
        <v>3986</v>
      </c>
      <c r="G3919" s="177" t="s">
        <v>3417</v>
      </c>
      <c r="H3919" s="177" t="s">
        <v>3417</v>
      </c>
      <c r="I3919" s="177" t="s">
        <v>3401</v>
      </c>
      <c r="J3919" s="177" t="s">
        <v>9826</v>
      </c>
      <c r="K3919" s="60" t="str">
        <f t="shared" si="76"/>
        <v>0001000010010102810</v>
      </c>
    </row>
    <row r="3920" spans="1:12" s="3" customFormat="1">
      <c r="A3920" s="60" t="s">
        <v>9827</v>
      </c>
      <c r="B3920" s="60" t="s">
        <v>9828</v>
      </c>
      <c r="C3920" s="152">
        <v>3</v>
      </c>
      <c r="D3920" s="152">
        <v>0</v>
      </c>
      <c r="E3920" s="169" t="s">
        <v>3417</v>
      </c>
      <c r="F3920" s="169" t="s">
        <v>3986</v>
      </c>
      <c r="G3920" s="169" t="s">
        <v>3417</v>
      </c>
      <c r="H3920" s="169" t="s">
        <v>3417</v>
      </c>
      <c r="I3920" s="169" t="s">
        <v>3404</v>
      </c>
      <c r="J3920" s="180"/>
      <c r="K3920" s="60" t="str">
        <f t="shared" ref="K3920:K3991" si="77">D3920&amp;E3920&amp;F3920&amp;G3920&amp;H3920&amp;I3920&amp;J3920</f>
        <v>000100001001011</v>
      </c>
      <c r="L3920" s="45"/>
    </row>
    <row r="3921" spans="1:12" s="3" customFormat="1">
      <c r="A3921" s="60" t="s">
        <v>251</v>
      </c>
      <c r="B3921" s="60"/>
      <c r="C3921" s="152">
        <v>3</v>
      </c>
      <c r="D3921" s="152">
        <v>0</v>
      </c>
      <c r="E3921" s="169" t="s">
        <v>3417</v>
      </c>
      <c r="F3921" s="169" t="s">
        <v>3986</v>
      </c>
      <c r="G3921" s="169" t="s">
        <v>3417</v>
      </c>
      <c r="H3921" s="169" t="s">
        <v>3417</v>
      </c>
      <c r="I3921" s="169" t="s">
        <v>6973</v>
      </c>
      <c r="J3921" s="180"/>
      <c r="K3921" s="60" t="str">
        <f t="shared" si="77"/>
        <v>000100001001012</v>
      </c>
      <c r="L3921" s="45"/>
    </row>
    <row r="3922" spans="1:12" s="3" customFormat="1">
      <c r="A3922" s="176" t="s">
        <v>1829</v>
      </c>
      <c r="B3922" s="176"/>
      <c r="C3922" s="153">
        <v>4</v>
      </c>
      <c r="D3922" s="153">
        <v>0</v>
      </c>
      <c r="E3922" s="177" t="s">
        <v>3417</v>
      </c>
      <c r="F3922" s="177" t="s">
        <v>3986</v>
      </c>
      <c r="G3922" s="177" t="s">
        <v>3417</v>
      </c>
      <c r="H3922" s="177" t="s">
        <v>3417</v>
      </c>
      <c r="I3922" s="177" t="s">
        <v>6973</v>
      </c>
      <c r="J3922" s="183" t="s">
        <v>3417</v>
      </c>
      <c r="K3922" s="176" t="str">
        <f t="shared" si="77"/>
        <v>000100001001012001</v>
      </c>
      <c r="L3922" s="45"/>
    </row>
    <row r="3923" spans="1:12" s="3" customFormat="1">
      <c r="A3923" s="176" t="s">
        <v>1830</v>
      </c>
      <c r="B3923" s="176"/>
      <c r="C3923" s="153">
        <v>4</v>
      </c>
      <c r="D3923" s="153">
        <v>0</v>
      </c>
      <c r="E3923" s="177" t="s">
        <v>3417</v>
      </c>
      <c r="F3923" s="177" t="s">
        <v>3986</v>
      </c>
      <c r="G3923" s="177" t="s">
        <v>3417</v>
      </c>
      <c r="H3923" s="177" t="s">
        <v>3417</v>
      </c>
      <c r="I3923" s="177" t="s">
        <v>6973</v>
      </c>
      <c r="J3923" s="183" t="s">
        <v>3420</v>
      </c>
      <c r="K3923" s="176" t="str">
        <f t="shared" si="77"/>
        <v>000100001001012002</v>
      </c>
      <c r="L3923" s="45"/>
    </row>
    <row r="3924" spans="1:12" s="3" customFormat="1">
      <c r="A3924" s="176" t="s">
        <v>1831</v>
      </c>
      <c r="B3924" s="176"/>
      <c r="C3924" s="153">
        <v>4</v>
      </c>
      <c r="D3924" s="153">
        <v>0</v>
      </c>
      <c r="E3924" s="177" t="s">
        <v>3417</v>
      </c>
      <c r="F3924" s="177" t="s">
        <v>3986</v>
      </c>
      <c r="G3924" s="177" t="s">
        <v>3417</v>
      </c>
      <c r="H3924" s="177" t="s">
        <v>3417</v>
      </c>
      <c r="I3924" s="177" t="s">
        <v>6973</v>
      </c>
      <c r="J3924" s="183" t="s">
        <v>3423</v>
      </c>
      <c r="K3924" s="176" t="str">
        <f t="shared" si="77"/>
        <v>000100001001012003</v>
      </c>
      <c r="L3924" s="45"/>
    </row>
    <row r="3925" spans="1:12" s="3" customFormat="1">
      <c r="A3925" s="176" t="s">
        <v>3516</v>
      </c>
      <c r="B3925" s="176"/>
      <c r="C3925" s="153">
        <v>4</v>
      </c>
      <c r="D3925" s="153">
        <v>0</v>
      </c>
      <c r="E3925" s="177" t="s">
        <v>3417</v>
      </c>
      <c r="F3925" s="177" t="s">
        <v>3986</v>
      </c>
      <c r="G3925" s="177" t="s">
        <v>3417</v>
      </c>
      <c r="H3925" s="177" t="s">
        <v>3417</v>
      </c>
      <c r="I3925" s="177" t="s">
        <v>6973</v>
      </c>
      <c r="J3925" s="183" t="s">
        <v>3426</v>
      </c>
      <c r="K3925" s="176" t="str">
        <f t="shared" si="77"/>
        <v>000100001001012004</v>
      </c>
      <c r="L3925" s="45"/>
    </row>
    <row r="3926" spans="1:12" s="3" customFormat="1">
      <c r="A3926" s="176" t="s">
        <v>3517</v>
      </c>
      <c r="B3926" s="176"/>
      <c r="C3926" s="153">
        <v>4</v>
      </c>
      <c r="D3926" s="153">
        <v>0</v>
      </c>
      <c r="E3926" s="177" t="s">
        <v>3417</v>
      </c>
      <c r="F3926" s="177" t="s">
        <v>3986</v>
      </c>
      <c r="G3926" s="177" t="s">
        <v>3417</v>
      </c>
      <c r="H3926" s="177" t="s">
        <v>3417</v>
      </c>
      <c r="I3926" s="177" t="s">
        <v>6973</v>
      </c>
      <c r="J3926" s="183" t="s">
        <v>6993</v>
      </c>
      <c r="K3926" s="176" t="str">
        <f t="shared" si="77"/>
        <v>000100001001012005</v>
      </c>
      <c r="L3926" s="45"/>
    </row>
    <row r="3927" spans="1:12" s="3" customFormat="1">
      <c r="A3927" s="176" t="s">
        <v>1833</v>
      </c>
      <c r="B3927" s="176"/>
      <c r="C3927" s="153">
        <v>4</v>
      </c>
      <c r="D3927" s="153">
        <v>0</v>
      </c>
      <c r="E3927" s="177" t="s">
        <v>3417</v>
      </c>
      <c r="F3927" s="177" t="s">
        <v>3986</v>
      </c>
      <c r="G3927" s="177" t="s">
        <v>3417</v>
      </c>
      <c r="H3927" s="177" t="s">
        <v>3417</v>
      </c>
      <c r="I3927" s="177" t="s">
        <v>6973</v>
      </c>
      <c r="J3927" s="183" t="s">
        <v>7381</v>
      </c>
      <c r="K3927" s="176" t="str">
        <f t="shared" si="77"/>
        <v>000100001001012006</v>
      </c>
      <c r="L3927" s="45"/>
    </row>
    <row r="3928" spans="1:12" s="3" customFormat="1">
      <c r="A3928" s="176" t="s">
        <v>1832</v>
      </c>
      <c r="B3928" s="176"/>
      <c r="C3928" s="153">
        <v>4</v>
      </c>
      <c r="D3928" s="153">
        <v>0</v>
      </c>
      <c r="E3928" s="177" t="s">
        <v>3417</v>
      </c>
      <c r="F3928" s="177" t="s">
        <v>3986</v>
      </c>
      <c r="G3928" s="177" t="s">
        <v>3417</v>
      </c>
      <c r="H3928" s="177" t="s">
        <v>3417</v>
      </c>
      <c r="I3928" s="177" t="s">
        <v>6973</v>
      </c>
      <c r="J3928" s="183" t="s">
        <v>7385</v>
      </c>
      <c r="K3928" s="176" t="str">
        <f t="shared" si="77"/>
        <v>000100001001012007</v>
      </c>
      <c r="L3928" s="45"/>
    </row>
    <row r="3929" spans="1:12" s="3" customFormat="1">
      <c r="A3929" s="60" t="s">
        <v>9829</v>
      </c>
      <c r="B3929" s="60"/>
      <c r="C3929" s="152">
        <v>3</v>
      </c>
      <c r="D3929" s="152">
        <v>0</v>
      </c>
      <c r="E3929" s="169" t="s">
        <v>3417</v>
      </c>
      <c r="F3929" s="169" t="s">
        <v>3986</v>
      </c>
      <c r="G3929" s="169" t="s">
        <v>3417</v>
      </c>
      <c r="H3929" s="169" t="s">
        <v>3417</v>
      </c>
      <c r="I3929" s="169" t="s">
        <v>6976</v>
      </c>
      <c r="J3929" s="180"/>
      <c r="K3929" s="60" t="str">
        <f t="shared" si="77"/>
        <v>000100001001013</v>
      </c>
      <c r="L3929" s="45"/>
    </row>
    <row r="3930" spans="1:12" s="3" customFormat="1">
      <c r="A3930" s="60" t="s">
        <v>256</v>
      </c>
      <c r="B3930" s="60"/>
      <c r="C3930" s="152">
        <v>3</v>
      </c>
      <c r="D3930" s="152">
        <v>0</v>
      </c>
      <c r="E3930" s="169" t="s">
        <v>3417</v>
      </c>
      <c r="F3930" s="169" t="s">
        <v>3986</v>
      </c>
      <c r="G3930" s="169" t="s">
        <v>3417</v>
      </c>
      <c r="H3930" s="169" t="s">
        <v>3417</v>
      </c>
      <c r="I3930" s="169" t="s">
        <v>6979</v>
      </c>
      <c r="J3930" s="180"/>
      <c r="K3930" s="60" t="str">
        <f t="shared" si="77"/>
        <v>000100001001014</v>
      </c>
      <c r="L3930" s="45" t="s">
        <v>9830</v>
      </c>
    </row>
    <row r="3931" spans="1:12" s="3" customFormat="1">
      <c r="A3931" s="176" t="s">
        <v>1836</v>
      </c>
      <c r="B3931" s="176"/>
      <c r="C3931" s="153">
        <v>4</v>
      </c>
      <c r="D3931" s="153">
        <v>0</v>
      </c>
      <c r="E3931" s="177" t="s">
        <v>3417</v>
      </c>
      <c r="F3931" s="177" t="s">
        <v>3986</v>
      </c>
      <c r="G3931" s="177" t="s">
        <v>3417</v>
      </c>
      <c r="H3931" s="177" t="s">
        <v>3417</v>
      </c>
      <c r="I3931" s="177" t="s">
        <v>6979</v>
      </c>
      <c r="J3931" s="183" t="s">
        <v>3417</v>
      </c>
      <c r="K3931" s="176" t="str">
        <f t="shared" si="77"/>
        <v>000100001001014001</v>
      </c>
    </row>
    <row r="3932" spans="1:12" s="3" customFormat="1">
      <c r="A3932" s="176" t="s">
        <v>1837</v>
      </c>
      <c r="B3932" s="176"/>
      <c r="C3932" s="153">
        <v>4</v>
      </c>
      <c r="D3932" s="153">
        <v>0</v>
      </c>
      <c r="E3932" s="177" t="s">
        <v>3417</v>
      </c>
      <c r="F3932" s="177" t="s">
        <v>3986</v>
      </c>
      <c r="G3932" s="177" t="s">
        <v>3417</v>
      </c>
      <c r="H3932" s="177" t="s">
        <v>3417</v>
      </c>
      <c r="I3932" s="177" t="s">
        <v>6979</v>
      </c>
      <c r="J3932" s="183" t="s">
        <v>3420</v>
      </c>
      <c r="K3932" s="176" t="str">
        <f t="shared" si="77"/>
        <v>000100001001014002</v>
      </c>
    </row>
    <row r="3933" spans="1:12" s="3" customFormat="1">
      <c r="A3933" s="176" t="s">
        <v>1838</v>
      </c>
      <c r="B3933" s="176"/>
      <c r="C3933" s="153">
        <v>4</v>
      </c>
      <c r="D3933" s="153">
        <v>0</v>
      </c>
      <c r="E3933" s="177" t="s">
        <v>3417</v>
      </c>
      <c r="F3933" s="177" t="s">
        <v>3986</v>
      </c>
      <c r="G3933" s="177" t="s">
        <v>3417</v>
      </c>
      <c r="H3933" s="177" t="s">
        <v>3417</v>
      </c>
      <c r="I3933" s="177" t="s">
        <v>6979</v>
      </c>
      <c r="J3933" s="183" t="s">
        <v>3423</v>
      </c>
      <c r="K3933" s="176" t="str">
        <f t="shared" si="77"/>
        <v>000100001001014003</v>
      </c>
    </row>
    <row r="3934" spans="1:12" s="3" customFormat="1">
      <c r="A3934" s="176" t="s">
        <v>1839</v>
      </c>
      <c r="B3934" s="176"/>
      <c r="C3934" s="153">
        <v>4</v>
      </c>
      <c r="D3934" s="153">
        <v>0</v>
      </c>
      <c r="E3934" s="177" t="s">
        <v>3417</v>
      </c>
      <c r="F3934" s="177" t="s">
        <v>3986</v>
      </c>
      <c r="G3934" s="177" t="s">
        <v>3417</v>
      </c>
      <c r="H3934" s="177" t="s">
        <v>3417</v>
      </c>
      <c r="I3934" s="177" t="s">
        <v>6979</v>
      </c>
      <c r="J3934" s="183" t="s">
        <v>3426</v>
      </c>
      <c r="K3934" s="176" t="str">
        <f t="shared" si="77"/>
        <v>000100001001014004</v>
      </c>
    </row>
    <row r="3935" spans="1:12" s="3" customFormat="1">
      <c r="A3935" s="60" t="s">
        <v>9831</v>
      </c>
      <c r="B3935" s="60"/>
      <c r="C3935" s="152" t="s">
        <v>1042</v>
      </c>
      <c r="D3935" s="152" t="s">
        <v>3355</v>
      </c>
      <c r="E3935" s="169" t="s">
        <v>3417</v>
      </c>
      <c r="F3935" s="169" t="s">
        <v>3986</v>
      </c>
      <c r="G3935" s="169" t="s">
        <v>3417</v>
      </c>
      <c r="H3935" s="169" t="s">
        <v>3417</v>
      </c>
      <c r="I3935" s="169" t="s">
        <v>6982</v>
      </c>
      <c r="J3935" s="169"/>
      <c r="K3935" s="169" t="str">
        <f t="shared" si="77"/>
        <v>000100001001015</v>
      </c>
    </row>
    <row r="3936" spans="1:12" s="3" customFormat="1">
      <c r="A3936" s="176" t="s">
        <v>9832</v>
      </c>
      <c r="B3936" s="176"/>
      <c r="C3936" s="153" t="s">
        <v>1045</v>
      </c>
      <c r="D3936" s="153">
        <v>0</v>
      </c>
      <c r="E3936" s="177" t="s">
        <v>3417</v>
      </c>
      <c r="F3936" s="177" t="s">
        <v>3986</v>
      </c>
      <c r="G3936" s="177" t="s">
        <v>3417</v>
      </c>
      <c r="H3936" s="177" t="s">
        <v>3417</v>
      </c>
      <c r="I3936" s="177" t="s">
        <v>6982</v>
      </c>
      <c r="J3936" s="183" t="s">
        <v>3417</v>
      </c>
      <c r="K3936" s="176" t="str">
        <f t="shared" si="77"/>
        <v>000100001001015001</v>
      </c>
    </row>
    <row r="3937" spans="1:11" s="3" customFormat="1">
      <c r="A3937" s="176" t="s">
        <v>9833</v>
      </c>
      <c r="B3937" s="176"/>
      <c r="C3937" s="153" t="s">
        <v>1045</v>
      </c>
      <c r="D3937" s="153">
        <v>0</v>
      </c>
      <c r="E3937" s="177" t="s">
        <v>3417</v>
      </c>
      <c r="F3937" s="177" t="s">
        <v>3986</v>
      </c>
      <c r="G3937" s="177" t="s">
        <v>3417</v>
      </c>
      <c r="H3937" s="177" t="s">
        <v>3417</v>
      </c>
      <c r="I3937" s="177" t="s">
        <v>6982</v>
      </c>
      <c r="J3937" s="183" t="s">
        <v>3420</v>
      </c>
      <c r="K3937" s="176" t="str">
        <f t="shared" si="77"/>
        <v>000100001001015002</v>
      </c>
    </row>
    <row r="3938" spans="1:11" s="3" customFormat="1">
      <c r="A3938" s="176" t="s">
        <v>9834</v>
      </c>
      <c r="B3938" s="176"/>
      <c r="C3938" s="153" t="s">
        <v>1045</v>
      </c>
      <c r="D3938" s="153">
        <v>0</v>
      </c>
      <c r="E3938" s="177" t="s">
        <v>3417</v>
      </c>
      <c r="F3938" s="177" t="s">
        <v>3986</v>
      </c>
      <c r="G3938" s="177" t="s">
        <v>3417</v>
      </c>
      <c r="H3938" s="177" t="s">
        <v>3417</v>
      </c>
      <c r="I3938" s="177" t="s">
        <v>6982</v>
      </c>
      <c r="J3938" s="183" t="s">
        <v>3423</v>
      </c>
      <c r="K3938" s="176" t="str">
        <f t="shared" si="77"/>
        <v>000100001001015003</v>
      </c>
    </row>
    <row r="3939" spans="1:11" s="3" customFormat="1">
      <c r="A3939" s="176" t="s">
        <v>9835</v>
      </c>
      <c r="B3939" s="176"/>
      <c r="C3939" s="153" t="s">
        <v>1045</v>
      </c>
      <c r="D3939" s="153">
        <v>0</v>
      </c>
      <c r="E3939" s="177" t="s">
        <v>3417</v>
      </c>
      <c r="F3939" s="177" t="s">
        <v>3986</v>
      </c>
      <c r="G3939" s="177" t="s">
        <v>3417</v>
      </c>
      <c r="H3939" s="177" t="s">
        <v>3417</v>
      </c>
      <c r="I3939" s="177" t="s">
        <v>6982</v>
      </c>
      <c r="J3939" s="183" t="s">
        <v>3426</v>
      </c>
      <c r="K3939" s="176" t="str">
        <f t="shared" si="77"/>
        <v>000100001001015004</v>
      </c>
    </row>
    <row r="3940" spans="1:11" s="3" customFormat="1">
      <c r="A3940" s="176" t="s">
        <v>9836</v>
      </c>
      <c r="B3940" s="176"/>
      <c r="C3940" s="153" t="s">
        <v>1045</v>
      </c>
      <c r="D3940" s="153">
        <v>0</v>
      </c>
      <c r="E3940" s="177" t="s">
        <v>3417</v>
      </c>
      <c r="F3940" s="177" t="s">
        <v>3986</v>
      </c>
      <c r="G3940" s="177" t="s">
        <v>3417</v>
      </c>
      <c r="H3940" s="177" t="s">
        <v>3417</v>
      </c>
      <c r="I3940" s="177" t="s">
        <v>6982</v>
      </c>
      <c r="J3940" s="183" t="s">
        <v>6993</v>
      </c>
      <c r="K3940" s="176" t="str">
        <f t="shared" si="77"/>
        <v>000100001001015005</v>
      </c>
    </row>
    <row r="3941" spans="1:11" s="3" customFormat="1">
      <c r="A3941" s="176" t="s">
        <v>9837</v>
      </c>
      <c r="B3941" s="176"/>
      <c r="C3941" s="153" t="s">
        <v>1045</v>
      </c>
      <c r="D3941" s="153">
        <v>0</v>
      </c>
      <c r="E3941" s="177" t="s">
        <v>3417</v>
      </c>
      <c r="F3941" s="177" t="s">
        <v>3986</v>
      </c>
      <c r="G3941" s="177" t="s">
        <v>3417</v>
      </c>
      <c r="H3941" s="177" t="s">
        <v>3417</v>
      </c>
      <c r="I3941" s="177" t="s">
        <v>6982</v>
      </c>
      <c r="J3941" s="183" t="s">
        <v>7381</v>
      </c>
      <c r="K3941" s="176" t="str">
        <f t="shared" si="77"/>
        <v>000100001001015006</v>
      </c>
    </row>
    <row r="3942" spans="1:11" s="3" customFormat="1">
      <c r="A3942" s="176" t="s">
        <v>9838</v>
      </c>
      <c r="B3942" s="176"/>
      <c r="C3942" s="153" t="s">
        <v>1045</v>
      </c>
      <c r="D3942" s="153">
        <v>0</v>
      </c>
      <c r="E3942" s="177" t="s">
        <v>3417</v>
      </c>
      <c r="F3942" s="177" t="s">
        <v>3986</v>
      </c>
      <c r="G3942" s="177" t="s">
        <v>3417</v>
      </c>
      <c r="H3942" s="177" t="s">
        <v>3417</v>
      </c>
      <c r="I3942" s="177" t="s">
        <v>6982</v>
      </c>
      <c r="J3942" s="183" t="s">
        <v>7385</v>
      </c>
      <c r="K3942" s="176" t="str">
        <f t="shared" si="77"/>
        <v>000100001001015007</v>
      </c>
    </row>
    <row r="3943" spans="1:11" s="3" customFormat="1">
      <c r="A3943" s="176" t="s">
        <v>9839</v>
      </c>
      <c r="B3943" s="176"/>
      <c r="C3943" s="153" t="s">
        <v>1045</v>
      </c>
      <c r="D3943" s="153">
        <v>0</v>
      </c>
      <c r="E3943" s="177" t="s">
        <v>3417</v>
      </c>
      <c r="F3943" s="177" t="s">
        <v>3986</v>
      </c>
      <c r="G3943" s="177" t="s">
        <v>3417</v>
      </c>
      <c r="H3943" s="177" t="s">
        <v>3417</v>
      </c>
      <c r="I3943" s="177" t="s">
        <v>6982</v>
      </c>
      <c r="J3943" s="183" t="s">
        <v>3987</v>
      </c>
      <c r="K3943" s="176" t="str">
        <f t="shared" si="77"/>
        <v>000100001001015008</v>
      </c>
    </row>
    <row r="3944" spans="1:11" s="3" customFormat="1">
      <c r="A3944" s="176" t="s">
        <v>9840</v>
      </c>
      <c r="B3944" s="176"/>
      <c r="C3944" s="153" t="s">
        <v>1045</v>
      </c>
      <c r="D3944" s="153">
        <v>0</v>
      </c>
      <c r="E3944" s="177" t="s">
        <v>3417</v>
      </c>
      <c r="F3944" s="177" t="s">
        <v>3986</v>
      </c>
      <c r="G3944" s="177" t="s">
        <v>3417</v>
      </c>
      <c r="H3944" s="177" t="s">
        <v>3417</v>
      </c>
      <c r="I3944" s="177" t="s">
        <v>6982</v>
      </c>
      <c r="J3944" s="183" t="s">
        <v>6967</v>
      </c>
      <c r="K3944" s="176" t="str">
        <f t="shared" si="77"/>
        <v>000100001001015009</v>
      </c>
    </row>
    <row r="3945" spans="1:11" s="3" customFormat="1">
      <c r="A3945" s="176" t="s">
        <v>9841</v>
      </c>
      <c r="B3945" s="176"/>
      <c r="C3945" s="153" t="s">
        <v>1045</v>
      </c>
      <c r="D3945" s="153">
        <v>0</v>
      </c>
      <c r="E3945" s="177" t="s">
        <v>3417</v>
      </c>
      <c r="F3945" s="177" t="s">
        <v>3986</v>
      </c>
      <c r="G3945" s="177" t="s">
        <v>3417</v>
      </c>
      <c r="H3945" s="177" t="s">
        <v>3417</v>
      </c>
      <c r="I3945" s="177" t="s">
        <v>6982</v>
      </c>
      <c r="J3945" s="183" t="s">
        <v>3401</v>
      </c>
      <c r="K3945" s="176" t="str">
        <f t="shared" si="77"/>
        <v>000100001001015010</v>
      </c>
    </row>
    <row r="3946" spans="1:11" s="3" customFormat="1">
      <c r="A3946" s="176" t="s">
        <v>9842</v>
      </c>
      <c r="B3946" s="176"/>
      <c r="C3946" s="153" t="s">
        <v>1045</v>
      </c>
      <c r="D3946" s="153">
        <v>0</v>
      </c>
      <c r="E3946" s="177" t="s">
        <v>3417</v>
      </c>
      <c r="F3946" s="177" t="s">
        <v>3986</v>
      </c>
      <c r="G3946" s="177" t="s">
        <v>3417</v>
      </c>
      <c r="H3946" s="177" t="s">
        <v>3417</v>
      </c>
      <c r="I3946" s="177" t="s">
        <v>6982</v>
      </c>
      <c r="J3946" s="183" t="s">
        <v>3404</v>
      </c>
      <c r="K3946" s="176" t="str">
        <f t="shared" si="77"/>
        <v>000100001001015011</v>
      </c>
    </row>
    <row r="3947" spans="1:11" s="3" customFormat="1">
      <c r="A3947" s="176" t="s">
        <v>9843</v>
      </c>
      <c r="B3947" s="176"/>
      <c r="C3947" s="153" t="s">
        <v>1045</v>
      </c>
      <c r="D3947" s="153">
        <v>0</v>
      </c>
      <c r="E3947" s="177" t="s">
        <v>3417</v>
      </c>
      <c r="F3947" s="177" t="s">
        <v>3986</v>
      </c>
      <c r="G3947" s="177" t="s">
        <v>3417</v>
      </c>
      <c r="H3947" s="177" t="s">
        <v>3417</v>
      </c>
      <c r="I3947" s="177" t="s">
        <v>6982</v>
      </c>
      <c r="J3947" s="183" t="s">
        <v>6973</v>
      </c>
      <c r="K3947" s="176" t="str">
        <f t="shared" si="77"/>
        <v>000100001001015012</v>
      </c>
    </row>
    <row r="3948" spans="1:11" s="3" customFormat="1">
      <c r="A3948" s="60" t="s">
        <v>259</v>
      </c>
      <c r="B3948" s="60"/>
      <c r="C3948" s="152" t="s">
        <v>1042</v>
      </c>
      <c r="D3948" s="152">
        <v>0</v>
      </c>
      <c r="E3948" s="169" t="s">
        <v>3417</v>
      </c>
      <c r="F3948" s="169" t="s">
        <v>3986</v>
      </c>
      <c r="G3948" s="169" t="s">
        <v>3417</v>
      </c>
      <c r="H3948" s="169" t="s">
        <v>3417</v>
      </c>
      <c r="I3948" s="169" t="s">
        <v>6985</v>
      </c>
      <c r="J3948" s="180"/>
      <c r="K3948" s="60" t="str">
        <f t="shared" si="77"/>
        <v>000100001001016</v>
      </c>
    </row>
    <row r="3949" spans="1:11" s="3" customFormat="1">
      <c r="A3949" s="60" t="s">
        <v>264</v>
      </c>
      <c r="B3949" s="60"/>
      <c r="C3949" s="152" t="s">
        <v>1042</v>
      </c>
      <c r="D3949" s="152">
        <v>0</v>
      </c>
      <c r="E3949" s="169" t="s">
        <v>3417</v>
      </c>
      <c r="F3949" s="169" t="s">
        <v>3986</v>
      </c>
      <c r="G3949" s="169" t="s">
        <v>3417</v>
      </c>
      <c r="H3949" s="169" t="s">
        <v>3417</v>
      </c>
      <c r="I3949" s="169" t="s">
        <v>6988</v>
      </c>
      <c r="J3949" s="180"/>
      <c r="K3949" s="60" t="str">
        <f t="shared" si="77"/>
        <v>000100001001017</v>
      </c>
    </row>
    <row r="3950" spans="1:11" s="3" customFormat="1">
      <c r="A3950" s="60" t="s">
        <v>266</v>
      </c>
      <c r="B3950" s="60"/>
      <c r="C3950" s="152" t="s">
        <v>1042</v>
      </c>
      <c r="D3950" s="152">
        <v>0</v>
      </c>
      <c r="E3950" s="169" t="s">
        <v>3417</v>
      </c>
      <c r="F3950" s="169" t="s">
        <v>3986</v>
      </c>
      <c r="G3950" s="169" t="s">
        <v>3417</v>
      </c>
      <c r="H3950" s="169" t="s">
        <v>3417</v>
      </c>
      <c r="I3950" s="169" t="s">
        <v>6946</v>
      </c>
      <c r="J3950" s="180"/>
      <c r="K3950" s="60" t="str">
        <f t="shared" si="77"/>
        <v>000100001001018</v>
      </c>
    </row>
    <row r="3951" spans="1:11" s="3" customFormat="1">
      <c r="A3951" s="60" t="s">
        <v>268</v>
      </c>
      <c r="B3951" s="60"/>
      <c r="C3951" s="152" t="s">
        <v>1042</v>
      </c>
      <c r="D3951" s="152">
        <v>0</v>
      </c>
      <c r="E3951" s="169" t="s">
        <v>3417</v>
      </c>
      <c r="F3951" s="169" t="s">
        <v>3986</v>
      </c>
      <c r="G3951" s="169" t="s">
        <v>3417</v>
      </c>
      <c r="H3951" s="169" t="s">
        <v>3417</v>
      </c>
      <c r="I3951" s="169" t="s">
        <v>6949</v>
      </c>
      <c r="J3951" s="180"/>
      <c r="K3951" s="60" t="str">
        <f t="shared" si="77"/>
        <v>000100001001019</v>
      </c>
    </row>
    <row r="3952" spans="1:11" s="3" customFormat="1">
      <c r="A3952" s="176" t="s">
        <v>1939</v>
      </c>
      <c r="B3952" s="176"/>
      <c r="C3952" s="153" t="s">
        <v>1045</v>
      </c>
      <c r="D3952" s="153">
        <v>0</v>
      </c>
      <c r="E3952" s="177" t="s">
        <v>3417</v>
      </c>
      <c r="F3952" s="177" t="s">
        <v>3986</v>
      </c>
      <c r="G3952" s="177" t="s">
        <v>3417</v>
      </c>
      <c r="H3952" s="177" t="s">
        <v>3417</v>
      </c>
      <c r="I3952" s="177" t="s">
        <v>6949</v>
      </c>
      <c r="J3952" s="183" t="s">
        <v>3417</v>
      </c>
      <c r="K3952" s="176" t="str">
        <f t="shared" si="77"/>
        <v>000100001001019001</v>
      </c>
    </row>
    <row r="3953" spans="1:11" s="3" customFormat="1">
      <c r="A3953" s="176" t="s">
        <v>1941</v>
      </c>
      <c r="B3953" s="176"/>
      <c r="C3953" s="153" t="s">
        <v>1045</v>
      </c>
      <c r="D3953" s="153">
        <v>0</v>
      </c>
      <c r="E3953" s="177" t="s">
        <v>3417</v>
      </c>
      <c r="F3953" s="177" t="s">
        <v>3986</v>
      </c>
      <c r="G3953" s="177" t="s">
        <v>3417</v>
      </c>
      <c r="H3953" s="177" t="s">
        <v>3417</v>
      </c>
      <c r="I3953" s="177" t="s">
        <v>6949</v>
      </c>
      <c r="J3953" s="183" t="s">
        <v>3420</v>
      </c>
      <c r="K3953" s="176" t="str">
        <f t="shared" si="77"/>
        <v>000100001001019002</v>
      </c>
    </row>
    <row r="3954" spans="1:11" s="3" customFormat="1">
      <c r="A3954" s="176" t="s">
        <v>1943</v>
      </c>
      <c r="B3954" s="176"/>
      <c r="C3954" s="153" t="s">
        <v>1045</v>
      </c>
      <c r="D3954" s="153">
        <v>0</v>
      </c>
      <c r="E3954" s="177" t="s">
        <v>3417</v>
      </c>
      <c r="F3954" s="177" t="s">
        <v>3986</v>
      </c>
      <c r="G3954" s="177" t="s">
        <v>3417</v>
      </c>
      <c r="H3954" s="177" t="s">
        <v>3417</v>
      </c>
      <c r="I3954" s="177" t="s">
        <v>6949</v>
      </c>
      <c r="J3954" s="183" t="s">
        <v>3423</v>
      </c>
      <c r="K3954" s="176" t="str">
        <f t="shared" si="77"/>
        <v>000100001001019003</v>
      </c>
    </row>
    <row r="3955" spans="1:11" s="3" customFormat="1">
      <c r="A3955" s="176" t="s">
        <v>1944</v>
      </c>
      <c r="B3955" s="176"/>
      <c r="C3955" s="153" t="s">
        <v>1045</v>
      </c>
      <c r="D3955" s="153">
        <v>0</v>
      </c>
      <c r="E3955" s="177" t="s">
        <v>3417</v>
      </c>
      <c r="F3955" s="177" t="s">
        <v>3986</v>
      </c>
      <c r="G3955" s="177" t="s">
        <v>3417</v>
      </c>
      <c r="H3955" s="177" t="s">
        <v>3417</v>
      </c>
      <c r="I3955" s="177" t="s">
        <v>6949</v>
      </c>
      <c r="J3955" s="183" t="s">
        <v>3426</v>
      </c>
      <c r="K3955" s="176" t="str">
        <f t="shared" si="77"/>
        <v>000100001001019004</v>
      </c>
    </row>
    <row r="3956" spans="1:11" s="3" customFormat="1">
      <c r="A3956" s="60" t="s">
        <v>271</v>
      </c>
      <c r="B3956" s="60"/>
      <c r="C3956" s="152" t="s">
        <v>1042</v>
      </c>
      <c r="D3956" s="152">
        <v>0</v>
      </c>
      <c r="E3956" s="169" t="s">
        <v>3417</v>
      </c>
      <c r="F3956" s="169" t="s">
        <v>3986</v>
      </c>
      <c r="G3956" s="169" t="s">
        <v>3417</v>
      </c>
      <c r="H3956" s="169" t="s">
        <v>3417</v>
      </c>
      <c r="I3956" s="169" t="s">
        <v>6952</v>
      </c>
      <c r="J3956" s="180"/>
      <c r="K3956" s="60" t="str">
        <f t="shared" si="77"/>
        <v>000100001001020</v>
      </c>
    </row>
    <row r="3957" spans="1:11" s="3" customFormat="1">
      <c r="A3957" s="176" t="s">
        <v>1939</v>
      </c>
      <c r="B3957" s="176"/>
      <c r="C3957" s="153" t="s">
        <v>1045</v>
      </c>
      <c r="D3957" s="153">
        <v>0</v>
      </c>
      <c r="E3957" s="177" t="s">
        <v>3417</v>
      </c>
      <c r="F3957" s="177" t="s">
        <v>3986</v>
      </c>
      <c r="G3957" s="177" t="s">
        <v>3417</v>
      </c>
      <c r="H3957" s="177" t="s">
        <v>3417</v>
      </c>
      <c r="I3957" s="177" t="s">
        <v>6952</v>
      </c>
      <c r="J3957" s="183" t="s">
        <v>3417</v>
      </c>
      <c r="K3957" s="176" t="str">
        <f t="shared" si="77"/>
        <v>000100001001020001</v>
      </c>
    </row>
    <row r="3958" spans="1:11" s="3" customFormat="1">
      <c r="A3958" s="176" t="s">
        <v>1941</v>
      </c>
      <c r="B3958" s="176"/>
      <c r="C3958" s="153" t="s">
        <v>1045</v>
      </c>
      <c r="D3958" s="153">
        <v>0</v>
      </c>
      <c r="E3958" s="177" t="s">
        <v>3417</v>
      </c>
      <c r="F3958" s="177" t="s">
        <v>3986</v>
      </c>
      <c r="G3958" s="177" t="s">
        <v>3417</v>
      </c>
      <c r="H3958" s="177" t="s">
        <v>3417</v>
      </c>
      <c r="I3958" s="177" t="s">
        <v>6952</v>
      </c>
      <c r="J3958" s="183" t="s">
        <v>3420</v>
      </c>
      <c r="K3958" s="176" t="str">
        <f t="shared" si="77"/>
        <v>000100001001020002</v>
      </c>
    </row>
    <row r="3959" spans="1:11" s="3" customFormat="1">
      <c r="A3959" s="176" t="s">
        <v>1943</v>
      </c>
      <c r="B3959" s="176"/>
      <c r="C3959" s="153" t="s">
        <v>1045</v>
      </c>
      <c r="D3959" s="153">
        <v>0</v>
      </c>
      <c r="E3959" s="177" t="s">
        <v>3417</v>
      </c>
      <c r="F3959" s="177" t="s">
        <v>3986</v>
      </c>
      <c r="G3959" s="177" t="s">
        <v>3417</v>
      </c>
      <c r="H3959" s="177" t="s">
        <v>3417</v>
      </c>
      <c r="I3959" s="177" t="s">
        <v>6952</v>
      </c>
      <c r="J3959" s="183" t="s">
        <v>3423</v>
      </c>
      <c r="K3959" s="176" t="str">
        <f t="shared" si="77"/>
        <v>000100001001020003</v>
      </c>
    </row>
    <row r="3960" spans="1:11" s="3" customFormat="1">
      <c r="A3960" s="176" t="s">
        <v>1944</v>
      </c>
      <c r="B3960" s="176"/>
      <c r="C3960" s="153" t="s">
        <v>1045</v>
      </c>
      <c r="D3960" s="153">
        <v>0</v>
      </c>
      <c r="E3960" s="177" t="s">
        <v>3417</v>
      </c>
      <c r="F3960" s="177" t="s">
        <v>3986</v>
      </c>
      <c r="G3960" s="177" t="s">
        <v>3417</v>
      </c>
      <c r="H3960" s="177" t="s">
        <v>3417</v>
      </c>
      <c r="I3960" s="177" t="s">
        <v>6952</v>
      </c>
      <c r="J3960" s="183" t="s">
        <v>3426</v>
      </c>
      <c r="K3960" s="176" t="str">
        <f t="shared" si="77"/>
        <v>000100001001020004</v>
      </c>
    </row>
    <row r="3961" spans="1:11" s="3" customFormat="1">
      <c r="A3961" s="60" t="s">
        <v>273</v>
      </c>
      <c r="B3961" s="60"/>
      <c r="C3961" s="152" t="s">
        <v>1042</v>
      </c>
      <c r="D3961" s="152">
        <v>0</v>
      </c>
      <c r="E3961" s="169" t="s">
        <v>3417</v>
      </c>
      <c r="F3961" s="169" t="s">
        <v>3986</v>
      </c>
      <c r="G3961" s="169" t="s">
        <v>3417</v>
      </c>
      <c r="H3961" s="169" t="s">
        <v>3417</v>
      </c>
      <c r="I3961" s="169" t="s">
        <v>6955</v>
      </c>
      <c r="J3961" s="180"/>
      <c r="K3961" s="60" t="str">
        <f t="shared" si="77"/>
        <v>000100001001021</v>
      </c>
    </row>
    <row r="3962" spans="1:11" s="3" customFormat="1">
      <c r="A3962" s="176" t="s">
        <v>1939</v>
      </c>
      <c r="B3962" s="176"/>
      <c r="C3962" s="153" t="s">
        <v>1045</v>
      </c>
      <c r="D3962" s="153">
        <v>0</v>
      </c>
      <c r="E3962" s="177" t="s">
        <v>3417</v>
      </c>
      <c r="F3962" s="177" t="s">
        <v>3986</v>
      </c>
      <c r="G3962" s="177" t="s">
        <v>3417</v>
      </c>
      <c r="H3962" s="177" t="s">
        <v>3417</v>
      </c>
      <c r="I3962" s="177" t="s">
        <v>6955</v>
      </c>
      <c r="J3962" s="183" t="s">
        <v>3417</v>
      </c>
      <c r="K3962" s="176" t="str">
        <f t="shared" si="77"/>
        <v>000100001001021001</v>
      </c>
    </row>
    <row r="3963" spans="1:11" s="3" customFormat="1">
      <c r="A3963" s="176" t="s">
        <v>1941</v>
      </c>
      <c r="B3963" s="176"/>
      <c r="C3963" s="153" t="s">
        <v>1045</v>
      </c>
      <c r="D3963" s="153">
        <v>0</v>
      </c>
      <c r="E3963" s="177" t="s">
        <v>3417</v>
      </c>
      <c r="F3963" s="177" t="s">
        <v>3986</v>
      </c>
      <c r="G3963" s="177" t="s">
        <v>3417</v>
      </c>
      <c r="H3963" s="177" t="s">
        <v>3417</v>
      </c>
      <c r="I3963" s="177" t="s">
        <v>6955</v>
      </c>
      <c r="J3963" s="183" t="s">
        <v>3420</v>
      </c>
      <c r="K3963" s="176" t="str">
        <f t="shared" si="77"/>
        <v>000100001001021002</v>
      </c>
    </row>
    <row r="3964" spans="1:11" s="3" customFormat="1">
      <c r="A3964" s="176" t="s">
        <v>1943</v>
      </c>
      <c r="B3964" s="176"/>
      <c r="C3964" s="153" t="s">
        <v>1045</v>
      </c>
      <c r="D3964" s="153">
        <v>0</v>
      </c>
      <c r="E3964" s="177" t="s">
        <v>3417</v>
      </c>
      <c r="F3964" s="177" t="s">
        <v>3986</v>
      </c>
      <c r="G3964" s="177" t="s">
        <v>3417</v>
      </c>
      <c r="H3964" s="177" t="s">
        <v>3417</v>
      </c>
      <c r="I3964" s="177" t="s">
        <v>6955</v>
      </c>
      <c r="J3964" s="183" t="s">
        <v>3423</v>
      </c>
      <c r="K3964" s="176" t="str">
        <f t="shared" si="77"/>
        <v>000100001001021003</v>
      </c>
    </row>
    <row r="3965" spans="1:11" s="3" customFormat="1">
      <c r="A3965" s="176" t="s">
        <v>1944</v>
      </c>
      <c r="B3965" s="176"/>
      <c r="C3965" s="153" t="s">
        <v>1045</v>
      </c>
      <c r="D3965" s="153">
        <v>0</v>
      </c>
      <c r="E3965" s="177" t="s">
        <v>3417</v>
      </c>
      <c r="F3965" s="177" t="s">
        <v>3986</v>
      </c>
      <c r="G3965" s="177" t="s">
        <v>3417</v>
      </c>
      <c r="H3965" s="177" t="s">
        <v>3417</v>
      </c>
      <c r="I3965" s="177" t="s">
        <v>6955</v>
      </c>
      <c r="J3965" s="183" t="s">
        <v>3426</v>
      </c>
      <c r="K3965" s="176" t="str">
        <f t="shared" si="77"/>
        <v>000100001001021004</v>
      </c>
    </row>
    <row r="3966" spans="1:11" s="3" customFormat="1">
      <c r="A3966" s="60" t="s">
        <v>275</v>
      </c>
      <c r="B3966" s="60"/>
      <c r="C3966" s="152" t="s">
        <v>1042</v>
      </c>
      <c r="D3966" s="152">
        <v>0</v>
      </c>
      <c r="E3966" s="169" t="s">
        <v>3417</v>
      </c>
      <c r="F3966" s="169" t="s">
        <v>3986</v>
      </c>
      <c r="G3966" s="169" t="s">
        <v>3417</v>
      </c>
      <c r="H3966" s="169" t="s">
        <v>3417</v>
      </c>
      <c r="I3966" s="169" t="s">
        <v>6958</v>
      </c>
      <c r="J3966" s="180"/>
      <c r="K3966" s="60" t="str">
        <f t="shared" si="77"/>
        <v>000100001001022</v>
      </c>
    </row>
    <row r="3967" spans="1:11" s="3" customFormat="1">
      <c r="A3967" s="60" t="s">
        <v>280</v>
      </c>
      <c r="B3967" s="60"/>
      <c r="C3967" s="152" t="s">
        <v>1042</v>
      </c>
      <c r="D3967" s="152" t="s">
        <v>3355</v>
      </c>
      <c r="E3967" s="169" t="s">
        <v>3417</v>
      </c>
      <c r="F3967" s="169" t="s">
        <v>3986</v>
      </c>
      <c r="G3967" s="169" t="s">
        <v>3417</v>
      </c>
      <c r="H3967" s="169" t="s">
        <v>3417</v>
      </c>
      <c r="I3967" s="169" t="s">
        <v>6995</v>
      </c>
      <c r="J3967" s="169"/>
      <c r="K3967" s="60" t="str">
        <f t="shared" si="77"/>
        <v>000100001001023</v>
      </c>
    </row>
    <row r="3968" spans="1:11" s="3" customFormat="1">
      <c r="A3968" s="60" t="s">
        <v>9844</v>
      </c>
      <c r="B3968" s="60"/>
      <c r="C3968" s="152">
        <v>3</v>
      </c>
      <c r="D3968" s="152">
        <v>0</v>
      </c>
      <c r="E3968" s="169" t="s">
        <v>3417</v>
      </c>
      <c r="F3968" s="169" t="s">
        <v>3986</v>
      </c>
      <c r="G3968" s="169" t="s">
        <v>3417</v>
      </c>
      <c r="H3968" s="169" t="s">
        <v>3417</v>
      </c>
      <c r="I3968" s="169" t="s">
        <v>6997</v>
      </c>
      <c r="J3968" s="169"/>
      <c r="K3968" s="60" t="str">
        <f t="shared" si="77"/>
        <v>000100001001024</v>
      </c>
    </row>
    <row r="3969" spans="1:11" s="3" customFormat="1">
      <c r="A3969" s="60" t="s">
        <v>9845</v>
      </c>
      <c r="B3969" s="60"/>
      <c r="C3969" s="152">
        <v>3</v>
      </c>
      <c r="D3969" s="152">
        <v>0</v>
      </c>
      <c r="E3969" s="169" t="s">
        <v>3417</v>
      </c>
      <c r="F3969" s="169" t="s">
        <v>3986</v>
      </c>
      <c r="G3969" s="169" t="s">
        <v>3417</v>
      </c>
      <c r="H3969" s="169" t="s">
        <v>3417</v>
      </c>
      <c r="I3969" s="169" t="s">
        <v>6999</v>
      </c>
      <c r="J3969" s="169"/>
      <c r="K3969" s="60" t="str">
        <f t="shared" si="77"/>
        <v>000100001001025</v>
      </c>
    </row>
    <row r="3970" spans="1:11" s="3" customFormat="1">
      <c r="A3970" s="176" t="s">
        <v>9846</v>
      </c>
      <c r="B3970" s="176"/>
      <c r="C3970" s="153">
        <v>3</v>
      </c>
      <c r="D3970" s="153">
        <v>0</v>
      </c>
      <c r="E3970" s="177" t="s">
        <v>3417</v>
      </c>
      <c r="F3970" s="177" t="s">
        <v>3986</v>
      </c>
      <c r="G3970" s="177" t="s">
        <v>3417</v>
      </c>
      <c r="H3970" s="177" t="s">
        <v>3417</v>
      </c>
      <c r="I3970" s="177" t="s">
        <v>6999</v>
      </c>
      <c r="J3970" s="177" t="s">
        <v>3417</v>
      </c>
      <c r="K3970" s="176" t="str">
        <f t="shared" si="77"/>
        <v>000100001001025001</v>
      </c>
    </row>
    <row r="3971" spans="1:11" s="3" customFormat="1">
      <c r="A3971" s="176" t="s">
        <v>9847</v>
      </c>
      <c r="B3971" s="176"/>
      <c r="C3971" s="153">
        <v>3</v>
      </c>
      <c r="D3971" s="153">
        <v>0</v>
      </c>
      <c r="E3971" s="177" t="s">
        <v>3417</v>
      </c>
      <c r="F3971" s="177" t="s">
        <v>3986</v>
      </c>
      <c r="G3971" s="177" t="s">
        <v>3417</v>
      </c>
      <c r="H3971" s="177" t="s">
        <v>3417</v>
      </c>
      <c r="I3971" s="177" t="s">
        <v>6999</v>
      </c>
      <c r="J3971" s="177" t="s">
        <v>3420</v>
      </c>
      <c r="K3971" s="176" t="str">
        <f t="shared" si="77"/>
        <v>000100001001025002</v>
      </c>
    </row>
    <row r="3972" spans="1:11" s="3" customFormat="1">
      <c r="A3972" s="176" t="s">
        <v>9848</v>
      </c>
      <c r="B3972" s="176"/>
      <c r="C3972" s="153">
        <v>3</v>
      </c>
      <c r="D3972" s="153">
        <v>0</v>
      </c>
      <c r="E3972" s="177" t="s">
        <v>3417</v>
      </c>
      <c r="F3972" s="177" t="s">
        <v>3986</v>
      </c>
      <c r="G3972" s="177" t="s">
        <v>3417</v>
      </c>
      <c r="H3972" s="177" t="s">
        <v>3417</v>
      </c>
      <c r="I3972" s="177" t="s">
        <v>6999</v>
      </c>
      <c r="J3972" s="177" t="s">
        <v>3423</v>
      </c>
      <c r="K3972" s="176" t="str">
        <f t="shared" si="77"/>
        <v>000100001001025003</v>
      </c>
    </row>
    <row r="3973" spans="1:11" s="158" customFormat="1">
      <c r="A3973" s="60" t="s">
        <v>9849</v>
      </c>
      <c r="B3973" s="60"/>
      <c r="C3973" s="152">
        <v>3</v>
      </c>
      <c r="D3973" s="152">
        <v>0</v>
      </c>
      <c r="E3973" s="169" t="s">
        <v>3417</v>
      </c>
      <c r="F3973" s="169" t="s">
        <v>3986</v>
      </c>
      <c r="G3973" s="169" t="s">
        <v>3417</v>
      </c>
      <c r="H3973" s="169" t="s">
        <v>3417</v>
      </c>
      <c r="I3973" s="169" t="s">
        <v>7001</v>
      </c>
      <c r="J3973" s="169"/>
      <c r="K3973" s="60" t="str">
        <f t="shared" si="77"/>
        <v>000100001001026</v>
      </c>
    </row>
    <row r="3974" spans="1:11" s="158" customFormat="1">
      <c r="A3974" s="60" t="s">
        <v>9850</v>
      </c>
      <c r="B3974" s="60"/>
      <c r="C3974" s="152">
        <v>3</v>
      </c>
      <c r="D3974" s="152">
        <v>0</v>
      </c>
      <c r="E3974" s="169" t="s">
        <v>3417</v>
      </c>
      <c r="F3974" s="169" t="s">
        <v>3986</v>
      </c>
      <c r="G3974" s="169" t="s">
        <v>3417</v>
      </c>
      <c r="H3974" s="169" t="s">
        <v>3417</v>
      </c>
      <c r="I3974" s="169" t="s">
        <v>7411</v>
      </c>
      <c r="J3974" s="169"/>
      <c r="K3974" s="60" t="str">
        <f t="shared" si="77"/>
        <v>000100001001027</v>
      </c>
    </row>
    <row r="3975" spans="1:11" s="3" customFormat="1">
      <c r="A3975" s="176" t="s">
        <v>1805</v>
      </c>
      <c r="B3975" s="176"/>
      <c r="C3975" s="153">
        <v>4</v>
      </c>
      <c r="D3975" s="153">
        <v>0</v>
      </c>
      <c r="E3975" s="177" t="s">
        <v>3417</v>
      </c>
      <c r="F3975" s="177" t="s">
        <v>3986</v>
      </c>
      <c r="G3975" s="177" t="s">
        <v>3417</v>
      </c>
      <c r="H3975" s="177" t="s">
        <v>3417</v>
      </c>
      <c r="I3975" s="177" t="s">
        <v>7411</v>
      </c>
      <c r="J3975" s="177" t="s">
        <v>3417</v>
      </c>
      <c r="K3975" s="176" t="str">
        <f t="shared" si="77"/>
        <v>000100001001027001</v>
      </c>
    </row>
    <row r="3976" spans="1:11" s="3" customFormat="1">
      <c r="A3976" s="60" t="s">
        <v>283</v>
      </c>
      <c r="B3976" s="60"/>
      <c r="C3976" s="152">
        <v>3</v>
      </c>
      <c r="D3976" s="152">
        <v>0</v>
      </c>
      <c r="E3976" s="169" t="s">
        <v>3417</v>
      </c>
      <c r="F3976" s="169" t="s">
        <v>3986</v>
      </c>
      <c r="G3976" s="169" t="s">
        <v>3417</v>
      </c>
      <c r="H3976" s="169" t="s">
        <v>3417</v>
      </c>
      <c r="I3976" s="169" t="s">
        <v>7413</v>
      </c>
      <c r="J3976" s="169"/>
      <c r="K3976" s="60" t="str">
        <f t="shared" si="77"/>
        <v>000100001001028</v>
      </c>
    </row>
    <row r="3977" spans="1:11" s="3" customFormat="1">
      <c r="A3977" s="60" t="s">
        <v>288</v>
      </c>
      <c r="B3977" s="60"/>
      <c r="C3977" s="152">
        <v>3</v>
      </c>
      <c r="D3977" s="152">
        <v>0</v>
      </c>
      <c r="E3977" s="169" t="s">
        <v>3417</v>
      </c>
      <c r="F3977" s="169" t="s">
        <v>3986</v>
      </c>
      <c r="G3977" s="169" t="s">
        <v>3417</v>
      </c>
      <c r="H3977" s="169" t="s">
        <v>3417</v>
      </c>
      <c r="I3977" s="169" t="s">
        <v>7415</v>
      </c>
      <c r="J3977" s="169"/>
      <c r="K3977" s="60" t="str">
        <f t="shared" si="77"/>
        <v>000100001001029</v>
      </c>
    </row>
    <row r="3978" spans="1:11" s="3" customFormat="1">
      <c r="A3978" s="60" t="s">
        <v>292</v>
      </c>
      <c r="B3978" s="60"/>
      <c r="C3978" s="152">
        <v>3</v>
      </c>
      <c r="D3978" s="152">
        <v>0</v>
      </c>
      <c r="E3978" s="169" t="s">
        <v>3417</v>
      </c>
      <c r="F3978" s="169" t="s">
        <v>3986</v>
      </c>
      <c r="G3978" s="169" t="s">
        <v>3417</v>
      </c>
      <c r="H3978" s="169" t="s">
        <v>3417</v>
      </c>
      <c r="I3978" s="169" t="s">
        <v>7417</v>
      </c>
      <c r="J3978" s="169"/>
      <c r="K3978" s="60" t="str">
        <f t="shared" si="77"/>
        <v>000100001001030</v>
      </c>
    </row>
    <row r="3979" spans="1:11" s="3" customFormat="1">
      <c r="A3979" s="60" t="s">
        <v>296</v>
      </c>
      <c r="B3979" s="60"/>
      <c r="C3979" s="152">
        <v>3</v>
      </c>
      <c r="D3979" s="152">
        <v>0</v>
      </c>
      <c r="E3979" s="169" t="s">
        <v>3417</v>
      </c>
      <c r="F3979" s="169" t="s">
        <v>3986</v>
      </c>
      <c r="G3979" s="169" t="s">
        <v>3417</v>
      </c>
      <c r="H3979" s="169" t="s">
        <v>3417</v>
      </c>
      <c r="I3979" s="169" t="s">
        <v>7419</v>
      </c>
      <c r="J3979" s="169"/>
      <c r="K3979" s="60" t="str">
        <f t="shared" si="77"/>
        <v>000100001001031</v>
      </c>
    </row>
    <row r="3980" spans="1:11" s="3" customFormat="1">
      <c r="A3980" s="176" t="s">
        <v>1845</v>
      </c>
      <c r="B3980" s="176"/>
      <c r="C3980" s="153">
        <v>4</v>
      </c>
      <c r="D3980" s="153">
        <v>0</v>
      </c>
      <c r="E3980" s="177" t="s">
        <v>3417</v>
      </c>
      <c r="F3980" s="177" t="s">
        <v>3986</v>
      </c>
      <c r="G3980" s="177" t="s">
        <v>3417</v>
      </c>
      <c r="H3980" s="177" t="s">
        <v>3417</v>
      </c>
      <c r="I3980" s="177" t="s">
        <v>7419</v>
      </c>
      <c r="J3980" s="177" t="s">
        <v>3417</v>
      </c>
      <c r="K3980" s="176" t="str">
        <f t="shared" si="77"/>
        <v>000100001001031001</v>
      </c>
    </row>
    <row r="3981" spans="1:11" s="3" customFormat="1">
      <c r="A3981" s="176" t="s">
        <v>1851</v>
      </c>
      <c r="B3981" s="176"/>
      <c r="C3981" s="153">
        <v>4</v>
      </c>
      <c r="D3981" s="153">
        <v>0</v>
      </c>
      <c r="E3981" s="177" t="s">
        <v>3417</v>
      </c>
      <c r="F3981" s="177" t="s">
        <v>3986</v>
      </c>
      <c r="G3981" s="177" t="s">
        <v>3417</v>
      </c>
      <c r="H3981" s="177" t="s">
        <v>3417</v>
      </c>
      <c r="I3981" s="177" t="s">
        <v>7419</v>
      </c>
      <c r="J3981" s="177" t="s">
        <v>3420</v>
      </c>
      <c r="K3981" s="176" t="str">
        <f t="shared" si="77"/>
        <v>000100001001031002</v>
      </c>
    </row>
    <row r="3982" spans="1:11" s="158" customFormat="1">
      <c r="A3982" s="156" t="s">
        <v>299</v>
      </c>
      <c r="B3982" s="60"/>
      <c r="C3982" s="152">
        <v>3</v>
      </c>
      <c r="D3982" s="152">
        <v>0</v>
      </c>
      <c r="E3982" s="169" t="s">
        <v>3417</v>
      </c>
      <c r="F3982" s="169" t="s">
        <v>3986</v>
      </c>
      <c r="G3982" s="169" t="s">
        <v>3417</v>
      </c>
      <c r="H3982" s="169" t="s">
        <v>3417</v>
      </c>
      <c r="I3982" s="169" t="s">
        <v>7420</v>
      </c>
      <c r="J3982" s="169"/>
      <c r="K3982" s="60" t="str">
        <f t="shared" si="77"/>
        <v>000100001001032</v>
      </c>
    </row>
    <row r="3983" spans="1:11" s="3" customFormat="1">
      <c r="A3983" s="66" t="s">
        <v>1986</v>
      </c>
      <c r="B3983" s="176"/>
      <c r="C3983" s="153">
        <v>4</v>
      </c>
      <c r="D3983" s="153">
        <v>0</v>
      </c>
      <c r="E3983" s="177" t="s">
        <v>3417</v>
      </c>
      <c r="F3983" s="177" t="s">
        <v>3986</v>
      </c>
      <c r="G3983" s="177" t="s">
        <v>3417</v>
      </c>
      <c r="H3983" s="177" t="s">
        <v>3417</v>
      </c>
      <c r="I3983" s="177" t="s">
        <v>7420</v>
      </c>
      <c r="J3983" s="177" t="s">
        <v>3417</v>
      </c>
      <c r="K3983" s="176" t="str">
        <f t="shared" si="77"/>
        <v>000100001001032001</v>
      </c>
    </row>
    <row r="3984" spans="1:11" s="3" customFormat="1">
      <c r="A3984" s="66" t="s">
        <v>1988</v>
      </c>
      <c r="B3984" s="176"/>
      <c r="C3984" s="153">
        <v>4</v>
      </c>
      <c r="D3984" s="153">
        <v>0</v>
      </c>
      <c r="E3984" s="177" t="s">
        <v>3417</v>
      </c>
      <c r="F3984" s="177" t="s">
        <v>3986</v>
      </c>
      <c r="G3984" s="177" t="s">
        <v>3417</v>
      </c>
      <c r="H3984" s="177" t="s">
        <v>3417</v>
      </c>
      <c r="I3984" s="177" t="s">
        <v>7420</v>
      </c>
      <c r="J3984" s="177" t="s">
        <v>3420</v>
      </c>
      <c r="K3984" s="176" t="str">
        <f t="shared" si="77"/>
        <v>000100001001032002</v>
      </c>
    </row>
    <row r="3985" spans="1:11" s="158" customFormat="1">
      <c r="A3985" s="156" t="s">
        <v>302</v>
      </c>
      <c r="B3985" s="60"/>
      <c r="C3985" s="152">
        <v>3</v>
      </c>
      <c r="D3985" s="152">
        <v>0</v>
      </c>
      <c r="E3985" s="169" t="s">
        <v>3417</v>
      </c>
      <c r="F3985" s="169" t="s">
        <v>3986</v>
      </c>
      <c r="G3985" s="169" t="s">
        <v>3417</v>
      </c>
      <c r="H3985" s="169" t="s">
        <v>3417</v>
      </c>
      <c r="I3985" s="169" t="s">
        <v>7421</v>
      </c>
      <c r="J3985" s="169"/>
      <c r="K3985" s="60" t="str">
        <f t="shared" si="77"/>
        <v>000100001001033</v>
      </c>
    </row>
    <row r="3986" spans="1:11" s="3" customFormat="1">
      <c r="A3986" s="66" t="s">
        <v>1991</v>
      </c>
      <c r="B3986" s="176"/>
      <c r="C3986" s="153">
        <v>4</v>
      </c>
      <c r="D3986" s="153">
        <v>0</v>
      </c>
      <c r="E3986" s="177" t="s">
        <v>3417</v>
      </c>
      <c r="F3986" s="177" t="s">
        <v>3986</v>
      </c>
      <c r="G3986" s="177" t="s">
        <v>3417</v>
      </c>
      <c r="H3986" s="177" t="s">
        <v>3417</v>
      </c>
      <c r="I3986" s="177" t="s">
        <v>7421</v>
      </c>
      <c r="J3986" s="177" t="s">
        <v>3417</v>
      </c>
      <c r="K3986" s="176" t="str">
        <f t="shared" si="77"/>
        <v>000100001001033001</v>
      </c>
    </row>
    <row r="3987" spans="1:11" s="3" customFormat="1">
      <c r="A3987" s="66" t="s">
        <v>9851</v>
      </c>
      <c r="B3987" s="176"/>
      <c r="C3987" s="153">
        <v>4</v>
      </c>
      <c r="D3987" s="153">
        <v>0</v>
      </c>
      <c r="E3987" s="177" t="s">
        <v>3417</v>
      </c>
      <c r="F3987" s="177" t="s">
        <v>3986</v>
      </c>
      <c r="G3987" s="177" t="s">
        <v>3417</v>
      </c>
      <c r="H3987" s="177" t="s">
        <v>3417</v>
      </c>
      <c r="I3987" s="177" t="s">
        <v>7421</v>
      </c>
      <c r="J3987" s="177" t="s">
        <v>3420</v>
      </c>
      <c r="K3987" s="176" t="str">
        <f t="shared" si="77"/>
        <v>000100001001033002</v>
      </c>
    </row>
    <row r="3988" spans="1:11" s="3" customFormat="1">
      <c r="A3988" s="66" t="s">
        <v>1994</v>
      </c>
      <c r="B3988" s="176"/>
      <c r="C3988" s="153">
        <v>4</v>
      </c>
      <c r="D3988" s="153">
        <v>0</v>
      </c>
      <c r="E3988" s="177" t="s">
        <v>3417</v>
      </c>
      <c r="F3988" s="177" t="s">
        <v>3986</v>
      </c>
      <c r="G3988" s="177" t="s">
        <v>3417</v>
      </c>
      <c r="H3988" s="177" t="s">
        <v>3417</v>
      </c>
      <c r="I3988" s="177" t="s">
        <v>7421</v>
      </c>
      <c r="J3988" s="177" t="s">
        <v>3423</v>
      </c>
      <c r="K3988" s="176" t="str">
        <f t="shared" si="77"/>
        <v>000100001001033003</v>
      </c>
    </row>
    <row r="3989" spans="1:11" s="3" customFormat="1">
      <c r="A3989" s="176" t="s">
        <v>1995</v>
      </c>
      <c r="B3989" s="176"/>
      <c r="C3989" s="153">
        <v>4</v>
      </c>
      <c r="D3989" s="153">
        <v>0</v>
      </c>
      <c r="E3989" s="177" t="s">
        <v>3417</v>
      </c>
      <c r="F3989" s="177" t="s">
        <v>3986</v>
      </c>
      <c r="G3989" s="177" t="s">
        <v>3417</v>
      </c>
      <c r="H3989" s="177" t="s">
        <v>3417</v>
      </c>
      <c r="I3989" s="177" t="s">
        <v>7421</v>
      </c>
      <c r="J3989" s="177" t="s">
        <v>3426</v>
      </c>
      <c r="K3989" s="176" t="str">
        <f t="shared" si="77"/>
        <v>000100001001033004</v>
      </c>
    </row>
    <row r="3990" spans="1:11">
      <c r="A3990" s="59" t="s">
        <v>313</v>
      </c>
      <c r="B3990" s="59" t="s">
        <v>9852</v>
      </c>
      <c r="C3990" s="151">
        <v>2</v>
      </c>
      <c r="D3990" s="151">
        <v>0</v>
      </c>
      <c r="E3990" s="168" t="s">
        <v>3417</v>
      </c>
      <c r="F3990" s="168" t="s">
        <v>3986</v>
      </c>
      <c r="G3990" s="168" t="s">
        <v>3417</v>
      </c>
      <c r="H3990" s="190" t="s">
        <v>3420</v>
      </c>
      <c r="I3990" s="168"/>
      <c r="J3990" s="179"/>
      <c r="K3990" s="59" t="str">
        <f t="shared" si="77"/>
        <v>000100001002</v>
      </c>
    </row>
    <row r="3991" spans="1:11">
      <c r="A3991" s="60" t="s">
        <v>315</v>
      </c>
      <c r="B3991" s="60" t="s">
        <v>9853</v>
      </c>
      <c r="C3991" s="152">
        <v>3</v>
      </c>
      <c r="D3991" s="152">
        <v>0</v>
      </c>
      <c r="E3991" s="169" t="s">
        <v>3417</v>
      </c>
      <c r="F3991" s="169" t="s">
        <v>3986</v>
      </c>
      <c r="G3991" s="169" t="s">
        <v>3417</v>
      </c>
      <c r="H3991" s="169" t="s">
        <v>3420</v>
      </c>
      <c r="I3991" s="169" t="s">
        <v>3417</v>
      </c>
      <c r="J3991" s="180"/>
      <c r="K3991" s="60" t="str">
        <f t="shared" si="77"/>
        <v>000100001002001</v>
      </c>
    </row>
    <row r="3992" spans="1:11" s="3" customFormat="1">
      <c r="A3992" s="176" t="s">
        <v>1468</v>
      </c>
      <c r="B3992" s="28" t="str">
        <f>"基本属性/基本信息/出差目的地/"&amp;A3992</f>
        <v>基本属性/基本信息/出差目的地/北京市</v>
      </c>
      <c r="C3992" s="153">
        <v>4</v>
      </c>
      <c r="D3992" s="153">
        <v>0</v>
      </c>
      <c r="E3992" s="177" t="s">
        <v>3417</v>
      </c>
      <c r="F3992" s="177" t="s">
        <v>3986</v>
      </c>
      <c r="G3992" s="177" t="s">
        <v>3417</v>
      </c>
      <c r="H3992" s="177" t="s">
        <v>3420</v>
      </c>
      <c r="I3992" s="177" t="s">
        <v>3417</v>
      </c>
      <c r="J3992" s="183" t="s">
        <v>3417</v>
      </c>
      <c r="K3992" s="176" t="str">
        <f t="shared" ref="K3992:K4055" si="78">D3992&amp;E3992&amp;F3992&amp;G3992&amp;H3992&amp;I3992&amp;J3992</f>
        <v>000100001002001001</v>
      </c>
    </row>
    <row r="3993" spans="1:11" s="3" customFormat="1">
      <c r="A3993" s="176" t="s">
        <v>1469</v>
      </c>
      <c r="B3993" s="28" t="str">
        <f t="shared" ref="B3993:B4056" si="79">"基本属性/基本信息/出差目的地/"&amp;A3993</f>
        <v>基本属性/基本信息/出差目的地/天津市</v>
      </c>
      <c r="C3993" s="153">
        <v>4</v>
      </c>
      <c r="D3993" s="153">
        <v>0</v>
      </c>
      <c r="E3993" s="177" t="s">
        <v>3417</v>
      </c>
      <c r="F3993" s="177" t="s">
        <v>3986</v>
      </c>
      <c r="G3993" s="177" t="s">
        <v>3417</v>
      </c>
      <c r="H3993" s="177" t="s">
        <v>3420</v>
      </c>
      <c r="I3993" s="177" t="s">
        <v>3417</v>
      </c>
      <c r="J3993" s="183" t="s">
        <v>3420</v>
      </c>
      <c r="K3993" s="176" t="str">
        <f t="shared" si="78"/>
        <v>000100001002001002</v>
      </c>
    </row>
    <row r="3994" spans="1:11" s="3" customFormat="1">
      <c r="A3994" s="176" t="s">
        <v>1470</v>
      </c>
      <c r="B3994" s="28" t="str">
        <f t="shared" si="79"/>
        <v>基本属性/基本信息/出差目的地/石家庄市</v>
      </c>
      <c r="C3994" s="153">
        <v>4</v>
      </c>
      <c r="D3994" s="153">
        <v>0</v>
      </c>
      <c r="E3994" s="177" t="s">
        <v>3417</v>
      </c>
      <c r="F3994" s="177" t="s">
        <v>3986</v>
      </c>
      <c r="G3994" s="177" t="s">
        <v>3417</v>
      </c>
      <c r="H3994" s="177" t="s">
        <v>3420</v>
      </c>
      <c r="I3994" s="177" t="s">
        <v>3417</v>
      </c>
      <c r="J3994" s="183" t="s">
        <v>3423</v>
      </c>
      <c r="K3994" s="176" t="str">
        <f t="shared" si="78"/>
        <v>000100001002001003</v>
      </c>
    </row>
    <row r="3995" spans="1:11" s="3" customFormat="1">
      <c r="A3995" s="176" t="s">
        <v>1471</v>
      </c>
      <c r="B3995" s="28" t="str">
        <f t="shared" si="79"/>
        <v>基本属性/基本信息/出差目的地/唐山市</v>
      </c>
      <c r="C3995" s="153">
        <v>4</v>
      </c>
      <c r="D3995" s="153">
        <v>0</v>
      </c>
      <c r="E3995" s="177" t="s">
        <v>3417</v>
      </c>
      <c r="F3995" s="177" t="s">
        <v>3986</v>
      </c>
      <c r="G3995" s="177" t="s">
        <v>3417</v>
      </c>
      <c r="H3995" s="177" t="s">
        <v>3420</v>
      </c>
      <c r="I3995" s="177" t="s">
        <v>3417</v>
      </c>
      <c r="J3995" s="183" t="s">
        <v>3426</v>
      </c>
      <c r="K3995" s="176" t="str">
        <f t="shared" si="78"/>
        <v>000100001002001004</v>
      </c>
    </row>
    <row r="3996" spans="1:11" s="3" customFormat="1">
      <c r="A3996" s="176" t="s">
        <v>1472</v>
      </c>
      <c r="B3996" s="28" t="str">
        <f t="shared" si="79"/>
        <v>基本属性/基本信息/出差目的地/秦皇岛市</v>
      </c>
      <c r="C3996" s="153">
        <v>4</v>
      </c>
      <c r="D3996" s="153">
        <v>0</v>
      </c>
      <c r="E3996" s="177" t="s">
        <v>3417</v>
      </c>
      <c r="F3996" s="177" t="s">
        <v>3986</v>
      </c>
      <c r="G3996" s="177" t="s">
        <v>3417</v>
      </c>
      <c r="H3996" s="177" t="s">
        <v>3420</v>
      </c>
      <c r="I3996" s="177" t="s">
        <v>3417</v>
      </c>
      <c r="J3996" s="183" t="s">
        <v>6993</v>
      </c>
      <c r="K3996" s="176" t="str">
        <f t="shared" si="78"/>
        <v>000100001002001005</v>
      </c>
    </row>
    <row r="3997" spans="1:11" s="3" customFormat="1">
      <c r="A3997" s="176" t="s">
        <v>1473</v>
      </c>
      <c r="B3997" s="28" t="str">
        <f t="shared" si="79"/>
        <v>基本属性/基本信息/出差目的地/邯郸市</v>
      </c>
      <c r="C3997" s="153">
        <v>4</v>
      </c>
      <c r="D3997" s="153">
        <v>0</v>
      </c>
      <c r="E3997" s="177" t="s">
        <v>3417</v>
      </c>
      <c r="F3997" s="177" t="s">
        <v>3986</v>
      </c>
      <c r="G3997" s="177" t="s">
        <v>3417</v>
      </c>
      <c r="H3997" s="177" t="s">
        <v>3420</v>
      </c>
      <c r="I3997" s="177" t="s">
        <v>3417</v>
      </c>
      <c r="J3997" s="183" t="s">
        <v>7381</v>
      </c>
      <c r="K3997" s="176" t="str">
        <f t="shared" si="78"/>
        <v>000100001002001006</v>
      </c>
    </row>
    <row r="3998" spans="1:11" s="3" customFormat="1">
      <c r="A3998" s="176" t="s">
        <v>1474</v>
      </c>
      <c r="B3998" s="28" t="str">
        <f t="shared" si="79"/>
        <v>基本属性/基本信息/出差目的地/邢台市</v>
      </c>
      <c r="C3998" s="153">
        <v>4</v>
      </c>
      <c r="D3998" s="153">
        <v>0</v>
      </c>
      <c r="E3998" s="177" t="s">
        <v>3417</v>
      </c>
      <c r="F3998" s="177" t="s">
        <v>3986</v>
      </c>
      <c r="G3998" s="177" t="s">
        <v>3417</v>
      </c>
      <c r="H3998" s="177" t="s">
        <v>3420</v>
      </c>
      <c r="I3998" s="177" t="s">
        <v>3417</v>
      </c>
      <c r="J3998" s="183" t="s">
        <v>7385</v>
      </c>
      <c r="K3998" s="176" t="str">
        <f t="shared" si="78"/>
        <v>000100001002001007</v>
      </c>
    </row>
    <row r="3999" spans="1:11" s="3" customFormat="1">
      <c r="A3999" s="176" t="s">
        <v>1475</v>
      </c>
      <c r="B3999" s="28" t="str">
        <f t="shared" si="79"/>
        <v>基本属性/基本信息/出差目的地/保定市</v>
      </c>
      <c r="C3999" s="153">
        <v>4</v>
      </c>
      <c r="D3999" s="153">
        <v>0</v>
      </c>
      <c r="E3999" s="177" t="s">
        <v>3417</v>
      </c>
      <c r="F3999" s="177" t="s">
        <v>3986</v>
      </c>
      <c r="G3999" s="177" t="s">
        <v>3417</v>
      </c>
      <c r="H3999" s="177" t="s">
        <v>3420</v>
      </c>
      <c r="I3999" s="177" t="s">
        <v>3417</v>
      </c>
      <c r="J3999" s="183" t="s">
        <v>3987</v>
      </c>
      <c r="K3999" s="176" t="str">
        <f t="shared" si="78"/>
        <v>000100001002001008</v>
      </c>
    </row>
    <row r="4000" spans="1:11" s="3" customFormat="1">
      <c r="A4000" s="176" t="s">
        <v>1476</v>
      </c>
      <c r="B4000" s="28" t="str">
        <f t="shared" si="79"/>
        <v>基本属性/基本信息/出差目的地/张家口市</v>
      </c>
      <c r="C4000" s="153">
        <v>4</v>
      </c>
      <c r="D4000" s="153">
        <v>0</v>
      </c>
      <c r="E4000" s="177" t="s">
        <v>3417</v>
      </c>
      <c r="F4000" s="177" t="s">
        <v>3986</v>
      </c>
      <c r="G4000" s="177" t="s">
        <v>3417</v>
      </c>
      <c r="H4000" s="177" t="s">
        <v>3420</v>
      </c>
      <c r="I4000" s="177" t="s">
        <v>3417</v>
      </c>
      <c r="J4000" s="183" t="s">
        <v>6967</v>
      </c>
      <c r="K4000" s="176" t="str">
        <f t="shared" si="78"/>
        <v>000100001002001009</v>
      </c>
    </row>
    <row r="4001" spans="1:11" s="3" customFormat="1">
      <c r="A4001" s="176" t="s">
        <v>1477</v>
      </c>
      <c r="B4001" s="28" t="str">
        <f t="shared" si="79"/>
        <v>基本属性/基本信息/出差目的地/承德市</v>
      </c>
      <c r="C4001" s="153">
        <v>4</v>
      </c>
      <c r="D4001" s="153">
        <v>0</v>
      </c>
      <c r="E4001" s="177" t="s">
        <v>3417</v>
      </c>
      <c r="F4001" s="177" t="s">
        <v>3986</v>
      </c>
      <c r="G4001" s="177" t="s">
        <v>3417</v>
      </c>
      <c r="H4001" s="177" t="s">
        <v>3420</v>
      </c>
      <c r="I4001" s="177" t="s">
        <v>3417</v>
      </c>
      <c r="J4001" s="183" t="s">
        <v>3401</v>
      </c>
      <c r="K4001" s="176" t="str">
        <f t="shared" si="78"/>
        <v>000100001002001010</v>
      </c>
    </row>
    <row r="4002" spans="1:11" s="3" customFormat="1">
      <c r="A4002" s="176" t="s">
        <v>1478</v>
      </c>
      <c r="B4002" s="28" t="str">
        <f t="shared" si="79"/>
        <v>基本属性/基本信息/出差目的地/沧州市</v>
      </c>
      <c r="C4002" s="153">
        <v>4</v>
      </c>
      <c r="D4002" s="153">
        <v>0</v>
      </c>
      <c r="E4002" s="177" t="s">
        <v>3417</v>
      </c>
      <c r="F4002" s="177" t="s">
        <v>3986</v>
      </c>
      <c r="G4002" s="177" t="s">
        <v>3417</v>
      </c>
      <c r="H4002" s="177" t="s">
        <v>3420</v>
      </c>
      <c r="I4002" s="177" t="s">
        <v>3417</v>
      </c>
      <c r="J4002" s="183" t="s">
        <v>3404</v>
      </c>
      <c r="K4002" s="176" t="str">
        <f t="shared" si="78"/>
        <v>000100001002001011</v>
      </c>
    </row>
    <row r="4003" spans="1:11" s="3" customFormat="1">
      <c r="A4003" s="176" t="s">
        <v>1479</v>
      </c>
      <c r="B4003" s="28" t="str">
        <f t="shared" si="79"/>
        <v>基本属性/基本信息/出差目的地/廊坊市</v>
      </c>
      <c r="C4003" s="153">
        <v>4</v>
      </c>
      <c r="D4003" s="153">
        <v>0</v>
      </c>
      <c r="E4003" s="177" t="s">
        <v>3417</v>
      </c>
      <c r="F4003" s="177" t="s">
        <v>3986</v>
      </c>
      <c r="G4003" s="177" t="s">
        <v>3417</v>
      </c>
      <c r="H4003" s="177" t="s">
        <v>3420</v>
      </c>
      <c r="I4003" s="177" t="s">
        <v>3417</v>
      </c>
      <c r="J4003" s="183" t="s">
        <v>6973</v>
      </c>
      <c r="K4003" s="176" t="str">
        <f t="shared" si="78"/>
        <v>000100001002001012</v>
      </c>
    </row>
    <row r="4004" spans="1:11" s="3" customFormat="1">
      <c r="A4004" s="176" t="s">
        <v>1480</v>
      </c>
      <c r="B4004" s="28" t="str">
        <f t="shared" si="79"/>
        <v>基本属性/基本信息/出差目的地/衡水市</v>
      </c>
      <c r="C4004" s="153">
        <v>4</v>
      </c>
      <c r="D4004" s="153">
        <v>0</v>
      </c>
      <c r="E4004" s="177" t="s">
        <v>3417</v>
      </c>
      <c r="F4004" s="177" t="s">
        <v>3986</v>
      </c>
      <c r="G4004" s="177" t="s">
        <v>3417</v>
      </c>
      <c r="H4004" s="177" t="s">
        <v>3420</v>
      </c>
      <c r="I4004" s="177" t="s">
        <v>3417</v>
      </c>
      <c r="J4004" s="183" t="s">
        <v>6976</v>
      </c>
      <c r="K4004" s="176" t="str">
        <f t="shared" si="78"/>
        <v>000100001002001013</v>
      </c>
    </row>
    <row r="4005" spans="1:11" s="3" customFormat="1">
      <c r="A4005" s="176" t="s">
        <v>3477</v>
      </c>
      <c r="B4005" s="28" t="str">
        <f t="shared" si="79"/>
        <v>基本属性/基本信息/出差目的地/河北省直辖县级行政区划</v>
      </c>
      <c r="C4005" s="153">
        <v>4</v>
      </c>
      <c r="D4005" s="153">
        <v>0</v>
      </c>
      <c r="E4005" s="177" t="s">
        <v>3417</v>
      </c>
      <c r="F4005" s="177" t="s">
        <v>3986</v>
      </c>
      <c r="G4005" s="177" t="s">
        <v>3417</v>
      </c>
      <c r="H4005" s="177" t="s">
        <v>3420</v>
      </c>
      <c r="I4005" s="177" t="s">
        <v>3417</v>
      </c>
      <c r="J4005" s="183" t="s">
        <v>6979</v>
      </c>
      <c r="K4005" s="176" t="str">
        <f t="shared" si="78"/>
        <v>000100001002001014</v>
      </c>
    </row>
    <row r="4006" spans="1:11" s="3" customFormat="1">
      <c r="A4006" s="176" t="s">
        <v>1481</v>
      </c>
      <c r="B4006" s="28" t="str">
        <f t="shared" si="79"/>
        <v>基本属性/基本信息/出差目的地/太原市</v>
      </c>
      <c r="C4006" s="153">
        <v>4</v>
      </c>
      <c r="D4006" s="153">
        <v>0</v>
      </c>
      <c r="E4006" s="177" t="s">
        <v>3417</v>
      </c>
      <c r="F4006" s="177" t="s">
        <v>3986</v>
      </c>
      <c r="G4006" s="177" t="s">
        <v>3417</v>
      </c>
      <c r="H4006" s="177" t="s">
        <v>3420</v>
      </c>
      <c r="I4006" s="177" t="s">
        <v>3417</v>
      </c>
      <c r="J4006" s="183" t="s">
        <v>6982</v>
      </c>
      <c r="K4006" s="176" t="str">
        <f t="shared" si="78"/>
        <v>000100001002001015</v>
      </c>
    </row>
    <row r="4007" spans="1:11" s="3" customFormat="1">
      <c r="A4007" s="176" t="s">
        <v>1482</v>
      </c>
      <c r="B4007" s="28" t="str">
        <f t="shared" si="79"/>
        <v>基本属性/基本信息/出差目的地/大同市</v>
      </c>
      <c r="C4007" s="153">
        <v>4</v>
      </c>
      <c r="D4007" s="153">
        <v>0</v>
      </c>
      <c r="E4007" s="177" t="s">
        <v>3417</v>
      </c>
      <c r="F4007" s="177" t="s">
        <v>3986</v>
      </c>
      <c r="G4007" s="177" t="s">
        <v>3417</v>
      </c>
      <c r="H4007" s="177" t="s">
        <v>3420</v>
      </c>
      <c r="I4007" s="177" t="s">
        <v>3417</v>
      </c>
      <c r="J4007" s="183" t="s">
        <v>6985</v>
      </c>
      <c r="K4007" s="176" t="str">
        <f t="shared" si="78"/>
        <v>000100001002001016</v>
      </c>
    </row>
    <row r="4008" spans="1:11" s="3" customFormat="1">
      <c r="A4008" s="176" t="s">
        <v>1483</v>
      </c>
      <c r="B4008" s="28" t="str">
        <f t="shared" si="79"/>
        <v>基本属性/基本信息/出差目的地/阳泉市</v>
      </c>
      <c r="C4008" s="153">
        <v>4</v>
      </c>
      <c r="D4008" s="153">
        <v>0</v>
      </c>
      <c r="E4008" s="177" t="s">
        <v>3417</v>
      </c>
      <c r="F4008" s="177" t="s">
        <v>3986</v>
      </c>
      <c r="G4008" s="177" t="s">
        <v>3417</v>
      </c>
      <c r="H4008" s="177" t="s">
        <v>3420</v>
      </c>
      <c r="I4008" s="177" t="s">
        <v>3417</v>
      </c>
      <c r="J4008" s="183" t="s">
        <v>6988</v>
      </c>
      <c r="K4008" s="176" t="str">
        <f t="shared" si="78"/>
        <v>000100001002001017</v>
      </c>
    </row>
    <row r="4009" spans="1:11" s="3" customFormat="1">
      <c r="A4009" s="176" t="s">
        <v>1484</v>
      </c>
      <c r="B4009" s="28" t="str">
        <f t="shared" si="79"/>
        <v>基本属性/基本信息/出差目的地/长治市</v>
      </c>
      <c r="C4009" s="153">
        <v>4</v>
      </c>
      <c r="D4009" s="153">
        <v>0</v>
      </c>
      <c r="E4009" s="177" t="s">
        <v>3417</v>
      </c>
      <c r="F4009" s="177" t="s">
        <v>3986</v>
      </c>
      <c r="G4009" s="177" t="s">
        <v>3417</v>
      </c>
      <c r="H4009" s="177" t="s">
        <v>3420</v>
      </c>
      <c r="I4009" s="177" t="s">
        <v>3417</v>
      </c>
      <c r="J4009" s="183" t="s">
        <v>6946</v>
      </c>
      <c r="K4009" s="176" t="str">
        <f t="shared" si="78"/>
        <v>000100001002001018</v>
      </c>
    </row>
    <row r="4010" spans="1:11" s="3" customFormat="1">
      <c r="A4010" s="176" t="s">
        <v>1485</v>
      </c>
      <c r="B4010" s="28" t="str">
        <f t="shared" si="79"/>
        <v>基本属性/基本信息/出差目的地/晋城市</v>
      </c>
      <c r="C4010" s="153">
        <v>4</v>
      </c>
      <c r="D4010" s="153">
        <v>0</v>
      </c>
      <c r="E4010" s="177" t="s">
        <v>3417</v>
      </c>
      <c r="F4010" s="177" t="s">
        <v>3986</v>
      </c>
      <c r="G4010" s="177" t="s">
        <v>3417</v>
      </c>
      <c r="H4010" s="177" t="s">
        <v>3420</v>
      </c>
      <c r="I4010" s="177" t="s">
        <v>3417</v>
      </c>
      <c r="J4010" s="183" t="s">
        <v>6949</v>
      </c>
      <c r="K4010" s="176" t="str">
        <f t="shared" si="78"/>
        <v>000100001002001019</v>
      </c>
    </row>
    <row r="4011" spans="1:11" s="3" customFormat="1">
      <c r="A4011" s="176" t="s">
        <v>1486</v>
      </c>
      <c r="B4011" s="28" t="str">
        <f t="shared" si="79"/>
        <v>基本属性/基本信息/出差目的地/朔州市</v>
      </c>
      <c r="C4011" s="153">
        <v>4</v>
      </c>
      <c r="D4011" s="153">
        <v>0</v>
      </c>
      <c r="E4011" s="177" t="s">
        <v>3417</v>
      </c>
      <c r="F4011" s="177" t="s">
        <v>3986</v>
      </c>
      <c r="G4011" s="177" t="s">
        <v>3417</v>
      </c>
      <c r="H4011" s="177" t="s">
        <v>3420</v>
      </c>
      <c r="I4011" s="177" t="s">
        <v>3417</v>
      </c>
      <c r="J4011" s="183" t="s">
        <v>6952</v>
      </c>
      <c r="K4011" s="176" t="str">
        <f t="shared" si="78"/>
        <v>000100001002001020</v>
      </c>
    </row>
    <row r="4012" spans="1:11" s="3" customFormat="1">
      <c r="A4012" s="176" t="s">
        <v>1487</v>
      </c>
      <c r="B4012" s="28" t="str">
        <f t="shared" si="79"/>
        <v>基本属性/基本信息/出差目的地/晋中市</v>
      </c>
      <c r="C4012" s="153">
        <v>4</v>
      </c>
      <c r="D4012" s="153">
        <v>0</v>
      </c>
      <c r="E4012" s="177" t="s">
        <v>3417</v>
      </c>
      <c r="F4012" s="177" t="s">
        <v>3986</v>
      </c>
      <c r="G4012" s="177" t="s">
        <v>3417</v>
      </c>
      <c r="H4012" s="177" t="s">
        <v>3420</v>
      </c>
      <c r="I4012" s="177" t="s">
        <v>3417</v>
      </c>
      <c r="J4012" s="183" t="s">
        <v>6955</v>
      </c>
      <c r="K4012" s="176" t="str">
        <f t="shared" si="78"/>
        <v>000100001002001021</v>
      </c>
    </row>
    <row r="4013" spans="1:11" s="3" customFormat="1">
      <c r="A4013" s="176" t="s">
        <v>1488</v>
      </c>
      <c r="B4013" s="28" t="str">
        <f t="shared" si="79"/>
        <v>基本属性/基本信息/出差目的地/运城市</v>
      </c>
      <c r="C4013" s="153">
        <v>4</v>
      </c>
      <c r="D4013" s="153">
        <v>0</v>
      </c>
      <c r="E4013" s="177" t="s">
        <v>3417</v>
      </c>
      <c r="F4013" s="177" t="s">
        <v>3986</v>
      </c>
      <c r="G4013" s="177" t="s">
        <v>3417</v>
      </c>
      <c r="H4013" s="177" t="s">
        <v>3420</v>
      </c>
      <c r="I4013" s="177" t="s">
        <v>3417</v>
      </c>
      <c r="J4013" s="183" t="s">
        <v>6958</v>
      </c>
      <c r="K4013" s="176" t="str">
        <f t="shared" si="78"/>
        <v>000100001002001022</v>
      </c>
    </row>
    <row r="4014" spans="1:11" s="3" customFormat="1">
      <c r="A4014" s="176" t="s">
        <v>1489</v>
      </c>
      <c r="B4014" s="28" t="str">
        <f t="shared" si="79"/>
        <v>基本属性/基本信息/出差目的地/忻州市</v>
      </c>
      <c r="C4014" s="153">
        <v>4</v>
      </c>
      <c r="D4014" s="153">
        <v>0</v>
      </c>
      <c r="E4014" s="177" t="s">
        <v>3417</v>
      </c>
      <c r="F4014" s="177" t="s">
        <v>3986</v>
      </c>
      <c r="G4014" s="177" t="s">
        <v>3417</v>
      </c>
      <c r="H4014" s="177" t="s">
        <v>3420</v>
      </c>
      <c r="I4014" s="177" t="s">
        <v>3417</v>
      </c>
      <c r="J4014" s="183" t="s">
        <v>6995</v>
      </c>
      <c r="K4014" s="176" t="str">
        <f t="shared" si="78"/>
        <v>000100001002001023</v>
      </c>
    </row>
    <row r="4015" spans="1:11" s="3" customFormat="1">
      <c r="A4015" s="176" t="s">
        <v>1490</v>
      </c>
      <c r="B4015" s="28" t="str">
        <f t="shared" si="79"/>
        <v>基本属性/基本信息/出差目的地/临汾市</v>
      </c>
      <c r="C4015" s="153">
        <v>4</v>
      </c>
      <c r="D4015" s="153">
        <v>0</v>
      </c>
      <c r="E4015" s="177" t="s">
        <v>3417</v>
      </c>
      <c r="F4015" s="177" t="s">
        <v>3986</v>
      </c>
      <c r="G4015" s="177" t="s">
        <v>3417</v>
      </c>
      <c r="H4015" s="177" t="s">
        <v>3420</v>
      </c>
      <c r="I4015" s="177" t="s">
        <v>3417</v>
      </c>
      <c r="J4015" s="183" t="s">
        <v>6997</v>
      </c>
      <c r="K4015" s="176" t="str">
        <f t="shared" si="78"/>
        <v>000100001002001024</v>
      </c>
    </row>
    <row r="4016" spans="1:11" s="3" customFormat="1">
      <c r="A4016" s="176" t="s">
        <v>1491</v>
      </c>
      <c r="B4016" s="28" t="str">
        <f t="shared" si="79"/>
        <v>基本属性/基本信息/出差目的地/吕梁市</v>
      </c>
      <c r="C4016" s="153">
        <v>4</v>
      </c>
      <c r="D4016" s="153">
        <v>0</v>
      </c>
      <c r="E4016" s="177" t="s">
        <v>3417</v>
      </c>
      <c r="F4016" s="177" t="s">
        <v>3986</v>
      </c>
      <c r="G4016" s="177" t="s">
        <v>3417</v>
      </c>
      <c r="H4016" s="177" t="s">
        <v>3420</v>
      </c>
      <c r="I4016" s="177" t="s">
        <v>3417</v>
      </c>
      <c r="J4016" s="183" t="s">
        <v>6999</v>
      </c>
      <c r="K4016" s="176" t="str">
        <f t="shared" si="78"/>
        <v>000100001002001025</v>
      </c>
    </row>
    <row r="4017" spans="1:11" s="3" customFormat="1">
      <c r="A4017" s="176" t="s">
        <v>1492</v>
      </c>
      <c r="B4017" s="28" t="str">
        <f t="shared" si="79"/>
        <v>基本属性/基本信息/出差目的地/呼和浩特市</v>
      </c>
      <c r="C4017" s="153">
        <v>4</v>
      </c>
      <c r="D4017" s="153">
        <v>0</v>
      </c>
      <c r="E4017" s="177" t="s">
        <v>3417</v>
      </c>
      <c r="F4017" s="177" t="s">
        <v>3986</v>
      </c>
      <c r="G4017" s="177" t="s">
        <v>3417</v>
      </c>
      <c r="H4017" s="177" t="s">
        <v>3420</v>
      </c>
      <c r="I4017" s="177" t="s">
        <v>3417</v>
      </c>
      <c r="J4017" s="183" t="s">
        <v>7001</v>
      </c>
      <c r="K4017" s="176" t="str">
        <f t="shared" si="78"/>
        <v>000100001002001026</v>
      </c>
    </row>
    <row r="4018" spans="1:11" s="3" customFormat="1">
      <c r="A4018" s="176" t="s">
        <v>1493</v>
      </c>
      <c r="B4018" s="28" t="str">
        <f t="shared" si="79"/>
        <v>基本属性/基本信息/出差目的地/包头市</v>
      </c>
      <c r="C4018" s="153">
        <v>4</v>
      </c>
      <c r="D4018" s="153">
        <v>0</v>
      </c>
      <c r="E4018" s="177" t="s">
        <v>3417</v>
      </c>
      <c r="F4018" s="177" t="s">
        <v>3986</v>
      </c>
      <c r="G4018" s="177" t="s">
        <v>3417</v>
      </c>
      <c r="H4018" s="177" t="s">
        <v>3420</v>
      </c>
      <c r="I4018" s="177" t="s">
        <v>3417</v>
      </c>
      <c r="J4018" s="183" t="s">
        <v>7411</v>
      </c>
      <c r="K4018" s="176" t="str">
        <f t="shared" si="78"/>
        <v>000100001002001027</v>
      </c>
    </row>
    <row r="4019" spans="1:11" s="3" customFormat="1">
      <c r="A4019" s="176" t="s">
        <v>1494</v>
      </c>
      <c r="B4019" s="28" t="str">
        <f t="shared" si="79"/>
        <v>基本属性/基本信息/出差目的地/乌海市</v>
      </c>
      <c r="C4019" s="153">
        <v>4</v>
      </c>
      <c r="D4019" s="153">
        <v>0</v>
      </c>
      <c r="E4019" s="177" t="s">
        <v>3417</v>
      </c>
      <c r="F4019" s="177" t="s">
        <v>3986</v>
      </c>
      <c r="G4019" s="177" t="s">
        <v>3417</v>
      </c>
      <c r="H4019" s="177" t="s">
        <v>3420</v>
      </c>
      <c r="I4019" s="177" t="s">
        <v>3417</v>
      </c>
      <c r="J4019" s="183" t="s">
        <v>7413</v>
      </c>
      <c r="K4019" s="176" t="str">
        <f t="shared" si="78"/>
        <v>000100001002001028</v>
      </c>
    </row>
    <row r="4020" spans="1:11" s="3" customFormat="1">
      <c r="A4020" s="176" t="s">
        <v>1495</v>
      </c>
      <c r="B4020" s="28" t="str">
        <f t="shared" si="79"/>
        <v>基本属性/基本信息/出差目的地/赤峰市</v>
      </c>
      <c r="C4020" s="153">
        <v>4</v>
      </c>
      <c r="D4020" s="153">
        <v>0</v>
      </c>
      <c r="E4020" s="177" t="s">
        <v>3417</v>
      </c>
      <c r="F4020" s="177" t="s">
        <v>3986</v>
      </c>
      <c r="G4020" s="177" t="s">
        <v>3417</v>
      </c>
      <c r="H4020" s="177" t="s">
        <v>3420</v>
      </c>
      <c r="I4020" s="177" t="s">
        <v>3417</v>
      </c>
      <c r="J4020" s="183" t="s">
        <v>7415</v>
      </c>
      <c r="K4020" s="176" t="str">
        <f t="shared" si="78"/>
        <v>000100001002001029</v>
      </c>
    </row>
    <row r="4021" spans="1:11" s="3" customFormat="1">
      <c r="A4021" s="176" t="s">
        <v>1496</v>
      </c>
      <c r="B4021" s="28" t="str">
        <f t="shared" si="79"/>
        <v>基本属性/基本信息/出差目的地/通辽市</v>
      </c>
      <c r="C4021" s="153">
        <v>4</v>
      </c>
      <c r="D4021" s="153">
        <v>0</v>
      </c>
      <c r="E4021" s="177" t="s">
        <v>3417</v>
      </c>
      <c r="F4021" s="177" t="s">
        <v>3986</v>
      </c>
      <c r="G4021" s="177" t="s">
        <v>3417</v>
      </c>
      <c r="H4021" s="177" t="s">
        <v>3420</v>
      </c>
      <c r="I4021" s="177" t="s">
        <v>3417</v>
      </c>
      <c r="J4021" s="183" t="s">
        <v>7417</v>
      </c>
      <c r="K4021" s="176" t="str">
        <f t="shared" si="78"/>
        <v>000100001002001030</v>
      </c>
    </row>
    <row r="4022" spans="1:11" s="3" customFormat="1">
      <c r="A4022" s="176" t="s">
        <v>1497</v>
      </c>
      <c r="B4022" s="28" t="str">
        <f t="shared" si="79"/>
        <v>基本属性/基本信息/出差目的地/鄂尔多斯市</v>
      </c>
      <c r="C4022" s="153">
        <v>4</v>
      </c>
      <c r="D4022" s="153">
        <v>0</v>
      </c>
      <c r="E4022" s="177" t="s">
        <v>3417</v>
      </c>
      <c r="F4022" s="177" t="s">
        <v>3986</v>
      </c>
      <c r="G4022" s="177" t="s">
        <v>3417</v>
      </c>
      <c r="H4022" s="177" t="s">
        <v>3420</v>
      </c>
      <c r="I4022" s="177" t="s">
        <v>3417</v>
      </c>
      <c r="J4022" s="183" t="s">
        <v>7419</v>
      </c>
      <c r="K4022" s="176" t="str">
        <f t="shared" si="78"/>
        <v>000100001002001031</v>
      </c>
    </row>
    <row r="4023" spans="1:11" s="3" customFormat="1">
      <c r="A4023" s="176" t="s">
        <v>1498</v>
      </c>
      <c r="B4023" s="28" t="str">
        <f t="shared" si="79"/>
        <v>基本属性/基本信息/出差目的地/呼伦贝尔市</v>
      </c>
      <c r="C4023" s="153">
        <v>4</v>
      </c>
      <c r="D4023" s="153">
        <v>0</v>
      </c>
      <c r="E4023" s="177" t="s">
        <v>3417</v>
      </c>
      <c r="F4023" s="177" t="s">
        <v>3986</v>
      </c>
      <c r="G4023" s="177" t="s">
        <v>3417</v>
      </c>
      <c r="H4023" s="177" t="s">
        <v>3420</v>
      </c>
      <c r="I4023" s="177" t="s">
        <v>3417</v>
      </c>
      <c r="J4023" s="183" t="s">
        <v>7420</v>
      </c>
      <c r="K4023" s="176" t="str">
        <f t="shared" si="78"/>
        <v>000100001002001032</v>
      </c>
    </row>
    <row r="4024" spans="1:11" s="3" customFormat="1">
      <c r="A4024" s="176" t="s">
        <v>1499</v>
      </c>
      <c r="B4024" s="28" t="str">
        <f t="shared" si="79"/>
        <v>基本属性/基本信息/出差目的地/巴彦淖尔市</v>
      </c>
      <c r="C4024" s="153">
        <v>4</v>
      </c>
      <c r="D4024" s="153">
        <v>0</v>
      </c>
      <c r="E4024" s="177" t="s">
        <v>3417</v>
      </c>
      <c r="F4024" s="177" t="s">
        <v>3986</v>
      </c>
      <c r="G4024" s="177" t="s">
        <v>3417</v>
      </c>
      <c r="H4024" s="177" t="s">
        <v>3420</v>
      </c>
      <c r="I4024" s="177" t="s">
        <v>3417</v>
      </c>
      <c r="J4024" s="183" t="s">
        <v>7421</v>
      </c>
      <c r="K4024" s="176" t="str">
        <f t="shared" si="78"/>
        <v>000100001002001033</v>
      </c>
    </row>
    <row r="4025" spans="1:11" s="3" customFormat="1">
      <c r="A4025" s="176" t="s">
        <v>1500</v>
      </c>
      <c r="B4025" s="28" t="str">
        <f t="shared" si="79"/>
        <v>基本属性/基本信息/出差目的地/乌兰察布市</v>
      </c>
      <c r="C4025" s="153">
        <v>4</v>
      </c>
      <c r="D4025" s="153">
        <v>0</v>
      </c>
      <c r="E4025" s="177" t="s">
        <v>3417</v>
      </c>
      <c r="F4025" s="177" t="s">
        <v>3986</v>
      </c>
      <c r="G4025" s="177" t="s">
        <v>3417</v>
      </c>
      <c r="H4025" s="177" t="s">
        <v>3420</v>
      </c>
      <c r="I4025" s="177" t="s">
        <v>3417</v>
      </c>
      <c r="J4025" s="183" t="s">
        <v>7422</v>
      </c>
      <c r="K4025" s="176" t="str">
        <f t="shared" si="78"/>
        <v>000100001002001034</v>
      </c>
    </row>
    <row r="4026" spans="1:11" s="3" customFormat="1">
      <c r="A4026" s="176" t="s">
        <v>1164</v>
      </c>
      <c r="B4026" s="28" t="str">
        <f t="shared" si="79"/>
        <v>基本属性/基本信息/出差目的地/兴安盟</v>
      </c>
      <c r="C4026" s="153">
        <v>4</v>
      </c>
      <c r="D4026" s="153">
        <v>0</v>
      </c>
      <c r="E4026" s="177" t="s">
        <v>3417</v>
      </c>
      <c r="F4026" s="177" t="s">
        <v>3986</v>
      </c>
      <c r="G4026" s="177" t="s">
        <v>3417</v>
      </c>
      <c r="H4026" s="177" t="s">
        <v>3420</v>
      </c>
      <c r="I4026" s="177" t="s">
        <v>3417</v>
      </c>
      <c r="J4026" s="183" t="s">
        <v>7424</v>
      </c>
      <c r="K4026" s="176" t="str">
        <f t="shared" si="78"/>
        <v>000100001002001035</v>
      </c>
    </row>
    <row r="4027" spans="1:11" s="3" customFormat="1">
      <c r="A4027" s="176" t="s">
        <v>1501</v>
      </c>
      <c r="B4027" s="28" t="str">
        <f t="shared" si="79"/>
        <v>基本属性/基本信息/出差目的地/锡林郭勒盟</v>
      </c>
      <c r="C4027" s="153">
        <v>4</v>
      </c>
      <c r="D4027" s="153">
        <v>0</v>
      </c>
      <c r="E4027" s="177" t="s">
        <v>3417</v>
      </c>
      <c r="F4027" s="177" t="s">
        <v>3986</v>
      </c>
      <c r="G4027" s="177" t="s">
        <v>3417</v>
      </c>
      <c r="H4027" s="177" t="s">
        <v>3420</v>
      </c>
      <c r="I4027" s="177" t="s">
        <v>3417</v>
      </c>
      <c r="J4027" s="183" t="s">
        <v>7425</v>
      </c>
      <c r="K4027" s="176" t="str">
        <f t="shared" si="78"/>
        <v>000100001002001036</v>
      </c>
    </row>
    <row r="4028" spans="1:11" s="3" customFormat="1">
      <c r="A4028" s="176" t="s">
        <v>1502</v>
      </c>
      <c r="B4028" s="28" t="str">
        <f t="shared" si="79"/>
        <v>基本属性/基本信息/出差目的地/阿拉善盟</v>
      </c>
      <c r="C4028" s="153">
        <v>4</v>
      </c>
      <c r="D4028" s="153">
        <v>0</v>
      </c>
      <c r="E4028" s="177" t="s">
        <v>3417</v>
      </c>
      <c r="F4028" s="177" t="s">
        <v>3986</v>
      </c>
      <c r="G4028" s="177" t="s">
        <v>3417</v>
      </c>
      <c r="H4028" s="177" t="s">
        <v>3420</v>
      </c>
      <c r="I4028" s="177" t="s">
        <v>3417</v>
      </c>
      <c r="J4028" s="183" t="s">
        <v>7426</v>
      </c>
      <c r="K4028" s="176" t="str">
        <f t="shared" si="78"/>
        <v>000100001002001037</v>
      </c>
    </row>
    <row r="4029" spans="1:11" s="3" customFormat="1">
      <c r="A4029" s="176" t="s">
        <v>1503</v>
      </c>
      <c r="B4029" s="28" t="str">
        <f t="shared" si="79"/>
        <v>基本属性/基本信息/出差目的地/沈阳市</v>
      </c>
      <c r="C4029" s="153">
        <v>4</v>
      </c>
      <c r="D4029" s="153">
        <v>0</v>
      </c>
      <c r="E4029" s="177" t="s">
        <v>3417</v>
      </c>
      <c r="F4029" s="177" t="s">
        <v>3986</v>
      </c>
      <c r="G4029" s="177" t="s">
        <v>3417</v>
      </c>
      <c r="H4029" s="177" t="s">
        <v>3420</v>
      </c>
      <c r="I4029" s="177" t="s">
        <v>3417</v>
      </c>
      <c r="J4029" s="183" t="s">
        <v>7427</v>
      </c>
      <c r="K4029" s="176" t="str">
        <f t="shared" si="78"/>
        <v>000100001002001038</v>
      </c>
    </row>
    <row r="4030" spans="1:11" s="3" customFormat="1">
      <c r="A4030" s="176" t="s">
        <v>1504</v>
      </c>
      <c r="B4030" s="28" t="str">
        <f t="shared" si="79"/>
        <v>基本属性/基本信息/出差目的地/大连市</v>
      </c>
      <c r="C4030" s="153">
        <v>4</v>
      </c>
      <c r="D4030" s="153">
        <v>0</v>
      </c>
      <c r="E4030" s="177" t="s">
        <v>3417</v>
      </c>
      <c r="F4030" s="177" t="s">
        <v>3986</v>
      </c>
      <c r="G4030" s="177" t="s">
        <v>3417</v>
      </c>
      <c r="H4030" s="177" t="s">
        <v>3420</v>
      </c>
      <c r="I4030" s="177" t="s">
        <v>3417</v>
      </c>
      <c r="J4030" s="183" t="s">
        <v>7428</v>
      </c>
      <c r="K4030" s="176" t="str">
        <f t="shared" si="78"/>
        <v>000100001002001039</v>
      </c>
    </row>
    <row r="4031" spans="1:11" s="3" customFormat="1">
      <c r="A4031" s="176" t="s">
        <v>1505</v>
      </c>
      <c r="B4031" s="28" t="str">
        <f t="shared" si="79"/>
        <v>基本属性/基本信息/出差目的地/鞍山市</v>
      </c>
      <c r="C4031" s="153">
        <v>4</v>
      </c>
      <c r="D4031" s="153">
        <v>0</v>
      </c>
      <c r="E4031" s="177" t="s">
        <v>3417</v>
      </c>
      <c r="F4031" s="177" t="s">
        <v>3986</v>
      </c>
      <c r="G4031" s="177" t="s">
        <v>3417</v>
      </c>
      <c r="H4031" s="177" t="s">
        <v>3420</v>
      </c>
      <c r="I4031" s="177" t="s">
        <v>3417</v>
      </c>
      <c r="J4031" s="183" t="s">
        <v>7429</v>
      </c>
      <c r="K4031" s="176" t="str">
        <f t="shared" si="78"/>
        <v>000100001002001040</v>
      </c>
    </row>
    <row r="4032" spans="1:11" s="3" customFormat="1">
      <c r="A4032" s="176" t="s">
        <v>1506</v>
      </c>
      <c r="B4032" s="28" t="str">
        <f t="shared" si="79"/>
        <v>基本属性/基本信息/出差目的地/抚顺市</v>
      </c>
      <c r="C4032" s="153">
        <v>4</v>
      </c>
      <c r="D4032" s="153">
        <v>0</v>
      </c>
      <c r="E4032" s="177" t="s">
        <v>3417</v>
      </c>
      <c r="F4032" s="177" t="s">
        <v>3986</v>
      </c>
      <c r="G4032" s="177" t="s">
        <v>3417</v>
      </c>
      <c r="H4032" s="177" t="s">
        <v>3420</v>
      </c>
      <c r="I4032" s="177" t="s">
        <v>3417</v>
      </c>
      <c r="J4032" s="183" t="s">
        <v>7430</v>
      </c>
      <c r="K4032" s="176" t="str">
        <f t="shared" si="78"/>
        <v>000100001002001041</v>
      </c>
    </row>
    <row r="4033" spans="1:11" s="3" customFormat="1">
      <c r="A4033" s="176" t="s">
        <v>1507</v>
      </c>
      <c r="B4033" s="28" t="str">
        <f t="shared" si="79"/>
        <v>基本属性/基本信息/出差目的地/本溪市</v>
      </c>
      <c r="C4033" s="153">
        <v>4</v>
      </c>
      <c r="D4033" s="153">
        <v>0</v>
      </c>
      <c r="E4033" s="177" t="s">
        <v>3417</v>
      </c>
      <c r="F4033" s="177" t="s">
        <v>3986</v>
      </c>
      <c r="G4033" s="177" t="s">
        <v>3417</v>
      </c>
      <c r="H4033" s="177" t="s">
        <v>3420</v>
      </c>
      <c r="I4033" s="177" t="s">
        <v>3417</v>
      </c>
      <c r="J4033" s="183" t="s">
        <v>7431</v>
      </c>
      <c r="K4033" s="176" t="str">
        <f t="shared" si="78"/>
        <v>000100001002001042</v>
      </c>
    </row>
    <row r="4034" spans="1:11" s="3" customFormat="1">
      <c r="A4034" s="176" t="s">
        <v>1508</v>
      </c>
      <c r="B4034" s="28" t="str">
        <f t="shared" si="79"/>
        <v>基本属性/基本信息/出差目的地/丹东市</v>
      </c>
      <c r="C4034" s="153">
        <v>4</v>
      </c>
      <c r="D4034" s="153">
        <v>0</v>
      </c>
      <c r="E4034" s="177" t="s">
        <v>3417</v>
      </c>
      <c r="F4034" s="177" t="s">
        <v>3986</v>
      </c>
      <c r="G4034" s="177" t="s">
        <v>3417</v>
      </c>
      <c r="H4034" s="177" t="s">
        <v>3420</v>
      </c>
      <c r="I4034" s="177" t="s">
        <v>3417</v>
      </c>
      <c r="J4034" s="183" t="s">
        <v>7432</v>
      </c>
      <c r="K4034" s="176" t="str">
        <f t="shared" si="78"/>
        <v>000100001002001043</v>
      </c>
    </row>
    <row r="4035" spans="1:11" s="3" customFormat="1">
      <c r="A4035" s="176" t="s">
        <v>1509</v>
      </c>
      <c r="B4035" s="28" t="str">
        <f t="shared" si="79"/>
        <v>基本属性/基本信息/出差目的地/锦州市</v>
      </c>
      <c r="C4035" s="153">
        <v>4</v>
      </c>
      <c r="D4035" s="153">
        <v>0</v>
      </c>
      <c r="E4035" s="177" t="s">
        <v>3417</v>
      </c>
      <c r="F4035" s="177" t="s">
        <v>3986</v>
      </c>
      <c r="G4035" s="177" t="s">
        <v>3417</v>
      </c>
      <c r="H4035" s="177" t="s">
        <v>3420</v>
      </c>
      <c r="I4035" s="177" t="s">
        <v>3417</v>
      </c>
      <c r="J4035" s="183" t="s">
        <v>7433</v>
      </c>
      <c r="K4035" s="176" t="str">
        <f t="shared" si="78"/>
        <v>000100001002001044</v>
      </c>
    </row>
    <row r="4036" spans="1:11" s="3" customFormat="1">
      <c r="A4036" s="176" t="s">
        <v>1510</v>
      </c>
      <c r="B4036" s="28" t="str">
        <f t="shared" si="79"/>
        <v>基本属性/基本信息/出差目的地/营口市</v>
      </c>
      <c r="C4036" s="153">
        <v>4</v>
      </c>
      <c r="D4036" s="153">
        <v>0</v>
      </c>
      <c r="E4036" s="177" t="s">
        <v>3417</v>
      </c>
      <c r="F4036" s="177" t="s">
        <v>3986</v>
      </c>
      <c r="G4036" s="177" t="s">
        <v>3417</v>
      </c>
      <c r="H4036" s="177" t="s">
        <v>3420</v>
      </c>
      <c r="I4036" s="177" t="s">
        <v>3417</v>
      </c>
      <c r="J4036" s="183" t="s">
        <v>7434</v>
      </c>
      <c r="K4036" s="176" t="str">
        <f t="shared" si="78"/>
        <v>000100001002001045</v>
      </c>
    </row>
    <row r="4037" spans="1:11" s="3" customFormat="1">
      <c r="A4037" s="176" t="s">
        <v>1511</v>
      </c>
      <c r="B4037" s="28" t="str">
        <f t="shared" si="79"/>
        <v>基本属性/基本信息/出差目的地/阜新市</v>
      </c>
      <c r="C4037" s="153">
        <v>4</v>
      </c>
      <c r="D4037" s="153">
        <v>0</v>
      </c>
      <c r="E4037" s="177" t="s">
        <v>3417</v>
      </c>
      <c r="F4037" s="177" t="s">
        <v>3986</v>
      </c>
      <c r="G4037" s="177" t="s">
        <v>3417</v>
      </c>
      <c r="H4037" s="177" t="s">
        <v>3420</v>
      </c>
      <c r="I4037" s="177" t="s">
        <v>3417</v>
      </c>
      <c r="J4037" s="183" t="s">
        <v>7435</v>
      </c>
      <c r="K4037" s="176" t="str">
        <f t="shared" si="78"/>
        <v>000100001002001046</v>
      </c>
    </row>
    <row r="4038" spans="1:11" s="3" customFormat="1">
      <c r="A4038" s="176" t="s">
        <v>1512</v>
      </c>
      <c r="B4038" s="28" t="str">
        <f t="shared" si="79"/>
        <v>基本属性/基本信息/出差目的地/辽阳市</v>
      </c>
      <c r="C4038" s="153">
        <v>4</v>
      </c>
      <c r="D4038" s="153">
        <v>0</v>
      </c>
      <c r="E4038" s="177" t="s">
        <v>3417</v>
      </c>
      <c r="F4038" s="177" t="s">
        <v>3986</v>
      </c>
      <c r="G4038" s="177" t="s">
        <v>3417</v>
      </c>
      <c r="H4038" s="177" t="s">
        <v>3420</v>
      </c>
      <c r="I4038" s="177" t="s">
        <v>3417</v>
      </c>
      <c r="J4038" s="183" t="s">
        <v>7436</v>
      </c>
      <c r="K4038" s="176" t="str">
        <f t="shared" si="78"/>
        <v>000100001002001047</v>
      </c>
    </row>
    <row r="4039" spans="1:11" s="3" customFormat="1">
      <c r="A4039" s="176" t="s">
        <v>1513</v>
      </c>
      <c r="B4039" s="28" t="str">
        <f t="shared" si="79"/>
        <v>基本属性/基本信息/出差目的地/盘锦市</v>
      </c>
      <c r="C4039" s="153">
        <v>4</v>
      </c>
      <c r="D4039" s="153">
        <v>0</v>
      </c>
      <c r="E4039" s="177" t="s">
        <v>3417</v>
      </c>
      <c r="F4039" s="177" t="s">
        <v>3986</v>
      </c>
      <c r="G4039" s="177" t="s">
        <v>3417</v>
      </c>
      <c r="H4039" s="177" t="s">
        <v>3420</v>
      </c>
      <c r="I4039" s="177" t="s">
        <v>3417</v>
      </c>
      <c r="J4039" s="183" t="s">
        <v>7437</v>
      </c>
      <c r="K4039" s="176" t="str">
        <f t="shared" si="78"/>
        <v>000100001002001048</v>
      </c>
    </row>
    <row r="4040" spans="1:11" s="3" customFormat="1">
      <c r="A4040" s="176" t="s">
        <v>1514</v>
      </c>
      <c r="B4040" s="28" t="str">
        <f t="shared" si="79"/>
        <v>基本属性/基本信息/出差目的地/铁岭市</v>
      </c>
      <c r="C4040" s="153">
        <v>4</v>
      </c>
      <c r="D4040" s="153">
        <v>0</v>
      </c>
      <c r="E4040" s="177" t="s">
        <v>3417</v>
      </c>
      <c r="F4040" s="177" t="s">
        <v>3986</v>
      </c>
      <c r="G4040" s="177" t="s">
        <v>3417</v>
      </c>
      <c r="H4040" s="177" t="s">
        <v>3420</v>
      </c>
      <c r="I4040" s="177" t="s">
        <v>3417</v>
      </c>
      <c r="J4040" s="183" t="s">
        <v>7438</v>
      </c>
      <c r="K4040" s="176" t="str">
        <f t="shared" si="78"/>
        <v>000100001002001049</v>
      </c>
    </row>
    <row r="4041" spans="1:11" s="3" customFormat="1">
      <c r="A4041" s="176" t="s">
        <v>1515</v>
      </c>
      <c r="B4041" s="28" t="str">
        <f t="shared" si="79"/>
        <v>基本属性/基本信息/出差目的地/朝阳市</v>
      </c>
      <c r="C4041" s="153">
        <v>4</v>
      </c>
      <c r="D4041" s="153">
        <v>0</v>
      </c>
      <c r="E4041" s="177" t="s">
        <v>3417</v>
      </c>
      <c r="F4041" s="177" t="s">
        <v>3986</v>
      </c>
      <c r="G4041" s="177" t="s">
        <v>3417</v>
      </c>
      <c r="H4041" s="177" t="s">
        <v>3420</v>
      </c>
      <c r="I4041" s="177" t="s">
        <v>3417</v>
      </c>
      <c r="J4041" s="183" t="s">
        <v>7439</v>
      </c>
      <c r="K4041" s="176" t="str">
        <f t="shared" si="78"/>
        <v>000100001002001050</v>
      </c>
    </row>
    <row r="4042" spans="1:11" s="3" customFormat="1">
      <c r="A4042" s="176" t="s">
        <v>1516</v>
      </c>
      <c r="B4042" s="28" t="str">
        <f t="shared" si="79"/>
        <v>基本属性/基本信息/出差目的地/葫芦岛市</v>
      </c>
      <c r="C4042" s="153">
        <v>4</v>
      </c>
      <c r="D4042" s="153">
        <v>0</v>
      </c>
      <c r="E4042" s="177" t="s">
        <v>3417</v>
      </c>
      <c r="F4042" s="177" t="s">
        <v>3986</v>
      </c>
      <c r="G4042" s="177" t="s">
        <v>3417</v>
      </c>
      <c r="H4042" s="177" t="s">
        <v>3420</v>
      </c>
      <c r="I4042" s="177" t="s">
        <v>3417</v>
      </c>
      <c r="J4042" s="183" t="s">
        <v>7440</v>
      </c>
      <c r="K4042" s="176" t="str">
        <f t="shared" si="78"/>
        <v>000100001002001051</v>
      </c>
    </row>
    <row r="4043" spans="1:11" s="3" customFormat="1">
      <c r="A4043" s="176" t="s">
        <v>1517</v>
      </c>
      <c r="B4043" s="28" t="str">
        <f t="shared" si="79"/>
        <v>基本属性/基本信息/出差目的地/长春市</v>
      </c>
      <c r="C4043" s="153">
        <v>4</v>
      </c>
      <c r="D4043" s="153">
        <v>0</v>
      </c>
      <c r="E4043" s="177" t="s">
        <v>3417</v>
      </c>
      <c r="F4043" s="177" t="s">
        <v>3986</v>
      </c>
      <c r="G4043" s="177" t="s">
        <v>3417</v>
      </c>
      <c r="H4043" s="177" t="s">
        <v>3420</v>
      </c>
      <c r="I4043" s="177" t="s">
        <v>3417</v>
      </c>
      <c r="J4043" s="183" t="s">
        <v>7441</v>
      </c>
      <c r="K4043" s="176" t="str">
        <f t="shared" si="78"/>
        <v>000100001002001052</v>
      </c>
    </row>
    <row r="4044" spans="1:11" s="3" customFormat="1">
      <c r="A4044" s="176" t="s">
        <v>1518</v>
      </c>
      <c r="B4044" s="28" t="str">
        <f t="shared" si="79"/>
        <v>基本属性/基本信息/出差目的地/吉林市</v>
      </c>
      <c r="C4044" s="153">
        <v>4</v>
      </c>
      <c r="D4044" s="153">
        <v>0</v>
      </c>
      <c r="E4044" s="177" t="s">
        <v>3417</v>
      </c>
      <c r="F4044" s="177" t="s">
        <v>3986</v>
      </c>
      <c r="G4044" s="177" t="s">
        <v>3417</v>
      </c>
      <c r="H4044" s="177" t="s">
        <v>3420</v>
      </c>
      <c r="I4044" s="177" t="s">
        <v>3417</v>
      </c>
      <c r="J4044" s="183" t="s">
        <v>7442</v>
      </c>
      <c r="K4044" s="176" t="str">
        <f t="shared" si="78"/>
        <v>000100001002001053</v>
      </c>
    </row>
    <row r="4045" spans="1:11" s="3" customFormat="1">
      <c r="A4045" s="176" t="s">
        <v>1519</v>
      </c>
      <c r="B4045" s="28" t="str">
        <f t="shared" si="79"/>
        <v>基本属性/基本信息/出差目的地/四平市</v>
      </c>
      <c r="C4045" s="153">
        <v>4</v>
      </c>
      <c r="D4045" s="153">
        <v>0</v>
      </c>
      <c r="E4045" s="177" t="s">
        <v>3417</v>
      </c>
      <c r="F4045" s="177" t="s">
        <v>3986</v>
      </c>
      <c r="G4045" s="177" t="s">
        <v>3417</v>
      </c>
      <c r="H4045" s="177" t="s">
        <v>3420</v>
      </c>
      <c r="I4045" s="177" t="s">
        <v>3417</v>
      </c>
      <c r="J4045" s="183" t="s">
        <v>7443</v>
      </c>
      <c r="K4045" s="176" t="str">
        <f t="shared" si="78"/>
        <v>000100001002001054</v>
      </c>
    </row>
    <row r="4046" spans="1:11" s="3" customFormat="1">
      <c r="A4046" s="176" t="s">
        <v>1520</v>
      </c>
      <c r="B4046" s="28" t="str">
        <f t="shared" si="79"/>
        <v>基本属性/基本信息/出差目的地/辽源市</v>
      </c>
      <c r="C4046" s="153">
        <v>4</v>
      </c>
      <c r="D4046" s="153">
        <v>0</v>
      </c>
      <c r="E4046" s="177" t="s">
        <v>3417</v>
      </c>
      <c r="F4046" s="177" t="s">
        <v>3986</v>
      </c>
      <c r="G4046" s="177" t="s">
        <v>3417</v>
      </c>
      <c r="H4046" s="177" t="s">
        <v>3420</v>
      </c>
      <c r="I4046" s="177" t="s">
        <v>3417</v>
      </c>
      <c r="J4046" s="183" t="s">
        <v>7444</v>
      </c>
      <c r="K4046" s="176" t="str">
        <f t="shared" si="78"/>
        <v>000100001002001055</v>
      </c>
    </row>
    <row r="4047" spans="1:11" s="3" customFormat="1">
      <c r="A4047" s="176" t="s">
        <v>1521</v>
      </c>
      <c r="B4047" s="28" t="str">
        <f t="shared" si="79"/>
        <v>基本属性/基本信息/出差目的地/通化市</v>
      </c>
      <c r="C4047" s="153">
        <v>4</v>
      </c>
      <c r="D4047" s="153">
        <v>0</v>
      </c>
      <c r="E4047" s="177" t="s">
        <v>3417</v>
      </c>
      <c r="F4047" s="177" t="s">
        <v>3986</v>
      </c>
      <c r="G4047" s="177" t="s">
        <v>3417</v>
      </c>
      <c r="H4047" s="177" t="s">
        <v>3420</v>
      </c>
      <c r="I4047" s="177" t="s">
        <v>3417</v>
      </c>
      <c r="J4047" s="183" t="s">
        <v>7445</v>
      </c>
      <c r="K4047" s="176" t="str">
        <f t="shared" si="78"/>
        <v>000100001002001056</v>
      </c>
    </row>
    <row r="4048" spans="1:11" s="3" customFormat="1">
      <c r="A4048" s="176" t="s">
        <v>1522</v>
      </c>
      <c r="B4048" s="28" t="str">
        <f t="shared" si="79"/>
        <v>基本属性/基本信息/出差目的地/白山市</v>
      </c>
      <c r="C4048" s="153">
        <v>4</v>
      </c>
      <c r="D4048" s="153">
        <v>0</v>
      </c>
      <c r="E4048" s="177" t="s">
        <v>3417</v>
      </c>
      <c r="F4048" s="177" t="s">
        <v>3986</v>
      </c>
      <c r="G4048" s="177" t="s">
        <v>3417</v>
      </c>
      <c r="H4048" s="177" t="s">
        <v>3420</v>
      </c>
      <c r="I4048" s="177" t="s">
        <v>3417</v>
      </c>
      <c r="J4048" s="183" t="s">
        <v>7446</v>
      </c>
      <c r="K4048" s="176" t="str">
        <f t="shared" si="78"/>
        <v>000100001002001057</v>
      </c>
    </row>
    <row r="4049" spans="1:11" s="3" customFormat="1">
      <c r="A4049" s="176" t="s">
        <v>1523</v>
      </c>
      <c r="B4049" s="28" t="str">
        <f t="shared" si="79"/>
        <v>基本属性/基本信息/出差目的地/松原市</v>
      </c>
      <c r="C4049" s="153">
        <v>4</v>
      </c>
      <c r="D4049" s="153">
        <v>0</v>
      </c>
      <c r="E4049" s="177" t="s">
        <v>3417</v>
      </c>
      <c r="F4049" s="177" t="s">
        <v>3986</v>
      </c>
      <c r="G4049" s="177" t="s">
        <v>3417</v>
      </c>
      <c r="H4049" s="177" t="s">
        <v>3420</v>
      </c>
      <c r="I4049" s="177" t="s">
        <v>3417</v>
      </c>
      <c r="J4049" s="183" t="s">
        <v>7447</v>
      </c>
      <c r="K4049" s="176" t="str">
        <f t="shared" si="78"/>
        <v>000100001002001058</v>
      </c>
    </row>
    <row r="4050" spans="1:11" s="3" customFormat="1">
      <c r="A4050" s="176" t="s">
        <v>1524</v>
      </c>
      <c r="B4050" s="28" t="str">
        <f t="shared" si="79"/>
        <v>基本属性/基本信息/出差目的地/白城市</v>
      </c>
      <c r="C4050" s="153">
        <v>4</v>
      </c>
      <c r="D4050" s="153">
        <v>0</v>
      </c>
      <c r="E4050" s="177" t="s">
        <v>3417</v>
      </c>
      <c r="F4050" s="177" t="s">
        <v>3986</v>
      </c>
      <c r="G4050" s="177" t="s">
        <v>3417</v>
      </c>
      <c r="H4050" s="177" t="s">
        <v>3420</v>
      </c>
      <c r="I4050" s="177" t="s">
        <v>3417</v>
      </c>
      <c r="J4050" s="183" t="s">
        <v>7448</v>
      </c>
      <c r="K4050" s="176" t="str">
        <f t="shared" si="78"/>
        <v>000100001002001059</v>
      </c>
    </row>
    <row r="4051" spans="1:11" s="3" customFormat="1">
      <c r="A4051" s="176" t="s">
        <v>3478</v>
      </c>
      <c r="B4051" s="28" t="str">
        <f t="shared" si="79"/>
        <v>基本属性/基本信息/出差目的地/延边朝鲜族自治州</v>
      </c>
      <c r="C4051" s="153">
        <v>4</v>
      </c>
      <c r="D4051" s="153">
        <v>0</v>
      </c>
      <c r="E4051" s="177" t="s">
        <v>3417</v>
      </c>
      <c r="F4051" s="177" t="s">
        <v>3986</v>
      </c>
      <c r="G4051" s="177" t="s">
        <v>3417</v>
      </c>
      <c r="H4051" s="177" t="s">
        <v>3420</v>
      </c>
      <c r="I4051" s="177" t="s">
        <v>3417</v>
      </c>
      <c r="J4051" s="183" t="s">
        <v>7449</v>
      </c>
      <c r="K4051" s="176" t="str">
        <f t="shared" si="78"/>
        <v>000100001002001060</v>
      </c>
    </row>
    <row r="4052" spans="1:11" s="3" customFormat="1">
      <c r="A4052" s="176" t="s">
        <v>1526</v>
      </c>
      <c r="B4052" s="28" t="str">
        <f t="shared" si="79"/>
        <v>基本属性/基本信息/出差目的地/哈尔滨市</v>
      </c>
      <c r="C4052" s="153">
        <v>4</v>
      </c>
      <c r="D4052" s="153">
        <v>0</v>
      </c>
      <c r="E4052" s="177" t="s">
        <v>3417</v>
      </c>
      <c r="F4052" s="177" t="s">
        <v>3986</v>
      </c>
      <c r="G4052" s="177" t="s">
        <v>3417</v>
      </c>
      <c r="H4052" s="177" t="s">
        <v>3420</v>
      </c>
      <c r="I4052" s="177" t="s">
        <v>3417</v>
      </c>
      <c r="J4052" s="183" t="s">
        <v>7450</v>
      </c>
      <c r="K4052" s="176" t="str">
        <f t="shared" si="78"/>
        <v>000100001002001061</v>
      </c>
    </row>
    <row r="4053" spans="1:11" s="3" customFormat="1">
      <c r="A4053" s="176" t="s">
        <v>1527</v>
      </c>
      <c r="B4053" s="28" t="str">
        <f t="shared" si="79"/>
        <v>基本属性/基本信息/出差目的地/齐齐哈尔市</v>
      </c>
      <c r="C4053" s="153">
        <v>4</v>
      </c>
      <c r="D4053" s="153">
        <v>0</v>
      </c>
      <c r="E4053" s="177" t="s">
        <v>3417</v>
      </c>
      <c r="F4053" s="177" t="s">
        <v>3986</v>
      </c>
      <c r="G4053" s="177" t="s">
        <v>3417</v>
      </c>
      <c r="H4053" s="177" t="s">
        <v>3420</v>
      </c>
      <c r="I4053" s="177" t="s">
        <v>3417</v>
      </c>
      <c r="J4053" s="183" t="s">
        <v>7451</v>
      </c>
      <c r="K4053" s="176" t="str">
        <f t="shared" si="78"/>
        <v>000100001002001062</v>
      </c>
    </row>
    <row r="4054" spans="1:11" s="3" customFormat="1">
      <c r="A4054" s="176" t="s">
        <v>1528</v>
      </c>
      <c r="B4054" s="28" t="str">
        <f t="shared" si="79"/>
        <v>基本属性/基本信息/出差目的地/鸡西市</v>
      </c>
      <c r="C4054" s="153">
        <v>4</v>
      </c>
      <c r="D4054" s="153">
        <v>0</v>
      </c>
      <c r="E4054" s="177" t="s">
        <v>3417</v>
      </c>
      <c r="F4054" s="177" t="s">
        <v>3986</v>
      </c>
      <c r="G4054" s="177" t="s">
        <v>3417</v>
      </c>
      <c r="H4054" s="177" t="s">
        <v>3420</v>
      </c>
      <c r="I4054" s="177" t="s">
        <v>3417</v>
      </c>
      <c r="J4054" s="183" t="s">
        <v>7452</v>
      </c>
      <c r="K4054" s="176" t="str">
        <f t="shared" si="78"/>
        <v>000100001002001063</v>
      </c>
    </row>
    <row r="4055" spans="1:11" s="3" customFormat="1">
      <c r="A4055" s="176" t="s">
        <v>1529</v>
      </c>
      <c r="B4055" s="28" t="str">
        <f t="shared" si="79"/>
        <v>基本属性/基本信息/出差目的地/鹤岗市</v>
      </c>
      <c r="C4055" s="153">
        <v>4</v>
      </c>
      <c r="D4055" s="153">
        <v>0</v>
      </c>
      <c r="E4055" s="177" t="s">
        <v>3417</v>
      </c>
      <c r="F4055" s="177" t="s">
        <v>3986</v>
      </c>
      <c r="G4055" s="177" t="s">
        <v>3417</v>
      </c>
      <c r="H4055" s="177" t="s">
        <v>3420</v>
      </c>
      <c r="I4055" s="177" t="s">
        <v>3417</v>
      </c>
      <c r="J4055" s="183" t="s">
        <v>7453</v>
      </c>
      <c r="K4055" s="176" t="str">
        <f t="shared" si="78"/>
        <v>000100001002001064</v>
      </c>
    </row>
    <row r="4056" spans="1:11" s="3" customFormat="1">
      <c r="A4056" s="176" t="s">
        <v>1530</v>
      </c>
      <c r="B4056" s="28" t="str">
        <f t="shared" si="79"/>
        <v>基本属性/基本信息/出差目的地/双鸭山市</v>
      </c>
      <c r="C4056" s="153">
        <v>4</v>
      </c>
      <c r="D4056" s="153">
        <v>0</v>
      </c>
      <c r="E4056" s="177" t="s">
        <v>3417</v>
      </c>
      <c r="F4056" s="177" t="s">
        <v>3986</v>
      </c>
      <c r="G4056" s="177" t="s">
        <v>3417</v>
      </c>
      <c r="H4056" s="177" t="s">
        <v>3420</v>
      </c>
      <c r="I4056" s="177" t="s">
        <v>3417</v>
      </c>
      <c r="J4056" s="183" t="s">
        <v>7454</v>
      </c>
      <c r="K4056" s="176" t="str">
        <f t="shared" ref="K4056:K4119" si="80">D4056&amp;E4056&amp;F4056&amp;G4056&amp;H4056&amp;I4056&amp;J4056</f>
        <v>000100001002001065</v>
      </c>
    </row>
    <row r="4057" spans="1:11" s="3" customFormat="1">
      <c r="A4057" s="176" t="s">
        <v>1531</v>
      </c>
      <c r="B4057" s="28" t="str">
        <f t="shared" ref="B4057:B4120" si="81">"基本属性/基本信息/出差目的地/"&amp;A4057</f>
        <v>基本属性/基本信息/出差目的地/大庆市</v>
      </c>
      <c r="C4057" s="153">
        <v>4</v>
      </c>
      <c r="D4057" s="153">
        <v>0</v>
      </c>
      <c r="E4057" s="177" t="s">
        <v>3417</v>
      </c>
      <c r="F4057" s="177" t="s">
        <v>3986</v>
      </c>
      <c r="G4057" s="177" t="s">
        <v>3417</v>
      </c>
      <c r="H4057" s="177" t="s">
        <v>3420</v>
      </c>
      <c r="I4057" s="177" t="s">
        <v>3417</v>
      </c>
      <c r="J4057" s="183" t="s">
        <v>7455</v>
      </c>
      <c r="K4057" s="176" t="str">
        <f t="shared" si="80"/>
        <v>000100001002001066</v>
      </c>
    </row>
    <row r="4058" spans="1:11" s="3" customFormat="1">
      <c r="A4058" s="176" t="s">
        <v>1532</v>
      </c>
      <c r="B4058" s="28" t="str">
        <f t="shared" si="81"/>
        <v>基本属性/基本信息/出差目的地/伊春市</v>
      </c>
      <c r="C4058" s="153">
        <v>4</v>
      </c>
      <c r="D4058" s="153">
        <v>0</v>
      </c>
      <c r="E4058" s="177" t="s">
        <v>3417</v>
      </c>
      <c r="F4058" s="177" t="s">
        <v>3986</v>
      </c>
      <c r="G4058" s="177" t="s">
        <v>3417</v>
      </c>
      <c r="H4058" s="177" t="s">
        <v>3420</v>
      </c>
      <c r="I4058" s="177" t="s">
        <v>3417</v>
      </c>
      <c r="J4058" s="183" t="s">
        <v>7456</v>
      </c>
      <c r="K4058" s="176" t="str">
        <f t="shared" si="80"/>
        <v>000100001002001067</v>
      </c>
    </row>
    <row r="4059" spans="1:11" s="3" customFormat="1">
      <c r="A4059" s="176" t="s">
        <v>1533</v>
      </c>
      <c r="B4059" s="28" t="str">
        <f t="shared" si="81"/>
        <v>基本属性/基本信息/出差目的地/佳木斯市</v>
      </c>
      <c r="C4059" s="153">
        <v>4</v>
      </c>
      <c r="D4059" s="153">
        <v>0</v>
      </c>
      <c r="E4059" s="177" t="s">
        <v>3417</v>
      </c>
      <c r="F4059" s="177" t="s">
        <v>3986</v>
      </c>
      <c r="G4059" s="177" t="s">
        <v>3417</v>
      </c>
      <c r="H4059" s="177" t="s">
        <v>3420</v>
      </c>
      <c r="I4059" s="177" t="s">
        <v>3417</v>
      </c>
      <c r="J4059" s="183" t="s">
        <v>7457</v>
      </c>
      <c r="K4059" s="176" t="str">
        <f t="shared" si="80"/>
        <v>000100001002001068</v>
      </c>
    </row>
    <row r="4060" spans="1:11" s="3" customFormat="1">
      <c r="A4060" s="176" t="s">
        <v>1534</v>
      </c>
      <c r="B4060" s="28" t="str">
        <f t="shared" si="81"/>
        <v>基本属性/基本信息/出差目的地/七台河市</v>
      </c>
      <c r="C4060" s="153">
        <v>4</v>
      </c>
      <c r="D4060" s="153">
        <v>0</v>
      </c>
      <c r="E4060" s="177" t="s">
        <v>3417</v>
      </c>
      <c r="F4060" s="177" t="s">
        <v>3986</v>
      </c>
      <c r="G4060" s="177" t="s">
        <v>3417</v>
      </c>
      <c r="H4060" s="177" t="s">
        <v>3420</v>
      </c>
      <c r="I4060" s="177" t="s">
        <v>3417</v>
      </c>
      <c r="J4060" s="183" t="s">
        <v>7458</v>
      </c>
      <c r="K4060" s="176" t="str">
        <f t="shared" si="80"/>
        <v>000100001002001069</v>
      </c>
    </row>
    <row r="4061" spans="1:11" s="3" customFormat="1">
      <c r="A4061" s="176" t="s">
        <v>1535</v>
      </c>
      <c r="B4061" s="28" t="str">
        <f t="shared" si="81"/>
        <v>基本属性/基本信息/出差目的地/牡丹江市</v>
      </c>
      <c r="C4061" s="153">
        <v>4</v>
      </c>
      <c r="D4061" s="153">
        <v>0</v>
      </c>
      <c r="E4061" s="177" t="s">
        <v>3417</v>
      </c>
      <c r="F4061" s="177" t="s">
        <v>3986</v>
      </c>
      <c r="G4061" s="177" t="s">
        <v>3417</v>
      </c>
      <c r="H4061" s="177" t="s">
        <v>3420</v>
      </c>
      <c r="I4061" s="177" t="s">
        <v>3417</v>
      </c>
      <c r="J4061" s="183" t="s">
        <v>7459</v>
      </c>
      <c r="K4061" s="176" t="str">
        <f t="shared" si="80"/>
        <v>000100001002001070</v>
      </c>
    </row>
    <row r="4062" spans="1:11" s="3" customFormat="1">
      <c r="A4062" s="176" t="s">
        <v>1536</v>
      </c>
      <c r="B4062" s="28" t="str">
        <f t="shared" si="81"/>
        <v>基本属性/基本信息/出差目的地/黑河市</v>
      </c>
      <c r="C4062" s="153">
        <v>4</v>
      </c>
      <c r="D4062" s="153">
        <v>0</v>
      </c>
      <c r="E4062" s="177" t="s">
        <v>3417</v>
      </c>
      <c r="F4062" s="177" t="s">
        <v>3986</v>
      </c>
      <c r="G4062" s="177" t="s">
        <v>3417</v>
      </c>
      <c r="H4062" s="177" t="s">
        <v>3420</v>
      </c>
      <c r="I4062" s="177" t="s">
        <v>3417</v>
      </c>
      <c r="J4062" s="183" t="s">
        <v>7460</v>
      </c>
      <c r="K4062" s="176" t="str">
        <f t="shared" si="80"/>
        <v>000100001002001071</v>
      </c>
    </row>
    <row r="4063" spans="1:11" s="3" customFormat="1">
      <c r="A4063" s="176" t="s">
        <v>1537</v>
      </c>
      <c r="B4063" s="28" t="str">
        <f t="shared" si="81"/>
        <v>基本属性/基本信息/出差目的地/绥化市</v>
      </c>
      <c r="C4063" s="153">
        <v>4</v>
      </c>
      <c r="D4063" s="153">
        <v>0</v>
      </c>
      <c r="E4063" s="177" t="s">
        <v>3417</v>
      </c>
      <c r="F4063" s="177" t="s">
        <v>3986</v>
      </c>
      <c r="G4063" s="177" t="s">
        <v>3417</v>
      </c>
      <c r="H4063" s="177" t="s">
        <v>3420</v>
      </c>
      <c r="I4063" s="177" t="s">
        <v>3417</v>
      </c>
      <c r="J4063" s="183" t="s">
        <v>7461</v>
      </c>
      <c r="K4063" s="176" t="str">
        <f t="shared" si="80"/>
        <v>000100001002001072</v>
      </c>
    </row>
    <row r="4064" spans="1:11" s="3" customFormat="1">
      <c r="A4064" s="176" t="s">
        <v>1538</v>
      </c>
      <c r="B4064" s="28" t="str">
        <f t="shared" si="81"/>
        <v>基本属性/基本信息/出差目的地/大兴安岭地区</v>
      </c>
      <c r="C4064" s="153">
        <v>4</v>
      </c>
      <c r="D4064" s="153">
        <v>0</v>
      </c>
      <c r="E4064" s="177" t="s">
        <v>3417</v>
      </c>
      <c r="F4064" s="177" t="s">
        <v>3986</v>
      </c>
      <c r="G4064" s="177" t="s">
        <v>3417</v>
      </c>
      <c r="H4064" s="177" t="s">
        <v>3420</v>
      </c>
      <c r="I4064" s="177" t="s">
        <v>3417</v>
      </c>
      <c r="J4064" s="183" t="s">
        <v>7462</v>
      </c>
      <c r="K4064" s="176" t="str">
        <f t="shared" si="80"/>
        <v>000100001002001073</v>
      </c>
    </row>
    <row r="4065" spans="1:11" s="3" customFormat="1">
      <c r="A4065" s="176" t="s">
        <v>1539</v>
      </c>
      <c r="B4065" s="28" t="str">
        <f t="shared" si="81"/>
        <v>基本属性/基本信息/出差目的地/上海市</v>
      </c>
      <c r="C4065" s="153">
        <v>4</v>
      </c>
      <c r="D4065" s="153">
        <v>0</v>
      </c>
      <c r="E4065" s="177" t="s">
        <v>3417</v>
      </c>
      <c r="F4065" s="177" t="s">
        <v>3986</v>
      </c>
      <c r="G4065" s="177" t="s">
        <v>3417</v>
      </c>
      <c r="H4065" s="177" t="s">
        <v>3420</v>
      </c>
      <c r="I4065" s="177" t="s">
        <v>3417</v>
      </c>
      <c r="J4065" s="183" t="s">
        <v>7463</v>
      </c>
      <c r="K4065" s="176" t="str">
        <f t="shared" si="80"/>
        <v>000100001002001074</v>
      </c>
    </row>
    <row r="4066" spans="1:11" s="3" customFormat="1">
      <c r="A4066" s="176" t="s">
        <v>1540</v>
      </c>
      <c r="B4066" s="28" t="str">
        <f t="shared" si="81"/>
        <v>基本属性/基本信息/出差目的地/南京市</v>
      </c>
      <c r="C4066" s="153">
        <v>4</v>
      </c>
      <c r="D4066" s="153">
        <v>0</v>
      </c>
      <c r="E4066" s="177" t="s">
        <v>3417</v>
      </c>
      <c r="F4066" s="177" t="s">
        <v>3986</v>
      </c>
      <c r="G4066" s="177" t="s">
        <v>3417</v>
      </c>
      <c r="H4066" s="177" t="s">
        <v>3420</v>
      </c>
      <c r="I4066" s="177" t="s">
        <v>3417</v>
      </c>
      <c r="J4066" s="183" t="s">
        <v>7464</v>
      </c>
      <c r="K4066" s="176" t="str">
        <f t="shared" si="80"/>
        <v>000100001002001075</v>
      </c>
    </row>
    <row r="4067" spans="1:11" s="3" customFormat="1">
      <c r="A4067" s="176" t="s">
        <v>1541</v>
      </c>
      <c r="B4067" s="28" t="str">
        <f t="shared" si="81"/>
        <v>基本属性/基本信息/出差目的地/无锡市</v>
      </c>
      <c r="C4067" s="153">
        <v>4</v>
      </c>
      <c r="D4067" s="153">
        <v>0</v>
      </c>
      <c r="E4067" s="177" t="s">
        <v>3417</v>
      </c>
      <c r="F4067" s="177" t="s">
        <v>3986</v>
      </c>
      <c r="G4067" s="177" t="s">
        <v>3417</v>
      </c>
      <c r="H4067" s="177" t="s">
        <v>3420</v>
      </c>
      <c r="I4067" s="177" t="s">
        <v>3417</v>
      </c>
      <c r="J4067" s="183" t="s">
        <v>7465</v>
      </c>
      <c r="K4067" s="176" t="str">
        <f t="shared" si="80"/>
        <v>000100001002001076</v>
      </c>
    </row>
    <row r="4068" spans="1:11" s="3" customFormat="1">
      <c r="A4068" s="176" t="s">
        <v>1542</v>
      </c>
      <c r="B4068" s="28" t="str">
        <f t="shared" si="81"/>
        <v>基本属性/基本信息/出差目的地/徐州市</v>
      </c>
      <c r="C4068" s="153">
        <v>4</v>
      </c>
      <c r="D4068" s="153">
        <v>0</v>
      </c>
      <c r="E4068" s="177" t="s">
        <v>3417</v>
      </c>
      <c r="F4068" s="177" t="s">
        <v>3986</v>
      </c>
      <c r="G4068" s="177" t="s">
        <v>3417</v>
      </c>
      <c r="H4068" s="177" t="s">
        <v>3420</v>
      </c>
      <c r="I4068" s="177" t="s">
        <v>3417</v>
      </c>
      <c r="J4068" s="183" t="s">
        <v>7466</v>
      </c>
      <c r="K4068" s="176" t="str">
        <f t="shared" si="80"/>
        <v>000100001002001077</v>
      </c>
    </row>
    <row r="4069" spans="1:11" s="3" customFormat="1">
      <c r="A4069" s="176" t="s">
        <v>1543</v>
      </c>
      <c r="B4069" s="28" t="str">
        <f t="shared" si="81"/>
        <v>基本属性/基本信息/出差目的地/常州市</v>
      </c>
      <c r="C4069" s="153">
        <v>4</v>
      </c>
      <c r="D4069" s="153">
        <v>0</v>
      </c>
      <c r="E4069" s="177" t="s">
        <v>3417</v>
      </c>
      <c r="F4069" s="177" t="s">
        <v>3986</v>
      </c>
      <c r="G4069" s="177" t="s">
        <v>3417</v>
      </c>
      <c r="H4069" s="177" t="s">
        <v>3420</v>
      </c>
      <c r="I4069" s="177" t="s">
        <v>3417</v>
      </c>
      <c r="J4069" s="183" t="s">
        <v>7467</v>
      </c>
      <c r="K4069" s="176" t="str">
        <f t="shared" si="80"/>
        <v>000100001002001078</v>
      </c>
    </row>
    <row r="4070" spans="1:11" s="3" customFormat="1">
      <c r="A4070" s="176" t="s">
        <v>1544</v>
      </c>
      <c r="B4070" s="28" t="str">
        <f t="shared" si="81"/>
        <v>基本属性/基本信息/出差目的地/苏州市</v>
      </c>
      <c r="C4070" s="153">
        <v>4</v>
      </c>
      <c r="D4070" s="153">
        <v>0</v>
      </c>
      <c r="E4070" s="177" t="s">
        <v>3417</v>
      </c>
      <c r="F4070" s="177" t="s">
        <v>3986</v>
      </c>
      <c r="G4070" s="177" t="s">
        <v>3417</v>
      </c>
      <c r="H4070" s="177" t="s">
        <v>3420</v>
      </c>
      <c r="I4070" s="177" t="s">
        <v>3417</v>
      </c>
      <c r="J4070" s="183" t="s">
        <v>7468</v>
      </c>
      <c r="K4070" s="176" t="str">
        <f t="shared" si="80"/>
        <v>000100001002001079</v>
      </c>
    </row>
    <row r="4071" spans="1:11" s="3" customFormat="1">
      <c r="A4071" s="176" t="s">
        <v>1545</v>
      </c>
      <c r="B4071" s="28" t="str">
        <f t="shared" si="81"/>
        <v>基本属性/基本信息/出差目的地/南通市</v>
      </c>
      <c r="C4071" s="153">
        <v>4</v>
      </c>
      <c r="D4071" s="153">
        <v>0</v>
      </c>
      <c r="E4071" s="177" t="s">
        <v>3417</v>
      </c>
      <c r="F4071" s="177" t="s">
        <v>3986</v>
      </c>
      <c r="G4071" s="177" t="s">
        <v>3417</v>
      </c>
      <c r="H4071" s="177" t="s">
        <v>3420</v>
      </c>
      <c r="I4071" s="177" t="s">
        <v>3417</v>
      </c>
      <c r="J4071" s="183" t="s">
        <v>7469</v>
      </c>
      <c r="K4071" s="176" t="str">
        <f t="shared" si="80"/>
        <v>000100001002001080</v>
      </c>
    </row>
    <row r="4072" spans="1:11" s="3" customFormat="1">
      <c r="A4072" s="176" t="s">
        <v>1546</v>
      </c>
      <c r="B4072" s="28" t="str">
        <f t="shared" si="81"/>
        <v>基本属性/基本信息/出差目的地/连云港市</v>
      </c>
      <c r="C4072" s="153">
        <v>4</v>
      </c>
      <c r="D4072" s="153">
        <v>0</v>
      </c>
      <c r="E4072" s="177" t="s">
        <v>3417</v>
      </c>
      <c r="F4072" s="177" t="s">
        <v>3986</v>
      </c>
      <c r="G4072" s="177" t="s">
        <v>3417</v>
      </c>
      <c r="H4072" s="177" t="s">
        <v>3420</v>
      </c>
      <c r="I4072" s="177" t="s">
        <v>3417</v>
      </c>
      <c r="J4072" s="183" t="s">
        <v>7470</v>
      </c>
      <c r="K4072" s="176" t="str">
        <f t="shared" si="80"/>
        <v>000100001002001081</v>
      </c>
    </row>
    <row r="4073" spans="1:11" s="3" customFormat="1">
      <c r="A4073" s="176" t="s">
        <v>1547</v>
      </c>
      <c r="B4073" s="28" t="str">
        <f t="shared" si="81"/>
        <v>基本属性/基本信息/出差目的地/淮安市</v>
      </c>
      <c r="C4073" s="153">
        <v>4</v>
      </c>
      <c r="D4073" s="153">
        <v>0</v>
      </c>
      <c r="E4073" s="177" t="s">
        <v>3417</v>
      </c>
      <c r="F4073" s="177" t="s">
        <v>3986</v>
      </c>
      <c r="G4073" s="177" t="s">
        <v>3417</v>
      </c>
      <c r="H4073" s="177" t="s">
        <v>3420</v>
      </c>
      <c r="I4073" s="177" t="s">
        <v>3417</v>
      </c>
      <c r="J4073" s="183" t="s">
        <v>7471</v>
      </c>
      <c r="K4073" s="176" t="str">
        <f t="shared" si="80"/>
        <v>000100001002001082</v>
      </c>
    </row>
    <row r="4074" spans="1:11" s="3" customFormat="1">
      <c r="A4074" s="176" t="s">
        <v>1548</v>
      </c>
      <c r="B4074" s="28" t="str">
        <f t="shared" si="81"/>
        <v>基本属性/基本信息/出差目的地/盐城市</v>
      </c>
      <c r="C4074" s="153">
        <v>4</v>
      </c>
      <c r="D4074" s="153">
        <v>0</v>
      </c>
      <c r="E4074" s="177" t="s">
        <v>3417</v>
      </c>
      <c r="F4074" s="177" t="s">
        <v>3986</v>
      </c>
      <c r="G4074" s="177" t="s">
        <v>3417</v>
      </c>
      <c r="H4074" s="177" t="s">
        <v>3420</v>
      </c>
      <c r="I4074" s="177" t="s">
        <v>3417</v>
      </c>
      <c r="J4074" s="183" t="s">
        <v>7472</v>
      </c>
      <c r="K4074" s="176" t="str">
        <f t="shared" si="80"/>
        <v>000100001002001083</v>
      </c>
    </row>
    <row r="4075" spans="1:11" s="3" customFormat="1">
      <c r="A4075" s="176" t="s">
        <v>1549</v>
      </c>
      <c r="B4075" s="28" t="str">
        <f t="shared" si="81"/>
        <v>基本属性/基本信息/出差目的地/扬州市</v>
      </c>
      <c r="C4075" s="153">
        <v>4</v>
      </c>
      <c r="D4075" s="153">
        <v>0</v>
      </c>
      <c r="E4075" s="177" t="s">
        <v>3417</v>
      </c>
      <c r="F4075" s="177" t="s">
        <v>3986</v>
      </c>
      <c r="G4075" s="177" t="s">
        <v>3417</v>
      </c>
      <c r="H4075" s="177" t="s">
        <v>3420</v>
      </c>
      <c r="I4075" s="177" t="s">
        <v>3417</v>
      </c>
      <c r="J4075" s="183" t="s">
        <v>7473</v>
      </c>
      <c r="K4075" s="176" t="str">
        <f t="shared" si="80"/>
        <v>000100001002001084</v>
      </c>
    </row>
    <row r="4076" spans="1:11" s="3" customFormat="1">
      <c r="A4076" s="176" t="s">
        <v>1550</v>
      </c>
      <c r="B4076" s="28" t="str">
        <f t="shared" si="81"/>
        <v>基本属性/基本信息/出差目的地/镇江市</v>
      </c>
      <c r="C4076" s="153">
        <v>4</v>
      </c>
      <c r="D4076" s="153">
        <v>0</v>
      </c>
      <c r="E4076" s="177" t="s">
        <v>3417</v>
      </c>
      <c r="F4076" s="177" t="s">
        <v>3986</v>
      </c>
      <c r="G4076" s="177" t="s">
        <v>3417</v>
      </c>
      <c r="H4076" s="177" t="s">
        <v>3420</v>
      </c>
      <c r="I4076" s="177" t="s">
        <v>3417</v>
      </c>
      <c r="J4076" s="183" t="s">
        <v>7474</v>
      </c>
      <c r="K4076" s="176" t="str">
        <f t="shared" si="80"/>
        <v>000100001002001085</v>
      </c>
    </row>
    <row r="4077" spans="1:11" s="3" customFormat="1">
      <c r="A4077" s="176" t="s">
        <v>1551</v>
      </c>
      <c r="B4077" s="28" t="str">
        <f t="shared" si="81"/>
        <v>基本属性/基本信息/出差目的地/泰州市</v>
      </c>
      <c r="C4077" s="153">
        <v>4</v>
      </c>
      <c r="D4077" s="153">
        <v>0</v>
      </c>
      <c r="E4077" s="177" t="s">
        <v>3417</v>
      </c>
      <c r="F4077" s="177" t="s">
        <v>3986</v>
      </c>
      <c r="G4077" s="177" t="s">
        <v>3417</v>
      </c>
      <c r="H4077" s="177" t="s">
        <v>3420</v>
      </c>
      <c r="I4077" s="177" t="s">
        <v>3417</v>
      </c>
      <c r="J4077" s="183" t="s">
        <v>7475</v>
      </c>
      <c r="K4077" s="176" t="str">
        <f t="shared" si="80"/>
        <v>000100001002001086</v>
      </c>
    </row>
    <row r="4078" spans="1:11" s="3" customFormat="1">
      <c r="A4078" s="176" t="s">
        <v>1552</v>
      </c>
      <c r="B4078" s="28" t="str">
        <f t="shared" si="81"/>
        <v>基本属性/基本信息/出差目的地/宿迁市</v>
      </c>
      <c r="C4078" s="153">
        <v>4</v>
      </c>
      <c r="D4078" s="153">
        <v>0</v>
      </c>
      <c r="E4078" s="177" t="s">
        <v>3417</v>
      </c>
      <c r="F4078" s="177" t="s">
        <v>3986</v>
      </c>
      <c r="G4078" s="177" t="s">
        <v>3417</v>
      </c>
      <c r="H4078" s="177" t="s">
        <v>3420</v>
      </c>
      <c r="I4078" s="177" t="s">
        <v>3417</v>
      </c>
      <c r="J4078" s="183" t="s">
        <v>7476</v>
      </c>
      <c r="K4078" s="176" t="str">
        <f t="shared" si="80"/>
        <v>000100001002001087</v>
      </c>
    </row>
    <row r="4079" spans="1:11" s="3" customFormat="1">
      <c r="A4079" s="176" t="s">
        <v>1553</v>
      </c>
      <c r="B4079" s="28" t="str">
        <f t="shared" si="81"/>
        <v>基本属性/基本信息/出差目的地/杭州市</v>
      </c>
      <c r="C4079" s="153">
        <v>4</v>
      </c>
      <c r="D4079" s="153">
        <v>0</v>
      </c>
      <c r="E4079" s="177" t="s">
        <v>3417</v>
      </c>
      <c r="F4079" s="177" t="s">
        <v>3986</v>
      </c>
      <c r="G4079" s="177" t="s">
        <v>3417</v>
      </c>
      <c r="H4079" s="177" t="s">
        <v>3420</v>
      </c>
      <c r="I4079" s="177" t="s">
        <v>3417</v>
      </c>
      <c r="J4079" s="183" t="s">
        <v>7477</v>
      </c>
      <c r="K4079" s="176" t="str">
        <f t="shared" si="80"/>
        <v>000100001002001088</v>
      </c>
    </row>
    <row r="4080" spans="1:11" s="3" customFormat="1">
      <c r="A4080" s="176" t="s">
        <v>1554</v>
      </c>
      <c r="B4080" s="28" t="str">
        <f t="shared" si="81"/>
        <v>基本属性/基本信息/出差目的地/宁波市</v>
      </c>
      <c r="C4080" s="153">
        <v>4</v>
      </c>
      <c r="D4080" s="153">
        <v>0</v>
      </c>
      <c r="E4080" s="177" t="s">
        <v>3417</v>
      </c>
      <c r="F4080" s="177" t="s">
        <v>3986</v>
      </c>
      <c r="G4080" s="177" t="s">
        <v>3417</v>
      </c>
      <c r="H4080" s="177" t="s">
        <v>3420</v>
      </c>
      <c r="I4080" s="177" t="s">
        <v>3417</v>
      </c>
      <c r="J4080" s="183" t="s">
        <v>7478</v>
      </c>
      <c r="K4080" s="176" t="str">
        <f t="shared" si="80"/>
        <v>000100001002001089</v>
      </c>
    </row>
    <row r="4081" spans="1:11" s="3" customFormat="1">
      <c r="A4081" s="176" t="s">
        <v>1555</v>
      </c>
      <c r="B4081" s="28" t="str">
        <f t="shared" si="81"/>
        <v>基本属性/基本信息/出差目的地/温州市</v>
      </c>
      <c r="C4081" s="153">
        <v>4</v>
      </c>
      <c r="D4081" s="153">
        <v>0</v>
      </c>
      <c r="E4081" s="177" t="s">
        <v>3417</v>
      </c>
      <c r="F4081" s="177" t="s">
        <v>3986</v>
      </c>
      <c r="G4081" s="177" t="s">
        <v>3417</v>
      </c>
      <c r="H4081" s="177" t="s">
        <v>3420</v>
      </c>
      <c r="I4081" s="177" t="s">
        <v>3417</v>
      </c>
      <c r="J4081" s="183" t="s">
        <v>7479</v>
      </c>
      <c r="K4081" s="176" t="str">
        <f t="shared" si="80"/>
        <v>000100001002001090</v>
      </c>
    </row>
    <row r="4082" spans="1:11" s="3" customFormat="1">
      <c r="A4082" s="176" t="s">
        <v>1556</v>
      </c>
      <c r="B4082" s="28" t="str">
        <f t="shared" si="81"/>
        <v>基本属性/基本信息/出差目的地/嘉兴市</v>
      </c>
      <c r="C4082" s="153">
        <v>4</v>
      </c>
      <c r="D4082" s="153">
        <v>0</v>
      </c>
      <c r="E4082" s="177" t="s">
        <v>3417</v>
      </c>
      <c r="F4082" s="177" t="s">
        <v>3986</v>
      </c>
      <c r="G4082" s="177" t="s">
        <v>3417</v>
      </c>
      <c r="H4082" s="177" t="s">
        <v>3420</v>
      </c>
      <c r="I4082" s="177" t="s">
        <v>3417</v>
      </c>
      <c r="J4082" s="183" t="s">
        <v>7480</v>
      </c>
      <c r="K4082" s="176" t="str">
        <f t="shared" si="80"/>
        <v>000100001002001091</v>
      </c>
    </row>
    <row r="4083" spans="1:11" s="3" customFormat="1">
      <c r="A4083" s="176" t="s">
        <v>1557</v>
      </c>
      <c r="B4083" s="28" t="str">
        <f t="shared" si="81"/>
        <v>基本属性/基本信息/出差目的地/湖州市</v>
      </c>
      <c r="C4083" s="153">
        <v>4</v>
      </c>
      <c r="D4083" s="153">
        <v>0</v>
      </c>
      <c r="E4083" s="177" t="s">
        <v>3417</v>
      </c>
      <c r="F4083" s="177" t="s">
        <v>3986</v>
      </c>
      <c r="G4083" s="177" t="s">
        <v>3417</v>
      </c>
      <c r="H4083" s="177" t="s">
        <v>3420</v>
      </c>
      <c r="I4083" s="177" t="s">
        <v>3417</v>
      </c>
      <c r="J4083" s="183" t="s">
        <v>7481</v>
      </c>
      <c r="K4083" s="176" t="str">
        <f t="shared" si="80"/>
        <v>000100001002001092</v>
      </c>
    </row>
    <row r="4084" spans="1:11" s="3" customFormat="1">
      <c r="A4084" s="176" t="s">
        <v>1558</v>
      </c>
      <c r="B4084" s="28" t="str">
        <f t="shared" si="81"/>
        <v>基本属性/基本信息/出差目的地/绍兴市</v>
      </c>
      <c r="C4084" s="153">
        <v>4</v>
      </c>
      <c r="D4084" s="153">
        <v>0</v>
      </c>
      <c r="E4084" s="177" t="s">
        <v>3417</v>
      </c>
      <c r="F4084" s="177" t="s">
        <v>3986</v>
      </c>
      <c r="G4084" s="177" t="s">
        <v>3417</v>
      </c>
      <c r="H4084" s="177" t="s">
        <v>3420</v>
      </c>
      <c r="I4084" s="177" t="s">
        <v>3417</v>
      </c>
      <c r="J4084" s="183" t="s">
        <v>7482</v>
      </c>
      <c r="K4084" s="176" t="str">
        <f t="shared" si="80"/>
        <v>000100001002001093</v>
      </c>
    </row>
    <row r="4085" spans="1:11" s="3" customFormat="1">
      <c r="A4085" s="176" t="s">
        <v>1559</v>
      </c>
      <c r="B4085" s="28" t="str">
        <f t="shared" si="81"/>
        <v>基本属性/基本信息/出差目的地/金华市</v>
      </c>
      <c r="C4085" s="153">
        <v>4</v>
      </c>
      <c r="D4085" s="153">
        <v>0</v>
      </c>
      <c r="E4085" s="177" t="s">
        <v>3417</v>
      </c>
      <c r="F4085" s="177" t="s">
        <v>3986</v>
      </c>
      <c r="G4085" s="177" t="s">
        <v>3417</v>
      </c>
      <c r="H4085" s="177" t="s">
        <v>3420</v>
      </c>
      <c r="I4085" s="177" t="s">
        <v>3417</v>
      </c>
      <c r="J4085" s="183" t="s">
        <v>7483</v>
      </c>
      <c r="K4085" s="176" t="str">
        <f t="shared" si="80"/>
        <v>000100001002001094</v>
      </c>
    </row>
    <row r="4086" spans="1:11" s="3" customFormat="1">
      <c r="A4086" s="176" t="s">
        <v>1560</v>
      </c>
      <c r="B4086" s="28" t="str">
        <f t="shared" si="81"/>
        <v>基本属性/基本信息/出差目的地/衢州市</v>
      </c>
      <c r="C4086" s="153">
        <v>4</v>
      </c>
      <c r="D4086" s="153">
        <v>0</v>
      </c>
      <c r="E4086" s="177" t="s">
        <v>3417</v>
      </c>
      <c r="F4086" s="177" t="s">
        <v>3986</v>
      </c>
      <c r="G4086" s="177" t="s">
        <v>3417</v>
      </c>
      <c r="H4086" s="177" t="s">
        <v>3420</v>
      </c>
      <c r="I4086" s="177" t="s">
        <v>3417</v>
      </c>
      <c r="J4086" s="183" t="s">
        <v>7484</v>
      </c>
      <c r="K4086" s="176" t="str">
        <f t="shared" si="80"/>
        <v>000100001002001095</v>
      </c>
    </row>
    <row r="4087" spans="1:11" s="3" customFormat="1">
      <c r="A4087" s="176" t="s">
        <v>1561</v>
      </c>
      <c r="B4087" s="28" t="str">
        <f t="shared" si="81"/>
        <v>基本属性/基本信息/出差目的地/舟山市</v>
      </c>
      <c r="C4087" s="153">
        <v>4</v>
      </c>
      <c r="D4087" s="153">
        <v>0</v>
      </c>
      <c r="E4087" s="177" t="s">
        <v>3417</v>
      </c>
      <c r="F4087" s="177" t="s">
        <v>3986</v>
      </c>
      <c r="G4087" s="177" t="s">
        <v>3417</v>
      </c>
      <c r="H4087" s="177" t="s">
        <v>3420</v>
      </c>
      <c r="I4087" s="177" t="s">
        <v>3417</v>
      </c>
      <c r="J4087" s="183" t="s">
        <v>7485</v>
      </c>
      <c r="K4087" s="176" t="str">
        <f t="shared" si="80"/>
        <v>000100001002001096</v>
      </c>
    </row>
    <row r="4088" spans="1:11" s="3" customFormat="1">
      <c r="A4088" s="176" t="s">
        <v>1562</v>
      </c>
      <c r="B4088" s="28" t="str">
        <f t="shared" si="81"/>
        <v>基本属性/基本信息/出差目的地/台州市</v>
      </c>
      <c r="C4088" s="153">
        <v>4</v>
      </c>
      <c r="D4088" s="153">
        <v>0</v>
      </c>
      <c r="E4088" s="177" t="s">
        <v>3417</v>
      </c>
      <c r="F4088" s="177" t="s">
        <v>3986</v>
      </c>
      <c r="G4088" s="177" t="s">
        <v>3417</v>
      </c>
      <c r="H4088" s="177" t="s">
        <v>3420</v>
      </c>
      <c r="I4088" s="177" t="s">
        <v>3417</v>
      </c>
      <c r="J4088" s="183" t="s">
        <v>7486</v>
      </c>
      <c r="K4088" s="176" t="str">
        <f t="shared" si="80"/>
        <v>000100001002001097</v>
      </c>
    </row>
    <row r="4089" spans="1:11" s="3" customFormat="1">
      <c r="A4089" s="176" t="s">
        <v>1563</v>
      </c>
      <c r="B4089" s="28" t="str">
        <f t="shared" si="81"/>
        <v>基本属性/基本信息/出差目的地/丽水市</v>
      </c>
      <c r="C4089" s="153">
        <v>4</v>
      </c>
      <c r="D4089" s="153">
        <v>0</v>
      </c>
      <c r="E4089" s="177" t="s">
        <v>3417</v>
      </c>
      <c r="F4089" s="177" t="s">
        <v>3986</v>
      </c>
      <c r="G4089" s="177" t="s">
        <v>3417</v>
      </c>
      <c r="H4089" s="177" t="s">
        <v>3420</v>
      </c>
      <c r="I4089" s="177" t="s">
        <v>3417</v>
      </c>
      <c r="J4089" s="183" t="s">
        <v>7487</v>
      </c>
      <c r="K4089" s="176" t="str">
        <f t="shared" si="80"/>
        <v>000100001002001098</v>
      </c>
    </row>
    <row r="4090" spans="1:11" s="3" customFormat="1">
      <c r="A4090" s="176" t="s">
        <v>1564</v>
      </c>
      <c r="B4090" s="28" t="str">
        <f t="shared" si="81"/>
        <v>基本属性/基本信息/出差目的地/合肥市</v>
      </c>
      <c r="C4090" s="153">
        <v>4</v>
      </c>
      <c r="D4090" s="153">
        <v>0</v>
      </c>
      <c r="E4090" s="177" t="s">
        <v>3417</v>
      </c>
      <c r="F4090" s="177" t="s">
        <v>3986</v>
      </c>
      <c r="G4090" s="177" t="s">
        <v>3417</v>
      </c>
      <c r="H4090" s="177" t="s">
        <v>3420</v>
      </c>
      <c r="I4090" s="177" t="s">
        <v>3417</v>
      </c>
      <c r="J4090" s="183" t="s">
        <v>7488</v>
      </c>
      <c r="K4090" s="176" t="str">
        <f t="shared" si="80"/>
        <v>000100001002001099</v>
      </c>
    </row>
    <row r="4091" spans="1:11" s="3" customFormat="1">
      <c r="A4091" s="176" t="s">
        <v>1565</v>
      </c>
      <c r="B4091" s="28" t="str">
        <f t="shared" si="81"/>
        <v>基本属性/基本信息/出差目的地/芜湖市</v>
      </c>
      <c r="C4091" s="153">
        <v>4</v>
      </c>
      <c r="D4091" s="153">
        <v>0</v>
      </c>
      <c r="E4091" s="177" t="s">
        <v>3417</v>
      </c>
      <c r="F4091" s="177" t="s">
        <v>3986</v>
      </c>
      <c r="G4091" s="177" t="s">
        <v>3417</v>
      </c>
      <c r="H4091" s="177" t="s">
        <v>3420</v>
      </c>
      <c r="I4091" s="177" t="s">
        <v>3417</v>
      </c>
      <c r="J4091" s="183" t="s">
        <v>7489</v>
      </c>
      <c r="K4091" s="176" t="str">
        <f t="shared" si="80"/>
        <v>000100001002001100</v>
      </c>
    </row>
    <row r="4092" spans="1:11" s="3" customFormat="1">
      <c r="A4092" s="176" t="s">
        <v>1566</v>
      </c>
      <c r="B4092" s="28" t="str">
        <f t="shared" si="81"/>
        <v>基本属性/基本信息/出差目的地/蚌埠市</v>
      </c>
      <c r="C4092" s="153">
        <v>4</v>
      </c>
      <c r="D4092" s="153">
        <v>0</v>
      </c>
      <c r="E4092" s="177" t="s">
        <v>3417</v>
      </c>
      <c r="F4092" s="177" t="s">
        <v>3986</v>
      </c>
      <c r="G4092" s="177" t="s">
        <v>3417</v>
      </c>
      <c r="H4092" s="177" t="s">
        <v>3420</v>
      </c>
      <c r="I4092" s="177" t="s">
        <v>3417</v>
      </c>
      <c r="J4092" s="183" t="s">
        <v>7490</v>
      </c>
      <c r="K4092" s="176" t="str">
        <f t="shared" si="80"/>
        <v>000100001002001101</v>
      </c>
    </row>
    <row r="4093" spans="1:11" s="3" customFormat="1">
      <c r="A4093" s="176" t="s">
        <v>1567</v>
      </c>
      <c r="B4093" s="28" t="str">
        <f t="shared" si="81"/>
        <v>基本属性/基本信息/出差目的地/淮南市</v>
      </c>
      <c r="C4093" s="153">
        <v>4</v>
      </c>
      <c r="D4093" s="153">
        <v>0</v>
      </c>
      <c r="E4093" s="177" t="s">
        <v>3417</v>
      </c>
      <c r="F4093" s="177" t="s">
        <v>3986</v>
      </c>
      <c r="G4093" s="177" t="s">
        <v>3417</v>
      </c>
      <c r="H4093" s="177" t="s">
        <v>3420</v>
      </c>
      <c r="I4093" s="177" t="s">
        <v>3417</v>
      </c>
      <c r="J4093" s="183" t="s">
        <v>7491</v>
      </c>
      <c r="K4093" s="176" t="str">
        <f t="shared" si="80"/>
        <v>000100001002001102</v>
      </c>
    </row>
    <row r="4094" spans="1:11" s="3" customFormat="1">
      <c r="A4094" s="176" t="s">
        <v>1568</v>
      </c>
      <c r="B4094" s="28" t="str">
        <f t="shared" si="81"/>
        <v>基本属性/基本信息/出差目的地/马鞍山市</v>
      </c>
      <c r="C4094" s="153">
        <v>4</v>
      </c>
      <c r="D4094" s="153">
        <v>0</v>
      </c>
      <c r="E4094" s="177" t="s">
        <v>3417</v>
      </c>
      <c r="F4094" s="177" t="s">
        <v>3986</v>
      </c>
      <c r="G4094" s="177" t="s">
        <v>3417</v>
      </c>
      <c r="H4094" s="177" t="s">
        <v>3420</v>
      </c>
      <c r="I4094" s="177" t="s">
        <v>3417</v>
      </c>
      <c r="J4094" s="183" t="s">
        <v>7492</v>
      </c>
      <c r="K4094" s="176" t="str">
        <f t="shared" si="80"/>
        <v>000100001002001103</v>
      </c>
    </row>
    <row r="4095" spans="1:11" s="3" customFormat="1">
      <c r="A4095" s="176" t="s">
        <v>1569</v>
      </c>
      <c r="B4095" s="28" t="str">
        <f t="shared" si="81"/>
        <v>基本属性/基本信息/出差目的地/淮北市</v>
      </c>
      <c r="C4095" s="153">
        <v>4</v>
      </c>
      <c r="D4095" s="153">
        <v>0</v>
      </c>
      <c r="E4095" s="177" t="s">
        <v>3417</v>
      </c>
      <c r="F4095" s="177" t="s">
        <v>3986</v>
      </c>
      <c r="G4095" s="177" t="s">
        <v>3417</v>
      </c>
      <c r="H4095" s="177" t="s">
        <v>3420</v>
      </c>
      <c r="I4095" s="177" t="s">
        <v>3417</v>
      </c>
      <c r="J4095" s="183" t="s">
        <v>7493</v>
      </c>
      <c r="K4095" s="176" t="str">
        <f t="shared" si="80"/>
        <v>000100001002001104</v>
      </c>
    </row>
    <row r="4096" spans="1:11" s="3" customFormat="1">
      <c r="A4096" s="176" t="s">
        <v>1570</v>
      </c>
      <c r="B4096" s="28" t="str">
        <f t="shared" si="81"/>
        <v>基本属性/基本信息/出差目的地/铜陵市</v>
      </c>
      <c r="C4096" s="153">
        <v>4</v>
      </c>
      <c r="D4096" s="153">
        <v>0</v>
      </c>
      <c r="E4096" s="177" t="s">
        <v>3417</v>
      </c>
      <c r="F4096" s="177" t="s">
        <v>3986</v>
      </c>
      <c r="G4096" s="177" t="s">
        <v>3417</v>
      </c>
      <c r="H4096" s="177" t="s">
        <v>3420</v>
      </c>
      <c r="I4096" s="177" t="s">
        <v>3417</v>
      </c>
      <c r="J4096" s="183" t="s">
        <v>7494</v>
      </c>
      <c r="K4096" s="176" t="str">
        <f t="shared" si="80"/>
        <v>000100001002001105</v>
      </c>
    </row>
    <row r="4097" spans="1:11" s="3" customFormat="1">
      <c r="A4097" s="176" t="s">
        <v>1571</v>
      </c>
      <c r="B4097" s="28" t="str">
        <f t="shared" si="81"/>
        <v>基本属性/基本信息/出差目的地/安庆市</v>
      </c>
      <c r="C4097" s="153">
        <v>4</v>
      </c>
      <c r="D4097" s="153">
        <v>0</v>
      </c>
      <c r="E4097" s="177" t="s">
        <v>3417</v>
      </c>
      <c r="F4097" s="177" t="s">
        <v>3986</v>
      </c>
      <c r="G4097" s="177" t="s">
        <v>3417</v>
      </c>
      <c r="H4097" s="177" t="s">
        <v>3420</v>
      </c>
      <c r="I4097" s="177" t="s">
        <v>3417</v>
      </c>
      <c r="J4097" s="183" t="s">
        <v>7495</v>
      </c>
      <c r="K4097" s="176" t="str">
        <f t="shared" si="80"/>
        <v>000100001002001106</v>
      </c>
    </row>
    <row r="4098" spans="1:11" s="3" customFormat="1">
      <c r="A4098" s="176" t="s">
        <v>1572</v>
      </c>
      <c r="B4098" s="28" t="str">
        <f t="shared" si="81"/>
        <v>基本属性/基本信息/出差目的地/黄山市</v>
      </c>
      <c r="C4098" s="153">
        <v>4</v>
      </c>
      <c r="D4098" s="153">
        <v>0</v>
      </c>
      <c r="E4098" s="177" t="s">
        <v>3417</v>
      </c>
      <c r="F4098" s="177" t="s">
        <v>3986</v>
      </c>
      <c r="G4098" s="177" t="s">
        <v>3417</v>
      </c>
      <c r="H4098" s="177" t="s">
        <v>3420</v>
      </c>
      <c r="I4098" s="177" t="s">
        <v>3417</v>
      </c>
      <c r="J4098" s="183" t="s">
        <v>7496</v>
      </c>
      <c r="K4098" s="176" t="str">
        <f t="shared" si="80"/>
        <v>000100001002001107</v>
      </c>
    </row>
    <row r="4099" spans="1:11" s="3" customFormat="1">
      <c r="A4099" s="176" t="s">
        <v>1573</v>
      </c>
      <c r="B4099" s="28" t="str">
        <f t="shared" si="81"/>
        <v>基本属性/基本信息/出差目的地/滁州市</v>
      </c>
      <c r="C4099" s="153">
        <v>4</v>
      </c>
      <c r="D4099" s="153">
        <v>0</v>
      </c>
      <c r="E4099" s="177" t="s">
        <v>3417</v>
      </c>
      <c r="F4099" s="177" t="s">
        <v>3986</v>
      </c>
      <c r="G4099" s="177" t="s">
        <v>3417</v>
      </c>
      <c r="H4099" s="177" t="s">
        <v>3420</v>
      </c>
      <c r="I4099" s="177" t="s">
        <v>3417</v>
      </c>
      <c r="J4099" s="183" t="s">
        <v>7497</v>
      </c>
      <c r="K4099" s="176" t="str">
        <f t="shared" si="80"/>
        <v>000100001002001108</v>
      </c>
    </row>
    <row r="4100" spans="1:11" s="3" customFormat="1">
      <c r="A4100" s="176" t="s">
        <v>1574</v>
      </c>
      <c r="B4100" s="28" t="str">
        <f t="shared" si="81"/>
        <v>基本属性/基本信息/出差目的地/阜阳市</v>
      </c>
      <c r="C4100" s="153">
        <v>4</v>
      </c>
      <c r="D4100" s="153">
        <v>0</v>
      </c>
      <c r="E4100" s="177" t="s">
        <v>3417</v>
      </c>
      <c r="F4100" s="177" t="s">
        <v>3986</v>
      </c>
      <c r="G4100" s="177" t="s">
        <v>3417</v>
      </c>
      <c r="H4100" s="177" t="s">
        <v>3420</v>
      </c>
      <c r="I4100" s="177" t="s">
        <v>3417</v>
      </c>
      <c r="J4100" s="183" t="s">
        <v>7498</v>
      </c>
      <c r="K4100" s="176" t="str">
        <f t="shared" si="80"/>
        <v>000100001002001109</v>
      </c>
    </row>
    <row r="4101" spans="1:11" s="3" customFormat="1">
      <c r="A4101" s="176" t="s">
        <v>1575</v>
      </c>
      <c r="B4101" s="28" t="str">
        <f t="shared" si="81"/>
        <v>基本属性/基本信息/出差目的地/宿州市</v>
      </c>
      <c r="C4101" s="153">
        <v>4</v>
      </c>
      <c r="D4101" s="153">
        <v>0</v>
      </c>
      <c r="E4101" s="177" t="s">
        <v>3417</v>
      </c>
      <c r="F4101" s="177" t="s">
        <v>3986</v>
      </c>
      <c r="G4101" s="177" t="s">
        <v>3417</v>
      </c>
      <c r="H4101" s="177" t="s">
        <v>3420</v>
      </c>
      <c r="I4101" s="177" t="s">
        <v>3417</v>
      </c>
      <c r="J4101" s="183" t="s">
        <v>7499</v>
      </c>
      <c r="K4101" s="176" t="str">
        <f t="shared" si="80"/>
        <v>000100001002001110</v>
      </c>
    </row>
    <row r="4102" spans="1:11" s="3" customFormat="1">
      <c r="A4102" s="176" t="s">
        <v>1577</v>
      </c>
      <c r="B4102" s="28" t="str">
        <f t="shared" si="81"/>
        <v>基本属性/基本信息/出差目的地/六安市</v>
      </c>
      <c r="C4102" s="153">
        <v>4</v>
      </c>
      <c r="D4102" s="153">
        <v>0</v>
      </c>
      <c r="E4102" s="177" t="s">
        <v>3417</v>
      </c>
      <c r="F4102" s="177" t="s">
        <v>3986</v>
      </c>
      <c r="G4102" s="177" t="s">
        <v>3417</v>
      </c>
      <c r="H4102" s="177" t="s">
        <v>3420</v>
      </c>
      <c r="I4102" s="177" t="s">
        <v>3417</v>
      </c>
      <c r="J4102" s="183" t="s">
        <v>7500</v>
      </c>
      <c r="K4102" s="176" t="str">
        <f t="shared" si="80"/>
        <v>000100001002001111</v>
      </c>
    </row>
    <row r="4103" spans="1:11" s="3" customFormat="1">
      <c r="A4103" s="176" t="s">
        <v>1578</v>
      </c>
      <c r="B4103" s="28" t="str">
        <f t="shared" si="81"/>
        <v>基本属性/基本信息/出差目的地/亳州市</v>
      </c>
      <c r="C4103" s="153">
        <v>4</v>
      </c>
      <c r="D4103" s="153">
        <v>0</v>
      </c>
      <c r="E4103" s="177" t="s">
        <v>3417</v>
      </c>
      <c r="F4103" s="177" t="s">
        <v>3986</v>
      </c>
      <c r="G4103" s="177" t="s">
        <v>3417</v>
      </c>
      <c r="H4103" s="177" t="s">
        <v>3420</v>
      </c>
      <c r="I4103" s="177" t="s">
        <v>3417</v>
      </c>
      <c r="J4103" s="183" t="s">
        <v>7501</v>
      </c>
      <c r="K4103" s="176" t="str">
        <f t="shared" si="80"/>
        <v>000100001002001112</v>
      </c>
    </row>
    <row r="4104" spans="1:11" s="3" customFormat="1">
      <c r="A4104" s="176" t="s">
        <v>1579</v>
      </c>
      <c r="B4104" s="28" t="str">
        <f t="shared" si="81"/>
        <v>基本属性/基本信息/出差目的地/池州市</v>
      </c>
      <c r="C4104" s="153">
        <v>4</v>
      </c>
      <c r="D4104" s="153">
        <v>0</v>
      </c>
      <c r="E4104" s="177" t="s">
        <v>3417</v>
      </c>
      <c r="F4104" s="177" t="s">
        <v>3986</v>
      </c>
      <c r="G4104" s="177" t="s">
        <v>3417</v>
      </c>
      <c r="H4104" s="177" t="s">
        <v>3420</v>
      </c>
      <c r="I4104" s="177" t="s">
        <v>3417</v>
      </c>
      <c r="J4104" s="183" t="s">
        <v>7502</v>
      </c>
      <c r="K4104" s="176" t="str">
        <f t="shared" si="80"/>
        <v>000100001002001113</v>
      </c>
    </row>
    <row r="4105" spans="1:11" s="3" customFormat="1">
      <c r="A4105" s="176" t="s">
        <v>1580</v>
      </c>
      <c r="B4105" s="28" t="str">
        <f t="shared" si="81"/>
        <v>基本属性/基本信息/出差目的地/宣城市</v>
      </c>
      <c r="C4105" s="153">
        <v>4</v>
      </c>
      <c r="D4105" s="153">
        <v>0</v>
      </c>
      <c r="E4105" s="177" t="s">
        <v>3417</v>
      </c>
      <c r="F4105" s="177" t="s">
        <v>3986</v>
      </c>
      <c r="G4105" s="177" t="s">
        <v>3417</v>
      </c>
      <c r="H4105" s="177" t="s">
        <v>3420</v>
      </c>
      <c r="I4105" s="177" t="s">
        <v>3417</v>
      </c>
      <c r="J4105" s="183" t="s">
        <v>7503</v>
      </c>
      <c r="K4105" s="176" t="str">
        <f t="shared" si="80"/>
        <v>000100001002001114</v>
      </c>
    </row>
    <row r="4106" spans="1:11" s="3" customFormat="1">
      <c r="A4106" s="176" t="s">
        <v>1581</v>
      </c>
      <c r="B4106" s="28" t="str">
        <f t="shared" si="81"/>
        <v>基本属性/基本信息/出差目的地/福州市</v>
      </c>
      <c r="C4106" s="153">
        <v>4</v>
      </c>
      <c r="D4106" s="153">
        <v>0</v>
      </c>
      <c r="E4106" s="177" t="s">
        <v>3417</v>
      </c>
      <c r="F4106" s="177" t="s">
        <v>3986</v>
      </c>
      <c r="G4106" s="177" t="s">
        <v>3417</v>
      </c>
      <c r="H4106" s="177" t="s">
        <v>3420</v>
      </c>
      <c r="I4106" s="177" t="s">
        <v>3417</v>
      </c>
      <c r="J4106" s="183" t="s">
        <v>7504</v>
      </c>
      <c r="K4106" s="176" t="str">
        <f t="shared" si="80"/>
        <v>000100001002001115</v>
      </c>
    </row>
    <row r="4107" spans="1:11" s="3" customFormat="1">
      <c r="A4107" s="176" t="s">
        <v>1582</v>
      </c>
      <c r="B4107" s="28" t="str">
        <f t="shared" si="81"/>
        <v>基本属性/基本信息/出差目的地/厦门市</v>
      </c>
      <c r="C4107" s="153">
        <v>4</v>
      </c>
      <c r="D4107" s="153">
        <v>0</v>
      </c>
      <c r="E4107" s="177" t="s">
        <v>3417</v>
      </c>
      <c r="F4107" s="177" t="s">
        <v>3986</v>
      </c>
      <c r="G4107" s="177" t="s">
        <v>3417</v>
      </c>
      <c r="H4107" s="177" t="s">
        <v>3420</v>
      </c>
      <c r="I4107" s="177" t="s">
        <v>3417</v>
      </c>
      <c r="J4107" s="183" t="s">
        <v>7505</v>
      </c>
      <c r="K4107" s="176" t="str">
        <f t="shared" si="80"/>
        <v>000100001002001116</v>
      </c>
    </row>
    <row r="4108" spans="1:11" s="3" customFormat="1">
      <c r="A4108" s="176" t="s">
        <v>1583</v>
      </c>
      <c r="B4108" s="28" t="str">
        <f t="shared" si="81"/>
        <v>基本属性/基本信息/出差目的地/莆田市</v>
      </c>
      <c r="C4108" s="153">
        <v>4</v>
      </c>
      <c r="D4108" s="153">
        <v>0</v>
      </c>
      <c r="E4108" s="177" t="s">
        <v>3417</v>
      </c>
      <c r="F4108" s="177" t="s">
        <v>3986</v>
      </c>
      <c r="G4108" s="177" t="s">
        <v>3417</v>
      </c>
      <c r="H4108" s="177" t="s">
        <v>3420</v>
      </c>
      <c r="I4108" s="177" t="s">
        <v>3417</v>
      </c>
      <c r="J4108" s="183" t="s">
        <v>7506</v>
      </c>
      <c r="K4108" s="176" t="str">
        <f t="shared" si="80"/>
        <v>000100001002001117</v>
      </c>
    </row>
    <row r="4109" spans="1:11" s="3" customFormat="1">
      <c r="A4109" s="176" t="s">
        <v>1584</v>
      </c>
      <c r="B4109" s="28" t="str">
        <f t="shared" si="81"/>
        <v>基本属性/基本信息/出差目的地/三明市</v>
      </c>
      <c r="C4109" s="153">
        <v>4</v>
      </c>
      <c r="D4109" s="153">
        <v>0</v>
      </c>
      <c r="E4109" s="177" t="s">
        <v>3417</v>
      </c>
      <c r="F4109" s="177" t="s">
        <v>3986</v>
      </c>
      <c r="G4109" s="177" t="s">
        <v>3417</v>
      </c>
      <c r="H4109" s="177" t="s">
        <v>3420</v>
      </c>
      <c r="I4109" s="177" t="s">
        <v>3417</v>
      </c>
      <c r="J4109" s="183" t="s">
        <v>7507</v>
      </c>
      <c r="K4109" s="176" t="str">
        <f t="shared" si="80"/>
        <v>000100001002001118</v>
      </c>
    </row>
    <row r="4110" spans="1:11" s="3" customFormat="1">
      <c r="A4110" s="176" t="s">
        <v>1585</v>
      </c>
      <c r="B4110" s="28" t="str">
        <f t="shared" si="81"/>
        <v>基本属性/基本信息/出差目的地/泉州市</v>
      </c>
      <c r="C4110" s="153">
        <v>4</v>
      </c>
      <c r="D4110" s="153">
        <v>0</v>
      </c>
      <c r="E4110" s="177" t="s">
        <v>3417</v>
      </c>
      <c r="F4110" s="177" t="s">
        <v>3986</v>
      </c>
      <c r="G4110" s="177" t="s">
        <v>3417</v>
      </c>
      <c r="H4110" s="177" t="s">
        <v>3420</v>
      </c>
      <c r="I4110" s="177" t="s">
        <v>3417</v>
      </c>
      <c r="J4110" s="183" t="s">
        <v>7508</v>
      </c>
      <c r="K4110" s="176" t="str">
        <f t="shared" si="80"/>
        <v>000100001002001119</v>
      </c>
    </row>
    <row r="4111" spans="1:11" s="3" customFormat="1">
      <c r="A4111" s="176" t="s">
        <v>1586</v>
      </c>
      <c r="B4111" s="28" t="str">
        <f t="shared" si="81"/>
        <v>基本属性/基本信息/出差目的地/漳州市</v>
      </c>
      <c r="C4111" s="153">
        <v>4</v>
      </c>
      <c r="D4111" s="153">
        <v>0</v>
      </c>
      <c r="E4111" s="177" t="s">
        <v>3417</v>
      </c>
      <c r="F4111" s="177" t="s">
        <v>3986</v>
      </c>
      <c r="G4111" s="177" t="s">
        <v>3417</v>
      </c>
      <c r="H4111" s="177" t="s">
        <v>3420</v>
      </c>
      <c r="I4111" s="177" t="s">
        <v>3417</v>
      </c>
      <c r="J4111" s="183" t="s">
        <v>7509</v>
      </c>
      <c r="K4111" s="176" t="str">
        <f t="shared" si="80"/>
        <v>000100001002001120</v>
      </c>
    </row>
    <row r="4112" spans="1:11" s="3" customFormat="1">
      <c r="A4112" s="176" t="s">
        <v>1587</v>
      </c>
      <c r="B4112" s="28" t="str">
        <f t="shared" si="81"/>
        <v>基本属性/基本信息/出差目的地/南平市</v>
      </c>
      <c r="C4112" s="153">
        <v>4</v>
      </c>
      <c r="D4112" s="153">
        <v>0</v>
      </c>
      <c r="E4112" s="177" t="s">
        <v>3417</v>
      </c>
      <c r="F4112" s="177" t="s">
        <v>3986</v>
      </c>
      <c r="G4112" s="177" t="s">
        <v>3417</v>
      </c>
      <c r="H4112" s="177" t="s">
        <v>3420</v>
      </c>
      <c r="I4112" s="177" t="s">
        <v>3417</v>
      </c>
      <c r="J4112" s="183" t="s">
        <v>7510</v>
      </c>
      <c r="K4112" s="176" t="str">
        <f t="shared" si="80"/>
        <v>000100001002001121</v>
      </c>
    </row>
    <row r="4113" spans="1:11" s="3" customFormat="1">
      <c r="A4113" s="176" t="s">
        <v>1588</v>
      </c>
      <c r="B4113" s="28" t="str">
        <f t="shared" si="81"/>
        <v>基本属性/基本信息/出差目的地/龙岩市</v>
      </c>
      <c r="C4113" s="153">
        <v>4</v>
      </c>
      <c r="D4113" s="153">
        <v>0</v>
      </c>
      <c r="E4113" s="177" t="s">
        <v>3417</v>
      </c>
      <c r="F4113" s="177" t="s">
        <v>3986</v>
      </c>
      <c r="G4113" s="177" t="s">
        <v>3417</v>
      </c>
      <c r="H4113" s="177" t="s">
        <v>3420</v>
      </c>
      <c r="I4113" s="177" t="s">
        <v>3417</v>
      </c>
      <c r="J4113" s="183" t="s">
        <v>7511</v>
      </c>
      <c r="K4113" s="176" t="str">
        <f t="shared" si="80"/>
        <v>000100001002001122</v>
      </c>
    </row>
    <row r="4114" spans="1:11" s="3" customFormat="1">
      <c r="A4114" s="176" t="s">
        <v>1589</v>
      </c>
      <c r="B4114" s="28" t="str">
        <f t="shared" si="81"/>
        <v>基本属性/基本信息/出差目的地/宁德市</v>
      </c>
      <c r="C4114" s="153">
        <v>4</v>
      </c>
      <c r="D4114" s="153">
        <v>0</v>
      </c>
      <c r="E4114" s="177" t="s">
        <v>3417</v>
      </c>
      <c r="F4114" s="177" t="s">
        <v>3986</v>
      </c>
      <c r="G4114" s="177" t="s">
        <v>3417</v>
      </c>
      <c r="H4114" s="177" t="s">
        <v>3420</v>
      </c>
      <c r="I4114" s="177" t="s">
        <v>3417</v>
      </c>
      <c r="J4114" s="183" t="s">
        <v>7512</v>
      </c>
      <c r="K4114" s="176" t="str">
        <f t="shared" si="80"/>
        <v>000100001002001123</v>
      </c>
    </row>
    <row r="4115" spans="1:11" s="3" customFormat="1">
      <c r="A4115" s="176" t="s">
        <v>1590</v>
      </c>
      <c r="B4115" s="28" t="str">
        <f t="shared" si="81"/>
        <v>基本属性/基本信息/出差目的地/南昌市</v>
      </c>
      <c r="C4115" s="153">
        <v>4</v>
      </c>
      <c r="D4115" s="153">
        <v>0</v>
      </c>
      <c r="E4115" s="177" t="s">
        <v>3417</v>
      </c>
      <c r="F4115" s="177" t="s">
        <v>3986</v>
      </c>
      <c r="G4115" s="177" t="s">
        <v>3417</v>
      </c>
      <c r="H4115" s="177" t="s">
        <v>3420</v>
      </c>
      <c r="I4115" s="177" t="s">
        <v>3417</v>
      </c>
      <c r="J4115" s="183" t="s">
        <v>7513</v>
      </c>
      <c r="K4115" s="176" t="str">
        <f t="shared" si="80"/>
        <v>000100001002001124</v>
      </c>
    </row>
    <row r="4116" spans="1:11" s="3" customFormat="1">
      <c r="A4116" s="176" t="s">
        <v>1591</v>
      </c>
      <c r="B4116" s="28" t="str">
        <f t="shared" si="81"/>
        <v>基本属性/基本信息/出差目的地/景德镇市</v>
      </c>
      <c r="C4116" s="153">
        <v>4</v>
      </c>
      <c r="D4116" s="153">
        <v>0</v>
      </c>
      <c r="E4116" s="177" t="s">
        <v>3417</v>
      </c>
      <c r="F4116" s="177" t="s">
        <v>3986</v>
      </c>
      <c r="G4116" s="177" t="s">
        <v>3417</v>
      </c>
      <c r="H4116" s="177" t="s">
        <v>3420</v>
      </c>
      <c r="I4116" s="177" t="s">
        <v>3417</v>
      </c>
      <c r="J4116" s="183" t="s">
        <v>7514</v>
      </c>
      <c r="K4116" s="176" t="str">
        <f t="shared" si="80"/>
        <v>000100001002001125</v>
      </c>
    </row>
    <row r="4117" spans="1:11" s="3" customFormat="1">
      <c r="A4117" s="176" t="s">
        <v>1592</v>
      </c>
      <c r="B4117" s="28" t="str">
        <f t="shared" si="81"/>
        <v>基本属性/基本信息/出差目的地/萍乡市</v>
      </c>
      <c r="C4117" s="153">
        <v>4</v>
      </c>
      <c r="D4117" s="153">
        <v>0</v>
      </c>
      <c r="E4117" s="177" t="s">
        <v>3417</v>
      </c>
      <c r="F4117" s="177" t="s">
        <v>3986</v>
      </c>
      <c r="G4117" s="177" t="s">
        <v>3417</v>
      </c>
      <c r="H4117" s="177" t="s">
        <v>3420</v>
      </c>
      <c r="I4117" s="177" t="s">
        <v>3417</v>
      </c>
      <c r="J4117" s="183" t="s">
        <v>7515</v>
      </c>
      <c r="K4117" s="176" t="str">
        <f t="shared" si="80"/>
        <v>000100001002001126</v>
      </c>
    </row>
    <row r="4118" spans="1:11" s="3" customFormat="1">
      <c r="A4118" s="176" t="s">
        <v>1593</v>
      </c>
      <c r="B4118" s="28" t="str">
        <f t="shared" si="81"/>
        <v>基本属性/基本信息/出差目的地/九江市</v>
      </c>
      <c r="C4118" s="153">
        <v>4</v>
      </c>
      <c r="D4118" s="153">
        <v>0</v>
      </c>
      <c r="E4118" s="177" t="s">
        <v>3417</v>
      </c>
      <c r="F4118" s="177" t="s">
        <v>3986</v>
      </c>
      <c r="G4118" s="177" t="s">
        <v>3417</v>
      </c>
      <c r="H4118" s="177" t="s">
        <v>3420</v>
      </c>
      <c r="I4118" s="177" t="s">
        <v>3417</v>
      </c>
      <c r="J4118" s="183" t="s">
        <v>7516</v>
      </c>
      <c r="K4118" s="176" t="str">
        <f t="shared" si="80"/>
        <v>000100001002001127</v>
      </c>
    </row>
    <row r="4119" spans="1:11" s="3" customFormat="1">
      <c r="A4119" s="176" t="s">
        <v>1594</v>
      </c>
      <c r="B4119" s="28" t="str">
        <f t="shared" si="81"/>
        <v>基本属性/基本信息/出差目的地/新余市</v>
      </c>
      <c r="C4119" s="153">
        <v>4</v>
      </c>
      <c r="D4119" s="153">
        <v>0</v>
      </c>
      <c r="E4119" s="177" t="s">
        <v>3417</v>
      </c>
      <c r="F4119" s="177" t="s">
        <v>3986</v>
      </c>
      <c r="G4119" s="177" t="s">
        <v>3417</v>
      </c>
      <c r="H4119" s="177" t="s">
        <v>3420</v>
      </c>
      <c r="I4119" s="177" t="s">
        <v>3417</v>
      </c>
      <c r="J4119" s="183" t="s">
        <v>7517</v>
      </c>
      <c r="K4119" s="176" t="str">
        <f t="shared" si="80"/>
        <v>000100001002001128</v>
      </c>
    </row>
    <row r="4120" spans="1:11" s="3" customFormat="1">
      <c r="A4120" s="176" t="s">
        <v>1595</v>
      </c>
      <c r="B4120" s="28" t="str">
        <f t="shared" si="81"/>
        <v>基本属性/基本信息/出差目的地/鹰潭市</v>
      </c>
      <c r="C4120" s="153">
        <v>4</v>
      </c>
      <c r="D4120" s="153">
        <v>0</v>
      </c>
      <c r="E4120" s="177" t="s">
        <v>3417</v>
      </c>
      <c r="F4120" s="177" t="s">
        <v>3986</v>
      </c>
      <c r="G4120" s="177" t="s">
        <v>3417</v>
      </c>
      <c r="H4120" s="177" t="s">
        <v>3420</v>
      </c>
      <c r="I4120" s="177" t="s">
        <v>3417</v>
      </c>
      <c r="J4120" s="183" t="s">
        <v>7518</v>
      </c>
      <c r="K4120" s="176" t="str">
        <f t="shared" ref="K4120:K4183" si="82">D4120&amp;E4120&amp;F4120&amp;G4120&amp;H4120&amp;I4120&amp;J4120</f>
        <v>000100001002001129</v>
      </c>
    </row>
    <row r="4121" spans="1:11" s="3" customFormat="1">
      <c r="A4121" s="176" t="s">
        <v>1596</v>
      </c>
      <c r="B4121" s="28" t="str">
        <f t="shared" ref="B4121:B4184" si="83">"基本属性/基本信息/出差目的地/"&amp;A4121</f>
        <v>基本属性/基本信息/出差目的地/赣州市</v>
      </c>
      <c r="C4121" s="153">
        <v>4</v>
      </c>
      <c r="D4121" s="153">
        <v>0</v>
      </c>
      <c r="E4121" s="177" t="s">
        <v>3417</v>
      </c>
      <c r="F4121" s="177" t="s">
        <v>3986</v>
      </c>
      <c r="G4121" s="177" t="s">
        <v>3417</v>
      </c>
      <c r="H4121" s="177" t="s">
        <v>3420</v>
      </c>
      <c r="I4121" s="177" t="s">
        <v>3417</v>
      </c>
      <c r="J4121" s="183" t="s">
        <v>7519</v>
      </c>
      <c r="K4121" s="176" t="str">
        <f t="shared" si="82"/>
        <v>000100001002001130</v>
      </c>
    </row>
    <row r="4122" spans="1:11" s="3" customFormat="1">
      <c r="A4122" s="176" t="s">
        <v>1597</v>
      </c>
      <c r="B4122" s="28" t="str">
        <f t="shared" si="83"/>
        <v>基本属性/基本信息/出差目的地/吉安市</v>
      </c>
      <c r="C4122" s="153">
        <v>4</v>
      </c>
      <c r="D4122" s="153">
        <v>0</v>
      </c>
      <c r="E4122" s="177" t="s">
        <v>3417</v>
      </c>
      <c r="F4122" s="177" t="s">
        <v>3986</v>
      </c>
      <c r="G4122" s="177" t="s">
        <v>3417</v>
      </c>
      <c r="H4122" s="177" t="s">
        <v>3420</v>
      </c>
      <c r="I4122" s="177" t="s">
        <v>3417</v>
      </c>
      <c r="J4122" s="183" t="s">
        <v>7520</v>
      </c>
      <c r="K4122" s="176" t="str">
        <f t="shared" si="82"/>
        <v>000100001002001131</v>
      </c>
    </row>
    <row r="4123" spans="1:11" s="3" customFormat="1">
      <c r="A4123" s="176" t="s">
        <v>1598</v>
      </c>
      <c r="B4123" s="28" t="str">
        <f t="shared" si="83"/>
        <v>基本属性/基本信息/出差目的地/宜春市</v>
      </c>
      <c r="C4123" s="153">
        <v>4</v>
      </c>
      <c r="D4123" s="153">
        <v>0</v>
      </c>
      <c r="E4123" s="177" t="s">
        <v>3417</v>
      </c>
      <c r="F4123" s="177" t="s">
        <v>3986</v>
      </c>
      <c r="G4123" s="177" t="s">
        <v>3417</v>
      </c>
      <c r="H4123" s="177" t="s">
        <v>3420</v>
      </c>
      <c r="I4123" s="177" t="s">
        <v>3417</v>
      </c>
      <c r="J4123" s="183" t="s">
        <v>7521</v>
      </c>
      <c r="K4123" s="176" t="str">
        <f t="shared" si="82"/>
        <v>000100001002001132</v>
      </c>
    </row>
    <row r="4124" spans="1:11" s="3" customFormat="1">
      <c r="A4124" s="176" t="s">
        <v>1599</v>
      </c>
      <c r="B4124" s="28" t="str">
        <f t="shared" si="83"/>
        <v>基本属性/基本信息/出差目的地/抚州市</v>
      </c>
      <c r="C4124" s="153">
        <v>4</v>
      </c>
      <c r="D4124" s="153">
        <v>0</v>
      </c>
      <c r="E4124" s="177" t="s">
        <v>3417</v>
      </c>
      <c r="F4124" s="177" t="s">
        <v>3986</v>
      </c>
      <c r="G4124" s="177" t="s">
        <v>3417</v>
      </c>
      <c r="H4124" s="177" t="s">
        <v>3420</v>
      </c>
      <c r="I4124" s="177" t="s">
        <v>3417</v>
      </c>
      <c r="J4124" s="183" t="s">
        <v>7522</v>
      </c>
      <c r="K4124" s="176" t="str">
        <f t="shared" si="82"/>
        <v>000100001002001133</v>
      </c>
    </row>
    <row r="4125" spans="1:11" s="3" customFormat="1">
      <c r="A4125" s="176" t="s">
        <v>1600</v>
      </c>
      <c r="B4125" s="28" t="str">
        <f t="shared" si="83"/>
        <v>基本属性/基本信息/出差目的地/上饶市</v>
      </c>
      <c r="C4125" s="153">
        <v>4</v>
      </c>
      <c r="D4125" s="153">
        <v>0</v>
      </c>
      <c r="E4125" s="177" t="s">
        <v>3417</v>
      </c>
      <c r="F4125" s="177" t="s">
        <v>3986</v>
      </c>
      <c r="G4125" s="177" t="s">
        <v>3417</v>
      </c>
      <c r="H4125" s="177" t="s">
        <v>3420</v>
      </c>
      <c r="I4125" s="177" t="s">
        <v>3417</v>
      </c>
      <c r="J4125" s="183" t="s">
        <v>7523</v>
      </c>
      <c r="K4125" s="176" t="str">
        <f t="shared" si="82"/>
        <v>000100001002001134</v>
      </c>
    </row>
    <row r="4126" spans="1:11" s="3" customFormat="1">
      <c r="A4126" s="176" t="s">
        <v>1601</v>
      </c>
      <c r="B4126" s="28" t="str">
        <f t="shared" si="83"/>
        <v>基本属性/基本信息/出差目的地/济南市</v>
      </c>
      <c r="C4126" s="153">
        <v>4</v>
      </c>
      <c r="D4126" s="153">
        <v>0</v>
      </c>
      <c r="E4126" s="177" t="s">
        <v>3417</v>
      </c>
      <c r="F4126" s="177" t="s">
        <v>3986</v>
      </c>
      <c r="G4126" s="177" t="s">
        <v>3417</v>
      </c>
      <c r="H4126" s="177" t="s">
        <v>3420</v>
      </c>
      <c r="I4126" s="177" t="s">
        <v>3417</v>
      </c>
      <c r="J4126" s="183" t="s">
        <v>7524</v>
      </c>
      <c r="K4126" s="176" t="str">
        <f t="shared" si="82"/>
        <v>000100001002001135</v>
      </c>
    </row>
    <row r="4127" spans="1:11" s="3" customFormat="1">
      <c r="A4127" s="176" t="s">
        <v>1602</v>
      </c>
      <c r="B4127" s="28" t="str">
        <f t="shared" si="83"/>
        <v>基本属性/基本信息/出差目的地/青岛市</v>
      </c>
      <c r="C4127" s="153">
        <v>4</v>
      </c>
      <c r="D4127" s="153">
        <v>0</v>
      </c>
      <c r="E4127" s="177" t="s">
        <v>3417</v>
      </c>
      <c r="F4127" s="177" t="s">
        <v>3986</v>
      </c>
      <c r="G4127" s="177" t="s">
        <v>3417</v>
      </c>
      <c r="H4127" s="177" t="s">
        <v>3420</v>
      </c>
      <c r="I4127" s="177" t="s">
        <v>3417</v>
      </c>
      <c r="J4127" s="183" t="s">
        <v>7525</v>
      </c>
      <c r="K4127" s="176" t="str">
        <f t="shared" si="82"/>
        <v>000100001002001136</v>
      </c>
    </row>
    <row r="4128" spans="1:11" s="3" customFormat="1">
      <c r="A4128" s="176" t="s">
        <v>1603</v>
      </c>
      <c r="B4128" s="28" t="str">
        <f t="shared" si="83"/>
        <v>基本属性/基本信息/出差目的地/淄博市</v>
      </c>
      <c r="C4128" s="153">
        <v>4</v>
      </c>
      <c r="D4128" s="153">
        <v>0</v>
      </c>
      <c r="E4128" s="177" t="s">
        <v>3417</v>
      </c>
      <c r="F4128" s="177" t="s">
        <v>3986</v>
      </c>
      <c r="G4128" s="177" t="s">
        <v>3417</v>
      </c>
      <c r="H4128" s="177" t="s">
        <v>3420</v>
      </c>
      <c r="I4128" s="177" t="s">
        <v>3417</v>
      </c>
      <c r="J4128" s="183" t="s">
        <v>7526</v>
      </c>
      <c r="K4128" s="176" t="str">
        <f t="shared" si="82"/>
        <v>000100001002001137</v>
      </c>
    </row>
    <row r="4129" spans="1:11" s="3" customFormat="1">
      <c r="A4129" s="176" t="s">
        <v>1604</v>
      </c>
      <c r="B4129" s="28" t="str">
        <f t="shared" si="83"/>
        <v>基本属性/基本信息/出差目的地/枣庄市</v>
      </c>
      <c r="C4129" s="153">
        <v>4</v>
      </c>
      <c r="D4129" s="153">
        <v>0</v>
      </c>
      <c r="E4129" s="177" t="s">
        <v>3417</v>
      </c>
      <c r="F4129" s="177" t="s">
        <v>3986</v>
      </c>
      <c r="G4129" s="177" t="s">
        <v>3417</v>
      </c>
      <c r="H4129" s="177" t="s">
        <v>3420</v>
      </c>
      <c r="I4129" s="177" t="s">
        <v>3417</v>
      </c>
      <c r="J4129" s="183" t="s">
        <v>7527</v>
      </c>
      <c r="K4129" s="176" t="str">
        <f t="shared" si="82"/>
        <v>000100001002001138</v>
      </c>
    </row>
    <row r="4130" spans="1:11" s="3" customFormat="1">
      <c r="A4130" s="176" t="s">
        <v>1605</v>
      </c>
      <c r="B4130" s="28" t="str">
        <f t="shared" si="83"/>
        <v>基本属性/基本信息/出差目的地/东营市</v>
      </c>
      <c r="C4130" s="153">
        <v>4</v>
      </c>
      <c r="D4130" s="153">
        <v>0</v>
      </c>
      <c r="E4130" s="177" t="s">
        <v>3417</v>
      </c>
      <c r="F4130" s="177" t="s">
        <v>3986</v>
      </c>
      <c r="G4130" s="177" t="s">
        <v>3417</v>
      </c>
      <c r="H4130" s="177" t="s">
        <v>3420</v>
      </c>
      <c r="I4130" s="177" t="s">
        <v>3417</v>
      </c>
      <c r="J4130" s="183" t="s">
        <v>7528</v>
      </c>
      <c r="K4130" s="176" t="str">
        <f t="shared" si="82"/>
        <v>000100001002001139</v>
      </c>
    </row>
    <row r="4131" spans="1:11" s="3" customFormat="1">
      <c r="A4131" s="176" t="s">
        <v>1606</v>
      </c>
      <c r="B4131" s="28" t="str">
        <f t="shared" si="83"/>
        <v>基本属性/基本信息/出差目的地/烟台市</v>
      </c>
      <c r="C4131" s="153">
        <v>4</v>
      </c>
      <c r="D4131" s="153">
        <v>0</v>
      </c>
      <c r="E4131" s="177" t="s">
        <v>3417</v>
      </c>
      <c r="F4131" s="177" t="s">
        <v>3986</v>
      </c>
      <c r="G4131" s="177" t="s">
        <v>3417</v>
      </c>
      <c r="H4131" s="177" t="s">
        <v>3420</v>
      </c>
      <c r="I4131" s="177" t="s">
        <v>3417</v>
      </c>
      <c r="J4131" s="183" t="s">
        <v>7529</v>
      </c>
      <c r="K4131" s="176" t="str">
        <f t="shared" si="82"/>
        <v>000100001002001140</v>
      </c>
    </row>
    <row r="4132" spans="1:11" s="3" customFormat="1">
      <c r="A4132" s="176" t="s">
        <v>1607</v>
      </c>
      <c r="B4132" s="28" t="str">
        <f t="shared" si="83"/>
        <v>基本属性/基本信息/出差目的地/潍坊市</v>
      </c>
      <c r="C4132" s="153">
        <v>4</v>
      </c>
      <c r="D4132" s="153">
        <v>0</v>
      </c>
      <c r="E4132" s="177" t="s">
        <v>3417</v>
      </c>
      <c r="F4132" s="177" t="s">
        <v>3986</v>
      </c>
      <c r="G4132" s="177" t="s">
        <v>3417</v>
      </c>
      <c r="H4132" s="177" t="s">
        <v>3420</v>
      </c>
      <c r="I4132" s="177" t="s">
        <v>3417</v>
      </c>
      <c r="J4132" s="183" t="s">
        <v>7530</v>
      </c>
      <c r="K4132" s="176" t="str">
        <f t="shared" si="82"/>
        <v>000100001002001141</v>
      </c>
    </row>
    <row r="4133" spans="1:11" s="3" customFormat="1">
      <c r="A4133" s="176" t="s">
        <v>1608</v>
      </c>
      <c r="B4133" s="28" t="str">
        <f t="shared" si="83"/>
        <v>基本属性/基本信息/出差目的地/济宁市</v>
      </c>
      <c r="C4133" s="153">
        <v>4</v>
      </c>
      <c r="D4133" s="153">
        <v>0</v>
      </c>
      <c r="E4133" s="177" t="s">
        <v>3417</v>
      </c>
      <c r="F4133" s="177" t="s">
        <v>3986</v>
      </c>
      <c r="G4133" s="177" t="s">
        <v>3417</v>
      </c>
      <c r="H4133" s="177" t="s">
        <v>3420</v>
      </c>
      <c r="I4133" s="177" t="s">
        <v>3417</v>
      </c>
      <c r="J4133" s="183" t="s">
        <v>7531</v>
      </c>
      <c r="K4133" s="176" t="str">
        <f t="shared" si="82"/>
        <v>000100001002001142</v>
      </c>
    </row>
    <row r="4134" spans="1:11" s="3" customFormat="1">
      <c r="A4134" s="176" t="s">
        <v>1609</v>
      </c>
      <c r="B4134" s="28" t="str">
        <f t="shared" si="83"/>
        <v>基本属性/基本信息/出差目的地/泰安市</v>
      </c>
      <c r="C4134" s="153">
        <v>4</v>
      </c>
      <c r="D4134" s="153">
        <v>0</v>
      </c>
      <c r="E4134" s="177" t="s">
        <v>3417</v>
      </c>
      <c r="F4134" s="177" t="s">
        <v>3986</v>
      </c>
      <c r="G4134" s="177" t="s">
        <v>3417</v>
      </c>
      <c r="H4134" s="177" t="s">
        <v>3420</v>
      </c>
      <c r="I4134" s="177" t="s">
        <v>3417</v>
      </c>
      <c r="J4134" s="183" t="s">
        <v>7532</v>
      </c>
      <c r="K4134" s="176" t="str">
        <f t="shared" si="82"/>
        <v>000100001002001143</v>
      </c>
    </row>
    <row r="4135" spans="1:11" s="3" customFormat="1">
      <c r="A4135" s="176" t="s">
        <v>1610</v>
      </c>
      <c r="B4135" s="28" t="str">
        <f t="shared" si="83"/>
        <v>基本属性/基本信息/出差目的地/威海市</v>
      </c>
      <c r="C4135" s="153">
        <v>4</v>
      </c>
      <c r="D4135" s="153">
        <v>0</v>
      </c>
      <c r="E4135" s="177" t="s">
        <v>3417</v>
      </c>
      <c r="F4135" s="177" t="s">
        <v>3986</v>
      </c>
      <c r="G4135" s="177" t="s">
        <v>3417</v>
      </c>
      <c r="H4135" s="177" t="s">
        <v>3420</v>
      </c>
      <c r="I4135" s="177" t="s">
        <v>3417</v>
      </c>
      <c r="J4135" s="183" t="s">
        <v>7533</v>
      </c>
      <c r="K4135" s="176" t="str">
        <f t="shared" si="82"/>
        <v>000100001002001144</v>
      </c>
    </row>
    <row r="4136" spans="1:11" s="3" customFormat="1">
      <c r="A4136" s="176" t="s">
        <v>1611</v>
      </c>
      <c r="B4136" s="28" t="str">
        <f t="shared" si="83"/>
        <v>基本属性/基本信息/出差目的地/日照市</v>
      </c>
      <c r="C4136" s="153">
        <v>4</v>
      </c>
      <c r="D4136" s="153">
        <v>0</v>
      </c>
      <c r="E4136" s="177" t="s">
        <v>3417</v>
      </c>
      <c r="F4136" s="177" t="s">
        <v>3986</v>
      </c>
      <c r="G4136" s="177" t="s">
        <v>3417</v>
      </c>
      <c r="H4136" s="177" t="s">
        <v>3420</v>
      </c>
      <c r="I4136" s="177" t="s">
        <v>3417</v>
      </c>
      <c r="J4136" s="183" t="s">
        <v>7534</v>
      </c>
      <c r="K4136" s="176" t="str">
        <f t="shared" si="82"/>
        <v>000100001002001145</v>
      </c>
    </row>
    <row r="4137" spans="1:11" s="3" customFormat="1">
      <c r="A4137" s="176" t="s">
        <v>1612</v>
      </c>
      <c r="B4137" s="28" t="str">
        <f t="shared" si="83"/>
        <v>基本属性/基本信息/出差目的地/莱芜市</v>
      </c>
      <c r="C4137" s="153">
        <v>4</v>
      </c>
      <c r="D4137" s="153">
        <v>0</v>
      </c>
      <c r="E4137" s="177" t="s">
        <v>3417</v>
      </c>
      <c r="F4137" s="177" t="s">
        <v>3986</v>
      </c>
      <c r="G4137" s="177" t="s">
        <v>3417</v>
      </c>
      <c r="H4137" s="177" t="s">
        <v>3420</v>
      </c>
      <c r="I4137" s="177" t="s">
        <v>3417</v>
      </c>
      <c r="J4137" s="183" t="s">
        <v>7535</v>
      </c>
      <c r="K4137" s="176" t="str">
        <f t="shared" si="82"/>
        <v>000100001002001146</v>
      </c>
    </row>
    <row r="4138" spans="1:11" s="3" customFormat="1">
      <c r="A4138" s="176" t="s">
        <v>1613</v>
      </c>
      <c r="B4138" s="28" t="str">
        <f t="shared" si="83"/>
        <v>基本属性/基本信息/出差目的地/临沂市</v>
      </c>
      <c r="C4138" s="153">
        <v>4</v>
      </c>
      <c r="D4138" s="153">
        <v>0</v>
      </c>
      <c r="E4138" s="177" t="s">
        <v>3417</v>
      </c>
      <c r="F4138" s="177" t="s">
        <v>3986</v>
      </c>
      <c r="G4138" s="177" t="s">
        <v>3417</v>
      </c>
      <c r="H4138" s="177" t="s">
        <v>3420</v>
      </c>
      <c r="I4138" s="177" t="s">
        <v>3417</v>
      </c>
      <c r="J4138" s="183" t="s">
        <v>7536</v>
      </c>
      <c r="K4138" s="176" t="str">
        <f t="shared" si="82"/>
        <v>000100001002001147</v>
      </c>
    </row>
    <row r="4139" spans="1:11" s="3" customFormat="1">
      <c r="A4139" s="176" t="s">
        <v>1614</v>
      </c>
      <c r="B4139" s="28" t="str">
        <f t="shared" si="83"/>
        <v>基本属性/基本信息/出差目的地/德州市</v>
      </c>
      <c r="C4139" s="153">
        <v>4</v>
      </c>
      <c r="D4139" s="153">
        <v>0</v>
      </c>
      <c r="E4139" s="177" t="s">
        <v>3417</v>
      </c>
      <c r="F4139" s="177" t="s">
        <v>3986</v>
      </c>
      <c r="G4139" s="177" t="s">
        <v>3417</v>
      </c>
      <c r="H4139" s="177" t="s">
        <v>3420</v>
      </c>
      <c r="I4139" s="177" t="s">
        <v>3417</v>
      </c>
      <c r="J4139" s="183" t="s">
        <v>7537</v>
      </c>
      <c r="K4139" s="176" t="str">
        <f t="shared" si="82"/>
        <v>000100001002001148</v>
      </c>
    </row>
    <row r="4140" spans="1:11" s="3" customFormat="1">
      <c r="A4140" s="176" t="s">
        <v>1615</v>
      </c>
      <c r="B4140" s="28" t="str">
        <f t="shared" si="83"/>
        <v>基本属性/基本信息/出差目的地/聊城市</v>
      </c>
      <c r="C4140" s="153">
        <v>4</v>
      </c>
      <c r="D4140" s="153">
        <v>0</v>
      </c>
      <c r="E4140" s="177" t="s">
        <v>3417</v>
      </c>
      <c r="F4140" s="177" t="s">
        <v>3986</v>
      </c>
      <c r="G4140" s="177" t="s">
        <v>3417</v>
      </c>
      <c r="H4140" s="177" t="s">
        <v>3420</v>
      </c>
      <c r="I4140" s="177" t="s">
        <v>3417</v>
      </c>
      <c r="J4140" s="183" t="s">
        <v>7538</v>
      </c>
      <c r="K4140" s="176" t="str">
        <f t="shared" si="82"/>
        <v>000100001002001149</v>
      </c>
    </row>
    <row r="4141" spans="1:11" s="3" customFormat="1">
      <c r="A4141" s="176" t="s">
        <v>1616</v>
      </c>
      <c r="B4141" s="28" t="str">
        <f t="shared" si="83"/>
        <v>基本属性/基本信息/出差目的地/滨州市</v>
      </c>
      <c r="C4141" s="153">
        <v>4</v>
      </c>
      <c r="D4141" s="153">
        <v>0</v>
      </c>
      <c r="E4141" s="177" t="s">
        <v>3417</v>
      </c>
      <c r="F4141" s="177" t="s">
        <v>3986</v>
      </c>
      <c r="G4141" s="177" t="s">
        <v>3417</v>
      </c>
      <c r="H4141" s="177" t="s">
        <v>3420</v>
      </c>
      <c r="I4141" s="177" t="s">
        <v>3417</v>
      </c>
      <c r="J4141" s="183" t="s">
        <v>7539</v>
      </c>
      <c r="K4141" s="176" t="str">
        <f t="shared" si="82"/>
        <v>000100001002001150</v>
      </c>
    </row>
    <row r="4142" spans="1:11" s="3" customFormat="1">
      <c r="A4142" s="176" t="s">
        <v>1617</v>
      </c>
      <c r="B4142" s="28" t="str">
        <f t="shared" si="83"/>
        <v>基本属性/基本信息/出差目的地/菏泽市</v>
      </c>
      <c r="C4142" s="153">
        <v>4</v>
      </c>
      <c r="D4142" s="153">
        <v>0</v>
      </c>
      <c r="E4142" s="177" t="s">
        <v>3417</v>
      </c>
      <c r="F4142" s="177" t="s">
        <v>3986</v>
      </c>
      <c r="G4142" s="177" t="s">
        <v>3417</v>
      </c>
      <c r="H4142" s="177" t="s">
        <v>3420</v>
      </c>
      <c r="I4142" s="177" t="s">
        <v>3417</v>
      </c>
      <c r="J4142" s="183" t="s">
        <v>7540</v>
      </c>
      <c r="K4142" s="176" t="str">
        <f t="shared" si="82"/>
        <v>000100001002001151</v>
      </c>
    </row>
    <row r="4143" spans="1:11" s="3" customFormat="1">
      <c r="A4143" s="176" t="s">
        <v>1618</v>
      </c>
      <c r="B4143" s="28" t="str">
        <f t="shared" si="83"/>
        <v>基本属性/基本信息/出差目的地/郑州市</v>
      </c>
      <c r="C4143" s="153">
        <v>4</v>
      </c>
      <c r="D4143" s="153">
        <v>0</v>
      </c>
      <c r="E4143" s="177" t="s">
        <v>3417</v>
      </c>
      <c r="F4143" s="177" t="s">
        <v>3986</v>
      </c>
      <c r="G4143" s="177" t="s">
        <v>3417</v>
      </c>
      <c r="H4143" s="177" t="s">
        <v>3420</v>
      </c>
      <c r="I4143" s="177" t="s">
        <v>3417</v>
      </c>
      <c r="J4143" s="183" t="s">
        <v>7541</v>
      </c>
      <c r="K4143" s="176" t="str">
        <f t="shared" si="82"/>
        <v>000100001002001152</v>
      </c>
    </row>
    <row r="4144" spans="1:11" s="3" customFormat="1">
      <c r="A4144" s="176" t="s">
        <v>1619</v>
      </c>
      <c r="B4144" s="28" t="str">
        <f t="shared" si="83"/>
        <v>基本属性/基本信息/出差目的地/开封市</v>
      </c>
      <c r="C4144" s="153">
        <v>4</v>
      </c>
      <c r="D4144" s="153">
        <v>0</v>
      </c>
      <c r="E4144" s="177" t="s">
        <v>3417</v>
      </c>
      <c r="F4144" s="177" t="s">
        <v>3986</v>
      </c>
      <c r="G4144" s="177" t="s">
        <v>3417</v>
      </c>
      <c r="H4144" s="177" t="s">
        <v>3420</v>
      </c>
      <c r="I4144" s="177" t="s">
        <v>3417</v>
      </c>
      <c r="J4144" s="183" t="s">
        <v>7542</v>
      </c>
      <c r="K4144" s="176" t="str">
        <f t="shared" si="82"/>
        <v>000100001002001153</v>
      </c>
    </row>
    <row r="4145" spans="1:11" s="3" customFormat="1">
      <c r="A4145" s="176" t="s">
        <v>1620</v>
      </c>
      <c r="B4145" s="28" t="str">
        <f t="shared" si="83"/>
        <v>基本属性/基本信息/出差目的地/洛阳市</v>
      </c>
      <c r="C4145" s="153">
        <v>4</v>
      </c>
      <c r="D4145" s="153">
        <v>0</v>
      </c>
      <c r="E4145" s="177" t="s">
        <v>3417</v>
      </c>
      <c r="F4145" s="177" t="s">
        <v>3986</v>
      </c>
      <c r="G4145" s="177" t="s">
        <v>3417</v>
      </c>
      <c r="H4145" s="177" t="s">
        <v>3420</v>
      </c>
      <c r="I4145" s="177" t="s">
        <v>3417</v>
      </c>
      <c r="J4145" s="183" t="s">
        <v>7543</v>
      </c>
      <c r="K4145" s="176" t="str">
        <f t="shared" si="82"/>
        <v>000100001002001154</v>
      </c>
    </row>
    <row r="4146" spans="1:11" s="3" customFormat="1">
      <c r="A4146" s="176" t="s">
        <v>1621</v>
      </c>
      <c r="B4146" s="28" t="str">
        <f t="shared" si="83"/>
        <v>基本属性/基本信息/出差目的地/平顶山市</v>
      </c>
      <c r="C4146" s="153">
        <v>4</v>
      </c>
      <c r="D4146" s="153">
        <v>0</v>
      </c>
      <c r="E4146" s="177" t="s">
        <v>3417</v>
      </c>
      <c r="F4146" s="177" t="s">
        <v>3986</v>
      </c>
      <c r="G4146" s="177" t="s">
        <v>3417</v>
      </c>
      <c r="H4146" s="177" t="s">
        <v>3420</v>
      </c>
      <c r="I4146" s="177" t="s">
        <v>3417</v>
      </c>
      <c r="J4146" s="183" t="s">
        <v>7544</v>
      </c>
      <c r="K4146" s="176" t="str">
        <f t="shared" si="82"/>
        <v>000100001002001155</v>
      </c>
    </row>
    <row r="4147" spans="1:11" s="3" customFormat="1">
      <c r="A4147" s="176" t="s">
        <v>1622</v>
      </c>
      <c r="B4147" s="28" t="str">
        <f t="shared" si="83"/>
        <v>基本属性/基本信息/出差目的地/安阳市</v>
      </c>
      <c r="C4147" s="153">
        <v>4</v>
      </c>
      <c r="D4147" s="153">
        <v>0</v>
      </c>
      <c r="E4147" s="177" t="s">
        <v>3417</v>
      </c>
      <c r="F4147" s="177" t="s">
        <v>3986</v>
      </c>
      <c r="G4147" s="177" t="s">
        <v>3417</v>
      </c>
      <c r="H4147" s="177" t="s">
        <v>3420</v>
      </c>
      <c r="I4147" s="177" t="s">
        <v>3417</v>
      </c>
      <c r="J4147" s="183" t="s">
        <v>7545</v>
      </c>
      <c r="K4147" s="176" t="str">
        <f t="shared" si="82"/>
        <v>000100001002001156</v>
      </c>
    </row>
    <row r="4148" spans="1:11" s="3" customFormat="1">
      <c r="A4148" s="176" t="s">
        <v>1623</v>
      </c>
      <c r="B4148" s="28" t="str">
        <f t="shared" si="83"/>
        <v>基本属性/基本信息/出差目的地/鹤壁市</v>
      </c>
      <c r="C4148" s="153">
        <v>4</v>
      </c>
      <c r="D4148" s="153">
        <v>0</v>
      </c>
      <c r="E4148" s="177" t="s">
        <v>3417</v>
      </c>
      <c r="F4148" s="177" t="s">
        <v>3986</v>
      </c>
      <c r="G4148" s="177" t="s">
        <v>3417</v>
      </c>
      <c r="H4148" s="177" t="s">
        <v>3420</v>
      </c>
      <c r="I4148" s="177" t="s">
        <v>3417</v>
      </c>
      <c r="J4148" s="183" t="s">
        <v>7546</v>
      </c>
      <c r="K4148" s="176" t="str">
        <f t="shared" si="82"/>
        <v>000100001002001157</v>
      </c>
    </row>
    <row r="4149" spans="1:11" s="3" customFormat="1">
      <c r="A4149" s="176" t="s">
        <v>1624</v>
      </c>
      <c r="B4149" s="28" t="str">
        <f t="shared" si="83"/>
        <v>基本属性/基本信息/出差目的地/新乡市</v>
      </c>
      <c r="C4149" s="153">
        <v>4</v>
      </c>
      <c r="D4149" s="153">
        <v>0</v>
      </c>
      <c r="E4149" s="177" t="s">
        <v>3417</v>
      </c>
      <c r="F4149" s="177" t="s">
        <v>3986</v>
      </c>
      <c r="G4149" s="177" t="s">
        <v>3417</v>
      </c>
      <c r="H4149" s="177" t="s">
        <v>3420</v>
      </c>
      <c r="I4149" s="177" t="s">
        <v>3417</v>
      </c>
      <c r="J4149" s="183" t="s">
        <v>7547</v>
      </c>
      <c r="K4149" s="176" t="str">
        <f t="shared" si="82"/>
        <v>000100001002001158</v>
      </c>
    </row>
    <row r="4150" spans="1:11" s="3" customFormat="1">
      <c r="A4150" s="176" t="s">
        <v>1625</v>
      </c>
      <c r="B4150" s="28" t="str">
        <f t="shared" si="83"/>
        <v>基本属性/基本信息/出差目的地/焦作市</v>
      </c>
      <c r="C4150" s="153">
        <v>4</v>
      </c>
      <c r="D4150" s="153">
        <v>0</v>
      </c>
      <c r="E4150" s="177" t="s">
        <v>3417</v>
      </c>
      <c r="F4150" s="177" t="s">
        <v>3986</v>
      </c>
      <c r="G4150" s="177" t="s">
        <v>3417</v>
      </c>
      <c r="H4150" s="177" t="s">
        <v>3420</v>
      </c>
      <c r="I4150" s="177" t="s">
        <v>3417</v>
      </c>
      <c r="J4150" s="183" t="s">
        <v>7548</v>
      </c>
      <c r="K4150" s="176" t="str">
        <f t="shared" si="82"/>
        <v>000100001002001159</v>
      </c>
    </row>
    <row r="4151" spans="1:11" s="3" customFormat="1">
      <c r="A4151" s="176" t="s">
        <v>1626</v>
      </c>
      <c r="B4151" s="28" t="str">
        <f t="shared" si="83"/>
        <v>基本属性/基本信息/出差目的地/濮阳市</v>
      </c>
      <c r="C4151" s="153">
        <v>4</v>
      </c>
      <c r="D4151" s="153">
        <v>0</v>
      </c>
      <c r="E4151" s="177" t="s">
        <v>3417</v>
      </c>
      <c r="F4151" s="177" t="s">
        <v>3986</v>
      </c>
      <c r="G4151" s="177" t="s">
        <v>3417</v>
      </c>
      <c r="H4151" s="177" t="s">
        <v>3420</v>
      </c>
      <c r="I4151" s="177" t="s">
        <v>3417</v>
      </c>
      <c r="J4151" s="183" t="s">
        <v>7549</v>
      </c>
      <c r="K4151" s="176" t="str">
        <f t="shared" si="82"/>
        <v>000100001002001160</v>
      </c>
    </row>
    <row r="4152" spans="1:11" s="3" customFormat="1">
      <c r="A4152" s="176" t="s">
        <v>1627</v>
      </c>
      <c r="B4152" s="28" t="str">
        <f t="shared" si="83"/>
        <v>基本属性/基本信息/出差目的地/许昌市</v>
      </c>
      <c r="C4152" s="153">
        <v>4</v>
      </c>
      <c r="D4152" s="153">
        <v>0</v>
      </c>
      <c r="E4152" s="177" t="s">
        <v>3417</v>
      </c>
      <c r="F4152" s="177" t="s">
        <v>3986</v>
      </c>
      <c r="G4152" s="177" t="s">
        <v>3417</v>
      </c>
      <c r="H4152" s="177" t="s">
        <v>3420</v>
      </c>
      <c r="I4152" s="177" t="s">
        <v>3417</v>
      </c>
      <c r="J4152" s="183" t="s">
        <v>7550</v>
      </c>
      <c r="K4152" s="176" t="str">
        <f t="shared" si="82"/>
        <v>000100001002001161</v>
      </c>
    </row>
    <row r="4153" spans="1:11" s="3" customFormat="1">
      <c r="A4153" s="176" t="s">
        <v>1628</v>
      </c>
      <c r="B4153" s="28" t="str">
        <f t="shared" si="83"/>
        <v>基本属性/基本信息/出差目的地/漯河市</v>
      </c>
      <c r="C4153" s="153">
        <v>4</v>
      </c>
      <c r="D4153" s="153">
        <v>0</v>
      </c>
      <c r="E4153" s="177" t="s">
        <v>3417</v>
      </c>
      <c r="F4153" s="177" t="s">
        <v>3986</v>
      </c>
      <c r="G4153" s="177" t="s">
        <v>3417</v>
      </c>
      <c r="H4153" s="177" t="s">
        <v>3420</v>
      </c>
      <c r="I4153" s="177" t="s">
        <v>3417</v>
      </c>
      <c r="J4153" s="183" t="s">
        <v>7551</v>
      </c>
      <c r="K4153" s="176" t="str">
        <f t="shared" si="82"/>
        <v>000100001002001162</v>
      </c>
    </row>
    <row r="4154" spans="1:11" s="3" customFormat="1">
      <c r="A4154" s="176" t="s">
        <v>1629</v>
      </c>
      <c r="B4154" s="28" t="str">
        <f t="shared" si="83"/>
        <v>基本属性/基本信息/出差目的地/三门峡市</v>
      </c>
      <c r="C4154" s="153">
        <v>4</v>
      </c>
      <c r="D4154" s="153">
        <v>0</v>
      </c>
      <c r="E4154" s="177" t="s">
        <v>3417</v>
      </c>
      <c r="F4154" s="177" t="s">
        <v>3986</v>
      </c>
      <c r="G4154" s="177" t="s">
        <v>3417</v>
      </c>
      <c r="H4154" s="177" t="s">
        <v>3420</v>
      </c>
      <c r="I4154" s="177" t="s">
        <v>3417</v>
      </c>
      <c r="J4154" s="183" t="s">
        <v>7552</v>
      </c>
      <c r="K4154" s="176" t="str">
        <f t="shared" si="82"/>
        <v>000100001002001163</v>
      </c>
    </row>
    <row r="4155" spans="1:11" s="3" customFormat="1">
      <c r="A4155" s="176" t="s">
        <v>1630</v>
      </c>
      <c r="B4155" s="28" t="str">
        <f t="shared" si="83"/>
        <v>基本属性/基本信息/出差目的地/南阳市</v>
      </c>
      <c r="C4155" s="153">
        <v>4</v>
      </c>
      <c r="D4155" s="153">
        <v>0</v>
      </c>
      <c r="E4155" s="177" t="s">
        <v>3417</v>
      </c>
      <c r="F4155" s="177" t="s">
        <v>3986</v>
      </c>
      <c r="G4155" s="177" t="s">
        <v>3417</v>
      </c>
      <c r="H4155" s="177" t="s">
        <v>3420</v>
      </c>
      <c r="I4155" s="177" t="s">
        <v>3417</v>
      </c>
      <c r="J4155" s="183" t="s">
        <v>7553</v>
      </c>
      <c r="K4155" s="176" t="str">
        <f t="shared" si="82"/>
        <v>000100001002001164</v>
      </c>
    </row>
    <row r="4156" spans="1:11" s="3" customFormat="1">
      <c r="A4156" s="176" t="s">
        <v>1631</v>
      </c>
      <c r="B4156" s="28" t="str">
        <f t="shared" si="83"/>
        <v>基本属性/基本信息/出差目的地/商丘市</v>
      </c>
      <c r="C4156" s="153">
        <v>4</v>
      </c>
      <c r="D4156" s="153">
        <v>0</v>
      </c>
      <c r="E4156" s="177" t="s">
        <v>3417</v>
      </c>
      <c r="F4156" s="177" t="s">
        <v>3986</v>
      </c>
      <c r="G4156" s="177" t="s">
        <v>3417</v>
      </c>
      <c r="H4156" s="177" t="s">
        <v>3420</v>
      </c>
      <c r="I4156" s="177" t="s">
        <v>3417</v>
      </c>
      <c r="J4156" s="183" t="s">
        <v>7554</v>
      </c>
      <c r="K4156" s="176" t="str">
        <f t="shared" si="82"/>
        <v>000100001002001165</v>
      </c>
    </row>
    <row r="4157" spans="1:11" s="3" customFormat="1">
      <c r="A4157" s="176" t="s">
        <v>1632</v>
      </c>
      <c r="B4157" s="28" t="str">
        <f t="shared" si="83"/>
        <v>基本属性/基本信息/出差目的地/信阳市</v>
      </c>
      <c r="C4157" s="153">
        <v>4</v>
      </c>
      <c r="D4157" s="153">
        <v>0</v>
      </c>
      <c r="E4157" s="177" t="s">
        <v>3417</v>
      </c>
      <c r="F4157" s="177" t="s">
        <v>3986</v>
      </c>
      <c r="G4157" s="177" t="s">
        <v>3417</v>
      </c>
      <c r="H4157" s="177" t="s">
        <v>3420</v>
      </c>
      <c r="I4157" s="177" t="s">
        <v>3417</v>
      </c>
      <c r="J4157" s="183" t="s">
        <v>7555</v>
      </c>
      <c r="K4157" s="176" t="str">
        <f t="shared" si="82"/>
        <v>000100001002001166</v>
      </c>
    </row>
    <row r="4158" spans="1:11" s="3" customFormat="1">
      <c r="A4158" s="176" t="s">
        <v>1633</v>
      </c>
      <c r="B4158" s="28" t="str">
        <f t="shared" si="83"/>
        <v>基本属性/基本信息/出差目的地/周口市</v>
      </c>
      <c r="C4158" s="153">
        <v>4</v>
      </c>
      <c r="D4158" s="153">
        <v>0</v>
      </c>
      <c r="E4158" s="177" t="s">
        <v>3417</v>
      </c>
      <c r="F4158" s="177" t="s">
        <v>3986</v>
      </c>
      <c r="G4158" s="177" t="s">
        <v>3417</v>
      </c>
      <c r="H4158" s="177" t="s">
        <v>3420</v>
      </c>
      <c r="I4158" s="177" t="s">
        <v>3417</v>
      </c>
      <c r="J4158" s="183" t="s">
        <v>7556</v>
      </c>
      <c r="K4158" s="176" t="str">
        <f t="shared" si="82"/>
        <v>000100001002001167</v>
      </c>
    </row>
    <row r="4159" spans="1:11" s="3" customFormat="1">
      <c r="A4159" s="176" t="s">
        <v>1634</v>
      </c>
      <c r="B4159" s="28" t="str">
        <f t="shared" si="83"/>
        <v>基本属性/基本信息/出差目的地/驻马店市</v>
      </c>
      <c r="C4159" s="153">
        <v>4</v>
      </c>
      <c r="D4159" s="153">
        <v>0</v>
      </c>
      <c r="E4159" s="177" t="s">
        <v>3417</v>
      </c>
      <c r="F4159" s="177" t="s">
        <v>3986</v>
      </c>
      <c r="G4159" s="177" t="s">
        <v>3417</v>
      </c>
      <c r="H4159" s="177" t="s">
        <v>3420</v>
      </c>
      <c r="I4159" s="177" t="s">
        <v>3417</v>
      </c>
      <c r="J4159" s="183" t="s">
        <v>7557</v>
      </c>
      <c r="K4159" s="176" t="str">
        <f t="shared" si="82"/>
        <v>000100001002001168</v>
      </c>
    </row>
    <row r="4160" spans="1:11" s="3" customFormat="1">
      <c r="A4160" s="176" t="s">
        <v>3479</v>
      </c>
      <c r="B4160" s="28" t="str">
        <f t="shared" si="83"/>
        <v>基本属性/基本信息/出差目的地/河南省直辖县级行政区划</v>
      </c>
      <c r="C4160" s="153">
        <v>4</v>
      </c>
      <c r="D4160" s="153">
        <v>0</v>
      </c>
      <c r="E4160" s="177" t="s">
        <v>3417</v>
      </c>
      <c r="F4160" s="177" t="s">
        <v>3986</v>
      </c>
      <c r="G4160" s="177" t="s">
        <v>3417</v>
      </c>
      <c r="H4160" s="177" t="s">
        <v>3420</v>
      </c>
      <c r="I4160" s="177" t="s">
        <v>3417</v>
      </c>
      <c r="J4160" s="183" t="s">
        <v>7558</v>
      </c>
      <c r="K4160" s="176" t="str">
        <f t="shared" si="82"/>
        <v>000100001002001169</v>
      </c>
    </row>
    <row r="4161" spans="1:11" s="3" customFormat="1">
      <c r="A4161" s="176" t="s">
        <v>1635</v>
      </c>
      <c r="B4161" s="28" t="str">
        <f t="shared" si="83"/>
        <v>基本属性/基本信息/出差目的地/武汉市</v>
      </c>
      <c r="C4161" s="153">
        <v>4</v>
      </c>
      <c r="D4161" s="153">
        <v>0</v>
      </c>
      <c r="E4161" s="177" t="s">
        <v>3417</v>
      </c>
      <c r="F4161" s="177" t="s">
        <v>3986</v>
      </c>
      <c r="G4161" s="177" t="s">
        <v>3417</v>
      </c>
      <c r="H4161" s="177" t="s">
        <v>3420</v>
      </c>
      <c r="I4161" s="177" t="s">
        <v>3417</v>
      </c>
      <c r="J4161" s="183" t="s">
        <v>7559</v>
      </c>
      <c r="K4161" s="176" t="str">
        <f t="shared" si="82"/>
        <v>000100001002001170</v>
      </c>
    </row>
    <row r="4162" spans="1:11" s="3" customFormat="1">
      <c r="A4162" s="176" t="s">
        <v>1636</v>
      </c>
      <c r="B4162" s="28" t="str">
        <f t="shared" si="83"/>
        <v>基本属性/基本信息/出差目的地/黄石市</v>
      </c>
      <c r="C4162" s="153">
        <v>4</v>
      </c>
      <c r="D4162" s="153">
        <v>0</v>
      </c>
      <c r="E4162" s="177" t="s">
        <v>3417</v>
      </c>
      <c r="F4162" s="177" t="s">
        <v>3986</v>
      </c>
      <c r="G4162" s="177" t="s">
        <v>3417</v>
      </c>
      <c r="H4162" s="177" t="s">
        <v>3420</v>
      </c>
      <c r="I4162" s="177" t="s">
        <v>3417</v>
      </c>
      <c r="J4162" s="183" t="s">
        <v>7560</v>
      </c>
      <c r="K4162" s="176" t="str">
        <f t="shared" si="82"/>
        <v>000100001002001171</v>
      </c>
    </row>
    <row r="4163" spans="1:11" s="3" customFormat="1">
      <c r="A4163" s="176" t="s">
        <v>1637</v>
      </c>
      <c r="B4163" s="28" t="str">
        <f t="shared" si="83"/>
        <v>基本属性/基本信息/出差目的地/十堰市</v>
      </c>
      <c r="C4163" s="153">
        <v>4</v>
      </c>
      <c r="D4163" s="153">
        <v>0</v>
      </c>
      <c r="E4163" s="177" t="s">
        <v>3417</v>
      </c>
      <c r="F4163" s="177" t="s">
        <v>3986</v>
      </c>
      <c r="G4163" s="177" t="s">
        <v>3417</v>
      </c>
      <c r="H4163" s="177" t="s">
        <v>3420</v>
      </c>
      <c r="I4163" s="177" t="s">
        <v>3417</v>
      </c>
      <c r="J4163" s="183" t="s">
        <v>7561</v>
      </c>
      <c r="K4163" s="176" t="str">
        <f t="shared" si="82"/>
        <v>000100001002001172</v>
      </c>
    </row>
    <row r="4164" spans="1:11" s="3" customFormat="1">
      <c r="A4164" s="176" t="s">
        <v>1638</v>
      </c>
      <c r="B4164" s="28" t="str">
        <f t="shared" si="83"/>
        <v>基本属性/基本信息/出差目的地/宜昌市</v>
      </c>
      <c r="C4164" s="153">
        <v>4</v>
      </c>
      <c r="D4164" s="153">
        <v>0</v>
      </c>
      <c r="E4164" s="177" t="s">
        <v>3417</v>
      </c>
      <c r="F4164" s="177" t="s">
        <v>3986</v>
      </c>
      <c r="G4164" s="177" t="s">
        <v>3417</v>
      </c>
      <c r="H4164" s="177" t="s">
        <v>3420</v>
      </c>
      <c r="I4164" s="177" t="s">
        <v>3417</v>
      </c>
      <c r="J4164" s="183" t="s">
        <v>7562</v>
      </c>
      <c r="K4164" s="176" t="str">
        <f t="shared" si="82"/>
        <v>000100001002001173</v>
      </c>
    </row>
    <row r="4165" spans="1:11" s="3" customFormat="1">
      <c r="A4165" s="176" t="s">
        <v>3480</v>
      </c>
      <c r="B4165" s="28" t="str">
        <f t="shared" si="83"/>
        <v>基本属性/基本信息/出差目的地/襄阳市</v>
      </c>
      <c r="C4165" s="153">
        <v>4</v>
      </c>
      <c r="D4165" s="153">
        <v>0</v>
      </c>
      <c r="E4165" s="177" t="s">
        <v>3417</v>
      </c>
      <c r="F4165" s="177" t="s">
        <v>3986</v>
      </c>
      <c r="G4165" s="177" t="s">
        <v>3417</v>
      </c>
      <c r="H4165" s="177" t="s">
        <v>3420</v>
      </c>
      <c r="I4165" s="177" t="s">
        <v>3417</v>
      </c>
      <c r="J4165" s="183" t="s">
        <v>7563</v>
      </c>
      <c r="K4165" s="176" t="str">
        <f t="shared" si="82"/>
        <v>000100001002001174</v>
      </c>
    </row>
    <row r="4166" spans="1:11" s="3" customFormat="1">
      <c r="A4166" s="176" t="s">
        <v>1640</v>
      </c>
      <c r="B4166" s="28" t="str">
        <f t="shared" si="83"/>
        <v>基本属性/基本信息/出差目的地/鄂州市</v>
      </c>
      <c r="C4166" s="153">
        <v>4</v>
      </c>
      <c r="D4166" s="153">
        <v>0</v>
      </c>
      <c r="E4166" s="177" t="s">
        <v>3417</v>
      </c>
      <c r="F4166" s="177" t="s">
        <v>3986</v>
      </c>
      <c r="G4166" s="177" t="s">
        <v>3417</v>
      </c>
      <c r="H4166" s="177" t="s">
        <v>3420</v>
      </c>
      <c r="I4166" s="177" t="s">
        <v>3417</v>
      </c>
      <c r="J4166" s="183" t="s">
        <v>7564</v>
      </c>
      <c r="K4166" s="176" t="str">
        <f t="shared" si="82"/>
        <v>000100001002001175</v>
      </c>
    </row>
    <row r="4167" spans="1:11" s="3" customFormat="1">
      <c r="A4167" s="176" t="s">
        <v>1641</v>
      </c>
      <c r="B4167" s="28" t="str">
        <f t="shared" si="83"/>
        <v>基本属性/基本信息/出差目的地/荆门市</v>
      </c>
      <c r="C4167" s="153">
        <v>4</v>
      </c>
      <c r="D4167" s="153">
        <v>0</v>
      </c>
      <c r="E4167" s="177" t="s">
        <v>3417</v>
      </c>
      <c r="F4167" s="177" t="s">
        <v>3986</v>
      </c>
      <c r="G4167" s="177" t="s">
        <v>3417</v>
      </c>
      <c r="H4167" s="177" t="s">
        <v>3420</v>
      </c>
      <c r="I4167" s="177" t="s">
        <v>3417</v>
      </c>
      <c r="J4167" s="183" t="s">
        <v>7565</v>
      </c>
      <c r="K4167" s="176" t="str">
        <f t="shared" si="82"/>
        <v>000100001002001176</v>
      </c>
    </row>
    <row r="4168" spans="1:11" s="3" customFormat="1">
      <c r="A4168" s="176" t="s">
        <v>1642</v>
      </c>
      <c r="B4168" s="28" t="str">
        <f t="shared" si="83"/>
        <v>基本属性/基本信息/出差目的地/孝感市</v>
      </c>
      <c r="C4168" s="153">
        <v>4</v>
      </c>
      <c r="D4168" s="153">
        <v>0</v>
      </c>
      <c r="E4168" s="177" t="s">
        <v>3417</v>
      </c>
      <c r="F4168" s="177" t="s">
        <v>3986</v>
      </c>
      <c r="G4168" s="177" t="s">
        <v>3417</v>
      </c>
      <c r="H4168" s="177" t="s">
        <v>3420</v>
      </c>
      <c r="I4168" s="177" t="s">
        <v>3417</v>
      </c>
      <c r="J4168" s="183" t="s">
        <v>7566</v>
      </c>
      <c r="K4168" s="176" t="str">
        <f t="shared" si="82"/>
        <v>000100001002001177</v>
      </c>
    </row>
    <row r="4169" spans="1:11" s="3" customFormat="1">
      <c r="A4169" s="176" t="s">
        <v>1643</v>
      </c>
      <c r="B4169" s="28" t="str">
        <f t="shared" si="83"/>
        <v>基本属性/基本信息/出差目的地/荆州市</v>
      </c>
      <c r="C4169" s="153">
        <v>4</v>
      </c>
      <c r="D4169" s="153">
        <v>0</v>
      </c>
      <c r="E4169" s="177" t="s">
        <v>3417</v>
      </c>
      <c r="F4169" s="177" t="s">
        <v>3986</v>
      </c>
      <c r="G4169" s="177" t="s">
        <v>3417</v>
      </c>
      <c r="H4169" s="177" t="s">
        <v>3420</v>
      </c>
      <c r="I4169" s="177" t="s">
        <v>3417</v>
      </c>
      <c r="J4169" s="183" t="s">
        <v>7567</v>
      </c>
      <c r="K4169" s="176" t="str">
        <f t="shared" si="82"/>
        <v>000100001002001178</v>
      </c>
    </row>
    <row r="4170" spans="1:11" s="3" customFormat="1">
      <c r="A4170" s="176" t="s">
        <v>1644</v>
      </c>
      <c r="B4170" s="28" t="str">
        <f t="shared" si="83"/>
        <v>基本属性/基本信息/出差目的地/黄冈市</v>
      </c>
      <c r="C4170" s="153">
        <v>4</v>
      </c>
      <c r="D4170" s="153">
        <v>0</v>
      </c>
      <c r="E4170" s="177" t="s">
        <v>3417</v>
      </c>
      <c r="F4170" s="177" t="s">
        <v>3986</v>
      </c>
      <c r="G4170" s="177" t="s">
        <v>3417</v>
      </c>
      <c r="H4170" s="177" t="s">
        <v>3420</v>
      </c>
      <c r="I4170" s="177" t="s">
        <v>3417</v>
      </c>
      <c r="J4170" s="183" t="s">
        <v>7568</v>
      </c>
      <c r="K4170" s="176" t="str">
        <f t="shared" si="82"/>
        <v>000100001002001179</v>
      </c>
    </row>
    <row r="4171" spans="1:11" s="3" customFormat="1">
      <c r="A4171" s="176" t="s">
        <v>1645</v>
      </c>
      <c r="B4171" s="28" t="str">
        <f t="shared" si="83"/>
        <v>基本属性/基本信息/出差目的地/咸宁市</v>
      </c>
      <c r="C4171" s="153">
        <v>4</v>
      </c>
      <c r="D4171" s="153">
        <v>0</v>
      </c>
      <c r="E4171" s="177" t="s">
        <v>3417</v>
      </c>
      <c r="F4171" s="177" t="s">
        <v>3986</v>
      </c>
      <c r="G4171" s="177" t="s">
        <v>3417</v>
      </c>
      <c r="H4171" s="177" t="s">
        <v>3420</v>
      </c>
      <c r="I4171" s="177" t="s">
        <v>3417</v>
      </c>
      <c r="J4171" s="183" t="s">
        <v>7569</v>
      </c>
      <c r="K4171" s="176" t="str">
        <f t="shared" si="82"/>
        <v>000100001002001180</v>
      </c>
    </row>
    <row r="4172" spans="1:11" s="3" customFormat="1">
      <c r="A4172" s="176" t="s">
        <v>1646</v>
      </c>
      <c r="B4172" s="28" t="str">
        <f t="shared" si="83"/>
        <v>基本属性/基本信息/出差目的地/随州市</v>
      </c>
      <c r="C4172" s="153">
        <v>4</v>
      </c>
      <c r="D4172" s="153">
        <v>0</v>
      </c>
      <c r="E4172" s="177" t="s">
        <v>3417</v>
      </c>
      <c r="F4172" s="177" t="s">
        <v>3986</v>
      </c>
      <c r="G4172" s="177" t="s">
        <v>3417</v>
      </c>
      <c r="H4172" s="177" t="s">
        <v>3420</v>
      </c>
      <c r="I4172" s="177" t="s">
        <v>3417</v>
      </c>
      <c r="J4172" s="183" t="s">
        <v>7570</v>
      </c>
      <c r="K4172" s="176" t="str">
        <f t="shared" si="82"/>
        <v>000100001002001181</v>
      </c>
    </row>
    <row r="4173" spans="1:11" s="3" customFormat="1">
      <c r="A4173" s="176" t="s">
        <v>3481</v>
      </c>
      <c r="B4173" s="28" t="str">
        <f t="shared" si="83"/>
        <v>基本属性/基本信息/出差目的地/恩施土家族苗族自治州</v>
      </c>
      <c r="C4173" s="153">
        <v>4</v>
      </c>
      <c r="D4173" s="153">
        <v>0</v>
      </c>
      <c r="E4173" s="177" t="s">
        <v>3417</v>
      </c>
      <c r="F4173" s="177" t="s">
        <v>3986</v>
      </c>
      <c r="G4173" s="177" t="s">
        <v>3417</v>
      </c>
      <c r="H4173" s="177" t="s">
        <v>3420</v>
      </c>
      <c r="I4173" s="177" t="s">
        <v>3417</v>
      </c>
      <c r="J4173" s="183" t="s">
        <v>7571</v>
      </c>
      <c r="K4173" s="176" t="str">
        <f t="shared" si="82"/>
        <v>000100001002001182</v>
      </c>
    </row>
    <row r="4174" spans="1:11" s="3" customFormat="1">
      <c r="A4174" s="176" t="s">
        <v>3482</v>
      </c>
      <c r="B4174" s="28" t="str">
        <f t="shared" si="83"/>
        <v>基本属性/基本信息/出差目的地/湖北省直辖县级行政区划</v>
      </c>
      <c r="C4174" s="153">
        <v>4</v>
      </c>
      <c r="D4174" s="153">
        <v>0</v>
      </c>
      <c r="E4174" s="177" t="s">
        <v>3417</v>
      </c>
      <c r="F4174" s="177" t="s">
        <v>3986</v>
      </c>
      <c r="G4174" s="177" t="s">
        <v>3417</v>
      </c>
      <c r="H4174" s="177" t="s">
        <v>3420</v>
      </c>
      <c r="I4174" s="177" t="s">
        <v>3417</v>
      </c>
      <c r="J4174" s="183" t="s">
        <v>7572</v>
      </c>
      <c r="K4174" s="176" t="str">
        <f t="shared" si="82"/>
        <v>000100001002001183</v>
      </c>
    </row>
    <row r="4175" spans="1:11" s="3" customFormat="1">
      <c r="A4175" s="176" t="s">
        <v>1648</v>
      </c>
      <c r="B4175" s="28" t="str">
        <f t="shared" si="83"/>
        <v>基本属性/基本信息/出差目的地/长沙市</v>
      </c>
      <c r="C4175" s="153">
        <v>4</v>
      </c>
      <c r="D4175" s="153">
        <v>0</v>
      </c>
      <c r="E4175" s="177" t="s">
        <v>3417</v>
      </c>
      <c r="F4175" s="177" t="s">
        <v>3986</v>
      </c>
      <c r="G4175" s="177" t="s">
        <v>3417</v>
      </c>
      <c r="H4175" s="177" t="s">
        <v>3420</v>
      </c>
      <c r="I4175" s="177" t="s">
        <v>3417</v>
      </c>
      <c r="J4175" s="183" t="s">
        <v>7573</v>
      </c>
      <c r="K4175" s="176" t="str">
        <f t="shared" si="82"/>
        <v>000100001002001184</v>
      </c>
    </row>
    <row r="4176" spans="1:11" s="3" customFormat="1">
      <c r="A4176" s="176" t="s">
        <v>1649</v>
      </c>
      <c r="B4176" s="28" t="str">
        <f t="shared" si="83"/>
        <v>基本属性/基本信息/出差目的地/株洲市</v>
      </c>
      <c r="C4176" s="153">
        <v>4</v>
      </c>
      <c r="D4176" s="153">
        <v>0</v>
      </c>
      <c r="E4176" s="177" t="s">
        <v>3417</v>
      </c>
      <c r="F4176" s="177" t="s">
        <v>3986</v>
      </c>
      <c r="G4176" s="177" t="s">
        <v>3417</v>
      </c>
      <c r="H4176" s="177" t="s">
        <v>3420</v>
      </c>
      <c r="I4176" s="177" t="s">
        <v>3417</v>
      </c>
      <c r="J4176" s="183" t="s">
        <v>7574</v>
      </c>
      <c r="K4176" s="176" t="str">
        <f t="shared" si="82"/>
        <v>000100001002001185</v>
      </c>
    </row>
    <row r="4177" spans="1:11" s="3" customFormat="1">
      <c r="A4177" s="176" t="s">
        <v>1650</v>
      </c>
      <c r="B4177" s="28" t="str">
        <f t="shared" si="83"/>
        <v>基本属性/基本信息/出差目的地/湘潭市</v>
      </c>
      <c r="C4177" s="153">
        <v>4</v>
      </c>
      <c r="D4177" s="153">
        <v>0</v>
      </c>
      <c r="E4177" s="177" t="s">
        <v>3417</v>
      </c>
      <c r="F4177" s="177" t="s">
        <v>3986</v>
      </c>
      <c r="G4177" s="177" t="s">
        <v>3417</v>
      </c>
      <c r="H4177" s="177" t="s">
        <v>3420</v>
      </c>
      <c r="I4177" s="177" t="s">
        <v>3417</v>
      </c>
      <c r="J4177" s="183" t="s">
        <v>7575</v>
      </c>
      <c r="K4177" s="176" t="str">
        <f t="shared" si="82"/>
        <v>000100001002001186</v>
      </c>
    </row>
    <row r="4178" spans="1:11" s="3" customFormat="1">
      <c r="A4178" s="176" t="s">
        <v>1651</v>
      </c>
      <c r="B4178" s="28" t="str">
        <f t="shared" si="83"/>
        <v>基本属性/基本信息/出差目的地/衡阳市</v>
      </c>
      <c r="C4178" s="153">
        <v>4</v>
      </c>
      <c r="D4178" s="153">
        <v>0</v>
      </c>
      <c r="E4178" s="177" t="s">
        <v>3417</v>
      </c>
      <c r="F4178" s="177" t="s">
        <v>3986</v>
      </c>
      <c r="G4178" s="177" t="s">
        <v>3417</v>
      </c>
      <c r="H4178" s="177" t="s">
        <v>3420</v>
      </c>
      <c r="I4178" s="177" t="s">
        <v>3417</v>
      </c>
      <c r="J4178" s="183" t="s">
        <v>7576</v>
      </c>
      <c r="K4178" s="176" t="str">
        <f t="shared" si="82"/>
        <v>000100001002001187</v>
      </c>
    </row>
    <row r="4179" spans="1:11" s="3" customFormat="1">
      <c r="A4179" s="176" t="s">
        <v>1652</v>
      </c>
      <c r="B4179" s="28" t="str">
        <f t="shared" si="83"/>
        <v>基本属性/基本信息/出差目的地/邵阳市</v>
      </c>
      <c r="C4179" s="153">
        <v>4</v>
      </c>
      <c r="D4179" s="153">
        <v>0</v>
      </c>
      <c r="E4179" s="177" t="s">
        <v>3417</v>
      </c>
      <c r="F4179" s="177" t="s">
        <v>3986</v>
      </c>
      <c r="G4179" s="177" t="s">
        <v>3417</v>
      </c>
      <c r="H4179" s="177" t="s">
        <v>3420</v>
      </c>
      <c r="I4179" s="177" t="s">
        <v>3417</v>
      </c>
      <c r="J4179" s="183" t="s">
        <v>7577</v>
      </c>
      <c r="K4179" s="176" t="str">
        <f t="shared" si="82"/>
        <v>000100001002001188</v>
      </c>
    </row>
    <row r="4180" spans="1:11" s="3" customFormat="1">
      <c r="A4180" s="176" t="s">
        <v>1653</v>
      </c>
      <c r="B4180" s="28" t="str">
        <f t="shared" si="83"/>
        <v>基本属性/基本信息/出差目的地/岳阳市</v>
      </c>
      <c r="C4180" s="153">
        <v>4</v>
      </c>
      <c r="D4180" s="153">
        <v>0</v>
      </c>
      <c r="E4180" s="177" t="s">
        <v>3417</v>
      </c>
      <c r="F4180" s="177" t="s">
        <v>3986</v>
      </c>
      <c r="G4180" s="177" t="s">
        <v>3417</v>
      </c>
      <c r="H4180" s="177" t="s">
        <v>3420</v>
      </c>
      <c r="I4180" s="177" t="s">
        <v>3417</v>
      </c>
      <c r="J4180" s="183" t="s">
        <v>7578</v>
      </c>
      <c r="K4180" s="176" t="str">
        <f t="shared" si="82"/>
        <v>000100001002001189</v>
      </c>
    </row>
    <row r="4181" spans="1:11" s="3" customFormat="1">
      <c r="A4181" s="176" t="s">
        <v>1654</v>
      </c>
      <c r="B4181" s="28" t="str">
        <f t="shared" si="83"/>
        <v>基本属性/基本信息/出差目的地/常德市</v>
      </c>
      <c r="C4181" s="153">
        <v>4</v>
      </c>
      <c r="D4181" s="153">
        <v>0</v>
      </c>
      <c r="E4181" s="177" t="s">
        <v>3417</v>
      </c>
      <c r="F4181" s="177" t="s">
        <v>3986</v>
      </c>
      <c r="G4181" s="177" t="s">
        <v>3417</v>
      </c>
      <c r="H4181" s="177" t="s">
        <v>3420</v>
      </c>
      <c r="I4181" s="177" t="s">
        <v>3417</v>
      </c>
      <c r="J4181" s="183" t="s">
        <v>7579</v>
      </c>
      <c r="K4181" s="176" t="str">
        <f t="shared" si="82"/>
        <v>000100001002001190</v>
      </c>
    </row>
    <row r="4182" spans="1:11" s="3" customFormat="1">
      <c r="A4182" s="176" t="s">
        <v>1655</v>
      </c>
      <c r="B4182" s="28" t="str">
        <f t="shared" si="83"/>
        <v>基本属性/基本信息/出差目的地/张家界市</v>
      </c>
      <c r="C4182" s="153">
        <v>4</v>
      </c>
      <c r="D4182" s="153">
        <v>0</v>
      </c>
      <c r="E4182" s="177" t="s">
        <v>3417</v>
      </c>
      <c r="F4182" s="177" t="s">
        <v>3986</v>
      </c>
      <c r="G4182" s="177" t="s">
        <v>3417</v>
      </c>
      <c r="H4182" s="177" t="s">
        <v>3420</v>
      </c>
      <c r="I4182" s="177" t="s">
        <v>3417</v>
      </c>
      <c r="J4182" s="183" t="s">
        <v>7580</v>
      </c>
      <c r="K4182" s="176" t="str">
        <f t="shared" si="82"/>
        <v>000100001002001191</v>
      </c>
    </row>
    <row r="4183" spans="1:11" s="3" customFormat="1">
      <c r="A4183" s="176" t="s">
        <v>1656</v>
      </c>
      <c r="B4183" s="28" t="str">
        <f t="shared" si="83"/>
        <v>基本属性/基本信息/出差目的地/益阳市</v>
      </c>
      <c r="C4183" s="153">
        <v>4</v>
      </c>
      <c r="D4183" s="153">
        <v>0</v>
      </c>
      <c r="E4183" s="177" t="s">
        <v>3417</v>
      </c>
      <c r="F4183" s="177" t="s">
        <v>3986</v>
      </c>
      <c r="G4183" s="177" t="s">
        <v>3417</v>
      </c>
      <c r="H4183" s="177" t="s">
        <v>3420</v>
      </c>
      <c r="I4183" s="177" t="s">
        <v>3417</v>
      </c>
      <c r="J4183" s="183" t="s">
        <v>7581</v>
      </c>
      <c r="K4183" s="176" t="str">
        <f t="shared" si="82"/>
        <v>000100001002001192</v>
      </c>
    </row>
    <row r="4184" spans="1:11" s="3" customFormat="1">
      <c r="A4184" s="176" t="s">
        <v>1657</v>
      </c>
      <c r="B4184" s="28" t="str">
        <f t="shared" si="83"/>
        <v>基本属性/基本信息/出差目的地/郴州市</v>
      </c>
      <c r="C4184" s="153">
        <v>4</v>
      </c>
      <c r="D4184" s="153">
        <v>0</v>
      </c>
      <c r="E4184" s="177" t="s">
        <v>3417</v>
      </c>
      <c r="F4184" s="177" t="s">
        <v>3986</v>
      </c>
      <c r="G4184" s="177" t="s">
        <v>3417</v>
      </c>
      <c r="H4184" s="177" t="s">
        <v>3420</v>
      </c>
      <c r="I4184" s="177" t="s">
        <v>3417</v>
      </c>
      <c r="J4184" s="183" t="s">
        <v>7582</v>
      </c>
      <c r="K4184" s="176" t="str">
        <f t="shared" ref="K4184:K4247" si="84">D4184&amp;E4184&amp;F4184&amp;G4184&amp;H4184&amp;I4184&amp;J4184</f>
        <v>000100001002001193</v>
      </c>
    </row>
    <row r="4185" spans="1:11" s="3" customFormat="1">
      <c r="A4185" s="176" t="s">
        <v>1658</v>
      </c>
      <c r="B4185" s="28" t="str">
        <f t="shared" ref="B4185:B4248" si="85">"基本属性/基本信息/出差目的地/"&amp;A4185</f>
        <v>基本属性/基本信息/出差目的地/永州市</v>
      </c>
      <c r="C4185" s="153">
        <v>4</v>
      </c>
      <c r="D4185" s="153">
        <v>0</v>
      </c>
      <c r="E4185" s="177" t="s">
        <v>3417</v>
      </c>
      <c r="F4185" s="177" t="s">
        <v>3986</v>
      </c>
      <c r="G4185" s="177" t="s">
        <v>3417</v>
      </c>
      <c r="H4185" s="177" t="s">
        <v>3420</v>
      </c>
      <c r="I4185" s="177" t="s">
        <v>3417</v>
      </c>
      <c r="J4185" s="183" t="s">
        <v>7583</v>
      </c>
      <c r="K4185" s="176" t="str">
        <f t="shared" si="84"/>
        <v>000100001002001194</v>
      </c>
    </row>
    <row r="4186" spans="1:11" s="3" customFormat="1">
      <c r="A4186" s="176" t="s">
        <v>1659</v>
      </c>
      <c r="B4186" s="28" t="str">
        <f t="shared" si="85"/>
        <v>基本属性/基本信息/出差目的地/怀化市</v>
      </c>
      <c r="C4186" s="153">
        <v>4</v>
      </c>
      <c r="D4186" s="153">
        <v>0</v>
      </c>
      <c r="E4186" s="177" t="s">
        <v>3417</v>
      </c>
      <c r="F4186" s="177" t="s">
        <v>3986</v>
      </c>
      <c r="G4186" s="177" t="s">
        <v>3417</v>
      </c>
      <c r="H4186" s="177" t="s">
        <v>3420</v>
      </c>
      <c r="I4186" s="177" t="s">
        <v>3417</v>
      </c>
      <c r="J4186" s="183" t="s">
        <v>7584</v>
      </c>
      <c r="K4186" s="176" t="str">
        <f t="shared" si="84"/>
        <v>000100001002001195</v>
      </c>
    </row>
    <row r="4187" spans="1:11" s="3" customFormat="1">
      <c r="A4187" s="176" t="s">
        <v>1660</v>
      </c>
      <c r="B4187" s="28" t="str">
        <f t="shared" si="85"/>
        <v>基本属性/基本信息/出差目的地/娄底市</v>
      </c>
      <c r="C4187" s="153">
        <v>4</v>
      </c>
      <c r="D4187" s="153">
        <v>0</v>
      </c>
      <c r="E4187" s="177" t="s">
        <v>3417</v>
      </c>
      <c r="F4187" s="177" t="s">
        <v>3986</v>
      </c>
      <c r="G4187" s="177" t="s">
        <v>3417</v>
      </c>
      <c r="H4187" s="177" t="s">
        <v>3420</v>
      </c>
      <c r="I4187" s="177" t="s">
        <v>3417</v>
      </c>
      <c r="J4187" s="183" t="s">
        <v>7585</v>
      </c>
      <c r="K4187" s="176" t="str">
        <f t="shared" si="84"/>
        <v>000100001002001196</v>
      </c>
    </row>
    <row r="4188" spans="1:11" s="3" customFormat="1">
      <c r="A4188" s="176" t="s">
        <v>3483</v>
      </c>
      <c r="B4188" s="28" t="str">
        <f t="shared" si="85"/>
        <v>基本属性/基本信息/出差目的地/湘西土家族苗族自治州</v>
      </c>
      <c r="C4188" s="153">
        <v>4</v>
      </c>
      <c r="D4188" s="153">
        <v>0</v>
      </c>
      <c r="E4188" s="177" t="s">
        <v>3417</v>
      </c>
      <c r="F4188" s="177" t="s">
        <v>3986</v>
      </c>
      <c r="G4188" s="177" t="s">
        <v>3417</v>
      </c>
      <c r="H4188" s="177" t="s">
        <v>3420</v>
      </c>
      <c r="I4188" s="177" t="s">
        <v>3417</v>
      </c>
      <c r="J4188" s="183" t="s">
        <v>7586</v>
      </c>
      <c r="K4188" s="176" t="str">
        <f t="shared" si="84"/>
        <v>000100001002001197</v>
      </c>
    </row>
    <row r="4189" spans="1:11" s="3" customFormat="1">
      <c r="A4189" s="176" t="s">
        <v>1662</v>
      </c>
      <c r="B4189" s="28" t="str">
        <f t="shared" si="85"/>
        <v>基本属性/基本信息/出差目的地/广州市</v>
      </c>
      <c r="C4189" s="153">
        <v>4</v>
      </c>
      <c r="D4189" s="153">
        <v>0</v>
      </c>
      <c r="E4189" s="177" t="s">
        <v>3417</v>
      </c>
      <c r="F4189" s="177" t="s">
        <v>3986</v>
      </c>
      <c r="G4189" s="177" t="s">
        <v>3417</v>
      </c>
      <c r="H4189" s="177" t="s">
        <v>3420</v>
      </c>
      <c r="I4189" s="177" t="s">
        <v>3417</v>
      </c>
      <c r="J4189" s="183" t="s">
        <v>7587</v>
      </c>
      <c r="K4189" s="176" t="str">
        <f t="shared" si="84"/>
        <v>000100001002001198</v>
      </c>
    </row>
    <row r="4190" spans="1:11" s="3" customFormat="1">
      <c r="A4190" s="176" t="s">
        <v>1663</v>
      </c>
      <c r="B4190" s="28" t="str">
        <f t="shared" si="85"/>
        <v>基本属性/基本信息/出差目的地/韶关市</v>
      </c>
      <c r="C4190" s="153">
        <v>4</v>
      </c>
      <c r="D4190" s="153">
        <v>0</v>
      </c>
      <c r="E4190" s="177" t="s">
        <v>3417</v>
      </c>
      <c r="F4190" s="177" t="s">
        <v>3986</v>
      </c>
      <c r="G4190" s="177" t="s">
        <v>3417</v>
      </c>
      <c r="H4190" s="177" t="s">
        <v>3420</v>
      </c>
      <c r="I4190" s="177" t="s">
        <v>3417</v>
      </c>
      <c r="J4190" s="183" t="s">
        <v>7588</v>
      </c>
      <c r="K4190" s="176" t="str">
        <f t="shared" si="84"/>
        <v>000100001002001199</v>
      </c>
    </row>
    <row r="4191" spans="1:11" s="3" customFormat="1">
      <c r="A4191" s="176" t="s">
        <v>1664</v>
      </c>
      <c r="B4191" s="28" t="str">
        <f t="shared" si="85"/>
        <v>基本属性/基本信息/出差目的地/深圳市</v>
      </c>
      <c r="C4191" s="153">
        <v>4</v>
      </c>
      <c r="D4191" s="153">
        <v>0</v>
      </c>
      <c r="E4191" s="177" t="s">
        <v>3417</v>
      </c>
      <c r="F4191" s="177" t="s">
        <v>3986</v>
      </c>
      <c r="G4191" s="177" t="s">
        <v>3417</v>
      </c>
      <c r="H4191" s="177" t="s">
        <v>3420</v>
      </c>
      <c r="I4191" s="177" t="s">
        <v>3417</v>
      </c>
      <c r="J4191" s="183" t="s">
        <v>7589</v>
      </c>
      <c r="K4191" s="176" t="str">
        <f t="shared" si="84"/>
        <v>000100001002001200</v>
      </c>
    </row>
    <row r="4192" spans="1:11" s="3" customFormat="1">
      <c r="A4192" s="176" t="s">
        <v>1665</v>
      </c>
      <c r="B4192" s="28" t="str">
        <f t="shared" si="85"/>
        <v>基本属性/基本信息/出差目的地/珠海市</v>
      </c>
      <c r="C4192" s="153">
        <v>4</v>
      </c>
      <c r="D4192" s="153">
        <v>0</v>
      </c>
      <c r="E4192" s="177" t="s">
        <v>3417</v>
      </c>
      <c r="F4192" s="177" t="s">
        <v>3986</v>
      </c>
      <c r="G4192" s="177" t="s">
        <v>3417</v>
      </c>
      <c r="H4192" s="177" t="s">
        <v>3420</v>
      </c>
      <c r="I4192" s="177" t="s">
        <v>3417</v>
      </c>
      <c r="J4192" s="183" t="s">
        <v>7590</v>
      </c>
      <c r="K4192" s="176" t="str">
        <f t="shared" si="84"/>
        <v>000100001002001201</v>
      </c>
    </row>
    <row r="4193" spans="1:11" s="3" customFormat="1">
      <c r="A4193" s="176" t="s">
        <v>1666</v>
      </c>
      <c r="B4193" s="28" t="str">
        <f t="shared" si="85"/>
        <v>基本属性/基本信息/出差目的地/汕头市</v>
      </c>
      <c r="C4193" s="153">
        <v>4</v>
      </c>
      <c r="D4193" s="153">
        <v>0</v>
      </c>
      <c r="E4193" s="177" t="s">
        <v>3417</v>
      </c>
      <c r="F4193" s="177" t="s">
        <v>3986</v>
      </c>
      <c r="G4193" s="177" t="s">
        <v>3417</v>
      </c>
      <c r="H4193" s="177" t="s">
        <v>3420</v>
      </c>
      <c r="I4193" s="177" t="s">
        <v>3417</v>
      </c>
      <c r="J4193" s="183" t="s">
        <v>7591</v>
      </c>
      <c r="K4193" s="176" t="str">
        <f t="shared" si="84"/>
        <v>000100001002001202</v>
      </c>
    </row>
    <row r="4194" spans="1:11" s="3" customFormat="1">
      <c r="A4194" s="176" t="s">
        <v>1667</v>
      </c>
      <c r="B4194" s="28" t="str">
        <f t="shared" si="85"/>
        <v>基本属性/基本信息/出差目的地/佛山市</v>
      </c>
      <c r="C4194" s="153">
        <v>4</v>
      </c>
      <c r="D4194" s="153">
        <v>0</v>
      </c>
      <c r="E4194" s="177" t="s">
        <v>3417</v>
      </c>
      <c r="F4194" s="177" t="s">
        <v>3986</v>
      </c>
      <c r="G4194" s="177" t="s">
        <v>3417</v>
      </c>
      <c r="H4194" s="177" t="s">
        <v>3420</v>
      </c>
      <c r="I4194" s="177" t="s">
        <v>3417</v>
      </c>
      <c r="J4194" s="183" t="s">
        <v>7592</v>
      </c>
      <c r="K4194" s="176" t="str">
        <f t="shared" si="84"/>
        <v>000100001002001203</v>
      </c>
    </row>
    <row r="4195" spans="1:11" s="3" customFormat="1">
      <c r="A4195" s="176" t="s">
        <v>1668</v>
      </c>
      <c r="B4195" s="28" t="str">
        <f t="shared" si="85"/>
        <v>基本属性/基本信息/出差目的地/江门市</v>
      </c>
      <c r="C4195" s="153">
        <v>4</v>
      </c>
      <c r="D4195" s="153">
        <v>0</v>
      </c>
      <c r="E4195" s="177" t="s">
        <v>3417</v>
      </c>
      <c r="F4195" s="177" t="s">
        <v>3986</v>
      </c>
      <c r="G4195" s="177" t="s">
        <v>3417</v>
      </c>
      <c r="H4195" s="177" t="s">
        <v>3420</v>
      </c>
      <c r="I4195" s="177" t="s">
        <v>3417</v>
      </c>
      <c r="J4195" s="183" t="s">
        <v>7593</v>
      </c>
      <c r="K4195" s="176" t="str">
        <f t="shared" si="84"/>
        <v>000100001002001204</v>
      </c>
    </row>
    <row r="4196" spans="1:11" s="3" customFormat="1">
      <c r="A4196" s="176" t="s">
        <v>1669</v>
      </c>
      <c r="B4196" s="28" t="str">
        <f t="shared" si="85"/>
        <v>基本属性/基本信息/出差目的地/湛江市</v>
      </c>
      <c r="C4196" s="153">
        <v>4</v>
      </c>
      <c r="D4196" s="153">
        <v>0</v>
      </c>
      <c r="E4196" s="177" t="s">
        <v>3417</v>
      </c>
      <c r="F4196" s="177" t="s">
        <v>3986</v>
      </c>
      <c r="G4196" s="177" t="s">
        <v>3417</v>
      </c>
      <c r="H4196" s="177" t="s">
        <v>3420</v>
      </c>
      <c r="I4196" s="177" t="s">
        <v>3417</v>
      </c>
      <c r="J4196" s="183" t="s">
        <v>7594</v>
      </c>
      <c r="K4196" s="176" t="str">
        <f t="shared" si="84"/>
        <v>000100001002001205</v>
      </c>
    </row>
    <row r="4197" spans="1:11" s="3" customFormat="1">
      <c r="A4197" s="176" t="s">
        <v>1670</v>
      </c>
      <c r="B4197" s="28" t="str">
        <f t="shared" si="85"/>
        <v>基本属性/基本信息/出差目的地/茂名市</v>
      </c>
      <c r="C4197" s="153">
        <v>4</v>
      </c>
      <c r="D4197" s="153">
        <v>0</v>
      </c>
      <c r="E4197" s="177" t="s">
        <v>3417</v>
      </c>
      <c r="F4197" s="177" t="s">
        <v>3986</v>
      </c>
      <c r="G4197" s="177" t="s">
        <v>3417</v>
      </c>
      <c r="H4197" s="177" t="s">
        <v>3420</v>
      </c>
      <c r="I4197" s="177" t="s">
        <v>3417</v>
      </c>
      <c r="J4197" s="183" t="s">
        <v>7595</v>
      </c>
      <c r="K4197" s="176" t="str">
        <f t="shared" si="84"/>
        <v>000100001002001206</v>
      </c>
    </row>
    <row r="4198" spans="1:11" s="3" customFormat="1">
      <c r="A4198" s="176" t="s">
        <v>1671</v>
      </c>
      <c r="B4198" s="28" t="str">
        <f t="shared" si="85"/>
        <v>基本属性/基本信息/出差目的地/肇庆市</v>
      </c>
      <c r="C4198" s="153">
        <v>4</v>
      </c>
      <c r="D4198" s="153">
        <v>0</v>
      </c>
      <c r="E4198" s="177" t="s">
        <v>3417</v>
      </c>
      <c r="F4198" s="177" t="s">
        <v>3986</v>
      </c>
      <c r="G4198" s="177" t="s">
        <v>3417</v>
      </c>
      <c r="H4198" s="177" t="s">
        <v>3420</v>
      </c>
      <c r="I4198" s="177" t="s">
        <v>3417</v>
      </c>
      <c r="J4198" s="183" t="s">
        <v>7596</v>
      </c>
      <c r="K4198" s="176" t="str">
        <f t="shared" si="84"/>
        <v>000100001002001207</v>
      </c>
    </row>
    <row r="4199" spans="1:11" s="3" customFormat="1">
      <c r="A4199" s="176" t="s">
        <v>1672</v>
      </c>
      <c r="B4199" s="28" t="str">
        <f t="shared" si="85"/>
        <v>基本属性/基本信息/出差目的地/惠州市</v>
      </c>
      <c r="C4199" s="153">
        <v>4</v>
      </c>
      <c r="D4199" s="153">
        <v>0</v>
      </c>
      <c r="E4199" s="177" t="s">
        <v>3417</v>
      </c>
      <c r="F4199" s="177" t="s">
        <v>3986</v>
      </c>
      <c r="G4199" s="177" t="s">
        <v>3417</v>
      </c>
      <c r="H4199" s="177" t="s">
        <v>3420</v>
      </c>
      <c r="I4199" s="177" t="s">
        <v>3417</v>
      </c>
      <c r="J4199" s="183" t="s">
        <v>7597</v>
      </c>
      <c r="K4199" s="176" t="str">
        <f t="shared" si="84"/>
        <v>000100001002001208</v>
      </c>
    </row>
    <row r="4200" spans="1:11" s="3" customFormat="1">
      <c r="A4200" s="176" t="s">
        <v>1673</v>
      </c>
      <c r="B4200" s="28" t="str">
        <f t="shared" si="85"/>
        <v>基本属性/基本信息/出差目的地/梅州市</v>
      </c>
      <c r="C4200" s="153">
        <v>4</v>
      </c>
      <c r="D4200" s="153">
        <v>0</v>
      </c>
      <c r="E4200" s="177" t="s">
        <v>3417</v>
      </c>
      <c r="F4200" s="177" t="s">
        <v>3986</v>
      </c>
      <c r="G4200" s="177" t="s">
        <v>3417</v>
      </c>
      <c r="H4200" s="177" t="s">
        <v>3420</v>
      </c>
      <c r="I4200" s="177" t="s">
        <v>3417</v>
      </c>
      <c r="J4200" s="183" t="s">
        <v>7598</v>
      </c>
      <c r="K4200" s="176" t="str">
        <f t="shared" si="84"/>
        <v>000100001002001209</v>
      </c>
    </row>
    <row r="4201" spans="1:11" s="3" customFormat="1">
      <c r="A4201" s="176" t="s">
        <v>1674</v>
      </c>
      <c r="B4201" s="28" t="str">
        <f t="shared" si="85"/>
        <v>基本属性/基本信息/出差目的地/汕尾市</v>
      </c>
      <c r="C4201" s="153">
        <v>4</v>
      </c>
      <c r="D4201" s="153">
        <v>0</v>
      </c>
      <c r="E4201" s="177" t="s">
        <v>3417</v>
      </c>
      <c r="F4201" s="177" t="s">
        <v>3986</v>
      </c>
      <c r="G4201" s="177" t="s">
        <v>3417</v>
      </c>
      <c r="H4201" s="177" t="s">
        <v>3420</v>
      </c>
      <c r="I4201" s="177" t="s">
        <v>3417</v>
      </c>
      <c r="J4201" s="183" t="s">
        <v>7599</v>
      </c>
      <c r="K4201" s="176" t="str">
        <f t="shared" si="84"/>
        <v>000100001002001210</v>
      </c>
    </row>
    <row r="4202" spans="1:11" s="3" customFormat="1">
      <c r="A4202" s="176" t="s">
        <v>1675</v>
      </c>
      <c r="B4202" s="28" t="str">
        <f t="shared" si="85"/>
        <v>基本属性/基本信息/出差目的地/河源市</v>
      </c>
      <c r="C4202" s="153">
        <v>4</v>
      </c>
      <c r="D4202" s="153">
        <v>0</v>
      </c>
      <c r="E4202" s="177" t="s">
        <v>3417</v>
      </c>
      <c r="F4202" s="177" t="s">
        <v>3986</v>
      </c>
      <c r="G4202" s="177" t="s">
        <v>3417</v>
      </c>
      <c r="H4202" s="177" t="s">
        <v>3420</v>
      </c>
      <c r="I4202" s="177" t="s">
        <v>3417</v>
      </c>
      <c r="J4202" s="183" t="s">
        <v>7600</v>
      </c>
      <c r="K4202" s="176" t="str">
        <f t="shared" si="84"/>
        <v>000100001002001211</v>
      </c>
    </row>
    <row r="4203" spans="1:11" s="3" customFormat="1">
      <c r="A4203" s="176" t="s">
        <v>1676</v>
      </c>
      <c r="B4203" s="28" t="str">
        <f t="shared" si="85"/>
        <v>基本属性/基本信息/出差目的地/阳江市</v>
      </c>
      <c r="C4203" s="153">
        <v>4</v>
      </c>
      <c r="D4203" s="153">
        <v>0</v>
      </c>
      <c r="E4203" s="177" t="s">
        <v>3417</v>
      </c>
      <c r="F4203" s="177" t="s">
        <v>3986</v>
      </c>
      <c r="G4203" s="177" t="s">
        <v>3417</v>
      </c>
      <c r="H4203" s="177" t="s">
        <v>3420</v>
      </c>
      <c r="I4203" s="177" t="s">
        <v>3417</v>
      </c>
      <c r="J4203" s="183" t="s">
        <v>7601</v>
      </c>
      <c r="K4203" s="176" t="str">
        <f t="shared" si="84"/>
        <v>000100001002001212</v>
      </c>
    </row>
    <row r="4204" spans="1:11" s="3" customFormat="1">
      <c r="A4204" s="176" t="s">
        <v>1677</v>
      </c>
      <c r="B4204" s="28" t="str">
        <f t="shared" si="85"/>
        <v>基本属性/基本信息/出差目的地/清远市</v>
      </c>
      <c r="C4204" s="153">
        <v>4</v>
      </c>
      <c r="D4204" s="153">
        <v>0</v>
      </c>
      <c r="E4204" s="177" t="s">
        <v>3417</v>
      </c>
      <c r="F4204" s="177" t="s">
        <v>3986</v>
      </c>
      <c r="G4204" s="177" t="s">
        <v>3417</v>
      </c>
      <c r="H4204" s="177" t="s">
        <v>3420</v>
      </c>
      <c r="I4204" s="177" t="s">
        <v>3417</v>
      </c>
      <c r="J4204" s="183" t="s">
        <v>7602</v>
      </c>
      <c r="K4204" s="176" t="str">
        <f t="shared" si="84"/>
        <v>000100001002001213</v>
      </c>
    </row>
    <row r="4205" spans="1:11" s="3" customFormat="1">
      <c r="A4205" s="176" t="s">
        <v>1678</v>
      </c>
      <c r="B4205" s="28" t="str">
        <f t="shared" si="85"/>
        <v>基本属性/基本信息/出差目的地/东莞市</v>
      </c>
      <c r="C4205" s="153">
        <v>4</v>
      </c>
      <c r="D4205" s="153">
        <v>0</v>
      </c>
      <c r="E4205" s="177" t="s">
        <v>3417</v>
      </c>
      <c r="F4205" s="177" t="s">
        <v>3986</v>
      </c>
      <c r="G4205" s="177" t="s">
        <v>3417</v>
      </c>
      <c r="H4205" s="177" t="s">
        <v>3420</v>
      </c>
      <c r="I4205" s="177" t="s">
        <v>3417</v>
      </c>
      <c r="J4205" s="183" t="s">
        <v>7603</v>
      </c>
      <c r="K4205" s="176" t="str">
        <f t="shared" si="84"/>
        <v>000100001002001214</v>
      </c>
    </row>
    <row r="4206" spans="1:11" s="3" customFormat="1">
      <c r="A4206" s="176" t="s">
        <v>1679</v>
      </c>
      <c r="B4206" s="28" t="str">
        <f t="shared" si="85"/>
        <v>基本属性/基本信息/出差目的地/中山市</v>
      </c>
      <c r="C4206" s="153">
        <v>4</v>
      </c>
      <c r="D4206" s="153">
        <v>0</v>
      </c>
      <c r="E4206" s="177" t="s">
        <v>3417</v>
      </c>
      <c r="F4206" s="177" t="s">
        <v>3986</v>
      </c>
      <c r="G4206" s="177" t="s">
        <v>3417</v>
      </c>
      <c r="H4206" s="177" t="s">
        <v>3420</v>
      </c>
      <c r="I4206" s="177" t="s">
        <v>3417</v>
      </c>
      <c r="J4206" s="183" t="s">
        <v>7604</v>
      </c>
      <c r="K4206" s="176" t="str">
        <f t="shared" si="84"/>
        <v>000100001002001215</v>
      </c>
    </row>
    <row r="4207" spans="1:11" s="3" customFormat="1">
      <c r="A4207" s="176" t="s">
        <v>1680</v>
      </c>
      <c r="B4207" s="28" t="str">
        <f t="shared" si="85"/>
        <v>基本属性/基本信息/出差目的地/潮州市</v>
      </c>
      <c r="C4207" s="153">
        <v>4</v>
      </c>
      <c r="D4207" s="153">
        <v>0</v>
      </c>
      <c r="E4207" s="177" t="s">
        <v>3417</v>
      </c>
      <c r="F4207" s="177" t="s">
        <v>3986</v>
      </c>
      <c r="G4207" s="177" t="s">
        <v>3417</v>
      </c>
      <c r="H4207" s="177" t="s">
        <v>3420</v>
      </c>
      <c r="I4207" s="177" t="s">
        <v>3417</v>
      </c>
      <c r="J4207" s="183" t="s">
        <v>7605</v>
      </c>
      <c r="K4207" s="176" t="str">
        <f t="shared" si="84"/>
        <v>000100001002001216</v>
      </c>
    </row>
    <row r="4208" spans="1:11" s="3" customFormat="1">
      <c r="A4208" s="176" t="s">
        <v>1681</v>
      </c>
      <c r="B4208" s="28" t="str">
        <f t="shared" si="85"/>
        <v>基本属性/基本信息/出差目的地/揭阳市</v>
      </c>
      <c r="C4208" s="153">
        <v>4</v>
      </c>
      <c r="D4208" s="153">
        <v>0</v>
      </c>
      <c r="E4208" s="177" t="s">
        <v>3417</v>
      </c>
      <c r="F4208" s="177" t="s">
        <v>3986</v>
      </c>
      <c r="G4208" s="177" t="s">
        <v>3417</v>
      </c>
      <c r="H4208" s="177" t="s">
        <v>3420</v>
      </c>
      <c r="I4208" s="177" t="s">
        <v>3417</v>
      </c>
      <c r="J4208" s="183" t="s">
        <v>7606</v>
      </c>
      <c r="K4208" s="176" t="str">
        <f t="shared" si="84"/>
        <v>000100001002001217</v>
      </c>
    </row>
    <row r="4209" spans="1:11" s="3" customFormat="1">
      <c r="A4209" s="176" t="s">
        <v>1682</v>
      </c>
      <c r="B4209" s="28" t="str">
        <f t="shared" si="85"/>
        <v>基本属性/基本信息/出差目的地/云浮市</v>
      </c>
      <c r="C4209" s="153">
        <v>4</v>
      </c>
      <c r="D4209" s="153">
        <v>0</v>
      </c>
      <c r="E4209" s="177" t="s">
        <v>3417</v>
      </c>
      <c r="F4209" s="177" t="s">
        <v>3986</v>
      </c>
      <c r="G4209" s="177" t="s">
        <v>3417</v>
      </c>
      <c r="H4209" s="177" t="s">
        <v>3420</v>
      </c>
      <c r="I4209" s="177" t="s">
        <v>3417</v>
      </c>
      <c r="J4209" s="183" t="s">
        <v>7607</v>
      </c>
      <c r="K4209" s="176" t="str">
        <f t="shared" si="84"/>
        <v>000100001002001218</v>
      </c>
    </row>
    <row r="4210" spans="1:11" s="3" customFormat="1">
      <c r="A4210" s="176" t="s">
        <v>1683</v>
      </c>
      <c r="B4210" s="28" t="str">
        <f t="shared" si="85"/>
        <v>基本属性/基本信息/出差目的地/南宁市</v>
      </c>
      <c r="C4210" s="153">
        <v>4</v>
      </c>
      <c r="D4210" s="153">
        <v>0</v>
      </c>
      <c r="E4210" s="177" t="s">
        <v>3417</v>
      </c>
      <c r="F4210" s="177" t="s">
        <v>3986</v>
      </c>
      <c r="G4210" s="177" t="s">
        <v>3417</v>
      </c>
      <c r="H4210" s="177" t="s">
        <v>3420</v>
      </c>
      <c r="I4210" s="177" t="s">
        <v>3417</v>
      </c>
      <c r="J4210" s="183" t="s">
        <v>7608</v>
      </c>
      <c r="K4210" s="176" t="str">
        <f t="shared" si="84"/>
        <v>000100001002001219</v>
      </c>
    </row>
    <row r="4211" spans="1:11" s="3" customFormat="1">
      <c r="A4211" s="176" t="s">
        <v>1684</v>
      </c>
      <c r="B4211" s="28" t="str">
        <f t="shared" si="85"/>
        <v>基本属性/基本信息/出差目的地/柳州市</v>
      </c>
      <c r="C4211" s="153">
        <v>4</v>
      </c>
      <c r="D4211" s="153">
        <v>0</v>
      </c>
      <c r="E4211" s="177" t="s">
        <v>3417</v>
      </c>
      <c r="F4211" s="177" t="s">
        <v>3986</v>
      </c>
      <c r="G4211" s="177" t="s">
        <v>3417</v>
      </c>
      <c r="H4211" s="177" t="s">
        <v>3420</v>
      </c>
      <c r="I4211" s="177" t="s">
        <v>3417</v>
      </c>
      <c r="J4211" s="183" t="s">
        <v>7609</v>
      </c>
      <c r="K4211" s="176" t="str">
        <f t="shared" si="84"/>
        <v>000100001002001220</v>
      </c>
    </row>
    <row r="4212" spans="1:11" s="3" customFormat="1">
      <c r="A4212" s="176" t="s">
        <v>1685</v>
      </c>
      <c r="B4212" s="28" t="str">
        <f t="shared" si="85"/>
        <v>基本属性/基本信息/出差目的地/桂林市</v>
      </c>
      <c r="C4212" s="153">
        <v>4</v>
      </c>
      <c r="D4212" s="153">
        <v>0</v>
      </c>
      <c r="E4212" s="177" t="s">
        <v>3417</v>
      </c>
      <c r="F4212" s="177" t="s">
        <v>3986</v>
      </c>
      <c r="G4212" s="177" t="s">
        <v>3417</v>
      </c>
      <c r="H4212" s="177" t="s">
        <v>3420</v>
      </c>
      <c r="I4212" s="177" t="s">
        <v>3417</v>
      </c>
      <c r="J4212" s="183" t="s">
        <v>7610</v>
      </c>
      <c r="K4212" s="176" t="str">
        <f t="shared" si="84"/>
        <v>000100001002001221</v>
      </c>
    </row>
    <row r="4213" spans="1:11" s="3" customFormat="1">
      <c r="A4213" s="176" t="s">
        <v>1686</v>
      </c>
      <c r="B4213" s="28" t="str">
        <f t="shared" si="85"/>
        <v>基本属性/基本信息/出差目的地/梧州市</v>
      </c>
      <c r="C4213" s="153">
        <v>4</v>
      </c>
      <c r="D4213" s="153">
        <v>0</v>
      </c>
      <c r="E4213" s="177" t="s">
        <v>3417</v>
      </c>
      <c r="F4213" s="177" t="s">
        <v>3986</v>
      </c>
      <c r="G4213" s="177" t="s">
        <v>3417</v>
      </c>
      <c r="H4213" s="177" t="s">
        <v>3420</v>
      </c>
      <c r="I4213" s="177" t="s">
        <v>3417</v>
      </c>
      <c r="J4213" s="183" t="s">
        <v>7611</v>
      </c>
      <c r="K4213" s="176" t="str">
        <f t="shared" si="84"/>
        <v>000100001002001222</v>
      </c>
    </row>
    <row r="4214" spans="1:11" s="3" customFormat="1">
      <c r="A4214" s="176" t="s">
        <v>1687</v>
      </c>
      <c r="B4214" s="28" t="str">
        <f t="shared" si="85"/>
        <v>基本属性/基本信息/出差目的地/北海市</v>
      </c>
      <c r="C4214" s="153">
        <v>4</v>
      </c>
      <c r="D4214" s="153">
        <v>0</v>
      </c>
      <c r="E4214" s="177" t="s">
        <v>3417</v>
      </c>
      <c r="F4214" s="177" t="s">
        <v>3986</v>
      </c>
      <c r="G4214" s="177" t="s">
        <v>3417</v>
      </c>
      <c r="H4214" s="177" t="s">
        <v>3420</v>
      </c>
      <c r="I4214" s="177" t="s">
        <v>3417</v>
      </c>
      <c r="J4214" s="183" t="s">
        <v>7612</v>
      </c>
      <c r="K4214" s="176" t="str">
        <f t="shared" si="84"/>
        <v>000100001002001223</v>
      </c>
    </row>
    <row r="4215" spans="1:11" s="3" customFormat="1">
      <c r="A4215" s="176" t="s">
        <v>1688</v>
      </c>
      <c r="B4215" s="28" t="str">
        <f t="shared" si="85"/>
        <v>基本属性/基本信息/出差目的地/防城港市</v>
      </c>
      <c r="C4215" s="153">
        <v>4</v>
      </c>
      <c r="D4215" s="153">
        <v>0</v>
      </c>
      <c r="E4215" s="177" t="s">
        <v>3417</v>
      </c>
      <c r="F4215" s="177" t="s">
        <v>3986</v>
      </c>
      <c r="G4215" s="177" t="s">
        <v>3417</v>
      </c>
      <c r="H4215" s="177" t="s">
        <v>3420</v>
      </c>
      <c r="I4215" s="177" t="s">
        <v>3417</v>
      </c>
      <c r="J4215" s="183" t="s">
        <v>7613</v>
      </c>
      <c r="K4215" s="176" t="str">
        <f t="shared" si="84"/>
        <v>000100001002001224</v>
      </c>
    </row>
    <row r="4216" spans="1:11" s="3" customFormat="1">
      <c r="A4216" s="176" t="s">
        <v>1689</v>
      </c>
      <c r="B4216" s="28" t="str">
        <f t="shared" si="85"/>
        <v>基本属性/基本信息/出差目的地/钦州市</v>
      </c>
      <c r="C4216" s="153">
        <v>4</v>
      </c>
      <c r="D4216" s="153">
        <v>0</v>
      </c>
      <c r="E4216" s="177" t="s">
        <v>3417</v>
      </c>
      <c r="F4216" s="177" t="s">
        <v>3986</v>
      </c>
      <c r="G4216" s="177" t="s">
        <v>3417</v>
      </c>
      <c r="H4216" s="177" t="s">
        <v>3420</v>
      </c>
      <c r="I4216" s="177" t="s">
        <v>3417</v>
      </c>
      <c r="J4216" s="183" t="s">
        <v>7614</v>
      </c>
      <c r="K4216" s="176" t="str">
        <f t="shared" si="84"/>
        <v>000100001002001225</v>
      </c>
    </row>
    <row r="4217" spans="1:11" s="3" customFormat="1">
      <c r="A4217" s="176" t="s">
        <v>1690</v>
      </c>
      <c r="B4217" s="28" t="str">
        <f t="shared" si="85"/>
        <v>基本属性/基本信息/出差目的地/贵港市</v>
      </c>
      <c r="C4217" s="153">
        <v>4</v>
      </c>
      <c r="D4217" s="153">
        <v>0</v>
      </c>
      <c r="E4217" s="177" t="s">
        <v>3417</v>
      </c>
      <c r="F4217" s="177" t="s">
        <v>3986</v>
      </c>
      <c r="G4217" s="177" t="s">
        <v>3417</v>
      </c>
      <c r="H4217" s="177" t="s">
        <v>3420</v>
      </c>
      <c r="I4217" s="177" t="s">
        <v>3417</v>
      </c>
      <c r="J4217" s="183" t="s">
        <v>7615</v>
      </c>
      <c r="K4217" s="176" t="str">
        <f t="shared" si="84"/>
        <v>000100001002001226</v>
      </c>
    </row>
    <row r="4218" spans="1:11" s="3" customFormat="1">
      <c r="A4218" s="176" t="s">
        <v>1691</v>
      </c>
      <c r="B4218" s="28" t="str">
        <f t="shared" si="85"/>
        <v>基本属性/基本信息/出差目的地/玉林市</v>
      </c>
      <c r="C4218" s="153">
        <v>4</v>
      </c>
      <c r="D4218" s="153">
        <v>0</v>
      </c>
      <c r="E4218" s="177" t="s">
        <v>3417</v>
      </c>
      <c r="F4218" s="177" t="s">
        <v>3986</v>
      </c>
      <c r="G4218" s="177" t="s">
        <v>3417</v>
      </c>
      <c r="H4218" s="177" t="s">
        <v>3420</v>
      </c>
      <c r="I4218" s="177" t="s">
        <v>3417</v>
      </c>
      <c r="J4218" s="183" t="s">
        <v>7616</v>
      </c>
      <c r="K4218" s="176" t="str">
        <f t="shared" si="84"/>
        <v>000100001002001227</v>
      </c>
    </row>
    <row r="4219" spans="1:11" s="3" customFormat="1">
      <c r="A4219" s="176" t="s">
        <v>1692</v>
      </c>
      <c r="B4219" s="28" t="str">
        <f t="shared" si="85"/>
        <v>基本属性/基本信息/出差目的地/百色市</v>
      </c>
      <c r="C4219" s="153">
        <v>4</v>
      </c>
      <c r="D4219" s="153">
        <v>0</v>
      </c>
      <c r="E4219" s="177" t="s">
        <v>3417</v>
      </c>
      <c r="F4219" s="177" t="s">
        <v>3986</v>
      </c>
      <c r="G4219" s="177" t="s">
        <v>3417</v>
      </c>
      <c r="H4219" s="177" t="s">
        <v>3420</v>
      </c>
      <c r="I4219" s="177" t="s">
        <v>3417</v>
      </c>
      <c r="J4219" s="183" t="s">
        <v>7617</v>
      </c>
      <c r="K4219" s="176" t="str">
        <f t="shared" si="84"/>
        <v>000100001002001228</v>
      </c>
    </row>
    <row r="4220" spans="1:11" s="3" customFormat="1">
      <c r="A4220" s="176" t="s">
        <v>1693</v>
      </c>
      <c r="B4220" s="28" t="str">
        <f t="shared" si="85"/>
        <v>基本属性/基本信息/出差目的地/贺州市</v>
      </c>
      <c r="C4220" s="153">
        <v>4</v>
      </c>
      <c r="D4220" s="153">
        <v>0</v>
      </c>
      <c r="E4220" s="177" t="s">
        <v>3417</v>
      </c>
      <c r="F4220" s="177" t="s">
        <v>3986</v>
      </c>
      <c r="G4220" s="177" t="s">
        <v>3417</v>
      </c>
      <c r="H4220" s="177" t="s">
        <v>3420</v>
      </c>
      <c r="I4220" s="177" t="s">
        <v>3417</v>
      </c>
      <c r="J4220" s="183" t="s">
        <v>7618</v>
      </c>
      <c r="K4220" s="176" t="str">
        <f t="shared" si="84"/>
        <v>000100001002001229</v>
      </c>
    </row>
    <row r="4221" spans="1:11" s="3" customFormat="1">
      <c r="A4221" s="176" t="s">
        <v>1694</v>
      </c>
      <c r="B4221" s="28" t="str">
        <f t="shared" si="85"/>
        <v>基本属性/基本信息/出差目的地/河池市</v>
      </c>
      <c r="C4221" s="153">
        <v>4</v>
      </c>
      <c r="D4221" s="153">
        <v>0</v>
      </c>
      <c r="E4221" s="177" t="s">
        <v>3417</v>
      </c>
      <c r="F4221" s="177" t="s">
        <v>3986</v>
      </c>
      <c r="G4221" s="177" t="s">
        <v>3417</v>
      </c>
      <c r="H4221" s="177" t="s">
        <v>3420</v>
      </c>
      <c r="I4221" s="177" t="s">
        <v>3417</v>
      </c>
      <c r="J4221" s="183" t="s">
        <v>7619</v>
      </c>
      <c r="K4221" s="176" t="str">
        <f t="shared" si="84"/>
        <v>000100001002001230</v>
      </c>
    </row>
    <row r="4222" spans="1:11" s="3" customFormat="1">
      <c r="A4222" s="176" t="s">
        <v>1695</v>
      </c>
      <c r="B4222" s="28" t="str">
        <f t="shared" si="85"/>
        <v>基本属性/基本信息/出差目的地/来宾市</v>
      </c>
      <c r="C4222" s="153">
        <v>4</v>
      </c>
      <c r="D4222" s="153">
        <v>0</v>
      </c>
      <c r="E4222" s="177" t="s">
        <v>3417</v>
      </c>
      <c r="F4222" s="177" t="s">
        <v>3986</v>
      </c>
      <c r="G4222" s="177" t="s">
        <v>3417</v>
      </c>
      <c r="H4222" s="177" t="s">
        <v>3420</v>
      </c>
      <c r="I4222" s="177" t="s">
        <v>3417</v>
      </c>
      <c r="J4222" s="183" t="s">
        <v>7620</v>
      </c>
      <c r="K4222" s="176" t="str">
        <f t="shared" si="84"/>
        <v>000100001002001231</v>
      </c>
    </row>
    <row r="4223" spans="1:11" s="3" customFormat="1">
      <c r="A4223" s="176" t="s">
        <v>1696</v>
      </c>
      <c r="B4223" s="28" t="str">
        <f t="shared" si="85"/>
        <v>基本属性/基本信息/出差目的地/崇左市</v>
      </c>
      <c r="C4223" s="153">
        <v>4</v>
      </c>
      <c r="D4223" s="153">
        <v>0</v>
      </c>
      <c r="E4223" s="177" t="s">
        <v>3417</v>
      </c>
      <c r="F4223" s="177" t="s">
        <v>3986</v>
      </c>
      <c r="G4223" s="177" t="s">
        <v>3417</v>
      </c>
      <c r="H4223" s="177" t="s">
        <v>3420</v>
      </c>
      <c r="I4223" s="177" t="s">
        <v>3417</v>
      </c>
      <c r="J4223" s="183" t="s">
        <v>7621</v>
      </c>
      <c r="K4223" s="176" t="str">
        <f t="shared" si="84"/>
        <v>000100001002001232</v>
      </c>
    </row>
    <row r="4224" spans="1:11" s="3" customFormat="1">
      <c r="A4224" s="176" t="s">
        <v>1697</v>
      </c>
      <c r="B4224" s="28" t="str">
        <f t="shared" si="85"/>
        <v>基本属性/基本信息/出差目的地/海口市</v>
      </c>
      <c r="C4224" s="153">
        <v>4</v>
      </c>
      <c r="D4224" s="153">
        <v>0</v>
      </c>
      <c r="E4224" s="177" t="s">
        <v>3417</v>
      </c>
      <c r="F4224" s="177" t="s">
        <v>3986</v>
      </c>
      <c r="G4224" s="177" t="s">
        <v>3417</v>
      </c>
      <c r="H4224" s="177" t="s">
        <v>3420</v>
      </c>
      <c r="I4224" s="177" t="s">
        <v>3417</v>
      </c>
      <c r="J4224" s="183" t="s">
        <v>7622</v>
      </c>
      <c r="K4224" s="176" t="str">
        <f t="shared" si="84"/>
        <v>000100001002001233</v>
      </c>
    </row>
    <row r="4225" spans="1:11" s="3" customFormat="1">
      <c r="A4225" s="176" t="s">
        <v>1698</v>
      </c>
      <c r="B4225" s="28" t="str">
        <f t="shared" si="85"/>
        <v>基本属性/基本信息/出差目的地/三亚市</v>
      </c>
      <c r="C4225" s="153">
        <v>4</v>
      </c>
      <c r="D4225" s="153">
        <v>0</v>
      </c>
      <c r="E4225" s="177" t="s">
        <v>3417</v>
      </c>
      <c r="F4225" s="177" t="s">
        <v>3986</v>
      </c>
      <c r="G4225" s="177" t="s">
        <v>3417</v>
      </c>
      <c r="H4225" s="177" t="s">
        <v>3420</v>
      </c>
      <c r="I4225" s="177" t="s">
        <v>3417</v>
      </c>
      <c r="J4225" s="183" t="s">
        <v>7623</v>
      </c>
      <c r="K4225" s="176" t="str">
        <f t="shared" si="84"/>
        <v>000100001002001234</v>
      </c>
    </row>
    <row r="4226" spans="1:11" s="3" customFormat="1">
      <c r="A4226" s="176" t="s">
        <v>3484</v>
      </c>
      <c r="B4226" s="28" t="str">
        <f t="shared" si="85"/>
        <v>基本属性/基本信息/出差目的地/三沙市</v>
      </c>
      <c r="C4226" s="153">
        <v>4</v>
      </c>
      <c r="D4226" s="153">
        <v>0</v>
      </c>
      <c r="E4226" s="177" t="s">
        <v>3417</v>
      </c>
      <c r="F4226" s="177" t="s">
        <v>3986</v>
      </c>
      <c r="G4226" s="177" t="s">
        <v>3417</v>
      </c>
      <c r="H4226" s="177" t="s">
        <v>3420</v>
      </c>
      <c r="I4226" s="177" t="s">
        <v>3417</v>
      </c>
      <c r="J4226" s="183" t="s">
        <v>7624</v>
      </c>
      <c r="K4226" s="176" t="str">
        <f t="shared" si="84"/>
        <v>000100001002001235</v>
      </c>
    </row>
    <row r="4227" spans="1:11" s="3" customFormat="1">
      <c r="A4227" s="176" t="s">
        <v>3485</v>
      </c>
      <c r="B4227" s="28" t="str">
        <f t="shared" si="85"/>
        <v>基本属性/基本信息/出差目的地/海南省直辖县级行政区划</v>
      </c>
      <c r="C4227" s="153">
        <v>4</v>
      </c>
      <c r="D4227" s="153">
        <v>0</v>
      </c>
      <c r="E4227" s="177" t="s">
        <v>3417</v>
      </c>
      <c r="F4227" s="177" t="s">
        <v>3986</v>
      </c>
      <c r="G4227" s="177" t="s">
        <v>3417</v>
      </c>
      <c r="H4227" s="177" t="s">
        <v>3420</v>
      </c>
      <c r="I4227" s="177" t="s">
        <v>3417</v>
      </c>
      <c r="J4227" s="183" t="s">
        <v>7625</v>
      </c>
      <c r="K4227" s="176" t="str">
        <f t="shared" si="84"/>
        <v>000100001002001236</v>
      </c>
    </row>
    <row r="4228" spans="1:11" s="3" customFormat="1">
      <c r="A4228" s="176" t="s">
        <v>1699</v>
      </c>
      <c r="B4228" s="28" t="str">
        <f t="shared" si="85"/>
        <v>基本属性/基本信息/出差目的地/重庆市</v>
      </c>
      <c r="C4228" s="153">
        <v>4</v>
      </c>
      <c r="D4228" s="153">
        <v>0</v>
      </c>
      <c r="E4228" s="177" t="s">
        <v>3417</v>
      </c>
      <c r="F4228" s="177" t="s">
        <v>3986</v>
      </c>
      <c r="G4228" s="177" t="s">
        <v>3417</v>
      </c>
      <c r="H4228" s="177" t="s">
        <v>3420</v>
      </c>
      <c r="I4228" s="177" t="s">
        <v>3417</v>
      </c>
      <c r="J4228" s="183" t="s">
        <v>7626</v>
      </c>
      <c r="K4228" s="176" t="str">
        <f t="shared" si="84"/>
        <v>000100001002001237</v>
      </c>
    </row>
    <row r="4229" spans="1:11" s="3" customFormat="1">
      <c r="A4229" s="176" t="s">
        <v>1700</v>
      </c>
      <c r="B4229" s="28" t="str">
        <f t="shared" si="85"/>
        <v>基本属性/基本信息/出差目的地/成都市</v>
      </c>
      <c r="C4229" s="153">
        <v>4</v>
      </c>
      <c r="D4229" s="153">
        <v>0</v>
      </c>
      <c r="E4229" s="177" t="s">
        <v>3417</v>
      </c>
      <c r="F4229" s="177" t="s">
        <v>3986</v>
      </c>
      <c r="G4229" s="177" t="s">
        <v>3417</v>
      </c>
      <c r="H4229" s="177" t="s">
        <v>3420</v>
      </c>
      <c r="I4229" s="177" t="s">
        <v>3417</v>
      </c>
      <c r="J4229" s="183" t="s">
        <v>7627</v>
      </c>
      <c r="K4229" s="176" t="str">
        <f t="shared" si="84"/>
        <v>000100001002001238</v>
      </c>
    </row>
    <row r="4230" spans="1:11" s="3" customFormat="1">
      <c r="A4230" s="176" t="s">
        <v>1701</v>
      </c>
      <c r="B4230" s="28" t="str">
        <f t="shared" si="85"/>
        <v>基本属性/基本信息/出差目的地/自贡市</v>
      </c>
      <c r="C4230" s="153">
        <v>4</v>
      </c>
      <c r="D4230" s="153">
        <v>0</v>
      </c>
      <c r="E4230" s="177" t="s">
        <v>3417</v>
      </c>
      <c r="F4230" s="177" t="s">
        <v>3986</v>
      </c>
      <c r="G4230" s="177" t="s">
        <v>3417</v>
      </c>
      <c r="H4230" s="177" t="s">
        <v>3420</v>
      </c>
      <c r="I4230" s="177" t="s">
        <v>3417</v>
      </c>
      <c r="J4230" s="183" t="s">
        <v>7628</v>
      </c>
      <c r="K4230" s="176" t="str">
        <f t="shared" si="84"/>
        <v>000100001002001239</v>
      </c>
    </row>
    <row r="4231" spans="1:11" s="3" customFormat="1">
      <c r="A4231" s="176" t="s">
        <v>1702</v>
      </c>
      <c r="B4231" s="28" t="str">
        <f t="shared" si="85"/>
        <v>基本属性/基本信息/出差目的地/攀枝花市</v>
      </c>
      <c r="C4231" s="153">
        <v>4</v>
      </c>
      <c r="D4231" s="153">
        <v>0</v>
      </c>
      <c r="E4231" s="177" t="s">
        <v>3417</v>
      </c>
      <c r="F4231" s="177" t="s">
        <v>3986</v>
      </c>
      <c r="G4231" s="177" t="s">
        <v>3417</v>
      </c>
      <c r="H4231" s="177" t="s">
        <v>3420</v>
      </c>
      <c r="I4231" s="177" t="s">
        <v>3417</v>
      </c>
      <c r="J4231" s="183" t="s">
        <v>7629</v>
      </c>
      <c r="K4231" s="176" t="str">
        <f t="shared" si="84"/>
        <v>000100001002001240</v>
      </c>
    </row>
    <row r="4232" spans="1:11" s="3" customFormat="1">
      <c r="A4232" s="176" t="s">
        <v>1703</v>
      </c>
      <c r="B4232" s="28" t="str">
        <f t="shared" si="85"/>
        <v>基本属性/基本信息/出差目的地/泸州市</v>
      </c>
      <c r="C4232" s="153">
        <v>4</v>
      </c>
      <c r="D4232" s="153">
        <v>0</v>
      </c>
      <c r="E4232" s="177" t="s">
        <v>3417</v>
      </c>
      <c r="F4232" s="177" t="s">
        <v>3986</v>
      </c>
      <c r="G4232" s="177" t="s">
        <v>3417</v>
      </c>
      <c r="H4232" s="177" t="s">
        <v>3420</v>
      </c>
      <c r="I4232" s="177" t="s">
        <v>3417</v>
      </c>
      <c r="J4232" s="183" t="s">
        <v>7630</v>
      </c>
      <c r="K4232" s="176" t="str">
        <f t="shared" si="84"/>
        <v>000100001002001241</v>
      </c>
    </row>
    <row r="4233" spans="1:11" s="3" customFormat="1">
      <c r="A4233" s="176" t="s">
        <v>1704</v>
      </c>
      <c r="B4233" s="28" t="str">
        <f t="shared" si="85"/>
        <v>基本属性/基本信息/出差目的地/德阳市</v>
      </c>
      <c r="C4233" s="153">
        <v>4</v>
      </c>
      <c r="D4233" s="153">
        <v>0</v>
      </c>
      <c r="E4233" s="177" t="s">
        <v>3417</v>
      </c>
      <c r="F4233" s="177" t="s">
        <v>3986</v>
      </c>
      <c r="G4233" s="177" t="s">
        <v>3417</v>
      </c>
      <c r="H4233" s="177" t="s">
        <v>3420</v>
      </c>
      <c r="I4233" s="177" t="s">
        <v>3417</v>
      </c>
      <c r="J4233" s="183" t="s">
        <v>7631</v>
      </c>
      <c r="K4233" s="176" t="str">
        <f t="shared" si="84"/>
        <v>000100001002001242</v>
      </c>
    </row>
    <row r="4234" spans="1:11" s="3" customFormat="1">
      <c r="A4234" s="176" t="s">
        <v>1705</v>
      </c>
      <c r="B4234" s="28" t="str">
        <f t="shared" si="85"/>
        <v>基本属性/基本信息/出差目的地/绵阳市</v>
      </c>
      <c r="C4234" s="153">
        <v>4</v>
      </c>
      <c r="D4234" s="153">
        <v>0</v>
      </c>
      <c r="E4234" s="177" t="s">
        <v>3417</v>
      </c>
      <c r="F4234" s="177" t="s">
        <v>3986</v>
      </c>
      <c r="G4234" s="177" t="s">
        <v>3417</v>
      </c>
      <c r="H4234" s="177" t="s">
        <v>3420</v>
      </c>
      <c r="I4234" s="177" t="s">
        <v>3417</v>
      </c>
      <c r="J4234" s="183" t="s">
        <v>7632</v>
      </c>
      <c r="K4234" s="176" t="str">
        <f t="shared" si="84"/>
        <v>000100001002001243</v>
      </c>
    </row>
    <row r="4235" spans="1:11" s="3" customFormat="1">
      <c r="A4235" s="176" t="s">
        <v>1706</v>
      </c>
      <c r="B4235" s="28" t="str">
        <f t="shared" si="85"/>
        <v>基本属性/基本信息/出差目的地/广元市</v>
      </c>
      <c r="C4235" s="153">
        <v>4</v>
      </c>
      <c r="D4235" s="153">
        <v>0</v>
      </c>
      <c r="E4235" s="177" t="s">
        <v>3417</v>
      </c>
      <c r="F4235" s="177" t="s">
        <v>3986</v>
      </c>
      <c r="G4235" s="177" t="s">
        <v>3417</v>
      </c>
      <c r="H4235" s="177" t="s">
        <v>3420</v>
      </c>
      <c r="I4235" s="177" t="s">
        <v>3417</v>
      </c>
      <c r="J4235" s="183" t="s">
        <v>7633</v>
      </c>
      <c r="K4235" s="176" t="str">
        <f t="shared" si="84"/>
        <v>000100001002001244</v>
      </c>
    </row>
    <row r="4236" spans="1:11" s="3" customFormat="1">
      <c r="A4236" s="176" t="s">
        <v>1707</v>
      </c>
      <c r="B4236" s="28" t="str">
        <f t="shared" si="85"/>
        <v>基本属性/基本信息/出差目的地/遂宁市</v>
      </c>
      <c r="C4236" s="153">
        <v>4</v>
      </c>
      <c r="D4236" s="153">
        <v>0</v>
      </c>
      <c r="E4236" s="177" t="s">
        <v>3417</v>
      </c>
      <c r="F4236" s="177" t="s">
        <v>3986</v>
      </c>
      <c r="G4236" s="177" t="s">
        <v>3417</v>
      </c>
      <c r="H4236" s="177" t="s">
        <v>3420</v>
      </c>
      <c r="I4236" s="177" t="s">
        <v>3417</v>
      </c>
      <c r="J4236" s="183" t="s">
        <v>7634</v>
      </c>
      <c r="K4236" s="176" t="str">
        <f t="shared" si="84"/>
        <v>000100001002001245</v>
      </c>
    </row>
    <row r="4237" spans="1:11" s="3" customFormat="1">
      <c r="A4237" s="176" t="s">
        <v>1708</v>
      </c>
      <c r="B4237" s="28" t="str">
        <f t="shared" si="85"/>
        <v>基本属性/基本信息/出差目的地/内江市</v>
      </c>
      <c r="C4237" s="153">
        <v>4</v>
      </c>
      <c r="D4237" s="153">
        <v>0</v>
      </c>
      <c r="E4237" s="177" t="s">
        <v>3417</v>
      </c>
      <c r="F4237" s="177" t="s">
        <v>3986</v>
      </c>
      <c r="G4237" s="177" t="s">
        <v>3417</v>
      </c>
      <c r="H4237" s="177" t="s">
        <v>3420</v>
      </c>
      <c r="I4237" s="177" t="s">
        <v>3417</v>
      </c>
      <c r="J4237" s="183" t="s">
        <v>7635</v>
      </c>
      <c r="K4237" s="176" t="str">
        <f t="shared" si="84"/>
        <v>000100001002001246</v>
      </c>
    </row>
    <row r="4238" spans="1:11" s="3" customFormat="1">
      <c r="A4238" s="176" t="s">
        <v>1709</v>
      </c>
      <c r="B4238" s="28" t="str">
        <f t="shared" si="85"/>
        <v>基本属性/基本信息/出差目的地/乐山市</v>
      </c>
      <c r="C4238" s="153">
        <v>4</v>
      </c>
      <c r="D4238" s="153">
        <v>0</v>
      </c>
      <c r="E4238" s="177" t="s">
        <v>3417</v>
      </c>
      <c r="F4238" s="177" t="s">
        <v>3986</v>
      </c>
      <c r="G4238" s="177" t="s">
        <v>3417</v>
      </c>
      <c r="H4238" s="177" t="s">
        <v>3420</v>
      </c>
      <c r="I4238" s="177" t="s">
        <v>3417</v>
      </c>
      <c r="J4238" s="183" t="s">
        <v>7636</v>
      </c>
      <c r="K4238" s="176" t="str">
        <f t="shared" si="84"/>
        <v>000100001002001247</v>
      </c>
    </row>
    <row r="4239" spans="1:11" s="3" customFormat="1">
      <c r="A4239" s="176" t="s">
        <v>1710</v>
      </c>
      <c r="B4239" s="28" t="str">
        <f t="shared" si="85"/>
        <v>基本属性/基本信息/出差目的地/南充市</v>
      </c>
      <c r="C4239" s="153">
        <v>4</v>
      </c>
      <c r="D4239" s="153">
        <v>0</v>
      </c>
      <c r="E4239" s="177" t="s">
        <v>3417</v>
      </c>
      <c r="F4239" s="177" t="s">
        <v>3986</v>
      </c>
      <c r="G4239" s="177" t="s">
        <v>3417</v>
      </c>
      <c r="H4239" s="177" t="s">
        <v>3420</v>
      </c>
      <c r="I4239" s="177" t="s">
        <v>3417</v>
      </c>
      <c r="J4239" s="183" t="s">
        <v>7637</v>
      </c>
      <c r="K4239" s="176" t="str">
        <f t="shared" si="84"/>
        <v>000100001002001248</v>
      </c>
    </row>
    <row r="4240" spans="1:11" s="3" customFormat="1">
      <c r="A4240" s="176" t="s">
        <v>1711</v>
      </c>
      <c r="B4240" s="28" t="str">
        <f t="shared" si="85"/>
        <v>基本属性/基本信息/出差目的地/眉山市</v>
      </c>
      <c r="C4240" s="153">
        <v>4</v>
      </c>
      <c r="D4240" s="153">
        <v>0</v>
      </c>
      <c r="E4240" s="177" t="s">
        <v>3417</v>
      </c>
      <c r="F4240" s="177" t="s">
        <v>3986</v>
      </c>
      <c r="G4240" s="177" t="s">
        <v>3417</v>
      </c>
      <c r="H4240" s="177" t="s">
        <v>3420</v>
      </c>
      <c r="I4240" s="177" t="s">
        <v>3417</v>
      </c>
      <c r="J4240" s="183" t="s">
        <v>7638</v>
      </c>
      <c r="K4240" s="176" t="str">
        <f t="shared" si="84"/>
        <v>000100001002001249</v>
      </c>
    </row>
    <row r="4241" spans="1:11" s="3" customFormat="1">
      <c r="A4241" s="176" t="s">
        <v>1712</v>
      </c>
      <c r="B4241" s="28" t="str">
        <f t="shared" si="85"/>
        <v>基本属性/基本信息/出差目的地/宜宾市</v>
      </c>
      <c r="C4241" s="153">
        <v>4</v>
      </c>
      <c r="D4241" s="153">
        <v>0</v>
      </c>
      <c r="E4241" s="177" t="s">
        <v>3417</v>
      </c>
      <c r="F4241" s="177" t="s">
        <v>3986</v>
      </c>
      <c r="G4241" s="177" t="s">
        <v>3417</v>
      </c>
      <c r="H4241" s="177" t="s">
        <v>3420</v>
      </c>
      <c r="I4241" s="177" t="s">
        <v>3417</v>
      </c>
      <c r="J4241" s="183" t="s">
        <v>7639</v>
      </c>
      <c r="K4241" s="176" t="str">
        <f t="shared" si="84"/>
        <v>000100001002001250</v>
      </c>
    </row>
    <row r="4242" spans="1:11" s="3" customFormat="1">
      <c r="A4242" s="176" t="s">
        <v>1713</v>
      </c>
      <c r="B4242" s="28" t="str">
        <f t="shared" si="85"/>
        <v>基本属性/基本信息/出差目的地/广安市</v>
      </c>
      <c r="C4242" s="153">
        <v>4</v>
      </c>
      <c r="D4242" s="153">
        <v>0</v>
      </c>
      <c r="E4242" s="177" t="s">
        <v>3417</v>
      </c>
      <c r="F4242" s="177" t="s">
        <v>3986</v>
      </c>
      <c r="G4242" s="177" t="s">
        <v>3417</v>
      </c>
      <c r="H4242" s="177" t="s">
        <v>3420</v>
      </c>
      <c r="I4242" s="177" t="s">
        <v>3417</v>
      </c>
      <c r="J4242" s="183" t="s">
        <v>7640</v>
      </c>
      <c r="K4242" s="176" t="str">
        <f t="shared" si="84"/>
        <v>000100001002001251</v>
      </c>
    </row>
    <row r="4243" spans="1:11" s="3" customFormat="1">
      <c r="A4243" s="176" t="s">
        <v>1714</v>
      </c>
      <c r="B4243" s="28" t="str">
        <f t="shared" si="85"/>
        <v>基本属性/基本信息/出差目的地/达州市</v>
      </c>
      <c r="C4243" s="153">
        <v>4</v>
      </c>
      <c r="D4243" s="153">
        <v>0</v>
      </c>
      <c r="E4243" s="177" t="s">
        <v>3417</v>
      </c>
      <c r="F4243" s="177" t="s">
        <v>3986</v>
      </c>
      <c r="G4243" s="177" t="s">
        <v>3417</v>
      </c>
      <c r="H4243" s="177" t="s">
        <v>3420</v>
      </c>
      <c r="I4243" s="177" t="s">
        <v>3417</v>
      </c>
      <c r="J4243" s="183" t="s">
        <v>7641</v>
      </c>
      <c r="K4243" s="176" t="str">
        <f t="shared" si="84"/>
        <v>000100001002001252</v>
      </c>
    </row>
    <row r="4244" spans="1:11" s="3" customFormat="1">
      <c r="A4244" s="176" t="s">
        <v>1715</v>
      </c>
      <c r="B4244" s="28" t="str">
        <f t="shared" si="85"/>
        <v>基本属性/基本信息/出差目的地/雅安市</v>
      </c>
      <c r="C4244" s="153">
        <v>4</v>
      </c>
      <c r="D4244" s="153">
        <v>0</v>
      </c>
      <c r="E4244" s="177" t="s">
        <v>3417</v>
      </c>
      <c r="F4244" s="177" t="s">
        <v>3986</v>
      </c>
      <c r="G4244" s="177" t="s">
        <v>3417</v>
      </c>
      <c r="H4244" s="177" t="s">
        <v>3420</v>
      </c>
      <c r="I4244" s="177" t="s">
        <v>3417</v>
      </c>
      <c r="J4244" s="183" t="s">
        <v>7642</v>
      </c>
      <c r="K4244" s="176" t="str">
        <f t="shared" si="84"/>
        <v>000100001002001253</v>
      </c>
    </row>
    <row r="4245" spans="1:11" s="3" customFormat="1">
      <c r="A4245" s="176" t="s">
        <v>1716</v>
      </c>
      <c r="B4245" s="28" t="str">
        <f t="shared" si="85"/>
        <v>基本属性/基本信息/出差目的地/巴中市</v>
      </c>
      <c r="C4245" s="153">
        <v>4</v>
      </c>
      <c r="D4245" s="153">
        <v>0</v>
      </c>
      <c r="E4245" s="177" t="s">
        <v>3417</v>
      </c>
      <c r="F4245" s="177" t="s">
        <v>3986</v>
      </c>
      <c r="G4245" s="177" t="s">
        <v>3417</v>
      </c>
      <c r="H4245" s="177" t="s">
        <v>3420</v>
      </c>
      <c r="I4245" s="177" t="s">
        <v>3417</v>
      </c>
      <c r="J4245" s="183" t="s">
        <v>7643</v>
      </c>
      <c r="K4245" s="176" t="str">
        <f t="shared" si="84"/>
        <v>000100001002001254</v>
      </c>
    </row>
    <row r="4246" spans="1:11" s="3" customFormat="1">
      <c r="A4246" s="176" t="s">
        <v>1717</v>
      </c>
      <c r="B4246" s="28" t="str">
        <f t="shared" si="85"/>
        <v>基本属性/基本信息/出差目的地/资阳市</v>
      </c>
      <c r="C4246" s="153">
        <v>4</v>
      </c>
      <c r="D4246" s="153">
        <v>0</v>
      </c>
      <c r="E4246" s="177" t="s">
        <v>3417</v>
      </c>
      <c r="F4246" s="177" t="s">
        <v>3986</v>
      </c>
      <c r="G4246" s="177" t="s">
        <v>3417</v>
      </c>
      <c r="H4246" s="177" t="s">
        <v>3420</v>
      </c>
      <c r="I4246" s="177" t="s">
        <v>3417</v>
      </c>
      <c r="J4246" s="183" t="s">
        <v>7644</v>
      </c>
      <c r="K4246" s="176" t="str">
        <f t="shared" si="84"/>
        <v>000100001002001255</v>
      </c>
    </row>
    <row r="4247" spans="1:11" s="3" customFormat="1">
      <c r="A4247" s="176" t="s">
        <v>3486</v>
      </c>
      <c r="B4247" s="28" t="str">
        <f t="shared" si="85"/>
        <v>基本属性/基本信息/出差目的地/阿坝藏族羌族自治州</v>
      </c>
      <c r="C4247" s="153">
        <v>4</v>
      </c>
      <c r="D4247" s="153">
        <v>0</v>
      </c>
      <c r="E4247" s="177" t="s">
        <v>3417</v>
      </c>
      <c r="F4247" s="177" t="s">
        <v>3986</v>
      </c>
      <c r="G4247" s="177" t="s">
        <v>3417</v>
      </c>
      <c r="H4247" s="177" t="s">
        <v>3420</v>
      </c>
      <c r="I4247" s="177" t="s">
        <v>3417</v>
      </c>
      <c r="J4247" s="183" t="s">
        <v>7645</v>
      </c>
      <c r="K4247" s="176" t="str">
        <f t="shared" si="84"/>
        <v>000100001002001256</v>
      </c>
    </row>
    <row r="4248" spans="1:11" s="3" customFormat="1">
      <c r="A4248" s="176" t="s">
        <v>3487</v>
      </c>
      <c r="B4248" s="28" t="str">
        <f t="shared" si="85"/>
        <v>基本属性/基本信息/出差目的地/甘孜藏族自治州</v>
      </c>
      <c r="C4248" s="153">
        <v>4</v>
      </c>
      <c r="D4248" s="153">
        <v>0</v>
      </c>
      <c r="E4248" s="177" t="s">
        <v>3417</v>
      </c>
      <c r="F4248" s="177" t="s">
        <v>3986</v>
      </c>
      <c r="G4248" s="177" t="s">
        <v>3417</v>
      </c>
      <c r="H4248" s="177" t="s">
        <v>3420</v>
      </c>
      <c r="I4248" s="177" t="s">
        <v>3417</v>
      </c>
      <c r="J4248" s="183" t="s">
        <v>7646</v>
      </c>
      <c r="K4248" s="176" t="str">
        <f t="shared" ref="K4248:K4311" si="86">D4248&amp;E4248&amp;F4248&amp;G4248&amp;H4248&amp;I4248&amp;J4248</f>
        <v>000100001002001257</v>
      </c>
    </row>
    <row r="4249" spans="1:11" s="3" customFormat="1">
      <c r="A4249" s="176" t="s">
        <v>3488</v>
      </c>
      <c r="B4249" s="28" t="str">
        <f t="shared" ref="B4249:B4312" si="87">"基本属性/基本信息/出差目的地/"&amp;A4249</f>
        <v>基本属性/基本信息/出差目的地/凉山彝族自治州</v>
      </c>
      <c r="C4249" s="153">
        <v>4</v>
      </c>
      <c r="D4249" s="153">
        <v>0</v>
      </c>
      <c r="E4249" s="177" t="s">
        <v>3417</v>
      </c>
      <c r="F4249" s="177" t="s">
        <v>3986</v>
      </c>
      <c r="G4249" s="177" t="s">
        <v>3417</v>
      </c>
      <c r="H4249" s="177" t="s">
        <v>3420</v>
      </c>
      <c r="I4249" s="177" t="s">
        <v>3417</v>
      </c>
      <c r="J4249" s="183" t="s">
        <v>7647</v>
      </c>
      <c r="K4249" s="176" t="str">
        <f t="shared" si="86"/>
        <v>000100001002001258</v>
      </c>
    </row>
    <row r="4250" spans="1:11" s="3" customFormat="1">
      <c r="A4250" s="176" t="s">
        <v>1721</v>
      </c>
      <c r="B4250" s="28" t="str">
        <f t="shared" si="87"/>
        <v>基本属性/基本信息/出差目的地/贵阳市</v>
      </c>
      <c r="C4250" s="153">
        <v>4</v>
      </c>
      <c r="D4250" s="153">
        <v>0</v>
      </c>
      <c r="E4250" s="177" t="s">
        <v>3417</v>
      </c>
      <c r="F4250" s="177" t="s">
        <v>3986</v>
      </c>
      <c r="G4250" s="177" t="s">
        <v>3417</v>
      </c>
      <c r="H4250" s="177" t="s">
        <v>3420</v>
      </c>
      <c r="I4250" s="177" t="s">
        <v>3417</v>
      </c>
      <c r="J4250" s="183" t="s">
        <v>7648</v>
      </c>
      <c r="K4250" s="176" t="str">
        <f t="shared" si="86"/>
        <v>000100001002001259</v>
      </c>
    </row>
    <row r="4251" spans="1:11" s="3" customFormat="1">
      <c r="A4251" s="176" t="s">
        <v>1722</v>
      </c>
      <c r="B4251" s="28" t="str">
        <f t="shared" si="87"/>
        <v>基本属性/基本信息/出差目的地/六盘水市</v>
      </c>
      <c r="C4251" s="153">
        <v>4</v>
      </c>
      <c r="D4251" s="153">
        <v>0</v>
      </c>
      <c r="E4251" s="177" t="s">
        <v>3417</v>
      </c>
      <c r="F4251" s="177" t="s">
        <v>3986</v>
      </c>
      <c r="G4251" s="177" t="s">
        <v>3417</v>
      </c>
      <c r="H4251" s="177" t="s">
        <v>3420</v>
      </c>
      <c r="I4251" s="177" t="s">
        <v>3417</v>
      </c>
      <c r="J4251" s="183" t="s">
        <v>7649</v>
      </c>
      <c r="K4251" s="176" t="str">
        <f t="shared" si="86"/>
        <v>000100001002001260</v>
      </c>
    </row>
    <row r="4252" spans="1:11" s="3" customFormat="1">
      <c r="A4252" s="176" t="s">
        <v>1723</v>
      </c>
      <c r="B4252" s="28" t="str">
        <f t="shared" si="87"/>
        <v>基本属性/基本信息/出差目的地/遵义市</v>
      </c>
      <c r="C4252" s="153">
        <v>4</v>
      </c>
      <c r="D4252" s="153">
        <v>0</v>
      </c>
      <c r="E4252" s="177" t="s">
        <v>3417</v>
      </c>
      <c r="F4252" s="177" t="s">
        <v>3986</v>
      </c>
      <c r="G4252" s="177" t="s">
        <v>3417</v>
      </c>
      <c r="H4252" s="177" t="s">
        <v>3420</v>
      </c>
      <c r="I4252" s="177" t="s">
        <v>3417</v>
      </c>
      <c r="J4252" s="183" t="s">
        <v>7650</v>
      </c>
      <c r="K4252" s="176" t="str">
        <f t="shared" si="86"/>
        <v>000100001002001261</v>
      </c>
    </row>
    <row r="4253" spans="1:11" s="3" customFormat="1">
      <c r="A4253" s="176" t="s">
        <v>1724</v>
      </c>
      <c r="B4253" s="28" t="str">
        <f t="shared" si="87"/>
        <v>基本属性/基本信息/出差目的地/安顺市</v>
      </c>
      <c r="C4253" s="153">
        <v>4</v>
      </c>
      <c r="D4253" s="153">
        <v>0</v>
      </c>
      <c r="E4253" s="177" t="s">
        <v>3417</v>
      </c>
      <c r="F4253" s="177" t="s">
        <v>3986</v>
      </c>
      <c r="G4253" s="177" t="s">
        <v>3417</v>
      </c>
      <c r="H4253" s="177" t="s">
        <v>3420</v>
      </c>
      <c r="I4253" s="177" t="s">
        <v>3417</v>
      </c>
      <c r="J4253" s="183" t="s">
        <v>7651</v>
      </c>
      <c r="K4253" s="176" t="str">
        <f t="shared" si="86"/>
        <v>000100001002001262</v>
      </c>
    </row>
    <row r="4254" spans="1:11" s="3" customFormat="1">
      <c r="A4254" s="176" t="s">
        <v>1727</v>
      </c>
      <c r="B4254" s="28" t="str">
        <f t="shared" si="87"/>
        <v>基本属性/基本信息/出差目的地/毕节市</v>
      </c>
      <c r="C4254" s="153">
        <v>4</v>
      </c>
      <c r="D4254" s="153">
        <v>0</v>
      </c>
      <c r="E4254" s="177" t="s">
        <v>3417</v>
      </c>
      <c r="F4254" s="177" t="s">
        <v>3986</v>
      </c>
      <c r="G4254" s="177" t="s">
        <v>3417</v>
      </c>
      <c r="H4254" s="177" t="s">
        <v>3420</v>
      </c>
      <c r="I4254" s="177" t="s">
        <v>3417</v>
      </c>
      <c r="J4254" s="183" t="s">
        <v>7652</v>
      </c>
      <c r="K4254" s="176" t="str">
        <f t="shared" si="86"/>
        <v>000100001002001263</v>
      </c>
    </row>
    <row r="4255" spans="1:11" s="3" customFormat="1">
      <c r="A4255" s="176" t="s">
        <v>3489</v>
      </c>
      <c r="B4255" s="28" t="str">
        <f t="shared" si="87"/>
        <v>基本属性/基本信息/出差目的地/铜仁市</v>
      </c>
      <c r="C4255" s="153">
        <v>4</v>
      </c>
      <c r="D4255" s="153">
        <v>0</v>
      </c>
      <c r="E4255" s="177" t="s">
        <v>3417</v>
      </c>
      <c r="F4255" s="177" t="s">
        <v>3986</v>
      </c>
      <c r="G4255" s="177" t="s">
        <v>3417</v>
      </c>
      <c r="H4255" s="177" t="s">
        <v>3420</v>
      </c>
      <c r="I4255" s="177" t="s">
        <v>3417</v>
      </c>
      <c r="J4255" s="183" t="s">
        <v>7653</v>
      </c>
      <c r="K4255" s="176" t="str">
        <f t="shared" si="86"/>
        <v>000100001002001264</v>
      </c>
    </row>
    <row r="4256" spans="1:11" s="3" customFormat="1">
      <c r="A4256" s="176" t="s">
        <v>3490</v>
      </c>
      <c r="B4256" s="28" t="str">
        <f t="shared" si="87"/>
        <v>基本属性/基本信息/出差目的地/黔西南布依族苗族自治州</v>
      </c>
      <c r="C4256" s="153">
        <v>4</v>
      </c>
      <c r="D4256" s="153">
        <v>0</v>
      </c>
      <c r="E4256" s="177" t="s">
        <v>3417</v>
      </c>
      <c r="F4256" s="177" t="s">
        <v>3986</v>
      </c>
      <c r="G4256" s="177" t="s">
        <v>3417</v>
      </c>
      <c r="H4256" s="177" t="s">
        <v>3420</v>
      </c>
      <c r="I4256" s="177" t="s">
        <v>3417</v>
      </c>
      <c r="J4256" s="183" t="s">
        <v>7654</v>
      </c>
      <c r="K4256" s="176" t="str">
        <f t="shared" si="86"/>
        <v>000100001002001265</v>
      </c>
    </row>
    <row r="4257" spans="1:11" s="3" customFormat="1">
      <c r="A4257" s="176" t="s">
        <v>3491</v>
      </c>
      <c r="B4257" s="28" t="str">
        <f t="shared" si="87"/>
        <v>基本属性/基本信息/出差目的地/黔东南苗族侗族自治州</v>
      </c>
      <c r="C4257" s="153">
        <v>4</v>
      </c>
      <c r="D4257" s="153">
        <v>0</v>
      </c>
      <c r="E4257" s="177" t="s">
        <v>3417</v>
      </c>
      <c r="F4257" s="177" t="s">
        <v>3986</v>
      </c>
      <c r="G4257" s="177" t="s">
        <v>3417</v>
      </c>
      <c r="H4257" s="177" t="s">
        <v>3420</v>
      </c>
      <c r="I4257" s="177" t="s">
        <v>3417</v>
      </c>
      <c r="J4257" s="183" t="s">
        <v>7655</v>
      </c>
      <c r="K4257" s="176" t="str">
        <f t="shared" si="86"/>
        <v>000100001002001266</v>
      </c>
    </row>
    <row r="4258" spans="1:11" s="3" customFormat="1">
      <c r="A4258" s="176" t="s">
        <v>3492</v>
      </c>
      <c r="B4258" s="28" t="str">
        <f t="shared" si="87"/>
        <v>基本属性/基本信息/出差目的地/黔南布依族苗族自治州</v>
      </c>
      <c r="C4258" s="153">
        <v>4</v>
      </c>
      <c r="D4258" s="153">
        <v>0</v>
      </c>
      <c r="E4258" s="177" t="s">
        <v>3417</v>
      </c>
      <c r="F4258" s="177" t="s">
        <v>3986</v>
      </c>
      <c r="G4258" s="177" t="s">
        <v>3417</v>
      </c>
      <c r="H4258" s="177" t="s">
        <v>3420</v>
      </c>
      <c r="I4258" s="177" t="s">
        <v>3417</v>
      </c>
      <c r="J4258" s="183" t="s">
        <v>7656</v>
      </c>
      <c r="K4258" s="176" t="str">
        <f t="shared" si="86"/>
        <v>000100001002001267</v>
      </c>
    </row>
    <row r="4259" spans="1:11" s="3" customFormat="1">
      <c r="A4259" s="176" t="s">
        <v>1730</v>
      </c>
      <c r="B4259" s="28" t="str">
        <f t="shared" si="87"/>
        <v>基本属性/基本信息/出差目的地/昆明市</v>
      </c>
      <c r="C4259" s="153">
        <v>4</v>
      </c>
      <c r="D4259" s="153">
        <v>0</v>
      </c>
      <c r="E4259" s="177" t="s">
        <v>3417</v>
      </c>
      <c r="F4259" s="177" t="s">
        <v>3986</v>
      </c>
      <c r="G4259" s="177" t="s">
        <v>3417</v>
      </c>
      <c r="H4259" s="177" t="s">
        <v>3420</v>
      </c>
      <c r="I4259" s="177" t="s">
        <v>3417</v>
      </c>
      <c r="J4259" s="183" t="s">
        <v>7657</v>
      </c>
      <c r="K4259" s="176" t="str">
        <f t="shared" si="86"/>
        <v>000100001002001268</v>
      </c>
    </row>
    <row r="4260" spans="1:11" s="3" customFormat="1">
      <c r="A4260" s="176" t="s">
        <v>1731</v>
      </c>
      <c r="B4260" s="28" t="str">
        <f t="shared" si="87"/>
        <v>基本属性/基本信息/出差目的地/曲靖市</v>
      </c>
      <c r="C4260" s="153">
        <v>4</v>
      </c>
      <c r="D4260" s="153">
        <v>0</v>
      </c>
      <c r="E4260" s="177" t="s">
        <v>3417</v>
      </c>
      <c r="F4260" s="177" t="s">
        <v>3986</v>
      </c>
      <c r="G4260" s="177" t="s">
        <v>3417</v>
      </c>
      <c r="H4260" s="177" t="s">
        <v>3420</v>
      </c>
      <c r="I4260" s="177" t="s">
        <v>3417</v>
      </c>
      <c r="J4260" s="183" t="s">
        <v>7658</v>
      </c>
      <c r="K4260" s="176" t="str">
        <f t="shared" si="86"/>
        <v>000100001002001269</v>
      </c>
    </row>
    <row r="4261" spans="1:11" s="3" customFormat="1">
      <c r="A4261" s="176" t="s">
        <v>1732</v>
      </c>
      <c r="B4261" s="28" t="str">
        <f t="shared" si="87"/>
        <v>基本属性/基本信息/出差目的地/玉溪市</v>
      </c>
      <c r="C4261" s="153">
        <v>4</v>
      </c>
      <c r="D4261" s="153">
        <v>0</v>
      </c>
      <c r="E4261" s="177" t="s">
        <v>3417</v>
      </c>
      <c r="F4261" s="177" t="s">
        <v>3986</v>
      </c>
      <c r="G4261" s="177" t="s">
        <v>3417</v>
      </c>
      <c r="H4261" s="177" t="s">
        <v>3420</v>
      </c>
      <c r="I4261" s="177" t="s">
        <v>3417</v>
      </c>
      <c r="J4261" s="183" t="s">
        <v>7659</v>
      </c>
      <c r="K4261" s="176" t="str">
        <f t="shared" si="86"/>
        <v>000100001002001270</v>
      </c>
    </row>
    <row r="4262" spans="1:11" s="3" customFormat="1">
      <c r="A4262" s="176" t="s">
        <v>1733</v>
      </c>
      <c r="B4262" s="28" t="str">
        <f t="shared" si="87"/>
        <v>基本属性/基本信息/出差目的地/保山市</v>
      </c>
      <c r="C4262" s="153">
        <v>4</v>
      </c>
      <c r="D4262" s="153">
        <v>0</v>
      </c>
      <c r="E4262" s="177" t="s">
        <v>3417</v>
      </c>
      <c r="F4262" s="177" t="s">
        <v>3986</v>
      </c>
      <c r="G4262" s="177" t="s">
        <v>3417</v>
      </c>
      <c r="H4262" s="177" t="s">
        <v>3420</v>
      </c>
      <c r="I4262" s="177" t="s">
        <v>3417</v>
      </c>
      <c r="J4262" s="183" t="s">
        <v>7660</v>
      </c>
      <c r="K4262" s="176" t="str">
        <f t="shared" si="86"/>
        <v>000100001002001271</v>
      </c>
    </row>
    <row r="4263" spans="1:11" s="3" customFormat="1">
      <c r="A4263" s="176" t="s">
        <v>1734</v>
      </c>
      <c r="B4263" s="28" t="str">
        <f t="shared" si="87"/>
        <v>基本属性/基本信息/出差目的地/昭通市</v>
      </c>
      <c r="C4263" s="153">
        <v>4</v>
      </c>
      <c r="D4263" s="153">
        <v>0</v>
      </c>
      <c r="E4263" s="177" t="s">
        <v>3417</v>
      </c>
      <c r="F4263" s="177" t="s">
        <v>3986</v>
      </c>
      <c r="G4263" s="177" t="s">
        <v>3417</v>
      </c>
      <c r="H4263" s="177" t="s">
        <v>3420</v>
      </c>
      <c r="I4263" s="177" t="s">
        <v>3417</v>
      </c>
      <c r="J4263" s="183" t="s">
        <v>7661</v>
      </c>
      <c r="K4263" s="176" t="str">
        <f t="shared" si="86"/>
        <v>000100001002001272</v>
      </c>
    </row>
    <row r="4264" spans="1:11" s="3" customFormat="1">
      <c r="A4264" s="176" t="s">
        <v>1735</v>
      </c>
      <c r="B4264" s="28" t="str">
        <f t="shared" si="87"/>
        <v>基本属性/基本信息/出差目的地/丽江市</v>
      </c>
      <c r="C4264" s="153">
        <v>4</v>
      </c>
      <c r="D4264" s="153">
        <v>0</v>
      </c>
      <c r="E4264" s="177" t="s">
        <v>3417</v>
      </c>
      <c r="F4264" s="177" t="s">
        <v>3986</v>
      </c>
      <c r="G4264" s="177" t="s">
        <v>3417</v>
      </c>
      <c r="H4264" s="177" t="s">
        <v>3420</v>
      </c>
      <c r="I4264" s="177" t="s">
        <v>3417</v>
      </c>
      <c r="J4264" s="183" t="s">
        <v>7662</v>
      </c>
      <c r="K4264" s="176" t="str">
        <f t="shared" si="86"/>
        <v>000100001002001273</v>
      </c>
    </row>
    <row r="4265" spans="1:11" s="3" customFormat="1">
      <c r="A4265" s="176" t="s">
        <v>1736</v>
      </c>
      <c r="B4265" s="28" t="str">
        <f t="shared" si="87"/>
        <v>基本属性/基本信息/出差目的地/普洱市</v>
      </c>
      <c r="C4265" s="153">
        <v>4</v>
      </c>
      <c r="D4265" s="153">
        <v>0</v>
      </c>
      <c r="E4265" s="177" t="s">
        <v>3417</v>
      </c>
      <c r="F4265" s="177" t="s">
        <v>3986</v>
      </c>
      <c r="G4265" s="177" t="s">
        <v>3417</v>
      </c>
      <c r="H4265" s="177" t="s">
        <v>3420</v>
      </c>
      <c r="I4265" s="177" t="s">
        <v>3417</v>
      </c>
      <c r="J4265" s="183" t="s">
        <v>7663</v>
      </c>
      <c r="K4265" s="176" t="str">
        <f t="shared" si="86"/>
        <v>000100001002001274</v>
      </c>
    </row>
    <row r="4266" spans="1:11" s="3" customFormat="1">
      <c r="A4266" s="176" t="s">
        <v>1737</v>
      </c>
      <c r="B4266" s="28" t="str">
        <f t="shared" si="87"/>
        <v>基本属性/基本信息/出差目的地/临沧市</v>
      </c>
      <c r="C4266" s="153">
        <v>4</v>
      </c>
      <c r="D4266" s="153">
        <v>0</v>
      </c>
      <c r="E4266" s="177" t="s">
        <v>3417</v>
      </c>
      <c r="F4266" s="177" t="s">
        <v>3986</v>
      </c>
      <c r="G4266" s="177" t="s">
        <v>3417</v>
      </c>
      <c r="H4266" s="177" t="s">
        <v>3420</v>
      </c>
      <c r="I4266" s="177" t="s">
        <v>3417</v>
      </c>
      <c r="J4266" s="183" t="s">
        <v>7664</v>
      </c>
      <c r="K4266" s="176" t="str">
        <f t="shared" si="86"/>
        <v>000100001002001275</v>
      </c>
    </row>
    <row r="4267" spans="1:11" s="3" customFormat="1">
      <c r="A4267" s="176" t="s">
        <v>3493</v>
      </c>
      <c r="B4267" s="28" t="str">
        <f t="shared" si="87"/>
        <v>基本属性/基本信息/出差目的地/楚雄彝族自治州</v>
      </c>
      <c r="C4267" s="153">
        <v>4</v>
      </c>
      <c r="D4267" s="153">
        <v>0</v>
      </c>
      <c r="E4267" s="177" t="s">
        <v>3417</v>
      </c>
      <c r="F4267" s="177" t="s">
        <v>3986</v>
      </c>
      <c r="G4267" s="177" t="s">
        <v>3417</v>
      </c>
      <c r="H4267" s="177" t="s">
        <v>3420</v>
      </c>
      <c r="I4267" s="177" t="s">
        <v>3417</v>
      </c>
      <c r="J4267" s="183" t="s">
        <v>7665</v>
      </c>
      <c r="K4267" s="176" t="str">
        <f t="shared" si="86"/>
        <v>000100001002001276</v>
      </c>
    </row>
    <row r="4268" spans="1:11" s="3" customFormat="1">
      <c r="A4268" s="176" t="s">
        <v>3494</v>
      </c>
      <c r="B4268" s="28" t="str">
        <f t="shared" si="87"/>
        <v>基本属性/基本信息/出差目的地/红河哈尼族彝族自治州</v>
      </c>
      <c r="C4268" s="153">
        <v>4</v>
      </c>
      <c r="D4268" s="153">
        <v>0</v>
      </c>
      <c r="E4268" s="177" t="s">
        <v>3417</v>
      </c>
      <c r="F4268" s="177" t="s">
        <v>3986</v>
      </c>
      <c r="G4268" s="177" t="s">
        <v>3417</v>
      </c>
      <c r="H4268" s="177" t="s">
        <v>3420</v>
      </c>
      <c r="I4268" s="177" t="s">
        <v>3417</v>
      </c>
      <c r="J4268" s="183" t="s">
        <v>7666</v>
      </c>
      <c r="K4268" s="176" t="str">
        <f t="shared" si="86"/>
        <v>000100001002001277</v>
      </c>
    </row>
    <row r="4269" spans="1:11" s="3" customFormat="1">
      <c r="A4269" s="176" t="s">
        <v>3495</v>
      </c>
      <c r="B4269" s="28" t="str">
        <f t="shared" si="87"/>
        <v>基本属性/基本信息/出差目的地/文山壮族苗族自治州</v>
      </c>
      <c r="C4269" s="153">
        <v>4</v>
      </c>
      <c r="D4269" s="153">
        <v>0</v>
      </c>
      <c r="E4269" s="177" t="s">
        <v>3417</v>
      </c>
      <c r="F4269" s="177" t="s">
        <v>3986</v>
      </c>
      <c r="G4269" s="177" t="s">
        <v>3417</v>
      </c>
      <c r="H4269" s="177" t="s">
        <v>3420</v>
      </c>
      <c r="I4269" s="177" t="s">
        <v>3417</v>
      </c>
      <c r="J4269" s="183" t="s">
        <v>7667</v>
      </c>
      <c r="K4269" s="176" t="str">
        <f t="shared" si="86"/>
        <v>000100001002001278</v>
      </c>
    </row>
    <row r="4270" spans="1:11" s="3" customFormat="1">
      <c r="A4270" s="176" t="s">
        <v>3496</v>
      </c>
      <c r="B4270" s="28" t="str">
        <f t="shared" si="87"/>
        <v>基本属性/基本信息/出差目的地/西双版纳傣族自治州</v>
      </c>
      <c r="C4270" s="153">
        <v>4</v>
      </c>
      <c r="D4270" s="153">
        <v>0</v>
      </c>
      <c r="E4270" s="177" t="s">
        <v>3417</v>
      </c>
      <c r="F4270" s="177" t="s">
        <v>3986</v>
      </c>
      <c r="G4270" s="177" t="s">
        <v>3417</v>
      </c>
      <c r="H4270" s="177" t="s">
        <v>3420</v>
      </c>
      <c r="I4270" s="177" t="s">
        <v>3417</v>
      </c>
      <c r="J4270" s="183" t="s">
        <v>7668</v>
      </c>
      <c r="K4270" s="176" t="str">
        <f t="shared" si="86"/>
        <v>000100001002001279</v>
      </c>
    </row>
    <row r="4271" spans="1:11" s="3" customFormat="1">
      <c r="A4271" s="176" t="s">
        <v>3497</v>
      </c>
      <c r="B4271" s="28" t="str">
        <f t="shared" si="87"/>
        <v>基本属性/基本信息/出差目的地/大理白族自治州</v>
      </c>
      <c r="C4271" s="153">
        <v>4</v>
      </c>
      <c r="D4271" s="153">
        <v>0</v>
      </c>
      <c r="E4271" s="177" t="s">
        <v>3417</v>
      </c>
      <c r="F4271" s="177" t="s">
        <v>3986</v>
      </c>
      <c r="G4271" s="177" t="s">
        <v>3417</v>
      </c>
      <c r="H4271" s="177" t="s">
        <v>3420</v>
      </c>
      <c r="I4271" s="177" t="s">
        <v>3417</v>
      </c>
      <c r="J4271" s="183" t="s">
        <v>7669</v>
      </c>
      <c r="K4271" s="176" t="str">
        <f t="shared" si="86"/>
        <v>000100001002001280</v>
      </c>
    </row>
    <row r="4272" spans="1:11" s="3" customFormat="1">
      <c r="A4272" s="176" t="s">
        <v>3498</v>
      </c>
      <c r="B4272" s="28" t="str">
        <f t="shared" si="87"/>
        <v>基本属性/基本信息/出差目的地/德宏傣族景颇族自治州</v>
      </c>
      <c r="C4272" s="153">
        <v>4</v>
      </c>
      <c r="D4272" s="153">
        <v>0</v>
      </c>
      <c r="E4272" s="177" t="s">
        <v>3417</v>
      </c>
      <c r="F4272" s="177" t="s">
        <v>3986</v>
      </c>
      <c r="G4272" s="177" t="s">
        <v>3417</v>
      </c>
      <c r="H4272" s="177" t="s">
        <v>3420</v>
      </c>
      <c r="I4272" s="177" t="s">
        <v>3417</v>
      </c>
      <c r="J4272" s="183" t="s">
        <v>7670</v>
      </c>
      <c r="K4272" s="176" t="str">
        <f t="shared" si="86"/>
        <v>000100001002001281</v>
      </c>
    </row>
    <row r="4273" spans="1:11" s="3" customFormat="1">
      <c r="A4273" s="176" t="s">
        <v>3499</v>
      </c>
      <c r="B4273" s="28" t="str">
        <f t="shared" si="87"/>
        <v>基本属性/基本信息/出差目的地/怒江傈僳族自治州</v>
      </c>
      <c r="C4273" s="153">
        <v>4</v>
      </c>
      <c r="D4273" s="153">
        <v>0</v>
      </c>
      <c r="E4273" s="177" t="s">
        <v>3417</v>
      </c>
      <c r="F4273" s="177" t="s">
        <v>3986</v>
      </c>
      <c r="G4273" s="177" t="s">
        <v>3417</v>
      </c>
      <c r="H4273" s="177" t="s">
        <v>3420</v>
      </c>
      <c r="I4273" s="177" t="s">
        <v>3417</v>
      </c>
      <c r="J4273" s="183" t="s">
        <v>7671</v>
      </c>
      <c r="K4273" s="176" t="str">
        <f t="shared" si="86"/>
        <v>000100001002001282</v>
      </c>
    </row>
    <row r="4274" spans="1:11" s="3" customFormat="1">
      <c r="A4274" s="176" t="s">
        <v>3500</v>
      </c>
      <c r="B4274" s="28" t="str">
        <f t="shared" si="87"/>
        <v>基本属性/基本信息/出差目的地/迪庆藏族自治州</v>
      </c>
      <c r="C4274" s="153">
        <v>4</v>
      </c>
      <c r="D4274" s="153">
        <v>0</v>
      </c>
      <c r="E4274" s="177" t="s">
        <v>3417</v>
      </c>
      <c r="F4274" s="177" t="s">
        <v>3986</v>
      </c>
      <c r="G4274" s="177" t="s">
        <v>3417</v>
      </c>
      <c r="H4274" s="177" t="s">
        <v>3420</v>
      </c>
      <c r="I4274" s="177" t="s">
        <v>3417</v>
      </c>
      <c r="J4274" s="183" t="s">
        <v>7672</v>
      </c>
      <c r="K4274" s="176" t="str">
        <f t="shared" si="86"/>
        <v>000100001002001283</v>
      </c>
    </row>
    <row r="4275" spans="1:11" s="3" customFormat="1">
      <c r="A4275" s="176" t="s">
        <v>1746</v>
      </c>
      <c r="B4275" s="28" t="str">
        <f t="shared" si="87"/>
        <v>基本属性/基本信息/出差目的地/拉萨市</v>
      </c>
      <c r="C4275" s="153">
        <v>4</v>
      </c>
      <c r="D4275" s="153">
        <v>0</v>
      </c>
      <c r="E4275" s="177" t="s">
        <v>3417</v>
      </c>
      <c r="F4275" s="177" t="s">
        <v>3986</v>
      </c>
      <c r="G4275" s="177" t="s">
        <v>3417</v>
      </c>
      <c r="H4275" s="177" t="s">
        <v>3420</v>
      </c>
      <c r="I4275" s="177" t="s">
        <v>3417</v>
      </c>
      <c r="J4275" s="183" t="s">
        <v>7673</v>
      </c>
      <c r="K4275" s="176" t="str">
        <f t="shared" si="86"/>
        <v>000100001002001284</v>
      </c>
    </row>
    <row r="4276" spans="1:11" s="3" customFormat="1">
      <c r="A4276" s="176" t="s">
        <v>3501</v>
      </c>
      <c r="B4276" s="28" t="str">
        <f t="shared" si="87"/>
        <v>基本属性/基本信息/出差目的地/日喀则市</v>
      </c>
      <c r="C4276" s="153">
        <v>4</v>
      </c>
      <c r="D4276" s="153">
        <v>0</v>
      </c>
      <c r="E4276" s="177" t="s">
        <v>3417</v>
      </c>
      <c r="F4276" s="177" t="s">
        <v>3986</v>
      </c>
      <c r="G4276" s="177" t="s">
        <v>3417</v>
      </c>
      <c r="H4276" s="177" t="s">
        <v>3420</v>
      </c>
      <c r="I4276" s="177" t="s">
        <v>3417</v>
      </c>
      <c r="J4276" s="183" t="s">
        <v>7674</v>
      </c>
      <c r="K4276" s="176" t="str">
        <f t="shared" si="86"/>
        <v>000100001002001285</v>
      </c>
    </row>
    <row r="4277" spans="1:11" s="3" customFormat="1">
      <c r="A4277" s="176" t="s">
        <v>3502</v>
      </c>
      <c r="B4277" s="28" t="str">
        <f t="shared" si="87"/>
        <v>基本属性/基本信息/出差目的地/昌都市</v>
      </c>
      <c r="C4277" s="153">
        <v>4</v>
      </c>
      <c r="D4277" s="153">
        <v>0</v>
      </c>
      <c r="E4277" s="177" t="s">
        <v>3417</v>
      </c>
      <c r="F4277" s="177" t="s">
        <v>3986</v>
      </c>
      <c r="G4277" s="177" t="s">
        <v>3417</v>
      </c>
      <c r="H4277" s="177" t="s">
        <v>3420</v>
      </c>
      <c r="I4277" s="177" t="s">
        <v>3417</v>
      </c>
      <c r="J4277" s="183" t="s">
        <v>7675</v>
      </c>
      <c r="K4277" s="176" t="str">
        <f t="shared" si="86"/>
        <v>000100001002001286</v>
      </c>
    </row>
    <row r="4278" spans="1:11" s="3" customFormat="1">
      <c r="A4278" s="176" t="s">
        <v>3503</v>
      </c>
      <c r="B4278" s="28" t="str">
        <f t="shared" si="87"/>
        <v>基本属性/基本信息/出差目的地/林芝市</v>
      </c>
      <c r="C4278" s="153">
        <v>4</v>
      </c>
      <c r="D4278" s="153">
        <v>0</v>
      </c>
      <c r="E4278" s="177" t="s">
        <v>3417</v>
      </c>
      <c r="F4278" s="177" t="s">
        <v>3986</v>
      </c>
      <c r="G4278" s="177" t="s">
        <v>3417</v>
      </c>
      <c r="H4278" s="177" t="s">
        <v>3420</v>
      </c>
      <c r="I4278" s="177" t="s">
        <v>3417</v>
      </c>
      <c r="J4278" s="183" t="s">
        <v>7676</v>
      </c>
      <c r="K4278" s="176" t="str">
        <f t="shared" si="86"/>
        <v>000100001002001287</v>
      </c>
    </row>
    <row r="4279" spans="1:11" s="3" customFormat="1">
      <c r="A4279" s="176" t="s">
        <v>1748</v>
      </c>
      <c r="B4279" s="28" t="str">
        <f t="shared" si="87"/>
        <v>基本属性/基本信息/出差目的地/山南地区</v>
      </c>
      <c r="C4279" s="153">
        <v>4</v>
      </c>
      <c r="D4279" s="153">
        <v>0</v>
      </c>
      <c r="E4279" s="177" t="s">
        <v>3417</v>
      </c>
      <c r="F4279" s="177" t="s">
        <v>3986</v>
      </c>
      <c r="G4279" s="177" t="s">
        <v>3417</v>
      </c>
      <c r="H4279" s="177" t="s">
        <v>3420</v>
      </c>
      <c r="I4279" s="177" t="s">
        <v>3417</v>
      </c>
      <c r="J4279" s="183" t="s">
        <v>7677</v>
      </c>
      <c r="K4279" s="176" t="str">
        <f t="shared" si="86"/>
        <v>000100001002001288</v>
      </c>
    </row>
    <row r="4280" spans="1:11" s="3" customFormat="1">
      <c r="A4280" s="176" t="s">
        <v>1750</v>
      </c>
      <c r="B4280" s="28" t="str">
        <f t="shared" si="87"/>
        <v>基本属性/基本信息/出差目的地/那曲地区</v>
      </c>
      <c r="C4280" s="153">
        <v>4</v>
      </c>
      <c r="D4280" s="153">
        <v>0</v>
      </c>
      <c r="E4280" s="177" t="s">
        <v>3417</v>
      </c>
      <c r="F4280" s="177" t="s">
        <v>3986</v>
      </c>
      <c r="G4280" s="177" t="s">
        <v>3417</v>
      </c>
      <c r="H4280" s="177" t="s">
        <v>3420</v>
      </c>
      <c r="I4280" s="177" t="s">
        <v>3417</v>
      </c>
      <c r="J4280" s="183" t="s">
        <v>7678</v>
      </c>
      <c r="K4280" s="176" t="str">
        <f t="shared" si="86"/>
        <v>000100001002001289</v>
      </c>
    </row>
    <row r="4281" spans="1:11" s="3" customFormat="1">
      <c r="A4281" s="176" t="s">
        <v>1751</v>
      </c>
      <c r="B4281" s="28" t="str">
        <f t="shared" si="87"/>
        <v>基本属性/基本信息/出差目的地/阿里地区</v>
      </c>
      <c r="C4281" s="153">
        <v>4</v>
      </c>
      <c r="D4281" s="153">
        <v>0</v>
      </c>
      <c r="E4281" s="177" t="s">
        <v>3417</v>
      </c>
      <c r="F4281" s="177" t="s">
        <v>3986</v>
      </c>
      <c r="G4281" s="177" t="s">
        <v>3417</v>
      </c>
      <c r="H4281" s="177" t="s">
        <v>3420</v>
      </c>
      <c r="I4281" s="177" t="s">
        <v>3417</v>
      </c>
      <c r="J4281" s="183" t="s">
        <v>7679</v>
      </c>
      <c r="K4281" s="176" t="str">
        <f t="shared" si="86"/>
        <v>000100001002001290</v>
      </c>
    </row>
    <row r="4282" spans="1:11" s="3" customFormat="1">
      <c r="A4282" s="176" t="s">
        <v>1753</v>
      </c>
      <c r="B4282" s="28" t="str">
        <f t="shared" si="87"/>
        <v>基本属性/基本信息/出差目的地/西安市</v>
      </c>
      <c r="C4282" s="153">
        <v>4</v>
      </c>
      <c r="D4282" s="153">
        <v>0</v>
      </c>
      <c r="E4282" s="177" t="s">
        <v>3417</v>
      </c>
      <c r="F4282" s="177" t="s">
        <v>3986</v>
      </c>
      <c r="G4282" s="177" t="s">
        <v>3417</v>
      </c>
      <c r="H4282" s="177" t="s">
        <v>3420</v>
      </c>
      <c r="I4282" s="177" t="s">
        <v>3417</v>
      </c>
      <c r="J4282" s="183" t="s">
        <v>7680</v>
      </c>
      <c r="K4282" s="176" t="str">
        <f t="shared" si="86"/>
        <v>000100001002001291</v>
      </c>
    </row>
    <row r="4283" spans="1:11" s="3" customFormat="1">
      <c r="A4283" s="176" t="s">
        <v>1754</v>
      </c>
      <c r="B4283" s="28" t="str">
        <f t="shared" si="87"/>
        <v>基本属性/基本信息/出差目的地/铜川市</v>
      </c>
      <c r="C4283" s="153">
        <v>4</v>
      </c>
      <c r="D4283" s="153">
        <v>0</v>
      </c>
      <c r="E4283" s="177" t="s">
        <v>3417</v>
      </c>
      <c r="F4283" s="177" t="s">
        <v>3986</v>
      </c>
      <c r="G4283" s="177" t="s">
        <v>3417</v>
      </c>
      <c r="H4283" s="177" t="s">
        <v>3420</v>
      </c>
      <c r="I4283" s="177" t="s">
        <v>3417</v>
      </c>
      <c r="J4283" s="183" t="s">
        <v>7681</v>
      </c>
      <c r="K4283" s="176" t="str">
        <f t="shared" si="86"/>
        <v>000100001002001292</v>
      </c>
    </row>
    <row r="4284" spans="1:11" s="3" customFormat="1">
      <c r="A4284" s="176" t="s">
        <v>1755</v>
      </c>
      <c r="B4284" s="28" t="str">
        <f t="shared" si="87"/>
        <v>基本属性/基本信息/出差目的地/宝鸡市</v>
      </c>
      <c r="C4284" s="153">
        <v>4</v>
      </c>
      <c r="D4284" s="153">
        <v>0</v>
      </c>
      <c r="E4284" s="177" t="s">
        <v>3417</v>
      </c>
      <c r="F4284" s="177" t="s">
        <v>3986</v>
      </c>
      <c r="G4284" s="177" t="s">
        <v>3417</v>
      </c>
      <c r="H4284" s="177" t="s">
        <v>3420</v>
      </c>
      <c r="I4284" s="177" t="s">
        <v>3417</v>
      </c>
      <c r="J4284" s="183" t="s">
        <v>7682</v>
      </c>
      <c r="K4284" s="176" t="str">
        <f t="shared" si="86"/>
        <v>000100001002001293</v>
      </c>
    </row>
    <row r="4285" spans="1:11" s="3" customFormat="1">
      <c r="A4285" s="176" t="s">
        <v>1756</v>
      </c>
      <c r="B4285" s="28" t="str">
        <f t="shared" si="87"/>
        <v>基本属性/基本信息/出差目的地/咸阳市</v>
      </c>
      <c r="C4285" s="153">
        <v>4</v>
      </c>
      <c r="D4285" s="153">
        <v>0</v>
      </c>
      <c r="E4285" s="177" t="s">
        <v>3417</v>
      </c>
      <c r="F4285" s="177" t="s">
        <v>3986</v>
      </c>
      <c r="G4285" s="177" t="s">
        <v>3417</v>
      </c>
      <c r="H4285" s="177" t="s">
        <v>3420</v>
      </c>
      <c r="I4285" s="177" t="s">
        <v>3417</v>
      </c>
      <c r="J4285" s="183" t="s">
        <v>7683</v>
      </c>
      <c r="K4285" s="176" t="str">
        <f t="shared" si="86"/>
        <v>000100001002001294</v>
      </c>
    </row>
    <row r="4286" spans="1:11" s="3" customFormat="1">
      <c r="A4286" s="176" t="s">
        <v>1757</v>
      </c>
      <c r="B4286" s="28" t="str">
        <f t="shared" si="87"/>
        <v>基本属性/基本信息/出差目的地/渭南市</v>
      </c>
      <c r="C4286" s="153">
        <v>4</v>
      </c>
      <c r="D4286" s="153">
        <v>0</v>
      </c>
      <c r="E4286" s="177" t="s">
        <v>3417</v>
      </c>
      <c r="F4286" s="177" t="s">
        <v>3986</v>
      </c>
      <c r="G4286" s="177" t="s">
        <v>3417</v>
      </c>
      <c r="H4286" s="177" t="s">
        <v>3420</v>
      </c>
      <c r="I4286" s="177" t="s">
        <v>3417</v>
      </c>
      <c r="J4286" s="183" t="s">
        <v>7684</v>
      </c>
      <c r="K4286" s="176" t="str">
        <f t="shared" si="86"/>
        <v>000100001002001295</v>
      </c>
    </row>
    <row r="4287" spans="1:11" s="3" customFormat="1">
      <c r="A4287" s="176" t="s">
        <v>1758</v>
      </c>
      <c r="B4287" s="28" t="str">
        <f t="shared" si="87"/>
        <v>基本属性/基本信息/出差目的地/延安市</v>
      </c>
      <c r="C4287" s="153">
        <v>4</v>
      </c>
      <c r="D4287" s="153">
        <v>0</v>
      </c>
      <c r="E4287" s="177" t="s">
        <v>3417</v>
      </c>
      <c r="F4287" s="177" t="s">
        <v>3986</v>
      </c>
      <c r="G4287" s="177" t="s">
        <v>3417</v>
      </c>
      <c r="H4287" s="177" t="s">
        <v>3420</v>
      </c>
      <c r="I4287" s="177" t="s">
        <v>3417</v>
      </c>
      <c r="J4287" s="183" t="s">
        <v>7685</v>
      </c>
      <c r="K4287" s="176" t="str">
        <f t="shared" si="86"/>
        <v>000100001002001296</v>
      </c>
    </row>
    <row r="4288" spans="1:11" s="3" customFormat="1">
      <c r="A4288" s="176" t="s">
        <v>1759</v>
      </c>
      <c r="B4288" s="28" t="str">
        <f t="shared" si="87"/>
        <v>基本属性/基本信息/出差目的地/汉中市</v>
      </c>
      <c r="C4288" s="153">
        <v>4</v>
      </c>
      <c r="D4288" s="153">
        <v>0</v>
      </c>
      <c r="E4288" s="177" t="s">
        <v>3417</v>
      </c>
      <c r="F4288" s="177" t="s">
        <v>3986</v>
      </c>
      <c r="G4288" s="177" t="s">
        <v>3417</v>
      </c>
      <c r="H4288" s="177" t="s">
        <v>3420</v>
      </c>
      <c r="I4288" s="177" t="s">
        <v>3417</v>
      </c>
      <c r="J4288" s="183" t="s">
        <v>7686</v>
      </c>
      <c r="K4288" s="176" t="str">
        <f t="shared" si="86"/>
        <v>000100001002001297</v>
      </c>
    </row>
    <row r="4289" spans="1:11" s="3" customFormat="1">
      <c r="A4289" s="176" t="s">
        <v>1760</v>
      </c>
      <c r="B4289" s="28" t="str">
        <f t="shared" si="87"/>
        <v>基本属性/基本信息/出差目的地/榆林市</v>
      </c>
      <c r="C4289" s="153">
        <v>4</v>
      </c>
      <c r="D4289" s="153">
        <v>0</v>
      </c>
      <c r="E4289" s="177" t="s">
        <v>3417</v>
      </c>
      <c r="F4289" s="177" t="s">
        <v>3986</v>
      </c>
      <c r="G4289" s="177" t="s">
        <v>3417</v>
      </c>
      <c r="H4289" s="177" t="s">
        <v>3420</v>
      </c>
      <c r="I4289" s="177" t="s">
        <v>3417</v>
      </c>
      <c r="J4289" s="183" t="s">
        <v>7687</v>
      </c>
      <c r="K4289" s="176" t="str">
        <f t="shared" si="86"/>
        <v>000100001002001298</v>
      </c>
    </row>
    <row r="4290" spans="1:11" s="3" customFormat="1">
      <c r="A4290" s="176" t="s">
        <v>1761</v>
      </c>
      <c r="B4290" s="28" t="str">
        <f t="shared" si="87"/>
        <v>基本属性/基本信息/出差目的地/安康市</v>
      </c>
      <c r="C4290" s="153">
        <v>4</v>
      </c>
      <c r="D4290" s="153">
        <v>0</v>
      </c>
      <c r="E4290" s="177" t="s">
        <v>3417</v>
      </c>
      <c r="F4290" s="177" t="s">
        <v>3986</v>
      </c>
      <c r="G4290" s="177" t="s">
        <v>3417</v>
      </c>
      <c r="H4290" s="177" t="s">
        <v>3420</v>
      </c>
      <c r="I4290" s="177" t="s">
        <v>3417</v>
      </c>
      <c r="J4290" s="183" t="s">
        <v>7688</v>
      </c>
      <c r="K4290" s="176" t="str">
        <f t="shared" si="86"/>
        <v>000100001002001299</v>
      </c>
    </row>
    <row r="4291" spans="1:11" s="3" customFormat="1">
      <c r="A4291" s="176" t="s">
        <v>1762</v>
      </c>
      <c r="B4291" s="28" t="str">
        <f t="shared" si="87"/>
        <v>基本属性/基本信息/出差目的地/商洛市</v>
      </c>
      <c r="C4291" s="153">
        <v>4</v>
      </c>
      <c r="D4291" s="153">
        <v>0</v>
      </c>
      <c r="E4291" s="177" t="s">
        <v>3417</v>
      </c>
      <c r="F4291" s="177" t="s">
        <v>3986</v>
      </c>
      <c r="G4291" s="177" t="s">
        <v>3417</v>
      </c>
      <c r="H4291" s="177" t="s">
        <v>3420</v>
      </c>
      <c r="I4291" s="177" t="s">
        <v>3417</v>
      </c>
      <c r="J4291" s="183" t="s">
        <v>7689</v>
      </c>
      <c r="K4291" s="176" t="str">
        <f t="shared" si="86"/>
        <v>000100001002001300</v>
      </c>
    </row>
    <row r="4292" spans="1:11" s="3" customFormat="1">
      <c r="A4292" s="176" t="s">
        <v>1763</v>
      </c>
      <c r="B4292" s="28" t="str">
        <f t="shared" si="87"/>
        <v>基本属性/基本信息/出差目的地/兰州市</v>
      </c>
      <c r="C4292" s="153">
        <v>4</v>
      </c>
      <c r="D4292" s="153">
        <v>0</v>
      </c>
      <c r="E4292" s="177" t="s">
        <v>3417</v>
      </c>
      <c r="F4292" s="177" t="s">
        <v>3986</v>
      </c>
      <c r="G4292" s="177" t="s">
        <v>3417</v>
      </c>
      <c r="H4292" s="177" t="s">
        <v>3420</v>
      </c>
      <c r="I4292" s="177" t="s">
        <v>3417</v>
      </c>
      <c r="J4292" s="183" t="s">
        <v>7690</v>
      </c>
      <c r="K4292" s="176" t="str">
        <f t="shared" si="86"/>
        <v>000100001002001301</v>
      </c>
    </row>
    <row r="4293" spans="1:11" s="3" customFormat="1">
      <c r="A4293" s="176" t="s">
        <v>1764</v>
      </c>
      <c r="B4293" s="28" t="str">
        <f t="shared" si="87"/>
        <v>基本属性/基本信息/出差目的地/嘉峪关市</v>
      </c>
      <c r="C4293" s="153">
        <v>4</v>
      </c>
      <c r="D4293" s="153">
        <v>0</v>
      </c>
      <c r="E4293" s="177" t="s">
        <v>3417</v>
      </c>
      <c r="F4293" s="177" t="s">
        <v>3986</v>
      </c>
      <c r="G4293" s="177" t="s">
        <v>3417</v>
      </c>
      <c r="H4293" s="177" t="s">
        <v>3420</v>
      </c>
      <c r="I4293" s="177" t="s">
        <v>3417</v>
      </c>
      <c r="J4293" s="183" t="s">
        <v>7691</v>
      </c>
      <c r="K4293" s="176" t="str">
        <f t="shared" si="86"/>
        <v>000100001002001302</v>
      </c>
    </row>
    <row r="4294" spans="1:11" s="3" customFormat="1">
      <c r="A4294" s="176" t="s">
        <v>1765</v>
      </c>
      <c r="B4294" s="28" t="str">
        <f t="shared" si="87"/>
        <v>基本属性/基本信息/出差目的地/金昌市</v>
      </c>
      <c r="C4294" s="153">
        <v>4</v>
      </c>
      <c r="D4294" s="153">
        <v>0</v>
      </c>
      <c r="E4294" s="177" t="s">
        <v>3417</v>
      </c>
      <c r="F4294" s="177" t="s">
        <v>3986</v>
      </c>
      <c r="G4294" s="177" t="s">
        <v>3417</v>
      </c>
      <c r="H4294" s="177" t="s">
        <v>3420</v>
      </c>
      <c r="I4294" s="177" t="s">
        <v>3417</v>
      </c>
      <c r="J4294" s="183" t="s">
        <v>7692</v>
      </c>
      <c r="K4294" s="176" t="str">
        <f t="shared" si="86"/>
        <v>000100001002001303</v>
      </c>
    </row>
    <row r="4295" spans="1:11" s="3" customFormat="1">
      <c r="A4295" s="176" t="s">
        <v>1766</v>
      </c>
      <c r="B4295" s="28" t="str">
        <f t="shared" si="87"/>
        <v>基本属性/基本信息/出差目的地/白银市</v>
      </c>
      <c r="C4295" s="153">
        <v>4</v>
      </c>
      <c r="D4295" s="153">
        <v>0</v>
      </c>
      <c r="E4295" s="177" t="s">
        <v>3417</v>
      </c>
      <c r="F4295" s="177" t="s">
        <v>3986</v>
      </c>
      <c r="G4295" s="177" t="s">
        <v>3417</v>
      </c>
      <c r="H4295" s="177" t="s">
        <v>3420</v>
      </c>
      <c r="I4295" s="177" t="s">
        <v>3417</v>
      </c>
      <c r="J4295" s="183" t="s">
        <v>7693</v>
      </c>
      <c r="K4295" s="176" t="str">
        <f t="shared" si="86"/>
        <v>000100001002001304</v>
      </c>
    </row>
    <row r="4296" spans="1:11" s="3" customFormat="1">
      <c r="A4296" s="176" t="s">
        <v>1767</v>
      </c>
      <c r="B4296" s="28" t="str">
        <f t="shared" si="87"/>
        <v>基本属性/基本信息/出差目的地/天水市</v>
      </c>
      <c r="C4296" s="153">
        <v>4</v>
      </c>
      <c r="D4296" s="153">
        <v>0</v>
      </c>
      <c r="E4296" s="177" t="s">
        <v>3417</v>
      </c>
      <c r="F4296" s="177" t="s">
        <v>3986</v>
      </c>
      <c r="G4296" s="177" t="s">
        <v>3417</v>
      </c>
      <c r="H4296" s="177" t="s">
        <v>3420</v>
      </c>
      <c r="I4296" s="177" t="s">
        <v>3417</v>
      </c>
      <c r="J4296" s="183" t="s">
        <v>7694</v>
      </c>
      <c r="K4296" s="176" t="str">
        <f t="shared" si="86"/>
        <v>000100001002001305</v>
      </c>
    </row>
    <row r="4297" spans="1:11" s="3" customFormat="1">
      <c r="A4297" s="176" t="s">
        <v>1768</v>
      </c>
      <c r="B4297" s="28" t="str">
        <f t="shared" si="87"/>
        <v>基本属性/基本信息/出差目的地/武威市</v>
      </c>
      <c r="C4297" s="153">
        <v>4</v>
      </c>
      <c r="D4297" s="153">
        <v>0</v>
      </c>
      <c r="E4297" s="177" t="s">
        <v>3417</v>
      </c>
      <c r="F4297" s="177" t="s">
        <v>3986</v>
      </c>
      <c r="G4297" s="177" t="s">
        <v>3417</v>
      </c>
      <c r="H4297" s="177" t="s">
        <v>3420</v>
      </c>
      <c r="I4297" s="177" t="s">
        <v>3417</v>
      </c>
      <c r="J4297" s="183" t="s">
        <v>7695</v>
      </c>
      <c r="K4297" s="176" t="str">
        <f t="shared" si="86"/>
        <v>000100001002001306</v>
      </c>
    </row>
    <row r="4298" spans="1:11" s="3" customFormat="1">
      <c r="A4298" s="176" t="s">
        <v>1769</v>
      </c>
      <c r="B4298" s="28" t="str">
        <f t="shared" si="87"/>
        <v>基本属性/基本信息/出差目的地/张掖市</v>
      </c>
      <c r="C4298" s="153">
        <v>4</v>
      </c>
      <c r="D4298" s="153">
        <v>0</v>
      </c>
      <c r="E4298" s="177" t="s">
        <v>3417</v>
      </c>
      <c r="F4298" s="177" t="s">
        <v>3986</v>
      </c>
      <c r="G4298" s="177" t="s">
        <v>3417</v>
      </c>
      <c r="H4298" s="177" t="s">
        <v>3420</v>
      </c>
      <c r="I4298" s="177" t="s">
        <v>3417</v>
      </c>
      <c r="J4298" s="183" t="s">
        <v>7696</v>
      </c>
      <c r="K4298" s="176" t="str">
        <f t="shared" si="86"/>
        <v>000100001002001307</v>
      </c>
    </row>
    <row r="4299" spans="1:11" s="3" customFormat="1">
      <c r="A4299" s="176" t="s">
        <v>1770</v>
      </c>
      <c r="B4299" s="28" t="str">
        <f t="shared" si="87"/>
        <v>基本属性/基本信息/出差目的地/平凉市</v>
      </c>
      <c r="C4299" s="153">
        <v>4</v>
      </c>
      <c r="D4299" s="153">
        <v>0</v>
      </c>
      <c r="E4299" s="177" t="s">
        <v>3417</v>
      </c>
      <c r="F4299" s="177" t="s">
        <v>3986</v>
      </c>
      <c r="G4299" s="177" t="s">
        <v>3417</v>
      </c>
      <c r="H4299" s="177" t="s">
        <v>3420</v>
      </c>
      <c r="I4299" s="177" t="s">
        <v>3417</v>
      </c>
      <c r="J4299" s="183" t="s">
        <v>7697</v>
      </c>
      <c r="K4299" s="176" t="str">
        <f t="shared" si="86"/>
        <v>000100001002001308</v>
      </c>
    </row>
    <row r="4300" spans="1:11" s="3" customFormat="1">
      <c r="A4300" s="176" t="s">
        <v>1771</v>
      </c>
      <c r="B4300" s="28" t="str">
        <f t="shared" si="87"/>
        <v>基本属性/基本信息/出差目的地/酒泉市</v>
      </c>
      <c r="C4300" s="153">
        <v>4</v>
      </c>
      <c r="D4300" s="153">
        <v>0</v>
      </c>
      <c r="E4300" s="177" t="s">
        <v>3417</v>
      </c>
      <c r="F4300" s="177" t="s">
        <v>3986</v>
      </c>
      <c r="G4300" s="177" t="s">
        <v>3417</v>
      </c>
      <c r="H4300" s="177" t="s">
        <v>3420</v>
      </c>
      <c r="I4300" s="177" t="s">
        <v>3417</v>
      </c>
      <c r="J4300" s="183" t="s">
        <v>7698</v>
      </c>
      <c r="K4300" s="176" t="str">
        <f t="shared" si="86"/>
        <v>000100001002001309</v>
      </c>
    </row>
    <row r="4301" spans="1:11" s="3" customFormat="1">
      <c r="A4301" s="176" t="s">
        <v>1772</v>
      </c>
      <c r="B4301" s="28" t="str">
        <f t="shared" si="87"/>
        <v>基本属性/基本信息/出差目的地/庆阳市</v>
      </c>
      <c r="C4301" s="153">
        <v>4</v>
      </c>
      <c r="D4301" s="153">
        <v>0</v>
      </c>
      <c r="E4301" s="177" t="s">
        <v>3417</v>
      </c>
      <c r="F4301" s="177" t="s">
        <v>3986</v>
      </c>
      <c r="G4301" s="177" t="s">
        <v>3417</v>
      </c>
      <c r="H4301" s="177" t="s">
        <v>3420</v>
      </c>
      <c r="I4301" s="177" t="s">
        <v>3417</v>
      </c>
      <c r="J4301" s="183" t="s">
        <v>7699</v>
      </c>
      <c r="K4301" s="176" t="str">
        <f t="shared" si="86"/>
        <v>000100001002001310</v>
      </c>
    </row>
    <row r="4302" spans="1:11" s="3" customFormat="1">
      <c r="A4302" s="176" t="s">
        <v>1773</v>
      </c>
      <c r="B4302" s="28" t="str">
        <f t="shared" si="87"/>
        <v>基本属性/基本信息/出差目的地/定西市</v>
      </c>
      <c r="C4302" s="153">
        <v>4</v>
      </c>
      <c r="D4302" s="153">
        <v>0</v>
      </c>
      <c r="E4302" s="177" t="s">
        <v>3417</v>
      </c>
      <c r="F4302" s="177" t="s">
        <v>3986</v>
      </c>
      <c r="G4302" s="177" t="s">
        <v>3417</v>
      </c>
      <c r="H4302" s="177" t="s">
        <v>3420</v>
      </c>
      <c r="I4302" s="177" t="s">
        <v>3417</v>
      </c>
      <c r="J4302" s="183" t="s">
        <v>7700</v>
      </c>
      <c r="K4302" s="176" t="str">
        <f t="shared" si="86"/>
        <v>000100001002001311</v>
      </c>
    </row>
    <row r="4303" spans="1:11" s="3" customFormat="1">
      <c r="A4303" s="176" t="s">
        <v>1774</v>
      </c>
      <c r="B4303" s="28" t="str">
        <f t="shared" si="87"/>
        <v>基本属性/基本信息/出差目的地/陇南市</v>
      </c>
      <c r="C4303" s="153">
        <v>4</v>
      </c>
      <c r="D4303" s="153">
        <v>0</v>
      </c>
      <c r="E4303" s="177" t="s">
        <v>3417</v>
      </c>
      <c r="F4303" s="177" t="s">
        <v>3986</v>
      </c>
      <c r="G4303" s="177" t="s">
        <v>3417</v>
      </c>
      <c r="H4303" s="177" t="s">
        <v>3420</v>
      </c>
      <c r="I4303" s="177" t="s">
        <v>3417</v>
      </c>
      <c r="J4303" s="183" t="s">
        <v>7701</v>
      </c>
      <c r="K4303" s="176" t="str">
        <f t="shared" si="86"/>
        <v>000100001002001312</v>
      </c>
    </row>
    <row r="4304" spans="1:11" s="3" customFormat="1">
      <c r="A4304" s="176" t="s">
        <v>3504</v>
      </c>
      <c r="B4304" s="28" t="str">
        <f t="shared" si="87"/>
        <v>基本属性/基本信息/出差目的地/临夏回族自治州</v>
      </c>
      <c r="C4304" s="153">
        <v>4</v>
      </c>
      <c r="D4304" s="153">
        <v>0</v>
      </c>
      <c r="E4304" s="177" t="s">
        <v>3417</v>
      </c>
      <c r="F4304" s="177" t="s">
        <v>3986</v>
      </c>
      <c r="G4304" s="177" t="s">
        <v>3417</v>
      </c>
      <c r="H4304" s="177" t="s">
        <v>3420</v>
      </c>
      <c r="I4304" s="177" t="s">
        <v>3417</v>
      </c>
      <c r="J4304" s="183" t="s">
        <v>7702</v>
      </c>
      <c r="K4304" s="176" t="str">
        <f t="shared" si="86"/>
        <v>000100001002001313</v>
      </c>
    </row>
    <row r="4305" spans="1:11" s="3" customFormat="1">
      <c r="A4305" s="176" t="s">
        <v>3505</v>
      </c>
      <c r="B4305" s="28" t="str">
        <f t="shared" si="87"/>
        <v>基本属性/基本信息/出差目的地/甘南藏族自治州</v>
      </c>
      <c r="C4305" s="153">
        <v>4</v>
      </c>
      <c r="D4305" s="153">
        <v>0</v>
      </c>
      <c r="E4305" s="177" t="s">
        <v>3417</v>
      </c>
      <c r="F4305" s="177" t="s">
        <v>3986</v>
      </c>
      <c r="G4305" s="177" t="s">
        <v>3417</v>
      </c>
      <c r="H4305" s="177" t="s">
        <v>3420</v>
      </c>
      <c r="I4305" s="177" t="s">
        <v>3417</v>
      </c>
      <c r="J4305" s="183" t="s">
        <v>7703</v>
      </c>
      <c r="K4305" s="176" t="str">
        <f t="shared" si="86"/>
        <v>000100001002001314</v>
      </c>
    </row>
    <row r="4306" spans="1:11" s="3" customFormat="1">
      <c r="A4306" s="176" t="s">
        <v>1777</v>
      </c>
      <c r="B4306" s="28" t="str">
        <f t="shared" si="87"/>
        <v>基本属性/基本信息/出差目的地/西宁市</v>
      </c>
      <c r="C4306" s="153">
        <v>4</v>
      </c>
      <c r="D4306" s="153">
        <v>0</v>
      </c>
      <c r="E4306" s="177" t="s">
        <v>3417</v>
      </c>
      <c r="F4306" s="177" t="s">
        <v>3986</v>
      </c>
      <c r="G4306" s="177" t="s">
        <v>3417</v>
      </c>
      <c r="H4306" s="177" t="s">
        <v>3420</v>
      </c>
      <c r="I4306" s="177" t="s">
        <v>3417</v>
      </c>
      <c r="J4306" s="183" t="s">
        <v>7704</v>
      </c>
      <c r="K4306" s="176" t="str">
        <f t="shared" si="86"/>
        <v>000100001002001315</v>
      </c>
    </row>
    <row r="4307" spans="1:11" s="3" customFormat="1">
      <c r="A4307" s="176" t="s">
        <v>3506</v>
      </c>
      <c r="B4307" s="28" t="str">
        <f t="shared" si="87"/>
        <v>基本属性/基本信息/出差目的地/海东市</v>
      </c>
      <c r="C4307" s="153">
        <v>4</v>
      </c>
      <c r="D4307" s="153">
        <v>0</v>
      </c>
      <c r="E4307" s="177" t="s">
        <v>3417</v>
      </c>
      <c r="F4307" s="177" t="s">
        <v>3986</v>
      </c>
      <c r="G4307" s="177" t="s">
        <v>3417</v>
      </c>
      <c r="H4307" s="177" t="s">
        <v>3420</v>
      </c>
      <c r="I4307" s="177" t="s">
        <v>3417</v>
      </c>
      <c r="J4307" s="183" t="s">
        <v>7705</v>
      </c>
      <c r="K4307" s="176" t="str">
        <f t="shared" si="86"/>
        <v>000100001002001316</v>
      </c>
    </row>
    <row r="4308" spans="1:11" s="3" customFormat="1">
      <c r="A4308" s="176" t="s">
        <v>3507</v>
      </c>
      <c r="B4308" s="28" t="str">
        <f t="shared" si="87"/>
        <v>基本属性/基本信息/出差目的地/海北藏族自治州</v>
      </c>
      <c r="C4308" s="153">
        <v>4</v>
      </c>
      <c r="D4308" s="153">
        <v>0</v>
      </c>
      <c r="E4308" s="177" t="s">
        <v>3417</v>
      </c>
      <c r="F4308" s="177" t="s">
        <v>3986</v>
      </c>
      <c r="G4308" s="177" t="s">
        <v>3417</v>
      </c>
      <c r="H4308" s="177" t="s">
        <v>3420</v>
      </c>
      <c r="I4308" s="177" t="s">
        <v>3417</v>
      </c>
      <c r="J4308" s="183" t="s">
        <v>7706</v>
      </c>
      <c r="K4308" s="176" t="str">
        <f t="shared" si="86"/>
        <v>000100001002001317</v>
      </c>
    </row>
    <row r="4309" spans="1:11" s="3" customFormat="1">
      <c r="A4309" s="176" t="s">
        <v>3508</v>
      </c>
      <c r="B4309" s="28" t="str">
        <f t="shared" si="87"/>
        <v>基本属性/基本信息/出差目的地/黄南藏族自治州</v>
      </c>
      <c r="C4309" s="153">
        <v>4</v>
      </c>
      <c r="D4309" s="153">
        <v>0</v>
      </c>
      <c r="E4309" s="177" t="s">
        <v>3417</v>
      </c>
      <c r="F4309" s="177" t="s">
        <v>3986</v>
      </c>
      <c r="G4309" s="177" t="s">
        <v>3417</v>
      </c>
      <c r="H4309" s="177" t="s">
        <v>3420</v>
      </c>
      <c r="I4309" s="177" t="s">
        <v>3417</v>
      </c>
      <c r="J4309" s="183" t="s">
        <v>7707</v>
      </c>
      <c r="K4309" s="176" t="str">
        <f t="shared" si="86"/>
        <v>000100001002001318</v>
      </c>
    </row>
    <row r="4310" spans="1:11" s="3" customFormat="1">
      <c r="A4310" s="176" t="s">
        <v>3509</v>
      </c>
      <c r="B4310" s="28" t="str">
        <f t="shared" si="87"/>
        <v>基本属性/基本信息/出差目的地/海南藏族自治州</v>
      </c>
      <c r="C4310" s="153">
        <v>4</v>
      </c>
      <c r="D4310" s="153">
        <v>0</v>
      </c>
      <c r="E4310" s="177" t="s">
        <v>3417</v>
      </c>
      <c r="F4310" s="177" t="s">
        <v>3986</v>
      </c>
      <c r="G4310" s="177" t="s">
        <v>3417</v>
      </c>
      <c r="H4310" s="177" t="s">
        <v>3420</v>
      </c>
      <c r="I4310" s="177" t="s">
        <v>3417</v>
      </c>
      <c r="J4310" s="183" t="s">
        <v>7708</v>
      </c>
      <c r="K4310" s="176" t="str">
        <f t="shared" si="86"/>
        <v>000100001002001319</v>
      </c>
    </row>
    <row r="4311" spans="1:11" s="3" customFormat="1">
      <c r="A4311" s="176" t="s">
        <v>3510</v>
      </c>
      <c r="B4311" s="28" t="str">
        <f t="shared" si="87"/>
        <v>基本属性/基本信息/出差目的地/果洛藏族自治州</v>
      </c>
      <c r="C4311" s="153">
        <v>4</v>
      </c>
      <c r="D4311" s="153">
        <v>0</v>
      </c>
      <c r="E4311" s="177" t="s">
        <v>3417</v>
      </c>
      <c r="F4311" s="177" t="s">
        <v>3986</v>
      </c>
      <c r="G4311" s="177" t="s">
        <v>3417</v>
      </c>
      <c r="H4311" s="177" t="s">
        <v>3420</v>
      </c>
      <c r="I4311" s="177" t="s">
        <v>3417</v>
      </c>
      <c r="J4311" s="183" t="s">
        <v>7709</v>
      </c>
      <c r="K4311" s="176" t="str">
        <f t="shared" si="86"/>
        <v>000100001002001320</v>
      </c>
    </row>
    <row r="4312" spans="1:11" s="3" customFormat="1">
      <c r="A4312" s="176" t="s">
        <v>3511</v>
      </c>
      <c r="B4312" s="28" t="str">
        <f t="shared" si="87"/>
        <v>基本属性/基本信息/出差目的地/玉树藏族自治州</v>
      </c>
      <c r="C4312" s="153">
        <v>4</v>
      </c>
      <c r="D4312" s="153">
        <v>0</v>
      </c>
      <c r="E4312" s="177" t="s">
        <v>3417</v>
      </c>
      <c r="F4312" s="177" t="s">
        <v>3986</v>
      </c>
      <c r="G4312" s="177" t="s">
        <v>3417</v>
      </c>
      <c r="H4312" s="177" t="s">
        <v>3420</v>
      </c>
      <c r="I4312" s="177" t="s">
        <v>3417</v>
      </c>
      <c r="J4312" s="183" t="s">
        <v>7710</v>
      </c>
      <c r="K4312" s="176" t="str">
        <f t="shared" ref="K4312:K4336" si="88">D4312&amp;E4312&amp;F4312&amp;G4312&amp;H4312&amp;I4312&amp;J4312</f>
        <v>000100001002001321</v>
      </c>
    </row>
    <row r="4313" spans="1:11" s="3" customFormat="1">
      <c r="A4313" s="176" t="s">
        <v>3512</v>
      </c>
      <c r="B4313" s="28" t="str">
        <f t="shared" ref="B4313:B4336" si="89">"基本属性/基本信息/出差目的地/"&amp;A4313</f>
        <v>基本属性/基本信息/出差目的地/海西蒙古族藏族自治州</v>
      </c>
      <c r="C4313" s="153">
        <v>4</v>
      </c>
      <c r="D4313" s="153">
        <v>0</v>
      </c>
      <c r="E4313" s="177" t="s">
        <v>3417</v>
      </c>
      <c r="F4313" s="177" t="s">
        <v>3986</v>
      </c>
      <c r="G4313" s="177" t="s">
        <v>3417</v>
      </c>
      <c r="H4313" s="177" t="s">
        <v>3420</v>
      </c>
      <c r="I4313" s="177" t="s">
        <v>3417</v>
      </c>
      <c r="J4313" s="183" t="s">
        <v>7711</v>
      </c>
      <c r="K4313" s="176" t="str">
        <f t="shared" si="88"/>
        <v>000100001002001322</v>
      </c>
    </row>
    <row r="4314" spans="1:11" s="3" customFormat="1">
      <c r="A4314" s="176" t="s">
        <v>1784</v>
      </c>
      <c r="B4314" s="28" t="str">
        <f t="shared" si="89"/>
        <v>基本属性/基本信息/出差目的地/银川市</v>
      </c>
      <c r="C4314" s="153">
        <v>4</v>
      </c>
      <c r="D4314" s="153">
        <v>0</v>
      </c>
      <c r="E4314" s="177" t="s">
        <v>3417</v>
      </c>
      <c r="F4314" s="177" t="s">
        <v>3986</v>
      </c>
      <c r="G4314" s="177" t="s">
        <v>3417</v>
      </c>
      <c r="H4314" s="177" t="s">
        <v>3420</v>
      </c>
      <c r="I4314" s="177" t="s">
        <v>3417</v>
      </c>
      <c r="J4314" s="183" t="s">
        <v>7712</v>
      </c>
      <c r="K4314" s="176" t="str">
        <f t="shared" si="88"/>
        <v>000100001002001323</v>
      </c>
    </row>
    <row r="4315" spans="1:11" s="3" customFormat="1">
      <c r="A4315" s="176" t="s">
        <v>1785</v>
      </c>
      <c r="B4315" s="28" t="str">
        <f t="shared" si="89"/>
        <v>基本属性/基本信息/出差目的地/石嘴山市</v>
      </c>
      <c r="C4315" s="153">
        <v>4</v>
      </c>
      <c r="D4315" s="153">
        <v>0</v>
      </c>
      <c r="E4315" s="177" t="s">
        <v>3417</v>
      </c>
      <c r="F4315" s="177" t="s">
        <v>3986</v>
      </c>
      <c r="G4315" s="177" t="s">
        <v>3417</v>
      </c>
      <c r="H4315" s="177" t="s">
        <v>3420</v>
      </c>
      <c r="I4315" s="177" t="s">
        <v>3417</v>
      </c>
      <c r="J4315" s="183" t="s">
        <v>7713</v>
      </c>
      <c r="K4315" s="176" t="str">
        <f t="shared" si="88"/>
        <v>000100001002001324</v>
      </c>
    </row>
    <row r="4316" spans="1:11" s="3" customFormat="1">
      <c r="A4316" s="176" t="s">
        <v>1786</v>
      </c>
      <c r="B4316" s="28" t="str">
        <f t="shared" si="89"/>
        <v>基本属性/基本信息/出差目的地/吴忠市</v>
      </c>
      <c r="C4316" s="153">
        <v>4</v>
      </c>
      <c r="D4316" s="153">
        <v>0</v>
      </c>
      <c r="E4316" s="177" t="s">
        <v>3417</v>
      </c>
      <c r="F4316" s="177" t="s">
        <v>3986</v>
      </c>
      <c r="G4316" s="177" t="s">
        <v>3417</v>
      </c>
      <c r="H4316" s="177" t="s">
        <v>3420</v>
      </c>
      <c r="I4316" s="177" t="s">
        <v>3417</v>
      </c>
      <c r="J4316" s="183" t="s">
        <v>7714</v>
      </c>
      <c r="K4316" s="176" t="str">
        <f t="shared" si="88"/>
        <v>000100001002001325</v>
      </c>
    </row>
    <row r="4317" spans="1:11" s="3" customFormat="1">
      <c r="A4317" s="176" t="s">
        <v>1787</v>
      </c>
      <c r="B4317" s="28" t="str">
        <f t="shared" si="89"/>
        <v>基本属性/基本信息/出差目的地/固原市</v>
      </c>
      <c r="C4317" s="153">
        <v>4</v>
      </c>
      <c r="D4317" s="153">
        <v>0</v>
      </c>
      <c r="E4317" s="177" t="s">
        <v>3417</v>
      </c>
      <c r="F4317" s="177" t="s">
        <v>3986</v>
      </c>
      <c r="G4317" s="177" t="s">
        <v>3417</v>
      </c>
      <c r="H4317" s="177" t="s">
        <v>3420</v>
      </c>
      <c r="I4317" s="177" t="s">
        <v>3417</v>
      </c>
      <c r="J4317" s="183" t="s">
        <v>7715</v>
      </c>
      <c r="K4317" s="176" t="str">
        <f t="shared" si="88"/>
        <v>000100001002001326</v>
      </c>
    </row>
    <row r="4318" spans="1:11" s="3" customFormat="1">
      <c r="A4318" s="176" t="s">
        <v>1788</v>
      </c>
      <c r="B4318" s="28" t="str">
        <f t="shared" si="89"/>
        <v>基本属性/基本信息/出差目的地/中卫市</v>
      </c>
      <c r="C4318" s="153">
        <v>4</v>
      </c>
      <c r="D4318" s="153">
        <v>0</v>
      </c>
      <c r="E4318" s="177" t="s">
        <v>3417</v>
      </c>
      <c r="F4318" s="177" t="s">
        <v>3986</v>
      </c>
      <c r="G4318" s="177" t="s">
        <v>3417</v>
      </c>
      <c r="H4318" s="177" t="s">
        <v>3420</v>
      </c>
      <c r="I4318" s="177" t="s">
        <v>3417</v>
      </c>
      <c r="J4318" s="183" t="s">
        <v>7716</v>
      </c>
      <c r="K4318" s="176" t="str">
        <f t="shared" si="88"/>
        <v>000100001002001327</v>
      </c>
    </row>
    <row r="4319" spans="1:11" s="3" customFormat="1">
      <c r="A4319" s="176" t="s">
        <v>1789</v>
      </c>
      <c r="B4319" s="28" t="str">
        <f t="shared" si="89"/>
        <v>基本属性/基本信息/出差目的地/乌鲁木齐市</v>
      </c>
      <c r="C4319" s="153">
        <v>4</v>
      </c>
      <c r="D4319" s="153">
        <v>0</v>
      </c>
      <c r="E4319" s="177" t="s">
        <v>3417</v>
      </c>
      <c r="F4319" s="177" t="s">
        <v>3986</v>
      </c>
      <c r="G4319" s="177" t="s">
        <v>3417</v>
      </c>
      <c r="H4319" s="177" t="s">
        <v>3420</v>
      </c>
      <c r="I4319" s="177" t="s">
        <v>3417</v>
      </c>
      <c r="J4319" s="183" t="s">
        <v>7717</v>
      </c>
      <c r="K4319" s="176" t="str">
        <f t="shared" si="88"/>
        <v>000100001002001328</v>
      </c>
    </row>
    <row r="4320" spans="1:11" s="3" customFormat="1">
      <c r="A4320" s="176" t="s">
        <v>1790</v>
      </c>
      <c r="B4320" s="28" t="str">
        <f t="shared" si="89"/>
        <v>基本属性/基本信息/出差目的地/克拉玛依市</v>
      </c>
      <c r="C4320" s="153">
        <v>4</v>
      </c>
      <c r="D4320" s="153">
        <v>0</v>
      </c>
      <c r="E4320" s="177" t="s">
        <v>3417</v>
      </c>
      <c r="F4320" s="177" t="s">
        <v>3986</v>
      </c>
      <c r="G4320" s="177" t="s">
        <v>3417</v>
      </c>
      <c r="H4320" s="177" t="s">
        <v>3420</v>
      </c>
      <c r="I4320" s="177" t="s">
        <v>3417</v>
      </c>
      <c r="J4320" s="183" t="s">
        <v>7718</v>
      </c>
      <c r="K4320" s="176" t="str">
        <f t="shared" si="88"/>
        <v>000100001002001329</v>
      </c>
    </row>
    <row r="4321" spans="1:11" s="3" customFormat="1">
      <c r="A4321" s="176" t="s">
        <v>3513</v>
      </c>
      <c r="B4321" s="28" t="str">
        <f t="shared" si="89"/>
        <v>基本属性/基本信息/出差目的地/吐鲁番市</v>
      </c>
      <c r="C4321" s="153">
        <v>4</v>
      </c>
      <c r="D4321" s="153">
        <v>0</v>
      </c>
      <c r="E4321" s="177" t="s">
        <v>3417</v>
      </c>
      <c r="F4321" s="177" t="s">
        <v>3986</v>
      </c>
      <c r="G4321" s="177" t="s">
        <v>3417</v>
      </c>
      <c r="H4321" s="177" t="s">
        <v>3420</v>
      </c>
      <c r="I4321" s="177" t="s">
        <v>3417</v>
      </c>
      <c r="J4321" s="183" t="s">
        <v>7719</v>
      </c>
      <c r="K4321" s="176" t="str">
        <f t="shared" si="88"/>
        <v>000100001002001330</v>
      </c>
    </row>
    <row r="4322" spans="1:11" s="3" customFormat="1">
      <c r="A4322" s="176" t="s">
        <v>1792</v>
      </c>
      <c r="B4322" s="28" t="str">
        <f t="shared" si="89"/>
        <v>基本属性/基本信息/出差目的地/哈密地区</v>
      </c>
      <c r="C4322" s="153">
        <v>4</v>
      </c>
      <c r="D4322" s="153">
        <v>0</v>
      </c>
      <c r="E4322" s="177" t="s">
        <v>3417</v>
      </c>
      <c r="F4322" s="177" t="s">
        <v>3986</v>
      </c>
      <c r="G4322" s="177" t="s">
        <v>3417</v>
      </c>
      <c r="H4322" s="177" t="s">
        <v>3420</v>
      </c>
      <c r="I4322" s="177" t="s">
        <v>3417</v>
      </c>
      <c r="J4322" s="183" t="s">
        <v>7720</v>
      </c>
      <c r="K4322" s="176" t="str">
        <f t="shared" si="88"/>
        <v>000100001002001331</v>
      </c>
    </row>
    <row r="4323" spans="1:11" s="3" customFormat="1">
      <c r="A4323" s="176" t="s">
        <v>1793</v>
      </c>
      <c r="B4323" s="28" t="str">
        <f t="shared" si="89"/>
        <v>基本属性/基本信息/出差目的地/昌吉回族自治州</v>
      </c>
      <c r="C4323" s="153">
        <v>4</v>
      </c>
      <c r="D4323" s="153">
        <v>0</v>
      </c>
      <c r="E4323" s="177" t="s">
        <v>3417</v>
      </c>
      <c r="F4323" s="177" t="s">
        <v>3986</v>
      </c>
      <c r="G4323" s="177" t="s">
        <v>3417</v>
      </c>
      <c r="H4323" s="177" t="s">
        <v>3420</v>
      </c>
      <c r="I4323" s="177" t="s">
        <v>3417</v>
      </c>
      <c r="J4323" s="183" t="s">
        <v>7721</v>
      </c>
      <c r="K4323" s="176" t="str">
        <f t="shared" si="88"/>
        <v>000100001002001332</v>
      </c>
    </row>
    <row r="4324" spans="1:11" s="3" customFormat="1">
      <c r="A4324" s="176" t="s">
        <v>1794</v>
      </c>
      <c r="B4324" s="28" t="str">
        <f t="shared" si="89"/>
        <v>基本属性/基本信息/出差目的地/博尔塔拉蒙古自治州</v>
      </c>
      <c r="C4324" s="153">
        <v>4</v>
      </c>
      <c r="D4324" s="153">
        <v>0</v>
      </c>
      <c r="E4324" s="177" t="s">
        <v>3417</v>
      </c>
      <c r="F4324" s="177" t="s">
        <v>3986</v>
      </c>
      <c r="G4324" s="177" t="s">
        <v>3417</v>
      </c>
      <c r="H4324" s="177" t="s">
        <v>3420</v>
      </c>
      <c r="I4324" s="177" t="s">
        <v>3417</v>
      </c>
      <c r="J4324" s="183" t="s">
        <v>7722</v>
      </c>
      <c r="K4324" s="176" t="str">
        <f t="shared" si="88"/>
        <v>000100001002001333</v>
      </c>
    </row>
    <row r="4325" spans="1:11" s="3" customFormat="1">
      <c r="A4325" s="176" t="s">
        <v>1795</v>
      </c>
      <c r="B4325" s="28" t="str">
        <f t="shared" si="89"/>
        <v>基本属性/基本信息/出差目的地/巴音郭楞蒙古自治州</v>
      </c>
      <c r="C4325" s="153">
        <v>4</v>
      </c>
      <c r="D4325" s="153">
        <v>0</v>
      </c>
      <c r="E4325" s="177" t="s">
        <v>3417</v>
      </c>
      <c r="F4325" s="177" t="s">
        <v>3986</v>
      </c>
      <c r="G4325" s="177" t="s">
        <v>3417</v>
      </c>
      <c r="H4325" s="177" t="s">
        <v>3420</v>
      </c>
      <c r="I4325" s="177" t="s">
        <v>3417</v>
      </c>
      <c r="J4325" s="183" t="s">
        <v>7723</v>
      </c>
      <c r="K4325" s="176" t="str">
        <f t="shared" si="88"/>
        <v>000100001002001334</v>
      </c>
    </row>
    <row r="4326" spans="1:11" s="3" customFormat="1">
      <c r="A4326" s="176" t="s">
        <v>1796</v>
      </c>
      <c r="B4326" s="28" t="str">
        <f t="shared" si="89"/>
        <v>基本属性/基本信息/出差目的地/阿克苏地区</v>
      </c>
      <c r="C4326" s="153">
        <v>4</v>
      </c>
      <c r="D4326" s="153">
        <v>0</v>
      </c>
      <c r="E4326" s="177" t="s">
        <v>3417</v>
      </c>
      <c r="F4326" s="177" t="s">
        <v>3986</v>
      </c>
      <c r="G4326" s="177" t="s">
        <v>3417</v>
      </c>
      <c r="H4326" s="177" t="s">
        <v>3420</v>
      </c>
      <c r="I4326" s="177" t="s">
        <v>3417</v>
      </c>
      <c r="J4326" s="183" t="s">
        <v>7724</v>
      </c>
      <c r="K4326" s="176" t="str">
        <f t="shared" si="88"/>
        <v>000100001002001335</v>
      </c>
    </row>
    <row r="4327" spans="1:11" s="3" customFormat="1">
      <c r="A4327" s="176" t="s">
        <v>1797</v>
      </c>
      <c r="B4327" s="28" t="str">
        <f t="shared" si="89"/>
        <v>基本属性/基本信息/出差目的地/克孜勒苏柯尔克孜自治州</v>
      </c>
      <c r="C4327" s="153">
        <v>4</v>
      </c>
      <c r="D4327" s="153">
        <v>0</v>
      </c>
      <c r="E4327" s="177" t="s">
        <v>3417</v>
      </c>
      <c r="F4327" s="177" t="s">
        <v>3986</v>
      </c>
      <c r="G4327" s="177" t="s">
        <v>3417</v>
      </c>
      <c r="H4327" s="177" t="s">
        <v>3420</v>
      </c>
      <c r="I4327" s="177" t="s">
        <v>3417</v>
      </c>
      <c r="J4327" s="183" t="s">
        <v>7725</v>
      </c>
      <c r="K4327" s="176" t="str">
        <f t="shared" si="88"/>
        <v>000100001002001336</v>
      </c>
    </row>
    <row r="4328" spans="1:11" s="3" customFormat="1">
      <c r="A4328" s="176" t="s">
        <v>1798</v>
      </c>
      <c r="B4328" s="28" t="str">
        <f t="shared" si="89"/>
        <v>基本属性/基本信息/出差目的地/喀什地区</v>
      </c>
      <c r="C4328" s="153">
        <v>4</v>
      </c>
      <c r="D4328" s="153">
        <v>0</v>
      </c>
      <c r="E4328" s="177" t="s">
        <v>3417</v>
      </c>
      <c r="F4328" s="177" t="s">
        <v>3986</v>
      </c>
      <c r="G4328" s="177" t="s">
        <v>3417</v>
      </c>
      <c r="H4328" s="177" t="s">
        <v>3420</v>
      </c>
      <c r="I4328" s="177" t="s">
        <v>3417</v>
      </c>
      <c r="J4328" s="183" t="s">
        <v>7726</v>
      </c>
      <c r="K4328" s="176" t="str">
        <f t="shared" si="88"/>
        <v>000100001002001337</v>
      </c>
    </row>
    <row r="4329" spans="1:11" s="3" customFormat="1">
      <c r="A4329" s="176" t="s">
        <v>1799</v>
      </c>
      <c r="B4329" s="28" t="str">
        <f t="shared" si="89"/>
        <v>基本属性/基本信息/出差目的地/和田地区</v>
      </c>
      <c r="C4329" s="153">
        <v>4</v>
      </c>
      <c r="D4329" s="153">
        <v>0</v>
      </c>
      <c r="E4329" s="177" t="s">
        <v>3417</v>
      </c>
      <c r="F4329" s="177" t="s">
        <v>3986</v>
      </c>
      <c r="G4329" s="177" t="s">
        <v>3417</v>
      </c>
      <c r="H4329" s="177" t="s">
        <v>3420</v>
      </c>
      <c r="I4329" s="177" t="s">
        <v>3417</v>
      </c>
      <c r="J4329" s="183" t="s">
        <v>7727</v>
      </c>
      <c r="K4329" s="176" t="str">
        <f t="shared" si="88"/>
        <v>000100001002001338</v>
      </c>
    </row>
    <row r="4330" spans="1:11" s="3" customFormat="1">
      <c r="A4330" s="176" t="s">
        <v>1800</v>
      </c>
      <c r="B4330" s="28" t="str">
        <f t="shared" si="89"/>
        <v>基本属性/基本信息/出差目的地/伊犁哈萨克自治州</v>
      </c>
      <c r="C4330" s="153">
        <v>4</v>
      </c>
      <c r="D4330" s="153">
        <v>0</v>
      </c>
      <c r="E4330" s="177" t="s">
        <v>3417</v>
      </c>
      <c r="F4330" s="177" t="s">
        <v>3986</v>
      </c>
      <c r="G4330" s="177" t="s">
        <v>3417</v>
      </c>
      <c r="H4330" s="177" t="s">
        <v>3420</v>
      </c>
      <c r="I4330" s="177" t="s">
        <v>3417</v>
      </c>
      <c r="J4330" s="183" t="s">
        <v>7728</v>
      </c>
      <c r="K4330" s="176" t="str">
        <f t="shared" si="88"/>
        <v>000100001002001339</v>
      </c>
    </row>
    <row r="4331" spans="1:11" s="3" customFormat="1">
      <c r="A4331" s="176" t="s">
        <v>1801</v>
      </c>
      <c r="B4331" s="28" t="str">
        <f t="shared" si="89"/>
        <v>基本属性/基本信息/出差目的地/塔城地区</v>
      </c>
      <c r="C4331" s="153">
        <v>4</v>
      </c>
      <c r="D4331" s="153">
        <v>0</v>
      </c>
      <c r="E4331" s="177" t="s">
        <v>3417</v>
      </c>
      <c r="F4331" s="177" t="s">
        <v>3986</v>
      </c>
      <c r="G4331" s="177" t="s">
        <v>3417</v>
      </c>
      <c r="H4331" s="177" t="s">
        <v>3420</v>
      </c>
      <c r="I4331" s="177" t="s">
        <v>3417</v>
      </c>
      <c r="J4331" s="183" t="s">
        <v>7729</v>
      </c>
      <c r="K4331" s="176" t="str">
        <f t="shared" si="88"/>
        <v>000100001002001340</v>
      </c>
    </row>
    <row r="4332" spans="1:11" s="3" customFormat="1">
      <c r="A4332" s="176" t="s">
        <v>1802</v>
      </c>
      <c r="B4332" s="28" t="str">
        <f t="shared" si="89"/>
        <v>基本属性/基本信息/出差目的地/阿勒泰地区</v>
      </c>
      <c r="C4332" s="153">
        <v>4</v>
      </c>
      <c r="D4332" s="153">
        <v>0</v>
      </c>
      <c r="E4332" s="177" t="s">
        <v>3417</v>
      </c>
      <c r="F4332" s="177" t="s">
        <v>3986</v>
      </c>
      <c r="G4332" s="177" t="s">
        <v>3417</v>
      </c>
      <c r="H4332" s="177" t="s">
        <v>3420</v>
      </c>
      <c r="I4332" s="177" t="s">
        <v>3417</v>
      </c>
      <c r="J4332" s="183" t="s">
        <v>7730</v>
      </c>
      <c r="K4332" s="176" t="str">
        <f t="shared" si="88"/>
        <v>000100001002001341</v>
      </c>
    </row>
    <row r="4333" spans="1:11" s="3" customFormat="1">
      <c r="A4333" s="176" t="s">
        <v>3514</v>
      </c>
      <c r="B4333" s="28" t="str">
        <f t="shared" si="89"/>
        <v>基本属性/基本信息/出差目的地/新疆维吾尔自治区直辖县级行政区划</v>
      </c>
      <c r="C4333" s="153">
        <v>4</v>
      </c>
      <c r="D4333" s="153">
        <v>0</v>
      </c>
      <c r="E4333" s="177" t="s">
        <v>3417</v>
      </c>
      <c r="F4333" s="177" t="s">
        <v>3986</v>
      </c>
      <c r="G4333" s="177" t="s">
        <v>3417</v>
      </c>
      <c r="H4333" s="177" t="s">
        <v>3420</v>
      </c>
      <c r="I4333" s="177" t="s">
        <v>3417</v>
      </c>
      <c r="J4333" s="183" t="s">
        <v>7731</v>
      </c>
      <c r="K4333" s="176" t="str">
        <f t="shared" si="88"/>
        <v>000100001002001342</v>
      </c>
    </row>
    <row r="4334" spans="1:11" s="3" customFormat="1">
      <c r="A4334" s="176" t="s">
        <v>1465</v>
      </c>
      <c r="B4334" s="28" t="str">
        <f t="shared" si="89"/>
        <v>基本属性/基本信息/出差目的地/台湾省</v>
      </c>
      <c r="C4334" s="153">
        <v>4</v>
      </c>
      <c r="D4334" s="153">
        <v>0</v>
      </c>
      <c r="E4334" s="177" t="s">
        <v>3417</v>
      </c>
      <c r="F4334" s="177" t="s">
        <v>3986</v>
      </c>
      <c r="G4334" s="177" t="s">
        <v>3417</v>
      </c>
      <c r="H4334" s="177" t="s">
        <v>3420</v>
      </c>
      <c r="I4334" s="177" t="s">
        <v>3417</v>
      </c>
      <c r="J4334" s="183" t="s">
        <v>7732</v>
      </c>
      <c r="K4334" s="176" t="str">
        <f t="shared" si="88"/>
        <v>000100001002001343</v>
      </c>
    </row>
    <row r="4335" spans="1:11" s="3" customFormat="1">
      <c r="A4335" s="176" t="s">
        <v>1466</v>
      </c>
      <c r="B4335" s="28" t="str">
        <f t="shared" si="89"/>
        <v>基本属性/基本信息/出差目的地/香港特别行政区</v>
      </c>
      <c r="C4335" s="153">
        <v>4</v>
      </c>
      <c r="D4335" s="153">
        <v>0</v>
      </c>
      <c r="E4335" s="177" t="s">
        <v>3417</v>
      </c>
      <c r="F4335" s="177" t="s">
        <v>3986</v>
      </c>
      <c r="G4335" s="177" t="s">
        <v>3417</v>
      </c>
      <c r="H4335" s="177" t="s">
        <v>3420</v>
      </c>
      <c r="I4335" s="177" t="s">
        <v>3417</v>
      </c>
      <c r="J4335" s="183" t="s">
        <v>7733</v>
      </c>
      <c r="K4335" s="176" t="str">
        <f t="shared" si="88"/>
        <v>000100001002001344</v>
      </c>
    </row>
    <row r="4336" spans="1:11" s="3" customFormat="1">
      <c r="A4336" s="176" t="s">
        <v>3515</v>
      </c>
      <c r="B4336" s="28" t="str">
        <f t="shared" si="89"/>
        <v>基本属性/基本信息/出差目的地/澳门特别行政区</v>
      </c>
      <c r="C4336" s="153">
        <v>4</v>
      </c>
      <c r="D4336" s="153">
        <v>0</v>
      </c>
      <c r="E4336" s="177" t="s">
        <v>3417</v>
      </c>
      <c r="F4336" s="177" t="s">
        <v>3986</v>
      </c>
      <c r="G4336" s="177" t="s">
        <v>3417</v>
      </c>
      <c r="H4336" s="177" t="s">
        <v>3420</v>
      </c>
      <c r="I4336" s="177" t="s">
        <v>3417</v>
      </c>
      <c r="J4336" s="183" t="s">
        <v>7734</v>
      </c>
      <c r="K4336" s="176" t="str">
        <f t="shared" si="88"/>
        <v>000100001002001345</v>
      </c>
    </row>
    <row r="4337" spans="1:12">
      <c r="A4337" s="60" t="s">
        <v>319</v>
      </c>
      <c r="B4337" s="60" t="s">
        <v>9854</v>
      </c>
      <c r="C4337" s="152">
        <v>3</v>
      </c>
      <c r="D4337" s="152">
        <v>0</v>
      </c>
      <c r="E4337" s="169" t="s">
        <v>3417</v>
      </c>
      <c r="F4337" s="169" t="s">
        <v>3986</v>
      </c>
      <c r="G4337" s="169" t="s">
        <v>3417</v>
      </c>
      <c r="H4337" s="169" t="s">
        <v>3420</v>
      </c>
      <c r="I4337" s="169" t="s">
        <v>3420</v>
      </c>
      <c r="J4337" s="183"/>
      <c r="K4337" s="60" t="str">
        <f t="shared" ref="K4337:K4403" si="90">D4337&amp;E4337&amp;F4337&amp;G4337&amp;H4337&amp;I4337&amp;J4337</f>
        <v>000100001002002</v>
      </c>
    </row>
    <row r="4338" spans="1:12" s="159" customFormat="1">
      <c r="A4338" s="192" t="s">
        <v>1885</v>
      </c>
      <c r="B4338" s="192" t="s">
        <v>9855</v>
      </c>
      <c r="C4338" s="193">
        <v>4</v>
      </c>
      <c r="D4338" s="193">
        <v>0</v>
      </c>
      <c r="E4338" s="194" t="s">
        <v>3417</v>
      </c>
      <c r="F4338" s="194" t="s">
        <v>3986</v>
      </c>
      <c r="G4338" s="194" t="s">
        <v>3417</v>
      </c>
      <c r="H4338" s="194" t="s">
        <v>3420</v>
      </c>
      <c r="I4338" s="194" t="s">
        <v>3420</v>
      </c>
      <c r="J4338" s="201" t="s">
        <v>3987</v>
      </c>
      <c r="K4338" s="192" t="str">
        <f t="shared" si="90"/>
        <v>000100001002002008</v>
      </c>
    </row>
    <row r="4339" spans="1:12" s="2" customFormat="1">
      <c r="A4339" s="195" t="s">
        <v>9856</v>
      </c>
      <c r="B4339" s="195" t="s">
        <v>9857</v>
      </c>
      <c r="C4339" s="196">
        <v>4</v>
      </c>
      <c r="D4339" s="196">
        <v>0</v>
      </c>
      <c r="E4339" s="197" t="s">
        <v>3417</v>
      </c>
      <c r="F4339" s="197" t="s">
        <v>3986</v>
      </c>
      <c r="G4339" s="197" t="s">
        <v>3417</v>
      </c>
      <c r="H4339" s="197" t="s">
        <v>3420</v>
      </c>
      <c r="I4339" s="197" t="s">
        <v>3420</v>
      </c>
      <c r="J4339" s="202" t="s">
        <v>3420</v>
      </c>
      <c r="K4339" s="195" t="str">
        <f t="shared" si="90"/>
        <v>000100001002002002</v>
      </c>
      <c r="L4339" s="2" t="s">
        <v>9858</v>
      </c>
    </row>
    <row r="4340" spans="1:12">
      <c r="A4340" s="61" t="s">
        <v>1889</v>
      </c>
      <c r="B4340" s="61" t="s">
        <v>9859</v>
      </c>
      <c r="C4340" s="185">
        <v>4</v>
      </c>
      <c r="D4340" s="185">
        <v>0</v>
      </c>
      <c r="E4340" s="186" t="s">
        <v>3417</v>
      </c>
      <c r="F4340" s="186" t="s">
        <v>3986</v>
      </c>
      <c r="G4340" s="186" t="s">
        <v>3417</v>
      </c>
      <c r="H4340" s="186" t="s">
        <v>3420</v>
      </c>
      <c r="I4340" s="186" t="s">
        <v>3420</v>
      </c>
      <c r="J4340" s="187" t="s">
        <v>3423</v>
      </c>
      <c r="K4340" s="61" t="str">
        <f t="shared" si="90"/>
        <v>000100001002002003</v>
      </c>
    </row>
    <row r="4341" spans="1:12" s="160" customFormat="1">
      <c r="A4341" s="198" t="s">
        <v>1832</v>
      </c>
      <c r="B4341" s="198" t="s">
        <v>9860</v>
      </c>
      <c r="C4341" s="199">
        <v>4</v>
      </c>
      <c r="D4341" s="199">
        <v>0</v>
      </c>
      <c r="E4341" s="200" t="s">
        <v>3417</v>
      </c>
      <c r="F4341" s="200" t="s">
        <v>3986</v>
      </c>
      <c r="G4341" s="200" t="s">
        <v>3417</v>
      </c>
      <c r="H4341" s="200" t="s">
        <v>3420</v>
      </c>
      <c r="I4341" s="200" t="s">
        <v>3420</v>
      </c>
      <c r="J4341" s="203" t="s">
        <v>6967</v>
      </c>
      <c r="K4341" s="198" t="str">
        <f t="shared" si="90"/>
        <v>000100001002002009</v>
      </c>
    </row>
    <row r="4342" spans="1:12">
      <c r="A4342" s="61" t="s">
        <v>1891</v>
      </c>
      <c r="B4342" s="61" t="s">
        <v>9861</v>
      </c>
      <c r="C4342" s="185">
        <v>4</v>
      </c>
      <c r="D4342" s="185">
        <v>0</v>
      </c>
      <c r="E4342" s="186" t="s">
        <v>3417</v>
      </c>
      <c r="F4342" s="186" t="s">
        <v>3986</v>
      </c>
      <c r="G4342" s="186" t="s">
        <v>3417</v>
      </c>
      <c r="H4342" s="186" t="s">
        <v>3420</v>
      </c>
      <c r="I4342" s="186" t="s">
        <v>3420</v>
      </c>
      <c r="J4342" s="187" t="s">
        <v>6993</v>
      </c>
      <c r="K4342" s="61" t="str">
        <f t="shared" si="90"/>
        <v>000100001002002005</v>
      </c>
    </row>
    <row r="4343" spans="1:12" s="2" customFormat="1">
      <c r="A4343" s="173" t="s">
        <v>1893</v>
      </c>
      <c r="B4343" s="173" t="s">
        <v>9862</v>
      </c>
      <c r="C4343" s="174">
        <v>4</v>
      </c>
      <c r="D4343" s="174">
        <v>0</v>
      </c>
      <c r="E4343" s="175" t="s">
        <v>3417</v>
      </c>
      <c r="F4343" s="175" t="s">
        <v>3986</v>
      </c>
      <c r="G4343" s="175" t="s">
        <v>3417</v>
      </c>
      <c r="H4343" s="175" t="s">
        <v>3420</v>
      </c>
      <c r="I4343" s="175" t="s">
        <v>3420</v>
      </c>
      <c r="J4343" s="182" t="s">
        <v>7381</v>
      </c>
      <c r="K4343" s="173" t="str">
        <f t="shared" si="90"/>
        <v>000100001002002006</v>
      </c>
    </row>
    <row r="4344" spans="1:12">
      <c r="A4344" s="61" t="s">
        <v>1896</v>
      </c>
      <c r="B4344" s="61" t="s">
        <v>9863</v>
      </c>
      <c r="C4344" s="185">
        <v>4</v>
      </c>
      <c r="D4344" s="185">
        <v>0</v>
      </c>
      <c r="E4344" s="186" t="s">
        <v>3417</v>
      </c>
      <c r="F4344" s="186" t="s">
        <v>3986</v>
      </c>
      <c r="G4344" s="186" t="s">
        <v>3417</v>
      </c>
      <c r="H4344" s="186" t="s">
        <v>3420</v>
      </c>
      <c r="I4344" s="186" t="s">
        <v>3420</v>
      </c>
      <c r="J4344" s="187" t="s">
        <v>7385</v>
      </c>
      <c r="K4344" s="61" t="str">
        <f t="shared" si="90"/>
        <v>000100001002002007</v>
      </c>
    </row>
    <row r="4345" spans="1:12" s="72" customFormat="1">
      <c r="A4345" s="170" t="s">
        <v>1886</v>
      </c>
      <c r="B4345" s="170" t="s">
        <v>9864</v>
      </c>
      <c r="C4345" s="171">
        <v>4</v>
      </c>
      <c r="D4345" s="171">
        <v>0</v>
      </c>
      <c r="E4345" s="172" t="s">
        <v>3417</v>
      </c>
      <c r="F4345" s="172" t="s">
        <v>3986</v>
      </c>
      <c r="G4345" s="172" t="s">
        <v>3417</v>
      </c>
      <c r="H4345" s="172" t="s">
        <v>3420</v>
      </c>
      <c r="I4345" s="172" t="s">
        <v>3420</v>
      </c>
      <c r="J4345" s="181" t="s">
        <v>3417</v>
      </c>
      <c r="K4345" s="170" t="str">
        <f t="shared" si="90"/>
        <v>000100001002002001</v>
      </c>
    </row>
    <row r="4346" spans="1:12" s="72" customFormat="1">
      <c r="A4346" s="170" t="s">
        <v>9865</v>
      </c>
      <c r="B4346" s="170" t="s">
        <v>9866</v>
      </c>
      <c r="C4346" s="171">
        <v>4</v>
      </c>
      <c r="D4346" s="171">
        <v>0</v>
      </c>
      <c r="E4346" s="172" t="s">
        <v>3417</v>
      </c>
      <c r="F4346" s="172" t="s">
        <v>3986</v>
      </c>
      <c r="G4346" s="172" t="s">
        <v>3417</v>
      </c>
      <c r="H4346" s="172" t="s">
        <v>3420</v>
      </c>
      <c r="I4346" s="172" t="s">
        <v>3420</v>
      </c>
      <c r="J4346" s="181" t="s">
        <v>3426</v>
      </c>
      <c r="K4346" s="170" t="str">
        <f t="shared" si="90"/>
        <v>000100001002002004</v>
      </c>
    </row>
    <row r="4347" spans="1:12" s="72" customFormat="1">
      <c r="A4347" s="176" t="s">
        <v>1898</v>
      </c>
      <c r="B4347" s="176" t="str">
        <f>"基本属性/工作信息/身份职业/"&amp;A4347</f>
        <v>基本属性/工作信息/身份职业/个人店主</v>
      </c>
      <c r="C4347" s="153">
        <v>4</v>
      </c>
      <c r="D4347" s="153">
        <v>0</v>
      </c>
      <c r="E4347" s="177" t="s">
        <v>3417</v>
      </c>
      <c r="F4347" s="177" t="s">
        <v>3986</v>
      </c>
      <c r="G4347" s="177" t="s">
        <v>3417</v>
      </c>
      <c r="H4347" s="177" t="s">
        <v>3420</v>
      </c>
      <c r="I4347" s="177" t="s">
        <v>3420</v>
      </c>
      <c r="J4347" s="183" t="s">
        <v>3401</v>
      </c>
      <c r="K4347" s="184" t="str">
        <f t="shared" si="90"/>
        <v>000100001002002010</v>
      </c>
    </row>
    <row r="4348" spans="1:12" s="72" customFormat="1">
      <c r="A4348" s="176" t="s">
        <v>1899</v>
      </c>
      <c r="B4348" s="176" t="str">
        <f t="shared" ref="B4348:B4372" si="91">"基本属性/工作信息/身份职业/"&amp;A4348</f>
        <v>基本属性/工作信息/身份职业/退休</v>
      </c>
      <c r="C4348" s="153">
        <v>4</v>
      </c>
      <c r="D4348" s="153">
        <v>0</v>
      </c>
      <c r="E4348" s="177" t="s">
        <v>3417</v>
      </c>
      <c r="F4348" s="177" t="s">
        <v>3986</v>
      </c>
      <c r="G4348" s="177" t="s">
        <v>3417</v>
      </c>
      <c r="H4348" s="177" t="s">
        <v>3420</v>
      </c>
      <c r="I4348" s="177" t="s">
        <v>3420</v>
      </c>
      <c r="J4348" s="183" t="s">
        <v>3404</v>
      </c>
      <c r="K4348" s="184" t="str">
        <f t="shared" si="90"/>
        <v>000100001002002011</v>
      </c>
    </row>
    <row r="4349" spans="1:12" s="72" customFormat="1">
      <c r="A4349" s="176" t="s">
        <v>1900</v>
      </c>
      <c r="B4349" s="176" t="str">
        <f t="shared" si="91"/>
        <v>基本属性/工作信息/身份职业/涉农人员</v>
      </c>
      <c r="C4349" s="153">
        <v>4</v>
      </c>
      <c r="D4349" s="153">
        <v>0</v>
      </c>
      <c r="E4349" s="177" t="s">
        <v>3417</v>
      </c>
      <c r="F4349" s="177" t="s">
        <v>3986</v>
      </c>
      <c r="G4349" s="177" t="s">
        <v>3417</v>
      </c>
      <c r="H4349" s="177" t="s">
        <v>3420</v>
      </c>
      <c r="I4349" s="177" t="s">
        <v>3420</v>
      </c>
      <c r="J4349" s="183" t="s">
        <v>6973</v>
      </c>
      <c r="K4349" s="184" t="str">
        <f t="shared" si="90"/>
        <v>000100001002002012</v>
      </c>
    </row>
    <row r="4350" spans="1:12" s="72" customFormat="1">
      <c r="A4350" s="176" t="s">
        <v>1901</v>
      </c>
      <c r="B4350" s="176" t="str">
        <f t="shared" si="91"/>
        <v>基本属性/工作信息/身份职业/公务人员</v>
      </c>
      <c r="C4350" s="153">
        <v>4</v>
      </c>
      <c r="D4350" s="153">
        <v>0</v>
      </c>
      <c r="E4350" s="177" t="s">
        <v>3417</v>
      </c>
      <c r="F4350" s="177" t="s">
        <v>3986</v>
      </c>
      <c r="G4350" s="177" t="s">
        <v>3417</v>
      </c>
      <c r="H4350" s="177" t="s">
        <v>3420</v>
      </c>
      <c r="I4350" s="177" t="s">
        <v>3420</v>
      </c>
      <c r="J4350" s="183" t="s">
        <v>6976</v>
      </c>
      <c r="K4350" s="184" t="str">
        <f t="shared" si="90"/>
        <v>000100001002002013</v>
      </c>
    </row>
    <row r="4351" spans="1:12" s="72" customFormat="1">
      <c r="A4351" s="176" t="s">
        <v>1902</v>
      </c>
      <c r="B4351" s="176" t="str">
        <f t="shared" si="91"/>
        <v>基本属性/工作信息/身份职业/银行职员</v>
      </c>
      <c r="C4351" s="153">
        <v>4</v>
      </c>
      <c r="D4351" s="153">
        <v>0</v>
      </c>
      <c r="E4351" s="177" t="s">
        <v>3417</v>
      </c>
      <c r="F4351" s="177" t="s">
        <v>3986</v>
      </c>
      <c r="G4351" s="177" t="s">
        <v>3417</v>
      </c>
      <c r="H4351" s="177" t="s">
        <v>3420</v>
      </c>
      <c r="I4351" s="177" t="s">
        <v>3420</v>
      </c>
      <c r="J4351" s="183" t="s">
        <v>6979</v>
      </c>
      <c r="K4351" s="184" t="str">
        <f t="shared" si="90"/>
        <v>000100001002002014</v>
      </c>
    </row>
    <row r="4352" spans="1:12" s="72" customFormat="1">
      <c r="A4352" s="176" t="s">
        <v>1903</v>
      </c>
      <c r="B4352" s="176" t="str">
        <f t="shared" si="91"/>
        <v>基本属性/工作信息/身份职业/建筑人员</v>
      </c>
      <c r="C4352" s="153">
        <v>4</v>
      </c>
      <c r="D4352" s="153">
        <v>0</v>
      </c>
      <c r="E4352" s="177" t="s">
        <v>3417</v>
      </c>
      <c r="F4352" s="177" t="s">
        <v>3986</v>
      </c>
      <c r="G4352" s="177" t="s">
        <v>3417</v>
      </c>
      <c r="H4352" s="177" t="s">
        <v>3420</v>
      </c>
      <c r="I4352" s="177" t="s">
        <v>3420</v>
      </c>
      <c r="J4352" s="183" t="s">
        <v>6982</v>
      </c>
      <c r="K4352" s="184" t="str">
        <f t="shared" si="90"/>
        <v>000100001002002015</v>
      </c>
    </row>
    <row r="4353" spans="1:11" s="72" customFormat="1">
      <c r="A4353" s="176" t="s">
        <v>1904</v>
      </c>
      <c r="B4353" s="176" t="str">
        <f t="shared" si="91"/>
        <v>基本属性/工作信息/身份职业/会计</v>
      </c>
      <c r="C4353" s="153">
        <v>4</v>
      </c>
      <c r="D4353" s="153">
        <v>0</v>
      </c>
      <c r="E4353" s="177" t="s">
        <v>3417</v>
      </c>
      <c r="F4353" s="177" t="s">
        <v>3986</v>
      </c>
      <c r="G4353" s="177" t="s">
        <v>3417</v>
      </c>
      <c r="H4353" s="177" t="s">
        <v>3420</v>
      </c>
      <c r="I4353" s="177" t="s">
        <v>3420</v>
      </c>
      <c r="J4353" s="183" t="s">
        <v>6985</v>
      </c>
      <c r="K4353" s="184" t="str">
        <f t="shared" si="90"/>
        <v>000100001002002016</v>
      </c>
    </row>
    <row r="4354" spans="1:11" s="72" customFormat="1">
      <c r="A4354" s="176" t="s">
        <v>1905</v>
      </c>
      <c r="B4354" s="176" t="str">
        <f t="shared" si="91"/>
        <v>基本属性/工作信息/身份职业/司机</v>
      </c>
      <c r="C4354" s="153">
        <v>4</v>
      </c>
      <c r="D4354" s="153">
        <v>0</v>
      </c>
      <c r="E4354" s="177" t="s">
        <v>3417</v>
      </c>
      <c r="F4354" s="177" t="s">
        <v>3986</v>
      </c>
      <c r="G4354" s="177" t="s">
        <v>3417</v>
      </c>
      <c r="H4354" s="177" t="s">
        <v>3420</v>
      </c>
      <c r="I4354" s="177" t="s">
        <v>3420</v>
      </c>
      <c r="J4354" s="183" t="s">
        <v>6988</v>
      </c>
      <c r="K4354" s="184" t="str">
        <f t="shared" si="90"/>
        <v>000100001002002017</v>
      </c>
    </row>
    <row r="4355" spans="1:11" s="72" customFormat="1">
      <c r="A4355" s="176" t="s">
        <v>1906</v>
      </c>
      <c r="B4355" s="176" t="str">
        <f t="shared" si="91"/>
        <v>基本属性/工作信息/身份职业/汽车站工作人员</v>
      </c>
      <c r="C4355" s="153">
        <v>4</v>
      </c>
      <c r="D4355" s="153">
        <v>0</v>
      </c>
      <c r="E4355" s="177" t="s">
        <v>3417</v>
      </c>
      <c r="F4355" s="177" t="s">
        <v>3986</v>
      </c>
      <c r="G4355" s="177" t="s">
        <v>3417</v>
      </c>
      <c r="H4355" s="177" t="s">
        <v>3420</v>
      </c>
      <c r="I4355" s="177" t="s">
        <v>3420</v>
      </c>
      <c r="J4355" s="183" t="s">
        <v>6946</v>
      </c>
      <c r="K4355" s="184" t="str">
        <f t="shared" si="90"/>
        <v>000100001002002018</v>
      </c>
    </row>
    <row r="4356" spans="1:11" s="72" customFormat="1">
      <c r="A4356" s="176" t="s">
        <v>1907</v>
      </c>
      <c r="B4356" s="176" t="str">
        <f t="shared" si="91"/>
        <v>基本属性/工作信息/身份职业/警务人员</v>
      </c>
      <c r="C4356" s="153">
        <v>4</v>
      </c>
      <c r="D4356" s="153">
        <v>0</v>
      </c>
      <c r="E4356" s="177" t="s">
        <v>3417</v>
      </c>
      <c r="F4356" s="177" t="s">
        <v>3986</v>
      </c>
      <c r="G4356" s="177" t="s">
        <v>3417</v>
      </c>
      <c r="H4356" s="177" t="s">
        <v>3420</v>
      </c>
      <c r="I4356" s="177" t="s">
        <v>3420</v>
      </c>
      <c r="J4356" s="183" t="s">
        <v>6949</v>
      </c>
      <c r="K4356" s="184" t="str">
        <f t="shared" si="90"/>
        <v>000100001002002019</v>
      </c>
    </row>
    <row r="4357" spans="1:11" s="72" customFormat="1">
      <c r="A4357" s="176" t="s">
        <v>1908</v>
      </c>
      <c r="B4357" s="176" t="str">
        <f t="shared" si="91"/>
        <v>基本属性/工作信息/身份职业/港口工作人员</v>
      </c>
      <c r="C4357" s="153">
        <v>4</v>
      </c>
      <c r="D4357" s="153">
        <v>0</v>
      </c>
      <c r="E4357" s="177" t="s">
        <v>3417</v>
      </c>
      <c r="F4357" s="177" t="s">
        <v>3986</v>
      </c>
      <c r="G4357" s="177" t="s">
        <v>3417</v>
      </c>
      <c r="H4357" s="177" t="s">
        <v>3420</v>
      </c>
      <c r="I4357" s="177" t="s">
        <v>3420</v>
      </c>
      <c r="J4357" s="183" t="s">
        <v>6952</v>
      </c>
      <c r="K4357" s="184" t="str">
        <f t="shared" si="90"/>
        <v>000100001002002020</v>
      </c>
    </row>
    <row r="4358" spans="1:11" s="72" customFormat="1">
      <c r="A4358" s="176" t="s">
        <v>1909</v>
      </c>
      <c r="B4358" s="176" t="str">
        <f t="shared" si="91"/>
        <v>基本属性/工作信息/身份职业/保险代理人</v>
      </c>
      <c r="C4358" s="153">
        <v>4</v>
      </c>
      <c r="D4358" s="153">
        <v>0</v>
      </c>
      <c r="E4358" s="177" t="s">
        <v>3417</v>
      </c>
      <c r="F4358" s="177" t="s">
        <v>3986</v>
      </c>
      <c r="G4358" s="177" t="s">
        <v>3417</v>
      </c>
      <c r="H4358" s="177" t="s">
        <v>3420</v>
      </c>
      <c r="I4358" s="177" t="s">
        <v>3420</v>
      </c>
      <c r="J4358" s="183" t="s">
        <v>6955</v>
      </c>
      <c r="K4358" s="184" t="str">
        <f t="shared" si="90"/>
        <v>000100001002002021</v>
      </c>
    </row>
    <row r="4359" spans="1:11" s="72" customFormat="1">
      <c r="A4359" s="176" t="s">
        <v>1910</v>
      </c>
      <c r="B4359" s="176" t="str">
        <f t="shared" si="91"/>
        <v>基本属性/工作信息/身份职业/火车站工作人员</v>
      </c>
      <c r="C4359" s="153">
        <v>4</v>
      </c>
      <c r="D4359" s="153">
        <v>0</v>
      </c>
      <c r="E4359" s="177" t="s">
        <v>3417</v>
      </c>
      <c r="F4359" s="177" t="s">
        <v>3986</v>
      </c>
      <c r="G4359" s="177" t="s">
        <v>3417</v>
      </c>
      <c r="H4359" s="177" t="s">
        <v>3420</v>
      </c>
      <c r="I4359" s="177" t="s">
        <v>3420</v>
      </c>
      <c r="J4359" s="183" t="s">
        <v>6958</v>
      </c>
      <c r="K4359" s="184" t="str">
        <f t="shared" si="90"/>
        <v>000100001002002022</v>
      </c>
    </row>
    <row r="4360" spans="1:11" s="72" customFormat="1">
      <c r="A4360" s="176" t="s">
        <v>1894</v>
      </c>
      <c r="B4360" s="176" t="str">
        <f t="shared" si="91"/>
        <v>基本属性/工作信息/身份职业/IT从业者</v>
      </c>
      <c r="C4360" s="153">
        <v>4</v>
      </c>
      <c r="D4360" s="153">
        <v>0</v>
      </c>
      <c r="E4360" s="177" t="s">
        <v>3417</v>
      </c>
      <c r="F4360" s="177" t="s">
        <v>3986</v>
      </c>
      <c r="G4360" s="177" t="s">
        <v>3417</v>
      </c>
      <c r="H4360" s="177" t="s">
        <v>3420</v>
      </c>
      <c r="I4360" s="177" t="s">
        <v>3420</v>
      </c>
      <c r="J4360" s="183" t="s">
        <v>6995</v>
      </c>
      <c r="K4360" s="184" t="str">
        <f t="shared" si="90"/>
        <v>000100001002002023</v>
      </c>
    </row>
    <row r="4361" spans="1:11" s="72" customFormat="1">
      <c r="A4361" s="176" t="s">
        <v>1911</v>
      </c>
      <c r="B4361" s="176" t="str">
        <f t="shared" si="91"/>
        <v>基本属性/工作信息/身份职业/销售人员</v>
      </c>
      <c r="C4361" s="153">
        <v>4</v>
      </c>
      <c r="D4361" s="153">
        <v>0</v>
      </c>
      <c r="E4361" s="177" t="s">
        <v>3417</v>
      </c>
      <c r="F4361" s="177" t="s">
        <v>3986</v>
      </c>
      <c r="G4361" s="177" t="s">
        <v>3417</v>
      </c>
      <c r="H4361" s="177" t="s">
        <v>3420</v>
      </c>
      <c r="I4361" s="177" t="s">
        <v>3420</v>
      </c>
      <c r="J4361" s="183" t="s">
        <v>6997</v>
      </c>
      <c r="K4361" s="184" t="str">
        <f t="shared" si="90"/>
        <v>000100001002002024</v>
      </c>
    </row>
    <row r="4362" spans="1:11" s="72" customFormat="1">
      <c r="A4362" s="176" t="s">
        <v>1913</v>
      </c>
      <c r="B4362" s="176" t="str">
        <f t="shared" si="91"/>
        <v>基本属性/工作信息/身份职业/机场工作人员</v>
      </c>
      <c r="C4362" s="153">
        <v>4</v>
      </c>
      <c r="D4362" s="153">
        <v>0</v>
      </c>
      <c r="E4362" s="177" t="s">
        <v>3417</v>
      </c>
      <c r="F4362" s="177" t="s">
        <v>3986</v>
      </c>
      <c r="G4362" s="177" t="s">
        <v>3417</v>
      </c>
      <c r="H4362" s="177" t="s">
        <v>3420</v>
      </c>
      <c r="I4362" s="177" t="s">
        <v>3420</v>
      </c>
      <c r="J4362" s="183" t="s">
        <v>6999</v>
      </c>
      <c r="K4362" s="184" t="str">
        <f t="shared" si="90"/>
        <v>000100001002002025</v>
      </c>
    </row>
    <row r="4363" spans="1:11" s="72" customFormat="1">
      <c r="A4363" s="176" t="s">
        <v>1914</v>
      </c>
      <c r="B4363" s="176" t="str">
        <f t="shared" si="91"/>
        <v>基本属性/工作信息/身份职业/派送员</v>
      </c>
      <c r="C4363" s="153">
        <v>4</v>
      </c>
      <c r="D4363" s="153">
        <v>0</v>
      </c>
      <c r="E4363" s="177" t="s">
        <v>3417</v>
      </c>
      <c r="F4363" s="177" t="s">
        <v>3986</v>
      </c>
      <c r="G4363" s="177" t="s">
        <v>3417</v>
      </c>
      <c r="H4363" s="177" t="s">
        <v>3420</v>
      </c>
      <c r="I4363" s="177" t="s">
        <v>3420</v>
      </c>
      <c r="J4363" s="183" t="s">
        <v>7001</v>
      </c>
      <c r="K4363" s="184" t="str">
        <f t="shared" si="90"/>
        <v>000100001002002026</v>
      </c>
    </row>
    <row r="4364" spans="1:11" s="72" customFormat="1">
      <c r="A4364" s="176" t="s">
        <v>1915</v>
      </c>
      <c r="B4364" s="176" t="str">
        <f t="shared" si="91"/>
        <v>基本属性/工作信息/身份职业/快递员</v>
      </c>
      <c r="C4364" s="153">
        <v>4</v>
      </c>
      <c r="D4364" s="153">
        <v>0</v>
      </c>
      <c r="E4364" s="177" t="s">
        <v>3417</v>
      </c>
      <c r="F4364" s="177" t="s">
        <v>3986</v>
      </c>
      <c r="G4364" s="177" t="s">
        <v>3417</v>
      </c>
      <c r="H4364" s="177" t="s">
        <v>3420</v>
      </c>
      <c r="I4364" s="177" t="s">
        <v>3420</v>
      </c>
      <c r="J4364" s="183" t="s">
        <v>7411</v>
      </c>
      <c r="K4364" s="184" t="str">
        <f t="shared" si="90"/>
        <v>000100001002002027</v>
      </c>
    </row>
    <row r="4365" spans="1:11" s="72" customFormat="1">
      <c r="A4365" s="176" t="s">
        <v>1916</v>
      </c>
      <c r="B4365" s="176" t="str">
        <f t="shared" si="91"/>
        <v>基本属性/工作信息/身份职业/科研工作者</v>
      </c>
      <c r="C4365" s="153">
        <v>4</v>
      </c>
      <c r="D4365" s="153">
        <v>0</v>
      </c>
      <c r="E4365" s="177" t="s">
        <v>3417</v>
      </c>
      <c r="F4365" s="177" t="s">
        <v>3986</v>
      </c>
      <c r="G4365" s="177" t="s">
        <v>3417</v>
      </c>
      <c r="H4365" s="177" t="s">
        <v>3420</v>
      </c>
      <c r="I4365" s="177" t="s">
        <v>3420</v>
      </c>
      <c r="J4365" s="183" t="s">
        <v>7413</v>
      </c>
      <c r="K4365" s="184" t="str">
        <f t="shared" si="90"/>
        <v>000100001002002028</v>
      </c>
    </row>
    <row r="4366" spans="1:11" s="72" customFormat="1">
      <c r="A4366" s="176" t="s">
        <v>1917</v>
      </c>
      <c r="B4366" s="176" t="str">
        <f t="shared" si="91"/>
        <v>基本属性/工作信息/身份职业/企业人员</v>
      </c>
      <c r="C4366" s="153">
        <v>4</v>
      </c>
      <c r="D4366" s="153">
        <v>0</v>
      </c>
      <c r="E4366" s="177" t="s">
        <v>3417</v>
      </c>
      <c r="F4366" s="177" t="s">
        <v>3986</v>
      </c>
      <c r="G4366" s="177" t="s">
        <v>3417</v>
      </c>
      <c r="H4366" s="177" t="s">
        <v>3420</v>
      </c>
      <c r="I4366" s="177" t="s">
        <v>3420</v>
      </c>
      <c r="J4366" s="183" t="s">
        <v>7415</v>
      </c>
      <c r="K4366" s="184" t="str">
        <f t="shared" si="90"/>
        <v>000100001002002029</v>
      </c>
    </row>
    <row r="4367" spans="1:11" s="72" customFormat="1">
      <c r="A4367" s="176" t="s">
        <v>1918</v>
      </c>
      <c r="B4367" s="176" t="str">
        <f t="shared" si="91"/>
        <v>基本属性/工作信息/身份职业/教练</v>
      </c>
      <c r="C4367" s="153">
        <v>4</v>
      </c>
      <c r="D4367" s="153">
        <v>0</v>
      </c>
      <c r="E4367" s="177" t="s">
        <v>3417</v>
      </c>
      <c r="F4367" s="177" t="s">
        <v>3986</v>
      </c>
      <c r="G4367" s="177" t="s">
        <v>3417</v>
      </c>
      <c r="H4367" s="177" t="s">
        <v>3420</v>
      </c>
      <c r="I4367" s="177" t="s">
        <v>3420</v>
      </c>
      <c r="J4367" s="183" t="s">
        <v>7417</v>
      </c>
      <c r="K4367" s="184" t="str">
        <f t="shared" si="90"/>
        <v>000100001002002030</v>
      </c>
    </row>
    <row r="4368" spans="1:11" s="72" customFormat="1">
      <c r="A4368" s="176" t="s">
        <v>1919</v>
      </c>
      <c r="B4368" s="176" t="str">
        <f t="shared" si="91"/>
        <v>基本属性/工作信息/身份职业/律师</v>
      </c>
      <c r="C4368" s="153">
        <v>4</v>
      </c>
      <c r="D4368" s="153">
        <v>0</v>
      </c>
      <c r="E4368" s="177" t="s">
        <v>3417</v>
      </c>
      <c r="F4368" s="177" t="s">
        <v>3986</v>
      </c>
      <c r="G4368" s="177" t="s">
        <v>3417</v>
      </c>
      <c r="H4368" s="177" t="s">
        <v>3420</v>
      </c>
      <c r="I4368" s="177" t="s">
        <v>3420</v>
      </c>
      <c r="J4368" s="183" t="s">
        <v>7419</v>
      </c>
      <c r="K4368" s="184" t="str">
        <f t="shared" si="90"/>
        <v>000100001002002031</v>
      </c>
    </row>
    <row r="4369" spans="1:12" s="72" customFormat="1">
      <c r="A4369" s="176" t="s">
        <v>1920</v>
      </c>
      <c r="B4369" s="176" t="str">
        <f t="shared" si="91"/>
        <v>基本属性/工作信息/身份职业/人力资源人员</v>
      </c>
      <c r="C4369" s="153">
        <v>4</v>
      </c>
      <c r="D4369" s="153">
        <v>0</v>
      </c>
      <c r="E4369" s="177" t="s">
        <v>3417</v>
      </c>
      <c r="F4369" s="177" t="s">
        <v>3986</v>
      </c>
      <c r="G4369" s="177" t="s">
        <v>3417</v>
      </c>
      <c r="H4369" s="177" t="s">
        <v>3420</v>
      </c>
      <c r="I4369" s="177" t="s">
        <v>3420</v>
      </c>
      <c r="J4369" s="183" t="s">
        <v>7420</v>
      </c>
      <c r="K4369" s="184" t="str">
        <f t="shared" si="90"/>
        <v>000100001002002032</v>
      </c>
    </row>
    <row r="4370" spans="1:12" s="72" customFormat="1">
      <c r="A4370" s="176" t="s">
        <v>1921</v>
      </c>
      <c r="B4370" s="176" t="str">
        <f t="shared" si="91"/>
        <v>基本属性/工作信息/身份职业/装修人员</v>
      </c>
      <c r="C4370" s="153">
        <v>4</v>
      </c>
      <c r="D4370" s="153">
        <v>0</v>
      </c>
      <c r="E4370" s="177" t="s">
        <v>3417</v>
      </c>
      <c r="F4370" s="177" t="s">
        <v>3986</v>
      </c>
      <c r="G4370" s="177" t="s">
        <v>3417</v>
      </c>
      <c r="H4370" s="177" t="s">
        <v>3420</v>
      </c>
      <c r="I4370" s="177" t="s">
        <v>3420</v>
      </c>
      <c r="J4370" s="183" t="s">
        <v>7421</v>
      </c>
      <c r="K4370" s="184" t="str">
        <f t="shared" si="90"/>
        <v>000100001002002033</v>
      </c>
    </row>
    <row r="4371" spans="1:12" s="72" customFormat="1">
      <c r="A4371" s="176" t="s">
        <v>1886</v>
      </c>
      <c r="B4371" s="176" t="str">
        <f t="shared" si="91"/>
        <v>基本属性/工作信息/身份职业/学生</v>
      </c>
      <c r="C4371" s="153">
        <v>4</v>
      </c>
      <c r="D4371" s="153">
        <v>0</v>
      </c>
      <c r="E4371" s="177" t="s">
        <v>3417</v>
      </c>
      <c r="F4371" s="177" t="s">
        <v>3986</v>
      </c>
      <c r="G4371" s="177" t="s">
        <v>3417</v>
      </c>
      <c r="H4371" s="177" t="s">
        <v>3420</v>
      </c>
      <c r="I4371" s="177" t="s">
        <v>3420</v>
      </c>
      <c r="J4371" s="183" t="s">
        <v>7422</v>
      </c>
      <c r="K4371" s="184" t="str">
        <f t="shared" si="90"/>
        <v>000100001002002034</v>
      </c>
      <c r="L4371" s="45" t="s">
        <v>9830</v>
      </c>
    </row>
    <row r="4372" spans="1:12" s="72" customFormat="1">
      <c r="A4372" s="176" t="s">
        <v>1925</v>
      </c>
      <c r="B4372" s="176" t="str">
        <f t="shared" si="91"/>
        <v>基本属性/工作信息/身份职业/农民</v>
      </c>
      <c r="C4372" s="153">
        <v>4</v>
      </c>
      <c r="D4372" s="153">
        <v>0</v>
      </c>
      <c r="E4372" s="177" t="s">
        <v>3417</v>
      </c>
      <c r="F4372" s="177" t="s">
        <v>3986</v>
      </c>
      <c r="G4372" s="177" t="s">
        <v>3417</v>
      </c>
      <c r="H4372" s="177" t="s">
        <v>3420</v>
      </c>
      <c r="I4372" s="177" t="s">
        <v>3420</v>
      </c>
      <c r="J4372" s="183" t="s">
        <v>7424</v>
      </c>
      <c r="K4372" s="184" t="str">
        <f t="shared" si="90"/>
        <v>000100001002002035</v>
      </c>
      <c r="L4372" s="45"/>
    </row>
    <row r="4373" spans="1:12" s="72" customFormat="1">
      <c r="A4373" s="60" t="s">
        <v>9867</v>
      </c>
      <c r="B4373" s="60" t="str">
        <f>"基本属性/工作信息/"&amp;A4373</f>
        <v>基本属性/工作信息/办公位置</v>
      </c>
      <c r="C4373" s="152">
        <v>3</v>
      </c>
      <c r="D4373" s="152">
        <v>0</v>
      </c>
      <c r="E4373" s="169" t="s">
        <v>3417</v>
      </c>
      <c r="F4373" s="169" t="s">
        <v>3986</v>
      </c>
      <c r="G4373" s="169" t="s">
        <v>3417</v>
      </c>
      <c r="H4373" s="169" t="s">
        <v>3420</v>
      </c>
      <c r="I4373" s="169" t="s">
        <v>3423</v>
      </c>
      <c r="J4373" s="180"/>
      <c r="K4373" s="60" t="str">
        <f t="shared" si="90"/>
        <v>000100001002003</v>
      </c>
      <c r="L4373" s="45" t="s">
        <v>9830</v>
      </c>
    </row>
    <row r="4374" spans="1:12" s="72" customFormat="1">
      <c r="A4374" s="60" t="s">
        <v>322</v>
      </c>
      <c r="B4374" s="60" t="str">
        <f t="shared" ref="B4374:B4387" si="92">"基本属性/工作信息/"&amp;A4374</f>
        <v>基本属性/工作信息/工作地第1近经销商</v>
      </c>
      <c r="C4374" s="152">
        <v>3</v>
      </c>
      <c r="D4374" s="152">
        <v>0</v>
      </c>
      <c r="E4374" s="169" t="s">
        <v>3417</v>
      </c>
      <c r="F4374" s="169" t="s">
        <v>3986</v>
      </c>
      <c r="G4374" s="169" t="s">
        <v>3417</v>
      </c>
      <c r="H4374" s="169" t="s">
        <v>3420</v>
      </c>
      <c r="I4374" s="169" t="s">
        <v>3426</v>
      </c>
      <c r="J4374" s="180"/>
      <c r="K4374" s="60" t="str">
        <f t="shared" si="90"/>
        <v>000100001002004</v>
      </c>
      <c r="L4374" s="3"/>
    </row>
    <row r="4375" spans="1:12" s="72" customFormat="1">
      <c r="A4375" s="60" t="s">
        <v>325</v>
      </c>
      <c r="B4375" s="60" t="str">
        <f t="shared" si="92"/>
        <v>基本属性/工作信息/工作地第2近经销商</v>
      </c>
      <c r="C4375" s="152">
        <v>3</v>
      </c>
      <c r="D4375" s="152">
        <v>0</v>
      </c>
      <c r="E4375" s="169" t="s">
        <v>3417</v>
      </c>
      <c r="F4375" s="169" t="s">
        <v>3986</v>
      </c>
      <c r="G4375" s="169" t="s">
        <v>3417</v>
      </c>
      <c r="H4375" s="169" t="s">
        <v>3420</v>
      </c>
      <c r="I4375" s="169" t="s">
        <v>6993</v>
      </c>
      <c r="J4375" s="180"/>
      <c r="K4375" s="60" t="str">
        <f t="shared" si="90"/>
        <v>000100001002005</v>
      </c>
      <c r="L4375" s="3"/>
    </row>
    <row r="4376" spans="1:12" s="72" customFormat="1">
      <c r="A4376" s="60" t="s">
        <v>327</v>
      </c>
      <c r="B4376" s="60" t="str">
        <f t="shared" si="92"/>
        <v>基本属性/工作信息/工作地第3近经销商</v>
      </c>
      <c r="C4376" s="152">
        <v>3</v>
      </c>
      <c r="D4376" s="152">
        <v>0</v>
      </c>
      <c r="E4376" s="169" t="s">
        <v>3417</v>
      </c>
      <c r="F4376" s="169" t="s">
        <v>3986</v>
      </c>
      <c r="G4376" s="169" t="s">
        <v>3417</v>
      </c>
      <c r="H4376" s="169" t="s">
        <v>3420</v>
      </c>
      <c r="I4376" s="169" t="s">
        <v>7381</v>
      </c>
      <c r="J4376" s="180"/>
      <c r="K4376" s="60" t="str">
        <f t="shared" si="90"/>
        <v>000100001002006</v>
      </c>
      <c r="L4376" s="3"/>
    </row>
    <row r="4377" spans="1:12" s="72" customFormat="1">
      <c r="A4377" s="60" t="s">
        <v>329</v>
      </c>
      <c r="B4377" s="60" t="str">
        <f t="shared" si="92"/>
        <v>基本属性/工作信息/工作地第1近经销商距离</v>
      </c>
      <c r="C4377" s="152">
        <v>3</v>
      </c>
      <c r="D4377" s="152">
        <v>0</v>
      </c>
      <c r="E4377" s="169" t="s">
        <v>3417</v>
      </c>
      <c r="F4377" s="169" t="s">
        <v>3986</v>
      </c>
      <c r="G4377" s="169" t="s">
        <v>3417</v>
      </c>
      <c r="H4377" s="169" t="s">
        <v>3420</v>
      </c>
      <c r="I4377" s="169" t="s">
        <v>7385</v>
      </c>
      <c r="J4377" s="180"/>
      <c r="K4377" s="60" t="str">
        <f t="shared" si="90"/>
        <v>000100001002007</v>
      </c>
      <c r="L4377" s="3"/>
    </row>
    <row r="4378" spans="1:12" s="72" customFormat="1">
      <c r="A4378" s="176" t="s">
        <v>1939</v>
      </c>
      <c r="B4378" s="176"/>
      <c r="C4378" s="153">
        <v>4</v>
      </c>
      <c r="D4378" s="153">
        <v>0</v>
      </c>
      <c r="E4378" s="177" t="s">
        <v>3417</v>
      </c>
      <c r="F4378" s="177" t="s">
        <v>3986</v>
      </c>
      <c r="G4378" s="177" t="s">
        <v>3417</v>
      </c>
      <c r="H4378" s="177" t="s">
        <v>3420</v>
      </c>
      <c r="I4378" s="177" t="s">
        <v>7385</v>
      </c>
      <c r="J4378" s="183" t="s">
        <v>3417</v>
      </c>
      <c r="K4378" s="176" t="str">
        <f t="shared" si="90"/>
        <v>000100001002007001</v>
      </c>
      <c r="L4378" s="3"/>
    </row>
    <row r="4379" spans="1:12" s="72" customFormat="1">
      <c r="A4379" s="176" t="s">
        <v>1941</v>
      </c>
      <c r="B4379" s="176"/>
      <c r="C4379" s="153">
        <v>4</v>
      </c>
      <c r="D4379" s="153">
        <v>0</v>
      </c>
      <c r="E4379" s="177" t="s">
        <v>3417</v>
      </c>
      <c r="F4379" s="177" t="s">
        <v>3986</v>
      </c>
      <c r="G4379" s="177" t="s">
        <v>3417</v>
      </c>
      <c r="H4379" s="177" t="s">
        <v>3420</v>
      </c>
      <c r="I4379" s="177" t="s">
        <v>7385</v>
      </c>
      <c r="J4379" s="183" t="s">
        <v>3420</v>
      </c>
      <c r="K4379" s="176" t="str">
        <f t="shared" si="90"/>
        <v>000100001002007002</v>
      </c>
      <c r="L4379" s="3"/>
    </row>
    <row r="4380" spans="1:12" s="72" customFormat="1">
      <c r="A4380" s="176" t="s">
        <v>1943</v>
      </c>
      <c r="B4380" s="176"/>
      <c r="C4380" s="153">
        <v>4</v>
      </c>
      <c r="D4380" s="153">
        <v>0</v>
      </c>
      <c r="E4380" s="177" t="s">
        <v>3417</v>
      </c>
      <c r="F4380" s="177" t="s">
        <v>3986</v>
      </c>
      <c r="G4380" s="177" t="s">
        <v>3417</v>
      </c>
      <c r="H4380" s="177" t="s">
        <v>3420</v>
      </c>
      <c r="I4380" s="177" t="s">
        <v>7385</v>
      </c>
      <c r="J4380" s="183" t="s">
        <v>3423</v>
      </c>
      <c r="K4380" s="176" t="str">
        <f t="shared" si="90"/>
        <v>000100001002007003</v>
      </c>
      <c r="L4380" s="3"/>
    </row>
    <row r="4381" spans="1:12" s="72" customFormat="1">
      <c r="A4381" s="176" t="s">
        <v>1944</v>
      </c>
      <c r="B4381" s="176"/>
      <c r="C4381" s="153">
        <v>4</v>
      </c>
      <c r="D4381" s="153">
        <v>0</v>
      </c>
      <c r="E4381" s="177" t="s">
        <v>3417</v>
      </c>
      <c r="F4381" s="177" t="s">
        <v>3986</v>
      </c>
      <c r="G4381" s="177" t="s">
        <v>3417</v>
      </c>
      <c r="H4381" s="177" t="s">
        <v>3420</v>
      </c>
      <c r="I4381" s="177" t="s">
        <v>7385</v>
      </c>
      <c r="J4381" s="183" t="s">
        <v>3426</v>
      </c>
      <c r="K4381" s="176" t="str">
        <f t="shared" si="90"/>
        <v>000100001002007004</v>
      </c>
      <c r="L4381" s="3"/>
    </row>
    <row r="4382" spans="1:12" s="72" customFormat="1">
      <c r="A4382" s="60" t="s">
        <v>331</v>
      </c>
      <c r="B4382" s="60" t="str">
        <f t="shared" si="92"/>
        <v>基本属性/工作信息/工作地第2近经销商距离</v>
      </c>
      <c r="C4382" s="152">
        <v>3</v>
      </c>
      <c r="D4382" s="152">
        <v>0</v>
      </c>
      <c r="E4382" s="169" t="s">
        <v>3417</v>
      </c>
      <c r="F4382" s="169" t="s">
        <v>3986</v>
      </c>
      <c r="G4382" s="169" t="s">
        <v>3417</v>
      </c>
      <c r="H4382" s="169" t="s">
        <v>3420</v>
      </c>
      <c r="I4382" s="169" t="s">
        <v>3987</v>
      </c>
      <c r="J4382" s="180"/>
      <c r="K4382" s="60" t="str">
        <f t="shared" si="90"/>
        <v>000100001002008</v>
      </c>
      <c r="L4382" s="3"/>
    </row>
    <row r="4383" spans="1:12" s="72" customFormat="1">
      <c r="A4383" s="176" t="s">
        <v>1939</v>
      </c>
      <c r="B4383" s="176"/>
      <c r="C4383" s="153">
        <v>4</v>
      </c>
      <c r="D4383" s="153">
        <v>0</v>
      </c>
      <c r="E4383" s="177" t="s">
        <v>3417</v>
      </c>
      <c r="F4383" s="177" t="s">
        <v>3986</v>
      </c>
      <c r="G4383" s="177" t="s">
        <v>3417</v>
      </c>
      <c r="H4383" s="177" t="s">
        <v>3420</v>
      </c>
      <c r="I4383" s="177" t="s">
        <v>3987</v>
      </c>
      <c r="J4383" s="183" t="s">
        <v>3417</v>
      </c>
      <c r="K4383" s="176" t="str">
        <f t="shared" si="90"/>
        <v>000100001002008001</v>
      </c>
      <c r="L4383" s="3"/>
    </row>
    <row r="4384" spans="1:12" s="72" customFormat="1">
      <c r="A4384" s="176" t="s">
        <v>1941</v>
      </c>
      <c r="B4384" s="176"/>
      <c r="C4384" s="153">
        <v>4</v>
      </c>
      <c r="D4384" s="153">
        <v>0</v>
      </c>
      <c r="E4384" s="177" t="s">
        <v>3417</v>
      </c>
      <c r="F4384" s="177" t="s">
        <v>3986</v>
      </c>
      <c r="G4384" s="177" t="s">
        <v>3417</v>
      </c>
      <c r="H4384" s="177" t="s">
        <v>3420</v>
      </c>
      <c r="I4384" s="177" t="s">
        <v>3987</v>
      </c>
      <c r="J4384" s="183" t="s">
        <v>3420</v>
      </c>
      <c r="K4384" s="176" t="str">
        <f t="shared" si="90"/>
        <v>000100001002008002</v>
      </c>
      <c r="L4384" s="3"/>
    </row>
    <row r="4385" spans="1:12" s="72" customFormat="1">
      <c r="A4385" s="176" t="s">
        <v>1943</v>
      </c>
      <c r="B4385" s="176"/>
      <c r="C4385" s="153">
        <v>4</v>
      </c>
      <c r="D4385" s="153">
        <v>0</v>
      </c>
      <c r="E4385" s="177" t="s">
        <v>3417</v>
      </c>
      <c r="F4385" s="177" t="s">
        <v>3986</v>
      </c>
      <c r="G4385" s="177" t="s">
        <v>3417</v>
      </c>
      <c r="H4385" s="177" t="s">
        <v>3420</v>
      </c>
      <c r="I4385" s="177" t="s">
        <v>3987</v>
      </c>
      <c r="J4385" s="183" t="s">
        <v>3423</v>
      </c>
      <c r="K4385" s="176" t="str">
        <f t="shared" si="90"/>
        <v>000100001002008003</v>
      </c>
      <c r="L4385" s="3"/>
    </row>
    <row r="4386" spans="1:12" s="72" customFormat="1">
      <c r="A4386" s="176" t="s">
        <v>1944</v>
      </c>
      <c r="B4386" s="176"/>
      <c r="C4386" s="153">
        <v>4</v>
      </c>
      <c r="D4386" s="153">
        <v>0</v>
      </c>
      <c r="E4386" s="177" t="s">
        <v>3417</v>
      </c>
      <c r="F4386" s="177" t="s">
        <v>3986</v>
      </c>
      <c r="G4386" s="177" t="s">
        <v>3417</v>
      </c>
      <c r="H4386" s="177" t="s">
        <v>3420</v>
      </c>
      <c r="I4386" s="177" t="s">
        <v>3987</v>
      </c>
      <c r="J4386" s="183" t="s">
        <v>3426</v>
      </c>
      <c r="K4386" s="176" t="str">
        <f t="shared" si="90"/>
        <v>000100001002008004</v>
      </c>
      <c r="L4386" s="3"/>
    </row>
    <row r="4387" spans="1:12" s="72" customFormat="1">
      <c r="A4387" s="60" t="s">
        <v>333</v>
      </c>
      <c r="B4387" s="60" t="str">
        <f t="shared" si="92"/>
        <v>基本属性/工作信息/工作地第3近经销商距离</v>
      </c>
      <c r="C4387" s="152">
        <v>3</v>
      </c>
      <c r="D4387" s="152">
        <v>0</v>
      </c>
      <c r="E4387" s="169" t="s">
        <v>3417</v>
      </c>
      <c r="F4387" s="169" t="s">
        <v>3986</v>
      </c>
      <c r="G4387" s="169" t="s">
        <v>3417</v>
      </c>
      <c r="H4387" s="169" t="s">
        <v>3420</v>
      </c>
      <c r="I4387" s="169" t="s">
        <v>6967</v>
      </c>
      <c r="J4387" s="180"/>
      <c r="K4387" s="60" t="str">
        <f t="shared" si="90"/>
        <v>000100001002009</v>
      </c>
      <c r="L4387" s="3"/>
    </row>
    <row r="4388" spans="1:12" s="72" customFormat="1">
      <c r="A4388" s="176" t="s">
        <v>1939</v>
      </c>
      <c r="B4388" s="176"/>
      <c r="C4388" s="153">
        <v>4</v>
      </c>
      <c r="D4388" s="153">
        <v>0</v>
      </c>
      <c r="E4388" s="177" t="s">
        <v>3417</v>
      </c>
      <c r="F4388" s="177" t="s">
        <v>3986</v>
      </c>
      <c r="G4388" s="177" t="s">
        <v>3417</v>
      </c>
      <c r="H4388" s="177" t="s">
        <v>3420</v>
      </c>
      <c r="I4388" s="177" t="s">
        <v>6967</v>
      </c>
      <c r="J4388" s="183" t="s">
        <v>3417</v>
      </c>
      <c r="K4388" s="176" t="str">
        <f t="shared" si="90"/>
        <v>000100001002009001</v>
      </c>
      <c r="L4388" s="3"/>
    </row>
    <row r="4389" spans="1:12" s="72" customFormat="1">
      <c r="A4389" s="176" t="s">
        <v>1941</v>
      </c>
      <c r="B4389" s="176"/>
      <c r="C4389" s="153">
        <v>4</v>
      </c>
      <c r="D4389" s="153">
        <v>0</v>
      </c>
      <c r="E4389" s="177" t="s">
        <v>3417</v>
      </c>
      <c r="F4389" s="177" t="s">
        <v>3986</v>
      </c>
      <c r="G4389" s="177" t="s">
        <v>3417</v>
      </c>
      <c r="H4389" s="177" t="s">
        <v>3420</v>
      </c>
      <c r="I4389" s="177" t="s">
        <v>6967</v>
      </c>
      <c r="J4389" s="183" t="s">
        <v>3420</v>
      </c>
      <c r="K4389" s="176" t="str">
        <f t="shared" si="90"/>
        <v>000100001002009002</v>
      </c>
      <c r="L4389" s="3"/>
    </row>
    <row r="4390" spans="1:12" s="72" customFormat="1">
      <c r="A4390" s="176" t="s">
        <v>1943</v>
      </c>
      <c r="B4390" s="176"/>
      <c r="C4390" s="153">
        <v>4</v>
      </c>
      <c r="D4390" s="153">
        <v>0</v>
      </c>
      <c r="E4390" s="177" t="s">
        <v>3417</v>
      </c>
      <c r="F4390" s="177" t="s">
        <v>3986</v>
      </c>
      <c r="G4390" s="177" t="s">
        <v>3417</v>
      </c>
      <c r="H4390" s="177" t="s">
        <v>3420</v>
      </c>
      <c r="I4390" s="177" t="s">
        <v>6967</v>
      </c>
      <c r="J4390" s="183" t="s">
        <v>3423</v>
      </c>
      <c r="K4390" s="176" t="str">
        <f t="shared" si="90"/>
        <v>000100001002009003</v>
      </c>
      <c r="L4390" s="3"/>
    </row>
    <row r="4391" spans="1:12" s="72" customFormat="1">
      <c r="A4391" s="176" t="s">
        <v>1944</v>
      </c>
      <c r="B4391" s="176"/>
      <c r="C4391" s="153">
        <v>4</v>
      </c>
      <c r="D4391" s="153">
        <v>0</v>
      </c>
      <c r="E4391" s="177" t="s">
        <v>3417</v>
      </c>
      <c r="F4391" s="177" t="s">
        <v>3986</v>
      </c>
      <c r="G4391" s="177" t="s">
        <v>3417</v>
      </c>
      <c r="H4391" s="177" t="s">
        <v>3420</v>
      </c>
      <c r="I4391" s="177" t="s">
        <v>6967</v>
      </c>
      <c r="J4391" s="183" t="s">
        <v>3426</v>
      </c>
      <c r="K4391" s="176" t="str">
        <f t="shared" si="90"/>
        <v>000100001002009004</v>
      </c>
      <c r="L4391" s="3"/>
    </row>
    <row r="4392" spans="1:12" s="72" customFormat="1">
      <c r="A4392" s="60" t="s">
        <v>336</v>
      </c>
      <c r="B4392" s="60"/>
      <c r="C4392" s="152">
        <v>3</v>
      </c>
      <c r="D4392" s="152">
        <v>0</v>
      </c>
      <c r="E4392" s="169" t="s">
        <v>3417</v>
      </c>
      <c r="F4392" s="169" t="s">
        <v>3986</v>
      </c>
      <c r="G4392" s="169" t="s">
        <v>3417</v>
      </c>
      <c r="H4392" s="169" t="s">
        <v>3420</v>
      </c>
      <c r="I4392" s="169" t="s">
        <v>3401</v>
      </c>
      <c r="J4392" s="22"/>
      <c r="K4392" s="60" t="str">
        <f t="shared" si="90"/>
        <v>000100001002010</v>
      </c>
      <c r="L4392" s="3"/>
    </row>
    <row r="4393" spans="1:12">
      <c r="A4393" s="59" t="s">
        <v>305</v>
      </c>
      <c r="B4393" s="59" t="s">
        <v>9868</v>
      </c>
      <c r="C4393" s="151">
        <v>2</v>
      </c>
      <c r="D4393" s="151">
        <v>0</v>
      </c>
      <c r="E4393" s="168" t="s">
        <v>3417</v>
      </c>
      <c r="F4393" s="168" t="s">
        <v>3986</v>
      </c>
      <c r="G4393" s="168" t="s">
        <v>3417</v>
      </c>
      <c r="H4393" s="168" t="s">
        <v>3423</v>
      </c>
      <c r="I4393" s="168"/>
      <c r="J4393" s="179"/>
      <c r="K4393" s="59" t="str">
        <f t="shared" si="90"/>
        <v>000100001003</v>
      </c>
    </row>
    <row r="4394" spans="1:12">
      <c r="A4394" s="60" t="s">
        <v>307</v>
      </c>
      <c r="B4394" s="60" t="s">
        <v>9869</v>
      </c>
      <c r="C4394" s="152">
        <v>3</v>
      </c>
      <c r="D4394" s="152">
        <v>0</v>
      </c>
      <c r="E4394" s="169" t="s">
        <v>3417</v>
      </c>
      <c r="F4394" s="169" t="s">
        <v>3986</v>
      </c>
      <c r="G4394" s="169" t="s">
        <v>3417</v>
      </c>
      <c r="H4394" s="169" t="s">
        <v>3423</v>
      </c>
      <c r="I4394" s="169" t="s">
        <v>3417</v>
      </c>
      <c r="J4394" s="180"/>
      <c r="K4394" s="60" t="str">
        <f t="shared" si="90"/>
        <v>000100001003001</v>
      </c>
    </row>
    <row r="4395" spans="1:12">
      <c r="A4395" s="61" t="s">
        <v>1845</v>
      </c>
      <c r="B4395" s="61" t="s">
        <v>9870</v>
      </c>
      <c r="C4395" s="185">
        <v>4</v>
      </c>
      <c r="D4395" s="185">
        <v>0</v>
      </c>
      <c r="E4395" s="186" t="s">
        <v>3417</v>
      </c>
      <c r="F4395" s="186" t="s">
        <v>3986</v>
      </c>
      <c r="G4395" s="186" t="s">
        <v>3417</v>
      </c>
      <c r="H4395" s="186" t="s">
        <v>3423</v>
      </c>
      <c r="I4395" s="186" t="s">
        <v>3417</v>
      </c>
      <c r="J4395" s="187" t="s">
        <v>3417</v>
      </c>
      <c r="K4395" s="61" t="str">
        <f t="shared" si="90"/>
        <v>000100001003001001</v>
      </c>
    </row>
    <row r="4396" spans="1:12">
      <c r="A4396" s="61" t="s">
        <v>1851</v>
      </c>
      <c r="B4396" s="61" t="s">
        <v>9871</v>
      </c>
      <c r="C4396" s="185">
        <v>4</v>
      </c>
      <c r="D4396" s="185">
        <v>0</v>
      </c>
      <c r="E4396" s="186" t="s">
        <v>3417</v>
      </c>
      <c r="F4396" s="186" t="s">
        <v>3986</v>
      </c>
      <c r="G4396" s="186" t="s">
        <v>3417</v>
      </c>
      <c r="H4396" s="186" t="s">
        <v>3423</v>
      </c>
      <c r="I4396" s="186" t="s">
        <v>3417</v>
      </c>
      <c r="J4396" s="187" t="s">
        <v>3420</v>
      </c>
      <c r="K4396" s="61" t="str">
        <f t="shared" si="90"/>
        <v>000100001003001002</v>
      </c>
    </row>
    <row r="4397" spans="1:12">
      <c r="A4397" s="60" t="s">
        <v>310</v>
      </c>
      <c r="B4397" s="60" t="s">
        <v>9872</v>
      </c>
      <c r="C4397" s="152">
        <v>3</v>
      </c>
      <c r="D4397" s="152">
        <v>0</v>
      </c>
      <c r="E4397" s="169" t="s">
        <v>3417</v>
      </c>
      <c r="F4397" s="169" t="s">
        <v>3986</v>
      </c>
      <c r="G4397" s="169" t="s">
        <v>3417</v>
      </c>
      <c r="H4397" s="169" t="s">
        <v>3423</v>
      </c>
      <c r="I4397" s="169" t="s">
        <v>3420</v>
      </c>
      <c r="J4397" s="180"/>
      <c r="K4397" s="60" t="str">
        <f t="shared" si="90"/>
        <v>000100001003002</v>
      </c>
    </row>
    <row r="4398" spans="1:12">
      <c r="A4398" s="61" t="s">
        <v>1857</v>
      </c>
      <c r="B4398" s="61" t="s">
        <v>9873</v>
      </c>
      <c r="C4398" s="185">
        <v>4</v>
      </c>
      <c r="D4398" s="185">
        <v>0</v>
      </c>
      <c r="E4398" s="186" t="s">
        <v>3417</v>
      </c>
      <c r="F4398" s="186" t="s">
        <v>3986</v>
      </c>
      <c r="G4398" s="186" t="s">
        <v>3417</v>
      </c>
      <c r="H4398" s="186" t="s">
        <v>3423</v>
      </c>
      <c r="I4398" s="186" t="s">
        <v>3420</v>
      </c>
      <c r="J4398" s="187" t="s">
        <v>3417</v>
      </c>
      <c r="K4398" s="61" t="str">
        <f t="shared" si="90"/>
        <v>000100001003002001</v>
      </c>
    </row>
    <row r="4399" spans="1:12" s="72" customFormat="1">
      <c r="A4399" s="170" t="s">
        <v>9874</v>
      </c>
      <c r="B4399" s="170" t="s">
        <v>9875</v>
      </c>
      <c r="C4399" s="171">
        <v>4</v>
      </c>
      <c r="D4399" s="171">
        <v>0</v>
      </c>
      <c r="E4399" s="172" t="s">
        <v>3417</v>
      </c>
      <c r="F4399" s="172" t="s">
        <v>3986</v>
      </c>
      <c r="G4399" s="172" t="s">
        <v>3417</v>
      </c>
      <c r="H4399" s="172" t="s">
        <v>3423</v>
      </c>
      <c r="I4399" s="172" t="s">
        <v>3420</v>
      </c>
      <c r="J4399" s="181" t="s">
        <v>7381</v>
      </c>
      <c r="K4399" s="170" t="str">
        <f t="shared" si="90"/>
        <v>000100001003002006</v>
      </c>
    </row>
    <row r="4400" spans="1:12" s="2" customFormat="1">
      <c r="A4400" s="173" t="s">
        <v>1863</v>
      </c>
      <c r="B4400" s="173" t="s">
        <v>9876</v>
      </c>
      <c r="C4400" s="174">
        <v>4</v>
      </c>
      <c r="D4400" s="174">
        <v>0</v>
      </c>
      <c r="E4400" s="175" t="s">
        <v>3417</v>
      </c>
      <c r="F4400" s="175" t="s">
        <v>3986</v>
      </c>
      <c r="G4400" s="175" t="s">
        <v>3417</v>
      </c>
      <c r="H4400" s="175" t="s">
        <v>3423</v>
      </c>
      <c r="I4400" s="175" t="s">
        <v>3420</v>
      </c>
      <c r="J4400" s="182" t="s">
        <v>3423</v>
      </c>
      <c r="K4400" s="173" t="str">
        <f t="shared" si="90"/>
        <v>000100001003002003</v>
      </c>
    </row>
    <row r="4401" spans="1:11" s="2" customFormat="1">
      <c r="A4401" s="173" t="s">
        <v>9877</v>
      </c>
      <c r="B4401" s="173" t="s">
        <v>9878</v>
      </c>
      <c r="C4401" s="174">
        <v>4</v>
      </c>
      <c r="D4401" s="174">
        <v>0</v>
      </c>
      <c r="E4401" s="175" t="s">
        <v>3417</v>
      </c>
      <c r="F4401" s="175" t="s">
        <v>3986</v>
      </c>
      <c r="G4401" s="175" t="s">
        <v>3417</v>
      </c>
      <c r="H4401" s="175" t="s">
        <v>3423</v>
      </c>
      <c r="I4401" s="175" t="s">
        <v>3420</v>
      </c>
      <c r="J4401" s="182" t="s">
        <v>3426</v>
      </c>
      <c r="K4401" s="173" t="str">
        <f t="shared" si="90"/>
        <v>000100001003002004</v>
      </c>
    </row>
    <row r="4402" spans="1:11" s="2" customFormat="1">
      <c r="A4402" s="173" t="s">
        <v>9879</v>
      </c>
      <c r="B4402" s="173" t="s">
        <v>9880</v>
      </c>
      <c r="C4402" s="174">
        <v>4</v>
      </c>
      <c r="D4402" s="174">
        <v>0</v>
      </c>
      <c r="E4402" s="175" t="s">
        <v>3417</v>
      </c>
      <c r="F4402" s="175" t="s">
        <v>3986</v>
      </c>
      <c r="G4402" s="175" t="s">
        <v>3417</v>
      </c>
      <c r="H4402" s="175" t="s">
        <v>3423</v>
      </c>
      <c r="I4402" s="175" t="s">
        <v>3420</v>
      </c>
      <c r="J4402" s="182" t="s">
        <v>6993</v>
      </c>
      <c r="K4402" s="173" t="str">
        <f t="shared" si="90"/>
        <v>000100001003002005</v>
      </c>
    </row>
    <row r="4403" spans="1:11" s="72" customFormat="1">
      <c r="A4403" s="170" t="s">
        <v>9881</v>
      </c>
      <c r="B4403" s="170" t="s">
        <v>9882</v>
      </c>
      <c r="C4403" s="171">
        <v>4</v>
      </c>
      <c r="D4403" s="171">
        <v>0</v>
      </c>
      <c r="E4403" s="172" t="s">
        <v>3417</v>
      </c>
      <c r="F4403" s="172" t="s">
        <v>3986</v>
      </c>
      <c r="G4403" s="172" t="s">
        <v>3417</v>
      </c>
      <c r="H4403" s="172" t="s">
        <v>3423</v>
      </c>
      <c r="I4403" s="172" t="s">
        <v>3420</v>
      </c>
      <c r="J4403" s="181" t="s">
        <v>3420</v>
      </c>
      <c r="K4403" s="170" t="str">
        <f t="shared" si="90"/>
        <v>000100001003002002</v>
      </c>
    </row>
    <row r="4404" spans="1:11" s="3" customFormat="1">
      <c r="A4404" s="176" t="s">
        <v>3518</v>
      </c>
      <c r="B4404" s="176" t="s">
        <v>9883</v>
      </c>
      <c r="C4404" s="185">
        <v>4</v>
      </c>
      <c r="D4404" s="185">
        <v>0</v>
      </c>
      <c r="E4404" s="186" t="s">
        <v>3417</v>
      </c>
      <c r="F4404" s="186" t="s">
        <v>3986</v>
      </c>
      <c r="G4404" s="186" t="s">
        <v>3417</v>
      </c>
      <c r="H4404" s="186" t="s">
        <v>3423</v>
      </c>
      <c r="I4404" s="186" t="s">
        <v>3420</v>
      </c>
      <c r="J4404" s="183" t="s">
        <v>7385</v>
      </c>
      <c r="K4404" s="184" t="str">
        <f t="shared" ref="K4404:K4409" si="93">D4404&amp;E4404&amp;F4404&amp;G4404&amp;H4404&amp;I4404&amp;J4404</f>
        <v>000100001003002007</v>
      </c>
    </row>
    <row r="4405" spans="1:11" s="3" customFormat="1">
      <c r="A4405" s="176" t="s">
        <v>1860</v>
      </c>
      <c r="B4405" s="176" t="s">
        <v>9884</v>
      </c>
      <c r="C4405" s="153">
        <v>4</v>
      </c>
      <c r="D4405" s="153">
        <v>0</v>
      </c>
      <c r="E4405" s="177" t="s">
        <v>3417</v>
      </c>
      <c r="F4405" s="177" t="s">
        <v>3986</v>
      </c>
      <c r="G4405" s="177" t="s">
        <v>3417</v>
      </c>
      <c r="H4405" s="177" t="s">
        <v>3423</v>
      </c>
      <c r="I4405" s="177" t="s">
        <v>3420</v>
      </c>
      <c r="J4405" s="183" t="s">
        <v>3987</v>
      </c>
      <c r="K4405" s="184" t="str">
        <f t="shared" si="93"/>
        <v>000100001003002008</v>
      </c>
    </row>
    <row r="4406" spans="1:11" s="3" customFormat="1">
      <c r="A4406" s="176" t="s">
        <v>1863</v>
      </c>
      <c r="B4406" s="176" t="s">
        <v>9885</v>
      </c>
      <c r="C4406" s="185">
        <v>4</v>
      </c>
      <c r="D4406" s="185">
        <v>0</v>
      </c>
      <c r="E4406" s="186" t="s">
        <v>3417</v>
      </c>
      <c r="F4406" s="186" t="s">
        <v>3986</v>
      </c>
      <c r="G4406" s="186" t="s">
        <v>3417</v>
      </c>
      <c r="H4406" s="186" t="s">
        <v>3423</v>
      </c>
      <c r="I4406" s="186" t="s">
        <v>3420</v>
      </c>
      <c r="J4406" s="183" t="s">
        <v>6967</v>
      </c>
      <c r="K4406" s="184" t="str">
        <f t="shared" si="93"/>
        <v>000100001003002009</v>
      </c>
    </row>
    <row r="4407" spans="1:11" s="3" customFormat="1">
      <c r="A4407" s="176" t="s">
        <v>1866</v>
      </c>
      <c r="B4407" s="176" t="s">
        <v>9886</v>
      </c>
      <c r="C4407" s="153">
        <v>4</v>
      </c>
      <c r="D4407" s="153">
        <v>0</v>
      </c>
      <c r="E4407" s="177" t="s">
        <v>3417</v>
      </c>
      <c r="F4407" s="177" t="s">
        <v>3986</v>
      </c>
      <c r="G4407" s="177" t="s">
        <v>3417</v>
      </c>
      <c r="H4407" s="177" t="s">
        <v>3423</v>
      </c>
      <c r="I4407" s="177" t="s">
        <v>3420</v>
      </c>
      <c r="J4407" s="183" t="s">
        <v>3401</v>
      </c>
      <c r="K4407" s="184" t="str">
        <f t="shared" si="93"/>
        <v>000100001003002010</v>
      </c>
    </row>
    <row r="4408" spans="1:11" s="3" customFormat="1">
      <c r="A4408" s="61" t="s">
        <v>1869</v>
      </c>
      <c r="B4408" s="176" t="s">
        <v>9887</v>
      </c>
      <c r="C4408" s="185">
        <v>4</v>
      </c>
      <c r="D4408" s="185">
        <v>0</v>
      </c>
      <c r="E4408" s="186" t="s">
        <v>3417</v>
      </c>
      <c r="F4408" s="186" t="s">
        <v>3986</v>
      </c>
      <c r="G4408" s="186" t="s">
        <v>3417</v>
      </c>
      <c r="H4408" s="186" t="s">
        <v>3423</v>
      </c>
      <c r="I4408" s="186" t="s">
        <v>3420</v>
      </c>
      <c r="J4408" s="183" t="s">
        <v>3404</v>
      </c>
      <c r="K4408" s="184" t="str">
        <f t="shared" si="93"/>
        <v>000100001003002011</v>
      </c>
    </row>
    <row r="4409" spans="1:11">
      <c r="A4409" s="61" t="s">
        <v>3519</v>
      </c>
      <c r="B4409" s="176" t="s">
        <v>9888</v>
      </c>
      <c r="C4409" s="153">
        <v>4</v>
      </c>
      <c r="D4409" s="153">
        <v>0</v>
      </c>
      <c r="E4409" s="177" t="s">
        <v>3417</v>
      </c>
      <c r="F4409" s="177" t="s">
        <v>3986</v>
      </c>
      <c r="G4409" s="177" t="s">
        <v>3417</v>
      </c>
      <c r="H4409" s="177" t="s">
        <v>3423</v>
      </c>
      <c r="I4409" s="177" t="s">
        <v>3420</v>
      </c>
      <c r="J4409" s="183" t="s">
        <v>6973</v>
      </c>
      <c r="K4409" s="184" t="str">
        <f t="shared" si="93"/>
        <v>000100001003002012</v>
      </c>
    </row>
    <row r="4410" spans="1:11">
      <c r="E4410" s="164"/>
    </row>
    <row r="4411" spans="1:11">
      <c r="E4411" s="164"/>
    </row>
    <row r="4412" spans="1:11">
      <c r="A4412" s="56" t="s">
        <v>9889</v>
      </c>
      <c r="B4412" s="15" t="s">
        <v>9890</v>
      </c>
      <c r="C4412" s="162"/>
      <c r="E4412" s="164"/>
    </row>
    <row r="4413" spans="1:11">
      <c r="B4413" s="59" t="s">
        <v>9891</v>
      </c>
      <c r="C4413" s="162"/>
      <c r="E4413" s="164"/>
    </row>
    <row r="4414" spans="1:11">
      <c r="B4414" s="60" t="s">
        <v>9892</v>
      </c>
      <c r="E4414" s="164"/>
    </row>
    <row r="4415" spans="1:11">
      <c r="A4415" s="8"/>
      <c r="B4415" s="61" t="s">
        <v>9893</v>
      </c>
      <c r="E4415" s="164"/>
      <c r="F4415" s="8"/>
      <c r="G4415" s="8"/>
      <c r="H4415" s="8"/>
      <c r="I4415" s="8"/>
      <c r="J4415" s="8"/>
      <c r="K4415" s="8"/>
    </row>
    <row r="4416" spans="1:11">
      <c r="A4416" s="8"/>
      <c r="E4416" s="164"/>
      <c r="F4416" s="8"/>
      <c r="G4416" s="8"/>
      <c r="H4416" s="8"/>
      <c r="I4416" s="8"/>
      <c r="J4416" s="8"/>
      <c r="K4416" s="8"/>
    </row>
  </sheetData>
  <phoneticPr fontId="20"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dimension ref="A1:K29"/>
  <sheetViews>
    <sheetView topLeftCell="A13" zoomScale="90" zoomScaleNormal="90" workbookViewId="0">
      <selection activeCell="B39" sqref="B39"/>
    </sheetView>
  </sheetViews>
  <sheetFormatPr defaultColWidth="9" defaultRowHeight="13.5"/>
  <cols>
    <col min="1" max="1" width="27.875" customWidth="1"/>
    <col min="2" max="2" width="22.125" customWidth="1"/>
    <col min="3" max="3" width="9" style="148"/>
    <col min="4" max="4" width="21.125" customWidth="1"/>
    <col min="8" max="10" width="9" customWidth="1"/>
    <col min="11" max="11" width="23.25" customWidth="1"/>
  </cols>
  <sheetData>
    <row r="1" spans="1:11" s="1" customFormat="1" ht="42.75" customHeight="1">
      <c r="A1" s="11" t="s">
        <v>3975</v>
      </c>
      <c r="B1" s="11" t="s">
        <v>3976</v>
      </c>
      <c r="C1" s="149" t="s">
        <v>3977</v>
      </c>
      <c r="D1" s="13" t="s">
        <v>3978</v>
      </c>
      <c r="E1" s="13" t="s">
        <v>3979</v>
      </c>
      <c r="F1" s="13" t="s">
        <v>3980</v>
      </c>
      <c r="G1" s="14" t="s">
        <v>3981</v>
      </c>
      <c r="H1" s="14" t="s">
        <v>3982</v>
      </c>
      <c r="I1" s="14" t="s">
        <v>3983</v>
      </c>
      <c r="J1" s="14" t="s">
        <v>3984</v>
      </c>
      <c r="K1" s="13" t="s">
        <v>3985</v>
      </c>
    </row>
    <row r="2" spans="1:11" s="8" customFormat="1" ht="16.5">
      <c r="A2" s="15" t="s">
        <v>928</v>
      </c>
      <c r="B2" s="15" t="s">
        <v>928</v>
      </c>
      <c r="C2" s="150">
        <v>1</v>
      </c>
      <c r="D2" s="17" t="s">
        <v>3355</v>
      </c>
      <c r="E2" s="17" t="s">
        <v>3417</v>
      </c>
      <c r="F2" s="17" t="s">
        <v>3986</v>
      </c>
      <c r="G2" s="17" t="s">
        <v>7381</v>
      </c>
      <c r="H2" s="17"/>
      <c r="I2" s="17"/>
      <c r="J2" s="17"/>
      <c r="K2" s="17" t="str">
        <f t="shared" ref="K2:K29" si="0">D2&amp;E2&amp;F2&amp;G2&amp;H2&amp;I2&amp;J2</f>
        <v>000100006</v>
      </c>
    </row>
    <row r="3" spans="1:11" s="8" customFormat="1" ht="16.5">
      <c r="A3" s="18" t="s">
        <v>930</v>
      </c>
      <c r="B3" s="18" t="s">
        <v>930</v>
      </c>
      <c r="C3" s="151">
        <v>2</v>
      </c>
      <c r="D3" s="20" t="s">
        <v>3355</v>
      </c>
      <c r="E3" s="20" t="s">
        <v>3417</v>
      </c>
      <c r="F3" s="20" t="s">
        <v>3986</v>
      </c>
      <c r="G3" s="20" t="s">
        <v>7381</v>
      </c>
      <c r="H3" s="20" t="s">
        <v>3417</v>
      </c>
      <c r="I3" s="20"/>
      <c r="J3" s="20"/>
      <c r="K3" s="20" t="str">
        <f t="shared" si="0"/>
        <v>000100006001</v>
      </c>
    </row>
    <row r="4" spans="1:11" s="8" customFormat="1" ht="16.5">
      <c r="A4" s="51" t="s">
        <v>932</v>
      </c>
      <c r="B4" s="51"/>
      <c r="C4" s="152">
        <v>3</v>
      </c>
      <c r="D4" s="23" t="s">
        <v>3355</v>
      </c>
      <c r="E4" s="23" t="s">
        <v>3417</v>
      </c>
      <c r="F4" s="23" t="s">
        <v>3986</v>
      </c>
      <c r="G4" s="23" t="s">
        <v>7381</v>
      </c>
      <c r="H4" s="23" t="s">
        <v>3417</v>
      </c>
      <c r="I4" s="23" t="s">
        <v>3417</v>
      </c>
      <c r="J4" s="51"/>
      <c r="K4" s="23" t="str">
        <f t="shared" si="0"/>
        <v>000100006001001</v>
      </c>
    </row>
    <row r="5" spans="1:11" s="3" customFormat="1" ht="16.5">
      <c r="A5" s="84" t="s">
        <v>1986</v>
      </c>
      <c r="B5" s="84"/>
      <c r="C5" s="153">
        <v>4</v>
      </c>
      <c r="D5" s="35" t="s">
        <v>3355</v>
      </c>
      <c r="E5" s="35" t="s">
        <v>3417</v>
      </c>
      <c r="F5" s="35" t="s">
        <v>3986</v>
      </c>
      <c r="G5" s="35" t="s">
        <v>7381</v>
      </c>
      <c r="H5" s="35" t="s">
        <v>3417</v>
      </c>
      <c r="I5" s="35" t="s">
        <v>3417</v>
      </c>
      <c r="J5" s="35" t="s">
        <v>3417</v>
      </c>
      <c r="K5" s="35" t="str">
        <f t="shared" si="0"/>
        <v>000100006001001001</v>
      </c>
    </row>
    <row r="6" spans="1:11" s="3" customFormat="1" ht="16.5">
      <c r="A6" s="84" t="s">
        <v>1988</v>
      </c>
      <c r="B6" s="84"/>
      <c r="C6" s="153">
        <v>4</v>
      </c>
      <c r="D6" s="35" t="s">
        <v>3355</v>
      </c>
      <c r="E6" s="35" t="s">
        <v>3417</v>
      </c>
      <c r="F6" s="35" t="s">
        <v>3986</v>
      </c>
      <c r="G6" s="35" t="s">
        <v>7381</v>
      </c>
      <c r="H6" s="35" t="s">
        <v>3417</v>
      </c>
      <c r="I6" s="35" t="s">
        <v>3417</v>
      </c>
      <c r="J6" s="35" t="s">
        <v>3420</v>
      </c>
      <c r="K6" s="35" t="str">
        <f t="shared" si="0"/>
        <v>000100006001001002</v>
      </c>
    </row>
    <row r="7" spans="1:11" s="3" customFormat="1" ht="16.5">
      <c r="A7" s="84" t="s">
        <v>3359</v>
      </c>
      <c r="B7" s="84"/>
      <c r="C7" s="153">
        <v>4</v>
      </c>
      <c r="D7" s="35" t="s">
        <v>3355</v>
      </c>
      <c r="E7" s="35" t="s">
        <v>3417</v>
      </c>
      <c r="F7" s="35" t="s">
        <v>3986</v>
      </c>
      <c r="G7" s="35" t="s">
        <v>7381</v>
      </c>
      <c r="H7" s="35" t="s">
        <v>3417</v>
      </c>
      <c r="I7" s="35" t="s">
        <v>3417</v>
      </c>
      <c r="J7" s="35" t="s">
        <v>3423</v>
      </c>
      <c r="K7" s="35" t="str">
        <f t="shared" si="0"/>
        <v>000100006001001003</v>
      </c>
    </row>
    <row r="8" spans="1:11" s="8" customFormat="1" ht="16.5">
      <c r="A8" s="51" t="s">
        <v>934</v>
      </c>
      <c r="B8" s="51"/>
      <c r="C8" s="152">
        <v>3</v>
      </c>
      <c r="D8" s="23" t="s">
        <v>3355</v>
      </c>
      <c r="E8" s="23" t="s">
        <v>3417</v>
      </c>
      <c r="F8" s="23" t="s">
        <v>3986</v>
      </c>
      <c r="G8" s="23" t="s">
        <v>7381</v>
      </c>
      <c r="H8" s="23" t="s">
        <v>3417</v>
      </c>
      <c r="I8" s="23" t="s">
        <v>3420</v>
      </c>
      <c r="J8" s="51"/>
      <c r="K8" s="23" t="str">
        <f t="shared" si="0"/>
        <v>000100006001002</v>
      </c>
    </row>
    <row r="9" spans="1:11" s="3" customFormat="1" ht="16.5">
      <c r="A9" s="84" t="s">
        <v>3363</v>
      </c>
      <c r="B9" s="84"/>
      <c r="C9" s="153">
        <v>4</v>
      </c>
      <c r="D9" s="35" t="s">
        <v>3355</v>
      </c>
      <c r="E9" s="35" t="s">
        <v>3417</v>
      </c>
      <c r="F9" s="35" t="s">
        <v>3986</v>
      </c>
      <c r="G9" s="35" t="s">
        <v>7381</v>
      </c>
      <c r="H9" s="35" t="s">
        <v>3417</v>
      </c>
      <c r="I9" s="35" t="s">
        <v>3420</v>
      </c>
      <c r="J9" s="35" t="s">
        <v>3417</v>
      </c>
      <c r="K9" s="35" t="str">
        <f t="shared" si="0"/>
        <v>000100006001002001</v>
      </c>
    </row>
    <row r="10" spans="1:11" s="3" customFormat="1" ht="16.5">
      <c r="A10" s="84" t="s">
        <v>3366</v>
      </c>
      <c r="B10" s="84"/>
      <c r="C10" s="153">
        <v>4</v>
      </c>
      <c r="D10" s="35" t="s">
        <v>3355</v>
      </c>
      <c r="E10" s="35" t="s">
        <v>3417</v>
      </c>
      <c r="F10" s="35" t="s">
        <v>3986</v>
      </c>
      <c r="G10" s="35" t="s">
        <v>7381</v>
      </c>
      <c r="H10" s="35" t="s">
        <v>3417</v>
      </c>
      <c r="I10" s="35" t="s">
        <v>3420</v>
      </c>
      <c r="J10" s="35" t="s">
        <v>3420</v>
      </c>
      <c r="K10" s="35" t="str">
        <f t="shared" si="0"/>
        <v>000100006001002002</v>
      </c>
    </row>
    <row r="11" spans="1:11" s="3" customFormat="1" ht="16.5">
      <c r="A11" s="84" t="s">
        <v>3368</v>
      </c>
      <c r="B11" s="84"/>
      <c r="C11" s="153">
        <v>4</v>
      </c>
      <c r="D11" s="35" t="s">
        <v>3355</v>
      </c>
      <c r="E11" s="35" t="s">
        <v>3417</v>
      </c>
      <c r="F11" s="35" t="s">
        <v>3986</v>
      </c>
      <c r="G11" s="35" t="s">
        <v>7381</v>
      </c>
      <c r="H11" s="35" t="s">
        <v>3417</v>
      </c>
      <c r="I11" s="35" t="s">
        <v>3420</v>
      </c>
      <c r="J11" s="35" t="s">
        <v>3423</v>
      </c>
      <c r="K11" s="35" t="str">
        <f t="shared" si="0"/>
        <v>000100006001002003</v>
      </c>
    </row>
    <row r="12" spans="1:11" s="3" customFormat="1" ht="16.5">
      <c r="A12" s="84" t="s">
        <v>3370</v>
      </c>
      <c r="B12" s="84"/>
      <c r="C12" s="153">
        <v>4</v>
      </c>
      <c r="D12" s="35" t="s">
        <v>3355</v>
      </c>
      <c r="E12" s="35" t="s">
        <v>3417</v>
      </c>
      <c r="F12" s="35" t="s">
        <v>3986</v>
      </c>
      <c r="G12" s="35" t="s">
        <v>7381</v>
      </c>
      <c r="H12" s="35" t="s">
        <v>3417</v>
      </c>
      <c r="I12" s="35" t="s">
        <v>3420</v>
      </c>
      <c r="J12" s="35" t="s">
        <v>3426</v>
      </c>
      <c r="K12" s="35" t="str">
        <f t="shared" si="0"/>
        <v>000100006001002004</v>
      </c>
    </row>
    <row r="13" spans="1:11" s="3" customFormat="1" ht="16.5">
      <c r="A13" s="84" t="s">
        <v>3372</v>
      </c>
      <c r="B13" s="84"/>
      <c r="C13" s="153">
        <v>4</v>
      </c>
      <c r="D13" s="35" t="s">
        <v>3355</v>
      </c>
      <c r="E13" s="35" t="s">
        <v>3417</v>
      </c>
      <c r="F13" s="35" t="s">
        <v>3986</v>
      </c>
      <c r="G13" s="35" t="s">
        <v>7381</v>
      </c>
      <c r="H13" s="35" t="s">
        <v>3417</v>
      </c>
      <c r="I13" s="35" t="s">
        <v>3420</v>
      </c>
      <c r="J13" s="35" t="s">
        <v>6993</v>
      </c>
      <c r="K13" s="35" t="str">
        <f t="shared" si="0"/>
        <v>000100006001002005</v>
      </c>
    </row>
    <row r="14" spans="1:11" s="3" customFormat="1" ht="16.5">
      <c r="A14" s="84" t="s">
        <v>3359</v>
      </c>
      <c r="B14" s="84"/>
      <c r="C14" s="153">
        <v>4</v>
      </c>
      <c r="D14" s="35" t="s">
        <v>3355</v>
      </c>
      <c r="E14" s="35" t="s">
        <v>3417</v>
      </c>
      <c r="F14" s="35" t="s">
        <v>3986</v>
      </c>
      <c r="G14" s="35" t="s">
        <v>7381</v>
      </c>
      <c r="H14" s="35" t="s">
        <v>3417</v>
      </c>
      <c r="I14" s="35" t="s">
        <v>3420</v>
      </c>
      <c r="J14" s="35" t="s">
        <v>7381</v>
      </c>
      <c r="K14" s="35" t="str">
        <f t="shared" si="0"/>
        <v>000100006001002006</v>
      </c>
    </row>
    <row r="15" spans="1:11" s="8" customFormat="1" ht="16.5">
      <c r="A15" s="51" t="s">
        <v>937</v>
      </c>
      <c r="B15" s="51"/>
      <c r="C15" s="152">
        <v>3</v>
      </c>
      <c r="D15" s="23" t="s">
        <v>3355</v>
      </c>
      <c r="E15" s="23" t="s">
        <v>3417</v>
      </c>
      <c r="F15" s="23" t="s">
        <v>3986</v>
      </c>
      <c r="G15" s="23" t="s">
        <v>7381</v>
      </c>
      <c r="H15" s="23" t="s">
        <v>3417</v>
      </c>
      <c r="I15" s="23" t="s">
        <v>3423</v>
      </c>
      <c r="J15" s="51"/>
      <c r="K15" s="23" t="str">
        <f t="shared" si="0"/>
        <v>000100006001003</v>
      </c>
    </row>
    <row r="16" spans="1:11" s="8" customFormat="1" ht="16.5">
      <c r="A16" s="84" t="s">
        <v>3375</v>
      </c>
      <c r="B16" s="84"/>
      <c r="C16" s="153">
        <v>4</v>
      </c>
      <c r="D16" s="35" t="s">
        <v>3355</v>
      </c>
      <c r="E16" s="35" t="s">
        <v>3417</v>
      </c>
      <c r="F16" s="35" t="s">
        <v>3986</v>
      </c>
      <c r="G16" s="35" t="s">
        <v>7381</v>
      </c>
      <c r="H16" s="35" t="s">
        <v>3417</v>
      </c>
      <c r="I16" s="35" t="s">
        <v>3423</v>
      </c>
      <c r="J16" s="35" t="s">
        <v>3417</v>
      </c>
      <c r="K16" s="35" t="str">
        <f t="shared" si="0"/>
        <v>000100006001003001</v>
      </c>
    </row>
    <row r="17" spans="1:11" s="8" customFormat="1" ht="16.5">
      <c r="A17" s="27" t="s">
        <v>3376</v>
      </c>
      <c r="B17" s="24"/>
      <c r="C17" s="153">
        <v>4</v>
      </c>
      <c r="D17" s="28" t="s">
        <v>3355</v>
      </c>
      <c r="E17" s="28" t="s">
        <v>3417</v>
      </c>
      <c r="F17" s="28" t="s">
        <v>3986</v>
      </c>
      <c r="G17" s="28" t="s">
        <v>7381</v>
      </c>
      <c r="H17" s="28" t="s">
        <v>3417</v>
      </c>
      <c r="I17" s="35" t="s">
        <v>3423</v>
      </c>
      <c r="J17" s="35" t="s">
        <v>3420</v>
      </c>
      <c r="K17" s="35" t="str">
        <f t="shared" si="0"/>
        <v>000100006001003002</v>
      </c>
    </row>
    <row r="18" spans="1:11" s="8" customFormat="1" ht="16.5">
      <c r="A18" s="27" t="s">
        <v>3377</v>
      </c>
      <c r="B18" s="24"/>
      <c r="C18" s="153">
        <v>4</v>
      </c>
      <c r="D18" s="28" t="s">
        <v>3355</v>
      </c>
      <c r="E18" s="28" t="s">
        <v>3417</v>
      </c>
      <c r="F18" s="28" t="s">
        <v>3986</v>
      </c>
      <c r="G18" s="28" t="s">
        <v>7381</v>
      </c>
      <c r="H18" s="28" t="s">
        <v>3417</v>
      </c>
      <c r="I18" s="35" t="s">
        <v>3423</v>
      </c>
      <c r="J18" s="35" t="s">
        <v>3423</v>
      </c>
      <c r="K18" s="35" t="str">
        <f t="shared" si="0"/>
        <v>000100006001003003</v>
      </c>
    </row>
    <row r="19" spans="1:11" s="8" customFormat="1" ht="16.5">
      <c r="A19" s="27" t="s">
        <v>3378</v>
      </c>
      <c r="B19" s="24"/>
      <c r="C19" s="153">
        <v>4</v>
      </c>
      <c r="D19" s="28" t="s">
        <v>3355</v>
      </c>
      <c r="E19" s="28" t="s">
        <v>3417</v>
      </c>
      <c r="F19" s="28" t="s">
        <v>3986</v>
      </c>
      <c r="G19" s="28" t="s">
        <v>7381</v>
      </c>
      <c r="H19" s="28" t="s">
        <v>3417</v>
      </c>
      <c r="I19" s="35" t="s">
        <v>3423</v>
      </c>
      <c r="J19" s="35" t="s">
        <v>3426</v>
      </c>
      <c r="K19" s="35" t="str">
        <f t="shared" si="0"/>
        <v>000100006001003004</v>
      </c>
    </row>
    <row r="20" spans="1:11" s="8" customFormat="1" ht="16.5">
      <c r="A20" s="27" t="s">
        <v>3379</v>
      </c>
      <c r="B20" s="24"/>
      <c r="C20" s="153">
        <v>4</v>
      </c>
      <c r="D20" s="28" t="s">
        <v>3355</v>
      </c>
      <c r="E20" s="28" t="s">
        <v>3417</v>
      </c>
      <c r="F20" s="28" t="s">
        <v>3986</v>
      </c>
      <c r="G20" s="28" t="s">
        <v>7381</v>
      </c>
      <c r="H20" s="28" t="s">
        <v>3417</v>
      </c>
      <c r="I20" s="35" t="s">
        <v>3423</v>
      </c>
      <c r="J20" s="35" t="s">
        <v>6993</v>
      </c>
      <c r="K20" s="35" t="str">
        <f t="shared" si="0"/>
        <v>000100006001003005</v>
      </c>
    </row>
    <row r="21" spans="1:11" ht="16.5">
      <c r="A21" s="21" t="s">
        <v>942</v>
      </c>
      <c r="B21" s="154"/>
      <c r="C21" s="152">
        <v>3</v>
      </c>
      <c r="D21" s="23">
        <v>0</v>
      </c>
      <c r="E21" s="23" t="s">
        <v>3417</v>
      </c>
      <c r="F21" s="23" t="s">
        <v>3986</v>
      </c>
      <c r="G21" s="23" t="s">
        <v>7381</v>
      </c>
      <c r="H21" s="23" t="s">
        <v>3417</v>
      </c>
      <c r="I21" s="23" t="s">
        <v>3426</v>
      </c>
      <c r="J21" s="154"/>
      <c r="K21" s="23" t="str">
        <f t="shared" si="0"/>
        <v>000100006001004</v>
      </c>
    </row>
    <row r="22" spans="1:11" s="62" customFormat="1" ht="16.5">
      <c r="A22" s="67" t="s">
        <v>3382</v>
      </c>
      <c r="B22" s="66"/>
      <c r="C22" s="155">
        <v>4</v>
      </c>
      <c r="D22" s="28" t="s">
        <v>3355</v>
      </c>
      <c r="E22" s="28" t="s">
        <v>3417</v>
      </c>
      <c r="F22" s="28" t="s">
        <v>3986</v>
      </c>
      <c r="G22" s="28" t="s">
        <v>7381</v>
      </c>
      <c r="H22" s="28" t="s">
        <v>3417</v>
      </c>
      <c r="I22" s="71" t="s">
        <v>3426</v>
      </c>
      <c r="J22" s="71" t="s">
        <v>3417</v>
      </c>
      <c r="K22" s="35" t="str">
        <f t="shared" si="0"/>
        <v>000100006001004001</v>
      </c>
    </row>
    <row r="23" spans="1:11" s="62" customFormat="1" ht="16.5">
      <c r="A23" s="67" t="s">
        <v>3383</v>
      </c>
      <c r="B23" s="66"/>
      <c r="C23" s="155">
        <v>4</v>
      </c>
      <c r="D23" s="28" t="s">
        <v>3355</v>
      </c>
      <c r="E23" s="28" t="s">
        <v>3417</v>
      </c>
      <c r="F23" s="28" t="s">
        <v>3986</v>
      </c>
      <c r="G23" s="28" t="s">
        <v>7381</v>
      </c>
      <c r="H23" s="28" t="s">
        <v>3417</v>
      </c>
      <c r="I23" s="71" t="s">
        <v>3426</v>
      </c>
      <c r="J23" s="71" t="s">
        <v>3420</v>
      </c>
      <c r="K23" s="35" t="str">
        <f t="shared" si="0"/>
        <v>000100006001004002</v>
      </c>
    </row>
    <row r="24" spans="1:11" s="62" customFormat="1" ht="16.5">
      <c r="A24" s="67" t="s">
        <v>3386</v>
      </c>
      <c r="B24" s="66"/>
      <c r="C24" s="155">
        <v>4</v>
      </c>
      <c r="D24" s="28" t="s">
        <v>3355</v>
      </c>
      <c r="E24" s="28" t="s">
        <v>3417</v>
      </c>
      <c r="F24" s="28" t="s">
        <v>3986</v>
      </c>
      <c r="G24" s="28" t="s">
        <v>7381</v>
      </c>
      <c r="H24" s="28" t="s">
        <v>3417</v>
      </c>
      <c r="I24" s="71" t="s">
        <v>3426</v>
      </c>
      <c r="J24" s="71" t="s">
        <v>3423</v>
      </c>
      <c r="K24" s="35" t="str">
        <f t="shared" si="0"/>
        <v>000100006001004003</v>
      </c>
    </row>
    <row r="25" spans="1:11" s="62" customFormat="1" ht="16.5">
      <c r="A25" s="67" t="s">
        <v>3388</v>
      </c>
      <c r="B25" s="66"/>
      <c r="C25" s="155">
        <v>4</v>
      </c>
      <c r="D25" s="28" t="s">
        <v>3355</v>
      </c>
      <c r="E25" s="28" t="s">
        <v>3417</v>
      </c>
      <c r="F25" s="28" t="s">
        <v>3986</v>
      </c>
      <c r="G25" s="28" t="s">
        <v>7381</v>
      </c>
      <c r="H25" s="28" t="s">
        <v>3417</v>
      </c>
      <c r="I25" s="71" t="s">
        <v>3426</v>
      </c>
      <c r="J25" s="71" t="s">
        <v>3426</v>
      </c>
      <c r="K25" s="35" t="str">
        <f t="shared" si="0"/>
        <v>000100006001004004</v>
      </c>
    </row>
    <row r="26" spans="1:11" ht="16.5">
      <c r="A26" s="156" t="s">
        <v>945</v>
      </c>
      <c r="B26" s="154"/>
      <c r="C26" s="152">
        <v>3</v>
      </c>
      <c r="D26" s="23">
        <v>0</v>
      </c>
      <c r="E26" s="23" t="s">
        <v>3417</v>
      </c>
      <c r="F26" s="23" t="s">
        <v>3986</v>
      </c>
      <c r="G26" s="23" t="s">
        <v>7381</v>
      </c>
      <c r="H26" s="23" t="s">
        <v>3417</v>
      </c>
      <c r="I26" s="23" t="s">
        <v>6993</v>
      </c>
      <c r="J26" s="154"/>
      <c r="K26" s="23" t="str">
        <f t="shared" si="0"/>
        <v>000100006001005</v>
      </c>
    </row>
    <row r="27" spans="1:11" ht="16.5">
      <c r="A27" s="156" t="s">
        <v>948</v>
      </c>
      <c r="B27" s="154"/>
      <c r="C27" s="152">
        <v>3</v>
      </c>
      <c r="D27" s="23">
        <v>0</v>
      </c>
      <c r="E27" s="23" t="s">
        <v>3417</v>
      </c>
      <c r="F27" s="23" t="s">
        <v>3986</v>
      </c>
      <c r="G27" s="23" t="s">
        <v>7381</v>
      </c>
      <c r="H27" s="23" t="s">
        <v>3417</v>
      </c>
      <c r="I27" s="23" t="s">
        <v>7381</v>
      </c>
      <c r="J27" s="154"/>
      <c r="K27" s="23" t="str">
        <f t="shared" si="0"/>
        <v>000100006001006</v>
      </c>
    </row>
    <row r="28" spans="1:11" ht="16.5">
      <c r="A28" s="156" t="s">
        <v>950</v>
      </c>
      <c r="B28" s="154"/>
      <c r="C28" s="152">
        <v>3</v>
      </c>
      <c r="D28" s="23">
        <v>0</v>
      </c>
      <c r="E28" s="23" t="s">
        <v>3417</v>
      </c>
      <c r="F28" s="23" t="s">
        <v>3986</v>
      </c>
      <c r="G28" s="23" t="s">
        <v>7381</v>
      </c>
      <c r="H28" s="23" t="s">
        <v>3417</v>
      </c>
      <c r="I28" s="23" t="s">
        <v>7385</v>
      </c>
      <c r="J28" s="154"/>
      <c r="K28" s="23" t="str">
        <f t="shared" si="0"/>
        <v>000100006001007</v>
      </c>
    </row>
    <row r="29" spans="1:11" s="62" customFormat="1" ht="16.5">
      <c r="A29" s="156" t="s">
        <v>953</v>
      </c>
      <c r="B29" s="157"/>
      <c r="C29" s="152">
        <v>3</v>
      </c>
      <c r="D29" s="23">
        <v>0</v>
      </c>
      <c r="E29" s="23" t="s">
        <v>3417</v>
      </c>
      <c r="F29" s="23" t="s">
        <v>3986</v>
      </c>
      <c r="G29" s="23" t="s">
        <v>7381</v>
      </c>
      <c r="H29" s="23" t="s">
        <v>3417</v>
      </c>
      <c r="I29" s="23" t="s">
        <v>3987</v>
      </c>
      <c r="J29" s="157"/>
      <c r="K29" s="23" t="str">
        <f t="shared" si="0"/>
        <v>000100006001008</v>
      </c>
    </row>
  </sheetData>
  <phoneticPr fontId="20" type="noConversion"/>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dimension ref="A1:E77"/>
  <sheetViews>
    <sheetView topLeftCell="B1" zoomScale="70" zoomScaleNormal="70" workbookViewId="0">
      <selection activeCell="E42" sqref="E42"/>
    </sheetView>
  </sheetViews>
  <sheetFormatPr defaultColWidth="9" defaultRowHeight="13.5"/>
  <cols>
    <col min="1" max="1" width="28.375" style="116" customWidth="1"/>
    <col min="2" max="2" width="18.625" style="117" customWidth="1"/>
    <col min="3" max="3" width="36.5" style="116" customWidth="1"/>
    <col min="4" max="4" width="33.75" style="117" customWidth="1"/>
    <col min="5" max="5" width="69.125" style="118" customWidth="1"/>
    <col min="6" max="6" width="9" style="119"/>
    <col min="7" max="7" width="19.375" style="119" customWidth="1"/>
    <col min="8" max="8" width="15.875" style="119" customWidth="1"/>
    <col min="9" max="16384" width="9" style="119"/>
  </cols>
  <sheetData>
    <row r="1" spans="1:5" ht="15">
      <c r="A1" s="120" t="s">
        <v>9894</v>
      </c>
      <c r="B1" s="121" t="s">
        <v>219</v>
      </c>
      <c r="C1" s="120" t="s">
        <v>9895</v>
      </c>
      <c r="D1" s="121" t="s">
        <v>1990</v>
      </c>
      <c r="E1" s="122" t="s">
        <v>9896</v>
      </c>
    </row>
    <row r="2" spans="1:5" s="114" customFormat="1" ht="16.5">
      <c r="A2" s="123" t="s">
        <v>9897</v>
      </c>
      <c r="B2" s="124" t="s">
        <v>191</v>
      </c>
      <c r="C2" s="125"/>
      <c r="D2" s="126" t="s">
        <v>9898</v>
      </c>
      <c r="E2" s="127" t="s">
        <v>9899</v>
      </c>
    </row>
    <row r="3" spans="1:5" s="114" customFormat="1" ht="82.5">
      <c r="A3" s="123" t="s">
        <v>9900</v>
      </c>
      <c r="B3" s="126" t="s">
        <v>233</v>
      </c>
      <c r="C3" s="128" t="s">
        <v>9901</v>
      </c>
      <c r="D3" s="126" t="s">
        <v>2930</v>
      </c>
      <c r="E3" s="129"/>
    </row>
    <row r="4" spans="1:5" s="114" customFormat="1" ht="16.5">
      <c r="A4" s="123" t="s">
        <v>9902</v>
      </c>
      <c r="B4" s="126" t="s">
        <v>233</v>
      </c>
      <c r="C4" s="125"/>
      <c r="D4" s="126" t="s">
        <v>9903</v>
      </c>
      <c r="E4" s="129"/>
    </row>
    <row r="5" spans="1:5" s="114" customFormat="1" ht="16.5">
      <c r="A5" s="123" t="s">
        <v>9904</v>
      </c>
      <c r="B5" s="126" t="s">
        <v>233</v>
      </c>
      <c r="C5" s="123" t="s">
        <v>9905</v>
      </c>
      <c r="D5" s="126" t="s">
        <v>9906</v>
      </c>
      <c r="E5" s="129" t="s">
        <v>9907</v>
      </c>
    </row>
    <row r="6" spans="1:5" ht="340.5" customHeight="1">
      <c r="A6" s="130" t="s">
        <v>1032</v>
      </c>
      <c r="B6" s="131" t="s">
        <v>233</v>
      </c>
      <c r="C6" s="132" t="s">
        <v>9908</v>
      </c>
      <c r="D6" s="99" t="s">
        <v>232</v>
      </c>
      <c r="E6" s="99" t="s">
        <v>9909</v>
      </c>
    </row>
    <row r="7" spans="1:5" ht="16.5">
      <c r="A7" s="130" t="s">
        <v>1108</v>
      </c>
      <c r="B7" s="131" t="s">
        <v>233</v>
      </c>
      <c r="C7" s="133" t="s">
        <v>9910</v>
      </c>
      <c r="D7" s="99" t="s">
        <v>239</v>
      </c>
      <c r="E7" s="99" t="s">
        <v>9911</v>
      </c>
    </row>
    <row r="8" spans="1:5" ht="59.25" customHeight="1">
      <c r="A8" s="130" t="s">
        <v>1110</v>
      </c>
      <c r="B8" s="131" t="s">
        <v>233</v>
      </c>
      <c r="C8" s="132" t="s">
        <v>9912</v>
      </c>
      <c r="D8" s="99" t="s">
        <v>242</v>
      </c>
      <c r="E8" s="99" t="s">
        <v>244</v>
      </c>
    </row>
    <row r="9" spans="1:5" ht="16.5">
      <c r="A9" s="130" t="s">
        <v>1124</v>
      </c>
      <c r="B9" s="134" t="s">
        <v>233</v>
      </c>
      <c r="C9" s="133" t="s">
        <v>9913</v>
      </c>
      <c r="D9" s="135" t="s">
        <v>245</v>
      </c>
      <c r="E9" s="135" t="s">
        <v>9914</v>
      </c>
    </row>
    <row r="10" spans="1:5" ht="33">
      <c r="A10" s="130" t="s">
        <v>1811</v>
      </c>
      <c r="B10" s="131" t="s">
        <v>233</v>
      </c>
      <c r="C10" s="132" t="s">
        <v>9915</v>
      </c>
      <c r="D10" s="99" t="s">
        <v>248</v>
      </c>
      <c r="E10" s="99" t="s">
        <v>250</v>
      </c>
    </row>
    <row r="11" spans="1:5" ht="33">
      <c r="A11" s="130" t="s">
        <v>1840</v>
      </c>
      <c r="B11" s="131" t="s">
        <v>233</v>
      </c>
      <c r="C11" s="133" t="s">
        <v>9916</v>
      </c>
      <c r="D11" s="99" t="s">
        <v>307</v>
      </c>
      <c r="E11" s="99" t="s">
        <v>309</v>
      </c>
    </row>
    <row r="12" spans="1:5" ht="108.75" customHeight="1">
      <c r="A12" s="130" t="s">
        <v>1853</v>
      </c>
      <c r="B12" s="131" t="s">
        <v>233</v>
      </c>
      <c r="C12" s="133" t="s">
        <v>9917</v>
      </c>
      <c r="D12" s="99" t="s">
        <v>310</v>
      </c>
      <c r="E12" s="99" t="s">
        <v>312</v>
      </c>
    </row>
    <row r="13" spans="1:5" ht="16.5">
      <c r="A13" s="130" t="s">
        <v>1808</v>
      </c>
      <c r="B13" s="131" t="s">
        <v>9918</v>
      </c>
      <c r="C13" s="130"/>
      <c r="D13" s="135" t="s">
        <v>315</v>
      </c>
      <c r="E13" s="135" t="s">
        <v>9919</v>
      </c>
    </row>
    <row r="14" spans="1:5" ht="162" customHeight="1">
      <c r="A14" s="130" t="s">
        <v>1881</v>
      </c>
      <c r="B14" s="131" t="s">
        <v>233</v>
      </c>
      <c r="C14" s="133" t="s">
        <v>9920</v>
      </c>
      <c r="D14" s="99" t="s">
        <v>319</v>
      </c>
      <c r="E14" s="99" t="s">
        <v>9921</v>
      </c>
    </row>
    <row r="15" spans="1:5" s="114" customFormat="1" ht="285" customHeight="1">
      <c r="A15" s="130" t="s">
        <v>1996</v>
      </c>
      <c r="B15" s="136" t="s">
        <v>9918</v>
      </c>
      <c r="C15" s="137" t="s">
        <v>9922</v>
      </c>
      <c r="D15" s="138" t="s">
        <v>343</v>
      </c>
      <c r="E15" s="138" t="s">
        <v>9923</v>
      </c>
    </row>
    <row r="16" spans="1:5" ht="54.75" customHeight="1">
      <c r="A16" s="130" t="s">
        <v>2034</v>
      </c>
      <c r="B16" s="134" t="s">
        <v>9924</v>
      </c>
      <c r="C16" s="133"/>
      <c r="D16" s="99" t="s">
        <v>9925</v>
      </c>
      <c r="E16" s="98" t="s">
        <v>9926</v>
      </c>
    </row>
    <row r="17" spans="1:5" ht="174.75" customHeight="1">
      <c r="A17" s="130" t="s">
        <v>2728</v>
      </c>
      <c r="B17" s="131" t="s">
        <v>233</v>
      </c>
      <c r="C17" s="133" t="s">
        <v>9927</v>
      </c>
      <c r="D17" s="99" t="s">
        <v>406</v>
      </c>
      <c r="E17" s="99" t="s">
        <v>408</v>
      </c>
    </row>
    <row r="18" spans="1:5" ht="38.25" customHeight="1">
      <c r="A18" s="130" t="s">
        <v>9928</v>
      </c>
      <c r="B18" s="134" t="s">
        <v>9924</v>
      </c>
      <c r="C18" s="130"/>
      <c r="D18" s="99" t="s">
        <v>9929</v>
      </c>
      <c r="E18" s="99" t="s">
        <v>9930</v>
      </c>
    </row>
    <row r="19" spans="1:5" ht="87.75" customHeight="1">
      <c r="A19" s="130" t="s">
        <v>2754</v>
      </c>
      <c r="B19" s="134" t="s">
        <v>9924</v>
      </c>
      <c r="C19" s="130"/>
      <c r="D19" s="99" t="s">
        <v>9931</v>
      </c>
      <c r="E19" s="98" t="s">
        <v>9932</v>
      </c>
    </row>
    <row r="20" spans="1:5" s="115" customFormat="1" ht="66">
      <c r="A20" s="130" t="s">
        <v>2758</v>
      </c>
      <c r="B20" s="134" t="s">
        <v>233</v>
      </c>
      <c r="C20" s="139" t="s">
        <v>9933</v>
      </c>
      <c r="D20" s="99" t="s">
        <v>413</v>
      </c>
      <c r="E20" s="99" t="s">
        <v>9934</v>
      </c>
    </row>
    <row r="21" spans="1:5" s="115" customFormat="1" ht="165">
      <c r="A21" s="130" t="s">
        <v>2761</v>
      </c>
      <c r="B21" s="134" t="s">
        <v>233</v>
      </c>
      <c r="C21" s="139" t="s">
        <v>9935</v>
      </c>
      <c r="D21" s="99" t="s">
        <v>416</v>
      </c>
      <c r="E21" s="99" t="s">
        <v>9936</v>
      </c>
    </row>
    <row r="22" spans="1:5" s="115" customFormat="1" ht="165">
      <c r="A22" s="130" t="s">
        <v>2764</v>
      </c>
      <c r="B22" s="134" t="s">
        <v>233</v>
      </c>
      <c r="C22" s="139" t="s">
        <v>9937</v>
      </c>
      <c r="D22" s="99" t="s">
        <v>419</v>
      </c>
      <c r="E22" s="99" t="s">
        <v>9938</v>
      </c>
    </row>
    <row r="23" spans="1:5" s="115" customFormat="1" ht="16.5">
      <c r="A23" s="130" t="s">
        <v>9939</v>
      </c>
      <c r="B23" s="134" t="s">
        <v>233</v>
      </c>
      <c r="C23" s="139"/>
      <c r="D23" s="99" t="s">
        <v>9940</v>
      </c>
      <c r="E23" s="99" t="s">
        <v>9930</v>
      </c>
    </row>
    <row r="24" spans="1:5" s="115" customFormat="1" ht="82.5">
      <c r="A24" s="130" t="s">
        <v>2768</v>
      </c>
      <c r="B24" s="134" t="s">
        <v>233</v>
      </c>
      <c r="C24" s="139" t="s">
        <v>9941</v>
      </c>
      <c r="D24" s="99" t="s">
        <v>422</v>
      </c>
      <c r="E24" s="99" t="s">
        <v>9942</v>
      </c>
    </row>
    <row r="25" spans="1:5" s="115" customFormat="1" ht="82.5">
      <c r="A25" s="130" t="s">
        <v>2771</v>
      </c>
      <c r="B25" s="134" t="s">
        <v>233</v>
      </c>
      <c r="C25" s="139" t="s">
        <v>9943</v>
      </c>
      <c r="D25" s="99" t="s">
        <v>425</v>
      </c>
      <c r="E25" s="99" t="s">
        <v>9944</v>
      </c>
    </row>
    <row r="26" spans="1:5" s="115" customFormat="1" ht="94.5" customHeight="1">
      <c r="A26" s="130" t="s">
        <v>2774</v>
      </c>
      <c r="B26" s="134" t="s">
        <v>9924</v>
      </c>
      <c r="C26" s="133"/>
      <c r="D26" s="99" t="s">
        <v>9945</v>
      </c>
      <c r="E26" s="98" t="s">
        <v>9946</v>
      </c>
    </row>
    <row r="27" spans="1:5" s="115" customFormat="1" ht="16.5">
      <c r="A27" s="140" t="s">
        <v>9947</v>
      </c>
      <c r="B27" s="134" t="s">
        <v>9924</v>
      </c>
      <c r="C27" s="133"/>
      <c r="D27" s="99" t="s">
        <v>9948</v>
      </c>
      <c r="E27" s="99"/>
    </row>
    <row r="28" spans="1:5" s="115" customFormat="1" ht="16.5">
      <c r="A28" s="140" t="s">
        <v>9949</v>
      </c>
      <c r="B28" s="134" t="s">
        <v>9924</v>
      </c>
      <c r="C28" s="133"/>
      <c r="D28" s="99" t="s">
        <v>9950</v>
      </c>
      <c r="E28" s="99"/>
    </row>
    <row r="29" spans="1:5" ht="49.5">
      <c r="A29" s="130" t="s">
        <v>2825</v>
      </c>
      <c r="B29" s="131" t="s">
        <v>233</v>
      </c>
      <c r="C29" s="133" t="s">
        <v>9951</v>
      </c>
      <c r="D29" s="131" t="s">
        <v>591</v>
      </c>
      <c r="E29" s="99" t="s">
        <v>593</v>
      </c>
    </row>
    <row r="30" spans="1:5" ht="55.5" customHeight="1">
      <c r="A30" s="140" t="s">
        <v>2839</v>
      </c>
      <c r="B30" s="131" t="s">
        <v>233</v>
      </c>
      <c r="C30" s="133" t="s">
        <v>9952</v>
      </c>
      <c r="D30" s="131" t="s">
        <v>594</v>
      </c>
      <c r="E30" s="99" t="s">
        <v>9953</v>
      </c>
    </row>
    <row r="31" spans="1:5" ht="16.5">
      <c r="A31" s="130" t="s">
        <v>2845</v>
      </c>
      <c r="B31" s="131" t="s">
        <v>233</v>
      </c>
      <c r="C31" s="133"/>
      <c r="D31" s="131" t="s">
        <v>2846</v>
      </c>
      <c r="E31" s="99" t="s">
        <v>9954</v>
      </c>
    </row>
    <row r="32" spans="1:5" ht="49.5">
      <c r="A32" s="130" t="s">
        <v>2853</v>
      </c>
      <c r="B32" s="131" t="s">
        <v>233</v>
      </c>
      <c r="C32" s="133" t="s">
        <v>9955</v>
      </c>
      <c r="D32" s="131" t="s">
        <v>601</v>
      </c>
      <c r="E32" s="99" t="s">
        <v>603</v>
      </c>
    </row>
    <row r="33" spans="1:5" ht="69" customHeight="1">
      <c r="A33" s="140" t="s">
        <v>2873</v>
      </c>
      <c r="B33" s="131" t="s">
        <v>233</v>
      </c>
      <c r="C33" s="133" t="s">
        <v>9956</v>
      </c>
      <c r="D33" s="131" t="s">
        <v>604</v>
      </c>
      <c r="E33" s="99" t="s">
        <v>9957</v>
      </c>
    </row>
    <row r="34" spans="1:5" ht="16.5">
      <c r="A34" s="130" t="s">
        <v>2879</v>
      </c>
      <c r="B34" s="134" t="s">
        <v>233</v>
      </c>
      <c r="C34" s="130"/>
      <c r="D34" s="131" t="s">
        <v>607</v>
      </c>
      <c r="E34" s="99" t="s">
        <v>9958</v>
      </c>
    </row>
    <row r="35" spans="1:5" ht="16.5">
      <c r="A35" s="130" t="s">
        <v>2880</v>
      </c>
      <c r="B35" s="134" t="s">
        <v>233</v>
      </c>
      <c r="C35" s="130"/>
      <c r="D35" s="130" t="s">
        <v>610</v>
      </c>
      <c r="E35" s="141" t="s">
        <v>9958</v>
      </c>
    </row>
    <row r="36" spans="1:5" ht="49.5">
      <c r="A36" s="140" t="s">
        <v>9959</v>
      </c>
      <c r="B36" s="131" t="s">
        <v>233</v>
      </c>
      <c r="C36" s="133" t="s">
        <v>9960</v>
      </c>
      <c r="D36" s="130" t="s">
        <v>9961</v>
      </c>
      <c r="E36" s="141" t="s">
        <v>9930</v>
      </c>
    </row>
    <row r="37" spans="1:5" ht="49.5">
      <c r="A37" s="130" t="s">
        <v>2916</v>
      </c>
      <c r="B37" s="131" t="s">
        <v>233</v>
      </c>
      <c r="C37" s="133" t="s">
        <v>9962</v>
      </c>
      <c r="D37" s="133" t="s">
        <v>640</v>
      </c>
      <c r="E37" s="142" t="s">
        <v>642</v>
      </c>
    </row>
    <row r="38" spans="1:5" s="115" customFormat="1" ht="16.5">
      <c r="A38" s="141" t="s">
        <v>2961</v>
      </c>
      <c r="B38" s="131" t="s">
        <v>233</v>
      </c>
      <c r="C38" s="139"/>
      <c r="D38" s="139" t="s">
        <v>643</v>
      </c>
      <c r="E38" s="143" t="s">
        <v>9963</v>
      </c>
    </row>
    <row r="39" spans="1:5" s="115" customFormat="1" ht="16.5">
      <c r="A39" s="141" t="s">
        <v>2968</v>
      </c>
      <c r="B39" s="131" t="s">
        <v>233</v>
      </c>
      <c r="C39" s="144"/>
      <c r="D39" s="139" t="s">
        <v>646</v>
      </c>
      <c r="E39" s="143" t="s">
        <v>9964</v>
      </c>
    </row>
    <row r="40" spans="1:5" ht="92.25" customHeight="1">
      <c r="A40" s="140" t="s">
        <v>2928</v>
      </c>
      <c r="B40" s="131" t="s">
        <v>233</v>
      </c>
      <c r="C40" s="133" t="s">
        <v>9965</v>
      </c>
      <c r="D40" s="133" t="s">
        <v>649</v>
      </c>
      <c r="E40" s="142" t="s">
        <v>9930</v>
      </c>
    </row>
    <row r="41" spans="1:5" ht="82.5">
      <c r="A41" s="130" t="s">
        <v>2938</v>
      </c>
      <c r="B41" s="131" t="s">
        <v>233</v>
      </c>
      <c r="C41" s="133" t="s">
        <v>9966</v>
      </c>
      <c r="D41" s="130" t="s">
        <v>652</v>
      </c>
      <c r="E41" s="145" t="s">
        <v>9967</v>
      </c>
    </row>
    <row r="42" spans="1:5" ht="90" customHeight="1">
      <c r="A42" s="130" t="s">
        <v>2946</v>
      </c>
      <c r="B42" s="131" t="s">
        <v>233</v>
      </c>
      <c r="C42" s="133" t="s">
        <v>9968</v>
      </c>
      <c r="D42" s="130" t="s">
        <v>655</v>
      </c>
      <c r="E42" s="145" t="s">
        <v>9969</v>
      </c>
    </row>
    <row r="43" spans="1:5" ht="61.5" customHeight="1">
      <c r="A43" s="130" t="s">
        <v>2960</v>
      </c>
      <c r="B43" s="131" t="s">
        <v>233</v>
      </c>
      <c r="C43" s="133" t="s">
        <v>9970</v>
      </c>
      <c r="D43" s="130" t="s">
        <v>658</v>
      </c>
      <c r="E43" s="145" t="s">
        <v>660</v>
      </c>
    </row>
    <row r="44" spans="1:5" ht="16.5">
      <c r="A44" s="130" t="s">
        <v>3058</v>
      </c>
      <c r="B44" s="131" t="s">
        <v>233</v>
      </c>
      <c r="C44" s="133"/>
      <c r="D44" s="130" t="s">
        <v>661</v>
      </c>
      <c r="E44" s="145" t="s">
        <v>663</v>
      </c>
    </row>
    <row r="45" spans="1:5" ht="16.5">
      <c r="A45" s="130" t="s">
        <v>3060</v>
      </c>
      <c r="B45" s="131" t="s">
        <v>233</v>
      </c>
      <c r="C45" s="130"/>
      <c r="D45" s="130" t="s">
        <v>664</v>
      </c>
      <c r="E45" s="145" t="s">
        <v>666</v>
      </c>
    </row>
    <row r="46" spans="1:5" ht="16.5">
      <c r="A46" s="130" t="s">
        <v>3064</v>
      </c>
      <c r="B46" s="131" t="s">
        <v>233</v>
      </c>
      <c r="C46" s="130"/>
      <c r="D46" s="130" t="s">
        <v>667</v>
      </c>
      <c r="E46" s="145" t="s">
        <v>669</v>
      </c>
    </row>
    <row r="47" spans="1:5" ht="16.5">
      <c r="A47" s="130" t="s">
        <v>3067</v>
      </c>
      <c r="B47" s="131" t="s">
        <v>233</v>
      </c>
      <c r="C47" s="130"/>
      <c r="D47" s="130" t="s">
        <v>670</v>
      </c>
      <c r="E47" s="145" t="s">
        <v>672</v>
      </c>
    </row>
    <row r="48" spans="1:5" ht="16.5">
      <c r="A48" s="130" t="s">
        <v>3069</v>
      </c>
      <c r="B48" s="131" t="s">
        <v>233</v>
      </c>
      <c r="C48" s="130"/>
      <c r="D48" s="130" t="s">
        <v>673</v>
      </c>
      <c r="E48" s="145" t="s">
        <v>675</v>
      </c>
    </row>
    <row r="49" spans="1:5" ht="16.5">
      <c r="A49" s="130" t="s">
        <v>3071</v>
      </c>
      <c r="B49" s="131" t="s">
        <v>233</v>
      </c>
      <c r="C49" s="130"/>
      <c r="D49" s="130" t="s">
        <v>676</v>
      </c>
      <c r="E49" s="145" t="s">
        <v>678</v>
      </c>
    </row>
    <row r="50" spans="1:5" ht="16.5">
      <c r="A50" s="130" t="s">
        <v>3073</v>
      </c>
      <c r="B50" s="131" t="s">
        <v>233</v>
      </c>
      <c r="C50" s="130"/>
      <c r="D50" s="130" t="s">
        <v>679</v>
      </c>
      <c r="E50" s="145" t="s">
        <v>681</v>
      </c>
    </row>
    <row r="51" spans="1:5" ht="16.5">
      <c r="A51" s="130" t="s">
        <v>3075</v>
      </c>
      <c r="B51" s="131" t="s">
        <v>233</v>
      </c>
      <c r="C51" s="130"/>
      <c r="D51" s="130" t="s">
        <v>682</v>
      </c>
      <c r="E51" s="145" t="s">
        <v>684</v>
      </c>
    </row>
    <row r="52" spans="1:5" ht="49.5">
      <c r="A52" s="130" t="s">
        <v>3077</v>
      </c>
      <c r="B52" s="131" t="s">
        <v>233</v>
      </c>
      <c r="C52" s="133" t="s">
        <v>9971</v>
      </c>
      <c r="D52" s="131" t="s">
        <v>9972</v>
      </c>
      <c r="E52" s="99" t="s">
        <v>9973</v>
      </c>
    </row>
    <row r="53" spans="1:5" ht="49.5">
      <c r="A53" s="130" t="s">
        <v>3079</v>
      </c>
      <c r="B53" s="131" t="s">
        <v>233</v>
      </c>
      <c r="C53" s="133" t="s">
        <v>9974</v>
      </c>
      <c r="D53" s="131" t="s">
        <v>9975</v>
      </c>
      <c r="E53" s="99" t="s">
        <v>9976</v>
      </c>
    </row>
    <row r="54" spans="1:5" ht="49.5">
      <c r="A54" s="130" t="s">
        <v>3080</v>
      </c>
      <c r="B54" s="131" t="s">
        <v>233</v>
      </c>
      <c r="C54" s="133" t="s">
        <v>9977</v>
      </c>
      <c r="D54" s="131" t="s">
        <v>9978</v>
      </c>
      <c r="E54" s="99" t="s">
        <v>9979</v>
      </c>
    </row>
    <row r="55" spans="1:5" ht="49.5">
      <c r="A55" s="130" t="s">
        <v>9980</v>
      </c>
      <c r="B55" s="131" t="s">
        <v>233</v>
      </c>
      <c r="C55" s="133" t="s">
        <v>9981</v>
      </c>
      <c r="D55" s="131" t="s">
        <v>9982</v>
      </c>
      <c r="E55" s="99" t="s">
        <v>9983</v>
      </c>
    </row>
    <row r="56" spans="1:5" ht="49.5">
      <c r="A56" s="130" t="s">
        <v>3082</v>
      </c>
      <c r="B56" s="131" t="s">
        <v>233</v>
      </c>
      <c r="C56" s="133" t="s">
        <v>9984</v>
      </c>
      <c r="D56" s="136" t="s">
        <v>9985</v>
      </c>
      <c r="E56" s="138" t="s">
        <v>9986</v>
      </c>
    </row>
    <row r="57" spans="1:5" ht="49.5">
      <c r="A57" s="130" t="s">
        <v>3083</v>
      </c>
      <c r="B57" s="131" t="s">
        <v>233</v>
      </c>
      <c r="C57" s="133" t="s">
        <v>9987</v>
      </c>
      <c r="D57" s="131" t="s">
        <v>9988</v>
      </c>
      <c r="E57" s="99" t="s">
        <v>9989</v>
      </c>
    </row>
    <row r="58" spans="1:5" ht="16.5">
      <c r="A58" s="130" t="s">
        <v>3085</v>
      </c>
      <c r="B58" s="131" t="s">
        <v>9918</v>
      </c>
      <c r="C58" s="133"/>
      <c r="D58" s="131" t="s">
        <v>9990</v>
      </c>
      <c r="E58" s="99" t="s">
        <v>708</v>
      </c>
    </row>
    <row r="59" spans="1:5" ht="33">
      <c r="A59" s="140" t="s">
        <v>3090</v>
      </c>
      <c r="B59" s="131" t="s">
        <v>9918</v>
      </c>
      <c r="C59" s="133" t="s">
        <v>9991</v>
      </c>
      <c r="D59" s="131" t="s">
        <v>710</v>
      </c>
      <c r="E59" s="99" t="s">
        <v>9930</v>
      </c>
    </row>
    <row r="60" spans="1:5" ht="82.5">
      <c r="A60" s="140" t="s">
        <v>3101</v>
      </c>
      <c r="B60" s="131" t="s">
        <v>9918</v>
      </c>
      <c r="C60" s="133" t="s">
        <v>9992</v>
      </c>
      <c r="D60" s="131" t="s">
        <v>713</v>
      </c>
      <c r="E60" s="99" t="s">
        <v>9930</v>
      </c>
    </row>
    <row r="61" spans="1:5" ht="181.5">
      <c r="A61" s="140" t="s">
        <v>3116</v>
      </c>
      <c r="B61" s="131" t="s">
        <v>9918</v>
      </c>
      <c r="C61" s="133" t="s">
        <v>9993</v>
      </c>
      <c r="D61" s="131" t="s">
        <v>716</v>
      </c>
      <c r="E61" s="99" t="s">
        <v>9930</v>
      </c>
    </row>
    <row r="62" spans="1:5" ht="82.5">
      <c r="A62" s="140" t="s">
        <v>3142</v>
      </c>
      <c r="B62" s="131" t="s">
        <v>9918</v>
      </c>
      <c r="C62" s="133" t="s">
        <v>9994</v>
      </c>
      <c r="D62" s="131" t="s">
        <v>719</v>
      </c>
      <c r="E62" s="99" t="s">
        <v>9930</v>
      </c>
    </row>
    <row r="63" spans="1:5" ht="82.5">
      <c r="A63" s="140" t="s">
        <v>3157</v>
      </c>
      <c r="B63" s="131" t="s">
        <v>9918</v>
      </c>
      <c r="C63" s="133" t="s">
        <v>9995</v>
      </c>
      <c r="D63" s="131" t="s">
        <v>9996</v>
      </c>
      <c r="E63" s="99" t="s">
        <v>9930</v>
      </c>
    </row>
    <row r="64" spans="1:5" ht="257.25" customHeight="1">
      <c r="A64" s="140" t="s">
        <v>3172</v>
      </c>
      <c r="B64" s="131" t="s">
        <v>9918</v>
      </c>
      <c r="C64" s="133" t="s">
        <v>9997</v>
      </c>
      <c r="D64" s="131" t="s">
        <v>725</v>
      </c>
      <c r="E64" s="99" t="s">
        <v>9930</v>
      </c>
    </row>
    <row r="65" spans="1:5" ht="66">
      <c r="A65" s="130" t="s">
        <v>3305</v>
      </c>
      <c r="B65" s="131" t="s">
        <v>233</v>
      </c>
      <c r="C65" s="133" t="s">
        <v>9998</v>
      </c>
      <c r="D65" s="146" t="s">
        <v>886</v>
      </c>
      <c r="E65" s="145" t="s">
        <v>9999</v>
      </c>
    </row>
    <row r="66" spans="1:5" ht="66">
      <c r="A66" s="130" t="s">
        <v>3308</v>
      </c>
      <c r="B66" s="131" t="s">
        <v>233</v>
      </c>
      <c r="C66" s="133" t="s">
        <v>10000</v>
      </c>
      <c r="D66" s="146" t="s">
        <v>889</v>
      </c>
      <c r="E66" s="145" t="s">
        <v>10001</v>
      </c>
    </row>
    <row r="67" spans="1:5" ht="66">
      <c r="A67" s="130" t="s">
        <v>3311</v>
      </c>
      <c r="B67" s="131" t="s">
        <v>233</v>
      </c>
      <c r="C67" s="133" t="s">
        <v>10002</v>
      </c>
      <c r="D67" s="146" t="s">
        <v>892</v>
      </c>
      <c r="E67" s="145" t="s">
        <v>10003</v>
      </c>
    </row>
    <row r="68" spans="1:5" ht="228.75" customHeight="1">
      <c r="A68" s="145" t="s">
        <v>3314</v>
      </c>
      <c r="B68" s="134" t="s">
        <v>10004</v>
      </c>
      <c r="C68" s="132" t="s">
        <v>10005</v>
      </c>
      <c r="D68" s="131" t="s">
        <v>874</v>
      </c>
      <c r="E68" s="98" t="s">
        <v>10006</v>
      </c>
    </row>
    <row r="69" spans="1:5" ht="16.5">
      <c r="A69" s="140" t="s">
        <v>3316</v>
      </c>
      <c r="B69" s="131" t="s">
        <v>233</v>
      </c>
      <c r="C69" s="130"/>
      <c r="D69" s="131" t="s">
        <v>895</v>
      </c>
      <c r="E69" s="99" t="s">
        <v>9930</v>
      </c>
    </row>
    <row r="70" spans="1:5" ht="16.5">
      <c r="A70" s="147" t="s">
        <v>10007</v>
      </c>
      <c r="B70" s="131" t="s">
        <v>9918</v>
      </c>
      <c r="C70" s="131"/>
      <c r="D70" s="131" t="s">
        <v>3972</v>
      </c>
      <c r="E70" s="99" t="s">
        <v>9930</v>
      </c>
    </row>
    <row r="71" spans="1:5" ht="16.5">
      <c r="A71" s="147" t="s">
        <v>10008</v>
      </c>
      <c r="B71" s="131" t="s">
        <v>9918</v>
      </c>
      <c r="C71" s="131"/>
      <c r="D71" s="131" t="s">
        <v>3973</v>
      </c>
      <c r="E71" s="99" t="s">
        <v>9930</v>
      </c>
    </row>
    <row r="72" spans="1:5" ht="16.5">
      <c r="A72" s="147" t="s">
        <v>10009</v>
      </c>
      <c r="B72" s="131" t="s">
        <v>9918</v>
      </c>
      <c r="C72" s="131"/>
      <c r="D72" s="131" t="s">
        <v>10010</v>
      </c>
      <c r="E72" s="99" t="s">
        <v>9930</v>
      </c>
    </row>
    <row r="75" spans="1:5">
      <c r="A75" s="117"/>
    </row>
    <row r="76" spans="1:5">
      <c r="A76" s="117"/>
    </row>
    <row r="77" spans="1:5">
      <c r="A77" s="117"/>
    </row>
  </sheetData>
  <phoneticPr fontId="20" type="noConversion"/>
  <pageMargins left="0.69930555555555596" right="0.69930555555555596" top="0.75" bottom="0.75" header="0.3" footer="0.3"/>
  <pageSetup paperSize="9" orientation="portrait"/>
  <legacyDrawing r:id="rId1"/>
</worksheet>
</file>

<file path=xl/worksheets/sheet15.xml><?xml version="1.0" encoding="utf-8"?>
<worksheet xmlns="http://schemas.openxmlformats.org/spreadsheetml/2006/main" xmlns:r="http://schemas.openxmlformats.org/officeDocument/2006/relationships">
  <dimension ref="B1:C372"/>
  <sheetViews>
    <sheetView workbookViewId="0">
      <selection activeCell="C212" sqref="C212"/>
    </sheetView>
  </sheetViews>
  <sheetFormatPr defaultColWidth="9" defaultRowHeight="16.5"/>
  <cols>
    <col min="1" max="1" width="2.625" style="109" customWidth="1"/>
    <col min="2" max="2" width="23.25" style="109" customWidth="1"/>
    <col min="3" max="3" width="23.75" style="109" customWidth="1"/>
    <col min="4" max="16384" width="9" style="109"/>
  </cols>
  <sheetData>
    <row r="1" spans="2:3" ht="21">
      <c r="B1" s="419" t="s">
        <v>245</v>
      </c>
      <c r="C1" s="419"/>
    </row>
    <row r="2" spans="2:3">
      <c r="B2" s="111" t="s">
        <v>10011</v>
      </c>
      <c r="C2" s="111" t="s">
        <v>9895</v>
      </c>
    </row>
    <row r="3" spans="2:3">
      <c r="B3" s="112" t="s">
        <v>10012</v>
      </c>
      <c r="C3" s="112" t="s">
        <v>1468</v>
      </c>
    </row>
    <row r="4" spans="2:3">
      <c r="B4" s="112" t="s">
        <v>10013</v>
      </c>
      <c r="C4" s="112" t="s">
        <v>1469</v>
      </c>
    </row>
    <row r="5" spans="2:3">
      <c r="B5" s="112" t="s">
        <v>10014</v>
      </c>
      <c r="C5" s="112" t="s">
        <v>1470</v>
      </c>
    </row>
    <row r="6" spans="2:3">
      <c r="B6" s="112" t="s">
        <v>10015</v>
      </c>
      <c r="C6" s="112" t="s">
        <v>1471</v>
      </c>
    </row>
    <row r="7" spans="2:3">
      <c r="B7" s="112" t="s">
        <v>10016</v>
      </c>
      <c r="C7" s="112" t="s">
        <v>1472</v>
      </c>
    </row>
    <row r="8" spans="2:3">
      <c r="B8" s="112" t="s">
        <v>10017</v>
      </c>
      <c r="C8" s="112" t="s">
        <v>1473</v>
      </c>
    </row>
    <row r="9" spans="2:3">
      <c r="B9" s="112" t="s">
        <v>10018</v>
      </c>
      <c r="C9" s="112" t="s">
        <v>1474</v>
      </c>
    </row>
    <row r="10" spans="2:3">
      <c r="B10" s="112" t="s">
        <v>10019</v>
      </c>
      <c r="C10" s="112" t="s">
        <v>1475</v>
      </c>
    </row>
    <row r="11" spans="2:3">
      <c r="B11" s="112" t="s">
        <v>10020</v>
      </c>
      <c r="C11" s="112" t="s">
        <v>1476</v>
      </c>
    </row>
    <row r="12" spans="2:3">
      <c r="B12" s="112" t="s">
        <v>10021</v>
      </c>
      <c r="C12" s="112" t="s">
        <v>1477</v>
      </c>
    </row>
    <row r="13" spans="2:3">
      <c r="B13" s="112" t="s">
        <v>10022</v>
      </c>
      <c r="C13" s="112" t="s">
        <v>1478</v>
      </c>
    </row>
    <row r="14" spans="2:3">
      <c r="B14" s="112" t="s">
        <v>10023</v>
      </c>
      <c r="C14" s="112" t="s">
        <v>1479</v>
      </c>
    </row>
    <row r="15" spans="2:3">
      <c r="B15" s="112" t="s">
        <v>10024</v>
      </c>
      <c r="C15" s="112" t="s">
        <v>1480</v>
      </c>
    </row>
    <row r="16" spans="2:3">
      <c r="B16" s="112" t="s">
        <v>10025</v>
      </c>
      <c r="C16" s="112" t="s">
        <v>1481</v>
      </c>
    </row>
    <row r="17" spans="2:3">
      <c r="B17" s="112" t="s">
        <v>10026</v>
      </c>
      <c r="C17" s="112" t="s">
        <v>1482</v>
      </c>
    </row>
    <row r="18" spans="2:3">
      <c r="B18" s="112" t="s">
        <v>10027</v>
      </c>
      <c r="C18" s="112" t="s">
        <v>1483</v>
      </c>
    </row>
    <row r="19" spans="2:3">
      <c r="B19" s="112" t="s">
        <v>10028</v>
      </c>
      <c r="C19" s="112" t="s">
        <v>1484</v>
      </c>
    </row>
    <row r="20" spans="2:3">
      <c r="B20" s="112" t="s">
        <v>10029</v>
      </c>
      <c r="C20" s="112" t="s">
        <v>1485</v>
      </c>
    </row>
    <row r="21" spans="2:3">
      <c r="B21" s="112" t="s">
        <v>10030</v>
      </c>
      <c r="C21" s="112" t="s">
        <v>1486</v>
      </c>
    </row>
    <row r="22" spans="2:3">
      <c r="B22" s="112" t="s">
        <v>10031</v>
      </c>
      <c r="C22" s="112" t="s">
        <v>1487</v>
      </c>
    </row>
    <row r="23" spans="2:3">
      <c r="B23" s="112" t="s">
        <v>10032</v>
      </c>
      <c r="C23" s="112" t="s">
        <v>1488</v>
      </c>
    </row>
    <row r="24" spans="2:3">
      <c r="B24" s="112" t="s">
        <v>10033</v>
      </c>
      <c r="C24" s="112" t="s">
        <v>1489</v>
      </c>
    </row>
    <row r="25" spans="2:3">
      <c r="B25" s="112" t="s">
        <v>10034</v>
      </c>
      <c r="C25" s="112" t="s">
        <v>1490</v>
      </c>
    </row>
    <row r="26" spans="2:3">
      <c r="B26" s="112" t="s">
        <v>10035</v>
      </c>
      <c r="C26" s="112" t="s">
        <v>1491</v>
      </c>
    </row>
    <row r="27" spans="2:3">
      <c r="B27" s="112" t="s">
        <v>10036</v>
      </c>
      <c r="C27" s="112" t="s">
        <v>1492</v>
      </c>
    </row>
    <row r="28" spans="2:3">
      <c r="B28" s="112" t="s">
        <v>10037</v>
      </c>
      <c r="C28" s="112" t="s">
        <v>1493</v>
      </c>
    </row>
    <row r="29" spans="2:3">
      <c r="B29" s="112" t="s">
        <v>10038</v>
      </c>
      <c r="C29" s="112" t="s">
        <v>1494</v>
      </c>
    </row>
    <row r="30" spans="2:3">
      <c r="B30" s="112" t="s">
        <v>10039</v>
      </c>
      <c r="C30" s="112" t="s">
        <v>1495</v>
      </c>
    </row>
    <row r="31" spans="2:3">
      <c r="B31" s="112" t="s">
        <v>10040</v>
      </c>
      <c r="C31" s="112" t="s">
        <v>1496</v>
      </c>
    </row>
    <row r="32" spans="2:3">
      <c r="B32" s="112" t="s">
        <v>10041</v>
      </c>
      <c r="C32" s="112" t="s">
        <v>1497</v>
      </c>
    </row>
    <row r="33" spans="2:3">
      <c r="B33" s="112" t="s">
        <v>10042</v>
      </c>
      <c r="C33" s="112" t="s">
        <v>1498</v>
      </c>
    </row>
    <row r="34" spans="2:3">
      <c r="B34" s="112" t="s">
        <v>10043</v>
      </c>
      <c r="C34" s="112" t="s">
        <v>1499</v>
      </c>
    </row>
    <row r="35" spans="2:3">
      <c r="B35" s="112" t="s">
        <v>10044</v>
      </c>
      <c r="C35" s="112" t="s">
        <v>1500</v>
      </c>
    </row>
    <row r="36" spans="2:3">
      <c r="B36" s="112" t="s">
        <v>10045</v>
      </c>
      <c r="C36" s="112" t="s">
        <v>1164</v>
      </c>
    </row>
    <row r="37" spans="2:3">
      <c r="B37" s="112" t="s">
        <v>10046</v>
      </c>
      <c r="C37" s="112" t="s">
        <v>1501</v>
      </c>
    </row>
    <row r="38" spans="2:3">
      <c r="B38" s="112" t="s">
        <v>10047</v>
      </c>
      <c r="C38" s="112" t="s">
        <v>1502</v>
      </c>
    </row>
    <row r="39" spans="2:3">
      <c r="B39" s="112" t="s">
        <v>10048</v>
      </c>
      <c r="C39" s="112" t="s">
        <v>1503</v>
      </c>
    </row>
    <row r="40" spans="2:3">
      <c r="B40" s="112" t="s">
        <v>10049</v>
      </c>
      <c r="C40" s="112" t="s">
        <v>1504</v>
      </c>
    </row>
    <row r="41" spans="2:3">
      <c r="B41" s="112" t="s">
        <v>10050</v>
      </c>
      <c r="C41" s="112" t="s">
        <v>1505</v>
      </c>
    </row>
    <row r="42" spans="2:3">
      <c r="B42" s="112" t="s">
        <v>10051</v>
      </c>
      <c r="C42" s="112" t="s">
        <v>1506</v>
      </c>
    </row>
    <row r="43" spans="2:3">
      <c r="B43" s="112" t="s">
        <v>10052</v>
      </c>
      <c r="C43" s="112" t="s">
        <v>1507</v>
      </c>
    </row>
    <row r="44" spans="2:3">
      <c r="B44" s="112" t="s">
        <v>10053</v>
      </c>
      <c r="C44" s="112" t="s">
        <v>1508</v>
      </c>
    </row>
    <row r="45" spans="2:3">
      <c r="B45" s="112" t="s">
        <v>10054</v>
      </c>
      <c r="C45" s="112" t="s">
        <v>1509</v>
      </c>
    </row>
    <row r="46" spans="2:3">
      <c r="B46" s="112" t="s">
        <v>10055</v>
      </c>
      <c r="C46" s="112" t="s">
        <v>1510</v>
      </c>
    </row>
    <row r="47" spans="2:3">
      <c r="B47" s="112" t="s">
        <v>10056</v>
      </c>
      <c r="C47" s="112" t="s">
        <v>1511</v>
      </c>
    </row>
    <row r="48" spans="2:3">
      <c r="B48" s="112" t="s">
        <v>10057</v>
      </c>
      <c r="C48" s="112" t="s">
        <v>1512</v>
      </c>
    </row>
    <row r="49" spans="2:3">
      <c r="B49" s="112" t="s">
        <v>10058</v>
      </c>
      <c r="C49" s="112" t="s">
        <v>1513</v>
      </c>
    </row>
    <row r="50" spans="2:3">
      <c r="B50" s="112" t="s">
        <v>10059</v>
      </c>
      <c r="C50" s="112" t="s">
        <v>1514</v>
      </c>
    </row>
    <row r="51" spans="2:3">
      <c r="B51" s="112" t="s">
        <v>10060</v>
      </c>
      <c r="C51" s="112" t="s">
        <v>1515</v>
      </c>
    </row>
    <row r="52" spans="2:3">
      <c r="B52" s="112" t="s">
        <v>10061</v>
      </c>
      <c r="C52" s="112" t="s">
        <v>1516</v>
      </c>
    </row>
    <row r="53" spans="2:3">
      <c r="B53" s="112" t="s">
        <v>10062</v>
      </c>
      <c r="C53" s="112" t="s">
        <v>1517</v>
      </c>
    </row>
    <row r="54" spans="2:3">
      <c r="B54" s="112" t="s">
        <v>10063</v>
      </c>
      <c r="C54" s="112" t="s">
        <v>1518</v>
      </c>
    </row>
    <row r="55" spans="2:3">
      <c r="B55" s="112" t="s">
        <v>10064</v>
      </c>
      <c r="C55" s="112" t="s">
        <v>1519</v>
      </c>
    </row>
    <row r="56" spans="2:3">
      <c r="B56" s="112" t="s">
        <v>10065</v>
      </c>
      <c r="C56" s="112" t="s">
        <v>1520</v>
      </c>
    </row>
    <row r="57" spans="2:3">
      <c r="B57" s="112" t="s">
        <v>10066</v>
      </c>
      <c r="C57" s="112" t="s">
        <v>1521</v>
      </c>
    </row>
    <row r="58" spans="2:3">
      <c r="B58" s="112" t="s">
        <v>10067</v>
      </c>
      <c r="C58" s="112" t="s">
        <v>1522</v>
      </c>
    </row>
    <row r="59" spans="2:3">
      <c r="B59" s="112" t="s">
        <v>10068</v>
      </c>
      <c r="C59" s="112" t="s">
        <v>1523</v>
      </c>
    </row>
    <row r="60" spans="2:3">
      <c r="B60" s="112" t="s">
        <v>10069</v>
      </c>
      <c r="C60" s="112" t="s">
        <v>1524</v>
      </c>
    </row>
    <row r="61" spans="2:3">
      <c r="B61" s="112" t="s">
        <v>10070</v>
      </c>
      <c r="C61" s="112" t="s">
        <v>1525</v>
      </c>
    </row>
    <row r="62" spans="2:3">
      <c r="B62" s="112" t="s">
        <v>10071</v>
      </c>
      <c r="C62" s="112" t="s">
        <v>1526</v>
      </c>
    </row>
    <row r="63" spans="2:3">
      <c r="B63" s="112" t="s">
        <v>10072</v>
      </c>
      <c r="C63" s="112" t="s">
        <v>1527</v>
      </c>
    </row>
    <row r="64" spans="2:3">
      <c r="B64" s="112" t="s">
        <v>10073</v>
      </c>
      <c r="C64" s="112" t="s">
        <v>1528</v>
      </c>
    </row>
    <row r="65" spans="2:3">
      <c r="B65" s="112" t="s">
        <v>10074</v>
      </c>
      <c r="C65" s="112" t="s">
        <v>1529</v>
      </c>
    </row>
    <row r="66" spans="2:3">
      <c r="B66" s="112" t="s">
        <v>10075</v>
      </c>
      <c r="C66" s="112" t="s">
        <v>1530</v>
      </c>
    </row>
    <row r="67" spans="2:3">
      <c r="B67" s="112" t="s">
        <v>10076</v>
      </c>
      <c r="C67" s="112" t="s">
        <v>1531</v>
      </c>
    </row>
    <row r="68" spans="2:3">
      <c r="B68" s="112" t="s">
        <v>10077</v>
      </c>
      <c r="C68" s="112" t="s">
        <v>1532</v>
      </c>
    </row>
    <row r="69" spans="2:3">
      <c r="B69" s="112" t="s">
        <v>10078</v>
      </c>
      <c r="C69" s="112" t="s">
        <v>1533</v>
      </c>
    </row>
    <row r="70" spans="2:3">
      <c r="B70" s="112" t="s">
        <v>10079</v>
      </c>
      <c r="C70" s="112" t="s">
        <v>1534</v>
      </c>
    </row>
    <row r="71" spans="2:3">
      <c r="B71" s="112" t="s">
        <v>10080</v>
      </c>
      <c r="C71" s="112" t="s">
        <v>1535</v>
      </c>
    </row>
    <row r="72" spans="2:3">
      <c r="B72" s="112" t="s">
        <v>10081</v>
      </c>
      <c r="C72" s="112" t="s">
        <v>1536</v>
      </c>
    </row>
    <row r="73" spans="2:3">
      <c r="B73" s="112" t="s">
        <v>10082</v>
      </c>
      <c r="C73" s="112" t="s">
        <v>1537</v>
      </c>
    </row>
    <row r="74" spans="2:3">
      <c r="B74" s="112" t="s">
        <v>10083</v>
      </c>
      <c r="C74" s="112" t="s">
        <v>1538</v>
      </c>
    </row>
    <row r="75" spans="2:3">
      <c r="B75" s="112" t="s">
        <v>10084</v>
      </c>
      <c r="C75" s="112" t="s">
        <v>1539</v>
      </c>
    </row>
    <row r="76" spans="2:3">
      <c r="B76" s="112" t="s">
        <v>10085</v>
      </c>
      <c r="C76" s="112" t="s">
        <v>1540</v>
      </c>
    </row>
    <row r="77" spans="2:3">
      <c r="B77" s="112" t="s">
        <v>10086</v>
      </c>
      <c r="C77" s="112" t="s">
        <v>1541</v>
      </c>
    </row>
    <row r="78" spans="2:3">
      <c r="B78" s="112" t="s">
        <v>10087</v>
      </c>
      <c r="C78" s="112" t="s">
        <v>1542</v>
      </c>
    </row>
    <row r="79" spans="2:3">
      <c r="B79" s="112" t="s">
        <v>10088</v>
      </c>
      <c r="C79" s="112" t="s">
        <v>1543</v>
      </c>
    </row>
    <row r="80" spans="2:3">
      <c r="B80" s="112" t="s">
        <v>10089</v>
      </c>
      <c r="C80" s="112" t="s">
        <v>1544</v>
      </c>
    </row>
    <row r="81" spans="2:3">
      <c r="B81" s="112" t="s">
        <v>10090</v>
      </c>
      <c r="C81" s="112" t="s">
        <v>1545</v>
      </c>
    </row>
    <row r="82" spans="2:3">
      <c r="B82" s="112" t="s">
        <v>10091</v>
      </c>
      <c r="C82" s="112" t="s">
        <v>1546</v>
      </c>
    </row>
    <row r="83" spans="2:3">
      <c r="B83" s="112" t="s">
        <v>10092</v>
      </c>
      <c r="C83" s="112" t="s">
        <v>1547</v>
      </c>
    </row>
    <row r="84" spans="2:3">
      <c r="B84" s="112" t="s">
        <v>10093</v>
      </c>
      <c r="C84" s="112" t="s">
        <v>1548</v>
      </c>
    </row>
    <row r="85" spans="2:3">
      <c r="B85" s="112" t="s">
        <v>10094</v>
      </c>
      <c r="C85" s="112" t="s">
        <v>1549</v>
      </c>
    </row>
    <row r="86" spans="2:3">
      <c r="B86" s="112" t="s">
        <v>10095</v>
      </c>
      <c r="C86" s="112" t="s">
        <v>1550</v>
      </c>
    </row>
    <row r="87" spans="2:3">
      <c r="B87" s="112" t="s">
        <v>10096</v>
      </c>
      <c r="C87" s="112" t="s">
        <v>1551</v>
      </c>
    </row>
    <row r="88" spans="2:3">
      <c r="B88" s="112" t="s">
        <v>10097</v>
      </c>
      <c r="C88" s="112" t="s">
        <v>1552</v>
      </c>
    </row>
    <row r="89" spans="2:3">
      <c r="B89" s="112" t="s">
        <v>10098</v>
      </c>
      <c r="C89" s="112" t="s">
        <v>1553</v>
      </c>
    </row>
    <row r="90" spans="2:3">
      <c r="B90" s="112" t="s">
        <v>10099</v>
      </c>
      <c r="C90" s="112" t="s">
        <v>1554</v>
      </c>
    </row>
    <row r="91" spans="2:3">
      <c r="B91" s="112" t="s">
        <v>10100</v>
      </c>
      <c r="C91" s="112" t="s">
        <v>1555</v>
      </c>
    </row>
    <row r="92" spans="2:3">
      <c r="B92" s="112" t="s">
        <v>10101</v>
      </c>
      <c r="C92" s="112" t="s">
        <v>1556</v>
      </c>
    </row>
    <row r="93" spans="2:3">
      <c r="B93" s="112" t="s">
        <v>10102</v>
      </c>
      <c r="C93" s="112" t="s">
        <v>1557</v>
      </c>
    </row>
    <row r="94" spans="2:3">
      <c r="B94" s="112" t="s">
        <v>10103</v>
      </c>
      <c r="C94" s="112" t="s">
        <v>1558</v>
      </c>
    </row>
    <row r="95" spans="2:3">
      <c r="B95" s="112" t="s">
        <v>10104</v>
      </c>
      <c r="C95" s="112" t="s">
        <v>1559</v>
      </c>
    </row>
    <row r="96" spans="2:3">
      <c r="B96" s="112" t="s">
        <v>10105</v>
      </c>
      <c r="C96" s="112" t="s">
        <v>1560</v>
      </c>
    </row>
    <row r="97" spans="2:3">
      <c r="B97" s="112" t="s">
        <v>10106</v>
      </c>
      <c r="C97" s="112" t="s">
        <v>1561</v>
      </c>
    </row>
    <row r="98" spans="2:3">
      <c r="B98" s="112" t="s">
        <v>10107</v>
      </c>
      <c r="C98" s="112" t="s">
        <v>1562</v>
      </c>
    </row>
    <row r="99" spans="2:3">
      <c r="B99" s="112" t="s">
        <v>10108</v>
      </c>
      <c r="C99" s="112" t="s">
        <v>1563</v>
      </c>
    </row>
    <row r="100" spans="2:3">
      <c r="B100" s="112" t="s">
        <v>10109</v>
      </c>
      <c r="C100" s="112" t="s">
        <v>1564</v>
      </c>
    </row>
    <row r="101" spans="2:3">
      <c r="B101" s="112" t="s">
        <v>10110</v>
      </c>
      <c r="C101" s="112" t="s">
        <v>1565</v>
      </c>
    </row>
    <row r="102" spans="2:3">
      <c r="B102" s="112" t="s">
        <v>10111</v>
      </c>
      <c r="C102" s="112" t="s">
        <v>1566</v>
      </c>
    </row>
    <row r="103" spans="2:3">
      <c r="B103" s="112" t="s">
        <v>10112</v>
      </c>
      <c r="C103" s="112" t="s">
        <v>1567</v>
      </c>
    </row>
    <row r="104" spans="2:3">
      <c r="B104" s="112" t="s">
        <v>10113</v>
      </c>
      <c r="C104" s="112" t="s">
        <v>1568</v>
      </c>
    </row>
    <row r="105" spans="2:3">
      <c r="B105" s="112" t="s">
        <v>10114</v>
      </c>
      <c r="C105" s="112" t="s">
        <v>1569</v>
      </c>
    </row>
    <row r="106" spans="2:3">
      <c r="B106" s="112" t="s">
        <v>10115</v>
      </c>
      <c r="C106" s="112" t="s">
        <v>1570</v>
      </c>
    </row>
    <row r="107" spans="2:3">
      <c r="B107" s="112" t="s">
        <v>10116</v>
      </c>
      <c r="C107" s="112" t="s">
        <v>1571</v>
      </c>
    </row>
    <row r="108" spans="2:3">
      <c r="B108" s="112" t="s">
        <v>10117</v>
      </c>
      <c r="C108" s="112" t="s">
        <v>1572</v>
      </c>
    </row>
    <row r="109" spans="2:3">
      <c r="B109" s="112" t="s">
        <v>10118</v>
      </c>
      <c r="C109" s="112" t="s">
        <v>1573</v>
      </c>
    </row>
    <row r="110" spans="2:3">
      <c r="B110" s="112" t="s">
        <v>10119</v>
      </c>
      <c r="C110" s="112" t="s">
        <v>1574</v>
      </c>
    </row>
    <row r="111" spans="2:3">
      <c r="B111" s="112" t="s">
        <v>10120</v>
      </c>
      <c r="C111" s="112" t="s">
        <v>1575</v>
      </c>
    </row>
    <row r="112" spans="2:3">
      <c r="B112" s="112" t="s">
        <v>10121</v>
      </c>
      <c r="C112" s="112" t="s">
        <v>1576</v>
      </c>
    </row>
    <row r="113" spans="2:3">
      <c r="B113" s="112" t="s">
        <v>10122</v>
      </c>
      <c r="C113" s="112" t="s">
        <v>1577</v>
      </c>
    </row>
    <row r="114" spans="2:3">
      <c r="B114" s="112" t="s">
        <v>10123</v>
      </c>
      <c r="C114" s="112" t="s">
        <v>1578</v>
      </c>
    </row>
    <row r="115" spans="2:3">
      <c r="B115" s="112" t="s">
        <v>10124</v>
      </c>
      <c r="C115" s="112" t="s">
        <v>1579</v>
      </c>
    </row>
    <row r="116" spans="2:3">
      <c r="B116" s="112" t="s">
        <v>10125</v>
      </c>
      <c r="C116" s="112" t="s">
        <v>1580</v>
      </c>
    </row>
    <row r="117" spans="2:3">
      <c r="B117" s="112" t="s">
        <v>10126</v>
      </c>
      <c r="C117" s="112" t="s">
        <v>1581</v>
      </c>
    </row>
    <row r="118" spans="2:3">
      <c r="B118" s="112" t="s">
        <v>10127</v>
      </c>
      <c r="C118" s="112" t="s">
        <v>1582</v>
      </c>
    </row>
    <row r="119" spans="2:3">
      <c r="B119" s="112" t="s">
        <v>10128</v>
      </c>
      <c r="C119" s="112" t="s">
        <v>1583</v>
      </c>
    </row>
    <row r="120" spans="2:3">
      <c r="B120" s="112" t="s">
        <v>10129</v>
      </c>
      <c r="C120" s="112" t="s">
        <v>1584</v>
      </c>
    </row>
    <row r="121" spans="2:3">
      <c r="B121" s="112" t="s">
        <v>10130</v>
      </c>
      <c r="C121" s="112" t="s">
        <v>1585</v>
      </c>
    </row>
    <row r="122" spans="2:3">
      <c r="B122" s="112" t="s">
        <v>10131</v>
      </c>
      <c r="C122" s="112" t="s">
        <v>1586</v>
      </c>
    </row>
    <row r="123" spans="2:3">
      <c r="B123" s="112" t="s">
        <v>10132</v>
      </c>
      <c r="C123" s="112" t="s">
        <v>1587</v>
      </c>
    </row>
    <row r="124" spans="2:3">
      <c r="B124" s="112" t="s">
        <v>10133</v>
      </c>
      <c r="C124" s="112" t="s">
        <v>1588</v>
      </c>
    </row>
    <row r="125" spans="2:3">
      <c r="B125" s="112" t="s">
        <v>10134</v>
      </c>
      <c r="C125" s="112" t="s">
        <v>1589</v>
      </c>
    </row>
    <row r="126" spans="2:3">
      <c r="B126" s="112" t="s">
        <v>10135</v>
      </c>
      <c r="C126" s="112" t="s">
        <v>1590</v>
      </c>
    </row>
    <row r="127" spans="2:3">
      <c r="B127" s="112" t="s">
        <v>10136</v>
      </c>
      <c r="C127" s="112" t="s">
        <v>1591</v>
      </c>
    </row>
    <row r="128" spans="2:3">
      <c r="B128" s="112" t="s">
        <v>10137</v>
      </c>
      <c r="C128" s="112" t="s">
        <v>1592</v>
      </c>
    </row>
    <row r="129" spans="2:3">
      <c r="B129" s="112" t="s">
        <v>10138</v>
      </c>
      <c r="C129" s="112" t="s">
        <v>1593</v>
      </c>
    </row>
    <row r="130" spans="2:3">
      <c r="B130" s="112" t="s">
        <v>10139</v>
      </c>
      <c r="C130" s="112" t="s">
        <v>1594</v>
      </c>
    </row>
    <row r="131" spans="2:3">
      <c r="B131" s="112" t="s">
        <v>10140</v>
      </c>
      <c r="C131" s="112" t="s">
        <v>1595</v>
      </c>
    </row>
    <row r="132" spans="2:3">
      <c r="B132" s="112" t="s">
        <v>10141</v>
      </c>
      <c r="C132" s="112" t="s">
        <v>1596</v>
      </c>
    </row>
    <row r="133" spans="2:3">
      <c r="B133" s="112" t="s">
        <v>10142</v>
      </c>
      <c r="C133" s="112" t="s">
        <v>1597</v>
      </c>
    </row>
    <row r="134" spans="2:3">
      <c r="B134" s="112" t="s">
        <v>10143</v>
      </c>
      <c r="C134" s="112" t="s">
        <v>1598</v>
      </c>
    </row>
    <row r="135" spans="2:3">
      <c r="B135" s="112" t="s">
        <v>10144</v>
      </c>
      <c r="C135" s="112" t="s">
        <v>1599</v>
      </c>
    </row>
    <row r="136" spans="2:3">
      <c r="B136" s="112" t="s">
        <v>10145</v>
      </c>
      <c r="C136" s="112" t="s">
        <v>1600</v>
      </c>
    </row>
    <row r="137" spans="2:3">
      <c r="B137" s="112" t="s">
        <v>10146</v>
      </c>
      <c r="C137" s="112" t="s">
        <v>1601</v>
      </c>
    </row>
    <row r="138" spans="2:3">
      <c r="B138" s="112" t="s">
        <v>10147</v>
      </c>
      <c r="C138" s="112" t="s">
        <v>1602</v>
      </c>
    </row>
    <row r="139" spans="2:3">
      <c r="B139" s="112" t="s">
        <v>10148</v>
      </c>
      <c r="C139" s="112" t="s">
        <v>1603</v>
      </c>
    </row>
    <row r="140" spans="2:3">
      <c r="B140" s="112" t="s">
        <v>10149</v>
      </c>
      <c r="C140" s="112" t="s">
        <v>1604</v>
      </c>
    </row>
    <row r="141" spans="2:3">
      <c r="B141" s="112" t="s">
        <v>10150</v>
      </c>
      <c r="C141" s="112" t="s">
        <v>1605</v>
      </c>
    </row>
    <row r="142" spans="2:3">
      <c r="B142" s="112" t="s">
        <v>10151</v>
      </c>
      <c r="C142" s="112" t="s">
        <v>1606</v>
      </c>
    </row>
    <row r="143" spans="2:3">
      <c r="B143" s="112" t="s">
        <v>10152</v>
      </c>
      <c r="C143" s="112" t="s">
        <v>1607</v>
      </c>
    </row>
    <row r="144" spans="2:3">
      <c r="B144" s="112" t="s">
        <v>10153</v>
      </c>
      <c r="C144" s="112" t="s">
        <v>1608</v>
      </c>
    </row>
    <row r="145" spans="2:3">
      <c r="B145" s="112" t="s">
        <v>10154</v>
      </c>
      <c r="C145" s="112" t="s">
        <v>1609</v>
      </c>
    </row>
    <row r="146" spans="2:3">
      <c r="B146" s="112" t="s">
        <v>10155</v>
      </c>
      <c r="C146" s="112" t="s">
        <v>1610</v>
      </c>
    </row>
    <row r="147" spans="2:3">
      <c r="B147" s="112" t="s">
        <v>10156</v>
      </c>
      <c r="C147" s="112" t="s">
        <v>1611</v>
      </c>
    </row>
    <row r="148" spans="2:3">
      <c r="B148" s="112" t="s">
        <v>10157</v>
      </c>
      <c r="C148" s="112" t="s">
        <v>1612</v>
      </c>
    </row>
    <row r="149" spans="2:3">
      <c r="B149" s="112" t="s">
        <v>10158</v>
      </c>
      <c r="C149" s="112" t="s">
        <v>1613</v>
      </c>
    </row>
    <row r="150" spans="2:3">
      <c r="B150" s="112" t="s">
        <v>10159</v>
      </c>
      <c r="C150" s="112" t="s">
        <v>1614</v>
      </c>
    </row>
    <row r="151" spans="2:3">
      <c r="B151" s="112" t="s">
        <v>10160</v>
      </c>
      <c r="C151" s="112" t="s">
        <v>1615</v>
      </c>
    </row>
    <row r="152" spans="2:3">
      <c r="B152" s="112" t="s">
        <v>10161</v>
      </c>
      <c r="C152" s="112" t="s">
        <v>1616</v>
      </c>
    </row>
    <row r="153" spans="2:3">
      <c r="B153" s="112" t="s">
        <v>10162</v>
      </c>
      <c r="C153" s="112" t="s">
        <v>1617</v>
      </c>
    </row>
    <row r="154" spans="2:3">
      <c r="B154" s="112" t="s">
        <v>10163</v>
      </c>
      <c r="C154" s="112" t="s">
        <v>1618</v>
      </c>
    </row>
    <row r="155" spans="2:3">
      <c r="B155" s="112" t="s">
        <v>10164</v>
      </c>
      <c r="C155" s="112" t="s">
        <v>1619</v>
      </c>
    </row>
    <row r="156" spans="2:3">
      <c r="B156" s="112" t="s">
        <v>10165</v>
      </c>
      <c r="C156" s="112" t="s">
        <v>1620</v>
      </c>
    </row>
    <row r="157" spans="2:3">
      <c r="B157" s="112" t="s">
        <v>10166</v>
      </c>
      <c r="C157" s="112" t="s">
        <v>1621</v>
      </c>
    </row>
    <row r="158" spans="2:3">
      <c r="B158" s="112" t="s">
        <v>10167</v>
      </c>
      <c r="C158" s="112" t="s">
        <v>1622</v>
      </c>
    </row>
    <row r="159" spans="2:3">
      <c r="B159" s="112" t="s">
        <v>10168</v>
      </c>
      <c r="C159" s="112" t="s">
        <v>1623</v>
      </c>
    </row>
    <row r="160" spans="2:3">
      <c r="B160" s="112" t="s">
        <v>10169</v>
      </c>
      <c r="C160" s="112" t="s">
        <v>1624</v>
      </c>
    </row>
    <row r="161" spans="2:3">
      <c r="B161" s="112" t="s">
        <v>10170</v>
      </c>
      <c r="C161" s="112" t="s">
        <v>1625</v>
      </c>
    </row>
    <row r="162" spans="2:3">
      <c r="B162" s="112" t="s">
        <v>10171</v>
      </c>
      <c r="C162" s="112" t="s">
        <v>1626</v>
      </c>
    </row>
    <row r="163" spans="2:3">
      <c r="B163" s="112" t="s">
        <v>10172</v>
      </c>
      <c r="C163" s="112" t="s">
        <v>1627</v>
      </c>
    </row>
    <row r="164" spans="2:3">
      <c r="B164" s="112" t="s">
        <v>10173</v>
      </c>
      <c r="C164" s="112" t="s">
        <v>1628</v>
      </c>
    </row>
    <row r="165" spans="2:3">
      <c r="B165" s="112" t="s">
        <v>10174</v>
      </c>
      <c r="C165" s="112" t="s">
        <v>1629</v>
      </c>
    </row>
    <row r="166" spans="2:3">
      <c r="B166" s="112" t="s">
        <v>10175</v>
      </c>
      <c r="C166" s="112" t="s">
        <v>1630</v>
      </c>
    </row>
    <row r="167" spans="2:3">
      <c r="B167" s="112" t="s">
        <v>10176</v>
      </c>
      <c r="C167" s="112" t="s">
        <v>1631</v>
      </c>
    </row>
    <row r="168" spans="2:3">
      <c r="B168" s="112" t="s">
        <v>10177</v>
      </c>
      <c r="C168" s="112" t="s">
        <v>1632</v>
      </c>
    </row>
    <row r="169" spans="2:3">
      <c r="B169" s="112" t="s">
        <v>10178</v>
      </c>
      <c r="C169" s="112" t="s">
        <v>1633</v>
      </c>
    </row>
    <row r="170" spans="2:3">
      <c r="B170" s="112" t="s">
        <v>10179</v>
      </c>
      <c r="C170" s="112" t="s">
        <v>1634</v>
      </c>
    </row>
    <row r="171" spans="2:3">
      <c r="B171" s="112" t="s">
        <v>10180</v>
      </c>
      <c r="C171" s="112" t="s">
        <v>1635</v>
      </c>
    </row>
    <row r="172" spans="2:3">
      <c r="B172" s="112" t="s">
        <v>10181</v>
      </c>
      <c r="C172" s="112" t="s">
        <v>1636</v>
      </c>
    </row>
    <row r="173" spans="2:3">
      <c r="B173" s="112" t="s">
        <v>10182</v>
      </c>
      <c r="C173" s="112" t="s">
        <v>1637</v>
      </c>
    </row>
    <row r="174" spans="2:3">
      <c r="B174" s="112" t="s">
        <v>10183</v>
      </c>
      <c r="C174" s="112" t="s">
        <v>1638</v>
      </c>
    </row>
    <row r="175" spans="2:3">
      <c r="B175" s="112" t="s">
        <v>10184</v>
      </c>
      <c r="C175" s="112" t="s">
        <v>1639</v>
      </c>
    </row>
    <row r="176" spans="2:3">
      <c r="B176" s="112" t="s">
        <v>10185</v>
      </c>
      <c r="C176" s="112" t="s">
        <v>1640</v>
      </c>
    </row>
    <row r="177" spans="2:3">
      <c r="B177" s="112" t="s">
        <v>10186</v>
      </c>
      <c r="C177" s="112" t="s">
        <v>1641</v>
      </c>
    </row>
    <row r="178" spans="2:3">
      <c r="B178" s="112" t="s">
        <v>10187</v>
      </c>
      <c r="C178" s="112" t="s">
        <v>1642</v>
      </c>
    </row>
    <row r="179" spans="2:3">
      <c r="B179" s="112" t="s">
        <v>10188</v>
      </c>
      <c r="C179" s="112" t="s">
        <v>1643</v>
      </c>
    </row>
    <row r="180" spans="2:3">
      <c r="B180" s="112" t="s">
        <v>10189</v>
      </c>
      <c r="C180" s="112" t="s">
        <v>1644</v>
      </c>
    </row>
    <row r="181" spans="2:3">
      <c r="B181" s="112" t="s">
        <v>10190</v>
      </c>
      <c r="C181" s="112" t="s">
        <v>1645</v>
      </c>
    </row>
    <row r="182" spans="2:3">
      <c r="B182" s="112" t="s">
        <v>10191</v>
      </c>
      <c r="C182" s="112" t="s">
        <v>1646</v>
      </c>
    </row>
    <row r="183" spans="2:3">
      <c r="B183" s="112" t="s">
        <v>10192</v>
      </c>
      <c r="C183" s="112" t="s">
        <v>1647</v>
      </c>
    </row>
    <row r="184" spans="2:3">
      <c r="B184" s="112" t="s">
        <v>10193</v>
      </c>
      <c r="C184" s="112" t="s">
        <v>1648</v>
      </c>
    </row>
    <row r="185" spans="2:3">
      <c r="B185" s="112" t="s">
        <v>10194</v>
      </c>
      <c r="C185" s="112" t="s">
        <v>1649</v>
      </c>
    </row>
    <row r="186" spans="2:3">
      <c r="B186" s="112" t="s">
        <v>10195</v>
      </c>
      <c r="C186" s="112" t="s">
        <v>1650</v>
      </c>
    </row>
    <row r="187" spans="2:3">
      <c r="B187" s="112" t="s">
        <v>10196</v>
      </c>
      <c r="C187" s="112" t="s">
        <v>1651</v>
      </c>
    </row>
    <row r="188" spans="2:3">
      <c r="B188" s="112" t="s">
        <v>10197</v>
      </c>
      <c r="C188" s="112" t="s">
        <v>1652</v>
      </c>
    </row>
    <row r="189" spans="2:3">
      <c r="B189" s="112" t="s">
        <v>10198</v>
      </c>
      <c r="C189" s="112" t="s">
        <v>1653</v>
      </c>
    </row>
    <row r="190" spans="2:3">
      <c r="B190" s="112" t="s">
        <v>10199</v>
      </c>
      <c r="C190" s="112" t="s">
        <v>1654</v>
      </c>
    </row>
    <row r="191" spans="2:3">
      <c r="B191" s="112" t="s">
        <v>10200</v>
      </c>
      <c r="C191" s="112" t="s">
        <v>1655</v>
      </c>
    </row>
    <row r="192" spans="2:3">
      <c r="B192" s="112" t="s">
        <v>10201</v>
      </c>
      <c r="C192" s="112" t="s">
        <v>1656</v>
      </c>
    </row>
    <row r="193" spans="2:3">
      <c r="B193" s="112" t="s">
        <v>10202</v>
      </c>
      <c r="C193" s="112" t="s">
        <v>1657</v>
      </c>
    </row>
    <row r="194" spans="2:3">
      <c r="B194" s="112" t="s">
        <v>10203</v>
      </c>
      <c r="C194" s="112" t="s">
        <v>1658</v>
      </c>
    </row>
    <row r="195" spans="2:3">
      <c r="B195" s="112" t="s">
        <v>10204</v>
      </c>
      <c r="C195" s="112" t="s">
        <v>1659</v>
      </c>
    </row>
    <row r="196" spans="2:3">
      <c r="B196" s="112" t="s">
        <v>10205</v>
      </c>
      <c r="C196" s="112" t="s">
        <v>1660</v>
      </c>
    </row>
    <row r="197" spans="2:3">
      <c r="B197" s="112" t="s">
        <v>10206</v>
      </c>
      <c r="C197" s="112" t="s">
        <v>1661</v>
      </c>
    </row>
    <row r="198" spans="2:3">
      <c r="B198" s="112" t="s">
        <v>10207</v>
      </c>
      <c r="C198" s="112" t="s">
        <v>1662</v>
      </c>
    </row>
    <row r="199" spans="2:3">
      <c r="B199" s="112" t="s">
        <v>10208</v>
      </c>
      <c r="C199" s="112" t="s">
        <v>1663</v>
      </c>
    </row>
    <row r="200" spans="2:3">
      <c r="B200" s="112" t="s">
        <v>10209</v>
      </c>
      <c r="C200" s="112" t="s">
        <v>1664</v>
      </c>
    </row>
    <row r="201" spans="2:3">
      <c r="B201" s="112" t="s">
        <v>10210</v>
      </c>
      <c r="C201" s="112" t="s">
        <v>1665</v>
      </c>
    </row>
    <row r="202" spans="2:3">
      <c r="B202" s="112" t="s">
        <v>10211</v>
      </c>
      <c r="C202" s="112" t="s">
        <v>1666</v>
      </c>
    </row>
    <row r="203" spans="2:3">
      <c r="B203" s="112" t="s">
        <v>10212</v>
      </c>
      <c r="C203" s="112" t="s">
        <v>1667</v>
      </c>
    </row>
    <row r="204" spans="2:3">
      <c r="B204" s="112" t="s">
        <v>10213</v>
      </c>
      <c r="C204" s="112" t="s">
        <v>1668</v>
      </c>
    </row>
    <row r="205" spans="2:3">
      <c r="B205" s="112" t="s">
        <v>10214</v>
      </c>
      <c r="C205" s="112" t="s">
        <v>1669</v>
      </c>
    </row>
    <row r="206" spans="2:3">
      <c r="B206" s="112" t="s">
        <v>10215</v>
      </c>
      <c r="C206" s="112" t="s">
        <v>1670</v>
      </c>
    </row>
    <row r="207" spans="2:3">
      <c r="B207" s="112" t="s">
        <v>10216</v>
      </c>
      <c r="C207" s="112" t="s">
        <v>1671</v>
      </c>
    </row>
    <row r="208" spans="2:3">
      <c r="B208" s="112" t="s">
        <v>10217</v>
      </c>
      <c r="C208" s="112" t="s">
        <v>1672</v>
      </c>
    </row>
    <row r="209" spans="2:3">
      <c r="B209" s="112" t="s">
        <v>10218</v>
      </c>
      <c r="C209" s="112" t="s">
        <v>1673</v>
      </c>
    </row>
    <row r="210" spans="2:3">
      <c r="B210" s="112" t="s">
        <v>10219</v>
      </c>
      <c r="C210" s="112" t="s">
        <v>1674</v>
      </c>
    </row>
    <row r="211" spans="2:3">
      <c r="B211" s="112" t="s">
        <v>10220</v>
      </c>
      <c r="C211" s="112" t="s">
        <v>1675</v>
      </c>
    </row>
    <row r="212" spans="2:3">
      <c r="B212" s="112" t="s">
        <v>10221</v>
      </c>
      <c r="C212" s="112" t="s">
        <v>1676</v>
      </c>
    </row>
    <row r="213" spans="2:3">
      <c r="B213" s="112" t="s">
        <v>10222</v>
      </c>
      <c r="C213" s="112" t="s">
        <v>1677</v>
      </c>
    </row>
    <row r="214" spans="2:3">
      <c r="B214" s="112" t="s">
        <v>10223</v>
      </c>
      <c r="C214" s="112" t="s">
        <v>1678</v>
      </c>
    </row>
    <row r="215" spans="2:3">
      <c r="B215" s="112" t="s">
        <v>10224</v>
      </c>
      <c r="C215" s="112" t="s">
        <v>1679</v>
      </c>
    </row>
    <row r="216" spans="2:3">
      <c r="B216" s="112" t="s">
        <v>10225</v>
      </c>
      <c r="C216" s="112" t="s">
        <v>1680</v>
      </c>
    </row>
    <row r="217" spans="2:3">
      <c r="B217" s="112" t="s">
        <v>10226</v>
      </c>
      <c r="C217" s="112" t="s">
        <v>1681</v>
      </c>
    </row>
    <row r="218" spans="2:3">
      <c r="B218" s="112" t="s">
        <v>10227</v>
      </c>
      <c r="C218" s="112" t="s">
        <v>1682</v>
      </c>
    </row>
    <row r="219" spans="2:3">
      <c r="B219" s="112" t="s">
        <v>10228</v>
      </c>
      <c r="C219" s="112" t="s">
        <v>1683</v>
      </c>
    </row>
    <row r="220" spans="2:3">
      <c r="B220" s="112" t="s">
        <v>10229</v>
      </c>
      <c r="C220" s="112" t="s">
        <v>1684</v>
      </c>
    </row>
    <row r="221" spans="2:3">
      <c r="B221" s="112" t="s">
        <v>10230</v>
      </c>
      <c r="C221" s="112" t="s">
        <v>1685</v>
      </c>
    </row>
    <row r="222" spans="2:3">
      <c r="B222" s="112" t="s">
        <v>10231</v>
      </c>
      <c r="C222" s="112" t="s">
        <v>1686</v>
      </c>
    </row>
    <row r="223" spans="2:3">
      <c r="B223" s="112" t="s">
        <v>10232</v>
      </c>
      <c r="C223" s="112" t="s">
        <v>1687</v>
      </c>
    </row>
    <row r="224" spans="2:3">
      <c r="B224" s="112" t="s">
        <v>10233</v>
      </c>
      <c r="C224" s="112" t="s">
        <v>1688</v>
      </c>
    </row>
    <row r="225" spans="2:3">
      <c r="B225" s="112" t="s">
        <v>10234</v>
      </c>
      <c r="C225" s="112" t="s">
        <v>1689</v>
      </c>
    </row>
    <row r="226" spans="2:3">
      <c r="B226" s="112" t="s">
        <v>10235</v>
      </c>
      <c r="C226" s="112" t="s">
        <v>1690</v>
      </c>
    </row>
    <row r="227" spans="2:3">
      <c r="B227" s="112" t="s">
        <v>10236</v>
      </c>
      <c r="C227" s="112" t="s">
        <v>1691</v>
      </c>
    </row>
    <row r="228" spans="2:3">
      <c r="B228" s="112" t="s">
        <v>10237</v>
      </c>
      <c r="C228" s="112" t="s">
        <v>1692</v>
      </c>
    </row>
    <row r="229" spans="2:3">
      <c r="B229" s="112" t="s">
        <v>10238</v>
      </c>
      <c r="C229" s="112" t="s">
        <v>1693</v>
      </c>
    </row>
    <row r="230" spans="2:3">
      <c r="B230" s="112" t="s">
        <v>10239</v>
      </c>
      <c r="C230" s="112" t="s">
        <v>1694</v>
      </c>
    </row>
    <row r="231" spans="2:3">
      <c r="B231" s="112" t="s">
        <v>10240</v>
      </c>
      <c r="C231" s="112" t="s">
        <v>1695</v>
      </c>
    </row>
    <row r="232" spans="2:3">
      <c r="B232" s="112" t="s">
        <v>10241</v>
      </c>
      <c r="C232" s="112" t="s">
        <v>1696</v>
      </c>
    </row>
    <row r="233" spans="2:3">
      <c r="B233" s="112" t="s">
        <v>10242</v>
      </c>
      <c r="C233" s="112" t="s">
        <v>1697</v>
      </c>
    </row>
    <row r="234" spans="2:3">
      <c r="B234" s="112" t="s">
        <v>10243</v>
      </c>
      <c r="C234" s="112" t="s">
        <v>1698</v>
      </c>
    </row>
    <row r="235" spans="2:3">
      <c r="B235" s="112" t="s">
        <v>10244</v>
      </c>
      <c r="C235" s="112" t="s">
        <v>1699</v>
      </c>
    </row>
    <row r="236" spans="2:3">
      <c r="B236" s="112" t="s">
        <v>10245</v>
      </c>
      <c r="C236" s="112" t="s">
        <v>1700</v>
      </c>
    </row>
    <row r="237" spans="2:3">
      <c r="B237" s="112" t="s">
        <v>10246</v>
      </c>
      <c r="C237" s="112" t="s">
        <v>1701</v>
      </c>
    </row>
    <row r="238" spans="2:3">
      <c r="B238" s="112" t="s">
        <v>10247</v>
      </c>
      <c r="C238" s="112" t="s">
        <v>1702</v>
      </c>
    </row>
    <row r="239" spans="2:3">
      <c r="B239" s="112" t="s">
        <v>10248</v>
      </c>
      <c r="C239" s="112" t="s">
        <v>1703</v>
      </c>
    </row>
    <row r="240" spans="2:3">
      <c r="B240" s="112" t="s">
        <v>10249</v>
      </c>
      <c r="C240" s="112" t="s">
        <v>1704</v>
      </c>
    </row>
    <row r="241" spans="2:3">
      <c r="B241" s="112" t="s">
        <v>10250</v>
      </c>
      <c r="C241" s="112" t="s">
        <v>1705</v>
      </c>
    </row>
    <row r="242" spans="2:3">
      <c r="B242" s="112" t="s">
        <v>10251</v>
      </c>
      <c r="C242" s="112" t="s">
        <v>1706</v>
      </c>
    </row>
    <row r="243" spans="2:3">
      <c r="B243" s="112" t="s">
        <v>10252</v>
      </c>
      <c r="C243" s="112" t="s">
        <v>1707</v>
      </c>
    </row>
    <row r="244" spans="2:3">
      <c r="B244" s="112" t="s">
        <v>10253</v>
      </c>
      <c r="C244" s="112" t="s">
        <v>1708</v>
      </c>
    </row>
    <row r="245" spans="2:3">
      <c r="B245" s="112" t="s">
        <v>10254</v>
      </c>
      <c r="C245" s="112" t="s">
        <v>1709</v>
      </c>
    </row>
    <row r="246" spans="2:3">
      <c r="B246" s="112" t="s">
        <v>10255</v>
      </c>
      <c r="C246" s="112" t="s">
        <v>1710</v>
      </c>
    </row>
    <row r="247" spans="2:3">
      <c r="B247" s="112" t="s">
        <v>10256</v>
      </c>
      <c r="C247" s="112" t="s">
        <v>1711</v>
      </c>
    </row>
    <row r="248" spans="2:3">
      <c r="B248" s="112" t="s">
        <v>10257</v>
      </c>
      <c r="C248" s="112" t="s">
        <v>1712</v>
      </c>
    </row>
    <row r="249" spans="2:3">
      <c r="B249" s="112" t="s">
        <v>10258</v>
      </c>
      <c r="C249" s="112" t="s">
        <v>1713</v>
      </c>
    </row>
    <row r="250" spans="2:3">
      <c r="B250" s="112" t="s">
        <v>10259</v>
      </c>
      <c r="C250" s="112" t="s">
        <v>1714</v>
      </c>
    </row>
    <row r="251" spans="2:3">
      <c r="B251" s="112" t="s">
        <v>10260</v>
      </c>
      <c r="C251" s="112" t="s">
        <v>1715</v>
      </c>
    </row>
    <row r="252" spans="2:3">
      <c r="B252" s="112" t="s">
        <v>10261</v>
      </c>
      <c r="C252" s="112" t="s">
        <v>1716</v>
      </c>
    </row>
    <row r="253" spans="2:3">
      <c r="B253" s="112" t="s">
        <v>10262</v>
      </c>
      <c r="C253" s="112" t="s">
        <v>1717</v>
      </c>
    </row>
    <row r="254" spans="2:3">
      <c r="B254" s="112" t="s">
        <v>10263</v>
      </c>
      <c r="C254" s="112" t="s">
        <v>1718</v>
      </c>
    </row>
    <row r="255" spans="2:3">
      <c r="B255" s="112" t="s">
        <v>10264</v>
      </c>
      <c r="C255" s="112" t="s">
        <v>1719</v>
      </c>
    </row>
    <row r="256" spans="2:3">
      <c r="B256" s="112" t="s">
        <v>10265</v>
      </c>
      <c r="C256" s="112" t="s">
        <v>1720</v>
      </c>
    </row>
    <row r="257" spans="2:3">
      <c r="B257" s="112" t="s">
        <v>10266</v>
      </c>
      <c r="C257" s="112" t="s">
        <v>1721</v>
      </c>
    </row>
    <row r="258" spans="2:3">
      <c r="B258" s="112" t="s">
        <v>10267</v>
      </c>
      <c r="C258" s="112" t="s">
        <v>1722</v>
      </c>
    </row>
    <row r="259" spans="2:3">
      <c r="B259" s="112" t="s">
        <v>10268</v>
      </c>
      <c r="C259" s="112" t="s">
        <v>1723</v>
      </c>
    </row>
    <row r="260" spans="2:3">
      <c r="B260" s="112" t="s">
        <v>10269</v>
      </c>
      <c r="C260" s="112" t="s">
        <v>1724</v>
      </c>
    </row>
    <row r="261" spans="2:3">
      <c r="B261" s="112" t="s">
        <v>10270</v>
      </c>
      <c r="C261" s="112" t="s">
        <v>1725</v>
      </c>
    </row>
    <row r="262" spans="2:3">
      <c r="B262" s="112" t="s">
        <v>10271</v>
      </c>
      <c r="C262" s="112" t="s">
        <v>1726</v>
      </c>
    </row>
    <row r="263" spans="2:3">
      <c r="B263" s="112" t="s">
        <v>10272</v>
      </c>
      <c r="C263" s="112" t="s">
        <v>1727</v>
      </c>
    </row>
    <row r="264" spans="2:3">
      <c r="B264" s="112" t="s">
        <v>10273</v>
      </c>
      <c r="C264" s="112" t="s">
        <v>1728</v>
      </c>
    </row>
    <row r="265" spans="2:3">
      <c r="B265" s="112" t="s">
        <v>10274</v>
      </c>
      <c r="C265" s="112" t="s">
        <v>1729</v>
      </c>
    </row>
    <row r="266" spans="2:3">
      <c r="B266" s="112" t="s">
        <v>10275</v>
      </c>
      <c r="C266" s="112" t="s">
        <v>1730</v>
      </c>
    </row>
    <row r="267" spans="2:3">
      <c r="B267" s="112" t="s">
        <v>10276</v>
      </c>
      <c r="C267" s="112" t="s">
        <v>1731</v>
      </c>
    </row>
    <row r="268" spans="2:3">
      <c r="B268" s="112" t="s">
        <v>10277</v>
      </c>
      <c r="C268" s="112" t="s">
        <v>1732</v>
      </c>
    </row>
    <row r="269" spans="2:3">
      <c r="B269" s="112" t="s">
        <v>10278</v>
      </c>
      <c r="C269" s="112" t="s">
        <v>1733</v>
      </c>
    </row>
    <row r="270" spans="2:3">
      <c r="B270" s="112" t="s">
        <v>10279</v>
      </c>
      <c r="C270" s="112" t="s">
        <v>1734</v>
      </c>
    </row>
    <row r="271" spans="2:3">
      <c r="B271" s="112" t="s">
        <v>10280</v>
      </c>
      <c r="C271" s="112" t="s">
        <v>1735</v>
      </c>
    </row>
    <row r="272" spans="2:3">
      <c r="B272" s="112" t="s">
        <v>10281</v>
      </c>
      <c r="C272" s="112" t="s">
        <v>1736</v>
      </c>
    </row>
    <row r="273" spans="2:3">
      <c r="B273" s="112" t="s">
        <v>10282</v>
      </c>
      <c r="C273" s="112" t="s">
        <v>1737</v>
      </c>
    </row>
    <row r="274" spans="2:3">
      <c r="B274" s="112" t="s">
        <v>10283</v>
      </c>
      <c r="C274" s="112" t="s">
        <v>1738</v>
      </c>
    </row>
    <row r="275" spans="2:3">
      <c r="B275" s="112" t="s">
        <v>10284</v>
      </c>
      <c r="C275" s="112" t="s">
        <v>1739</v>
      </c>
    </row>
    <row r="276" spans="2:3">
      <c r="B276" s="112" t="s">
        <v>10285</v>
      </c>
      <c r="C276" s="112" t="s">
        <v>1740</v>
      </c>
    </row>
    <row r="277" spans="2:3">
      <c r="B277" s="112" t="s">
        <v>10286</v>
      </c>
      <c r="C277" s="112" t="s">
        <v>1741</v>
      </c>
    </row>
    <row r="278" spans="2:3">
      <c r="B278" s="112" t="s">
        <v>10287</v>
      </c>
      <c r="C278" s="112" t="s">
        <v>1742</v>
      </c>
    </row>
    <row r="279" spans="2:3">
      <c r="B279" s="112" t="s">
        <v>10288</v>
      </c>
      <c r="C279" s="112" t="s">
        <v>1743</v>
      </c>
    </row>
    <row r="280" spans="2:3">
      <c r="B280" s="112" t="s">
        <v>10289</v>
      </c>
      <c r="C280" s="112" t="s">
        <v>1744</v>
      </c>
    </row>
    <row r="281" spans="2:3">
      <c r="B281" s="112" t="s">
        <v>10290</v>
      </c>
      <c r="C281" s="112" t="s">
        <v>1745</v>
      </c>
    </row>
    <row r="282" spans="2:3">
      <c r="B282" s="112" t="s">
        <v>10291</v>
      </c>
      <c r="C282" s="112" t="s">
        <v>1746</v>
      </c>
    </row>
    <row r="283" spans="2:3">
      <c r="B283" s="112" t="s">
        <v>10292</v>
      </c>
      <c r="C283" s="112" t="s">
        <v>1747</v>
      </c>
    </row>
    <row r="284" spans="2:3">
      <c r="B284" s="112" t="s">
        <v>10293</v>
      </c>
      <c r="C284" s="112" t="s">
        <v>1748</v>
      </c>
    </row>
    <row r="285" spans="2:3">
      <c r="B285" s="112" t="s">
        <v>10294</v>
      </c>
      <c r="C285" s="112" t="s">
        <v>1749</v>
      </c>
    </row>
    <row r="286" spans="2:3">
      <c r="B286" s="112" t="s">
        <v>10295</v>
      </c>
      <c r="C286" s="112" t="s">
        <v>1750</v>
      </c>
    </row>
    <row r="287" spans="2:3">
      <c r="B287" s="112" t="s">
        <v>10296</v>
      </c>
      <c r="C287" s="112" t="s">
        <v>1751</v>
      </c>
    </row>
    <row r="288" spans="2:3">
      <c r="B288" s="112" t="s">
        <v>10297</v>
      </c>
      <c r="C288" s="112" t="s">
        <v>1752</v>
      </c>
    </row>
    <row r="289" spans="2:3">
      <c r="B289" s="112" t="s">
        <v>10298</v>
      </c>
      <c r="C289" s="112" t="s">
        <v>1753</v>
      </c>
    </row>
    <row r="290" spans="2:3">
      <c r="B290" s="112" t="s">
        <v>10299</v>
      </c>
      <c r="C290" s="112" t="s">
        <v>1754</v>
      </c>
    </row>
    <row r="291" spans="2:3">
      <c r="B291" s="112" t="s">
        <v>10300</v>
      </c>
      <c r="C291" s="112" t="s">
        <v>1755</v>
      </c>
    </row>
    <row r="292" spans="2:3">
      <c r="B292" s="112" t="s">
        <v>10301</v>
      </c>
      <c r="C292" s="112" t="s">
        <v>1756</v>
      </c>
    </row>
    <row r="293" spans="2:3">
      <c r="B293" s="112" t="s">
        <v>10302</v>
      </c>
      <c r="C293" s="112" t="s">
        <v>1757</v>
      </c>
    </row>
    <row r="294" spans="2:3">
      <c r="B294" s="112" t="s">
        <v>10303</v>
      </c>
      <c r="C294" s="112" t="s">
        <v>1758</v>
      </c>
    </row>
    <row r="295" spans="2:3">
      <c r="B295" s="112" t="s">
        <v>10304</v>
      </c>
      <c r="C295" s="112" t="s">
        <v>1759</v>
      </c>
    </row>
    <row r="296" spans="2:3">
      <c r="B296" s="112" t="s">
        <v>10305</v>
      </c>
      <c r="C296" s="112" t="s">
        <v>1760</v>
      </c>
    </row>
    <row r="297" spans="2:3">
      <c r="B297" s="112" t="s">
        <v>10306</v>
      </c>
      <c r="C297" s="112" t="s">
        <v>1761</v>
      </c>
    </row>
    <row r="298" spans="2:3">
      <c r="B298" s="112" t="s">
        <v>10307</v>
      </c>
      <c r="C298" s="112" t="s">
        <v>1762</v>
      </c>
    </row>
    <row r="299" spans="2:3">
      <c r="B299" s="112" t="s">
        <v>10308</v>
      </c>
      <c r="C299" s="112" t="s">
        <v>1763</v>
      </c>
    </row>
    <row r="300" spans="2:3">
      <c r="B300" s="112" t="s">
        <v>10309</v>
      </c>
      <c r="C300" s="112" t="s">
        <v>1764</v>
      </c>
    </row>
    <row r="301" spans="2:3">
      <c r="B301" s="112" t="s">
        <v>10310</v>
      </c>
      <c r="C301" s="112" t="s">
        <v>1765</v>
      </c>
    </row>
    <row r="302" spans="2:3">
      <c r="B302" s="112" t="s">
        <v>10311</v>
      </c>
      <c r="C302" s="112" t="s">
        <v>1766</v>
      </c>
    </row>
    <row r="303" spans="2:3">
      <c r="B303" s="112" t="s">
        <v>10312</v>
      </c>
      <c r="C303" s="112" t="s">
        <v>1767</v>
      </c>
    </row>
    <row r="304" spans="2:3">
      <c r="B304" s="112" t="s">
        <v>10313</v>
      </c>
      <c r="C304" s="112" t="s">
        <v>1768</v>
      </c>
    </row>
    <row r="305" spans="2:3">
      <c r="B305" s="112" t="s">
        <v>10314</v>
      </c>
      <c r="C305" s="112" t="s">
        <v>1769</v>
      </c>
    </row>
    <row r="306" spans="2:3">
      <c r="B306" s="112" t="s">
        <v>10315</v>
      </c>
      <c r="C306" s="112" t="s">
        <v>1770</v>
      </c>
    </row>
    <row r="307" spans="2:3">
      <c r="B307" s="112" t="s">
        <v>10316</v>
      </c>
      <c r="C307" s="112" t="s">
        <v>1771</v>
      </c>
    </row>
    <row r="308" spans="2:3">
      <c r="B308" s="112" t="s">
        <v>10317</v>
      </c>
      <c r="C308" s="112" t="s">
        <v>1772</v>
      </c>
    </row>
    <row r="309" spans="2:3">
      <c r="B309" s="112" t="s">
        <v>10318</v>
      </c>
      <c r="C309" s="112" t="s">
        <v>1773</v>
      </c>
    </row>
    <row r="310" spans="2:3">
      <c r="B310" s="112" t="s">
        <v>10319</v>
      </c>
      <c r="C310" s="112" t="s">
        <v>1774</v>
      </c>
    </row>
    <row r="311" spans="2:3">
      <c r="B311" s="112" t="s">
        <v>10320</v>
      </c>
      <c r="C311" s="112" t="s">
        <v>1775</v>
      </c>
    </row>
    <row r="312" spans="2:3">
      <c r="B312" s="112" t="s">
        <v>10321</v>
      </c>
      <c r="C312" s="112" t="s">
        <v>1776</v>
      </c>
    </row>
    <row r="313" spans="2:3">
      <c r="B313" s="112" t="s">
        <v>10322</v>
      </c>
      <c r="C313" s="112" t="s">
        <v>1777</v>
      </c>
    </row>
    <row r="314" spans="2:3">
      <c r="B314" s="112" t="s">
        <v>10323</v>
      </c>
      <c r="C314" s="112" t="s">
        <v>1778</v>
      </c>
    </row>
    <row r="315" spans="2:3">
      <c r="B315" s="112" t="s">
        <v>10324</v>
      </c>
      <c r="C315" s="112" t="s">
        <v>1435</v>
      </c>
    </row>
    <row r="316" spans="2:3">
      <c r="B316" s="112" t="s">
        <v>10325</v>
      </c>
      <c r="C316" s="112" t="s">
        <v>1779</v>
      </c>
    </row>
    <row r="317" spans="2:3">
      <c r="B317" s="112" t="s">
        <v>10326</v>
      </c>
      <c r="C317" s="112" t="s">
        <v>1780</v>
      </c>
    </row>
    <row r="318" spans="2:3">
      <c r="B318" s="112" t="s">
        <v>10327</v>
      </c>
      <c r="C318" s="112" t="s">
        <v>1781</v>
      </c>
    </row>
    <row r="319" spans="2:3">
      <c r="B319" s="112" t="s">
        <v>10328</v>
      </c>
      <c r="C319" s="112" t="s">
        <v>1782</v>
      </c>
    </row>
    <row r="320" spans="2:3">
      <c r="B320" s="112" t="s">
        <v>10329</v>
      </c>
      <c r="C320" s="112" t="s">
        <v>1783</v>
      </c>
    </row>
    <row r="321" spans="2:3">
      <c r="B321" s="112" t="s">
        <v>10330</v>
      </c>
      <c r="C321" s="112" t="s">
        <v>1784</v>
      </c>
    </row>
    <row r="322" spans="2:3">
      <c r="B322" s="112" t="s">
        <v>10331</v>
      </c>
      <c r="C322" s="112" t="s">
        <v>1785</v>
      </c>
    </row>
    <row r="323" spans="2:3">
      <c r="B323" s="112" t="s">
        <v>10332</v>
      </c>
      <c r="C323" s="112" t="s">
        <v>1786</v>
      </c>
    </row>
    <row r="324" spans="2:3">
      <c r="B324" s="112" t="s">
        <v>10333</v>
      </c>
      <c r="C324" s="112" t="s">
        <v>1787</v>
      </c>
    </row>
    <row r="325" spans="2:3">
      <c r="B325" s="112" t="s">
        <v>10334</v>
      </c>
      <c r="C325" s="112" t="s">
        <v>1788</v>
      </c>
    </row>
    <row r="326" spans="2:3">
      <c r="B326" s="112" t="s">
        <v>10335</v>
      </c>
      <c r="C326" s="112" t="s">
        <v>1789</v>
      </c>
    </row>
    <row r="327" spans="2:3">
      <c r="B327" s="112" t="s">
        <v>10336</v>
      </c>
      <c r="C327" s="112" t="s">
        <v>1790</v>
      </c>
    </row>
    <row r="328" spans="2:3">
      <c r="B328" s="112" t="s">
        <v>10337</v>
      </c>
      <c r="C328" s="112" t="s">
        <v>1791</v>
      </c>
    </row>
    <row r="329" spans="2:3">
      <c r="B329" s="112" t="s">
        <v>10338</v>
      </c>
      <c r="C329" s="112" t="s">
        <v>1792</v>
      </c>
    </row>
    <row r="330" spans="2:3">
      <c r="B330" s="112" t="s">
        <v>10339</v>
      </c>
      <c r="C330" s="112" t="s">
        <v>1793</v>
      </c>
    </row>
    <row r="331" spans="2:3">
      <c r="B331" s="112" t="s">
        <v>10340</v>
      </c>
      <c r="C331" s="112" t="s">
        <v>1794</v>
      </c>
    </row>
    <row r="332" spans="2:3">
      <c r="B332" s="112" t="s">
        <v>10341</v>
      </c>
      <c r="C332" s="112" t="s">
        <v>1795</v>
      </c>
    </row>
    <row r="333" spans="2:3">
      <c r="B333" s="112" t="s">
        <v>10342</v>
      </c>
      <c r="C333" s="112" t="s">
        <v>1796</v>
      </c>
    </row>
    <row r="334" spans="2:3">
      <c r="B334" s="112" t="s">
        <v>10343</v>
      </c>
      <c r="C334" s="112" t="s">
        <v>1797</v>
      </c>
    </row>
    <row r="335" spans="2:3">
      <c r="B335" s="112" t="s">
        <v>10344</v>
      </c>
      <c r="C335" s="112" t="s">
        <v>1798</v>
      </c>
    </row>
    <row r="336" spans="2:3">
      <c r="B336" s="112" t="s">
        <v>10345</v>
      </c>
      <c r="C336" s="112" t="s">
        <v>1799</v>
      </c>
    </row>
    <row r="337" spans="2:3">
      <c r="B337" s="112" t="s">
        <v>10346</v>
      </c>
      <c r="C337" s="112" t="s">
        <v>1800</v>
      </c>
    </row>
    <row r="338" spans="2:3">
      <c r="B338" s="112" t="s">
        <v>10347</v>
      </c>
      <c r="C338" s="112" t="s">
        <v>1801</v>
      </c>
    </row>
    <row r="339" spans="2:3">
      <c r="B339" s="112" t="s">
        <v>10348</v>
      </c>
      <c r="C339" s="112" t="s">
        <v>1802</v>
      </c>
    </row>
    <row r="340" spans="2:3">
      <c r="B340" s="112" t="s">
        <v>10349</v>
      </c>
      <c r="C340" s="112" t="s">
        <v>1803</v>
      </c>
    </row>
    <row r="341" spans="2:3">
      <c r="B341" s="112" t="s">
        <v>10350</v>
      </c>
      <c r="C341" s="112" t="s">
        <v>1804</v>
      </c>
    </row>
    <row r="342" spans="2:3">
      <c r="B342" s="112" t="s">
        <v>10351</v>
      </c>
      <c r="C342" s="112" t="s">
        <v>1464</v>
      </c>
    </row>
    <row r="343" spans="2:3">
      <c r="B343" s="112" t="s">
        <v>10352</v>
      </c>
      <c r="C343" s="112" t="s">
        <v>1805</v>
      </c>
    </row>
    <row r="344" spans="2:3">
      <c r="B344" s="112" t="s">
        <v>10353</v>
      </c>
      <c r="C344" s="112" t="s">
        <v>5561</v>
      </c>
    </row>
    <row r="345" spans="2:3">
      <c r="B345" s="112" t="s">
        <v>10354</v>
      </c>
      <c r="C345" s="112" t="s">
        <v>5563</v>
      </c>
    </row>
    <row r="346" spans="2:3">
      <c r="B346" s="112" t="s">
        <v>10355</v>
      </c>
      <c r="C346" s="112" t="s">
        <v>5562</v>
      </c>
    </row>
    <row r="347" spans="2:3">
      <c r="B347" s="112" t="s">
        <v>10356</v>
      </c>
      <c r="C347" s="112" t="s">
        <v>6799</v>
      </c>
    </row>
    <row r="348" spans="2:3">
      <c r="B348" s="112" t="s">
        <v>10357</v>
      </c>
      <c r="C348" s="112" t="s">
        <v>3480</v>
      </c>
    </row>
    <row r="349" spans="2:3">
      <c r="B349" s="112" t="s">
        <v>10358</v>
      </c>
      <c r="C349" s="112" t="s">
        <v>5462</v>
      </c>
    </row>
    <row r="350" spans="2:3">
      <c r="B350" s="112" t="s">
        <v>10359</v>
      </c>
      <c r="C350" s="112" t="s">
        <v>5564</v>
      </c>
    </row>
    <row r="369" s="113" customFormat="1"/>
    <row r="370" s="113" customFormat="1"/>
    <row r="371" s="113" customFormat="1"/>
    <row r="372" s="113" customFormat="1"/>
  </sheetData>
  <mergeCells count="1">
    <mergeCell ref="B1:C1"/>
  </mergeCells>
  <phoneticPr fontId="20"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dimension ref="A1:B350"/>
  <sheetViews>
    <sheetView workbookViewId="0">
      <selection activeCell="F14" sqref="F14"/>
    </sheetView>
  </sheetViews>
  <sheetFormatPr defaultColWidth="9" defaultRowHeight="16.5"/>
  <cols>
    <col min="1" max="1" width="23.25" style="109" customWidth="1"/>
    <col min="2" max="2" width="25.375" style="109" customWidth="1"/>
    <col min="3" max="16384" width="9" style="110"/>
  </cols>
  <sheetData>
    <row r="1" spans="1:2" ht="21">
      <c r="A1" s="419" t="s">
        <v>239</v>
      </c>
      <c r="B1" s="419"/>
    </row>
    <row r="2" spans="1:2" ht="15">
      <c r="A2" s="111" t="s">
        <v>10011</v>
      </c>
      <c r="B2" s="111" t="s">
        <v>9895</v>
      </c>
    </row>
    <row r="3" spans="1:2">
      <c r="A3" s="112" t="s">
        <v>10360</v>
      </c>
      <c r="B3" s="112" t="s">
        <v>1468</v>
      </c>
    </row>
    <row r="4" spans="1:2">
      <c r="A4" s="112" t="s">
        <v>10361</v>
      </c>
      <c r="B4" s="112" t="s">
        <v>1469</v>
      </c>
    </row>
    <row r="5" spans="1:2">
      <c r="A5" s="112" t="s">
        <v>10362</v>
      </c>
      <c r="B5" s="112" t="s">
        <v>1470</v>
      </c>
    </row>
    <row r="6" spans="1:2">
      <c r="A6" s="112" t="s">
        <v>10363</v>
      </c>
      <c r="B6" s="112" t="s">
        <v>1471</v>
      </c>
    </row>
    <row r="7" spans="1:2">
      <c r="A7" s="112" t="s">
        <v>10364</v>
      </c>
      <c r="B7" s="112" t="s">
        <v>1472</v>
      </c>
    </row>
    <row r="8" spans="1:2">
      <c r="A8" s="112" t="s">
        <v>10365</v>
      </c>
      <c r="B8" s="112" t="s">
        <v>1473</v>
      </c>
    </row>
    <row r="9" spans="1:2">
      <c r="A9" s="112" t="s">
        <v>10366</v>
      </c>
      <c r="B9" s="112" t="s">
        <v>1474</v>
      </c>
    </row>
    <row r="10" spans="1:2">
      <c r="A10" s="112" t="s">
        <v>10367</v>
      </c>
      <c r="B10" s="112" t="s">
        <v>1475</v>
      </c>
    </row>
    <row r="11" spans="1:2">
      <c r="A11" s="112" t="s">
        <v>10368</v>
      </c>
      <c r="B11" s="112" t="s">
        <v>1476</v>
      </c>
    </row>
    <row r="12" spans="1:2">
      <c r="A12" s="112" t="s">
        <v>10369</v>
      </c>
      <c r="B12" s="112" t="s">
        <v>1477</v>
      </c>
    </row>
    <row r="13" spans="1:2">
      <c r="A13" s="112" t="s">
        <v>10370</v>
      </c>
      <c r="B13" s="112" t="s">
        <v>1478</v>
      </c>
    </row>
    <row r="14" spans="1:2">
      <c r="A14" s="112" t="s">
        <v>10371</v>
      </c>
      <c r="B14" s="112" t="s">
        <v>1479</v>
      </c>
    </row>
    <row r="15" spans="1:2">
      <c r="A15" s="112" t="s">
        <v>10372</v>
      </c>
      <c r="B15" s="112" t="s">
        <v>1480</v>
      </c>
    </row>
    <row r="16" spans="1:2">
      <c r="A16" s="112" t="s">
        <v>10373</v>
      </c>
      <c r="B16" s="112" t="s">
        <v>1481</v>
      </c>
    </row>
    <row r="17" spans="1:2">
      <c r="A17" s="112" t="s">
        <v>10374</v>
      </c>
      <c r="B17" s="112" t="s">
        <v>1482</v>
      </c>
    </row>
    <row r="18" spans="1:2">
      <c r="A18" s="112" t="s">
        <v>10375</v>
      </c>
      <c r="B18" s="112" t="s">
        <v>1483</v>
      </c>
    </row>
    <row r="19" spans="1:2">
      <c r="A19" s="112" t="s">
        <v>10376</v>
      </c>
      <c r="B19" s="112" t="s">
        <v>1484</v>
      </c>
    </row>
    <row r="20" spans="1:2">
      <c r="A20" s="112" t="s">
        <v>10377</v>
      </c>
      <c r="B20" s="112" t="s">
        <v>1485</v>
      </c>
    </row>
    <row r="21" spans="1:2">
      <c r="A21" s="112" t="s">
        <v>10378</v>
      </c>
      <c r="B21" s="112" t="s">
        <v>1486</v>
      </c>
    </row>
    <row r="22" spans="1:2">
      <c r="A22" s="112" t="s">
        <v>10379</v>
      </c>
      <c r="B22" s="112" t="s">
        <v>1487</v>
      </c>
    </row>
    <row r="23" spans="1:2">
      <c r="A23" s="112" t="s">
        <v>10380</v>
      </c>
      <c r="B23" s="112" t="s">
        <v>1488</v>
      </c>
    </row>
    <row r="24" spans="1:2">
      <c r="A24" s="112" t="s">
        <v>10381</v>
      </c>
      <c r="B24" s="112" t="s">
        <v>1489</v>
      </c>
    </row>
    <row r="25" spans="1:2">
      <c r="A25" s="112" t="s">
        <v>10382</v>
      </c>
      <c r="B25" s="112" t="s">
        <v>1490</v>
      </c>
    </row>
    <row r="26" spans="1:2">
      <c r="A26" s="112" t="s">
        <v>10383</v>
      </c>
      <c r="B26" s="112" t="s">
        <v>1491</v>
      </c>
    </row>
    <row r="27" spans="1:2">
      <c r="A27" s="112" t="s">
        <v>10384</v>
      </c>
      <c r="B27" s="112" t="s">
        <v>1492</v>
      </c>
    </row>
    <row r="28" spans="1:2">
      <c r="A28" s="112" t="s">
        <v>10385</v>
      </c>
      <c r="B28" s="112" t="s">
        <v>1493</v>
      </c>
    </row>
    <row r="29" spans="1:2">
      <c r="A29" s="112" t="s">
        <v>10386</v>
      </c>
      <c r="B29" s="112" t="s">
        <v>1494</v>
      </c>
    </row>
    <row r="30" spans="1:2">
      <c r="A30" s="112" t="s">
        <v>10387</v>
      </c>
      <c r="B30" s="112" t="s">
        <v>1495</v>
      </c>
    </row>
    <row r="31" spans="1:2">
      <c r="A31" s="112" t="s">
        <v>10388</v>
      </c>
      <c r="B31" s="112" t="s">
        <v>1496</v>
      </c>
    </row>
    <row r="32" spans="1:2">
      <c r="A32" s="112" t="s">
        <v>10389</v>
      </c>
      <c r="B32" s="112" t="s">
        <v>1497</v>
      </c>
    </row>
    <row r="33" spans="1:2">
      <c r="A33" s="112" t="s">
        <v>10390</v>
      </c>
      <c r="B33" s="112" t="s">
        <v>1498</v>
      </c>
    </row>
    <row r="34" spans="1:2">
      <c r="A34" s="112" t="s">
        <v>10391</v>
      </c>
      <c r="B34" s="112" t="s">
        <v>1499</v>
      </c>
    </row>
    <row r="35" spans="1:2">
      <c r="A35" s="112" t="s">
        <v>10392</v>
      </c>
      <c r="B35" s="112" t="s">
        <v>1500</v>
      </c>
    </row>
    <row r="36" spans="1:2">
      <c r="A36" s="112" t="s">
        <v>10393</v>
      </c>
      <c r="B36" s="112" t="s">
        <v>1164</v>
      </c>
    </row>
    <row r="37" spans="1:2">
      <c r="A37" s="112" t="s">
        <v>10394</v>
      </c>
      <c r="B37" s="112" t="s">
        <v>1501</v>
      </c>
    </row>
    <row r="38" spans="1:2">
      <c r="A38" s="112" t="s">
        <v>10395</v>
      </c>
      <c r="B38" s="112" t="s">
        <v>1502</v>
      </c>
    </row>
    <row r="39" spans="1:2">
      <c r="A39" s="112" t="s">
        <v>10396</v>
      </c>
      <c r="B39" s="112" t="s">
        <v>1503</v>
      </c>
    </row>
    <row r="40" spans="1:2">
      <c r="A40" s="112" t="s">
        <v>10397</v>
      </c>
      <c r="B40" s="112" t="s">
        <v>1504</v>
      </c>
    </row>
    <row r="41" spans="1:2">
      <c r="A41" s="112" t="s">
        <v>10398</v>
      </c>
      <c r="B41" s="112" t="s">
        <v>1505</v>
      </c>
    </row>
    <row r="42" spans="1:2">
      <c r="A42" s="112" t="s">
        <v>10399</v>
      </c>
      <c r="B42" s="112" t="s">
        <v>1506</v>
      </c>
    </row>
    <row r="43" spans="1:2">
      <c r="A43" s="112" t="s">
        <v>10400</v>
      </c>
      <c r="B43" s="112" t="s">
        <v>1507</v>
      </c>
    </row>
    <row r="44" spans="1:2">
      <c r="A44" s="112" t="s">
        <v>10401</v>
      </c>
      <c r="B44" s="112" t="s">
        <v>1508</v>
      </c>
    </row>
    <row r="45" spans="1:2">
      <c r="A45" s="112" t="s">
        <v>10402</v>
      </c>
      <c r="B45" s="112" t="s">
        <v>1509</v>
      </c>
    </row>
    <row r="46" spans="1:2">
      <c r="A46" s="112" t="s">
        <v>10403</v>
      </c>
      <c r="B46" s="112" t="s">
        <v>1510</v>
      </c>
    </row>
    <row r="47" spans="1:2">
      <c r="A47" s="112" t="s">
        <v>10404</v>
      </c>
      <c r="B47" s="112" t="s">
        <v>1511</v>
      </c>
    </row>
    <row r="48" spans="1:2">
      <c r="A48" s="112" t="s">
        <v>10405</v>
      </c>
      <c r="B48" s="112" t="s">
        <v>1512</v>
      </c>
    </row>
    <row r="49" spans="1:2">
      <c r="A49" s="112" t="s">
        <v>10406</v>
      </c>
      <c r="B49" s="112" t="s">
        <v>1513</v>
      </c>
    </row>
    <row r="50" spans="1:2">
      <c r="A50" s="112" t="s">
        <v>10407</v>
      </c>
      <c r="B50" s="112" t="s">
        <v>1514</v>
      </c>
    </row>
    <row r="51" spans="1:2">
      <c r="A51" s="112" t="s">
        <v>10408</v>
      </c>
      <c r="B51" s="112" t="s">
        <v>1515</v>
      </c>
    </row>
    <row r="52" spans="1:2">
      <c r="A52" s="112" t="s">
        <v>10409</v>
      </c>
      <c r="B52" s="112" t="s">
        <v>1516</v>
      </c>
    </row>
    <row r="53" spans="1:2">
      <c r="A53" s="112" t="s">
        <v>10410</v>
      </c>
      <c r="B53" s="112" t="s">
        <v>1517</v>
      </c>
    </row>
    <row r="54" spans="1:2">
      <c r="A54" s="112" t="s">
        <v>10411</v>
      </c>
      <c r="B54" s="112" t="s">
        <v>1518</v>
      </c>
    </row>
    <row r="55" spans="1:2">
      <c r="A55" s="112" t="s">
        <v>10412</v>
      </c>
      <c r="B55" s="112" t="s">
        <v>1519</v>
      </c>
    </row>
    <row r="56" spans="1:2">
      <c r="A56" s="112" t="s">
        <v>10413</v>
      </c>
      <c r="B56" s="112" t="s">
        <v>1520</v>
      </c>
    </row>
    <row r="57" spans="1:2">
      <c r="A57" s="112" t="s">
        <v>10414</v>
      </c>
      <c r="B57" s="112" t="s">
        <v>1521</v>
      </c>
    </row>
    <row r="58" spans="1:2">
      <c r="A58" s="112" t="s">
        <v>10415</v>
      </c>
      <c r="B58" s="112" t="s">
        <v>1522</v>
      </c>
    </row>
    <row r="59" spans="1:2">
      <c r="A59" s="112" t="s">
        <v>10416</v>
      </c>
      <c r="B59" s="112" t="s">
        <v>1523</v>
      </c>
    </row>
    <row r="60" spans="1:2">
      <c r="A60" s="112" t="s">
        <v>10417</v>
      </c>
      <c r="B60" s="112" t="s">
        <v>1524</v>
      </c>
    </row>
    <row r="61" spans="1:2">
      <c r="A61" s="112" t="s">
        <v>10418</v>
      </c>
      <c r="B61" s="112" t="s">
        <v>1525</v>
      </c>
    </row>
    <row r="62" spans="1:2">
      <c r="A62" s="112" t="s">
        <v>10419</v>
      </c>
      <c r="B62" s="112" t="s">
        <v>1526</v>
      </c>
    </row>
    <row r="63" spans="1:2">
      <c r="A63" s="112" t="s">
        <v>10420</v>
      </c>
      <c r="B63" s="112" t="s">
        <v>1527</v>
      </c>
    </row>
    <row r="64" spans="1:2">
      <c r="A64" s="112" t="s">
        <v>10421</v>
      </c>
      <c r="B64" s="112" t="s">
        <v>1528</v>
      </c>
    </row>
    <row r="65" spans="1:2">
      <c r="A65" s="112" t="s">
        <v>10422</v>
      </c>
      <c r="B65" s="112" t="s">
        <v>1529</v>
      </c>
    </row>
    <row r="66" spans="1:2">
      <c r="A66" s="112" t="s">
        <v>10423</v>
      </c>
      <c r="B66" s="112" t="s">
        <v>1530</v>
      </c>
    </row>
    <row r="67" spans="1:2">
      <c r="A67" s="112" t="s">
        <v>10424</v>
      </c>
      <c r="B67" s="112" t="s">
        <v>1531</v>
      </c>
    </row>
    <row r="68" spans="1:2">
      <c r="A68" s="112" t="s">
        <v>10425</v>
      </c>
      <c r="B68" s="112" t="s">
        <v>1532</v>
      </c>
    </row>
    <row r="69" spans="1:2">
      <c r="A69" s="112" t="s">
        <v>10426</v>
      </c>
      <c r="B69" s="112" t="s">
        <v>1533</v>
      </c>
    </row>
    <row r="70" spans="1:2">
      <c r="A70" s="112" t="s">
        <v>10427</v>
      </c>
      <c r="B70" s="112" t="s">
        <v>1534</v>
      </c>
    </row>
    <row r="71" spans="1:2">
      <c r="A71" s="112" t="s">
        <v>10428</v>
      </c>
      <c r="B71" s="112" t="s">
        <v>1535</v>
      </c>
    </row>
    <row r="72" spans="1:2">
      <c r="A72" s="112" t="s">
        <v>10429</v>
      </c>
      <c r="B72" s="112" t="s">
        <v>1536</v>
      </c>
    </row>
    <row r="73" spans="1:2">
      <c r="A73" s="112" t="s">
        <v>10430</v>
      </c>
      <c r="B73" s="112" t="s">
        <v>1537</v>
      </c>
    </row>
    <row r="74" spans="1:2">
      <c r="A74" s="112" t="s">
        <v>10431</v>
      </c>
      <c r="B74" s="112" t="s">
        <v>1538</v>
      </c>
    </row>
    <row r="75" spans="1:2">
      <c r="A75" s="112" t="s">
        <v>10432</v>
      </c>
      <c r="B75" s="112" t="s">
        <v>1539</v>
      </c>
    </row>
    <row r="76" spans="1:2">
      <c r="A76" s="112" t="s">
        <v>10433</v>
      </c>
      <c r="B76" s="112" t="s">
        <v>1540</v>
      </c>
    </row>
    <row r="77" spans="1:2">
      <c r="A77" s="112" t="s">
        <v>10434</v>
      </c>
      <c r="B77" s="112" t="s">
        <v>1541</v>
      </c>
    </row>
    <row r="78" spans="1:2">
      <c r="A78" s="112" t="s">
        <v>10435</v>
      </c>
      <c r="B78" s="112" t="s">
        <v>1542</v>
      </c>
    </row>
    <row r="79" spans="1:2">
      <c r="A79" s="112" t="s">
        <v>10436</v>
      </c>
      <c r="B79" s="112" t="s">
        <v>1543</v>
      </c>
    </row>
    <row r="80" spans="1:2">
      <c r="A80" s="112" t="s">
        <v>10437</v>
      </c>
      <c r="B80" s="112" t="s">
        <v>1544</v>
      </c>
    </row>
    <row r="81" spans="1:2">
      <c r="A81" s="112" t="s">
        <v>10438</v>
      </c>
      <c r="B81" s="112" t="s">
        <v>1545</v>
      </c>
    </row>
    <row r="82" spans="1:2">
      <c r="A82" s="112" t="s">
        <v>10439</v>
      </c>
      <c r="B82" s="112" t="s">
        <v>1546</v>
      </c>
    </row>
    <row r="83" spans="1:2">
      <c r="A83" s="112" t="s">
        <v>10440</v>
      </c>
      <c r="B83" s="112" t="s">
        <v>1547</v>
      </c>
    </row>
    <row r="84" spans="1:2">
      <c r="A84" s="112" t="s">
        <v>10441</v>
      </c>
      <c r="B84" s="112" t="s">
        <v>1548</v>
      </c>
    </row>
    <row r="85" spans="1:2">
      <c r="A85" s="112" t="s">
        <v>10442</v>
      </c>
      <c r="B85" s="112" t="s">
        <v>1549</v>
      </c>
    </row>
    <row r="86" spans="1:2">
      <c r="A86" s="112" t="s">
        <v>10443</v>
      </c>
      <c r="B86" s="112" t="s">
        <v>1550</v>
      </c>
    </row>
    <row r="87" spans="1:2">
      <c r="A87" s="112" t="s">
        <v>10444</v>
      </c>
      <c r="B87" s="112" t="s">
        <v>1551</v>
      </c>
    </row>
    <row r="88" spans="1:2">
      <c r="A88" s="112" t="s">
        <v>10445</v>
      </c>
      <c r="B88" s="112" t="s">
        <v>1552</v>
      </c>
    </row>
    <row r="89" spans="1:2">
      <c r="A89" s="112" t="s">
        <v>10446</v>
      </c>
      <c r="B89" s="112" t="s">
        <v>1553</v>
      </c>
    </row>
    <row r="90" spans="1:2">
      <c r="A90" s="112" t="s">
        <v>10447</v>
      </c>
      <c r="B90" s="112" t="s">
        <v>1554</v>
      </c>
    </row>
    <row r="91" spans="1:2">
      <c r="A91" s="112" t="s">
        <v>10448</v>
      </c>
      <c r="B91" s="112" t="s">
        <v>1555</v>
      </c>
    </row>
    <row r="92" spans="1:2">
      <c r="A92" s="112" t="s">
        <v>10449</v>
      </c>
      <c r="B92" s="112" t="s">
        <v>1556</v>
      </c>
    </row>
    <row r="93" spans="1:2">
      <c r="A93" s="112" t="s">
        <v>10450</v>
      </c>
      <c r="B93" s="112" t="s">
        <v>1557</v>
      </c>
    </row>
    <row r="94" spans="1:2">
      <c r="A94" s="112" t="s">
        <v>10451</v>
      </c>
      <c r="B94" s="112" t="s">
        <v>1558</v>
      </c>
    </row>
    <row r="95" spans="1:2">
      <c r="A95" s="112" t="s">
        <v>10452</v>
      </c>
      <c r="B95" s="112" t="s">
        <v>1559</v>
      </c>
    </row>
    <row r="96" spans="1:2">
      <c r="A96" s="112" t="s">
        <v>10453</v>
      </c>
      <c r="B96" s="112" t="s">
        <v>1560</v>
      </c>
    </row>
    <row r="97" spans="1:2">
      <c r="A97" s="112" t="s">
        <v>10454</v>
      </c>
      <c r="B97" s="112" t="s">
        <v>1561</v>
      </c>
    </row>
    <row r="98" spans="1:2">
      <c r="A98" s="112" t="s">
        <v>10455</v>
      </c>
      <c r="B98" s="112" t="s">
        <v>1562</v>
      </c>
    </row>
    <row r="99" spans="1:2">
      <c r="A99" s="112" t="s">
        <v>10456</v>
      </c>
      <c r="B99" s="112" t="s">
        <v>1563</v>
      </c>
    </row>
    <row r="100" spans="1:2">
      <c r="A100" s="112" t="s">
        <v>10457</v>
      </c>
      <c r="B100" s="112" t="s">
        <v>1564</v>
      </c>
    </row>
    <row r="101" spans="1:2">
      <c r="A101" s="112" t="s">
        <v>10458</v>
      </c>
      <c r="B101" s="112" t="s">
        <v>1565</v>
      </c>
    </row>
    <row r="102" spans="1:2">
      <c r="A102" s="112" t="s">
        <v>10459</v>
      </c>
      <c r="B102" s="112" t="s">
        <v>1566</v>
      </c>
    </row>
    <row r="103" spans="1:2">
      <c r="A103" s="112" t="s">
        <v>10460</v>
      </c>
      <c r="B103" s="112" t="s">
        <v>1567</v>
      </c>
    </row>
    <row r="104" spans="1:2">
      <c r="A104" s="112" t="s">
        <v>10461</v>
      </c>
      <c r="B104" s="112" t="s">
        <v>1568</v>
      </c>
    </row>
    <row r="105" spans="1:2">
      <c r="A105" s="112" t="s">
        <v>10462</v>
      </c>
      <c r="B105" s="112" t="s">
        <v>1569</v>
      </c>
    </row>
    <row r="106" spans="1:2">
      <c r="A106" s="112" t="s">
        <v>10463</v>
      </c>
      <c r="B106" s="112" t="s">
        <v>1570</v>
      </c>
    </row>
    <row r="107" spans="1:2">
      <c r="A107" s="112" t="s">
        <v>10464</v>
      </c>
      <c r="B107" s="112" t="s">
        <v>1571</v>
      </c>
    </row>
    <row r="108" spans="1:2">
      <c r="A108" s="112" t="s">
        <v>10465</v>
      </c>
      <c r="B108" s="112" t="s">
        <v>1572</v>
      </c>
    </row>
    <row r="109" spans="1:2">
      <c r="A109" s="112" t="s">
        <v>10466</v>
      </c>
      <c r="B109" s="112" t="s">
        <v>1573</v>
      </c>
    </row>
    <row r="110" spans="1:2">
      <c r="A110" s="112" t="s">
        <v>10467</v>
      </c>
      <c r="B110" s="112" t="s">
        <v>1574</v>
      </c>
    </row>
    <row r="111" spans="1:2">
      <c r="A111" s="112" t="s">
        <v>10468</v>
      </c>
      <c r="B111" s="112" t="s">
        <v>1575</v>
      </c>
    </row>
    <row r="112" spans="1:2">
      <c r="A112" s="112" t="s">
        <v>10469</v>
      </c>
      <c r="B112" s="112" t="s">
        <v>1576</v>
      </c>
    </row>
    <row r="113" spans="1:2">
      <c r="A113" s="112" t="s">
        <v>10470</v>
      </c>
      <c r="B113" s="112" t="s">
        <v>1577</v>
      </c>
    </row>
    <row r="114" spans="1:2">
      <c r="A114" s="112" t="s">
        <v>10471</v>
      </c>
      <c r="B114" s="112" t="s">
        <v>1578</v>
      </c>
    </row>
    <row r="115" spans="1:2">
      <c r="A115" s="112" t="s">
        <v>10472</v>
      </c>
      <c r="B115" s="112" t="s">
        <v>1579</v>
      </c>
    </row>
    <row r="116" spans="1:2">
      <c r="A116" s="112" t="s">
        <v>10473</v>
      </c>
      <c r="B116" s="112" t="s">
        <v>1580</v>
      </c>
    </row>
    <row r="117" spans="1:2">
      <c r="A117" s="112" t="s">
        <v>10474</v>
      </c>
      <c r="B117" s="112" t="s">
        <v>1581</v>
      </c>
    </row>
    <row r="118" spans="1:2">
      <c r="A118" s="112" t="s">
        <v>10475</v>
      </c>
      <c r="B118" s="112" t="s">
        <v>1582</v>
      </c>
    </row>
    <row r="119" spans="1:2">
      <c r="A119" s="112" t="s">
        <v>10476</v>
      </c>
      <c r="B119" s="112" t="s">
        <v>1583</v>
      </c>
    </row>
    <row r="120" spans="1:2">
      <c r="A120" s="112" t="s">
        <v>10477</v>
      </c>
      <c r="B120" s="112" t="s">
        <v>1584</v>
      </c>
    </row>
    <row r="121" spans="1:2">
      <c r="A121" s="112" t="s">
        <v>10478</v>
      </c>
      <c r="B121" s="112" t="s">
        <v>1585</v>
      </c>
    </row>
    <row r="122" spans="1:2">
      <c r="A122" s="112" t="s">
        <v>10479</v>
      </c>
      <c r="B122" s="112" t="s">
        <v>1586</v>
      </c>
    </row>
    <row r="123" spans="1:2">
      <c r="A123" s="112" t="s">
        <v>10480</v>
      </c>
      <c r="B123" s="112" t="s">
        <v>1587</v>
      </c>
    </row>
    <row r="124" spans="1:2">
      <c r="A124" s="112" t="s">
        <v>10481</v>
      </c>
      <c r="B124" s="112" t="s">
        <v>1588</v>
      </c>
    </row>
    <row r="125" spans="1:2">
      <c r="A125" s="112" t="s">
        <v>10482</v>
      </c>
      <c r="B125" s="112" t="s">
        <v>1589</v>
      </c>
    </row>
    <row r="126" spans="1:2">
      <c r="A126" s="112" t="s">
        <v>10483</v>
      </c>
      <c r="B126" s="112" t="s">
        <v>1590</v>
      </c>
    </row>
    <row r="127" spans="1:2">
      <c r="A127" s="112" t="s">
        <v>10484</v>
      </c>
      <c r="B127" s="112" t="s">
        <v>1591</v>
      </c>
    </row>
    <row r="128" spans="1:2">
      <c r="A128" s="112" t="s">
        <v>10485</v>
      </c>
      <c r="B128" s="112" t="s">
        <v>1592</v>
      </c>
    </row>
    <row r="129" spans="1:2">
      <c r="A129" s="112" t="s">
        <v>10486</v>
      </c>
      <c r="B129" s="112" t="s">
        <v>1593</v>
      </c>
    </row>
    <row r="130" spans="1:2">
      <c r="A130" s="112" t="s">
        <v>10487</v>
      </c>
      <c r="B130" s="112" t="s">
        <v>1594</v>
      </c>
    </row>
    <row r="131" spans="1:2">
      <c r="A131" s="112" t="s">
        <v>10488</v>
      </c>
      <c r="B131" s="112" t="s">
        <v>1595</v>
      </c>
    </row>
    <row r="132" spans="1:2">
      <c r="A132" s="112" t="s">
        <v>10489</v>
      </c>
      <c r="B132" s="112" t="s">
        <v>1596</v>
      </c>
    </row>
    <row r="133" spans="1:2">
      <c r="A133" s="112" t="s">
        <v>10490</v>
      </c>
      <c r="B133" s="112" t="s">
        <v>1597</v>
      </c>
    </row>
    <row r="134" spans="1:2">
      <c r="A134" s="112" t="s">
        <v>10491</v>
      </c>
      <c r="B134" s="112" t="s">
        <v>1598</v>
      </c>
    </row>
    <row r="135" spans="1:2">
      <c r="A135" s="112" t="s">
        <v>10492</v>
      </c>
      <c r="B135" s="112" t="s">
        <v>1599</v>
      </c>
    </row>
    <row r="136" spans="1:2">
      <c r="A136" s="112" t="s">
        <v>10493</v>
      </c>
      <c r="B136" s="112" t="s">
        <v>1600</v>
      </c>
    </row>
    <row r="137" spans="1:2">
      <c r="A137" s="112" t="s">
        <v>10494</v>
      </c>
      <c r="B137" s="112" t="s">
        <v>1601</v>
      </c>
    </row>
    <row r="138" spans="1:2">
      <c r="A138" s="112" t="s">
        <v>10495</v>
      </c>
      <c r="B138" s="112" t="s">
        <v>1602</v>
      </c>
    </row>
    <row r="139" spans="1:2">
      <c r="A139" s="112" t="s">
        <v>10496</v>
      </c>
      <c r="B139" s="112" t="s">
        <v>1603</v>
      </c>
    </row>
    <row r="140" spans="1:2">
      <c r="A140" s="112" t="s">
        <v>10497</v>
      </c>
      <c r="B140" s="112" t="s">
        <v>1604</v>
      </c>
    </row>
    <row r="141" spans="1:2">
      <c r="A141" s="112" t="s">
        <v>10498</v>
      </c>
      <c r="B141" s="112" t="s">
        <v>1605</v>
      </c>
    </row>
    <row r="142" spans="1:2">
      <c r="A142" s="112" t="s">
        <v>10499</v>
      </c>
      <c r="B142" s="112" t="s">
        <v>1606</v>
      </c>
    </row>
    <row r="143" spans="1:2">
      <c r="A143" s="112" t="s">
        <v>10500</v>
      </c>
      <c r="B143" s="112" t="s">
        <v>1607</v>
      </c>
    </row>
    <row r="144" spans="1:2">
      <c r="A144" s="112" t="s">
        <v>10501</v>
      </c>
      <c r="B144" s="112" t="s">
        <v>1608</v>
      </c>
    </row>
    <row r="145" spans="1:2">
      <c r="A145" s="112" t="s">
        <v>10502</v>
      </c>
      <c r="B145" s="112" t="s">
        <v>1609</v>
      </c>
    </row>
    <row r="146" spans="1:2">
      <c r="A146" s="112" t="s">
        <v>10503</v>
      </c>
      <c r="B146" s="112" t="s">
        <v>1610</v>
      </c>
    </row>
    <row r="147" spans="1:2">
      <c r="A147" s="112" t="s">
        <v>10504</v>
      </c>
      <c r="B147" s="112" t="s">
        <v>1611</v>
      </c>
    </row>
    <row r="148" spans="1:2">
      <c r="A148" s="112" t="s">
        <v>10505</v>
      </c>
      <c r="B148" s="112" t="s">
        <v>1612</v>
      </c>
    </row>
    <row r="149" spans="1:2">
      <c r="A149" s="112" t="s">
        <v>10506</v>
      </c>
      <c r="B149" s="112" t="s">
        <v>1613</v>
      </c>
    </row>
    <row r="150" spans="1:2">
      <c r="A150" s="112" t="s">
        <v>10507</v>
      </c>
      <c r="B150" s="112" t="s">
        <v>1614</v>
      </c>
    </row>
    <row r="151" spans="1:2">
      <c r="A151" s="112" t="s">
        <v>10508</v>
      </c>
      <c r="B151" s="112" t="s">
        <v>1615</v>
      </c>
    </row>
    <row r="152" spans="1:2">
      <c r="A152" s="112" t="s">
        <v>10509</v>
      </c>
      <c r="B152" s="112" t="s">
        <v>1616</v>
      </c>
    </row>
    <row r="153" spans="1:2">
      <c r="A153" s="112" t="s">
        <v>10510</v>
      </c>
      <c r="B153" s="112" t="s">
        <v>1617</v>
      </c>
    </row>
    <row r="154" spans="1:2">
      <c r="A154" s="112" t="s">
        <v>10511</v>
      </c>
      <c r="B154" s="112" t="s">
        <v>1618</v>
      </c>
    </row>
    <row r="155" spans="1:2">
      <c r="A155" s="112" t="s">
        <v>10512</v>
      </c>
      <c r="B155" s="112" t="s">
        <v>1619</v>
      </c>
    </row>
    <row r="156" spans="1:2">
      <c r="A156" s="112" t="s">
        <v>10513</v>
      </c>
      <c r="B156" s="112" t="s">
        <v>1620</v>
      </c>
    </row>
    <row r="157" spans="1:2">
      <c r="A157" s="112" t="s">
        <v>10514</v>
      </c>
      <c r="B157" s="112" t="s">
        <v>1621</v>
      </c>
    </row>
    <row r="158" spans="1:2">
      <c r="A158" s="112" t="s">
        <v>10515</v>
      </c>
      <c r="B158" s="112" t="s">
        <v>1622</v>
      </c>
    </row>
    <row r="159" spans="1:2">
      <c r="A159" s="112" t="s">
        <v>10516</v>
      </c>
      <c r="B159" s="112" t="s">
        <v>1623</v>
      </c>
    </row>
    <row r="160" spans="1:2">
      <c r="A160" s="112" t="s">
        <v>10517</v>
      </c>
      <c r="B160" s="112" t="s">
        <v>1624</v>
      </c>
    </row>
    <row r="161" spans="1:2">
      <c r="A161" s="112" t="s">
        <v>10518</v>
      </c>
      <c r="B161" s="112" t="s">
        <v>1625</v>
      </c>
    </row>
    <row r="162" spans="1:2">
      <c r="A162" s="112" t="s">
        <v>10519</v>
      </c>
      <c r="B162" s="112" t="s">
        <v>1626</v>
      </c>
    </row>
    <row r="163" spans="1:2">
      <c r="A163" s="112" t="s">
        <v>10520</v>
      </c>
      <c r="B163" s="112" t="s">
        <v>1627</v>
      </c>
    </row>
    <row r="164" spans="1:2">
      <c r="A164" s="112" t="s">
        <v>10521</v>
      </c>
      <c r="B164" s="112" t="s">
        <v>1628</v>
      </c>
    </row>
    <row r="165" spans="1:2">
      <c r="A165" s="112" t="s">
        <v>10522</v>
      </c>
      <c r="B165" s="112" t="s">
        <v>1629</v>
      </c>
    </row>
    <row r="166" spans="1:2">
      <c r="A166" s="112" t="s">
        <v>10523</v>
      </c>
      <c r="B166" s="112" t="s">
        <v>1630</v>
      </c>
    </row>
    <row r="167" spans="1:2">
      <c r="A167" s="112" t="s">
        <v>10524</v>
      </c>
      <c r="B167" s="112" t="s">
        <v>1631</v>
      </c>
    </row>
    <row r="168" spans="1:2">
      <c r="A168" s="112" t="s">
        <v>10525</v>
      </c>
      <c r="B168" s="112" t="s">
        <v>1632</v>
      </c>
    </row>
    <row r="169" spans="1:2">
      <c r="A169" s="112" t="s">
        <v>10526</v>
      </c>
      <c r="B169" s="112" t="s">
        <v>1633</v>
      </c>
    </row>
    <row r="170" spans="1:2">
      <c r="A170" s="112" t="s">
        <v>10527</v>
      </c>
      <c r="B170" s="112" t="s">
        <v>1634</v>
      </c>
    </row>
    <row r="171" spans="1:2">
      <c r="A171" s="112" t="s">
        <v>10528</v>
      </c>
      <c r="B171" s="112" t="s">
        <v>1635</v>
      </c>
    </row>
    <row r="172" spans="1:2">
      <c r="A172" s="112" t="s">
        <v>10529</v>
      </c>
      <c r="B172" s="112" t="s">
        <v>1636</v>
      </c>
    </row>
    <row r="173" spans="1:2">
      <c r="A173" s="112" t="s">
        <v>10530</v>
      </c>
      <c r="B173" s="112" t="s">
        <v>1637</v>
      </c>
    </row>
    <row r="174" spans="1:2">
      <c r="A174" s="112" t="s">
        <v>10531</v>
      </c>
      <c r="B174" s="112" t="s">
        <v>1638</v>
      </c>
    </row>
    <row r="175" spans="1:2">
      <c r="A175" s="112" t="s">
        <v>10532</v>
      </c>
      <c r="B175" s="112" t="s">
        <v>1639</v>
      </c>
    </row>
    <row r="176" spans="1:2">
      <c r="A176" s="112" t="s">
        <v>10533</v>
      </c>
      <c r="B176" s="112" t="s">
        <v>1640</v>
      </c>
    </row>
    <row r="177" spans="1:2">
      <c r="A177" s="112" t="s">
        <v>10534</v>
      </c>
      <c r="B177" s="112" t="s">
        <v>1641</v>
      </c>
    </row>
    <row r="178" spans="1:2">
      <c r="A178" s="112" t="s">
        <v>10535</v>
      </c>
      <c r="B178" s="112" t="s">
        <v>1642</v>
      </c>
    </row>
    <row r="179" spans="1:2">
      <c r="A179" s="112" t="s">
        <v>10536</v>
      </c>
      <c r="B179" s="112" t="s">
        <v>1643</v>
      </c>
    </row>
    <row r="180" spans="1:2">
      <c r="A180" s="112" t="s">
        <v>10537</v>
      </c>
      <c r="B180" s="112" t="s">
        <v>1644</v>
      </c>
    </row>
    <row r="181" spans="1:2">
      <c r="A181" s="112" t="s">
        <v>10538</v>
      </c>
      <c r="B181" s="112" t="s">
        <v>1645</v>
      </c>
    </row>
    <row r="182" spans="1:2">
      <c r="A182" s="112" t="s">
        <v>10539</v>
      </c>
      <c r="B182" s="112" t="s">
        <v>1646</v>
      </c>
    </row>
    <row r="183" spans="1:2">
      <c r="A183" s="112" t="s">
        <v>10540</v>
      </c>
      <c r="B183" s="112" t="s">
        <v>1647</v>
      </c>
    </row>
    <row r="184" spans="1:2">
      <c r="A184" s="112" t="s">
        <v>10541</v>
      </c>
      <c r="B184" s="112" t="s">
        <v>1648</v>
      </c>
    </row>
    <row r="185" spans="1:2">
      <c r="A185" s="112" t="s">
        <v>10542</v>
      </c>
      <c r="B185" s="112" t="s">
        <v>1649</v>
      </c>
    </row>
    <row r="186" spans="1:2">
      <c r="A186" s="112" t="s">
        <v>10543</v>
      </c>
      <c r="B186" s="112" t="s">
        <v>1650</v>
      </c>
    </row>
    <row r="187" spans="1:2">
      <c r="A187" s="112" t="s">
        <v>10544</v>
      </c>
      <c r="B187" s="112" t="s">
        <v>1651</v>
      </c>
    </row>
    <row r="188" spans="1:2">
      <c r="A188" s="112" t="s">
        <v>10545</v>
      </c>
      <c r="B188" s="112" t="s">
        <v>1652</v>
      </c>
    </row>
    <row r="189" spans="1:2">
      <c r="A189" s="112" t="s">
        <v>10546</v>
      </c>
      <c r="B189" s="112" t="s">
        <v>1653</v>
      </c>
    </row>
    <row r="190" spans="1:2">
      <c r="A190" s="112" t="s">
        <v>10547</v>
      </c>
      <c r="B190" s="112" t="s">
        <v>1654</v>
      </c>
    </row>
    <row r="191" spans="1:2">
      <c r="A191" s="112" t="s">
        <v>10548</v>
      </c>
      <c r="B191" s="112" t="s">
        <v>1655</v>
      </c>
    </row>
    <row r="192" spans="1:2">
      <c r="A192" s="112" t="s">
        <v>10549</v>
      </c>
      <c r="B192" s="112" t="s">
        <v>1656</v>
      </c>
    </row>
    <row r="193" spans="1:2">
      <c r="A193" s="112" t="s">
        <v>10550</v>
      </c>
      <c r="B193" s="112" t="s">
        <v>1657</v>
      </c>
    </row>
    <row r="194" spans="1:2">
      <c r="A194" s="112" t="s">
        <v>10551</v>
      </c>
      <c r="B194" s="112" t="s">
        <v>1658</v>
      </c>
    </row>
    <row r="195" spans="1:2">
      <c r="A195" s="112" t="s">
        <v>10552</v>
      </c>
      <c r="B195" s="112" t="s">
        <v>1659</v>
      </c>
    </row>
    <row r="196" spans="1:2">
      <c r="A196" s="112" t="s">
        <v>10553</v>
      </c>
      <c r="B196" s="112" t="s">
        <v>1660</v>
      </c>
    </row>
    <row r="197" spans="1:2">
      <c r="A197" s="112" t="s">
        <v>10554</v>
      </c>
      <c r="B197" s="112" t="s">
        <v>1661</v>
      </c>
    </row>
    <row r="198" spans="1:2">
      <c r="A198" s="112" t="s">
        <v>10555</v>
      </c>
      <c r="B198" s="112" t="s">
        <v>1662</v>
      </c>
    </row>
    <row r="199" spans="1:2">
      <c r="A199" s="112" t="s">
        <v>10556</v>
      </c>
      <c r="B199" s="112" t="s">
        <v>1663</v>
      </c>
    </row>
    <row r="200" spans="1:2">
      <c r="A200" s="112" t="s">
        <v>10557</v>
      </c>
      <c r="B200" s="112" t="s">
        <v>1664</v>
      </c>
    </row>
    <row r="201" spans="1:2">
      <c r="A201" s="112" t="s">
        <v>10558</v>
      </c>
      <c r="B201" s="112" t="s">
        <v>1665</v>
      </c>
    </row>
    <row r="202" spans="1:2">
      <c r="A202" s="112" t="s">
        <v>10559</v>
      </c>
      <c r="B202" s="112" t="s">
        <v>1666</v>
      </c>
    </row>
    <row r="203" spans="1:2">
      <c r="A203" s="112" t="s">
        <v>10560</v>
      </c>
      <c r="B203" s="112" t="s">
        <v>1667</v>
      </c>
    </row>
    <row r="204" spans="1:2">
      <c r="A204" s="112" t="s">
        <v>10561</v>
      </c>
      <c r="B204" s="112" t="s">
        <v>1668</v>
      </c>
    </row>
    <row r="205" spans="1:2">
      <c r="A205" s="112" t="s">
        <v>10562</v>
      </c>
      <c r="B205" s="112" t="s">
        <v>1669</v>
      </c>
    </row>
    <row r="206" spans="1:2">
      <c r="A206" s="112" t="s">
        <v>10563</v>
      </c>
      <c r="B206" s="112" t="s">
        <v>1670</v>
      </c>
    </row>
    <row r="207" spans="1:2">
      <c r="A207" s="112" t="s">
        <v>10564</v>
      </c>
      <c r="B207" s="112" t="s">
        <v>1671</v>
      </c>
    </row>
    <row r="208" spans="1:2">
      <c r="A208" s="112" t="s">
        <v>10565</v>
      </c>
      <c r="B208" s="112" t="s">
        <v>1672</v>
      </c>
    </row>
    <row r="209" spans="1:2">
      <c r="A209" s="112" t="s">
        <v>10566</v>
      </c>
      <c r="B209" s="112" t="s">
        <v>1673</v>
      </c>
    </row>
    <row r="210" spans="1:2">
      <c r="A210" s="112" t="s">
        <v>10567</v>
      </c>
      <c r="B210" s="112" t="s">
        <v>1674</v>
      </c>
    </row>
    <row r="211" spans="1:2">
      <c r="A211" s="112" t="s">
        <v>10568</v>
      </c>
      <c r="B211" s="112" t="s">
        <v>1675</v>
      </c>
    </row>
    <row r="212" spans="1:2">
      <c r="A212" s="112" t="s">
        <v>10569</v>
      </c>
      <c r="B212" s="112" t="s">
        <v>1676</v>
      </c>
    </row>
    <row r="213" spans="1:2">
      <c r="A213" s="112" t="s">
        <v>10570</v>
      </c>
      <c r="B213" s="112" t="s">
        <v>1677</v>
      </c>
    </row>
    <row r="214" spans="1:2">
      <c r="A214" s="112" t="s">
        <v>10571</v>
      </c>
      <c r="B214" s="112" t="s">
        <v>1678</v>
      </c>
    </row>
    <row r="215" spans="1:2">
      <c r="A215" s="112" t="s">
        <v>10572</v>
      </c>
      <c r="B215" s="112" t="s">
        <v>1679</v>
      </c>
    </row>
    <row r="216" spans="1:2">
      <c r="A216" s="112" t="s">
        <v>10573</v>
      </c>
      <c r="B216" s="112" t="s">
        <v>1680</v>
      </c>
    </row>
    <row r="217" spans="1:2">
      <c r="A217" s="112" t="s">
        <v>10574</v>
      </c>
      <c r="B217" s="112" t="s">
        <v>1681</v>
      </c>
    </row>
    <row r="218" spans="1:2">
      <c r="A218" s="112" t="s">
        <v>10575</v>
      </c>
      <c r="B218" s="112" t="s">
        <v>1682</v>
      </c>
    </row>
    <row r="219" spans="1:2">
      <c r="A219" s="112" t="s">
        <v>10576</v>
      </c>
      <c r="B219" s="112" t="s">
        <v>1683</v>
      </c>
    </row>
    <row r="220" spans="1:2">
      <c r="A220" s="112" t="s">
        <v>10577</v>
      </c>
      <c r="B220" s="112" t="s">
        <v>1684</v>
      </c>
    </row>
    <row r="221" spans="1:2">
      <c r="A221" s="112" t="s">
        <v>10578</v>
      </c>
      <c r="B221" s="112" t="s">
        <v>1685</v>
      </c>
    </row>
    <row r="222" spans="1:2">
      <c r="A222" s="112" t="s">
        <v>10579</v>
      </c>
      <c r="B222" s="112" t="s">
        <v>1686</v>
      </c>
    </row>
    <row r="223" spans="1:2">
      <c r="A223" s="112" t="s">
        <v>10580</v>
      </c>
      <c r="B223" s="112" t="s">
        <v>1687</v>
      </c>
    </row>
    <row r="224" spans="1:2">
      <c r="A224" s="112" t="s">
        <v>10581</v>
      </c>
      <c r="B224" s="112" t="s">
        <v>1688</v>
      </c>
    </row>
    <row r="225" spans="1:2">
      <c r="A225" s="112" t="s">
        <v>10582</v>
      </c>
      <c r="B225" s="112" t="s">
        <v>1689</v>
      </c>
    </row>
    <row r="226" spans="1:2">
      <c r="A226" s="112" t="s">
        <v>10583</v>
      </c>
      <c r="B226" s="112" t="s">
        <v>1690</v>
      </c>
    </row>
    <row r="227" spans="1:2">
      <c r="A227" s="112" t="s">
        <v>10584</v>
      </c>
      <c r="B227" s="112" t="s">
        <v>1691</v>
      </c>
    </row>
    <row r="228" spans="1:2">
      <c r="A228" s="112" t="s">
        <v>10585</v>
      </c>
      <c r="B228" s="112" t="s">
        <v>1692</v>
      </c>
    </row>
    <row r="229" spans="1:2">
      <c r="A229" s="112" t="s">
        <v>10586</v>
      </c>
      <c r="B229" s="112" t="s">
        <v>1693</v>
      </c>
    </row>
    <row r="230" spans="1:2">
      <c r="A230" s="112" t="s">
        <v>10587</v>
      </c>
      <c r="B230" s="112" t="s">
        <v>1694</v>
      </c>
    </row>
    <row r="231" spans="1:2">
      <c r="A231" s="112" t="s">
        <v>10588</v>
      </c>
      <c r="B231" s="112" t="s">
        <v>1695</v>
      </c>
    </row>
    <row r="232" spans="1:2">
      <c r="A232" s="112" t="s">
        <v>10589</v>
      </c>
      <c r="B232" s="112" t="s">
        <v>1696</v>
      </c>
    </row>
    <row r="233" spans="1:2">
      <c r="A233" s="112" t="s">
        <v>10590</v>
      </c>
      <c r="B233" s="112" t="s">
        <v>1697</v>
      </c>
    </row>
    <row r="234" spans="1:2">
      <c r="A234" s="112" t="s">
        <v>10591</v>
      </c>
      <c r="B234" s="112" t="s">
        <v>1698</v>
      </c>
    </row>
    <row r="235" spans="1:2">
      <c r="A235" s="112" t="s">
        <v>10592</v>
      </c>
      <c r="B235" s="112" t="s">
        <v>1699</v>
      </c>
    </row>
    <row r="236" spans="1:2">
      <c r="A236" s="112" t="s">
        <v>10593</v>
      </c>
      <c r="B236" s="112" t="s">
        <v>1700</v>
      </c>
    </row>
    <row r="237" spans="1:2">
      <c r="A237" s="112" t="s">
        <v>10594</v>
      </c>
      <c r="B237" s="112" t="s">
        <v>1701</v>
      </c>
    </row>
    <row r="238" spans="1:2">
      <c r="A238" s="112" t="s">
        <v>10595</v>
      </c>
      <c r="B238" s="112" t="s">
        <v>1702</v>
      </c>
    </row>
    <row r="239" spans="1:2">
      <c r="A239" s="112" t="s">
        <v>10596</v>
      </c>
      <c r="B239" s="112" t="s">
        <v>1703</v>
      </c>
    </row>
    <row r="240" spans="1:2">
      <c r="A240" s="112" t="s">
        <v>10597</v>
      </c>
      <c r="B240" s="112" t="s">
        <v>1704</v>
      </c>
    </row>
    <row r="241" spans="1:2">
      <c r="A241" s="112" t="s">
        <v>10598</v>
      </c>
      <c r="B241" s="112" t="s">
        <v>1705</v>
      </c>
    </row>
    <row r="242" spans="1:2">
      <c r="A242" s="112" t="s">
        <v>10599</v>
      </c>
      <c r="B242" s="112" t="s">
        <v>1706</v>
      </c>
    </row>
    <row r="243" spans="1:2">
      <c r="A243" s="112" t="s">
        <v>10600</v>
      </c>
      <c r="B243" s="112" t="s">
        <v>1707</v>
      </c>
    </row>
    <row r="244" spans="1:2">
      <c r="A244" s="112" t="s">
        <v>10601</v>
      </c>
      <c r="B244" s="112" t="s">
        <v>1708</v>
      </c>
    </row>
    <row r="245" spans="1:2">
      <c r="A245" s="112" t="s">
        <v>10602</v>
      </c>
      <c r="B245" s="112" t="s">
        <v>1709</v>
      </c>
    </row>
    <row r="246" spans="1:2">
      <c r="A246" s="112" t="s">
        <v>10603</v>
      </c>
      <c r="B246" s="112" t="s">
        <v>1710</v>
      </c>
    </row>
    <row r="247" spans="1:2">
      <c r="A247" s="112" t="s">
        <v>10604</v>
      </c>
      <c r="B247" s="112" t="s">
        <v>1711</v>
      </c>
    </row>
    <row r="248" spans="1:2">
      <c r="A248" s="112" t="s">
        <v>10605</v>
      </c>
      <c r="B248" s="112" t="s">
        <v>1712</v>
      </c>
    </row>
    <row r="249" spans="1:2">
      <c r="A249" s="112" t="s">
        <v>10606</v>
      </c>
      <c r="B249" s="112" t="s">
        <v>1713</v>
      </c>
    </row>
    <row r="250" spans="1:2">
      <c r="A250" s="112" t="s">
        <v>10607</v>
      </c>
      <c r="B250" s="112" t="s">
        <v>1714</v>
      </c>
    </row>
    <row r="251" spans="1:2">
      <c r="A251" s="112" t="s">
        <v>10608</v>
      </c>
      <c r="B251" s="112" t="s">
        <v>1715</v>
      </c>
    </row>
    <row r="252" spans="1:2">
      <c r="A252" s="112" t="s">
        <v>10609</v>
      </c>
      <c r="B252" s="112" t="s">
        <v>1716</v>
      </c>
    </row>
    <row r="253" spans="1:2">
      <c r="A253" s="112" t="s">
        <v>10610</v>
      </c>
      <c r="B253" s="112" t="s">
        <v>1717</v>
      </c>
    </row>
    <row r="254" spans="1:2">
      <c r="A254" s="112" t="s">
        <v>10611</v>
      </c>
      <c r="B254" s="112" t="s">
        <v>1718</v>
      </c>
    </row>
    <row r="255" spans="1:2">
      <c r="A255" s="112" t="s">
        <v>10612</v>
      </c>
      <c r="B255" s="112" t="s">
        <v>1719</v>
      </c>
    </row>
    <row r="256" spans="1:2">
      <c r="A256" s="112" t="s">
        <v>10613</v>
      </c>
      <c r="B256" s="112" t="s">
        <v>1720</v>
      </c>
    </row>
    <row r="257" spans="1:2">
      <c r="A257" s="112" t="s">
        <v>10614</v>
      </c>
      <c r="B257" s="112" t="s">
        <v>1721</v>
      </c>
    </row>
    <row r="258" spans="1:2">
      <c r="A258" s="112" t="s">
        <v>10615</v>
      </c>
      <c r="B258" s="112" t="s">
        <v>1722</v>
      </c>
    </row>
    <row r="259" spans="1:2">
      <c r="A259" s="112" t="s">
        <v>10616</v>
      </c>
      <c r="B259" s="112" t="s">
        <v>1723</v>
      </c>
    </row>
    <row r="260" spans="1:2">
      <c r="A260" s="112" t="s">
        <v>10617</v>
      </c>
      <c r="B260" s="112" t="s">
        <v>1724</v>
      </c>
    </row>
    <row r="261" spans="1:2">
      <c r="A261" s="112" t="s">
        <v>10618</v>
      </c>
      <c r="B261" s="112" t="s">
        <v>1725</v>
      </c>
    </row>
    <row r="262" spans="1:2">
      <c r="A262" s="112" t="s">
        <v>10619</v>
      </c>
      <c r="B262" s="112" t="s">
        <v>1726</v>
      </c>
    </row>
    <row r="263" spans="1:2">
      <c r="A263" s="112" t="s">
        <v>10620</v>
      </c>
      <c r="B263" s="112" t="s">
        <v>1727</v>
      </c>
    </row>
    <row r="264" spans="1:2">
      <c r="A264" s="112" t="s">
        <v>10621</v>
      </c>
      <c r="B264" s="112" t="s">
        <v>1728</v>
      </c>
    </row>
    <row r="265" spans="1:2">
      <c r="A265" s="112" t="s">
        <v>10622</v>
      </c>
      <c r="B265" s="112" t="s">
        <v>1729</v>
      </c>
    </row>
    <row r="266" spans="1:2">
      <c r="A266" s="112" t="s">
        <v>10623</v>
      </c>
      <c r="B266" s="112" t="s">
        <v>1730</v>
      </c>
    </row>
    <row r="267" spans="1:2">
      <c r="A267" s="112" t="s">
        <v>10624</v>
      </c>
      <c r="B267" s="112" t="s">
        <v>1731</v>
      </c>
    </row>
    <row r="268" spans="1:2">
      <c r="A268" s="112" t="s">
        <v>10625</v>
      </c>
      <c r="B268" s="112" t="s">
        <v>1732</v>
      </c>
    </row>
    <row r="269" spans="1:2">
      <c r="A269" s="112" t="s">
        <v>10626</v>
      </c>
      <c r="B269" s="112" t="s">
        <v>1733</v>
      </c>
    </row>
    <row r="270" spans="1:2">
      <c r="A270" s="112" t="s">
        <v>10627</v>
      </c>
      <c r="B270" s="112" t="s">
        <v>1734</v>
      </c>
    </row>
    <row r="271" spans="1:2">
      <c r="A271" s="112" t="s">
        <v>10628</v>
      </c>
      <c r="B271" s="112" t="s">
        <v>1735</v>
      </c>
    </row>
    <row r="272" spans="1:2">
      <c r="A272" s="112" t="s">
        <v>10629</v>
      </c>
      <c r="B272" s="112" t="s">
        <v>1736</v>
      </c>
    </row>
    <row r="273" spans="1:2">
      <c r="A273" s="112" t="s">
        <v>10630</v>
      </c>
      <c r="B273" s="112" t="s">
        <v>1737</v>
      </c>
    </row>
    <row r="274" spans="1:2">
      <c r="A274" s="112" t="s">
        <v>10631</v>
      </c>
      <c r="B274" s="112" t="s">
        <v>1738</v>
      </c>
    </row>
    <row r="275" spans="1:2">
      <c r="A275" s="112" t="s">
        <v>10632</v>
      </c>
      <c r="B275" s="112" t="s">
        <v>1739</v>
      </c>
    </row>
    <row r="276" spans="1:2">
      <c r="A276" s="112" t="s">
        <v>10633</v>
      </c>
      <c r="B276" s="112" t="s">
        <v>1740</v>
      </c>
    </row>
    <row r="277" spans="1:2">
      <c r="A277" s="112" t="s">
        <v>10634</v>
      </c>
      <c r="B277" s="112" t="s">
        <v>1741</v>
      </c>
    </row>
    <row r="278" spans="1:2">
      <c r="A278" s="112" t="s">
        <v>10635</v>
      </c>
      <c r="B278" s="112" t="s">
        <v>1742</v>
      </c>
    </row>
    <row r="279" spans="1:2">
      <c r="A279" s="112" t="s">
        <v>10636</v>
      </c>
      <c r="B279" s="112" t="s">
        <v>1743</v>
      </c>
    </row>
    <row r="280" spans="1:2">
      <c r="A280" s="112" t="s">
        <v>10637</v>
      </c>
      <c r="B280" s="112" t="s">
        <v>1744</v>
      </c>
    </row>
    <row r="281" spans="1:2">
      <c r="A281" s="112" t="s">
        <v>10638</v>
      </c>
      <c r="B281" s="112" t="s">
        <v>1745</v>
      </c>
    </row>
    <row r="282" spans="1:2">
      <c r="A282" s="112" t="s">
        <v>10639</v>
      </c>
      <c r="B282" s="112" t="s">
        <v>1746</v>
      </c>
    </row>
    <row r="283" spans="1:2">
      <c r="A283" s="112" t="s">
        <v>10640</v>
      </c>
      <c r="B283" s="112" t="s">
        <v>1747</v>
      </c>
    </row>
    <row r="284" spans="1:2">
      <c r="A284" s="112" t="s">
        <v>10641</v>
      </c>
      <c r="B284" s="112" t="s">
        <v>1748</v>
      </c>
    </row>
    <row r="285" spans="1:2">
      <c r="A285" s="112" t="s">
        <v>10642</v>
      </c>
      <c r="B285" s="112" t="s">
        <v>1749</v>
      </c>
    </row>
    <row r="286" spans="1:2">
      <c r="A286" s="112" t="s">
        <v>10643</v>
      </c>
      <c r="B286" s="112" t="s">
        <v>1750</v>
      </c>
    </row>
    <row r="287" spans="1:2">
      <c r="A287" s="112" t="s">
        <v>10644</v>
      </c>
      <c r="B287" s="112" t="s">
        <v>1751</v>
      </c>
    </row>
    <row r="288" spans="1:2">
      <c r="A288" s="112" t="s">
        <v>10645</v>
      </c>
      <c r="B288" s="112" t="s">
        <v>1752</v>
      </c>
    </row>
    <row r="289" spans="1:2">
      <c r="A289" s="112" t="s">
        <v>10646</v>
      </c>
      <c r="B289" s="112" t="s">
        <v>1753</v>
      </c>
    </row>
    <row r="290" spans="1:2">
      <c r="A290" s="112" t="s">
        <v>10647</v>
      </c>
      <c r="B290" s="112" t="s">
        <v>1754</v>
      </c>
    </row>
    <row r="291" spans="1:2">
      <c r="A291" s="112" t="s">
        <v>10648</v>
      </c>
      <c r="B291" s="112" t="s">
        <v>1755</v>
      </c>
    </row>
    <row r="292" spans="1:2">
      <c r="A292" s="112" t="s">
        <v>10649</v>
      </c>
      <c r="B292" s="112" t="s">
        <v>1756</v>
      </c>
    </row>
    <row r="293" spans="1:2">
      <c r="A293" s="112" t="s">
        <v>10650</v>
      </c>
      <c r="B293" s="112" t="s">
        <v>1757</v>
      </c>
    </row>
    <row r="294" spans="1:2">
      <c r="A294" s="112" t="s">
        <v>10651</v>
      </c>
      <c r="B294" s="112" t="s">
        <v>1758</v>
      </c>
    </row>
    <row r="295" spans="1:2">
      <c r="A295" s="112" t="s">
        <v>10652</v>
      </c>
      <c r="B295" s="112" t="s">
        <v>1759</v>
      </c>
    </row>
    <row r="296" spans="1:2">
      <c r="A296" s="112" t="s">
        <v>10653</v>
      </c>
      <c r="B296" s="112" t="s">
        <v>1760</v>
      </c>
    </row>
    <row r="297" spans="1:2">
      <c r="A297" s="112" t="s">
        <v>10654</v>
      </c>
      <c r="B297" s="112" t="s">
        <v>1761</v>
      </c>
    </row>
    <row r="298" spans="1:2">
      <c r="A298" s="112" t="s">
        <v>10655</v>
      </c>
      <c r="B298" s="112" t="s">
        <v>1762</v>
      </c>
    </row>
    <row r="299" spans="1:2">
      <c r="A299" s="112" t="s">
        <v>10656</v>
      </c>
      <c r="B299" s="112" t="s">
        <v>1763</v>
      </c>
    </row>
    <row r="300" spans="1:2">
      <c r="A300" s="112" t="s">
        <v>10657</v>
      </c>
      <c r="B300" s="112" t="s">
        <v>1764</v>
      </c>
    </row>
    <row r="301" spans="1:2">
      <c r="A301" s="112" t="s">
        <v>10658</v>
      </c>
      <c r="B301" s="112" t="s">
        <v>1765</v>
      </c>
    </row>
    <row r="302" spans="1:2">
      <c r="A302" s="112" t="s">
        <v>10659</v>
      </c>
      <c r="B302" s="112" t="s">
        <v>1766</v>
      </c>
    </row>
    <row r="303" spans="1:2">
      <c r="A303" s="112" t="s">
        <v>10660</v>
      </c>
      <c r="B303" s="112" t="s">
        <v>1767</v>
      </c>
    </row>
    <row r="304" spans="1:2">
      <c r="A304" s="112" t="s">
        <v>10661</v>
      </c>
      <c r="B304" s="112" t="s">
        <v>1768</v>
      </c>
    </row>
    <row r="305" spans="1:2">
      <c r="A305" s="112" t="s">
        <v>10662</v>
      </c>
      <c r="B305" s="112" t="s">
        <v>1769</v>
      </c>
    </row>
    <row r="306" spans="1:2">
      <c r="A306" s="112" t="s">
        <v>10663</v>
      </c>
      <c r="B306" s="112" t="s">
        <v>1770</v>
      </c>
    </row>
    <row r="307" spans="1:2">
      <c r="A307" s="112" t="s">
        <v>10664</v>
      </c>
      <c r="B307" s="112" t="s">
        <v>1771</v>
      </c>
    </row>
    <row r="308" spans="1:2">
      <c r="A308" s="112" t="s">
        <v>10665</v>
      </c>
      <c r="B308" s="112" t="s">
        <v>1772</v>
      </c>
    </row>
    <row r="309" spans="1:2">
      <c r="A309" s="112" t="s">
        <v>10666</v>
      </c>
      <c r="B309" s="112" t="s">
        <v>1773</v>
      </c>
    </row>
    <row r="310" spans="1:2">
      <c r="A310" s="112" t="s">
        <v>10667</v>
      </c>
      <c r="B310" s="112" t="s">
        <v>1774</v>
      </c>
    </row>
    <row r="311" spans="1:2">
      <c r="A311" s="112" t="s">
        <v>10668</v>
      </c>
      <c r="B311" s="112" t="s">
        <v>1775</v>
      </c>
    </row>
    <row r="312" spans="1:2">
      <c r="A312" s="112" t="s">
        <v>10669</v>
      </c>
      <c r="B312" s="112" t="s">
        <v>1776</v>
      </c>
    </row>
    <row r="313" spans="1:2">
      <c r="A313" s="112" t="s">
        <v>10670</v>
      </c>
      <c r="B313" s="112" t="s">
        <v>1777</v>
      </c>
    </row>
    <row r="314" spans="1:2">
      <c r="A314" s="112" t="s">
        <v>10671</v>
      </c>
      <c r="B314" s="112" t="s">
        <v>1778</v>
      </c>
    </row>
    <row r="315" spans="1:2">
      <c r="A315" s="112" t="s">
        <v>10672</v>
      </c>
      <c r="B315" s="112" t="s">
        <v>1435</v>
      </c>
    </row>
    <row r="316" spans="1:2">
      <c r="A316" s="112" t="s">
        <v>10673</v>
      </c>
      <c r="B316" s="112" t="s">
        <v>1779</v>
      </c>
    </row>
    <row r="317" spans="1:2">
      <c r="A317" s="112" t="s">
        <v>10674</v>
      </c>
      <c r="B317" s="112" t="s">
        <v>1780</v>
      </c>
    </row>
    <row r="318" spans="1:2">
      <c r="A318" s="112" t="s">
        <v>10675</v>
      </c>
      <c r="B318" s="112" t="s">
        <v>1781</v>
      </c>
    </row>
    <row r="319" spans="1:2">
      <c r="A319" s="112" t="s">
        <v>10676</v>
      </c>
      <c r="B319" s="112" t="s">
        <v>1782</v>
      </c>
    </row>
    <row r="320" spans="1:2">
      <c r="A320" s="112" t="s">
        <v>10677</v>
      </c>
      <c r="B320" s="112" t="s">
        <v>1783</v>
      </c>
    </row>
    <row r="321" spans="1:2">
      <c r="A321" s="112" t="s">
        <v>10678</v>
      </c>
      <c r="B321" s="112" t="s">
        <v>1784</v>
      </c>
    </row>
    <row r="322" spans="1:2">
      <c r="A322" s="112" t="s">
        <v>10679</v>
      </c>
      <c r="B322" s="112" t="s">
        <v>1785</v>
      </c>
    </row>
    <row r="323" spans="1:2">
      <c r="A323" s="112" t="s">
        <v>10680</v>
      </c>
      <c r="B323" s="112" t="s">
        <v>1786</v>
      </c>
    </row>
    <row r="324" spans="1:2">
      <c r="A324" s="112" t="s">
        <v>10681</v>
      </c>
      <c r="B324" s="112" t="s">
        <v>1787</v>
      </c>
    </row>
    <row r="325" spans="1:2">
      <c r="A325" s="112" t="s">
        <v>10682</v>
      </c>
      <c r="B325" s="112" t="s">
        <v>1788</v>
      </c>
    </row>
    <row r="326" spans="1:2">
      <c r="A326" s="112" t="s">
        <v>10683</v>
      </c>
      <c r="B326" s="112" t="s">
        <v>1789</v>
      </c>
    </row>
    <row r="327" spans="1:2">
      <c r="A327" s="112" t="s">
        <v>10684</v>
      </c>
      <c r="B327" s="112" t="s">
        <v>1790</v>
      </c>
    </row>
    <row r="328" spans="1:2">
      <c r="A328" s="112" t="s">
        <v>10685</v>
      </c>
      <c r="B328" s="112" t="s">
        <v>1791</v>
      </c>
    </row>
    <row r="329" spans="1:2">
      <c r="A329" s="112" t="s">
        <v>10686</v>
      </c>
      <c r="B329" s="112" t="s">
        <v>1792</v>
      </c>
    </row>
    <row r="330" spans="1:2">
      <c r="A330" s="112" t="s">
        <v>10687</v>
      </c>
      <c r="B330" s="112" t="s">
        <v>1793</v>
      </c>
    </row>
    <row r="331" spans="1:2">
      <c r="A331" s="112" t="s">
        <v>10688</v>
      </c>
      <c r="B331" s="112" t="s">
        <v>1794</v>
      </c>
    </row>
    <row r="332" spans="1:2">
      <c r="A332" s="112" t="s">
        <v>10689</v>
      </c>
      <c r="B332" s="112" t="s">
        <v>1795</v>
      </c>
    </row>
    <row r="333" spans="1:2">
      <c r="A333" s="112" t="s">
        <v>10690</v>
      </c>
      <c r="B333" s="112" t="s">
        <v>1796</v>
      </c>
    </row>
    <row r="334" spans="1:2">
      <c r="A334" s="112" t="s">
        <v>10691</v>
      </c>
      <c r="B334" s="112" t="s">
        <v>1797</v>
      </c>
    </row>
    <row r="335" spans="1:2">
      <c r="A335" s="112" t="s">
        <v>10692</v>
      </c>
      <c r="B335" s="112" t="s">
        <v>1798</v>
      </c>
    </row>
    <row r="336" spans="1:2">
      <c r="A336" s="112" t="s">
        <v>10693</v>
      </c>
      <c r="B336" s="112" t="s">
        <v>1799</v>
      </c>
    </row>
    <row r="337" spans="1:2">
      <c r="A337" s="112" t="s">
        <v>10694</v>
      </c>
      <c r="B337" s="112" t="s">
        <v>1800</v>
      </c>
    </row>
    <row r="338" spans="1:2">
      <c r="A338" s="112" t="s">
        <v>10695</v>
      </c>
      <c r="B338" s="112" t="s">
        <v>1801</v>
      </c>
    </row>
    <row r="339" spans="1:2">
      <c r="A339" s="112" t="s">
        <v>10696</v>
      </c>
      <c r="B339" s="112" t="s">
        <v>1802</v>
      </c>
    </row>
    <row r="340" spans="1:2">
      <c r="A340" s="112" t="s">
        <v>10697</v>
      </c>
      <c r="B340" s="112" t="s">
        <v>1803</v>
      </c>
    </row>
    <row r="341" spans="1:2">
      <c r="A341" s="112" t="s">
        <v>10698</v>
      </c>
      <c r="B341" s="112" t="s">
        <v>1804</v>
      </c>
    </row>
    <row r="342" spans="1:2">
      <c r="A342" s="112" t="s">
        <v>10699</v>
      </c>
      <c r="B342" s="112" t="s">
        <v>1464</v>
      </c>
    </row>
    <row r="343" spans="1:2">
      <c r="A343" s="112" t="s">
        <v>10700</v>
      </c>
      <c r="B343" s="112" t="s">
        <v>1805</v>
      </c>
    </row>
    <row r="344" spans="1:2">
      <c r="A344" s="112" t="s">
        <v>10701</v>
      </c>
      <c r="B344" s="112" t="s">
        <v>5561</v>
      </c>
    </row>
    <row r="345" spans="1:2">
      <c r="A345" s="112" t="s">
        <v>10702</v>
      </c>
      <c r="B345" s="112" t="s">
        <v>5563</v>
      </c>
    </row>
    <row r="346" spans="1:2">
      <c r="A346" s="112" t="s">
        <v>10703</v>
      </c>
      <c r="B346" s="112" t="s">
        <v>5562</v>
      </c>
    </row>
    <row r="347" spans="1:2">
      <c r="A347" s="112" t="s">
        <v>10704</v>
      </c>
      <c r="B347" s="112" t="s">
        <v>6799</v>
      </c>
    </row>
    <row r="348" spans="1:2">
      <c r="A348" s="112" t="s">
        <v>10705</v>
      </c>
      <c r="B348" s="112" t="s">
        <v>3480</v>
      </c>
    </row>
    <row r="349" spans="1:2">
      <c r="A349" s="112" t="s">
        <v>10706</v>
      </c>
      <c r="B349" s="112" t="s">
        <v>5462</v>
      </c>
    </row>
    <row r="350" spans="1:2">
      <c r="A350" s="112" t="s">
        <v>10707</v>
      </c>
      <c r="B350" s="112" t="s">
        <v>5564</v>
      </c>
    </row>
  </sheetData>
  <mergeCells count="1">
    <mergeCell ref="A1:B1"/>
  </mergeCells>
  <phoneticPr fontId="20" type="noConversion"/>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dimension ref="A1:L1432"/>
  <sheetViews>
    <sheetView topLeftCell="A1378" zoomScale="80" zoomScaleNormal="80" workbookViewId="0">
      <selection activeCell="K1385" sqref="K1385"/>
    </sheetView>
  </sheetViews>
  <sheetFormatPr defaultColWidth="9" defaultRowHeight="16.5"/>
  <cols>
    <col min="1" max="1" width="42" style="8" customWidth="1"/>
    <col min="2" max="2" width="11.875" style="8" customWidth="1"/>
    <col min="3" max="3" width="7.5" style="90" customWidth="1"/>
    <col min="4" max="4" width="13.625" style="10" customWidth="1"/>
    <col min="5" max="5" width="8.625" style="10" customWidth="1"/>
    <col min="6" max="6" width="9" style="10" customWidth="1"/>
    <col min="7" max="7" width="12.125" style="10" customWidth="1"/>
    <col min="8" max="8" width="12.25" style="10" customWidth="1"/>
    <col min="9" max="9" width="9" style="9" customWidth="1"/>
    <col min="10" max="10" width="7.75" style="10" customWidth="1"/>
    <col min="11" max="11" width="33.75" style="8" customWidth="1"/>
    <col min="12" max="12" width="38.625" style="8" customWidth="1"/>
    <col min="13" max="16384" width="9" style="8"/>
  </cols>
  <sheetData>
    <row r="1" spans="1:12" s="1" customFormat="1" ht="30">
      <c r="A1" s="11" t="s">
        <v>3975</v>
      </c>
      <c r="B1" s="11" t="s">
        <v>3976</v>
      </c>
      <c r="C1" s="65" t="s">
        <v>3977</v>
      </c>
      <c r="D1" s="13" t="s">
        <v>3978</v>
      </c>
      <c r="E1" s="13" t="s">
        <v>3979</v>
      </c>
      <c r="F1" s="13" t="s">
        <v>3980</v>
      </c>
      <c r="G1" s="14" t="s">
        <v>3981</v>
      </c>
      <c r="H1" s="14" t="s">
        <v>3982</v>
      </c>
      <c r="I1" s="68" t="s">
        <v>3983</v>
      </c>
      <c r="J1" s="14" t="s">
        <v>3984</v>
      </c>
      <c r="K1" s="11" t="s">
        <v>3985</v>
      </c>
    </row>
    <row r="2" spans="1:12">
      <c r="A2" s="15" t="s">
        <v>339</v>
      </c>
      <c r="B2" s="15" t="s">
        <v>339</v>
      </c>
      <c r="C2" s="16">
        <v>1</v>
      </c>
      <c r="D2" s="17">
        <v>0</v>
      </c>
      <c r="E2" s="17" t="s">
        <v>3417</v>
      </c>
      <c r="F2" s="17" t="s">
        <v>3986</v>
      </c>
      <c r="G2" s="17" t="s">
        <v>3420</v>
      </c>
      <c r="H2" s="17"/>
      <c r="I2" s="69"/>
      <c r="J2" s="17"/>
      <c r="K2" s="15" t="str">
        <f t="shared" ref="K2:K8" si="0">D2&amp;E2&amp;F2&amp;G2&amp;H2&amp;I2&amp;J2</f>
        <v>000100002</v>
      </c>
    </row>
    <row r="3" spans="1:12">
      <c r="A3" s="18" t="s">
        <v>341</v>
      </c>
      <c r="B3" s="18" t="s">
        <v>10708</v>
      </c>
      <c r="C3" s="19">
        <v>2</v>
      </c>
      <c r="D3" s="20">
        <v>0</v>
      </c>
      <c r="E3" s="20" t="s">
        <v>3417</v>
      </c>
      <c r="F3" s="20" t="s">
        <v>3986</v>
      </c>
      <c r="G3" s="20" t="s">
        <v>3420</v>
      </c>
      <c r="H3" s="20" t="s">
        <v>3417</v>
      </c>
      <c r="I3" s="70"/>
      <c r="J3" s="20"/>
      <c r="K3" s="18" t="str">
        <f t="shared" si="0"/>
        <v>000100002001</v>
      </c>
    </row>
    <row r="4" spans="1:12">
      <c r="A4" s="21" t="s">
        <v>343</v>
      </c>
      <c r="B4" s="21" t="s">
        <v>10709</v>
      </c>
      <c r="C4" s="22">
        <v>3</v>
      </c>
      <c r="D4" s="23" t="s">
        <v>3355</v>
      </c>
      <c r="E4" s="23" t="s">
        <v>3417</v>
      </c>
      <c r="F4" s="23" t="s">
        <v>3986</v>
      </c>
      <c r="G4" s="23" t="s">
        <v>3420</v>
      </c>
      <c r="H4" s="23" t="s">
        <v>3417</v>
      </c>
      <c r="I4" s="51" t="s">
        <v>3417</v>
      </c>
      <c r="J4" s="23"/>
      <c r="K4" s="21" t="str">
        <f t="shared" si="0"/>
        <v>000100002001001</v>
      </c>
      <c r="L4" s="4" t="s">
        <v>10710</v>
      </c>
    </row>
    <row r="5" spans="1:12" s="3" customFormat="1">
      <c r="A5" s="91" t="s">
        <v>2005</v>
      </c>
      <c r="B5" s="27" t="str">
        <f>"消费支付/消费信息/常用交易渠道/"&amp;A5</f>
        <v>消费支付/消费信息/常用交易渠道/ATM</v>
      </c>
      <c r="C5" s="28">
        <v>2</v>
      </c>
      <c r="D5" s="35" t="s">
        <v>3355</v>
      </c>
      <c r="E5" s="35" t="s">
        <v>3417</v>
      </c>
      <c r="F5" s="35" t="s">
        <v>3986</v>
      </c>
      <c r="G5" s="35" t="s">
        <v>3420</v>
      </c>
      <c r="H5" s="35" t="s">
        <v>3417</v>
      </c>
      <c r="I5" s="84" t="s">
        <v>3417</v>
      </c>
      <c r="J5" s="35" t="s">
        <v>3417</v>
      </c>
      <c r="K5" s="27" t="str">
        <f t="shared" si="0"/>
        <v>000100002001001001</v>
      </c>
    </row>
    <row r="6" spans="1:12" s="3" customFormat="1">
      <c r="A6" s="91" t="s">
        <v>2007</v>
      </c>
      <c r="B6" s="27" t="str">
        <f t="shared" ref="B6:B20" si="1">"消费支付/消费信息/常用交易渠道/"&amp;A6</f>
        <v>消费支付/消费信息/常用交易渠道/有线POS</v>
      </c>
      <c r="C6" s="28">
        <v>2</v>
      </c>
      <c r="D6" s="35" t="s">
        <v>3355</v>
      </c>
      <c r="E6" s="35" t="s">
        <v>3417</v>
      </c>
      <c r="F6" s="35" t="s">
        <v>3986</v>
      </c>
      <c r="G6" s="35" t="s">
        <v>3420</v>
      </c>
      <c r="H6" s="35" t="s">
        <v>3417</v>
      </c>
      <c r="I6" s="84" t="s">
        <v>3417</v>
      </c>
      <c r="J6" s="35" t="s">
        <v>3420</v>
      </c>
      <c r="K6" s="27" t="str">
        <f t="shared" si="0"/>
        <v>000100002001001002</v>
      </c>
    </row>
    <row r="7" spans="1:12" s="3" customFormat="1">
      <c r="A7" s="91" t="s">
        <v>2009</v>
      </c>
      <c r="B7" s="27" t="str">
        <f t="shared" si="1"/>
        <v>消费支付/消费信息/常用交易渠道/多媒体端</v>
      </c>
      <c r="C7" s="28">
        <v>2</v>
      </c>
      <c r="D7" s="35" t="s">
        <v>3355</v>
      </c>
      <c r="E7" s="35" t="s">
        <v>3417</v>
      </c>
      <c r="F7" s="35" t="s">
        <v>3986</v>
      </c>
      <c r="G7" s="35" t="s">
        <v>3420</v>
      </c>
      <c r="H7" s="35" t="s">
        <v>3417</v>
      </c>
      <c r="I7" s="84" t="s">
        <v>3417</v>
      </c>
      <c r="J7" s="35" t="s">
        <v>3423</v>
      </c>
      <c r="K7" s="27" t="str">
        <f t="shared" si="0"/>
        <v>000100002001001003</v>
      </c>
    </row>
    <row r="8" spans="1:12" s="3" customFormat="1">
      <c r="A8" s="91" t="s">
        <v>2011</v>
      </c>
      <c r="B8" s="27" t="str">
        <f t="shared" si="1"/>
        <v>消费支付/消费信息/常用交易渠道/银行柜台</v>
      </c>
      <c r="C8" s="28">
        <v>2</v>
      </c>
      <c r="D8" s="35" t="s">
        <v>3355</v>
      </c>
      <c r="E8" s="35" t="s">
        <v>3417</v>
      </c>
      <c r="F8" s="35" t="s">
        <v>3986</v>
      </c>
      <c r="G8" s="35" t="s">
        <v>3420</v>
      </c>
      <c r="H8" s="35" t="s">
        <v>3417</v>
      </c>
      <c r="I8" s="84" t="s">
        <v>3417</v>
      </c>
      <c r="J8" s="35" t="s">
        <v>3426</v>
      </c>
      <c r="K8" s="27" t="str">
        <f t="shared" si="0"/>
        <v>000100002001001004</v>
      </c>
    </row>
    <row r="9" spans="1:12" s="3" customFormat="1">
      <c r="A9" s="91" t="s">
        <v>2013</v>
      </c>
      <c r="B9" s="27" t="str">
        <f t="shared" si="1"/>
        <v>消费支付/消费信息/常用交易渠道/个人电脑</v>
      </c>
      <c r="C9" s="28">
        <v>2</v>
      </c>
      <c r="D9" s="35" t="s">
        <v>3355</v>
      </c>
      <c r="E9" s="35" t="s">
        <v>3417</v>
      </c>
      <c r="F9" s="35" t="s">
        <v>3986</v>
      </c>
      <c r="G9" s="35" t="s">
        <v>3420</v>
      </c>
      <c r="H9" s="35" t="s">
        <v>3417</v>
      </c>
      <c r="I9" s="84" t="s">
        <v>3417</v>
      </c>
      <c r="J9" s="35" t="s">
        <v>6993</v>
      </c>
      <c r="K9" s="27" t="str">
        <f t="shared" ref="K9:K37" si="2">D9&amp;E9&amp;F9&amp;G9&amp;H9&amp;I9&amp;J9</f>
        <v>000100002001001005</v>
      </c>
    </row>
    <row r="10" spans="1:12" s="3" customFormat="1">
      <c r="A10" s="91" t="s">
        <v>2015</v>
      </c>
      <c r="B10" s="27" t="str">
        <f t="shared" si="1"/>
        <v>消费支付/消费信息/常用交易渠道/手机设备</v>
      </c>
      <c r="C10" s="28">
        <v>2</v>
      </c>
      <c r="D10" s="35" t="s">
        <v>3355</v>
      </c>
      <c r="E10" s="35" t="s">
        <v>3417</v>
      </c>
      <c r="F10" s="35" t="s">
        <v>3986</v>
      </c>
      <c r="G10" s="35" t="s">
        <v>3420</v>
      </c>
      <c r="H10" s="35" t="s">
        <v>3417</v>
      </c>
      <c r="I10" s="84" t="s">
        <v>3417</v>
      </c>
      <c r="J10" s="35" t="s">
        <v>7381</v>
      </c>
      <c r="K10" s="27" t="str">
        <f t="shared" si="2"/>
        <v>000100002001001006</v>
      </c>
    </row>
    <row r="11" spans="1:12" s="3" customFormat="1">
      <c r="A11" s="91" t="s">
        <v>2017</v>
      </c>
      <c r="B11" s="27" t="str">
        <f t="shared" si="1"/>
        <v>消费支付/消费信息/常用交易渠道/自助电话</v>
      </c>
      <c r="C11" s="28">
        <v>2</v>
      </c>
      <c r="D11" s="35" t="s">
        <v>3355</v>
      </c>
      <c r="E11" s="35" t="s">
        <v>3417</v>
      </c>
      <c r="F11" s="35" t="s">
        <v>3986</v>
      </c>
      <c r="G11" s="35" t="s">
        <v>3420</v>
      </c>
      <c r="H11" s="35" t="s">
        <v>3417</v>
      </c>
      <c r="I11" s="84" t="s">
        <v>3417</v>
      </c>
      <c r="J11" s="35" t="s">
        <v>7385</v>
      </c>
      <c r="K11" s="27" t="str">
        <f t="shared" si="2"/>
        <v>000100002001001007</v>
      </c>
    </row>
    <row r="12" spans="1:12" s="3" customFormat="1">
      <c r="A12" s="91" t="s">
        <v>2018</v>
      </c>
      <c r="B12" s="27" t="str">
        <f t="shared" si="1"/>
        <v>消费支付/消费信息/常用交易渠道/PBOC终端</v>
      </c>
      <c r="C12" s="28">
        <v>2</v>
      </c>
      <c r="D12" s="35" t="s">
        <v>3355</v>
      </c>
      <c r="E12" s="35" t="s">
        <v>3417</v>
      </c>
      <c r="F12" s="35" t="s">
        <v>3986</v>
      </c>
      <c r="G12" s="35" t="s">
        <v>3420</v>
      </c>
      <c r="H12" s="35" t="s">
        <v>3417</v>
      </c>
      <c r="I12" s="84" t="s">
        <v>3417</v>
      </c>
      <c r="J12" s="35" t="s">
        <v>3987</v>
      </c>
      <c r="K12" s="27" t="str">
        <f t="shared" si="2"/>
        <v>000100002001001008</v>
      </c>
    </row>
    <row r="13" spans="1:12" s="3" customFormat="1">
      <c r="A13" s="91" t="s">
        <v>2019</v>
      </c>
      <c r="B13" s="27" t="str">
        <f t="shared" si="1"/>
        <v>消费支付/消费信息/常用交易渠道/移动POS</v>
      </c>
      <c r="C13" s="28">
        <v>2</v>
      </c>
      <c r="D13" s="35" t="s">
        <v>3355</v>
      </c>
      <c r="E13" s="35" t="s">
        <v>3417</v>
      </c>
      <c r="F13" s="35" t="s">
        <v>3986</v>
      </c>
      <c r="G13" s="35" t="s">
        <v>3420</v>
      </c>
      <c r="H13" s="35" t="s">
        <v>3417</v>
      </c>
      <c r="I13" s="84" t="s">
        <v>3417</v>
      </c>
      <c r="J13" s="35" t="s">
        <v>6967</v>
      </c>
      <c r="K13" s="27" t="str">
        <f t="shared" si="2"/>
        <v>000100002001001009</v>
      </c>
    </row>
    <row r="14" spans="1:12" s="3" customFormat="1">
      <c r="A14" s="91" t="s">
        <v>2021</v>
      </c>
      <c r="B14" s="27" t="str">
        <f t="shared" si="1"/>
        <v>消费支付/消费信息/常用交易渠道/银联平台</v>
      </c>
      <c r="C14" s="28">
        <v>2</v>
      </c>
      <c r="D14" s="35" t="s">
        <v>3355</v>
      </c>
      <c r="E14" s="35" t="s">
        <v>3417</v>
      </c>
      <c r="F14" s="35" t="s">
        <v>3986</v>
      </c>
      <c r="G14" s="35" t="s">
        <v>3420</v>
      </c>
      <c r="H14" s="35" t="s">
        <v>3417</v>
      </c>
      <c r="I14" s="84" t="s">
        <v>3417</v>
      </c>
      <c r="J14" s="35" t="s">
        <v>3401</v>
      </c>
      <c r="K14" s="27" t="str">
        <f t="shared" si="2"/>
        <v>000100002001001010</v>
      </c>
    </row>
    <row r="15" spans="1:12" s="3" customFormat="1">
      <c r="A15" s="91" t="s">
        <v>2023</v>
      </c>
      <c r="B15" s="27" t="str">
        <f t="shared" si="1"/>
        <v>消费支付/消费信息/常用交易渠道/农工服务</v>
      </c>
      <c r="C15" s="28">
        <v>2</v>
      </c>
      <c r="D15" s="35" t="s">
        <v>3355</v>
      </c>
      <c r="E15" s="35" t="s">
        <v>3417</v>
      </c>
      <c r="F15" s="35" t="s">
        <v>3986</v>
      </c>
      <c r="G15" s="35" t="s">
        <v>3420</v>
      </c>
      <c r="H15" s="35" t="s">
        <v>3417</v>
      </c>
      <c r="I15" s="84" t="s">
        <v>3417</v>
      </c>
      <c r="J15" s="35" t="s">
        <v>3404</v>
      </c>
      <c r="K15" s="27" t="str">
        <f t="shared" si="2"/>
        <v>000100002001001011</v>
      </c>
    </row>
    <row r="16" spans="1:12" s="3" customFormat="1">
      <c r="A16" s="91" t="s">
        <v>2025</v>
      </c>
      <c r="B16" s="27" t="str">
        <f t="shared" si="1"/>
        <v>消费支付/消费信息/常用交易渠道/商户系统</v>
      </c>
      <c r="C16" s="28">
        <v>2</v>
      </c>
      <c r="D16" s="35" t="s">
        <v>3355</v>
      </c>
      <c r="E16" s="35" t="s">
        <v>3417</v>
      </c>
      <c r="F16" s="35" t="s">
        <v>3986</v>
      </c>
      <c r="G16" s="35" t="s">
        <v>3420</v>
      </c>
      <c r="H16" s="35" t="s">
        <v>3417</v>
      </c>
      <c r="I16" s="84" t="s">
        <v>3417</v>
      </c>
      <c r="J16" s="35" t="s">
        <v>6973</v>
      </c>
      <c r="K16" s="27" t="str">
        <f t="shared" si="2"/>
        <v>000100002001001012</v>
      </c>
    </row>
    <row r="17" spans="1:11" s="3" customFormat="1">
      <c r="A17" s="91" t="s">
        <v>2027</v>
      </c>
      <c r="B17" s="27" t="str">
        <f t="shared" si="1"/>
        <v>消费支付/消费信息/常用交易渠道/第三方系统</v>
      </c>
      <c r="C17" s="28">
        <v>2</v>
      </c>
      <c r="D17" s="35" t="s">
        <v>3355</v>
      </c>
      <c r="E17" s="35" t="s">
        <v>3417</v>
      </c>
      <c r="F17" s="35" t="s">
        <v>3986</v>
      </c>
      <c r="G17" s="35" t="s">
        <v>3420</v>
      </c>
      <c r="H17" s="35" t="s">
        <v>3417</v>
      </c>
      <c r="I17" s="84" t="s">
        <v>3417</v>
      </c>
      <c r="J17" s="35" t="s">
        <v>6976</v>
      </c>
      <c r="K17" s="27" t="str">
        <f t="shared" si="2"/>
        <v>000100002001001013</v>
      </c>
    </row>
    <row r="18" spans="1:11" s="3" customFormat="1">
      <c r="A18" s="91" t="s">
        <v>2029</v>
      </c>
      <c r="B18" s="27" t="str">
        <f t="shared" si="1"/>
        <v>消费支付/消费信息/常用交易渠道/机顶盒</v>
      </c>
      <c r="C18" s="28">
        <v>2</v>
      </c>
      <c r="D18" s="35" t="s">
        <v>3355</v>
      </c>
      <c r="E18" s="35" t="s">
        <v>3417</v>
      </c>
      <c r="F18" s="35" t="s">
        <v>3986</v>
      </c>
      <c r="G18" s="35" t="s">
        <v>3420</v>
      </c>
      <c r="H18" s="35" t="s">
        <v>3417</v>
      </c>
      <c r="I18" s="84" t="s">
        <v>3417</v>
      </c>
      <c r="J18" s="35" t="s">
        <v>6979</v>
      </c>
      <c r="K18" s="27" t="str">
        <f t="shared" si="2"/>
        <v>000100002001001014</v>
      </c>
    </row>
    <row r="19" spans="1:11" s="3" customFormat="1">
      <c r="A19" s="91" t="s">
        <v>2031</v>
      </c>
      <c r="B19" s="27" t="str">
        <f t="shared" si="1"/>
        <v>消费支付/消费信息/常用交易渠道/固定电话</v>
      </c>
      <c r="C19" s="28">
        <v>2</v>
      </c>
      <c r="D19" s="35" t="s">
        <v>3355</v>
      </c>
      <c r="E19" s="35" t="s">
        <v>3417</v>
      </c>
      <c r="F19" s="35" t="s">
        <v>3986</v>
      </c>
      <c r="G19" s="35" t="s">
        <v>3420</v>
      </c>
      <c r="H19" s="35" t="s">
        <v>3417</v>
      </c>
      <c r="I19" s="84" t="s">
        <v>3417</v>
      </c>
      <c r="J19" s="35" t="s">
        <v>6982</v>
      </c>
      <c r="K19" s="27" t="str">
        <f t="shared" si="2"/>
        <v>000100002001001015</v>
      </c>
    </row>
    <row r="20" spans="1:11" s="3" customFormat="1">
      <c r="A20" s="91" t="s">
        <v>2033</v>
      </c>
      <c r="B20" s="27" t="str">
        <f t="shared" si="1"/>
        <v>消费支付/消费信息/常用交易渠道/批量文件系统</v>
      </c>
      <c r="C20" s="28">
        <v>2</v>
      </c>
      <c r="D20" s="35" t="s">
        <v>3355</v>
      </c>
      <c r="E20" s="35" t="s">
        <v>3417</v>
      </c>
      <c r="F20" s="35" t="s">
        <v>3986</v>
      </c>
      <c r="G20" s="35" t="s">
        <v>3420</v>
      </c>
      <c r="H20" s="35" t="s">
        <v>3417</v>
      </c>
      <c r="I20" s="84" t="s">
        <v>3417</v>
      </c>
      <c r="J20" s="35" t="s">
        <v>6985</v>
      </c>
      <c r="K20" s="27" t="str">
        <f t="shared" si="2"/>
        <v>000100002001001016</v>
      </c>
    </row>
    <row r="21" spans="1:11" s="2" customFormat="1" hidden="1">
      <c r="A21" s="29" t="s">
        <v>10711</v>
      </c>
      <c r="B21" s="29" t="s">
        <v>10712</v>
      </c>
      <c r="C21" s="30">
        <v>3</v>
      </c>
      <c r="D21" s="31">
        <v>0</v>
      </c>
      <c r="E21" s="31" t="s">
        <v>3417</v>
      </c>
      <c r="F21" s="31" t="s">
        <v>3986</v>
      </c>
      <c r="G21" s="31" t="s">
        <v>3420</v>
      </c>
      <c r="H21" s="31" t="s">
        <v>3417</v>
      </c>
      <c r="I21" s="93" t="s">
        <v>6952</v>
      </c>
      <c r="J21" s="31"/>
      <c r="K21" s="21" t="str">
        <f t="shared" si="2"/>
        <v>000100002001020</v>
      </c>
    </row>
    <row r="22" spans="1:11" s="72" customFormat="1" hidden="1">
      <c r="A22" s="92" t="s">
        <v>2005</v>
      </c>
      <c r="B22" s="32" t="str">
        <f>"消费支付/消费信息/近12个月常用交易渠道/"&amp;A22</f>
        <v>消费支付/消费信息/近12个月常用交易渠道/ATM</v>
      </c>
      <c r="C22" s="33">
        <v>4</v>
      </c>
      <c r="D22" s="50" t="s">
        <v>3355</v>
      </c>
      <c r="E22" s="50" t="s">
        <v>3417</v>
      </c>
      <c r="F22" s="50" t="s">
        <v>3986</v>
      </c>
      <c r="G22" s="50" t="s">
        <v>3417</v>
      </c>
      <c r="H22" s="50" t="s">
        <v>3417</v>
      </c>
      <c r="I22" s="83" t="s">
        <v>6952</v>
      </c>
      <c r="J22" s="50" t="s">
        <v>3417</v>
      </c>
      <c r="K22" s="21" t="str">
        <f t="shared" si="2"/>
        <v>000100001001020001</v>
      </c>
    </row>
    <row r="23" spans="1:11" s="72" customFormat="1" hidden="1">
      <c r="A23" s="92" t="s">
        <v>2007</v>
      </c>
      <c r="B23" s="32" t="str">
        <f t="shared" ref="B23:B37" si="3">"消费支付/消费信息/近12个月常用交易渠道/"&amp;A23</f>
        <v>消费支付/消费信息/近12个月常用交易渠道/有线POS</v>
      </c>
      <c r="C23" s="33">
        <v>4</v>
      </c>
      <c r="D23" s="50" t="s">
        <v>3355</v>
      </c>
      <c r="E23" s="50" t="s">
        <v>3417</v>
      </c>
      <c r="F23" s="50" t="s">
        <v>3986</v>
      </c>
      <c r="G23" s="50" t="s">
        <v>3417</v>
      </c>
      <c r="H23" s="50" t="s">
        <v>3417</v>
      </c>
      <c r="I23" s="83" t="s">
        <v>6952</v>
      </c>
      <c r="J23" s="50" t="s">
        <v>3423</v>
      </c>
      <c r="K23" s="21" t="str">
        <f t="shared" si="2"/>
        <v>000100001001020003</v>
      </c>
    </row>
    <row r="24" spans="1:11" s="72" customFormat="1" hidden="1">
      <c r="A24" s="92" t="s">
        <v>2009</v>
      </c>
      <c r="B24" s="32" t="str">
        <f t="shared" si="3"/>
        <v>消费支付/消费信息/近12个月常用交易渠道/多媒体端</v>
      </c>
      <c r="C24" s="33">
        <v>4</v>
      </c>
      <c r="D24" s="50" t="s">
        <v>3355</v>
      </c>
      <c r="E24" s="50" t="s">
        <v>3417</v>
      </c>
      <c r="F24" s="50" t="s">
        <v>3986</v>
      </c>
      <c r="G24" s="50" t="s">
        <v>3417</v>
      </c>
      <c r="H24" s="50" t="s">
        <v>3417</v>
      </c>
      <c r="I24" s="83" t="s">
        <v>6952</v>
      </c>
      <c r="J24" s="50" t="s">
        <v>6993</v>
      </c>
      <c r="K24" s="21" t="str">
        <f t="shared" si="2"/>
        <v>000100001001020005</v>
      </c>
    </row>
    <row r="25" spans="1:11" s="72" customFormat="1" hidden="1">
      <c r="A25" s="92" t="s">
        <v>2011</v>
      </c>
      <c r="B25" s="32" t="str">
        <f t="shared" si="3"/>
        <v>消费支付/消费信息/近12个月常用交易渠道/银行柜台</v>
      </c>
      <c r="C25" s="33">
        <v>4</v>
      </c>
      <c r="D25" s="50" t="s">
        <v>3355</v>
      </c>
      <c r="E25" s="50" t="s">
        <v>3417</v>
      </c>
      <c r="F25" s="50" t="s">
        <v>3986</v>
      </c>
      <c r="G25" s="50" t="s">
        <v>3417</v>
      </c>
      <c r="H25" s="50" t="s">
        <v>3417</v>
      </c>
      <c r="I25" s="83" t="s">
        <v>6952</v>
      </c>
      <c r="J25" s="50" t="s">
        <v>7381</v>
      </c>
      <c r="K25" s="21" t="str">
        <f t="shared" si="2"/>
        <v>000100001001020006</v>
      </c>
    </row>
    <row r="26" spans="1:11" s="72" customFormat="1" hidden="1">
      <c r="A26" s="92" t="s">
        <v>2013</v>
      </c>
      <c r="B26" s="32" t="str">
        <f t="shared" si="3"/>
        <v>消费支付/消费信息/近12个月常用交易渠道/个人电脑</v>
      </c>
      <c r="C26" s="33">
        <v>4</v>
      </c>
      <c r="D26" s="50" t="s">
        <v>3355</v>
      </c>
      <c r="E26" s="50" t="s">
        <v>3417</v>
      </c>
      <c r="F26" s="50" t="s">
        <v>3986</v>
      </c>
      <c r="G26" s="50" t="s">
        <v>3417</v>
      </c>
      <c r="H26" s="50" t="s">
        <v>3417</v>
      </c>
      <c r="I26" s="83" t="s">
        <v>6952</v>
      </c>
      <c r="J26" s="50" t="s">
        <v>7385</v>
      </c>
      <c r="K26" s="21" t="str">
        <f t="shared" si="2"/>
        <v>000100001001020007</v>
      </c>
    </row>
    <row r="27" spans="1:11" s="72" customFormat="1" hidden="1">
      <c r="A27" s="92" t="s">
        <v>2015</v>
      </c>
      <c r="B27" s="32" t="str">
        <f t="shared" si="3"/>
        <v>消费支付/消费信息/近12个月常用交易渠道/手机设备</v>
      </c>
      <c r="C27" s="33">
        <v>4</v>
      </c>
      <c r="D27" s="50" t="s">
        <v>3355</v>
      </c>
      <c r="E27" s="50" t="s">
        <v>3417</v>
      </c>
      <c r="F27" s="50" t="s">
        <v>3986</v>
      </c>
      <c r="G27" s="50" t="s">
        <v>3417</v>
      </c>
      <c r="H27" s="50" t="s">
        <v>3417</v>
      </c>
      <c r="I27" s="83" t="s">
        <v>6952</v>
      </c>
      <c r="J27" s="50" t="s">
        <v>3987</v>
      </c>
      <c r="K27" s="21" t="str">
        <f t="shared" si="2"/>
        <v>000100001001020008</v>
      </c>
    </row>
    <row r="28" spans="1:11" s="72" customFormat="1" hidden="1">
      <c r="A28" s="92" t="s">
        <v>2017</v>
      </c>
      <c r="B28" s="32" t="str">
        <f t="shared" si="3"/>
        <v>消费支付/消费信息/近12个月常用交易渠道/自助电话</v>
      </c>
      <c r="C28" s="33">
        <v>4</v>
      </c>
      <c r="D28" s="50" t="s">
        <v>3355</v>
      </c>
      <c r="E28" s="50" t="s">
        <v>3417</v>
      </c>
      <c r="F28" s="50" t="s">
        <v>3986</v>
      </c>
      <c r="G28" s="50" t="s">
        <v>3417</v>
      </c>
      <c r="H28" s="50" t="s">
        <v>3417</v>
      </c>
      <c r="I28" s="83" t="s">
        <v>6952</v>
      </c>
      <c r="J28" s="50" t="s">
        <v>6967</v>
      </c>
      <c r="K28" s="21" t="str">
        <f t="shared" si="2"/>
        <v>000100001001020009</v>
      </c>
    </row>
    <row r="29" spans="1:11" s="72" customFormat="1" hidden="1">
      <c r="A29" s="92" t="s">
        <v>2018</v>
      </c>
      <c r="B29" s="32" t="str">
        <f t="shared" si="3"/>
        <v>消费支付/消费信息/近12个月常用交易渠道/PBOC终端</v>
      </c>
      <c r="C29" s="33">
        <v>4</v>
      </c>
      <c r="D29" s="50" t="s">
        <v>3355</v>
      </c>
      <c r="E29" s="50" t="s">
        <v>3417</v>
      </c>
      <c r="F29" s="50" t="s">
        <v>3986</v>
      </c>
      <c r="G29" s="50" t="s">
        <v>3417</v>
      </c>
      <c r="H29" s="50" t="s">
        <v>3417</v>
      </c>
      <c r="I29" s="83" t="s">
        <v>6952</v>
      </c>
      <c r="J29" s="50" t="s">
        <v>3401</v>
      </c>
      <c r="K29" s="21" t="str">
        <f t="shared" si="2"/>
        <v>000100001001020010</v>
      </c>
    </row>
    <row r="30" spans="1:11" s="72" customFormat="1" hidden="1">
      <c r="A30" s="92" t="s">
        <v>2019</v>
      </c>
      <c r="B30" s="32" t="str">
        <f t="shared" si="3"/>
        <v>消费支付/消费信息/近12个月常用交易渠道/移动POS</v>
      </c>
      <c r="C30" s="33">
        <v>4</v>
      </c>
      <c r="D30" s="50" t="s">
        <v>3355</v>
      </c>
      <c r="E30" s="50" t="s">
        <v>3417</v>
      </c>
      <c r="F30" s="50" t="s">
        <v>3986</v>
      </c>
      <c r="G30" s="50" t="s">
        <v>3417</v>
      </c>
      <c r="H30" s="50" t="s">
        <v>3417</v>
      </c>
      <c r="I30" s="83" t="s">
        <v>6952</v>
      </c>
      <c r="J30" s="50" t="s">
        <v>3404</v>
      </c>
      <c r="K30" s="21" t="str">
        <f t="shared" si="2"/>
        <v>000100001001020011</v>
      </c>
    </row>
    <row r="31" spans="1:11" s="72" customFormat="1" hidden="1">
      <c r="A31" s="92" t="s">
        <v>2021</v>
      </c>
      <c r="B31" s="32" t="str">
        <f t="shared" si="3"/>
        <v>消费支付/消费信息/近12个月常用交易渠道/银联平台</v>
      </c>
      <c r="C31" s="33">
        <v>4</v>
      </c>
      <c r="D31" s="50" t="s">
        <v>3355</v>
      </c>
      <c r="E31" s="50" t="s">
        <v>3417</v>
      </c>
      <c r="F31" s="50" t="s">
        <v>3986</v>
      </c>
      <c r="G31" s="50" t="s">
        <v>3417</v>
      </c>
      <c r="H31" s="50" t="s">
        <v>3417</v>
      </c>
      <c r="I31" s="83" t="s">
        <v>6952</v>
      </c>
      <c r="J31" s="50" t="s">
        <v>6973</v>
      </c>
      <c r="K31" s="21" t="str">
        <f t="shared" si="2"/>
        <v>000100001001020012</v>
      </c>
    </row>
    <row r="32" spans="1:11" s="72" customFormat="1" hidden="1">
      <c r="A32" s="92" t="s">
        <v>2023</v>
      </c>
      <c r="B32" s="32" t="str">
        <f t="shared" si="3"/>
        <v>消费支付/消费信息/近12个月常用交易渠道/农工服务</v>
      </c>
      <c r="C32" s="33">
        <v>4</v>
      </c>
      <c r="D32" s="50" t="s">
        <v>3355</v>
      </c>
      <c r="E32" s="50" t="s">
        <v>3417</v>
      </c>
      <c r="F32" s="50" t="s">
        <v>3986</v>
      </c>
      <c r="G32" s="50" t="s">
        <v>3417</v>
      </c>
      <c r="H32" s="50" t="s">
        <v>3417</v>
      </c>
      <c r="I32" s="83" t="s">
        <v>6952</v>
      </c>
      <c r="J32" s="50" t="s">
        <v>6976</v>
      </c>
      <c r="K32" s="21" t="str">
        <f t="shared" si="2"/>
        <v>000100001001020013</v>
      </c>
    </row>
    <row r="33" spans="1:11" s="72" customFormat="1" hidden="1">
      <c r="A33" s="92" t="s">
        <v>2025</v>
      </c>
      <c r="B33" s="32" t="str">
        <f t="shared" si="3"/>
        <v>消费支付/消费信息/近12个月常用交易渠道/商户系统</v>
      </c>
      <c r="C33" s="33">
        <v>4</v>
      </c>
      <c r="D33" s="50" t="s">
        <v>3355</v>
      </c>
      <c r="E33" s="50" t="s">
        <v>3417</v>
      </c>
      <c r="F33" s="50" t="s">
        <v>3986</v>
      </c>
      <c r="G33" s="50" t="s">
        <v>3417</v>
      </c>
      <c r="H33" s="50" t="s">
        <v>3417</v>
      </c>
      <c r="I33" s="83" t="s">
        <v>6952</v>
      </c>
      <c r="J33" s="50" t="s">
        <v>6979</v>
      </c>
      <c r="K33" s="21" t="str">
        <f t="shared" si="2"/>
        <v>000100001001020014</v>
      </c>
    </row>
    <row r="34" spans="1:11" s="72" customFormat="1" hidden="1">
      <c r="A34" s="92" t="s">
        <v>2027</v>
      </c>
      <c r="B34" s="32" t="str">
        <f t="shared" si="3"/>
        <v>消费支付/消费信息/近12个月常用交易渠道/第三方系统</v>
      </c>
      <c r="C34" s="33">
        <v>4</v>
      </c>
      <c r="D34" s="50" t="s">
        <v>3355</v>
      </c>
      <c r="E34" s="50" t="s">
        <v>3417</v>
      </c>
      <c r="F34" s="50" t="s">
        <v>3986</v>
      </c>
      <c r="G34" s="50" t="s">
        <v>3417</v>
      </c>
      <c r="H34" s="50" t="s">
        <v>3417</v>
      </c>
      <c r="I34" s="83" t="s">
        <v>6952</v>
      </c>
      <c r="J34" s="50" t="s">
        <v>6982</v>
      </c>
      <c r="K34" s="21" t="str">
        <f t="shared" si="2"/>
        <v>000100001001020015</v>
      </c>
    </row>
    <row r="35" spans="1:11" s="72" customFormat="1" hidden="1">
      <c r="A35" s="92" t="s">
        <v>2029</v>
      </c>
      <c r="B35" s="32" t="str">
        <f t="shared" si="3"/>
        <v>消费支付/消费信息/近12个月常用交易渠道/机顶盒</v>
      </c>
      <c r="C35" s="33">
        <v>4</v>
      </c>
      <c r="D35" s="50" t="s">
        <v>3355</v>
      </c>
      <c r="E35" s="50" t="s">
        <v>3417</v>
      </c>
      <c r="F35" s="50" t="s">
        <v>3986</v>
      </c>
      <c r="G35" s="50" t="s">
        <v>3417</v>
      </c>
      <c r="H35" s="50" t="s">
        <v>3417</v>
      </c>
      <c r="I35" s="83" t="s">
        <v>6952</v>
      </c>
      <c r="J35" s="50" t="s">
        <v>6985</v>
      </c>
      <c r="K35" s="21" t="str">
        <f t="shared" si="2"/>
        <v>000100001001020016</v>
      </c>
    </row>
    <row r="36" spans="1:11" s="72" customFormat="1" hidden="1">
      <c r="A36" s="92" t="s">
        <v>2031</v>
      </c>
      <c r="B36" s="32" t="str">
        <f t="shared" si="3"/>
        <v>消费支付/消费信息/近12个月常用交易渠道/固定电话</v>
      </c>
      <c r="C36" s="33">
        <v>4</v>
      </c>
      <c r="D36" s="50" t="s">
        <v>3355</v>
      </c>
      <c r="E36" s="50" t="s">
        <v>3417</v>
      </c>
      <c r="F36" s="50" t="s">
        <v>3986</v>
      </c>
      <c r="G36" s="50" t="s">
        <v>3417</v>
      </c>
      <c r="H36" s="50" t="s">
        <v>3417</v>
      </c>
      <c r="I36" s="83" t="s">
        <v>6952</v>
      </c>
      <c r="J36" s="50" t="s">
        <v>6988</v>
      </c>
      <c r="K36" s="21" t="str">
        <f t="shared" si="2"/>
        <v>000100001001020017</v>
      </c>
    </row>
    <row r="37" spans="1:11" s="72" customFormat="1" hidden="1">
      <c r="A37" s="92" t="s">
        <v>2033</v>
      </c>
      <c r="B37" s="32" t="str">
        <f t="shared" si="3"/>
        <v>消费支付/消费信息/近12个月常用交易渠道/批量文件系统</v>
      </c>
      <c r="C37" s="33">
        <v>4</v>
      </c>
      <c r="D37" s="50" t="s">
        <v>3355</v>
      </c>
      <c r="E37" s="50" t="s">
        <v>3417</v>
      </c>
      <c r="F37" s="50" t="s">
        <v>3986</v>
      </c>
      <c r="G37" s="50" t="s">
        <v>3417</v>
      </c>
      <c r="H37" s="50" t="s">
        <v>3417</v>
      </c>
      <c r="I37" s="83" t="s">
        <v>6952</v>
      </c>
      <c r="J37" s="50" t="s">
        <v>6952</v>
      </c>
      <c r="K37" s="21" t="str">
        <f t="shared" si="2"/>
        <v>000100001001020020</v>
      </c>
    </row>
    <row r="38" spans="1:11" s="4" customFormat="1">
      <c r="A38" s="36" t="s">
        <v>346</v>
      </c>
      <c r="B38" s="36" t="s">
        <v>10713</v>
      </c>
      <c r="C38" s="37">
        <v>3</v>
      </c>
      <c r="D38" s="38">
        <v>0</v>
      </c>
      <c r="E38" s="38" t="s">
        <v>3417</v>
      </c>
      <c r="F38" s="38" t="s">
        <v>3986</v>
      </c>
      <c r="G38" s="38" t="s">
        <v>3420</v>
      </c>
      <c r="H38" s="38" t="s">
        <v>3417</v>
      </c>
      <c r="I38" s="94" t="s">
        <v>3420</v>
      </c>
      <c r="J38" s="38"/>
      <c r="K38" s="36" t="str">
        <f t="shared" ref="K38:K69" si="4">D38&amp;E38&amp;F38&amp;G38&amp;H38&amp;I38&amp;J38</f>
        <v>000100002001002</v>
      </c>
    </row>
    <row r="39" spans="1:11" s="5" customFormat="1" ht="16.5" hidden="1" customHeight="1">
      <c r="A39" s="42" t="s">
        <v>2039</v>
      </c>
      <c r="B39" s="42" t="str">
        <f>"消费支付/消费信息/消费笔数品类分布/"&amp;A39</f>
        <v>消费支付/消费信息/消费笔数品类分布/计算机网络/信息服务</v>
      </c>
      <c r="C39" s="43">
        <v>4</v>
      </c>
      <c r="D39" s="44" t="s">
        <v>3355</v>
      </c>
      <c r="E39" s="44" t="s">
        <v>3417</v>
      </c>
      <c r="F39" s="44" t="s">
        <v>3986</v>
      </c>
      <c r="G39" s="44" t="s">
        <v>3420</v>
      </c>
      <c r="H39" s="44" t="s">
        <v>3417</v>
      </c>
      <c r="I39" s="95" t="s">
        <v>3420</v>
      </c>
      <c r="J39" s="44" t="s">
        <v>7660</v>
      </c>
      <c r="K39" s="42" t="str">
        <f t="shared" si="4"/>
        <v>000100002001002271</v>
      </c>
    </row>
    <row r="40" spans="1:11" s="5" customFormat="1" ht="16.5" hidden="1" customHeight="1">
      <c r="A40" s="42" t="s">
        <v>2042</v>
      </c>
      <c r="B40" s="42" t="str">
        <f t="shared" ref="B40:B103" si="5">"消费支付/消费信息/消费笔数品类分布/"&amp;A40</f>
        <v>消费支付/消费信息/消费笔数品类分布/未列入其他代码的计算机维护和修理服务</v>
      </c>
      <c r="C40" s="43">
        <v>4</v>
      </c>
      <c r="D40" s="44" t="s">
        <v>3355</v>
      </c>
      <c r="E40" s="44" t="s">
        <v>3417</v>
      </c>
      <c r="F40" s="44" t="s">
        <v>3986</v>
      </c>
      <c r="G40" s="44" t="s">
        <v>3420</v>
      </c>
      <c r="H40" s="44" t="s">
        <v>3417</v>
      </c>
      <c r="I40" s="95" t="s">
        <v>3420</v>
      </c>
      <c r="J40" s="44" t="s">
        <v>7661</v>
      </c>
      <c r="K40" s="42" t="str">
        <f t="shared" si="4"/>
        <v>000100002001002272</v>
      </c>
    </row>
    <row r="41" spans="1:11" s="5" customFormat="1" ht="16.5" hidden="1" customHeight="1">
      <c r="A41" s="42" t="s">
        <v>2044</v>
      </c>
      <c r="B41" s="42" t="str">
        <f t="shared" si="5"/>
        <v>消费支付/消费信息/消费笔数品类分布/计算机编程、数据处理和系统集成设计服务</v>
      </c>
      <c r="C41" s="43">
        <v>4</v>
      </c>
      <c r="D41" s="44" t="s">
        <v>3355</v>
      </c>
      <c r="E41" s="44" t="s">
        <v>3417</v>
      </c>
      <c r="F41" s="44" t="s">
        <v>3986</v>
      </c>
      <c r="G41" s="44" t="s">
        <v>3420</v>
      </c>
      <c r="H41" s="44" t="s">
        <v>3417</v>
      </c>
      <c r="I41" s="95" t="s">
        <v>3420</v>
      </c>
      <c r="J41" s="44" t="s">
        <v>7662</v>
      </c>
      <c r="K41" s="42" t="str">
        <f t="shared" si="4"/>
        <v>000100002001002273</v>
      </c>
    </row>
    <row r="42" spans="1:11" s="5" customFormat="1" ht="16.5" hidden="1" customHeight="1">
      <c r="A42" s="42" t="s">
        <v>2046</v>
      </c>
      <c r="B42" s="42" t="str">
        <f t="shared" si="5"/>
        <v>消费支付/消费信息/消费笔数品类分布/信息检索服务</v>
      </c>
      <c r="C42" s="43">
        <v>4</v>
      </c>
      <c r="D42" s="44" t="s">
        <v>3355</v>
      </c>
      <c r="E42" s="44" t="s">
        <v>3417</v>
      </c>
      <c r="F42" s="44" t="s">
        <v>3986</v>
      </c>
      <c r="G42" s="44" t="s">
        <v>3420</v>
      </c>
      <c r="H42" s="44" t="s">
        <v>3417</v>
      </c>
      <c r="I42" s="95" t="s">
        <v>3420</v>
      </c>
      <c r="J42" s="44" t="s">
        <v>7663</v>
      </c>
      <c r="K42" s="42" t="str">
        <f t="shared" si="4"/>
        <v>000100002001002274</v>
      </c>
    </row>
    <row r="43" spans="1:11" s="5" customFormat="1" ht="16.5" hidden="1" customHeight="1">
      <c r="A43" s="42" t="s">
        <v>2048</v>
      </c>
      <c r="B43" s="42" t="str">
        <f t="shared" si="5"/>
        <v>消费支付/消费信息/消费笔数品类分布/就餐场所和餐馆（包括快餐）</v>
      </c>
      <c r="C43" s="43">
        <v>4</v>
      </c>
      <c r="D43" s="44" t="s">
        <v>3355</v>
      </c>
      <c r="E43" s="44" t="s">
        <v>3417</v>
      </c>
      <c r="F43" s="44" t="s">
        <v>3986</v>
      </c>
      <c r="G43" s="44" t="s">
        <v>3420</v>
      </c>
      <c r="H43" s="44" t="s">
        <v>3417</v>
      </c>
      <c r="I43" s="95" t="s">
        <v>3420</v>
      </c>
      <c r="J43" s="44" t="s">
        <v>7664</v>
      </c>
      <c r="K43" s="42" t="str">
        <f t="shared" si="4"/>
        <v>000100002001002275</v>
      </c>
    </row>
    <row r="44" spans="1:11" s="5" customFormat="1" ht="16.5" hidden="1" customHeight="1">
      <c r="A44" s="42" t="s">
        <v>2051</v>
      </c>
      <c r="B44" s="42" t="str">
        <f t="shared" si="5"/>
        <v>消费支付/消费信息/消费笔数品类分布/县乡优惠-宾馆餐饮娱乐类</v>
      </c>
      <c r="C44" s="43">
        <v>4</v>
      </c>
      <c r="D44" s="44" t="s">
        <v>3355</v>
      </c>
      <c r="E44" s="44" t="s">
        <v>3417</v>
      </c>
      <c r="F44" s="44" t="s">
        <v>3986</v>
      </c>
      <c r="G44" s="44" t="s">
        <v>3420</v>
      </c>
      <c r="H44" s="44" t="s">
        <v>3417</v>
      </c>
      <c r="I44" s="95" t="s">
        <v>3420</v>
      </c>
      <c r="J44" s="44" t="s">
        <v>7665</v>
      </c>
      <c r="K44" s="42" t="str">
        <f t="shared" si="4"/>
        <v>000100002001002276</v>
      </c>
    </row>
    <row r="45" spans="1:11" s="5" customFormat="1" ht="16.5" hidden="1" customHeight="1">
      <c r="A45" s="42" t="s">
        <v>2053</v>
      </c>
      <c r="B45" s="42" t="str">
        <f t="shared" si="5"/>
        <v>消费支付/消费信息/消费笔数品类分布/快餐店</v>
      </c>
      <c r="C45" s="43">
        <v>4</v>
      </c>
      <c r="D45" s="44" t="s">
        <v>3355</v>
      </c>
      <c r="E45" s="44" t="s">
        <v>3417</v>
      </c>
      <c r="F45" s="44" t="s">
        <v>3986</v>
      </c>
      <c r="G45" s="44" t="s">
        <v>3420</v>
      </c>
      <c r="H45" s="44" t="s">
        <v>3417</v>
      </c>
      <c r="I45" s="95" t="s">
        <v>3420</v>
      </c>
      <c r="J45" s="44" t="s">
        <v>7666</v>
      </c>
      <c r="K45" s="42" t="str">
        <f t="shared" si="4"/>
        <v>000100002001002277</v>
      </c>
    </row>
    <row r="46" spans="1:11" s="5" customFormat="1" ht="16.5" hidden="1" customHeight="1">
      <c r="A46" s="42" t="s">
        <v>2055</v>
      </c>
      <c r="B46" s="42" t="str">
        <f t="shared" si="5"/>
        <v>消费支付/消费信息/消费笔数品类分布/包办伙食，宴会承包商</v>
      </c>
      <c r="C46" s="43">
        <v>4</v>
      </c>
      <c r="D46" s="44" t="s">
        <v>3355</v>
      </c>
      <c r="E46" s="44" t="s">
        <v>3417</v>
      </c>
      <c r="F46" s="44" t="s">
        <v>3986</v>
      </c>
      <c r="G46" s="44" t="s">
        <v>3420</v>
      </c>
      <c r="H46" s="44" t="s">
        <v>3417</v>
      </c>
      <c r="I46" s="95" t="s">
        <v>3420</v>
      </c>
      <c r="J46" s="44" t="s">
        <v>7667</v>
      </c>
      <c r="K46" s="42" t="str">
        <f t="shared" si="4"/>
        <v>000100002001002278</v>
      </c>
    </row>
    <row r="47" spans="1:11" s="5" customFormat="1" ht="16.5" hidden="1" customHeight="1">
      <c r="A47" s="42" t="s">
        <v>2057</v>
      </c>
      <c r="B47" s="42" t="str">
        <f t="shared" si="5"/>
        <v>消费支付/消费信息/消费笔数品类分布/饮酒场所－酒吧、夜总会、茶馆、咖啡馆</v>
      </c>
      <c r="C47" s="43">
        <v>4</v>
      </c>
      <c r="D47" s="44" t="s">
        <v>3355</v>
      </c>
      <c r="E47" s="44" t="s">
        <v>3417</v>
      </c>
      <c r="F47" s="44" t="s">
        <v>3986</v>
      </c>
      <c r="G47" s="44" t="s">
        <v>3420</v>
      </c>
      <c r="H47" s="44" t="s">
        <v>3417</v>
      </c>
      <c r="I47" s="95" t="s">
        <v>3420</v>
      </c>
      <c r="J47" s="44" t="s">
        <v>7668</v>
      </c>
      <c r="K47" s="42" t="str">
        <f t="shared" si="4"/>
        <v>000100002001002279</v>
      </c>
    </row>
    <row r="48" spans="1:11" s="5" customFormat="1" ht="16.5" hidden="1" customHeight="1">
      <c r="A48" s="42" t="s">
        <v>2059</v>
      </c>
      <c r="B48" s="42" t="str">
        <f t="shared" si="5"/>
        <v>消费支付/消费信息/消费笔数品类分布/住宅与商业楼销售</v>
      </c>
      <c r="C48" s="43">
        <v>4</v>
      </c>
      <c r="D48" s="44" t="s">
        <v>3355</v>
      </c>
      <c r="E48" s="44" t="s">
        <v>3417</v>
      </c>
      <c r="F48" s="44" t="s">
        <v>3986</v>
      </c>
      <c r="G48" s="44" t="s">
        <v>3420</v>
      </c>
      <c r="H48" s="44" t="s">
        <v>3417</v>
      </c>
      <c r="I48" s="95" t="s">
        <v>3420</v>
      </c>
      <c r="J48" s="44" t="s">
        <v>7669</v>
      </c>
      <c r="K48" s="42" t="str">
        <f t="shared" si="4"/>
        <v>000100002001002280</v>
      </c>
    </row>
    <row r="49" spans="1:11" s="5" customFormat="1" ht="16.5" hidden="1" customHeight="1">
      <c r="A49" s="42" t="s">
        <v>2062</v>
      </c>
      <c r="B49" s="42" t="str">
        <f t="shared" si="5"/>
        <v>消费支付/消费信息/消费笔数品类分布/不动产管理-物业管理</v>
      </c>
      <c r="C49" s="43">
        <v>4</v>
      </c>
      <c r="D49" s="44" t="s">
        <v>3355</v>
      </c>
      <c r="E49" s="44" t="s">
        <v>3417</v>
      </c>
      <c r="F49" s="44" t="s">
        <v>3986</v>
      </c>
      <c r="G49" s="44" t="s">
        <v>3420</v>
      </c>
      <c r="H49" s="44" t="s">
        <v>3417</v>
      </c>
      <c r="I49" s="95" t="s">
        <v>3420</v>
      </c>
      <c r="J49" s="44" t="s">
        <v>7670</v>
      </c>
      <c r="K49" s="42" t="str">
        <f t="shared" si="4"/>
        <v>000100002001002281</v>
      </c>
    </row>
    <row r="50" spans="1:11" s="5" customFormat="1" ht="16.5" hidden="1" customHeight="1">
      <c r="A50" s="42" t="s">
        <v>10714</v>
      </c>
      <c r="B50" s="42" t="str">
        <f t="shared" si="5"/>
        <v>消费支付/消费信息/消费笔数品类分布/不动产代理-房地产经纪</v>
      </c>
      <c r="C50" s="43">
        <v>4</v>
      </c>
      <c r="D50" s="44" t="s">
        <v>3355</v>
      </c>
      <c r="E50" s="44" t="s">
        <v>3417</v>
      </c>
      <c r="F50" s="44" t="s">
        <v>3986</v>
      </c>
      <c r="G50" s="44" t="s">
        <v>3420</v>
      </c>
      <c r="H50" s="44" t="s">
        <v>3417</v>
      </c>
      <c r="I50" s="95" t="s">
        <v>3420</v>
      </c>
      <c r="J50" s="44" t="s">
        <v>7671</v>
      </c>
      <c r="K50" s="42" t="str">
        <f t="shared" si="4"/>
        <v>000100002001002282</v>
      </c>
    </row>
    <row r="51" spans="1:11" s="5" customFormat="1" ht="16.5" hidden="1" customHeight="1">
      <c r="A51" s="42" t="s">
        <v>2066</v>
      </c>
      <c r="B51" s="42" t="str">
        <f t="shared" si="5"/>
        <v>消费支付/消费信息/消费笔数品类分布/建筑、工程和测量服务</v>
      </c>
      <c r="C51" s="43">
        <v>4</v>
      </c>
      <c r="D51" s="44" t="s">
        <v>3355</v>
      </c>
      <c r="E51" s="44" t="s">
        <v>3417</v>
      </c>
      <c r="F51" s="44" t="s">
        <v>3986</v>
      </c>
      <c r="G51" s="44" t="s">
        <v>3420</v>
      </c>
      <c r="H51" s="44" t="s">
        <v>3417</v>
      </c>
      <c r="I51" s="95" t="s">
        <v>3420</v>
      </c>
      <c r="J51" s="44" t="s">
        <v>7672</v>
      </c>
      <c r="K51" s="42" t="str">
        <f t="shared" si="4"/>
        <v>000100002001002283</v>
      </c>
    </row>
    <row r="52" spans="1:11" s="5" customFormat="1" ht="16.5" hidden="1" customHeight="1">
      <c r="A52" s="42" t="s">
        <v>2068</v>
      </c>
      <c r="B52" s="42" t="str">
        <f t="shared" si="5"/>
        <v>消费支付/消费信息/消费笔数品类分布/公用事业</v>
      </c>
      <c r="C52" s="43">
        <v>4</v>
      </c>
      <c r="D52" s="44" t="s">
        <v>3355</v>
      </c>
      <c r="E52" s="44" t="s">
        <v>3417</v>
      </c>
      <c r="F52" s="44" t="s">
        <v>3986</v>
      </c>
      <c r="G52" s="44" t="s">
        <v>3420</v>
      </c>
      <c r="H52" s="44" t="s">
        <v>3417</v>
      </c>
      <c r="I52" s="95" t="s">
        <v>3420</v>
      </c>
      <c r="J52" s="44" t="s">
        <v>7673</v>
      </c>
      <c r="K52" s="42" t="str">
        <f t="shared" si="4"/>
        <v>000100002001002284</v>
      </c>
    </row>
    <row r="53" spans="1:11" s="5" customFormat="1" ht="16.5" hidden="1" customHeight="1">
      <c r="A53" s="42" t="s">
        <v>2070</v>
      </c>
      <c r="B53" s="42" t="str">
        <f t="shared" si="5"/>
        <v>消费支付/消费信息/消费笔数品类分布/电信服务，包括本地和长途电话（含固话、移动缴费类业务）</v>
      </c>
      <c r="C53" s="43">
        <v>4</v>
      </c>
      <c r="D53" s="44" t="s">
        <v>3355</v>
      </c>
      <c r="E53" s="44" t="s">
        <v>3417</v>
      </c>
      <c r="F53" s="44" t="s">
        <v>3986</v>
      </c>
      <c r="G53" s="44" t="s">
        <v>3420</v>
      </c>
      <c r="H53" s="44" t="s">
        <v>3417</v>
      </c>
      <c r="I53" s="95" t="s">
        <v>3420</v>
      </c>
      <c r="J53" s="44" t="s">
        <v>7674</v>
      </c>
      <c r="K53" s="42" t="str">
        <f t="shared" si="4"/>
        <v>000100002001002285</v>
      </c>
    </row>
    <row r="54" spans="1:11" s="5" customFormat="1" ht="16.5" hidden="1" customHeight="1">
      <c r="A54" s="42" t="s">
        <v>2072</v>
      </c>
      <c r="B54" s="42" t="str">
        <f t="shared" si="5"/>
        <v>消费支付/消费信息/消费笔数品类分布/有线和其它付费电视服务</v>
      </c>
      <c r="C54" s="43">
        <v>4</v>
      </c>
      <c r="D54" s="44" t="s">
        <v>3355</v>
      </c>
      <c r="E54" s="44" t="s">
        <v>3417</v>
      </c>
      <c r="F54" s="44" t="s">
        <v>3986</v>
      </c>
      <c r="G54" s="44" t="s">
        <v>3420</v>
      </c>
      <c r="H54" s="44" t="s">
        <v>3417</v>
      </c>
      <c r="I54" s="95" t="s">
        <v>3420</v>
      </c>
      <c r="J54" s="44" t="s">
        <v>7675</v>
      </c>
      <c r="K54" s="42" t="str">
        <f t="shared" si="4"/>
        <v>000100002001002286</v>
      </c>
    </row>
    <row r="55" spans="1:11" s="5" customFormat="1" ht="16.5" hidden="1" customHeight="1">
      <c r="A55" s="42" t="s">
        <v>2074</v>
      </c>
      <c r="B55" s="42" t="str">
        <f t="shared" si="5"/>
        <v>消费支付/消费信息/消费笔数品类分布/商业摄影服务</v>
      </c>
      <c r="C55" s="43">
        <v>4</v>
      </c>
      <c r="D55" s="44" t="s">
        <v>3355</v>
      </c>
      <c r="E55" s="44" t="s">
        <v>3417</v>
      </c>
      <c r="F55" s="44" t="s">
        <v>3986</v>
      </c>
      <c r="G55" s="44" t="s">
        <v>3420</v>
      </c>
      <c r="H55" s="44" t="s">
        <v>3417</v>
      </c>
      <c r="I55" s="95" t="s">
        <v>3420</v>
      </c>
      <c r="J55" s="44" t="s">
        <v>7676</v>
      </c>
      <c r="K55" s="42" t="str">
        <f t="shared" si="4"/>
        <v>000100002001002287</v>
      </c>
    </row>
    <row r="56" spans="1:11" s="5" customFormat="1" ht="16.5" hidden="1" customHeight="1">
      <c r="A56" s="42" t="s">
        <v>2077</v>
      </c>
      <c r="B56" s="42" t="str">
        <f t="shared" si="5"/>
        <v>消费支付/消费信息/消费笔数品类分布/照相洗印服务</v>
      </c>
      <c r="C56" s="43">
        <v>4</v>
      </c>
      <c r="D56" s="44" t="s">
        <v>3355</v>
      </c>
      <c r="E56" s="44" t="s">
        <v>3417</v>
      </c>
      <c r="F56" s="44" t="s">
        <v>3986</v>
      </c>
      <c r="G56" s="44" t="s">
        <v>3420</v>
      </c>
      <c r="H56" s="44" t="s">
        <v>3417</v>
      </c>
      <c r="I56" s="95" t="s">
        <v>3420</v>
      </c>
      <c r="J56" s="44" t="s">
        <v>7677</v>
      </c>
      <c r="K56" s="42" t="str">
        <f t="shared" si="4"/>
        <v>000100002001002288</v>
      </c>
    </row>
    <row r="57" spans="1:11" s="5" customFormat="1" ht="16.5" hidden="1" customHeight="1">
      <c r="A57" s="42" t="s">
        <v>2079</v>
      </c>
      <c r="B57" s="42" t="str">
        <f t="shared" si="5"/>
        <v>消费支付/消费信息/消费笔数品类分布/复印及绘图服务</v>
      </c>
      <c r="C57" s="43">
        <v>4</v>
      </c>
      <c r="D57" s="44" t="s">
        <v>3355</v>
      </c>
      <c r="E57" s="44" t="s">
        <v>3417</v>
      </c>
      <c r="F57" s="44" t="s">
        <v>3986</v>
      </c>
      <c r="G57" s="44" t="s">
        <v>3420</v>
      </c>
      <c r="H57" s="44" t="s">
        <v>3417</v>
      </c>
      <c r="I57" s="95" t="s">
        <v>3420</v>
      </c>
      <c r="J57" s="44" t="s">
        <v>7678</v>
      </c>
      <c r="K57" s="42" t="str">
        <f t="shared" si="4"/>
        <v>000100002001002289</v>
      </c>
    </row>
    <row r="58" spans="1:11" s="5" customFormat="1" ht="16.5" hidden="1" customHeight="1">
      <c r="A58" s="42" t="s">
        <v>2081</v>
      </c>
      <c r="B58" s="42" t="str">
        <f t="shared" si="5"/>
        <v>消费支付/消费信息/消费笔数品类分布/广告服务</v>
      </c>
      <c r="C58" s="43">
        <v>4</v>
      </c>
      <c r="D58" s="44" t="s">
        <v>3355</v>
      </c>
      <c r="E58" s="44" t="s">
        <v>3417</v>
      </c>
      <c r="F58" s="44" t="s">
        <v>3986</v>
      </c>
      <c r="G58" s="44" t="s">
        <v>3420</v>
      </c>
      <c r="H58" s="44" t="s">
        <v>3417</v>
      </c>
      <c r="I58" s="95" t="s">
        <v>3420</v>
      </c>
      <c r="J58" s="44" t="s">
        <v>7679</v>
      </c>
      <c r="K58" s="42" t="str">
        <f t="shared" si="4"/>
        <v>000100002001002290</v>
      </c>
    </row>
    <row r="59" spans="1:11" s="5" customFormat="1" ht="16.5" hidden="1" customHeight="1">
      <c r="A59" s="42" t="s">
        <v>2083</v>
      </c>
      <c r="B59" s="42" t="str">
        <f t="shared" si="5"/>
        <v>消费支付/消费信息/消费笔数品类分布/速记和秘书类服务</v>
      </c>
      <c r="C59" s="43">
        <v>4</v>
      </c>
      <c r="D59" s="44" t="s">
        <v>3355</v>
      </c>
      <c r="E59" s="44" t="s">
        <v>3417</v>
      </c>
      <c r="F59" s="44" t="s">
        <v>3986</v>
      </c>
      <c r="G59" s="44" t="s">
        <v>3420</v>
      </c>
      <c r="H59" s="44" t="s">
        <v>3417</v>
      </c>
      <c r="I59" s="95" t="s">
        <v>3420</v>
      </c>
      <c r="J59" s="44" t="s">
        <v>7680</v>
      </c>
      <c r="K59" s="42" t="str">
        <f t="shared" si="4"/>
        <v>000100002001002291</v>
      </c>
    </row>
    <row r="60" spans="1:11" s="5" customFormat="1" ht="16.5" hidden="1" customHeight="1">
      <c r="A60" s="42" t="s">
        <v>2085</v>
      </c>
      <c r="B60" s="42" t="str">
        <f t="shared" si="5"/>
        <v>消费支付/消费信息/消费笔数品类分布/婚姻介绍</v>
      </c>
      <c r="C60" s="43">
        <v>4</v>
      </c>
      <c r="D60" s="44" t="s">
        <v>3355</v>
      </c>
      <c r="E60" s="44" t="s">
        <v>3417</v>
      </c>
      <c r="F60" s="44" t="s">
        <v>3986</v>
      </c>
      <c r="G60" s="44" t="s">
        <v>3420</v>
      </c>
      <c r="H60" s="44" t="s">
        <v>3417</v>
      </c>
      <c r="I60" s="95" t="s">
        <v>3420</v>
      </c>
      <c r="J60" s="44" t="s">
        <v>7681</v>
      </c>
      <c r="K60" s="42" t="str">
        <f t="shared" si="4"/>
        <v>000100002001002292</v>
      </c>
    </row>
    <row r="61" spans="1:11" s="5" customFormat="1" ht="16.5" hidden="1" customHeight="1">
      <c r="A61" s="42" t="s">
        <v>2088</v>
      </c>
      <c r="B61" s="42" t="str">
        <f t="shared" si="5"/>
        <v>消费支付/消费信息/消费笔数品类分布/出租衣物</v>
      </c>
      <c r="C61" s="43">
        <v>4</v>
      </c>
      <c r="D61" s="44" t="s">
        <v>3355</v>
      </c>
      <c r="E61" s="44" t="s">
        <v>3417</v>
      </c>
      <c r="F61" s="44" t="s">
        <v>3986</v>
      </c>
      <c r="G61" s="44" t="s">
        <v>3420</v>
      </c>
      <c r="H61" s="44" t="s">
        <v>3417</v>
      </c>
      <c r="I61" s="95" t="s">
        <v>3420</v>
      </c>
      <c r="J61" s="44" t="s">
        <v>7682</v>
      </c>
      <c r="K61" s="42" t="str">
        <f t="shared" si="4"/>
        <v>000100002001002293</v>
      </c>
    </row>
    <row r="62" spans="1:11" s="5" customFormat="1" ht="16.5" hidden="1" customHeight="1">
      <c r="A62" s="42" t="s">
        <v>2090</v>
      </c>
      <c r="B62" s="42" t="str">
        <f t="shared" si="5"/>
        <v>消费支付/消费信息/消费笔数品类分布/出租车服务</v>
      </c>
      <c r="C62" s="43">
        <v>4</v>
      </c>
      <c r="D62" s="44" t="s">
        <v>3355</v>
      </c>
      <c r="E62" s="44" t="s">
        <v>3417</v>
      </c>
      <c r="F62" s="44" t="s">
        <v>3986</v>
      </c>
      <c r="G62" s="44" t="s">
        <v>3420</v>
      </c>
      <c r="H62" s="44" t="s">
        <v>3417</v>
      </c>
      <c r="I62" s="95" t="s">
        <v>3420</v>
      </c>
      <c r="J62" s="44" t="s">
        <v>7683</v>
      </c>
      <c r="K62" s="42" t="str">
        <f t="shared" si="4"/>
        <v>000100002001002294</v>
      </c>
    </row>
    <row r="63" spans="1:11" s="5" customFormat="1" ht="16.5" hidden="1" customHeight="1">
      <c r="A63" s="42" t="s">
        <v>2093</v>
      </c>
      <c r="B63" s="42" t="str">
        <f t="shared" si="5"/>
        <v>消费支付/消费信息/消费笔数品类分布/公路客运</v>
      </c>
      <c r="C63" s="43">
        <v>4</v>
      </c>
      <c r="D63" s="44" t="s">
        <v>3355</v>
      </c>
      <c r="E63" s="44" t="s">
        <v>3417</v>
      </c>
      <c r="F63" s="44" t="s">
        <v>3986</v>
      </c>
      <c r="G63" s="44" t="s">
        <v>3420</v>
      </c>
      <c r="H63" s="44" t="s">
        <v>3417</v>
      </c>
      <c r="I63" s="95" t="s">
        <v>3420</v>
      </c>
      <c r="J63" s="44" t="s">
        <v>6999</v>
      </c>
      <c r="K63" s="42" t="str">
        <f t="shared" si="4"/>
        <v>000100002001002025</v>
      </c>
    </row>
    <row r="64" spans="1:11" s="5" customFormat="1" ht="16.5" hidden="1" customHeight="1">
      <c r="A64" s="42" t="s">
        <v>2095</v>
      </c>
      <c r="B64" s="42" t="str">
        <f t="shared" si="5"/>
        <v>消费支付/消费信息/消费笔数品类分布/本地和市郊通勤旅客运输（包括轮渡）</v>
      </c>
      <c r="C64" s="43">
        <v>4</v>
      </c>
      <c r="D64" s="44" t="s">
        <v>3355</v>
      </c>
      <c r="E64" s="44" t="s">
        <v>3417</v>
      </c>
      <c r="F64" s="44" t="s">
        <v>3986</v>
      </c>
      <c r="G64" s="44" t="s">
        <v>3420</v>
      </c>
      <c r="H64" s="44" t="s">
        <v>3417</v>
      </c>
      <c r="I64" s="95" t="s">
        <v>3420</v>
      </c>
      <c r="J64" s="44" t="s">
        <v>7001</v>
      </c>
      <c r="K64" s="42" t="str">
        <f t="shared" si="4"/>
        <v>000100002001002026</v>
      </c>
    </row>
    <row r="65" spans="1:11" s="5" customFormat="1" ht="16.5" hidden="1" customHeight="1">
      <c r="A65" s="42" t="s">
        <v>2097</v>
      </c>
      <c r="B65" s="42" t="str">
        <f t="shared" si="5"/>
        <v>消费支付/消费信息/消费笔数品类分布/路桥通行费</v>
      </c>
      <c r="C65" s="43">
        <v>4</v>
      </c>
      <c r="D65" s="44" t="s">
        <v>3355</v>
      </c>
      <c r="E65" s="44" t="s">
        <v>3417</v>
      </c>
      <c r="F65" s="44" t="s">
        <v>3986</v>
      </c>
      <c r="G65" s="44" t="s">
        <v>3420</v>
      </c>
      <c r="H65" s="44" t="s">
        <v>3417</v>
      </c>
      <c r="I65" s="95" t="s">
        <v>3420</v>
      </c>
      <c r="J65" s="44" t="s">
        <v>7411</v>
      </c>
      <c r="K65" s="42" t="str">
        <f t="shared" si="4"/>
        <v>000100002001002027</v>
      </c>
    </row>
    <row r="66" spans="1:11" s="5" customFormat="1" ht="16.5" hidden="1" customHeight="1">
      <c r="A66" s="42" t="s">
        <v>2099</v>
      </c>
      <c r="B66" s="42" t="str">
        <f t="shared" si="5"/>
        <v>消费支付/消费信息/消费笔数品类分布/航空公司</v>
      </c>
      <c r="C66" s="43">
        <v>4</v>
      </c>
      <c r="D66" s="44" t="s">
        <v>3355</v>
      </c>
      <c r="E66" s="44" t="s">
        <v>3417</v>
      </c>
      <c r="F66" s="44" t="s">
        <v>3986</v>
      </c>
      <c r="G66" s="44" t="s">
        <v>3420</v>
      </c>
      <c r="H66" s="44" t="s">
        <v>3417</v>
      </c>
      <c r="I66" s="95" t="s">
        <v>3420</v>
      </c>
      <c r="J66" s="44" t="s">
        <v>7413</v>
      </c>
      <c r="K66" s="42" t="str">
        <f t="shared" si="4"/>
        <v>000100002001002028</v>
      </c>
    </row>
    <row r="67" spans="1:11" s="5" customFormat="1" ht="16.5" hidden="1" customHeight="1">
      <c r="A67" s="42" t="s">
        <v>2101</v>
      </c>
      <c r="B67" s="42" t="str">
        <f t="shared" si="5"/>
        <v>消费支付/消费信息/消费笔数品类分布/机场服务</v>
      </c>
      <c r="C67" s="43">
        <v>4</v>
      </c>
      <c r="D67" s="44" t="s">
        <v>3355</v>
      </c>
      <c r="E67" s="44" t="s">
        <v>3417</v>
      </c>
      <c r="F67" s="44" t="s">
        <v>3986</v>
      </c>
      <c r="G67" s="44" t="s">
        <v>3420</v>
      </c>
      <c r="H67" s="44" t="s">
        <v>3417</v>
      </c>
      <c r="I67" s="95" t="s">
        <v>3420</v>
      </c>
      <c r="J67" s="44" t="s">
        <v>7415</v>
      </c>
      <c r="K67" s="42" t="str">
        <f t="shared" si="4"/>
        <v>000100002001002029</v>
      </c>
    </row>
    <row r="68" spans="1:11" s="5" customFormat="1" ht="16.5" hidden="1" customHeight="1">
      <c r="A68" s="42" t="s">
        <v>2103</v>
      </c>
      <c r="B68" s="42" t="str">
        <f t="shared" si="5"/>
        <v>消费支付/消费信息/消费笔数品类分布/未列入其它代码的运输服务</v>
      </c>
      <c r="C68" s="43">
        <v>4</v>
      </c>
      <c r="D68" s="44" t="s">
        <v>3355</v>
      </c>
      <c r="E68" s="44" t="s">
        <v>3417</v>
      </c>
      <c r="F68" s="44" t="s">
        <v>3986</v>
      </c>
      <c r="G68" s="44" t="s">
        <v>3420</v>
      </c>
      <c r="H68" s="44" t="s">
        <v>3417</v>
      </c>
      <c r="I68" s="95" t="s">
        <v>3420</v>
      </c>
      <c r="J68" s="44" t="s">
        <v>7417</v>
      </c>
      <c r="K68" s="42" t="str">
        <f t="shared" si="4"/>
        <v>000100002001002030</v>
      </c>
    </row>
    <row r="69" spans="1:11" s="5" customFormat="1" ht="16.5" hidden="1" customHeight="1">
      <c r="A69" s="42" t="s">
        <v>2105</v>
      </c>
      <c r="B69" s="42" t="str">
        <f t="shared" si="5"/>
        <v>消费支付/消费信息/消费笔数品类分布/船舶、海运服务提供商</v>
      </c>
      <c r="C69" s="43">
        <v>4</v>
      </c>
      <c r="D69" s="44" t="s">
        <v>3355</v>
      </c>
      <c r="E69" s="44" t="s">
        <v>3417</v>
      </c>
      <c r="F69" s="44" t="s">
        <v>3986</v>
      </c>
      <c r="G69" s="44" t="s">
        <v>3420</v>
      </c>
      <c r="H69" s="44" t="s">
        <v>3417</v>
      </c>
      <c r="I69" s="95" t="s">
        <v>3420</v>
      </c>
      <c r="J69" s="44" t="s">
        <v>7419</v>
      </c>
      <c r="K69" s="42" t="str">
        <f t="shared" si="4"/>
        <v>000100002001002031</v>
      </c>
    </row>
    <row r="70" spans="1:11" s="5" customFormat="1" ht="16.5" hidden="1" customHeight="1">
      <c r="A70" s="42" t="s">
        <v>2107</v>
      </c>
      <c r="B70" s="42" t="str">
        <f t="shared" si="5"/>
        <v>消费支付/消费信息/消费笔数品类分布/出租船只</v>
      </c>
      <c r="C70" s="43">
        <v>4</v>
      </c>
      <c r="D70" s="44" t="s">
        <v>3355</v>
      </c>
      <c r="E70" s="44" t="s">
        <v>3417</v>
      </c>
      <c r="F70" s="44" t="s">
        <v>3986</v>
      </c>
      <c r="G70" s="44" t="s">
        <v>3420</v>
      </c>
      <c r="H70" s="44" t="s">
        <v>3417</v>
      </c>
      <c r="I70" s="95" t="s">
        <v>3420</v>
      </c>
      <c r="J70" s="44" t="s">
        <v>7420</v>
      </c>
      <c r="K70" s="42" t="str">
        <f t="shared" ref="K70:K101" si="6">D70&amp;E70&amp;F70&amp;G70&amp;H70&amp;I70&amp;J70</f>
        <v>000100002001002032</v>
      </c>
    </row>
    <row r="71" spans="1:11" s="5" customFormat="1" ht="16.5" hidden="1" customHeight="1">
      <c r="A71" s="42" t="s">
        <v>2109</v>
      </c>
      <c r="B71" s="42" t="str">
        <f t="shared" si="5"/>
        <v>消费支付/消费信息/消费笔数品类分布/轮船及巡游航线服务</v>
      </c>
      <c r="C71" s="43">
        <v>4</v>
      </c>
      <c r="D71" s="44" t="s">
        <v>3355</v>
      </c>
      <c r="E71" s="44" t="s">
        <v>3417</v>
      </c>
      <c r="F71" s="44" t="s">
        <v>3986</v>
      </c>
      <c r="G71" s="44" t="s">
        <v>3420</v>
      </c>
      <c r="H71" s="44" t="s">
        <v>3417</v>
      </c>
      <c r="I71" s="95" t="s">
        <v>3420</v>
      </c>
      <c r="J71" s="44" t="s">
        <v>7421</v>
      </c>
      <c r="K71" s="42" t="str">
        <f t="shared" si="6"/>
        <v>000100002001002033</v>
      </c>
    </row>
    <row r="72" spans="1:11" s="5" customFormat="1" ht="16.5" hidden="1" customHeight="1">
      <c r="A72" s="42" t="s">
        <v>2111</v>
      </c>
      <c r="B72" s="42" t="str">
        <f t="shared" si="5"/>
        <v>消费支付/消费信息/消费笔数品类分布/铁路局（直属）</v>
      </c>
      <c r="C72" s="43">
        <v>4</v>
      </c>
      <c r="D72" s="44" t="s">
        <v>3355</v>
      </c>
      <c r="E72" s="44" t="s">
        <v>3417</v>
      </c>
      <c r="F72" s="44" t="s">
        <v>3986</v>
      </c>
      <c r="G72" s="44" t="s">
        <v>3420</v>
      </c>
      <c r="H72" s="44" t="s">
        <v>3417</v>
      </c>
      <c r="I72" s="95" t="s">
        <v>3420</v>
      </c>
      <c r="J72" s="44" t="s">
        <v>7422</v>
      </c>
      <c r="K72" s="42" t="str">
        <f t="shared" si="6"/>
        <v>000100002001002034</v>
      </c>
    </row>
    <row r="73" spans="1:11" s="5" customFormat="1" ht="16.5" hidden="1" customHeight="1">
      <c r="A73" s="42" t="s">
        <v>2113</v>
      </c>
      <c r="B73" s="42" t="str">
        <f t="shared" si="5"/>
        <v>消费支付/消费信息/消费笔数品类分布/铁路运输</v>
      </c>
      <c r="C73" s="43">
        <v>4</v>
      </c>
      <c r="D73" s="44" t="s">
        <v>3355</v>
      </c>
      <c r="E73" s="44" t="s">
        <v>3417</v>
      </c>
      <c r="F73" s="44" t="s">
        <v>3986</v>
      </c>
      <c r="G73" s="44" t="s">
        <v>3420</v>
      </c>
      <c r="H73" s="44" t="s">
        <v>3417</v>
      </c>
      <c r="I73" s="95" t="s">
        <v>3420</v>
      </c>
      <c r="J73" s="44" t="s">
        <v>7424</v>
      </c>
      <c r="K73" s="42" t="str">
        <f t="shared" si="6"/>
        <v>000100002001002035</v>
      </c>
    </row>
    <row r="74" spans="1:11" s="5" customFormat="1" ht="16.5" hidden="1" customHeight="1">
      <c r="A74" s="42" t="s">
        <v>2115</v>
      </c>
      <c r="B74" s="42" t="str">
        <f t="shared" si="5"/>
        <v>消费支付/消费信息/消费笔数品类分布/铁路局指定票务代售点</v>
      </c>
      <c r="C74" s="43">
        <v>4</v>
      </c>
      <c r="D74" s="44" t="s">
        <v>3355</v>
      </c>
      <c r="E74" s="44" t="s">
        <v>3417</v>
      </c>
      <c r="F74" s="44" t="s">
        <v>3986</v>
      </c>
      <c r="G74" s="44" t="s">
        <v>3420</v>
      </c>
      <c r="H74" s="44" t="s">
        <v>3417</v>
      </c>
      <c r="I74" s="95" t="s">
        <v>3420</v>
      </c>
      <c r="J74" s="44" t="s">
        <v>7425</v>
      </c>
      <c r="K74" s="42" t="str">
        <f t="shared" si="6"/>
        <v>000100002001002036</v>
      </c>
    </row>
    <row r="75" spans="1:11" s="5" customFormat="1" ht="16.5" hidden="1" customHeight="1">
      <c r="A75" s="42" t="s">
        <v>2117</v>
      </c>
      <c r="B75" s="42" t="str">
        <f t="shared" si="5"/>
        <v>消费支付/消费信息/消费笔数品类分布/初级和中等公立学校</v>
      </c>
      <c r="C75" s="43">
        <v>4</v>
      </c>
      <c r="D75" s="44" t="s">
        <v>3355</v>
      </c>
      <c r="E75" s="44" t="s">
        <v>3417</v>
      </c>
      <c r="F75" s="44" t="s">
        <v>3986</v>
      </c>
      <c r="G75" s="44" t="s">
        <v>3420</v>
      </c>
      <c r="H75" s="44" t="s">
        <v>3417</v>
      </c>
      <c r="I75" s="95" t="s">
        <v>3420</v>
      </c>
      <c r="J75" s="44" t="s">
        <v>7426</v>
      </c>
      <c r="K75" s="42" t="str">
        <f t="shared" si="6"/>
        <v>000100002001002037</v>
      </c>
    </row>
    <row r="76" spans="1:11" s="5" customFormat="1" ht="16.5" hidden="1" customHeight="1">
      <c r="A76" s="42" t="s">
        <v>2120</v>
      </c>
      <c r="B76" s="42" t="str">
        <f t="shared" si="5"/>
        <v>消费支付/消费信息/消费笔数品类分布/公立大专院校</v>
      </c>
      <c r="C76" s="43">
        <v>4</v>
      </c>
      <c r="D76" s="44" t="s">
        <v>3355</v>
      </c>
      <c r="E76" s="44" t="s">
        <v>3417</v>
      </c>
      <c r="F76" s="44" t="s">
        <v>3986</v>
      </c>
      <c r="G76" s="44" t="s">
        <v>3420</v>
      </c>
      <c r="H76" s="44" t="s">
        <v>3417</v>
      </c>
      <c r="I76" s="95" t="s">
        <v>3420</v>
      </c>
      <c r="J76" s="44" t="s">
        <v>7427</v>
      </c>
      <c r="K76" s="42" t="str">
        <f t="shared" si="6"/>
        <v>000100002001002038</v>
      </c>
    </row>
    <row r="77" spans="1:11" s="5" customFormat="1" ht="16.5" hidden="1" customHeight="1">
      <c r="A77" s="42" t="s">
        <v>2122</v>
      </c>
      <c r="B77" s="42" t="str">
        <f t="shared" si="5"/>
        <v>消费支付/消费信息/消费笔数品类分布/儿童保育服务</v>
      </c>
      <c r="C77" s="43">
        <v>4</v>
      </c>
      <c r="D77" s="44" t="s">
        <v>3355</v>
      </c>
      <c r="E77" s="44" t="s">
        <v>3417</v>
      </c>
      <c r="F77" s="44" t="s">
        <v>3986</v>
      </c>
      <c r="G77" s="44" t="s">
        <v>3420</v>
      </c>
      <c r="H77" s="44" t="s">
        <v>3417</v>
      </c>
      <c r="I77" s="95" t="s">
        <v>3420</v>
      </c>
      <c r="J77" s="44" t="s">
        <v>7428</v>
      </c>
      <c r="K77" s="42" t="str">
        <f t="shared" si="6"/>
        <v>000100002001002039</v>
      </c>
    </row>
    <row r="78" spans="1:11" s="5" customFormat="1" ht="16.5" hidden="1" customHeight="1">
      <c r="A78" s="42" t="s">
        <v>2124</v>
      </c>
      <c r="B78" s="42" t="str">
        <f t="shared" si="5"/>
        <v>消费支付/消费信息/消费笔数品类分布/贸易和职业学校（职业技能培训）</v>
      </c>
      <c r="C78" s="43">
        <v>4</v>
      </c>
      <c r="D78" s="44" t="s">
        <v>3355</v>
      </c>
      <c r="E78" s="44" t="s">
        <v>3417</v>
      </c>
      <c r="F78" s="44" t="s">
        <v>3986</v>
      </c>
      <c r="G78" s="44" t="s">
        <v>3420</v>
      </c>
      <c r="H78" s="44" t="s">
        <v>3417</v>
      </c>
      <c r="I78" s="95" t="s">
        <v>3420</v>
      </c>
      <c r="J78" s="44" t="s">
        <v>7429</v>
      </c>
      <c r="K78" s="42" t="str">
        <f t="shared" si="6"/>
        <v>000100002001002040</v>
      </c>
    </row>
    <row r="79" spans="1:11" s="5" customFormat="1" ht="16.5" hidden="1" customHeight="1">
      <c r="A79" s="42" t="s">
        <v>2126</v>
      </c>
      <c r="B79" s="42" t="str">
        <f t="shared" si="5"/>
        <v>消费支付/消费信息/消费笔数品类分布/函授学校</v>
      </c>
      <c r="C79" s="43">
        <v>4</v>
      </c>
      <c r="D79" s="44" t="s">
        <v>3355</v>
      </c>
      <c r="E79" s="44" t="s">
        <v>3417</v>
      </c>
      <c r="F79" s="44" t="s">
        <v>3986</v>
      </c>
      <c r="G79" s="44" t="s">
        <v>3420</v>
      </c>
      <c r="H79" s="44" t="s">
        <v>3417</v>
      </c>
      <c r="I79" s="95" t="s">
        <v>3420</v>
      </c>
      <c r="J79" s="44" t="s">
        <v>7430</v>
      </c>
      <c r="K79" s="42" t="str">
        <f t="shared" si="6"/>
        <v>000100002001002041</v>
      </c>
    </row>
    <row r="80" spans="1:11" s="5" customFormat="1" ht="16.5" hidden="1" customHeight="1">
      <c r="A80" s="42" t="s">
        <v>2128</v>
      </c>
      <c r="B80" s="42" t="str">
        <f t="shared" si="5"/>
        <v>消费支付/消费信息/消费笔数品类分布/商业和文秘学校（中等专业学校）</v>
      </c>
      <c r="C80" s="43">
        <v>4</v>
      </c>
      <c r="D80" s="44" t="s">
        <v>3355</v>
      </c>
      <c r="E80" s="44" t="s">
        <v>3417</v>
      </c>
      <c r="F80" s="44" t="s">
        <v>3986</v>
      </c>
      <c r="G80" s="44" t="s">
        <v>3420</v>
      </c>
      <c r="H80" s="44" t="s">
        <v>3417</v>
      </c>
      <c r="I80" s="95" t="s">
        <v>3420</v>
      </c>
      <c r="J80" s="44" t="s">
        <v>7431</v>
      </c>
      <c r="K80" s="42" t="str">
        <f t="shared" si="6"/>
        <v>000100002001002042</v>
      </c>
    </row>
    <row r="81" spans="1:11" s="5" customFormat="1" ht="16.5" hidden="1" customHeight="1">
      <c r="A81" s="42" t="s">
        <v>2130</v>
      </c>
      <c r="B81" s="42" t="str">
        <f t="shared" si="5"/>
        <v>消费支付/消费信息/消费笔数品类分布/未列入其它代码的学校与教育服务</v>
      </c>
      <c r="C81" s="43">
        <v>4</v>
      </c>
      <c r="D81" s="44" t="s">
        <v>3355</v>
      </c>
      <c r="E81" s="44" t="s">
        <v>3417</v>
      </c>
      <c r="F81" s="44" t="s">
        <v>3986</v>
      </c>
      <c r="G81" s="44" t="s">
        <v>3420</v>
      </c>
      <c r="H81" s="44" t="s">
        <v>3417</v>
      </c>
      <c r="I81" s="95" t="s">
        <v>3420</v>
      </c>
      <c r="J81" s="44" t="s">
        <v>7432</v>
      </c>
      <c r="K81" s="42" t="str">
        <f t="shared" si="6"/>
        <v>000100002001002043</v>
      </c>
    </row>
    <row r="82" spans="1:11" s="5" customFormat="1" ht="16.5" hidden="1" customHeight="1">
      <c r="A82" s="42" t="s">
        <v>2132</v>
      </c>
      <c r="B82" s="42" t="str">
        <f t="shared" si="5"/>
        <v>消费支付/消费信息/消费笔数品类分布/直销-保险直销</v>
      </c>
      <c r="C82" s="43">
        <v>4</v>
      </c>
      <c r="D82" s="44" t="s">
        <v>3355</v>
      </c>
      <c r="E82" s="44" t="s">
        <v>3417</v>
      </c>
      <c r="F82" s="44" t="s">
        <v>3986</v>
      </c>
      <c r="G82" s="44" t="s">
        <v>3420</v>
      </c>
      <c r="H82" s="44" t="s">
        <v>3417</v>
      </c>
      <c r="I82" s="95" t="s">
        <v>3420</v>
      </c>
      <c r="J82" s="44" t="s">
        <v>7433</v>
      </c>
      <c r="K82" s="42" t="str">
        <f t="shared" si="6"/>
        <v>000100002001002044</v>
      </c>
    </row>
    <row r="83" spans="1:11" s="5" customFormat="1" ht="16.5" hidden="1" customHeight="1">
      <c r="A83" s="42" t="s">
        <v>2135</v>
      </c>
      <c r="B83" s="42" t="str">
        <f t="shared" si="5"/>
        <v>消费支付/消费信息/消费笔数品类分布/保险缴款(实际经营保险的公司)</v>
      </c>
      <c r="C83" s="43">
        <v>4</v>
      </c>
      <c r="D83" s="44" t="s">
        <v>3355</v>
      </c>
      <c r="E83" s="44" t="s">
        <v>3417</v>
      </c>
      <c r="F83" s="44" t="s">
        <v>3986</v>
      </c>
      <c r="G83" s="44" t="s">
        <v>3420</v>
      </c>
      <c r="H83" s="44" t="s">
        <v>3417</v>
      </c>
      <c r="I83" s="95" t="s">
        <v>3420</v>
      </c>
      <c r="J83" s="44" t="s">
        <v>7434</v>
      </c>
      <c r="K83" s="42" t="str">
        <f t="shared" si="6"/>
        <v>000100002001002045</v>
      </c>
    </row>
    <row r="84" spans="1:11" s="5" customFormat="1" ht="16.5" hidden="1" customHeight="1">
      <c r="A84" s="42" t="s">
        <v>2137</v>
      </c>
      <c r="B84" s="42" t="str">
        <f t="shared" si="5"/>
        <v>消费支付/消费信息/消费笔数品类分布/典当、拍卖、信托</v>
      </c>
      <c r="C84" s="43">
        <v>4</v>
      </c>
      <c r="D84" s="44" t="s">
        <v>3355</v>
      </c>
      <c r="E84" s="44" t="s">
        <v>3417</v>
      </c>
      <c r="F84" s="44" t="s">
        <v>3986</v>
      </c>
      <c r="G84" s="44" t="s">
        <v>3420</v>
      </c>
      <c r="H84" s="44" t="s">
        <v>3417</v>
      </c>
      <c r="I84" s="95" t="s">
        <v>3420</v>
      </c>
      <c r="J84" s="44" t="s">
        <v>7435</v>
      </c>
      <c r="K84" s="42" t="str">
        <f t="shared" si="6"/>
        <v>000100002001002046</v>
      </c>
    </row>
    <row r="85" spans="1:11" s="5" customFormat="1" ht="16.5" hidden="1" customHeight="1">
      <c r="A85" s="42" t="s">
        <v>2139</v>
      </c>
      <c r="B85" s="42" t="str">
        <f t="shared" si="5"/>
        <v>消费支付/消费信息/消费笔数品类分布/非金融机构－外币兑换、非电子转账的汇票、临时支付凭证和旅行支票</v>
      </c>
      <c r="C85" s="43">
        <v>4</v>
      </c>
      <c r="D85" s="44" t="s">
        <v>3355</v>
      </c>
      <c r="E85" s="44" t="s">
        <v>3417</v>
      </c>
      <c r="F85" s="44" t="s">
        <v>3986</v>
      </c>
      <c r="G85" s="44" t="s">
        <v>3420</v>
      </c>
      <c r="H85" s="44" t="s">
        <v>3417</v>
      </c>
      <c r="I85" s="95" t="s">
        <v>3420</v>
      </c>
      <c r="J85" s="44" t="s">
        <v>7436</v>
      </c>
      <c r="K85" s="42" t="str">
        <f t="shared" si="6"/>
        <v>000100002001002047</v>
      </c>
    </row>
    <row r="86" spans="1:11" s="5" customFormat="1" ht="16.5" hidden="1" customHeight="1">
      <c r="A86" s="42" t="s">
        <v>2141</v>
      </c>
      <c r="B86" s="42" t="str">
        <f t="shared" si="5"/>
        <v>消费支付/消费信息/消费笔数品类分布/信用卡还款</v>
      </c>
      <c r="C86" s="43">
        <v>4</v>
      </c>
      <c r="D86" s="44" t="s">
        <v>3355</v>
      </c>
      <c r="E86" s="44" t="s">
        <v>3417</v>
      </c>
      <c r="F86" s="44" t="s">
        <v>3986</v>
      </c>
      <c r="G86" s="44" t="s">
        <v>3420</v>
      </c>
      <c r="H86" s="44" t="s">
        <v>3417</v>
      </c>
      <c r="I86" s="95" t="s">
        <v>3420</v>
      </c>
      <c r="J86" s="44" t="s">
        <v>7437</v>
      </c>
      <c r="K86" s="42" t="str">
        <f t="shared" si="6"/>
        <v>000100002001002048</v>
      </c>
    </row>
    <row r="87" spans="1:11" s="5" customFormat="1" ht="16.5" hidden="1" customHeight="1">
      <c r="A87" s="42" t="s">
        <v>2143</v>
      </c>
      <c r="B87" s="42" t="str">
        <f t="shared" si="5"/>
        <v>消费支付/消费信息/消费笔数品类分布/金融机构－商品和服务</v>
      </c>
      <c r="C87" s="43">
        <v>4</v>
      </c>
      <c r="D87" s="44" t="s">
        <v>3355</v>
      </c>
      <c r="E87" s="44" t="s">
        <v>3417</v>
      </c>
      <c r="F87" s="44" t="s">
        <v>3986</v>
      </c>
      <c r="G87" s="44" t="s">
        <v>3420</v>
      </c>
      <c r="H87" s="44" t="s">
        <v>3417</v>
      </c>
      <c r="I87" s="95" t="s">
        <v>3420</v>
      </c>
      <c r="J87" s="44" t="s">
        <v>7438</v>
      </c>
      <c r="K87" s="42" t="str">
        <f t="shared" si="6"/>
        <v>000100002001002049</v>
      </c>
    </row>
    <row r="88" spans="1:11" s="5" customFormat="1" ht="16.5" hidden="1" customHeight="1">
      <c r="A88" s="42" t="s">
        <v>2145</v>
      </c>
      <c r="B88" s="42" t="str">
        <f t="shared" si="5"/>
        <v>消费支付/消费信息/消费笔数品类分布/证券公司－经纪人和经销商</v>
      </c>
      <c r="C88" s="43">
        <v>4</v>
      </c>
      <c r="D88" s="44" t="s">
        <v>3355</v>
      </c>
      <c r="E88" s="44" t="s">
        <v>3417</v>
      </c>
      <c r="F88" s="44" t="s">
        <v>3986</v>
      </c>
      <c r="G88" s="44" t="s">
        <v>3420</v>
      </c>
      <c r="H88" s="44" t="s">
        <v>3417</v>
      </c>
      <c r="I88" s="95" t="s">
        <v>3420</v>
      </c>
      <c r="J88" s="44" t="s">
        <v>7439</v>
      </c>
      <c r="K88" s="42" t="str">
        <f t="shared" si="6"/>
        <v>000100002001002050</v>
      </c>
    </row>
    <row r="89" spans="1:11" s="5" customFormat="1" ht="16.5" hidden="1" customHeight="1">
      <c r="A89" s="42" t="s">
        <v>2147</v>
      </c>
      <c r="B89" s="42" t="str">
        <f t="shared" si="5"/>
        <v>消费支付/消费信息/消费笔数品类分布/电器维修</v>
      </c>
      <c r="C89" s="43">
        <v>4</v>
      </c>
      <c r="D89" s="44" t="s">
        <v>3355</v>
      </c>
      <c r="E89" s="44" t="s">
        <v>3417</v>
      </c>
      <c r="F89" s="44" t="s">
        <v>3986</v>
      </c>
      <c r="G89" s="44" t="s">
        <v>3420</v>
      </c>
      <c r="H89" s="44" t="s">
        <v>3417</v>
      </c>
      <c r="I89" s="95" t="s">
        <v>3420</v>
      </c>
      <c r="J89" s="44" t="s">
        <v>7440</v>
      </c>
      <c r="K89" s="42" t="str">
        <f t="shared" si="6"/>
        <v>000100002001002051</v>
      </c>
    </row>
    <row r="90" spans="1:11" s="5" customFormat="1" ht="16.5" hidden="1" customHeight="1">
      <c r="A90" s="42" t="s">
        <v>2150</v>
      </c>
      <c r="B90" s="42" t="str">
        <f t="shared" si="5"/>
        <v>消费支付/消费信息/消费笔数品类分布/家电维修店</v>
      </c>
      <c r="C90" s="43">
        <v>4</v>
      </c>
      <c r="D90" s="44" t="s">
        <v>3355</v>
      </c>
      <c r="E90" s="44" t="s">
        <v>3417</v>
      </c>
      <c r="F90" s="44" t="s">
        <v>3986</v>
      </c>
      <c r="G90" s="44" t="s">
        <v>3420</v>
      </c>
      <c r="H90" s="44" t="s">
        <v>3417</v>
      </c>
      <c r="I90" s="95" t="s">
        <v>3420</v>
      </c>
      <c r="J90" s="44" t="s">
        <v>7441</v>
      </c>
      <c r="K90" s="42" t="str">
        <f t="shared" si="6"/>
        <v>000100002001002052</v>
      </c>
    </row>
    <row r="91" spans="1:11" s="5" customFormat="1" ht="16.5" hidden="1" customHeight="1">
      <c r="A91" s="42" t="s">
        <v>2152</v>
      </c>
      <c r="B91" s="42" t="str">
        <f t="shared" si="5"/>
        <v>消费支付/消费信息/消费笔数品类分布/空调及冷藏设备维修店</v>
      </c>
      <c r="C91" s="43">
        <v>4</v>
      </c>
      <c r="D91" s="44" t="s">
        <v>3355</v>
      </c>
      <c r="E91" s="44" t="s">
        <v>3417</v>
      </c>
      <c r="F91" s="44" t="s">
        <v>3986</v>
      </c>
      <c r="G91" s="44" t="s">
        <v>3420</v>
      </c>
      <c r="H91" s="44" t="s">
        <v>3417</v>
      </c>
      <c r="I91" s="95" t="s">
        <v>3420</v>
      </c>
      <c r="J91" s="44" t="s">
        <v>7442</v>
      </c>
      <c r="K91" s="42" t="str">
        <f t="shared" si="6"/>
        <v>000100002001002053</v>
      </c>
    </row>
    <row r="92" spans="1:11" s="5" customFormat="1" ht="16.5" hidden="1" customHeight="1">
      <c r="A92" s="42" t="s">
        <v>2154</v>
      </c>
      <c r="B92" s="42" t="str">
        <f t="shared" si="5"/>
        <v>消费支付/消费信息/消费笔数品类分布/家政服务</v>
      </c>
      <c r="C92" s="43">
        <v>4</v>
      </c>
      <c r="D92" s="44" t="s">
        <v>3355</v>
      </c>
      <c r="E92" s="44" t="s">
        <v>3417</v>
      </c>
      <c r="F92" s="44" t="s">
        <v>3986</v>
      </c>
      <c r="G92" s="44" t="s">
        <v>3420</v>
      </c>
      <c r="H92" s="44" t="s">
        <v>3417</v>
      </c>
      <c r="I92" s="95" t="s">
        <v>3420</v>
      </c>
      <c r="J92" s="44" t="s">
        <v>7443</v>
      </c>
      <c r="K92" s="42" t="str">
        <f t="shared" si="6"/>
        <v>000100002001002054</v>
      </c>
    </row>
    <row r="93" spans="1:11" s="5" customFormat="1" ht="16.5" hidden="1" customHeight="1">
      <c r="A93" s="42" t="s">
        <v>2156</v>
      </c>
      <c r="B93" s="42" t="str">
        <f t="shared" si="5"/>
        <v>消费支付/消费信息/消费笔数品类分布/洗衣店</v>
      </c>
      <c r="C93" s="43">
        <v>4</v>
      </c>
      <c r="D93" s="44" t="s">
        <v>3355</v>
      </c>
      <c r="E93" s="44" t="s">
        <v>3417</v>
      </c>
      <c r="F93" s="44" t="s">
        <v>3986</v>
      </c>
      <c r="G93" s="44" t="s">
        <v>3420</v>
      </c>
      <c r="H93" s="44" t="s">
        <v>3417</v>
      </c>
      <c r="I93" s="95" t="s">
        <v>3420</v>
      </c>
      <c r="J93" s="44" t="s">
        <v>7444</v>
      </c>
      <c r="K93" s="42" t="str">
        <f t="shared" si="6"/>
        <v>000100002001002055</v>
      </c>
    </row>
    <row r="94" spans="1:11" s="5" customFormat="1" ht="16.5" hidden="1" customHeight="1">
      <c r="A94" s="42" t="s">
        <v>2158</v>
      </c>
      <c r="B94" s="42" t="str">
        <f t="shared" si="5"/>
        <v>消费支付/消费信息/消费笔数品类分布/洗熨服务（自助洗衣服务）</v>
      </c>
      <c r="C94" s="43">
        <v>4</v>
      </c>
      <c r="D94" s="44" t="s">
        <v>3355</v>
      </c>
      <c r="E94" s="44" t="s">
        <v>3417</v>
      </c>
      <c r="F94" s="44" t="s">
        <v>3986</v>
      </c>
      <c r="G94" s="44" t="s">
        <v>3420</v>
      </c>
      <c r="H94" s="44" t="s">
        <v>3417</v>
      </c>
      <c r="I94" s="95" t="s">
        <v>3420</v>
      </c>
      <c r="J94" s="44" t="s">
        <v>7445</v>
      </c>
      <c r="K94" s="42" t="str">
        <f t="shared" si="6"/>
        <v>000100002001002056</v>
      </c>
    </row>
    <row r="95" spans="1:11" s="5" customFormat="1" ht="16.5" hidden="1" customHeight="1">
      <c r="A95" s="42" t="s">
        <v>2160</v>
      </c>
      <c r="B95" s="42" t="str">
        <f t="shared" si="5"/>
        <v>消费支付/消费信息/消费笔数品类分布/干洗店</v>
      </c>
      <c r="C95" s="43">
        <v>4</v>
      </c>
      <c r="D95" s="44" t="s">
        <v>3355</v>
      </c>
      <c r="E95" s="44" t="s">
        <v>3417</v>
      </c>
      <c r="F95" s="44" t="s">
        <v>3986</v>
      </c>
      <c r="G95" s="44" t="s">
        <v>3420</v>
      </c>
      <c r="H95" s="44" t="s">
        <v>3417</v>
      </c>
      <c r="I95" s="95" t="s">
        <v>3420</v>
      </c>
      <c r="J95" s="44" t="s">
        <v>7446</v>
      </c>
      <c r="K95" s="42" t="str">
        <f t="shared" si="6"/>
        <v>000100002001002057</v>
      </c>
    </row>
    <row r="96" spans="1:11" s="5" customFormat="1" ht="16.5" hidden="1" customHeight="1">
      <c r="A96" s="42" t="s">
        <v>2162</v>
      </c>
      <c r="B96" s="42" t="str">
        <f t="shared" si="5"/>
        <v>消费支付/消费信息/消费笔数品类分布/停车场及车库</v>
      </c>
      <c r="C96" s="43">
        <v>4</v>
      </c>
      <c r="D96" s="44" t="s">
        <v>3355</v>
      </c>
      <c r="E96" s="44" t="s">
        <v>3417</v>
      </c>
      <c r="F96" s="44" t="s">
        <v>3986</v>
      </c>
      <c r="G96" s="44" t="s">
        <v>3420</v>
      </c>
      <c r="H96" s="44" t="s">
        <v>3417</v>
      </c>
      <c r="I96" s="95" t="s">
        <v>3420</v>
      </c>
      <c r="J96" s="44" t="s">
        <v>7447</v>
      </c>
      <c r="K96" s="42" t="str">
        <f t="shared" si="6"/>
        <v>000100002001002058</v>
      </c>
    </row>
    <row r="97" spans="1:11" s="5" customFormat="1" ht="16.5" hidden="1" customHeight="1">
      <c r="A97" s="42" t="s">
        <v>2164</v>
      </c>
      <c r="B97" s="42" t="str">
        <f t="shared" si="5"/>
        <v>消费支付/消费信息/消费笔数品类分布/理发店</v>
      </c>
      <c r="C97" s="43">
        <v>4</v>
      </c>
      <c r="D97" s="44" t="s">
        <v>3355</v>
      </c>
      <c r="E97" s="44" t="s">
        <v>3417</v>
      </c>
      <c r="F97" s="44" t="s">
        <v>3986</v>
      </c>
      <c r="G97" s="44" t="s">
        <v>3420</v>
      </c>
      <c r="H97" s="44" t="s">
        <v>3417</v>
      </c>
      <c r="I97" s="95" t="s">
        <v>3420</v>
      </c>
      <c r="J97" s="44" t="s">
        <v>7448</v>
      </c>
      <c r="K97" s="42" t="str">
        <f t="shared" si="6"/>
        <v>000100002001002059</v>
      </c>
    </row>
    <row r="98" spans="1:11" s="5" customFormat="1" ht="16.5" hidden="1" customHeight="1">
      <c r="A98" s="42" t="s">
        <v>2166</v>
      </c>
      <c r="B98" s="42" t="str">
        <f t="shared" si="5"/>
        <v>消费支付/消费信息/消费笔数品类分布/裁缝、修补、改衣店</v>
      </c>
      <c r="C98" s="43">
        <v>4</v>
      </c>
      <c r="D98" s="44" t="s">
        <v>3355</v>
      </c>
      <c r="E98" s="44" t="s">
        <v>3417</v>
      </c>
      <c r="F98" s="44" t="s">
        <v>3986</v>
      </c>
      <c r="G98" s="44" t="s">
        <v>3420</v>
      </c>
      <c r="H98" s="44" t="s">
        <v>3417</v>
      </c>
      <c r="I98" s="95" t="s">
        <v>3420</v>
      </c>
      <c r="J98" s="44" t="s">
        <v>7449</v>
      </c>
      <c r="K98" s="42" t="str">
        <f t="shared" si="6"/>
        <v>000100002001002060</v>
      </c>
    </row>
    <row r="99" spans="1:11" s="5" customFormat="1" ht="16.5" hidden="1" customHeight="1">
      <c r="A99" s="42" t="s">
        <v>2168</v>
      </c>
      <c r="B99" s="42" t="str">
        <f t="shared" si="5"/>
        <v>消费支付/消费信息/消费笔数品类分布/丧仪殡葬服务</v>
      </c>
      <c r="C99" s="43">
        <v>4</v>
      </c>
      <c r="D99" s="44" t="s">
        <v>3355</v>
      </c>
      <c r="E99" s="44" t="s">
        <v>3417</v>
      </c>
      <c r="F99" s="44" t="s">
        <v>3986</v>
      </c>
      <c r="G99" s="44" t="s">
        <v>3420</v>
      </c>
      <c r="H99" s="44" t="s">
        <v>3417</v>
      </c>
      <c r="I99" s="95" t="s">
        <v>3420</v>
      </c>
      <c r="J99" s="44" t="s">
        <v>7450</v>
      </c>
      <c r="K99" s="42" t="str">
        <f t="shared" si="6"/>
        <v>000100002001002061</v>
      </c>
    </row>
    <row r="100" spans="1:11" s="5" customFormat="1" ht="16.5" hidden="1" customHeight="1">
      <c r="A100" s="42" t="s">
        <v>2170</v>
      </c>
      <c r="B100" s="42" t="str">
        <f t="shared" si="5"/>
        <v>消费支付/消费信息/消费笔数品类分布/未列入其它代码的其他个人服务</v>
      </c>
      <c r="C100" s="43">
        <v>4</v>
      </c>
      <c r="D100" s="44" t="s">
        <v>3355</v>
      </c>
      <c r="E100" s="44" t="s">
        <v>3417</v>
      </c>
      <c r="F100" s="44" t="s">
        <v>3986</v>
      </c>
      <c r="G100" s="44" t="s">
        <v>3420</v>
      </c>
      <c r="H100" s="44" t="s">
        <v>3417</v>
      </c>
      <c r="I100" s="95" t="s">
        <v>3420</v>
      </c>
      <c r="J100" s="44" t="s">
        <v>7451</v>
      </c>
      <c r="K100" s="42" t="str">
        <f t="shared" si="6"/>
        <v>000100002001002062</v>
      </c>
    </row>
    <row r="101" spans="1:11" s="5" customFormat="1" ht="16.5" hidden="1" customHeight="1">
      <c r="A101" s="42" t="s">
        <v>2172</v>
      </c>
      <c r="B101" s="42" t="str">
        <f t="shared" si="5"/>
        <v>消费支付/消费信息/消费笔数品类分布/照相馆</v>
      </c>
      <c r="C101" s="43">
        <v>4</v>
      </c>
      <c r="D101" s="44" t="s">
        <v>3355</v>
      </c>
      <c r="E101" s="44" t="s">
        <v>3417</v>
      </c>
      <c r="F101" s="44" t="s">
        <v>3986</v>
      </c>
      <c r="G101" s="44" t="s">
        <v>3420</v>
      </c>
      <c r="H101" s="44" t="s">
        <v>3417</v>
      </c>
      <c r="I101" s="95" t="s">
        <v>3420</v>
      </c>
      <c r="J101" s="44" t="s">
        <v>7452</v>
      </c>
      <c r="K101" s="42" t="str">
        <f t="shared" si="6"/>
        <v>000100002001002063</v>
      </c>
    </row>
    <row r="102" spans="1:11" s="5" customFormat="1" ht="16.5" hidden="1" customHeight="1">
      <c r="A102" s="42" t="s">
        <v>2174</v>
      </c>
      <c r="B102" s="42" t="str">
        <f t="shared" si="5"/>
        <v>消费支付/消费信息/消费笔数品类分布/灭虫及消毒服务</v>
      </c>
      <c r="C102" s="43">
        <v>4</v>
      </c>
      <c r="D102" s="44" t="s">
        <v>3355</v>
      </c>
      <c r="E102" s="44" t="s">
        <v>3417</v>
      </c>
      <c r="F102" s="44" t="s">
        <v>3986</v>
      </c>
      <c r="G102" s="44" t="s">
        <v>3420</v>
      </c>
      <c r="H102" s="44" t="s">
        <v>3417</v>
      </c>
      <c r="I102" s="95" t="s">
        <v>3420</v>
      </c>
      <c r="J102" s="44" t="s">
        <v>7453</v>
      </c>
      <c r="K102" s="42" t="str">
        <f t="shared" ref="K102:K133" si="7">D102&amp;E102&amp;F102&amp;G102&amp;H102&amp;I102&amp;J102</f>
        <v>000100002001002064</v>
      </c>
    </row>
    <row r="103" spans="1:11" s="5" customFormat="1" ht="16.5" hidden="1" customHeight="1">
      <c r="A103" s="42" t="s">
        <v>2176</v>
      </c>
      <c r="B103" s="42" t="str">
        <f t="shared" si="5"/>
        <v>消费支付/消费信息/消费笔数品类分布/修鞋店、擦鞋店、帽子清洗店</v>
      </c>
      <c r="C103" s="43">
        <v>4</v>
      </c>
      <c r="D103" s="44" t="s">
        <v>3355</v>
      </c>
      <c r="E103" s="44" t="s">
        <v>3417</v>
      </c>
      <c r="F103" s="44" t="s">
        <v>3986</v>
      </c>
      <c r="G103" s="44" t="s">
        <v>3420</v>
      </c>
      <c r="H103" s="44" t="s">
        <v>3417</v>
      </c>
      <c r="I103" s="95" t="s">
        <v>3420</v>
      </c>
      <c r="J103" s="44" t="s">
        <v>7454</v>
      </c>
      <c r="K103" s="42" t="str">
        <f t="shared" si="7"/>
        <v>000100002001002065</v>
      </c>
    </row>
    <row r="104" spans="1:11" s="5" customFormat="1" ht="16.5" hidden="1" customHeight="1">
      <c r="A104" s="42" t="s">
        <v>2178</v>
      </c>
      <c r="B104" s="42" t="str">
        <f t="shared" ref="B104:B167" si="8">"消费支付/消费信息/消费笔数品类分布/"&amp;A104</f>
        <v>消费支付/消费信息/消费笔数品类分布/家具维修、翻新</v>
      </c>
      <c r="C104" s="43">
        <v>4</v>
      </c>
      <c r="D104" s="44" t="s">
        <v>3355</v>
      </c>
      <c r="E104" s="44" t="s">
        <v>3417</v>
      </c>
      <c r="F104" s="44" t="s">
        <v>3986</v>
      </c>
      <c r="G104" s="44" t="s">
        <v>3420</v>
      </c>
      <c r="H104" s="44" t="s">
        <v>3417</v>
      </c>
      <c r="I104" s="95" t="s">
        <v>3420</v>
      </c>
      <c r="J104" s="44" t="s">
        <v>7455</v>
      </c>
      <c r="K104" s="42" t="str">
        <f t="shared" si="7"/>
        <v>000100002001002066</v>
      </c>
    </row>
    <row r="105" spans="1:11" s="5" customFormat="1" ht="16.5" hidden="1" customHeight="1">
      <c r="A105" s="42" t="s">
        <v>2180</v>
      </c>
      <c r="B105" s="42" t="str">
        <f t="shared" si="8"/>
        <v>消费支付/消费信息/消费笔数品类分布/焊接维修服务</v>
      </c>
      <c r="C105" s="43">
        <v>4</v>
      </c>
      <c r="D105" s="44" t="s">
        <v>3355</v>
      </c>
      <c r="E105" s="44" t="s">
        <v>3417</v>
      </c>
      <c r="F105" s="44" t="s">
        <v>3986</v>
      </c>
      <c r="G105" s="44" t="s">
        <v>3420</v>
      </c>
      <c r="H105" s="44" t="s">
        <v>3417</v>
      </c>
      <c r="I105" s="95" t="s">
        <v>3420</v>
      </c>
      <c r="J105" s="44" t="s">
        <v>7456</v>
      </c>
      <c r="K105" s="42" t="str">
        <f t="shared" si="7"/>
        <v>000100002001002067</v>
      </c>
    </row>
    <row r="106" spans="1:11" s="5" customFormat="1" ht="16.5" hidden="1" customHeight="1">
      <c r="A106" s="42" t="s">
        <v>2182</v>
      </c>
      <c r="B106" s="42" t="str">
        <f t="shared" si="8"/>
        <v>消费支付/消费信息/消费笔数品类分布/各类维修店及相关服务</v>
      </c>
      <c r="C106" s="43">
        <v>4</v>
      </c>
      <c r="D106" s="44" t="s">
        <v>3355</v>
      </c>
      <c r="E106" s="44" t="s">
        <v>3417</v>
      </c>
      <c r="F106" s="44" t="s">
        <v>3986</v>
      </c>
      <c r="G106" s="44" t="s">
        <v>3420</v>
      </c>
      <c r="H106" s="44" t="s">
        <v>3417</v>
      </c>
      <c r="I106" s="95" t="s">
        <v>3420</v>
      </c>
      <c r="J106" s="44" t="s">
        <v>7457</v>
      </c>
      <c r="K106" s="42" t="str">
        <f t="shared" si="7"/>
        <v>000100002001002068</v>
      </c>
    </row>
    <row r="107" spans="1:11" s="5" customFormat="1" ht="16.5" hidden="1" customHeight="1">
      <c r="A107" s="42" t="s">
        <v>2184</v>
      </c>
      <c r="B107" s="42" t="str">
        <f t="shared" si="8"/>
        <v>消费支付/消费信息/消费笔数品类分布/手表、钟表和首饰维修店</v>
      </c>
      <c r="C107" s="43">
        <v>4</v>
      </c>
      <c r="D107" s="44" t="s">
        <v>3355</v>
      </c>
      <c r="E107" s="44" t="s">
        <v>3417</v>
      </c>
      <c r="F107" s="44" t="s">
        <v>3986</v>
      </c>
      <c r="G107" s="44" t="s">
        <v>3420</v>
      </c>
      <c r="H107" s="44" t="s">
        <v>3417</v>
      </c>
      <c r="I107" s="95" t="s">
        <v>3420</v>
      </c>
      <c r="J107" s="44" t="s">
        <v>7458</v>
      </c>
      <c r="K107" s="42" t="str">
        <f t="shared" si="7"/>
        <v>000100002001002069</v>
      </c>
    </row>
    <row r="108" spans="1:11" s="5" customFormat="1" ht="16.5" hidden="1" customHeight="1">
      <c r="A108" s="42" t="s">
        <v>2186</v>
      </c>
      <c r="B108" s="42" t="str">
        <f t="shared" si="8"/>
        <v>消费支付/消费信息/消费笔数品类分布/设备、工具、家俱和电器出租</v>
      </c>
      <c r="C108" s="43">
        <v>4</v>
      </c>
      <c r="D108" s="44" t="s">
        <v>3355</v>
      </c>
      <c r="E108" s="44" t="s">
        <v>3417</v>
      </c>
      <c r="F108" s="44" t="s">
        <v>3986</v>
      </c>
      <c r="G108" s="44" t="s">
        <v>3420</v>
      </c>
      <c r="H108" s="44" t="s">
        <v>3417</v>
      </c>
      <c r="I108" s="95" t="s">
        <v>3420</v>
      </c>
      <c r="J108" s="44" t="s">
        <v>7459</v>
      </c>
      <c r="K108" s="42" t="str">
        <f t="shared" si="7"/>
        <v>000100002001002070</v>
      </c>
    </row>
    <row r="109" spans="1:11" s="5" customFormat="1" ht="16.5" hidden="1" customHeight="1">
      <c r="A109" s="42" t="s">
        <v>2188</v>
      </c>
      <c r="B109" s="42" t="str">
        <f t="shared" si="8"/>
        <v>消费支付/消费信息/消费笔数品类分布/市内清洁服务</v>
      </c>
      <c r="C109" s="43">
        <v>4</v>
      </c>
      <c r="D109" s="44" t="s">
        <v>3355</v>
      </c>
      <c r="E109" s="44" t="s">
        <v>3417</v>
      </c>
      <c r="F109" s="44" t="s">
        <v>3986</v>
      </c>
      <c r="G109" s="44" t="s">
        <v>3420</v>
      </c>
      <c r="H109" s="44" t="s">
        <v>3417</v>
      </c>
      <c r="I109" s="95" t="s">
        <v>3420</v>
      </c>
      <c r="J109" s="44" t="s">
        <v>7460</v>
      </c>
      <c r="K109" s="42" t="str">
        <f t="shared" si="7"/>
        <v>000100002001002071</v>
      </c>
    </row>
    <row r="110" spans="1:11" s="5" customFormat="1" ht="16.5" hidden="1" customHeight="1">
      <c r="A110" s="42" t="s">
        <v>2190</v>
      </c>
      <c r="B110" s="42" t="str">
        <f t="shared" si="8"/>
        <v>消费支付/消费信息/消费笔数品类分布/清洁、保养、门卫服务</v>
      </c>
      <c r="C110" s="43">
        <v>4</v>
      </c>
      <c r="D110" s="44" t="s">
        <v>3355</v>
      </c>
      <c r="E110" s="44" t="s">
        <v>3417</v>
      </c>
      <c r="F110" s="44" t="s">
        <v>3986</v>
      </c>
      <c r="G110" s="44" t="s">
        <v>3420</v>
      </c>
      <c r="H110" s="44" t="s">
        <v>3417</v>
      </c>
      <c r="I110" s="95" t="s">
        <v>3420</v>
      </c>
      <c r="J110" s="44" t="s">
        <v>7461</v>
      </c>
      <c r="K110" s="42" t="str">
        <f t="shared" si="7"/>
        <v>000100002001002072</v>
      </c>
    </row>
    <row r="111" spans="1:11" s="5" customFormat="1" ht="16.5" hidden="1" customHeight="1">
      <c r="A111" s="42" t="s">
        <v>2192</v>
      </c>
      <c r="B111" s="42" t="str">
        <f t="shared" si="8"/>
        <v>消费支付/消费信息/消费笔数品类分布/纺织品及针织品零售</v>
      </c>
      <c r="C111" s="43">
        <v>4</v>
      </c>
      <c r="D111" s="44" t="s">
        <v>3355</v>
      </c>
      <c r="E111" s="44" t="s">
        <v>3417</v>
      </c>
      <c r="F111" s="44" t="s">
        <v>3986</v>
      </c>
      <c r="G111" s="44" t="s">
        <v>3420</v>
      </c>
      <c r="H111" s="44" t="s">
        <v>3417</v>
      </c>
      <c r="I111" s="95" t="s">
        <v>3420</v>
      </c>
      <c r="J111" s="44" t="s">
        <v>7462</v>
      </c>
      <c r="K111" s="42" t="str">
        <f t="shared" si="7"/>
        <v>000100002001002073</v>
      </c>
    </row>
    <row r="112" spans="1:11" s="5" customFormat="1" ht="16.5" hidden="1" customHeight="1">
      <c r="A112" s="42" t="s">
        <v>2195</v>
      </c>
      <c r="B112" s="42" t="str">
        <f t="shared" si="8"/>
        <v>消费支付/消费信息/消费笔数品类分布/皮货商店</v>
      </c>
      <c r="C112" s="43">
        <v>4</v>
      </c>
      <c r="D112" s="44" t="s">
        <v>3355</v>
      </c>
      <c r="E112" s="44" t="s">
        <v>3417</v>
      </c>
      <c r="F112" s="44" t="s">
        <v>3986</v>
      </c>
      <c r="G112" s="44" t="s">
        <v>3420</v>
      </c>
      <c r="H112" s="44" t="s">
        <v>3417</v>
      </c>
      <c r="I112" s="95" t="s">
        <v>3420</v>
      </c>
      <c r="J112" s="44" t="s">
        <v>7463</v>
      </c>
      <c r="K112" s="42" t="str">
        <f t="shared" si="7"/>
        <v>000100002001002074</v>
      </c>
    </row>
    <row r="113" spans="1:11" s="5" customFormat="1" ht="16.5" hidden="1" customHeight="1">
      <c r="A113" s="42" t="s">
        <v>2197</v>
      </c>
      <c r="B113" s="42" t="str">
        <f t="shared" si="8"/>
        <v>消费支付/消费信息/消费笔数品类分布/男女成衣店</v>
      </c>
      <c r="C113" s="43">
        <v>4</v>
      </c>
      <c r="D113" s="44" t="s">
        <v>3355</v>
      </c>
      <c r="E113" s="44" t="s">
        <v>3417</v>
      </c>
      <c r="F113" s="44" t="s">
        <v>3986</v>
      </c>
      <c r="G113" s="44" t="s">
        <v>3420</v>
      </c>
      <c r="H113" s="44" t="s">
        <v>3417</v>
      </c>
      <c r="I113" s="95" t="s">
        <v>3420</v>
      </c>
      <c r="J113" s="44" t="s">
        <v>7464</v>
      </c>
      <c r="K113" s="42" t="str">
        <f t="shared" si="7"/>
        <v>000100002001002075</v>
      </c>
    </row>
    <row r="114" spans="1:11" s="5" customFormat="1" ht="16.5" hidden="1" customHeight="1">
      <c r="A114" s="42" t="s">
        <v>2199</v>
      </c>
      <c r="B114" s="42" t="str">
        <f t="shared" si="8"/>
        <v>消费支付/消费信息/消费笔数品类分布/男子和男童服装及附件商店</v>
      </c>
      <c r="C114" s="43">
        <v>4</v>
      </c>
      <c r="D114" s="44" t="s">
        <v>3355</v>
      </c>
      <c r="E114" s="44" t="s">
        <v>3417</v>
      </c>
      <c r="F114" s="44" t="s">
        <v>3986</v>
      </c>
      <c r="G114" s="44" t="s">
        <v>3420</v>
      </c>
      <c r="H114" s="44" t="s">
        <v>3417</v>
      </c>
      <c r="I114" s="95" t="s">
        <v>3420</v>
      </c>
      <c r="J114" s="44" t="s">
        <v>7465</v>
      </c>
      <c r="K114" s="42" t="str">
        <f t="shared" si="7"/>
        <v>000100002001002076</v>
      </c>
    </row>
    <row r="115" spans="1:11" s="5" customFormat="1" ht="16.5" hidden="1" customHeight="1">
      <c r="A115" s="42" t="s">
        <v>2201</v>
      </c>
      <c r="B115" s="42" t="str">
        <f t="shared" si="8"/>
        <v>消费支付/消费信息/消费笔数品类分布/妇女时装商店</v>
      </c>
      <c r="C115" s="43">
        <v>4</v>
      </c>
      <c r="D115" s="44" t="s">
        <v>3355</v>
      </c>
      <c r="E115" s="44" t="s">
        <v>3417</v>
      </c>
      <c r="F115" s="44" t="s">
        <v>3986</v>
      </c>
      <c r="G115" s="44" t="s">
        <v>3420</v>
      </c>
      <c r="H115" s="44" t="s">
        <v>3417</v>
      </c>
      <c r="I115" s="95" t="s">
        <v>3420</v>
      </c>
      <c r="J115" s="44" t="s">
        <v>7466</v>
      </c>
      <c r="K115" s="42" t="str">
        <f t="shared" si="7"/>
        <v>000100002001002077</v>
      </c>
    </row>
    <row r="116" spans="1:11" s="5" customFormat="1" ht="16.5" hidden="1" customHeight="1">
      <c r="A116" s="42" t="s">
        <v>2203</v>
      </c>
      <c r="B116" s="42" t="str">
        <f t="shared" si="8"/>
        <v>消费支付/消费信息/消费笔数品类分布/各类服饰及饰物店</v>
      </c>
      <c r="C116" s="43">
        <v>4</v>
      </c>
      <c r="D116" s="44" t="s">
        <v>3355</v>
      </c>
      <c r="E116" s="44" t="s">
        <v>3417</v>
      </c>
      <c r="F116" s="44" t="s">
        <v>3986</v>
      </c>
      <c r="G116" s="44" t="s">
        <v>3420</v>
      </c>
      <c r="H116" s="44" t="s">
        <v>3417</v>
      </c>
      <c r="I116" s="95" t="s">
        <v>3420</v>
      </c>
      <c r="J116" s="44" t="s">
        <v>7467</v>
      </c>
      <c r="K116" s="42" t="str">
        <f t="shared" si="7"/>
        <v>000100002001002078</v>
      </c>
    </row>
    <row r="117" spans="1:11" s="5" customFormat="1" ht="16.5" hidden="1" customHeight="1">
      <c r="A117" s="42" t="s">
        <v>2205</v>
      </c>
      <c r="B117" s="42" t="str">
        <f t="shared" si="8"/>
        <v>消费支付/消费信息/消费笔数品类分布/家庭服装商店</v>
      </c>
      <c r="C117" s="43">
        <v>4</v>
      </c>
      <c r="D117" s="44" t="s">
        <v>3355</v>
      </c>
      <c r="E117" s="44" t="s">
        <v>3417</v>
      </c>
      <c r="F117" s="44" t="s">
        <v>3986</v>
      </c>
      <c r="G117" s="44" t="s">
        <v>3420</v>
      </c>
      <c r="H117" s="44" t="s">
        <v>3417</v>
      </c>
      <c r="I117" s="95" t="s">
        <v>3420</v>
      </c>
      <c r="J117" s="44" t="s">
        <v>7468</v>
      </c>
      <c r="K117" s="42" t="str">
        <f t="shared" si="7"/>
        <v>000100002001002079</v>
      </c>
    </row>
    <row r="118" spans="1:11" s="5" customFormat="1" ht="16.5" hidden="1" customHeight="1">
      <c r="A118" s="42" t="s">
        <v>2207</v>
      </c>
      <c r="B118" s="42" t="str">
        <f t="shared" si="8"/>
        <v>消费支付/消费信息/消费笔数品类分布/运动服饰商店</v>
      </c>
      <c r="C118" s="43">
        <v>4</v>
      </c>
      <c r="D118" s="44" t="s">
        <v>3355</v>
      </c>
      <c r="E118" s="44" t="s">
        <v>3417</v>
      </c>
      <c r="F118" s="44" t="s">
        <v>3986</v>
      </c>
      <c r="G118" s="44" t="s">
        <v>3420</v>
      </c>
      <c r="H118" s="44" t="s">
        <v>3417</v>
      </c>
      <c r="I118" s="95" t="s">
        <v>3420</v>
      </c>
      <c r="J118" s="44" t="s">
        <v>7469</v>
      </c>
      <c r="K118" s="42" t="str">
        <f t="shared" si="7"/>
        <v>000100002001002080</v>
      </c>
    </row>
    <row r="119" spans="1:11" s="5" customFormat="1" ht="16.5" hidden="1" customHeight="1">
      <c r="A119" s="42" t="s">
        <v>2209</v>
      </c>
      <c r="B119" s="42" t="str">
        <f t="shared" si="8"/>
        <v>消费支付/消费信息/消费笔数品类分布/鞋店</v>
      </c>
      <c r="C119" s="43">
        <v>4</v>
      </c>
      <c r="D119" s="44" t="s">
        <v>3355</v>
      </c>
      <c r="E119" s="44" t="s">
        <v>3417</v>
      </c>
      <c r="F119" s="44" t="s">
        <v>3986</v>
      </c>
      <c r="G119" s="44" t="s">
        <v>3420</v>
      </c>
      <c r="H119" s="44" t="s">
        <v>3417</v>
      </c>
      <c r="I119" s="95" t="s">
        <v>3420</v>
      </c>
      <c r="J119" s="44" t="s">
        <v>7470</v>
      </c>
      <c r="K119" s="42" t="str">
        <f t="shared" si="7"/>
        <v>000100002001002081</v>
      </c>
    </row>
    <row r="120" spans="1:11" s="5" customFormat="1" ht="16.5" hidden="1" customHeight="1">
      <c r="A120" s="42" t="s">
        <v>2211</v>
      </c>
      <c r="B120" s="42" t="str">
        <f t="shared" si="8"/>
        <v>消费支付/消费信息/消费笔数品类分布/化妆品店</v>
      </c>
      <c r="C120" s="43">
        <v>4</v>
      </c>
      <c r="D120" s="44" t="s">
        <v>3355</v>
      </c>
      <c r="E120" s="44" t="s">
        <v>3417</v>
      </c>
      <c r="F120" s="44" t="s">
        <v>3986</v>
      </c>
      <c r="G120" s="44" t="s">
        <v>3420</v>
      </c>
      <c r="H120" s="44" t="s">
        <v>3417</v>
      </c>
      <c r="I120" s="95" t="s">
        <v>3420</v>
      </c>
      <c r="J120" s="44" t="s">
        <v>7471</v>
      </c>
      <c r="K120" s="42" t="str">
        <f t="shared" si="7"/>
        <v>000100002001002082</v>
      </c>
    </row>
    <row r="121" spans="1:11" s="5" customFormat="1" ht="16.5" hidden="1" customHeight="1">
      <c r="A121" s="42" t="s">
        <v>2213</v>
      </c>
      <c r="B121" s="42" t="str">
        <f t="shared" si="8"/>
        <v>消费支付/消费信息/消费笔数品类分布/光学仪器商、光学产品和眼镜商</v>
      </c>
      <c r="C121" s="43">
        <v>4</v>
      </c>
      <c r="D121" s="44" t="s">
        <v>3355</v>
      </c>
      <c r="E121" s="44" t="s">
        <v>3417</v>
      </c>
      <c r="F121" s="44" t="s">
        <v>3986</v>
      </c>
      <c r="G121" s="44" t="s">
        <v>3420</v>
      </c>
      <c r="H121" s="44" t="s">
        <v>3417</v>
      </c>
      <c r="I121" s="95" t="s">
        <v>3420</v>
      </c>
      <c r="J121" s="44" t="s">
        <v>7472</v>
      </c>
      <c r="K121" s="42" t="str">
        <f t="shared" si="7"/>
        <v>000100002001002083</v>
      </c>
    </row>
    <row r="122" spans="1:11" s="5" customFormat="1" ht="16.5" hidden="1" customHeight="1">
      <c r="A122" s="42" t="s">
        <v>2215</v>
      </c>
      <c r="B122" s="42" t="str">
        <f t="shared" si="8"/>
        <v>消费支付/消费信息/消费笔数品类分布/箱包、皮具店</v>
      </c>
      <c r="C122" s="43">
        <v>4</v>
      </c>
      <c r="D122" s="44" t="s">
        <v>3355</v>
      </c>
      <c r="E122" s="44" t="s">
        <v>3417</v>
      </c>
      <c r="F122" s="44" t="s">
        <v>3986</v>
      </c>
      <c r="G122" s="44" t="s">
        <v>3420</v>
      </c>
      <c r="H122" s="44" t="s">
        <v>3417</v>
      </c>
      <c r="I122" s="95" t="s">
        <v>3420</v>
      </c>
      <c r="J122" s="44" t="s">
        <v>7473</v>
      </c>
      <c r="K122" s="42" t="str">
        <f t="shared" si="7"/>
        <v>000100002001002084</v>
      </c>
    </row>
    <row r="123" spans="1:11" s="5" customFormat="1" ht="16.5" hidden="1" customHeight="1">
      <c r="A123" s="42" t="s">
        <v>2217</v>
      </c>
      <c r="B123" s="42" t="str">
        <f t="shared" si="8"/>
        <v>消费支付/消费信息/消费笔数品类分布/自行车商店</v>
      </c>
      <c r="C123" s="43">
        <v>4</v>
      </c>
      <c r="D123" s="44" t="s">
        <v>3355</v>
      </c>
      <c r="E123" s="44" t="s">
        <v>3417</v>
      </c>
      <c r="F123" s="44" t="s">
        <v>3986</v>
      </c>
      <c r="G123" s="44" t="s">
        <v>3420</v>
      </c>
      <c r="H123" s="44" t="s">
        <v>3417</v>
      </c>
      <c r="I123" s="95" t="s">
        <v>3420</v>
      </c>
      <c r="J123" s="44" t="s">
        <v>7474</v>
      </c>
      <c r="K123" s="42" t="str">
        <f t="shared" si="7"/>
        <v>000100002001002085</v>
      </c>
    </row>
    <row r="124" spans="1:11" s="5" customFormat="1" ht="16.5" hidden="1" customHeight="1">
      <c r="A124" s="42" t="s">
        <v>2219</v>
      </c>
      <c r="B124" s="42" t="str">
        <f t="shared" si="8"/>
        <v>消费支付/消费信息/消费笔数品类分布/玩具、游戏店</v>
      </c>
      <c r="C124" s="43">
        <v>4</v>
      </c>
      <c r="D124" s="44" t="s">
        <v>3355</v>
      </c>
      <c r="E124" s="44" t="s">
        <v>3417</v>
      </c>
      <c r="F124" s="44" t="s">
        <v>3986</v>
      </c>
      <c r="G124" s="44" t="s">
        <v>3420</v>
      </c>
      <c r="H124" s="44" t="s">
        <v>3417</v>
      </c>
      <c r="I124" s="95" t="s">
        <v>3420</v>
      </c>
      <c r="J124" s="44" t="s">
        <v>7475</v>
      </c>
      <c r="K124" s="42" t="str">
        <f t="shared" si="7"/>
        <v>000100002001002086</v>
      </c>
    </row>
    <row r="125" spans="1:11" s="5" customFormat="1" ht="16.5" hidden="1" customHeight="1">
      <c r="A125" s="42" t="s">
        <v>2221</v>
      </c>
      <c r="B125" s="42" t="str">
        <f t="shared" si="8"/>
        <v>消费支付/消费信息/消费笔数品类分布/假肢店</v>
      </c>
      <c r="C125" s="43">
        <v>4</v>
      </c>
      <c r="D125" s="44" t="s">
        <v>3355</v>
      </c>
      <c r="E125" s="44" t="s">
        <v>3417</v>
      </c>
      <c r="F125" s="44" t="s">
        <v>3986</v>
      </c>
      <c r="G125" s="44" t="s">
        <v>3420</v>
      </c>
      <c r="H125" s="44" t="s">
        <v>3417</v>
      </c>
      <c r="I125" s="95" t="s">
        <v>3420</v>
      </c>
      <c r="J125" s="44" t="s">
        <v>7476</v>
      </c>
      <c r="K125" s="42" t="str">
        <f t="shared" si="7"/>
        <v>000100002001002087</v>
      </c>
    </row>
    <row r="126" spans="1:11" s="5" customFormat="1" ht="16.5" hidden="1" customHeight="1">
      <c r="A126" s="42" t="s">
        <v>2223</v>
      </c>
      <c r="B126" s="42" t="str">
        <f t="shared" si="8"/>
        <v>消费支付/消费信息/消费笔数品类分布/假发商店</v>
      </c>
      <c r="C126" s="43">
        <v>4</v>
      </c>
      <c r="D126" s="44" t="s">
        <v>3355</v>
      </c>
      <c r="E126" s="44" t="s">
        <v>3417</v>
      </c>
      <c r="F126" s="44" t="s">
        <v>3986</v>
      </c>
      <c r="G126" s="44" t="s">
        <v>3420</v>
      </c>
      <c r="H126" s="44" t="s">
        <v>3417</v>
      </c>
      <c r="I126" s="95" t="s">
        <v>3420</v>
      </c>
      <c r="J126" s="44" t="s">
        <v>7477</v>
      </c>
      <c r="K126" s="42" t="str">
        <f t="shared" si="7"/>
        <v>000100002001002088</v>
      </c>
    </row>
    <row r="127" spans="1:11" s="5" customFormat="1" ht="16.5" hidden="1" customHeight="1">
      <c r="A127" s="42" t="s">
        <v>2225</v>
      </c>
      <c r="B127" s="42" t="str">
        <f t="shared" si="8"/>
        <v>消费支付/消费信息/消费笔数品类分布/花店</v>
      </c>
      <c r="C127" s="43">
        <v>4</v>
      </c>
      <c r="D127" s="44" t="s">
        <v>3355</v>
      </c>
      <c r="E127" s="44" t="s">
        <v>3417</v>
      </c>
      <c r="F127" s="44" t="s">
        <v>3986</v>
      </c>
      <c r="G127" s="44" t="s">
        <v>3420</v>
      </c>
      <c r="H127" s="44" t="s">
        <v>3417</v>
      </c>
      <c r="I127" s="95" t="s">
        <v>3420</v>
      </c>
      <c r="J127" s="44" t="s">
        <v>7478</v>
      </c>
      <c r="K127" s="42" t="str">
        <f t="shared" si="7"/>
        <v>000100002001002089</v>
      </c>
    </row>
    <row r="128" spans="1:11" s="5" customFormat="1" ht="16.5" hidden="1" customHeight="1">
      <c r="A128" s="42" t="s">
        <v>2227</v>
      </c>
      <c r="B128" s="42" t="str">
        <f t="shared" si="8"/>
        <v>消费支付/消费信息/消费笔数品类分布/家具、家用设备零售商</v>
      </c>
      <c r="C128" s="43">
        <v>4</v>
      </c>
      <c r="D128" s="44" t="s">
        <v>3355</v>
      </c>
      <c r="E128" s="44" t="s">
        <v>3417</v>
      </c>
      <c r="F128" s="44" t="s">
        <v>3986</v>
      </c>
      <c r="G128" s="44" t="s">
        <v>3420</v>
      </c>
      <c r="H128" s="44" t="s">
        <v>3417</v>
      </c>
      <c r="I128" s="95" t="s">
        <v>3420</v>
      </c>
      <c r="J128" s="44" t="s">
        <v>7479</v>
      </c>
      <c r="K128" s="42" t="str">
        <f t="shared" si="7"/>
        <v>000100002001002090</v>
      </c>
    </row>
    <row r="129" spans="1:11" s="5" customFormat="1" ht="16.5" hidden="1" customHeight="1">
      <c r="A129" s="42" t="s">
        <v>2229</v>
      </c>
      <c r="B129" s="42" t="str">
        <f t="shared" si="8"/>
        <v>消费支付/消费信息/消费笔数品类分布/家用电器商店</v>
      </c>
      <c r="C129" s="43">
        <v>4</v>
      </c>
      <c r="D129" s="44" t="s">
        <v>3355</v>
      </c>
      <c r="E129" s="44" t="s">
        <v>3417</v>
      </c>
      <c r="F129" s="44" t="s">
        <v>3986</v>
      </c>
      <c r="G129" s="44" t="s">
        <v>3420</v>
      </c>
      <c r="H129" s="44" t="s">
        <v>3417</v>
      </c>
      <c r="I129" s="95" t="s">
        <v>3420</v>
      </c>
      <c r="J129" s="44" t="s">
        <v>7480</v>
      </c>
      <c r="K129" s="42" t="str">
        <f t="shared" si="7"/>
        <v>000100002001002091</v>
      </c>
    </row>
    <row r="130" spans="1:11" s="5" customFormat="1" ht="16.5" hidden="1" customHeight="1">
      <c r="A130" s="42" t="s">
        <v>2231</v>
      </c>
      <c r="B130" s="42" t="str">
        <f t="shared" si="8"/>
        <v>消费支付/消费信息/消费笔数品类分布/电子设备商店</v>
      </c>
      <c r="C130" s="43">
        <v>4</v>
      </c>
      <c r="D130" s="44" t="s">
        <v>3355</v>
      </c>
      <c r="E130" s="44" t="s">
        <v>3417</v>
      </c>
      <c r="F130" s="44" t="s">
        <v>3986</v>
      </c>
      <c r="G130" s="44" t="s">
        <v>3420</v>
      </c>
      <c r="H130" s="44" t="s">
        <v>3417</v>
      </c>
      <c r="I130" s="95" t="s">
        <v>3420</v>
      </c>
      <c r="J130" s="44" t="s">
        <v>7481</v>
      </c>
      <c r="K130" s="42" t="str">
        <f t="shared" si="7"/>
        <v>000100002001002092</v>
      </c>
    </row>
    <row r="131" spans="1:11" s="5" customFormat="1" ht="16.5" hidden="1" customHeight="1">
      <c r="A131" s="42" t="s">
        <v>2233</v>
      </c>
      <c r="B131" s="42" t="str">
        <f t="shared" si="8"/>
        <v>消费支付/消费信息/消费笔数品类分布/计算机软件商店</v>
      </c>
      <c r="C131" s="43">
        <v>4</v>
      </c>
      <c r="D131" s="44" t="s">
        <v>3355</v>
      </c>
      <c r="E131" s="44" t="s">
        <v>3417</v>
      </c>
      <c r="F131" s="44" t="s">
        <v>3986</v>
      </c>
      <c r="G131" s="44" t="s">
        <v>3420</v>
      </c>
      <c r="H131" s="44" t="s">
        <v>3417</v>
      </c>
      <c r="I131" s="95" t="s">
        <v>3420</v>
      </c>
      <c r="J131" s="44" t="s">
        <v>7482</v>
      </c>
      <c r="K131" s="42" t="str">
        <f t="shared" si="7"/>
        <v>000100002001002093</v>
      </c>
    </row>
    <row r="132" spans="1:11" s="5" customFormat="1" ht="16.5" hidden="1" customHeight="1">
      <c r="A132" s="42" t="s">
        <v>2235</v>
      </c>
      <c r="B132" s="42" t="str">
        <f t="shared" si="8"/>
        <v>消费支付/消费信息/消费笔数品类分布/电报服务</v>
      </c>
      <c r="C132" s="43">
        <v>4</v>
      </c>
      <c r="D132" s="44" t="s">
        <v>3355</v>
      </c>
      <c r="E132" s="44" t="s">
        <v>3417</v>
      </c>
      <c r="F132" s="44" t="s">
        <v>3986</v>
      </c>
      <c r="G132" s="44" t="s">
        <v>3420</v>
      </c>
      <c r="H132" s="44" t="s">
        <v>3417</v>
      </c>
      <c r="I132" s="95" t="s">
        <v>3420</v>
      </c>
      <c r="J132" s="44" t="s">
        <v>7483</v>
      </c>
      <c r="K132" s="42" t="str">
        <f t="shared" si="7"/>
        <v>000100002001002094</v>
      </c>
    </row>
    <row r="133" spans="1:11" s="5" customFormat="1" ht="16.5" hidden="1" customHeight="1">
      <c r="A133" s="42" t="s">
        <v>2237</v>
      </c>
      <c r="B133" s="42" t="str">
        <f t="shared" si="8"/>
        <v>消费支付/消费信息/消费笔数品类分布/助听器-销售、服务和用品</v>
      </c>
      <c r="C133" s="43">
        <v>4</v>
      </c>
      <c r="D133" s="44" t="s">
        <v>3355</v>
      </c>
      <c r="E133" s="44" t="s">
        <v>3417</v>
      </c>
      <c r="F133" s="44" t="s">
        <v>3986</v>
      </c>
      <c r="G133" s="44" t="s">
        <v>3420</v>
      </c>
      <c r="H133" s="44" t="s">
        <v>3417</v>
      </c>
      <c r="I133" s="95" t="s">
        <v>3420</v>
      </c>
      <c r="J133" s="44" t="s">
        <v>7484</v>
      </c>
      <c r="K133" s="42" t="str">
        <f t="shared" si="7"/>
        <v>000100002001002095</v>
      </c>
    </row>
    <row r="134" spans="1:11" s="5" customFormat="1" ht="16.5" hidden="1" customHeight="1">
      <c r="A134" s="42" t="s">
        <v>2239</v>
      </c>
      <c r="B134" s="42" t="str">
        <f t="shared" si="8"/>
        <v>消费支付/消费信息/消费笔数品类分布/通讯设备（电话销售）</v>
      </c>
      <c r="C134" s="43">
        <v>4</v>
      </c>
      <c r="D134" s="44" t="s">
        <v>3355</v>
      </c>
      <c r="E134" s="44" t="s">
        <v>3417</v>
      </c>
      <c r="F134" s="44" t="s">
        <v>3986</v>
      </c>
      <c r="G134" s="44" t="s">
        <v>3420</v>
      </c>
      <c r="H134" s="44" t="s">
        <v>3417</v>
      </c>
      <c r="I134" s="95" t="s">
        <v>3420</v>
      </c>
      <c r="J134" s="44" t="s">
        <v>7485</v>
      </c>
      <c r="K134" s="42" t="str">
        <f t="shared" ref="K134:K165" si="9">D134&amp;E134&amp;F134&amp;G134&amp;H134&amp;I134&amp;J134</f>
        <v>000100002001002096</v>
      </c>
    </row>
    <row r="135" spans="1:11" s="5" customFormat="1" ht="16.5" hidden="1" customHeight="1">
      <c r="A135" s="42" t="s">
        <v>2241</v>
      </c>
      <c r="B135" s="42" t="str">
        <f t="shared" si="8"/>
        <v>消费支付/消费信息/消费笔数品类分布/电话呼出直销</v>
      </c>
      <c r="C135" s="43">
        <v>4</v>
      </c>
      <c r="D135" s="44" t="s">
        <v>3355</v>
      </c>
      <c r="E135" s="44" t="s">
        <v>3417</v>
      </c>
      <c r="F135" s="44" t="s">
        <v>3986</v>
      </c>
      <c r="G135" s="44" t="s">
        <v>3420</v>
      </c>
      <c r="H135" s="44" t="s">
        <v>3417</v>
      </c>
      <c r="I135" s="95" t="s">
        <v>3420</v>
      </c>
      <c r="J135" s="44" t="s">
        <v>7486</v>
      </c>
      <c r="K135" s="42" t="str">
        <f t="shared" si="9"/>
        <v>000100002001002097</v>
      </c>
    </row>
    <row r="136" spans="1:11" s="5" customFormat="1" ht="16.5" hidden="1" customHeight="1">
      <c r="A136" s="42" t="s">
        <v>2243</v>
      </c>
      <c r="B136" s="42" t="str">
        <f t="shared" si="8"/>
        <v>消费支付/消费信息/消费笔数品类分布/电话呼入直销</v>
      </c>
      <c r="C136" s="43">
        <v>4</v>
      </c>
      <c r="D136" s="44" t="s">
        <v>3355</v>
      </c>
      <c r="E136" s="44" t="s">
        <v>3417</v>
      </c>
      <c r="F136" s="44" t="s">
        <v>3986</v>
      </c>
      <c r="G136" s="44" t="s">
        <v>3420</v>
      </c>
      <c r="H136" s="44" t="s">
        <v>3417</v>
      </c>
      <c r="I136" s="95" t="s">
        <v>3420</v>
      </c>
      <c r="J136" s="44" t="s">
        <v>7487</v>
      </c>
      <c r="K136" s="42" t="str">
        <f t="shared" si="9"/>
        <v>000100002001002098</v>
      </c>
    </row>
    <row r="137" spans="1:11" s="5" customFormat="1" ht="16.5" hidden="1" customHeight="1">
      <c r="A137" s="42" t="s">
        <v>2245</v>
      </c>
      <c r="B137" s="42" t="str">
        <f t="shared" si="8"/>
        <v>消费支付/消费信息/消费笔数品类分布/电动剃须刀商店－销售和服务</v>
      </c>
      <c r="C137" s="43">
        <v>4</v>
      </c>
      <c r="D137" s="44" t="s">
        <v>3355</v>
      </c>
      <c r="E137" s="44" t="s">
        <v>3417</v>
      </c>
      <c r="F137" s="44" t="s">
        <v>3986</v>
      </c>
      <c r="G137" s="44" t="s">
        <v>3420</v>
      </c>
      <c r="H137" s="44" t="s">
        <v>3417</v>
      </c>
      <c r="I137" s="95" t="s">
        <v>3420</v>
      </c>
      <c r="J137" s="44" t="s">
        <v>7488</v>
      </c>
      <c r="K137" s="42" t="str">
        <f t="shared" si="9"/>
        <v>000100002001002099</v>
      </c>
    </row>
    <row r="138" spans="1:11" s="5" customFormat="1" ht="16.5" hidden="1" customHeight="1">
      <c r="A138" s="42" t="s">
        <v>2247</v>
      </c>
      <c r="B138" s="42" t="str">
        <f t="shared" si="8"/>
        <v>消费支付/消费信息/消费笔数品类分布/旧商品店、二手商品店</v>
      </c>
      <c r="C138" s="43">
        <v>4</v>
      </c>
      <c r="D138" s="44" t="s">
        <v>3355</v>
      </c>
      <c r="E138" s="44" t="s">
        <v>3417</v>
      </c>
      <c r="F138" s="44" t="s">
        <v>3986</v>
      </c>
      <c r="G138" s="44" t="s">
        <v>3420</v>
      </c>
      <c r="H138" s="44" t="s">
        <v>3417</v>
      </c>
      <c r="I138" s="95" t="s">
        <v>3420</v>
      </c>
      <c r="J138" s="44" t="s">
        <v>7489</v>
      </c>
      <c r="K138" s="42" t="str">
        <f t="shared" si="9"/>
        <v>000100002001002100</v>
      </c>
    </row>
    <row r="139" spans="1:11" s="5" customFormat="1" ht="16.5" hidden="1" customHeight="1">
      <c r="A139" s="42" t="s">
        <v>2249</v>
      </c>
      <c r="B139" s="42" t="str">
        <f t="shared" si="8"/>
        <v>消费支付/消费信息/消费笔数品类分布/其他专门零售店</v>
      </c>
      <c r="C139" s="43">
        <v>4</v>
      </c>
      <c r="D139" s="44" t="s">
        <v>3355</v>
      </c>
      <c r="E139" s="44" t="s">
        <v>3417</v>
      </c>
      <c r="F139" s="44" t="s">
        <v>3986</v>
      </c>
      <c r="G139" s="44" t="s">
        <v>3420</v>
      </c>
      <c r="H139" s="44" t="s">
        <v>3417</v>
      </c>
      <c r="I139" s="95" t="s">
        <v>3420</v>
      </c>
      <c r="J139" s="44" t="s">
        <v>7490</v>
      </c>
      <c r="K139" s="42" t="str">
        <f t="shared" si="9"/>
        <v>000100002001002101</v>
      </c>
    </row>
    <row r="140" spans="1:11" s="5" customFormat="1" ht="16.5" hidden="1" customHeight="1">
      <c r="A140" s="42" t="s">
        <v>2251</v>
      </c>
      <c r="B140" s="42" t="str">
        <f t="shared" si="8"/>
        <v>消费支付/消费信息/消费笔数品类分布/会员制批量零售店</v>
      </c>
      <c r="C140" s="43">
        <v>4</v>
      </c>
      <c r="D140" s="44" t="s">
        <v>3355</v>
      </c>
      <c r="E140" s="44" t="s">
        <v>3417</v>
      </c>
      <c r="F140" s="44" t="s">
        <v>3986</v>
      </c>
      <c r="G140" s="44" t="s">
        <v>3420</v>
      </c>
      <c r="H140" s="44" t="s">
        <v>3417</v>
      </c>
      <c r="I140" s="95" t="s">
        <v>3420</v>
      </c>
      <c r="J140" s="44" t="s">
        <v>7491</v>
      </c>
      <c r="K140" s="42" t="str">
        <f t="shared" si="9"/>
        <v>000100002001002102</v>
      </c>
    </row>
    <row r="141" spans="1:11" s="5" customFormat="1" ht="16.5" hidden="1" customHeight="1">
      <c r="A141" s="42" t="s">
        <v>2253</v>
      </c>
      <c r="B141" s="42" t="str">
        <f t="shared" si="8"/>
        <v>消费支付/消费信息/消费笔数品类分布/门对门销售</v>
      </c>
      <c r="C141" s="43">
        <v>4</v>
      </c>
      <c r="D141" s="44" t="s">
        <v>3355</v>
      </c>
      <c r="E141" s="44" t="s">
        <v>3417</v>
      </c>
      <c r="F141" s="44" t="s">
        <v>3986</v>
      </c>
      <c r="G141" s="44" t="s">
        <v>3420</v>
      </c>
      <c r="H141" s="44" t="s">
        <v>3417</v>
      </c>
      <c r="I141" s="95" t="s">
        <v>3420</v>
      </c>
      <c r="J141" s="44" t="s">
        <v>7492</v>
      </c>
      <c r="K141" s="42" t="str">
        <f t="shared" si="9"/>
        <v>000100002001002103</v>
      </c>
    </row>
    <row r="142" spans="1:11" s="5" customFormat="1" ht="16.5" hidden="1" customHeight="1">
      <c r="A142" s="42" t="s">
        <v>2255</v>
      </c>
      <c r="B142" s="42" t="str">
        <f t="shared" si="8"/>
        <v>消费支付/消费信息/消费笔数品类分布/目录销售商户</v>
      </c>
      <c r="C142" s="43">
        <v>4</v>
      </c>
      <c r="D142" s="44" t="s">
        <v>3355</v>
      </c>
      <c r="E142" s="44" t="s">
        <v>3417</v>
      </c>
      <c r="F142" s="44" t="s">
        <v>3986</v>
      </c>
      <c r="G142" s="44" t="s">
        <v>3420</v>
      </c>
      <c r="H142" s="44" t="s">
        <v>3417</v>
      </c>
      <c r="I142" s="95" t="s">
        <v>3420</v>
      </c>
      <c r="J142" s="44" t="s">
        <v>7493</v>
      </c>
      <c r="K142" s="42" t="str">
        <f t="shared" si="9"/>
        <v>000100002001002104</v>
      </c>
    </row>
    <row r="143" spans="1:11" s="5" customFormat="1" ht="16.5" hidden="1" customHeight="1">
      <c r="A143" s="42" t="s">
        <v>2257</v>
      </c>
      <c r="B143" s="42" t="str">
        <f t="shared" si="8"/>
        <v>消费支付/消费信息/消费笔数品类分布/目录、零售兼营商户</v>
      </c>
      <c r="C143" s="43">
        <v>4</v>
      </c>
      <c r="D143" s="44" t="s">
        <v>3355</v>
      </c>
      <c r="E143" s="44" t="s">
        <v>3417</v>
      </c>
      <c r="F143" s="44" t="s">
        <v>3986</v>
      </c>
      <c r="G143" s="44" t="s">
        <v>3420</v>
      </c>
      <c r="H143" s="44" t="s">
        <v>3417</v>
      </c>
      <c r="I143" s="95" t="s">
        <v>3420</v>
      </c>
      <c r="J143" s="44" t="s">
        <v>7494</v>
      </c>
      <c r="K143" s="42" t="str">
        <f t="shared" si="9"/>
        <v>000100002001002105</v>
      </c>
    </row>
    <row r="144" spans="1:11" s="5" customFormat="1" ht="16.5" hidden="1" customHeight="1">
      <c r="A144" s="42" t="s">
        <v>2259</v>
      </c>
      <c r="B144" s="42" t="str">
        <f t="shared" si="8"/>
        <v>消费支付/消费信息/消费笔数品类分布/订阅/订购直销服务</v>
      </c>
      <c r="C144" s="43">
        <v>4</v>
      </c>
      <c r="D144" s="44" t="s">
        <v>3355</v>
      </c>
      <c r="E144" s="44" t="s">
        <v>3417</v>
      </c>
      <c r="F144" s="44" t="s">
        <v>3986</v>
      </c>
      <c r="G144" s="44" t="s">
        <v>3420</v>
      </c>
      <c r="H144" s="44" t="s">
        <v>3417</v>
      </c>
      <c r="I144" s="95" t="s">
        <v>3420</v>
      </c>
      <c r="J144" s="44" t="s">
        <v>7495</v>
      </c>
      <c r="K144" s="42" t="str">
        <f t="shared" si="9"/>
        <v>000100002001002106</v>
      </c>
    </row>
    <row r="145" spans="1:11" s="5" customFormat="1" ht="16.5" hidden="1" customHeight="1">
      <c r="A145" s="42" t="s">
        <v>2261</v>
      </c>
      <c r="B145" s="42" t="str">
        <f t="shared" si="8"/>
        <v>消费支付/消费信息/消费笔数品类分布/其他直销商户</v>
      </c>
      <c r="C145" s="43">
        <v>4</v>
      </c>
      <c r="D145" s="44" t="s">
        <v>3355</v>
      </c>
      <c r="E145" s="44" t="s">
        <v>3417</v>
      </c>
      <c r="F145" s="44" t="s">
        <v>3986</v>
      </c>
      <c r="G145" s="44" t="s">
        <v>3420</v>
      </c>
      <c r="H145" s="44" t="s">
        <v>3417</v>
      </c>
      <c r="I145" s="95" t="s">
        <v>3420</v>
      </c>
      <c r="J145" s="44" t="s">
        <v>7496</v>
      </c>
      <c r="K145" s="42" t="str">
        <f t="shared" si="9"/>
        <v>000100002001002107</v>
      </c>
    </row>
    <row r="146" spans="1:11" s="5" customFormat="1" ht="16.5" hidden="1" customHeight="1">
      <c r="A146" s="42" t="s">
        <v>2263</v>
      </c>
      <c r="B146" s="42" t="str">
        <f t="shared" si="8"/>
        <v>消费支付/消费信息/消费笔数品类分布/游泳池-销售、供应和服务</v>
      </c>
      <c r="C146" s="43">
        <v>4</v>
      </c>
      <c r="D146" s="44" t="s">
        <v>3355</v>
      </c>
      <c r="E146" s="44" t="s">
        <v>3417</v>
      </c>
      <c r="F146" s="44" t="s">
        <v>3986</v>
      </c>
      <c r="G146" s="44" t="s">
        <v>3420</v>
      </c>
      <c r="H146" s="44" t="s">
        <v>3417</v>
      </c>
      <c r="I146" s="95" t="s">
        <v>3420</v>
      </c>
      <c r="J146" s="44" t="s">
        <v>7497</v>
      </c>
      <c r="K146" s="42" t="str">
        <f t="shared" si="9"/>
        <v>000100002001002108</v>
      </c>
    </row>
    <row r="147" spans="1:11" s="5" customFormat="1" ht="16.5" hidden="1" customHeight="1">
      <c r="A147" s="42" t="s">
        <v>2265</v>
      </c>
      <c r="B147" s="42" t="str">
        <f t="shared" si="8"/>
        <v>消费支付/消费信息/消费笔数品类分布/宠物商店、宠物食品及用品</v>
      </c>
      <c r="C147" s="43">
        <v>4</v>
      </c>
      <c r="D147" s="44" t="s">
        <v>3355</v>
      </c>
      <c r="E147" s="44" t="s">
        <v>3417</v>
      </c>
      <c r="F147" s="44" t="s">
        <v>3986</v>
      </c>
      <c r="G147" s="44" t="s">
        <v>3420</v>
      </c>
      <c r="H147" s="44" t="s">
        <v>3417</v>
      </c>
      <c r="I147" s="95" t="s">
        <v>3420</v>
      </c>
      <c r="J147" s="44" t="s">
        <v>7498</v>
      </c>
      <c r="K147" s="42" t="str">
        <f t="shared" si="9"/>
        <v>000100002001002109</v>
      </c>
    </row>
    <row r="148" spans="1:11" s="5" customFormat="1" ht="16.5" hidden="1" customHeight="1">
      <c r="A148" s="42" t="s">
        <v>2267</v>
      </c>
      <c r="B148" s="42" t="str">
        <f t="shared" si="8"/>
        <v>消费支付/消费信息/消费笔数品类分布/打字机商店-销售、服务和出租</v>
      </c>
      <c r="C148" s="43">
        <v>4</v>
      </c>
      <c r="D148" s="44" t="s">
        <v>3355</v>
      </c>
      <c r="E148" s="44" t="s">
        <v>3417</v>
      </c>
      <c r="F148" s="44" t="s">
        <v>3986</v>
      </c>
      <c r="G148" s="44" t="s">
        <v>3420</v>
      </c>
      <c r="H148" s="44" t="s">
        <v>3417</v>
      </c>
      <c r="I148" s="95" t="s">
        <v>3420</v>
      </c>
      <c r="J148" s="44" t="s">
        <v>7499</v>
      </c>
      <c r="K148" s="42" t="str">
        <f t="shared" si="9"/>
        <v>000100002001002110</v>
      </c>
    </row>
    <row r="149" spans="1:11" s="5" customFormat="1" ht="16.5" hidden="1" customHeight="1">
      <c r="A149" s="42" t="s">
        <v>2269</v>
      </c>
      <c r="B149" s="42" t="str">
        <f t="shared" si="8"/>
        <v>消费支付/消费信息/消费笔数品类分布/草坪、花园品商店</v>
      </c>
      <c r="C149" s="43">
        <v>4</v>
      </c>
      <c r="D149" s="44" t="s">
        <v>3355</v>
      </c>
      <c r="E149" s="44" t="s">
        <v>3417</v>
      </c>
      <c r="F149" s="44" t="s">
        <v>3986</v>
      </c>
      <c r="G149" s="44" t="s">
        <v>3420</v>
      </c>
      <c r="H149" s="44" t="s">
        <v>3417</v>
      </c>
      <c r="I149" s="95" t="s">
        <v>3420</v>
      </c>
      <c r="J149" s="44" t="s">
        <v>7500</v>
      </c>
      <c r="K149" s="42" t="str">
        <f t="shared" si="9"/>
        <v>000100002001002111</v>
      </c>
    </row>
    <row r="150" spans="1:11" s="5" customFormat="1" ht="16.5" hidden="1" customHeight="1">
      <c r="A150" s="42" t="s">
        <v>2271</v>
      </c>
      <c r="B150" s="42" t="str">
        <f t="shared" si="8"/>
        <v>消费支付/消费信息/消费笔数品类分布/船只销售商</v>
      </c>
      <c r="C150" s="43">
        <v>4</v>
      </c>
      <c r="D150" s="44" t="s">
        <v>3355</v>
      </c>
      <c r="E150" s="44" t="s">
        <v>3417</v>
      </c>
      <c r="F150" s="44" t="s">
        <v>3986</v>
      </c>
      <c r="G150" s="44" t="s">
        <v>3420</v>
      </c>
      <c r="H150" s="44" t="s">
        <v>3417</v>
      </c>
      <c r="I150" s="95" t="s">
        <v>3420</v>
      </c>
      <c r="J150" s="44" t="s">
        <v>7501</v>
      </c>
      <c r="K150" s="42" t="str">
        <f t="shared" si="9"/>
        <v>000100002001002112</v>
      </c>
    </row>
    <row r="151" spans="1:11" s="5" customFormat="1" ht="16.5" hidden="1" customHeight="1">
      <c r="A151" s="42" t="s">
        <v>2273</v>
      </c>
      <c r="B151" s="42" t="str">
        <f t="shared" si="8"/>
        <v>消费支付/消费信息/消费笔数品类分布/电子游戏供给</v>
      </c>
      <c r="C151" s="43">
        <v>4</v>
      </c>
      <c r="D151" s="44" t="s">
        <v>3355</v>
      </c>
      <c r="E151" s="44" t="s">
        <v>3417</v>
      </c>
      <c r="F151" s="44" t="s">
        <v>3986</v>
      </c>
      <c r="G151" s="44" t="s">
        <v>3420</v>
      </c>
      <c r="H151" s="44" t="s">
        <v>3417</v>
      </c>
      <c r="I151" s="95" t="s">
        <v>3420</v>
      </c>
      <c r="J151" s="44" t="s">
        <v>7502</v>
      </c>
      <c r="K151" s="42" t="str">
        <f t="shared" si="9"/>
        <v>000100002001002113</v>
      </c>
    </row>
    <row r="152" spans="1:11" s="5" customFormat="1" ht="16.5" hidden="1" customHeight="1">
      <c r="A152" s="42" t="s">
        <v>2275</v>
      </c>
      <c r="B152" s="42" t="str">
        <f t="shared" si="8"/>
        <v>消费支付/消费信息/消费笔数品类分布/燃料经销商-燃油、木材、煤炭和液化石油气</v>
      </c>
      <c r="C152" s="43">
        <v>4</v>
      </c>
      <c r="D152" s="44" t="s">
        <v>3355</v>
      </c>
      <c r="E152" s="44" t="s">
        <v>3417</v>
      </c>
      <c r="F152" s="44" t="s">
        <v>3986</v>
      </c>
      <c r="G152" s="44" t="s">
        <v>3420</v>
      </c>
      <c r="H152" s="44" t="s">
        <v>3417</v>
      </c>
      <c r="I152" s="95" t="s">
        <v>3420</v>
      </c>
      <c r="J152" s="44" t="s">
        <v>7503</v>
      </c>
      <c r="K152" s="42" t="str">
        <f t="shared" si="9"/>
        <v>000100002001002114</v>
      </c>
    </row>
    <row r="153" spans="1:11" s="5" customFormat="1" ht="16.5" hidden="1" customHeight="1">
      <c r="A153" s="42" t="s">
        <v>2277</v>
      </c>
      <c r="B153" s="42" t="str">
        <f t="shared" si="8"/>
        <v>消费支付/消费信息/消费笔数品类分布/体育用品店</v>
      </c>
      <c r="C153" s="43">
        <v>4</v>
      </c>
      <c r="D153" s="44" t="s">
        <v>3355</v>
      </c>
      <c r="E153" s="44" t="s">
        <v>3417</v>
      </c>
      <c r="F153" s="44" t="s">
        <v>3986</v>
      </c>
      <c r="G153" s="44" t="s">
        <v>3420</v>
      </c>
      <c r="H153" s="44" t="s">
        <v>3417</v>
      </c>
      <c r="I153" s="95" t="s">
        <v>3420</v>
      </c>
      <c r="J153" s="44" t="s">
        <v>7504</v>
      </c>
      <c r="K153" s="42" t="str">
        <f t="shared" si="9"/>
        <v>000100002001002115</v>
      </c>
    </row>
    <row r="154" spans="1:11" s="5" customFormat="1" ht="16.5" hidden="1" customHeight="1">
      <c r="A154" s="42" t="s">
        <v>2279</v>
      </c>
      <c r="B154" s="42" t="str">
        <f t="shared" si="8"/>
        <v>消费支付/消费信息/消费笔数品类分布/百货商店</v>
      </c>
      <c r="C154" s="43">
        <v>4</v>
      </c>
      <c r="D154" s="44" t="s">
        <v>3355</v>
      </c>
      <c r="E154" s="44" t="s">
        <v>3417</v>
      </c>
      <c r="F154" s="44" t="s">
        <v>3986</v>
      </c>
      <c r="G154" s="44" t="s">
        <v>3420</v>
      </c>
      <c r="H154" s="44" t="s">
        <v>3417</v>
      </c>
      <c r="I154" s="95" t="s">
        <v>3420</v>
      </c>
      <c r="J154" s="44" t="s">
        <v>7505</v>
      </c>
      <c r="K154" s="42" t="str">
        <f t="shared" si="9"/>
        <v>000100002001002116</v>
      </c>
    </row>
    <row r="155" spans="1:11" s="5" customFormat="1" ht="16.5" hidden="1" customHeight="1">
      <c r="A155" s="42" t="s">
        <v>2281</v>
      </c>
      <c r="B155" s="42" t="str">
        <f t="shared" si="8"/>
        <v>消费支付/消费信息/消费笔数品类分布/大型仓储式超级市场</v>
      </c>
      <c r="C155" s="43">
        <v>4</v>
      </c>
      <c r="D155" s="44" t="s">
        <v>3355</v>
      </c>
      <c r="E155" s="44" t="s">
        <v>3417</v>
      </c>
      <c r="F155" s="44" t="s">
        <v>3986</v>
      </c>
      <c r="G155" s="44" t="s">
        <v>3420</v>
      </c>
      <c r="H155" s="44" t="s">
        <v>3417</v>
      </c>
      <c r="I155" s="95" t="s">
        <v>3420</v>
      </c>
      <c r="J155" s="44" t="s">
        <v>7506</v>
      </c>
      <c r="K155" s="42" t="str">
        <f t="shared" si="9"/>
        <v>000100002001002117</v>
      </c>
    </row>
    <row r="156" spans="1:11" s="5" customFormat="1" ht="16.5" hidden="1" customHeight="1">
      <c r="A156" s="42" t="s">
        <v>2283</v>
      </c>
      <c r="B156" s="42" t="str">
        <f t="shared" si="8"/>
        <v>消费支付/消费信息/消费笔数品类分布/各类杂货店、便利店</v>
      </c>
      <c r="C156" s="43">
        <v>4</v>
      </c>
      <c r="D156" s="44" t="s">
        <v>3355</v>
      </c>
      <c r="E156" s="44" t="s">
        <v>3417</v>
      </c>
      <c r="F156" s="44" t="s">
        <v>3986</v>
      </c>
      <c r="G156" s="44" t="s">
        <v>3420</v>
      </c>
      <c r="H156" s="44" t="s">
        <v>3417</v>
      </c>
      <c r="I156" s="95" t="s">
        <v>3420</v>
      </c>
      <c r="J156" s="44" t="s">
        <v>7507</v>
      </c>
      <c r="K156" s="42" t="str">
        <f t="shared" si="9"/>
        <v>000100002001002118</v>
      </c>
    </row>
    <row r="157" spans="1:11" s="5" customFormat="1" ht="16.5" hidden="1" customHeight="1">
      <c r="A157" s="42" t="s">
        <v>2285</v>
      </c>
      <c r="B157" s="42" t="str">
        <f t="shared" si="8"/>
        <v>消费支付/消费信息/消费笔数品类分布/其他综合零售</v>
      </c>
      <c r="C157" s="43">
        <v>4</v>
      </c>
      <c r="D157" s="44" t="s">
        <v>3355</v>
      </c>
      <c r="E157" s="44" t="s">
        <v>3417</v>
      </c>
      <c r="F157" s="44" t="s">
        <v>3986</v>
      </c>
      <c r="G157" s="44" t="s">
        <v>3420</v>
      </c>
      <c r="H157" s="44" t="s">
        <v>3417</v>
      </c>
      <c r="I157" s="95" t="s">
        <v>3420</v>
      </c>
      <c r="J157" s="44" t="s">
        <v>7508</v>
      </c>
      <c r="K157" s="42" t="str">
        <f t="shared" si="9"/>
        <v>000100002001002119</v>
      </c>
    </row>
    <row r="158" spans="1:11" s="5" customFormat="1" ht="16.5" hidden="1" customHeight="1">
      <c r="A158" s="42" t="s">
        <v>2287</v>
      </c>
      <c r="B158" s="42" t="str">
        <f t="shared" si="8"/>
        <v>消费支付/消费信息/消费笔数品类分布/大型仓储式家庭用品卖场</v>
      </c>
      <c r="C158" s="43">
        <v>4</v>
      </c>
      <c r="D158" s="44" t="s">
        <v>3355</v>
      </c>
      <c r="E158" s="44" t="s">
        <v>3417</v>
      </c>
      <c r="F158" s="44" t="s">
        <v>3986</v>
      </c>
      <c r="G158" s="44" t="s">
        <v>3420</v>
      </c>
      <c r="H158" s="44" t="s">
        <v>3417</v>
      </c>
      <c r="I158" s="95" t="s">
        <v>3420</v>
      </c>
      <c r="J158" s="44" t="s">
        <v>7509</v>
      </c>
      <c r="K158" s="42" t="str">
        <f t="shared" si="9"/>
        <v>000100002001002120</v>
      </c>
    </row>
    <row r="159" spans="1:11" s="5" customFormat="1" ht="16.5" hidden="1" customHeight="1">
      <c r="A159" s="42" t="s">
        <v>2289</v>
      </c>
      <c r="B159" s="42" t="str">
        <f t="shared" si="8"/>
        <v>消费支付/消费信息/消费笔数品类分布/免税商店</v>
      </c>
      <c r="C159" s="43">
        <v>4</v>
      </c>
      <c r="D159" s="44" t="s">
        <v>3355</v>
      </c>
      <c r="E159" s="44" t="s">
        <v>3417</v>
      </c>
      <c r="F159" s="44" t="s">
        <v>3986</v>
      </c>
      <c r="G159" s="44" t="s">
        <v>3420</v>
      </c>
      <c r="H159" s="44" t="s">
        <v>3417</v>
      </c>
      <c r="I159" s="95" t="s">
        <v>3420</v>
      </c>
      <c r="J159" s="44" t="s">
        <v>7510</v>
      </c>
      <c r="K159" s="42" t="str">
        <f t="shared" si="9"/>
        <v>000100002001002121</v>
      </c>
    </row>
    <row r="160" spans="1:11" s="5" customFormat="1" ht="16.5" hidden="1" customHeight="1">
      <c r="A160" s="42" t="s">
        <v>2291</v>
      </c>
      <c r="B160" s="42" t="str">
        <f t="shared" si="8"/>
        <v>消费支付/消费信息/消费笔数品类分布/折扣商店</v>
      </c>
      <c r="C160" s="43">
        <v>4</v>
      </c>
      <c r="D160" s="44" t="s">
        <v>3355</v>
      </c>
      <c r="E160" s="44" t="s">
        <v>3417</v>
      </c>
      <c r="F160" s="44" t="s">
        <v>3986</v>
      </c>
      <c r="G160" s="44" t="s">
        <v>3420</v>
      </c>
      <c r="H160" s="44" t="s">
        <v>3417</v>
      </c>
      <c r="I160" s="95" t="s">
        <v>3420</v>
      </c>
      <c r="J160" s="44" t="s">
        <v>7511</v>
      </c>
      <c r="K160" s="42" t="str">
        <f t="shared" si="9"/>
        <v>000100002001002122</v>
      </c>
    </row>
    <row r="161" spans="1:11" s="5" customFormat="1" ht="16.5" hidden="1" customHeight="1">
      <c r="A161" s="42" t="s">
        <v>2293</v>
      </c>
      <c r="B161" s="42" t="str">
        <f t="shared" si="8"/>
        <v>消费支付/消费信息/消费笔数品类分布/妇女专用品商店</v>
      </c>
      <c r="C161" s="43">
        <v>4</v>
      </c>
      <c r="D161" s="44" t="s">
        <v>3355</v>
      </c>
      <c r="E161" s="44" t="s">
        <v>3417</v>
      </c>
      <c r="F161" s="44" t="s">
        <v>3986</v>
      </c>
      <c r="G161" s="44" t="s">
        <v>3420</v>
      </c>
      <c r="H161" s="44" t="s">
        <v>3417</v>
      </c>
      <c r="I161" s="95" t="s">
        <v>3420</v>
      </c>
      <c r="J161" s="44" t="s">
        <v>7512</v>
      </c>
      <c r="K161" s="42" t="str">
        <f t="shared" si="9"/>
        <v>000100002001002123</v>
      </c>
    </row>
    <row r="162" spans="1:11" s="5" customFormat="1" ht="16.5" hidden="1" customHeight="1">
      <c r="A162" s="42" t="s">
        <v>2295</v>
      </c>
      <c r="B162" s="42" t="str">
        <f t="shared" si="8"/>
        <v>消费支付/消费信息/消费笔数品类分布/儿童婴儿用品商店</v>
      </c>
      <c r="C162" s="43">
        <v>4</v>
      </c>
      <c r="D162" s="44" t="s">
        <v>3355</v>
      </c>
      <c r="E162" s="44" t="s">
        <v>3417</v>
      </c>
      <c r="F162" s="44" t="s">
        <v>3986</v>
      </c>
      <c r="G162" s="44" t="s">
        <v>3420</v>
      </c>
      <c r="H162" s="44" t="s">
        <v>3417</v>
      </c>
      <c r="I162" s="95" t="s">
        <v>3420</v>
      </c>
      <c r="J162" s="44" t="s">
        <v>7513</v>
      </c>
      <c r="K162" s="42" t="str">
        <f t="shared" si="9"/>
        <v>000100002001002124</v>
      </c>
    </row>
    <row r="163" spans="1:11" s="5" customFormat="1" ht="16.5" hidden="1" customHeight="1">
      <c r="A163" s="42" t="s">
        <v>2297</v>
      </c>
      <c r="B163" s="42" t="str">
        <f t="shared" si="8"/>
        <v>消费支付/消费信息/消费笔数品类分布/香烟雪茄专卖店</v>
      </c>
      <c r="C163" s="43">
        <v>4</v>
      </c>
      <c r="D163" s="44" t="s">
        <v>3355</v>
      </c>
      <c r="E163" s="44" t="s">
        <v>3417</v>
      </c>
      <c r="F163" s="44" t="s">
        <v>3986</v>
      </c>
      <c r="G163" s="44" t="s">
        <v>3420</v>
      </c>
      <c r="H163" s="44" t="s">
        <v>3417</v>
      </c>
      <c r="I163" s="95" t="s">
        <v>3420</v>
      </c>
      <c r="J163" s="44" t="s">
        <v>7514</v>
      </c>
      <c r="K163" s="42" t="str">
        <f t="shared" si="9"/>
        <v>000100002001002125</v>
      </c>
    </row>
    <row r="164" spans="1:11" s="5" customFormat="1" ht="16.5" hidden="1" customHeight="1">
      <c r="A164" s="42" t="s">
        <v>2299</v>
      </c>
      <c r="B164" s="42" t="str">
        <f t="shared" si="8"/>
        <v>消费支付/消费信息/消费笔数品类分布/面包铺</v>
      </c>
      <c r="C164" s="43">
        <v>4</v>
      </c>
      <c r="D164" s="44" t="s">
        <v>3355</v>
      </c>
      <c r="E164" s="44" t="s">
        <v>3417</v>
      </c>
      <c r="F164" s="44" t="s">
        <v>3986</v>
      </c>
      <c r="G164" s="44" t="s">
        <v>3420</v>
      </c>
      <c r="H164" s="44" t="s">
        <v>3417</v>
      </c>
      <c r="I164" s="95" t="s">
        <v>3420</v>
      </c>
      <c r="J164" s="44" t="s">
        <v>7515</v>
      </c>
      <c r="K164" s="42" t="str">
        <f t="shared" si="9"/>
        <v>000100002001002126</v>
      </c>
    </row>
    <row r="165" spans="1:11" s="5" customFormat="1" ht="16.5" hidden="1" customHeight="1">
      <c r="A165" s="42" t="s">
        <v>2301</v>
      </c>
      <c r="B165" s="42" t="str">
        <f t="shared" si="8"/>
        <v>消费支付/消费信息/消费笔数品类分布/冷藏、储藏肉类供应商</v>
      </c>
      <c r="C165" s="43">
        <v>4</v>
      </c>
      <c r="D165" s="44" t="s">
        <v>3355</v>
      </c>
      <c r="E165" s="44" t="s">
        <v>3417</v>
      </c>
      <c r="F165" s="44" t="s">
        <v>3986</v>
      </c>
      <c r="G165" s="44" t="s">
        <v>3420</v>
      </c>
      <c r="H165" s="44" t="s">
        <v>3417</v>
      </c>
      <c r="I165" s="95" t="s">
        <v>3420</v>
      </c>
      <c r="J165" s="44" t="s">
        <v>7516</v>
      </c>
      <c r="K165" s="42" t="str">
        <f t="shared" si="9"/>
        <v>000100002001002127</v>
      </c>
    </row>
    <row r="166" spans="1:11" s="5" customFormat="1" ht="16.5" hidden="1" customHeight="1">
      <c r="A166" s="42" t="s">
        <v>2303</v>
      </c>
      <c r="B166" s="42" t="str">
        <f t="shared" si="8"/>
        <v>消费支付/消费信息/消费笔数品类分布/瓶装酒零售店</v>
      </c>
      <c r="C166" s="43">
        <v>4</v>
      </c>
      <c r="D166" s="44" t="s">
        <v>3355</v>
      </c>
      <c r="E166" s="44" t="s">
        <v>3417</v>
      </c>
      <c r="F166" s="44" t="s">
        <v>3986</v>
      </c>
      <c r="G166" s="44" t="s">
        <v>3420</v>
      </c>
      <c r="H166" s="44" t="s">
        <v>3417</v>
      </c>
      <c r="I166" s="95" t="s">
        <v>3420</v>
      </c>
      <c r="J166" s="44" t="s">
        <v>7517</v>
      </c>
      <c r="K166" s="42" t="str">
        <f t="shared" ref="K166:K197" si="10">D166&amp;E166&amp;F166&amp;G166&amp;H166&amp;I166&amp;J166</f>
        <v>000100002001002128</v>
      </c>
    </row>
    <row r="167" spans="1:11" s="5" customFormat="1" ht="16.5" hidden="1" customHeight="1">
      <c r="A167" s="42" t="s">
        <v>2305</v>
      </c>
      <c r="B167" s="42" t="str">
        <f t="shared" si="8"/>
        <v>消费支付/消费信息/消费笔数品类分布/糖果店、坚果店</v>
      </c>
      <c r="C167" s="43">
        <v>4</v>
      </c>
      <c r="D167" s="44" t="s">
        <v>3355</v>
      </c>
      <c r="E167" s="44" t="s">
        <v>3417</v>
      </c>
      <c r="F167" s="44" t="s">
        <v>3986</v>
      </c>
      <c r="G167" s="44" t="s">
        <v>3420</v>
      </c>
      <c r="H167" s="44" t="s">
        <v>3417</v>
      </c>
      <c r="I167" s="95" t="s">
        <v>3420</v>
      </c>
      <c r="J167" s="44" t="s">
        <v>7518</v>
      </c>
      <c r="K167" s="42" t="str">
        <f t="shared" si="10"/>
        <v>000100002001002129</v>
      </c>
    </row>
    <row r="168" spans="1:11" s="5" customFormat="1" ht="16.5" hidden="1" customHeight="1">
      <c r="A168" s="42" t="s">
        <v>2307</v>
      </c>
      <c r="B168" s="42" t="str">
        <f t="shared" ref="B168:B231" si="11">"消费支付/消费信息/消费笔数品类分布/"&amp;A168</f>
        <v>消费支付/消费信息/消费笔数品类分布/乳制品店、冷饮店</v>
      </c>
      <c r="C168" s="43">
        <v>4</v>
      </c>
      <c r="D168" s="44" t="s">
        <v>3355</v>
      </c>
      <c r="E168" s="44" t="s">
        <v>3417</v>
      </c>
      <c r="F168" s="44" t="s">
        <v>3986</v>
      </c>
      <c r="G168" s="44" t="s">
        <v>3420</v>
      </c>
      <c r="H168" s="44" t="s">
        <v>3417</v>
      </c>
      <c r="I168" s="95" t="s">
        <v>3420</v>
      </c>
      <c r="J168" s="44" t="s">
        <v>7519</v>
      </c>
      <c r="K168" s="42" t="str">
        <f t="shared" si="10"/>
        <v>000100002001002130</v>
      </c>
    </row>
    <row r="169" spans="1:11" s="5" customFormat="1" ht="16.5" hidden="1" customHeight="1">
      <c r="A169" s="42" t="s">
        <v>2309</v>
      </c>
      <c r="B169" s="42" t="str">
        <f t="shared" si="11"/>
        <v>消费支付/消费信息/消费笔数品类分布/各类食品店及专门食品零售店</v>
      </c>
      <c r="C169" s="43">
        <v>4</v>
      </c>
      <c r="D169" s="44" t="s">
        <v>3355</v>
      </c>
      <c r="E169" s="44" t="s">
        <v>3417</v>
      </c>
      <c r="F169" s="44" t="s">
        <v>3986</v>
      </c>
      <c r="G169" s="44" t="s">
        <v>3420</v>
      </c>
      <c r="H169" s="44" t="s">
        <v>3417</v>
      </c>
      <c r="I169" s="95" t="s">
        <v>3420</v>
      </c>
      <c r="J169" s="44" t="s">
        <v>7520</v>
      </c>
      <c r="K169" s="42" t="str">
        <f t="shared" si="10"/>
        <v>000100002001002131</v>
      </c>
    </row>
    <row r="170" spans="1:11" s="5" customFormat="1" ht="16.5" hidden="1" customHeight="1">
      <c r="A170" s="42" t="s">
        <v>2311</v>
      </c>
      <c r="B170" s="42" t="str">
        <f t="shared" si="11"/>
        <v>消费支付/消费信息/消费笔数品类分布/书店</v>
      </c>
      <c r="C170" s="43">
        <v>4</v>
      </c>
      <c r="D170" s="44" t="s">
        <v>3355</v>
      </c>
      <c r="E170" s="44" t="s">
        <v>3417</v>
      </c>
      <c r="F170" s="44" t="s">
        <v>3986</v>
      </c>
      <c r="G170" s="44" t="s">
        <v>3420</v>
      </c>
      <c r="H170" s="44" t="s">
        <v>3417</v>
      </c>
      <c r="I170" s="95" t="s">
        <v>3420</v>
      </c>
      <c r="J170" s="44" t="s">
        <v>7521</v>
      </c>
      <c r="K170" s="42" t="str">
        <f t="shared" si="10"/>
        <v>000100002001002132</v>
      </c>
    </row>
    <row r="171" spans="1:11" s="5" customFormat="1" ht="16.5" hidden="1" customHeight="1">
      <c r="A171" s="42" t="s">
        <v>2313</v>
      </c>
      <c r="B171" s="42" t="str">
        <f t="shared" si="11"/>
        <v>消费支付/消费信息/消费笔数品类分布/音乐商店-乐器、钢琴、乐谱</v>
      </c>
      <c r="C171" s="43">
        <v>4</v>
      </c>
      <c r="D171" s="44" t="s">
        <v>3355</v>
      </c>
      <c r="E171" s="44" t="s">
        <v>3417</v>
      </c>
      <c r="F171" s="44" t="s">
        <v>3986</v>
      </c>
      <c r="G171" s="44" t="s">
        <v>3420</v>
      </c>
      <c r="H171" s="44" t="s">
        <v>3417</v>
      </c>
      <c r="I171" s="95" t="s">
        <v>3420</v>
      </c>
      <c r="J171" s="44" t="s">
        <v>7522</v>
      </c>
      <c r="K171" s="42" t="str">
        <f t="shared" si="10"/>
        <v>000100002001002133</v>
      </c>
    </row>
    <row r="172" spans="1:11" s="5" customFormat="1" ht="16.5" hidden="1" customHeight="1">
      <c r="A172" s="42" t="s">
        <v>2315</v>
      </c>
      <c r="B172" s="42" t="str">
        <f t="shared" si="11"/>
        <v>消费支付/消费信息/消费笔数品类分布/文具店，办公室、学校用品商店</v>
      </c>
      <c r="C172" s="43">
        <v>4</v>
      </c>
      <c r="D172" s="44" t="s">
        <v>3355</v>
      </c>
      <c r="E172" s="44" t="s">
        <v>3417</v>
      </c>
      <c r="F172" s="44" t="s">
        <v>3986</v>
      </c>
      <c r="G172" s="44" t="s">
        <v>3420</v>
      </c>
      <c r="H172" s="44" t="s">
        <v>3417</v>
      </c>
      <c r="I172" s="95" t="s">
        <v>3420</v>
      </c>
      <c r="J172" s="44" t="s">
        <v>7523</v>
      </c>
      <c r="K172" s="42" t="str">
        <f t="shared" si="10"/>
        <v>000100002001002134</v>
      </c>
    </row>
    <row r="173" spans="1:11" s="5" customFormat="1" ht="16.5" hidden="1" customHeight="1">
      <c r="A173" s="42" t="s">
        <v>2317</v>
      </c>
      <c r="B173" s="42" t="str">
        <f t="shared" si="11"/>
        <v>消费支付/消费信息/消费笔数品类分布/音像制品商店</v>
      </c>
      <c r="C173" s="43">
        <v>4</v>
      </c>
      <c r="D173" s="44" t="s">
        <v>3355</v>
      </c>
      <c r="E173" s="44" t="s">
        <v>3417</v>
      </c>
      <c r="F173" s="44" t="s">
        <v>3986</v>
      </c>
      <c r="G173" s="44" t="s">
        <v>3420</v>
      </c>
      <c r="H173" s="44" t="s">
        <v>3417</v>
      </c>
      <c r="I173" s="95" t="s">
        <v>3420</v>
      </c>
      <c r="J173" s="44" t="s">
        <v>7524</v>
      </c>
      <c r="K173" s="42" t="str">
        <f t="shared" si="10"/>
        <v>000100002001002135</v>
      </c>
    </row>
    <row r="174" spans="1:11" s="5" customFormat="1" ht="16.5" hidden="1" customHeight="1">
      <c r="A174" s="42" t="s">
        <v>2319</v>
      </c>
      <c r="B174" s="42" t="str">
        <f t="shared" si="11"/>
        <v>消费支付/消费信息/消费笔数品类分布/贵重珠宝、首饰，钟表零售</v>
      </c>
      <c r="C174" s="43">
        <v>4</v>
      </c>
      <c r="D174" s="44" t="s">
        <v>3355</v>
      </c>
      <c r="E174" s="44" t="s">
        <v>3417</v>
      </c>
      <c r="F174" s="44" t="s">
        <v>3986</v>
      </c>
      <c r="G174" s="44" t="s">
        <v>3420</v>
      </c>
      <c r="H174" s="44" t="s">
        <v>3417</v>
      </c>
      <c r="I174" s="95" t="s">
        <v>3420</v>
      </c>
      <c r="J174" s="44" t="s">
        <v>7525</v>
      </c>
      <c r="K174" s="42" t="str">
        <f t="shared" si="10"/>
        <v>000100002001002136</v>
      </c>
    </row>
    <row r="175" spans="1:11" s="5" customFormat="1" ht="16.5" hidden="1" customHeight="1">
      <c r="A175" s="42" t="s">
        <v>2321</v>
      </c>
      <c r="B175" s="42" t="str">
        <f t="shared" si="11"/>
        <v>消费支付/消费信息/消费笔数品类分布/报亭、报摊</v>
      </c>
      <c r="C175" s="43">
        <v>4</v>
      </c>
      <c r="D175" s="44" t="s">
        <v>3355</v>
      </c>
      <c r="E175" s="44" t="s">
        <v>3417</v>
      </c>
      <c r="F175" s="44" t="s">
        <v>3986</v>
      </c>
      <c r="G175" s="44" t="s">
        <v>3420</v>
      </c>
      <c r="H175" s="44" t="s">
        <v>3417</v>
      </c>
      <c r="I175" s="95" t="s">
        <v>3420</v>
      </c>
      <c r="J175" s="44" t="s">
        <v>7526</v>
      </c>
      <c r="K175" s="42" t="str">
        <f t="shared" si="10"/>
        <v>000100002001002137</v>
      </c>
    </row>
    <row r="176" spans="1:11" s="5" customFormat="1" ht="16.5" hidden="1" customHeight="1">
      <c r="A176" s="42" t="s">
        <v>2323</v>
      </c>
      <c r="B176" s="42" t="str">
        <f t="shared" si="11"/>
        <v>消费支付/消费信息/消费笔数品类分布/工艺美术商店</v>
      </c>
      <c r="C176" s="43">
        <v>4</v>
      </c>
      <c r="D176" s="44" t="s">
        <v>3355</v>
      </c>
      <c r="E176" s="44" t="s">
        <v>3417</v>
      </c>
      <c r="F176" s="44" t="s">
        <v>3986</v>
      </c>
      <c r="G176" s="44" t="s">
        <v>3420</v>
      </c>
      <c r="H176" s="44" t="s">
        <v>3417</v>
      </c>
      <c r="I176" s="95" t="s">
        <v>3420</v>
      </c>
      <c r="J176" s="44" t="s">
        <v>7527</v>
      </c>
      <c r="K176" s="42" t="str">
        <f t="shared" si="10"/>
        <v>000100002001002138</v>
      </c>
    </row>
    <row r="177" spans="1:11" s="5" customFormat="1" ht="16.5" hidden="1" customHeight="1">
      <c r="A177" s="42" t="s">
        <v>2325</v>
      </c>
      <c r="B177" s="42" t="str">
        <f t="shared" si="11"/>
        <v>消费支付/消费信息/消费笔数品类分布/古玩店-销售、维修和修复服务</v>
      </c>
      <c r="C177" s="43">
        <v>4</v>
      </c>
      <c r="D177" s="44" t="s">
        <v>3355</v>
      </c>
      <c r="E177" s="44" t="s">
        <v>3417</v>
      </c>
      <c r="F177" s="44" t="s">
        <v>3986</v>
      </c>
      <c r="G177" s="44" t="s">
        <v>3420</v>
      </c>
      <c r="H177" s="44" t="s">
        <v>3417</v>
      </c>
      <c r="I177" s="95" t="s">
        <v>3420</v>
      </c>
      <c r="J177" s="44" t="s">
        <v>7528</v>
      </c>
      <c r="K177" s="42" t="str">
        <f t="shared" si="10"/>
        <v>000100002001002139</v>
      </c>
    </row>
    <row r="178" spans="1:11" s="5" customFormat="1" ht="16.5" hidden="1" customHeight="1">
      <c r="A178" s="42" t="s">
        <v>2327</v>
      </c>
      <c r="B178" s="42" t="str">
        <f t="shared" si="11"/>
        <v>消费支付/消费信息/消费笔数品类分布/古玩复制店</v>
      </c>
      <c r="C178" s="43">
        <v>4</v>
      </c>
      <c r="D178" s="44" t="s">
        <v>3355</v>
      </c>
      <c r="E178" s="44" t="s">
        <v>3417</v>
      </c>
      <c r="F178" s="44" t="s">
        <v>3986</v>
      </c>
      <c r="G178" s="44" t="s">
        <v>3420</v>
      </c>
      <c r="H178" s="44" t="s">
        <v>3417</v>
      </c>
      <c r="I178" s="95" t="s">
        <v>3420</v>
      </c>
      <c r="J178" s="44" t="s">
        <v>7529</v>
      </c>
      <c r="K178" s="42" t="str">
        <f t="shared" si="10"/>
        <v>000100002001002140</v>
      </c>
    </row>
    <row r="179" spans="1:11" s="5" customFormat="1" ht="16.5" hidden="1" customHeight="1">
      <c r="A179" s="42" t="s">
        <v>2329</v>
      </c>
      <c r="B179" s="42" t="str">
        <f t="shared" si="11"/>
        <v>消费支付/消费信息/消费笔数品类分布/银器商店</v>
      </c>
      <c r="C179" s="43">
        <v>4</v>
      </c>
      <c r="D179" s="44" t="s">
        <v>3355</v>
      </c>
      <c r="E179" s="44" t="s">
        <v>3417</v>
      </c>
      <c r="F179" s="44" t="s">
        <v>3986</v>
      </c>
      <c r="G179" s="44" t="s">
        <v>3420</v>
      </c>
      <c r="H179" s="44" t="s">
        <v>3417</v>
      </c>
      <c r="I179" s="95" t="s">
        <v>3420</v>
      </c>
      <c r="J179" s="44" t="s">
        <v>7530</v>
      </c>
      <c r="K179" s="42" t="str">
        <f t="shared" si="10"/>
        <v>000100002001002141</v>
      </c>
    </row>
    <row r="180" spans="1:11" s="5" customFormat="1" ht="16.5" hidden="1" customHeight="1">
      <c r="A180" s="42" t="s">
        <v>2331</v>
      </c>
      <c r="B180" s="42" t="str">
        <f t="shared" si="11"/>
        <v>消费支付/消费信息/消费笔数品类分布/玻璃器皿和水晶饰品店</v>
      </c>
      <c r="C180" s="43">
        <v>4</v>
      </c>
      <c r="D180" s="44" t="s">
        <v>3355</v>
      </c>
      <c r="E180" s="44" t="s">
        <v>3417</v>
      </c>
      <c r="F180" s="44" t="s">
        <v>3986</v>
      </c>
      <c r="G180" s="44" t="s">
        <v>3420</v>
      </c>
      <c r="H180" s="44" t="s">
        <v>3417</v>
      </c>
      <c r="I180" s="95" t="s">
        <v>3420</v>
      </c>
      <c r="J180" s="44" t="s">
        <v>7531</v>
      </c>
      <c r="K180" s="42" t="str">
        <f t="shared" si="10"/>
        <v>000100002001002142</v>
      </c>
    </row>
    <row r="181" spans="1:11" s="5" customFormat="1" ht="16.5" hidden="1" customHeight="1">
      <c r="A181" s="42" t="s">
        <v>2333</v>
      </c>
      <c r="B181" s="42" t="str">
        <f t="shared" si="11"/>
        <v>消费支付/消费信息/消费笔数品类分布/艺术商和画廊</v>
      </c>
      <c r="C181" s="43">
        <v>4</v>
      </c>
      <c r="D181" s="44" t="s">
        <v>3355</v>
      </c>
      <c r="E181" s="44" t="s">
        <v>3417</v>
      </c>
      <c r="F181" s="44" t="s">
        <v>3986</v>
      </c>
      <c r="G181" s="44" t="s">
        <v>3420</v>
      </c>
      <c r="H181" s="44" t="s">
        <v>3417</v>
      </c>
      <c r="I181" s="95" t="s">
        <v>3420</v>
      </c>
      <c r="J181" s="44" t="s">
        <v>7532</v>
      </c>
      <c r="K181" s="42" t="str">
        <f t="shared" si="10"/>
        <v>000100002001002143</v>
      </c>
    </row>
    <row r="182" spans="1:11" s="5" customFormat="1" ht="16.5" hidden="1" customHeight="1">
      <c r="A182" s="42" t="s">
        <v>2335</v>
      </c>
      <c r="B182" s="42" t="str">
        <f t="shared" si="11"/>
        <v>消费支付/消费信息/消费笔数品类分布/照相器材店</v>
      </c>
      <c r="C182" s="43">
        <v>4</v>
      </c>
      <c r="D182" s="44" t="s">
        <v>3355</v>
      </c>
      <c r="E182" s="44" t="s">
        <v>3417</v>
      </c>
      <c r="F182" s="44" t="s">
        <v>3986</v>
      </c>
      <c r="G182" s="44" t="s">
        <v>3420</v>
      </c>
      <c r="H182" s="44" t="s">
        <v>3417</v>
      </c>
      <c r="I182" s="95" t="s">
        <v>3420</v>
      </c>
      <c r="J182" s="44" t="s">
        <v>7533</v>
      </c>
      <c r="K182" s="42" t="str">
        <f t="shared" si="10"/>
        <v>000100002001002144</v>
      </c>
    </row>
    <row r="183" spans="1:11" s="5" customFormat="1" ht="16.5" hidden="1" customHeight="1">
      <c r="A183" s="42" t="s">
        <v>2337</v>
      </c>
      <c r="B183" s="42" t="str">
        <f t="shared" si="11"/>
        <v>消费支付/消费信息/消费笔数品类分布/礼品、卡片、装饰品、纪念品商店</v>
      </c>
      <c r="C183" s="43">
        <v>4</v>
      </c>
      <c r="D183" s="44" t="s">
        <v>3355</v>
      </c>
      <c r="E183" s="44" t="s">
        <v>3417</v>
      </c>
      <c r="F183" s="44" t="s">
        <v>3986</v>
      </c>
      <c r="G183" s="44" t="s">
        <v>3420</v>
      </c>
      <c r="H183" s="44" t="s">
        <v>3417</v>
      </c>
      <c r="I183" s="95" t="s">
        <v>3420</v>
      </c>
      <c r="J183" s="44" t="s">
        <v>7534</v>
      </c>
      <c r="K183" s="42" t="str">
        <f t="shared" si="10"/>
        <v>000100002001002145</v>
      </c>
    </row>
    <row r="184" spans="1:11" s="5" customFormat="1" ht="16.5" hidden="1" customHeight="1">
      <c r="A184" s="42" t="s">
        <v>2339</v>
      </c>
      <c r="B184" s="42" t="str">
        <f t="shared" si="11"/>
        <v>消费支付/消费信息/消费笔数品类分布/邮票和纪念币商店</v>
      </c>
      <c r="C184" s="43">
        <v>4</v>
      </c>
      <c r="D184" s="44" t="s">
        <v>3355</v>
      </c>
      <c r="E184" s="44" t="s">
        <v>3417</v>
      </c>
      <c r="F184" s="44" t="s">
        <v>3986</v>
      </c>
      <c r="G184" s="44" t="s">
        <v>3420</v>
      </c>
      <c r="H184" s="44" t="s">
        <v>3417</v>
      </c>
      <c r="I184" s="95" t="s">
        <v>3420</v>
      </c>
      <c r="J184" s="44" t="s">
        <v>7535</v>
      </c>
      <c r="K184" s="42" t="str">
        <f t="shared" si="10"/>
        <v>000100002001002146</v>
      </c>
    </row>
    <row r="185" spans="1:11" s="5" customFormat="1" ht="16.5" hidden="1" customHeight="1">
      <c r="A185" s="42" t="s">
        <v>2341</v>
      </c>
      <c r="B185" s="42" t="str">
        <f t="shared" si="11"/>
        <v>消费支付/消费信息/消费笔数品类分布/宗教品商店</v>
      </c>
      <c r="C185" s="43">
        <v>4</v>
      </c>
      <c r="D185" s="44" t="s">
        <v>3355</v>
      </c>
      <c r="E185" s="44" t="s">
        <v>3417</v>
      </c>
      <c r="F185" s="44" t="s">
        <v>3986</v>
      </c>
      <c r="G185" s="44" t="s">
        <v>3420</v>
      </c>
      <c r="H185" s="44" t="s">
        <v>3417</v>
      </c>
      <c r="I185" s="95" t="s">
        <v>3420</v>
      </c>
      <c r="J185" s="44" t="s">
        <v>7536</v>
      </c>
      <c r="K185" s="42" t="str">
        <f t="shared" si="10"/>
        <v>000100002001002147</v>
      </c>
    </row>
    <row r="186" spans="1:11" s="5" customFormat="1" ht="16.5" hidden="1" customHeight="1">
      <c r="A186" s="42" t="s">
        <v>2343</v>
      </c>
      <c r="B186" s="42" t="str">
        <f t="shared" si="11"/>
        <v>消费支付/消费信息/消费笔数品类分布/五金商店</v>
      </c>
      <c r="C186" s="43">
        <v>4</v>
      </c>
      <c r="D186" s="44" t="s">
        <v>3355</v>
      </c>
      <c r="E186" s="44" t="s">
        <v>3417</v>
      </c>
      <c r="F186" s="44" t="s">
        <v>3986</v>
      </c>
      <c r="G186" s="44" t="s">
        <v>3420</v>
      </c>
      <c r="H186" s="44" t="s">
        <v>3417</v>
      </c>
      <c r="I186" s="95" t="s">
        <v>3420</v>
      </c>
      <c r="J186" s="44" t="s">
        <v>7537</v>
      </c>
      <c r="K186" s="42" t="str">
        <f t="shared" si="10"/>
        <v>000100002001002148</v>
      </c>
    </row>
    <row r="187" spans="1:11" s="5" customFormat="1" ht="16.5" hidden="1" customHeight="1">
      <c r="A187" s="42" t="s">
        <v>2345</v>
      </c>
      <c r="B187" s="42" t="str">
        <f t="shared" si="11"/>
        <v>消费支付/消费信息/消费笔数品类分布/玻璃、油漆、壁纸商店</v>
      </c>
      <c r="C187" s="43">
        <v>4</v>
      </c>
      <c r="D187" s="44" t="s">
        <v>3355</v>
      </c>
      <c r="E187" s="44" t="s">
        <v>3417</v>
      </c>
      <c r="F187" s="44" t="s">
        <v>3986</v>
      </c>
      <c r="G187" s="44" t="s">
        <v>3420</v>
      </c>
      <c r="H187" s="44" t="s">
        <v>3417</v>
      </c>
      <c r="I187" s="95" t="s">
        <v>3420</v>
      </c>
      <c r="J187" s="44" t="s">
        <v>7538</v>
      </c>
      <c r="K187" s="42" t="str">
        <f t="shared" si="10"/>
        <v>000100002001002149</v>
      </c>
    </row>
    <row r="188" spans="1:11" s="5" customFormat="1" ht="16.5" hidden="1" customHeight="1">
      <c r="A188" s="42" t="s">
        <v>2347</v>
      </c>
      <c r="B188" s="42" t="str">
        <f t="shared" si="11"/>
        <v>消费支付/消费信息/消费笔数品类分布/木材和建材卖场</v>
      </c>
      <c r="C188" s="43">
        <v>4</v>
      </c>
      <c r="D188" s="44" t="s">
        <v>3355</v>
      </c>
      <c r="E188" s="44" t="s">
        <v>3417</v>
      </c>
      <c r="F188" s="44" t="s">
        <v>3986</v>
      </c>
      <c r="G188" s="44" t="s">
        <v>3420</v>
      </c>
      <c r="H188" s="44" t="s">
        <v>3417</v>
      </c>
      <c r="I188" s="95" t="s">
        <v>3420</v>
      </c>
      <c r="J188" s="44" t="s">
        <v>7539</v>
      </c>
      <c r="K188" s="42" t="str">
        <f t="shared" si="10"/>
        <v>000100002001002150</v>
      </c>
    </row>
    <row r="189" spans="1:11" s="5" customFormat="1" ht="16.5" hidden="1" customHeight="1">
      <c r="A189" s="42" t="s">
        <v>2349</v>
      </c>
      <c r="B189" s="42" t="str">
        <f t="shared" si="11"/>
        <v>消费支付/消费信息/消费笔数品类分布/地板商店</v>
      </c>
      <c r="C189" s="43">
        <v>4</v>
      </c>
      <c r="D189" s="44" t="s">
        <v>3355</v>
      </c>
      <c r="E189" s="44" t="s">
        <v>3417</v>
      </c>
      <c r="F189" s="44" t="s">
        <v>3986</v>
      </c>
      <c r="G189" s="44" t="s">
        <v>3420</v>
      </c>
      <c r="H189" s="44" t="s">
        <v>3417</v>
      </c>
      <c r="I189" s="95" t="s">
        <v>3420</v>
      </c>
      <c r="J189" s="44" t="s">
        <v>7540</v>
      </c>
      <c r="K189" s="42" t="str">
        <f t="shared" si="10"/>
        <v>000100002001002151</v>
      </c>
    </row>
    <row r="190" spans="1:11" s="5" customFormat="1" ht="16.5" hidden="1" customHeight="1">
      <c r="A190" s="42" t="s">
        <v>2351</v>
      </c>
      <c r="B190" s="42" t="str">
        <f t="shared" si="11"/>
        <v>消费支付/消费信息/消费笔数品类分布/帏帐、窗帘、室内装潢商店</v>
      </c>
      <c r="C190" s="43">
        <v>4</v>
      </c>
      <c r="D190" s="44" t="s">
        <v>3355</v>
      </c>
      <c r="E190" s="44" t="s">
        <v>3417</v>
      </c>
      <c r="F190" s="44" t="s">
        <v>3986</v>
      </c>
      <c r="G190" s="44" t="s">
        <v>3420</v>
      </c>
      <c r="H190" s="44" t="s">
        <v>3417</v>
      </c>
      <c r="I190" s="95" t="s">
        <v>3420</v>
      </c>
      <c r="J190" s="44" t="s">
        <v>7541</v>
      </c>
      <c r="K190" s="42" t="str">
        <f t="shared" si="10"/>
        <v>000100002001002152</v>
      </c>
    </row>
    <row r="191" spans="1:11" s="5" customFormat="1" ht="16.5" hidden="1" customHeight="1">
      <c r="A191" s="42" t="s">
        <v>2353</v>
      </c>
      <c r="B191" s="42" t="str">
        <f t="shared" si="11"/>
        <v>消费支付/消费信息/消费笔数品类分布/壁炉、壁炉防护网及配件商店</v>
      </c>
      <c r="C191" s="43">
        <v>4</v>
      </c>
      <c r="D191" s="44" t="s">
        <v>3355</v>
      </c>
      <c r="E191" s="44" t="s">
        <v>3417</v>
      </c>
      <c r="F191" s="44" t="s">
        <v>3986</v>
      </c>
      <c r="G191" s="44" t="s">
        <v>3420</v>
      </c>
      <c r="H191" s="44" t="s">
        <v>3417</v>
      </c>
      <c r="I191" s="95" t="s">
        <v>3420</v>
      </c>
      <c r="J191" s="44" t="s">
        <v>7542</v>
      </c>
      <c r="K191" s="42" t="str">
        <f t="shared" si="10"/>
        <v>000100002001002153</v>
      </c>
    </row>
    <row r="192" spans="1:11" s="5" customFormat="1" ht="16.5" hidden="1" customHeight="1">
      <c r="A192" s="42" t="s">
        <v>2355</v>
      </c>
      <c r="B192" s="42" t="str">
        <f t="shared" si="11"/>
        <v>消费支付/消费信息/消费笔数品类分布/各种家庭装饰专营店</v>
      </c>
      <c r="C192" s="43">
        <v>4</v>
      </c>
      <c r="D192" s="44" t="s">
        <v>3355</v>
      </c>
      <c r="E192" s="44" t="s">
        <v>3417</v>
      </c>
      <c r="F192" s="44" t="s">
        <v>3986</v>
      </c>
      <c r="G192" s="44" t="s">
        <v>3420</v>
      </c>
      <c r="H192" s="44" t="s">
        <v>3417</v>
      </c>
      <c r="I192" s="95" t="s">
        <v>3420</v>
      </c>
      <c r="J192" s="44" t="s">
        <v>7543</v>
      </c>
      <c r="K192" s="42" t="str">
        <f t="shared" si="10"/>
        <v>000100002001002154</v>
      </c>
    </row>
    <row r="193" spans="1:11" s="5" customFormat="1" ht="16.5" hidden="1" customHeight="1">
      <c r="A193" s="42" t="s">
        <v>2357</v>
      </c>
      <c r="B193" s="42" t="str">
        <f t="shared" si="11"/>
        <v>消费支付/消费信息/消费笔数品类分布/装修、装潢、园艺</v>
      </c>
      <c r="C193" s="43">
        <v>4</v>
      </c>
      <c r="D193" s="44" t="s">
        <v>3355</v>
      </c>
      <c r="E193" s="44" t="s">
        <v>3417</v>
      </c>
      <c r="F193" s="44" t="s">
        <v>3986</v>
      </c>
      <c r="G193" s="44" t="s">
        <v>3420</v>
      </c>
      <c r="H193" s="44" t="s">
        <v>3417</v>
      </c>
      <c r="I193" s="95" t="s">
        <v>3420</v>
      </c>
      <c r="J193" s="44" t="s">
        <v>7544</v>
      </c>
      <c r="K193" s="42" t="str">
        <f t="shared" si="10"/>
        <v>000100002001002155</v>
      </c>
    </row>
    <row r="194" spans="1:11" s="5" customFormat="1" ht="16.5" hidden="1" customHeight="1">
      <c r="A194" s="42" t="s">
        <v>2359</v>
      </c>
      <c r="B194" s="42" t="str">
        <f t="shared" si="11"/>
        <v>消费支付/消费信息/消费笔数品类分布/住宿服务</v>
      </c>
      <c r="C194" s="43">
        <v>4</v>
      </c>
      <c r="D194" s="44" t="s">
        <v>3355</v>
      </c>
      <c r="E194" s="44" t="s">
        <v>3417</v>
      </c>
      <c r="F194" s="44" t="s">
        <v>3986</v>
      </c>
      <c r="G194" s="44" t="s">
        <v>3420</v>
      </c>
      <c r="H194" s="44" t="s">
        <v>3417</v>
      </c>
      <c r="I194" s="95" t="s">
        <v>3420</v>
      </c>
      <c r="J194" s="44" t="s">
        <v>7545</v>
      </c>
      <c r="K194" s="42" t="str">
        <f t="shared" si="10"/>
        <v>000100002001002156</v>
      </c>
    </row>
    <row r="195" spans="1:11" s="5" customFormat="1" ht="16.5" hidden="1" customHeight="1">
      <c r="A195" s="42" t="s">
        <v>2361</v>
      </c>
      <c r="B195" s="42" t="str">
        <f t="shared" si="11"/>
        <v>消费支付/消费信息/消费笔数品类分布/分时使用的别墅或度假用房</v>
      </c>
      <c r="C195" s="43">
        <v>4</v>
      </c>
      <c r="D195" s="44" t="s">
        <v>3355</v>
      </c>
      <c r="E195" s="44" t="s">
        <v>3417</v>
      </c>
      <c r="F195" s="44" t="s">
        <v>3986</v>
      </c>
      <c r="G195" s="44" t="s">
        <v>3420</v>
      </c>
      <c r="H195" s="44" t="s">
        <v>3417</v>
      </c>
      <c r="I195" s="95" t="s">
        <v>3420</v>
      </c>
      <c r="J195" s="44" t="s">
        <v>7546</v>
      </c>
      <c r="K195" s="42" t="str">
        <f t="shared" si="10"/>
        <v>000100002001002157</v>
      </c>
    </row>
    <row r="196" spans="1:11" s="5" customFormat="1" ht="16.5" hidden="1" customHeight="1">
      <c r="A196" s="42" t="s">
        <v>2363</v>
      </c>
      <c r="B196" s="42" t="str">
        <f t="shared" si="11"/>
        <v>消费支付/消费信息/消费笔数品类分布/旅行社</v>
      </c>
      <c r="C196" s="43">
        <v>4</v>
      </c>
      <c r="D196" s="44" t="s">
        <v>3355</v>
      </c>
      <c r="E196" s="44" t="s">
        <v>3417</v>
      </c>
      <c r="F196" s="44" t="s">
        <v>3986</v>
      </c>
      <c r="G196" s="44" t="s">
        <v>3420</v>
      </c>
      <c r="H196" s="44" t="s">
        <v>3417</v>
      </c>
      <c r="I196" s="95" t="s">
        <v>3420</v>
      </c>
      <c r="J196" s="44" t="s">
        <v>7547</v>
      </c>
      <c r="K196" s="42" t="str">
        <f t="shared" si="10"/>
        <v>000100002001002158</v>
      </c>
    </row>
    <row r="197" spans="1:11" s="5" customFormat="1" ht="16.5" hidden="1" customHeight="1">
      <c r="A197" s="42" t="s">
        <v>2366</v>
      </c>
      <c r="B197" s="42" t="str">
        <f t="shared" si="11"/>
        <v>消费支付/消费信息/消费笔数品类分布/旅游相关服务直销</v>
      </c>
      <c r="C197" s="43">
        <v>4</v>
      </c>
      <c r="D197" s="44" t="s">
        <v>3355</v>
      </c>
      <c r="E197" s="44" t="s">
        <v>3417</v>
      </c>
      <c r="F197" s="44" t="s">
        <v>3986</v>
      </c>
      <c r="G197" s="44" t="s">
        <v>3420</v>
      </c>
      <c r="H197" s="44" t="s">
        <v>3417</v>
      </c>
      <c r="I197" s="95" t="s">
        <v>3420</v>
      </c>
      <c r="J197" s="44" t="s">
        <v>7548</v>
      </c>
      <c r="K197" s="42" t="str">
        <f t="shared" si="10"/>
        <v>000100002001002159</v>
      </c>
    </row>
    <row r="198" spans="1:11" s="5" customFormat="1" ht="16.5" hidden="1" customHeight="1">
      <c r="A198" s="42" t="s">
        <v>2368</v>
      </c>
      <c r="B198" s="42" t="str">
        <f t="shared" si="11"/>
        <v>消费支付/消费信息/消费笔数品类分布/旅游与展览</v>
      </c>
      <c r="C198" s="43">
        <v>4</v>
      </c>
      <c r="D198" s="44" t="s">
        <v>3355</v>
      </c>
      <c r="E198" s="44" t="s">
        <v>3417</v>
      </c>
      <c r="F198" s="44" t="s">
        <v>3986</v>
      </c>
      <c r="G198" s="44" t="s">
        <v>3420</v>
      </c>
      <c r="H198" s="44" t="s">
        <v>3417</v>
      </c>
      <c r="I198" s="95" t="s">
        <v>3420</v>
      </c>
      <c r="J198" s="44" t="s">
        <v>7549</v>
      </c>
      <c r="K198" s="42" t="str">
        <f t="shared" ref="K198:K222" si="12">D198&amp;E198&amp;F198&amp;G198&amp;H198&amp;I198&amp;J198</f>
        <v>000100002001002160</v>
      </c>
    </row>
    <row r="199" spans="1:11" s="5" customFormat="1" ht="16.5" hidden="1" customHeight="1">
      <c r="A199" s="42" t="s">
        <v>2370</v>
      </c>
      <c r="B199" s="42" t="str">
        <f t="shared" si="11"/>
        <v>消费支付/消费信息/消费笔数品类分布/大型景区售票</v>
      </c>
      <c r="C199" s="43">
        <v>4</v>
      </c>
      <c r="D199" s="44" t="s">
        <v>3355</v>
      </c>
      <c r="E199" s="44" t="s">
        <v>3417</v>
      </c>
      <c r="F199" s="44" t="s">
        <v>3986</v>
      </c>
      <c r="G199" s="44" t="s">
        <v>3420</v>
      </c>
      <c r="H199" s="44" t="s">
        <v>3417</v>
      </c>
      <c r="I199" s="95" t="s">
        <v>3420</v>
      </c>
      <c r="J199" s="44" t="s">
        <v>7550</v>
      </c>
      <c r="K199" s="42" t="str">
        <f t="shared" si="12"/>
        <v>000100002001002161</v>
      </c>
    </row>
    <row r="200" spans="1:11" s="5" customFormat="1" ht="16.5" hidden="1" customHeight="1">
      <c r="A200" s="42" t="s">
        <v>2372</v>
      </c>
      <c r="B200" s="42" t="str">
        <f t="shared" si="11"/>
        <v>消费支付/消费信息/消费笔数品类分布/布料、缝纫用品和其他纺织品（批发商）</v>
      </c>
      <c r="C200" s="43">
        <v>4</v>
      </c>
      <c r="D200" s="44" t="s">
        <v>3355</v>
      </c>
      <c r="E200" s="44" t="s">
        <v>3417</v>
      </c>
      <c r="F200" s="44" t="s">
        <v>3986</v>
      </c>
      <c r="G200" s="44" t="s">
        <v>3420</v>
      </c>
      <c r="H200" s="44" t="s">
        <v>3417</v>
      </c>
      <c r="I200" s="95" t="s">
        <v>3420</v>
      </c>
      <c r="J200" s="44" t="s">
        <v>7551</v>
      </c>
      <c r="K200" s="42" t="str">
        <f t="shared" si="12"/>
        <v>000100002001002162</v>
      </c>
    </row>
    <row r="201" spans="1:11" s="5" customFormat="1" ht="16.5" hidden="1" customHeight="1">
      <c r="A201" s="42" t="s">
        <v>2375</v>
      </c>
      <c r="B201" s="42" t="str">
        <f t="shared" si="11"/>
        <v>消费支付/消费信息/消费笔数品类分布/男女及儿童制服和服装（批发商）</v>
      </c>
      <c r="C201" s="43">
        <v>4</v>
      </c>
      <c r="D201" s="44" t="s">
        <v>3355</v>
      </c>
      <c r="E201" s="44" t="s">
        <v>3417</v>
      </c>
      <c r="F201" s="44" t="s">
        <v>3986</v>
      </c>
      <c r="G201" s="44" t="s">
        <v>3420</v>
      </c>
      <c r="H201" s="44" t="s">
        <v>3417</v>
      </c>
      <c r="I201" s="95" t="s">
        <v>3420</v>
      </c>
      <c r="J201" s="44" t="s">
        <v>7552</v>
      </c>
      <c r="K201" s="42" t="str">
        <f t="shared" si="12"/>
        <v>000100002001002163</v>
      </c>
    </row>
    <row r="202" spans="1:11" s="5" customFormat="1" ht="16.5" hidden="1" customHeight="1">
      <c r="A202" s="42" t="s">
        <v>2377</v>
      </c>
      <c r="B202" s="42" t="str">
        <f t="shared" si="11"/>
        <v>消费支付/消费信息/消费笔数品类分布/鞋类（批发商）</v>
      </c>
      <c r="C202" s="43">
        <v>4</v>
      </c>
      <c r="D202" s="44" t="s">
        <v>3355</v>
      </c>
      <c r="E202" s="44" t="s">
        <v>3417</v>
      </c>
      <c r="F202" s="44" t="s">
        <v>3986</v>
      </c>
      <c r="G202" s="44" t="s">
        <v>3420</v>
      </c>
      <c r="H202" s="44" t="s">
        <v>3417</v>
      </c>
      <c r="I202" s="95" t="s">
        <v>3420</v>
      </c>
      <c r="J202" s="44" t="s">
        <v>7553</v>
      </c>
      <c r="K202" s="42" t="str">
        <f t="shared" si="12"/>
        <v>000100002001002164</v>
      </c>
    </row>
    <row r="203" spans="1:11" s="5" customFormat="1" ht="16.5" hidden="1" customHeight="1">
      <c r="A203" s="42" t="s">
        <v>2379</v>
      </c>
      <c r="B203" s="42" t="str">
        <f t="shared" si="11"/>
        <v>消费支付/消费信息/消费笔数品类分布/未列入其他代码的建材批发（批发商）</v>
      </c>
      <c r="C203" s="43">
        <v>4</v>
      </c>
      <c r="D203" s="44" t="s">
        <v>3355</v>
      </c>
      <c r="E203" s="44" t="s">
        <v>3417</v>
      </c>
      <c r="F203" s="44" t="s">
        <v>3986</v>
      </c>
      <c r="G203" s="44" t="s">
        <v>3420</v>
      </c>
      <c r="H203" s="44" t="s">
        <v>3417</v>
      </c>
      <c r="I203" s="95" t="s">
        <v>3420</v>
      </c>
      <c r="J203" s="44" t="s">
        <v>7554</v>
      </c>
      <c r="K203" s="42" t="str">
        <f t="shared" si="12"/>
        <v>000100002001002165</v>
      </c>
    </row>
    <row r="204" spans="1:11" s="5" customFormat="1" ht="16.5" hidden="1" customHeight="1">
      <c r="A204" s="42" t="s">
        <v>2381</v>
      </c>
      <c r="B204" s="42" t="str">
        <f t="shared" si="11"/>
        <v>消费支付/消费信息/消费笔数品类分布/电器零件和设备（批发商）</v>
      </c>
      <c r="C204" s="43">
        <v>4</v>
      </c>
      <c r="D204" s="44" t="s">
        <v>3355</v>
      </c>
      <c r="E204" s="44" t="s">
        <v>3417</v>
      </c>
      <c r="F204" s="44" t="s">
        <v>3986</v>
      </c>
      <c r="G204" s="44" t="s">
        <v>3420</v>
      </c>
      <c r="H204" s="44" t="s">
        <v>3417</v>
      </c>
      <c r="I204" s="95" t="s">
        <v>3420</v>
      </c>
      <c r="J204" s="44" t="s">
        <v>7555</v>
      </c>
      <c r="K204" s="42" t="str">
        <f t="shared" si="12"/>
        <v>000100002001002166</v>
      </c>
    </row>
    <row r="205" spans="1:11" s="5" customFormat="1" ht="16.5" hidden="1" customHeight="1">
      <c r="A205" s="42" t="s">
        <v>2383</v>
      </c>
      <c r="B205" s="42" t="str">
        <f t="shared" si="11"/>
        <v>消费支付/消费信息/消费笔数品类分布/机动车供应及零配件（批发商）</v>
      </c>
      <c r="C205" s="43">
        <v>4</v>
      </c>
      <c r="D205" s="44" t="s">
        <v>3355</v>
      </c>
      <c r="E205" s="44" t="s">
        <v>3417</v>
      </c>
      <c r="F205" s="44" t="s">
        <v>3986</v>
      </c>
      <c r="G205" s="44" t="s">
        <v>3420</v>
      </c>
      <c r="H205" s="44" t="s">
        <v>3417</v>
      </c>
      <c r="I205" s="95" t="s">
        <v>3420</v>
      </c>
      <c r="J205" s="44" t="s">
        <v>7556</v>
      </c>
      <c r="K205" s="42" t="str">
        <f t="shared" si="12"/>
        <v>000100002001002167</v>
      </c>
    </row>
    <row r="206" spans="1:11" s="5" customFormat="1" ht="16.5" hidden="1" customHeight="1">
      <c r="A206" s="42" t="s">
        <v>2385</v>
      </c>
      <c r="B206" s="42" t="str">
        <f t="shared" si="11"/>
        <v>消费支付/消费信息/消费笔数品类分布/金属器材及用品（批发商）</v>
      </c>
      <c r="C206" s="43">
        <v>4</v>
      </c>
      <c r="D206" s="44" t="s">
        <v>3355</v>
      </c>
      <c r="E206" s="44" t="s">
        <v>3417</v>
      </c>
      <c r="F206" s="44" t="s">
        <v>3986</v>
      </c>
      <c r="G206" s="44" t="s">
        <v>3420</v>
      </c>
      <c r="H206" s="44" t="s">
        <v>3417</v>
      </c>
      <c r="I206" s="95" t="s">
        <v>3420</v>
      </c>
      <c r="J206" s="44" t="s">
        <v>7557</v>
      </c>
      <c r="K206" s="42" t="str">
        <f t="shared" si="12"/>
        <v>000100002001002168</v>
      </c>
    </row>
    <row r="207" spans="1:11" s="5" customFormat="1" ht="16.5" hidden="1" customHeight="1">
      <c r="A207" s="42" t="s">
        <v>2387</v>
      </c>
      <c r="B207" s="42" t="str">
        <f t="shared" si="11"/>
        <v>消费支付/消费信息/消费笔数品类分布/五金器材及用品（批发商）</v>
      </c>
      <c r="C207" s="43">
        <v>4</v>
      </c>
      <c r="D207" s="44" t="s">
        <v>3355</v>
      </c>
      <c r="E207" s="44" t="s">
        <v>3417</v>
      </c>
      <c r="F207" s="44" t="s">
        <v>3986</v>
      </c>
      <c r="G207" s="44" t="s">
        <v>3420</v>
      </c>
      <c r="H207" s="44" t="s">
        <v>3417</v>
      </c>
      <c r="I207" s="95" t="s">
        <v>3420</v>
      </c>
      <c r="J207" s="44" t="s">
        <v>7558</v>
      </c>
      <c r="K207" s="42" t="str">
        <f t="shared" si="12"/>
        <v>000100002001002169</v>
      </c>
    </row>
    <row r="208" spans="1:11" s="5" customFormat="1" ht="16.5" hidden="1" customHeight="1">
      <c r="A208" s="42" t="s">
        <v>2389</v>
      </c>
      <c r="B208" s="42" t="str">
        <f t="shared" si="11"/>
        <v>消费支付/消费信息/消费笔数品类分布/管道和供暖设备（批发商）</v>
      </c>
      <c r="C208" s="43">
        <v>4</v>
      </c>
      <c r="D208" s="44" t="s">
        <v>3355</v>
      </c>
      <c r="E208" s="44" t="s">
        <v>3417</v>
      </c>
      <c r="F208" s="44" t="s">
        <v>3986</v>
      </c>
      <c r="G208" s="44" t="s">
        <v>3420</v>
      </c>
      <c r="H208" s="44" t="s">
        <v>3417</v>
      </c>
      <c r="I208" s="95" t="s">
        <v>3420</v>
      </c>
      <c r="J208" s="44" t="s">
        <v>7559</v>
      </c>
      <c r="K208" s="42" t="str">
        <f t="shared" si="12"/>
        <v>000100002001002170</v>
      </c>
    </row>
    <row r="209" spans="1:11" s="5" customFormat="1" ht="16.5" hidden="1" customHeight="1">
      <c r="A209" s="42" t="s">
        <v>2391</v>
      </c>
      <c r="B209" s="42" t="str">
        <f t="shared" si="11"/>
        <v>消费支付/消费信息/消费笔数品类分布/计算机、计算机外围设备（批发商）</v>
      </c>
      <c r="C209" s="43">
        <v>4</v>
      </c>
      <c r="D209" s="44" t="s">
        <v>3355</v>
      </c>
      <c r="E209" s="44" t="s">
        <v>3417</v>
      </c>
      <c r="F209" s="44" t="s">
        <v>3986</v>
      </c>
      <c r="G209" s="44" t="s">
        <v>3420</v>
      </c>
      <c r="H209" s="44" t="s">
        <v>3417</v>
      </c>
      <c r="I209" s="95" t="s">
        <v>3420</v>
      </c>
      <c r="J209" s="44" t="s">
        <v>7560</v>
      </c>
      <c r="K209" s="42" t="str">
        <f t="shared" si="12"/>
        <v>000100002001002171</v>
      </c>
    </row>
    <row r="210" spans="1:11" s="5" customFormat="1" ht="16.5" hidden="1" customHeight="1">
      <c r="A210" s="42" t="s">
        <v>2393</v>
      </c>
      <c r="B210" s="42" t="str">
        <f t="shared" si="11"/>
        <v>消费支付/消费信息/消费笔数品类分布/未列入其他代码的商用器材（批发商）</v>
      </c>
      <c r="C210" s="43">
        <v>4</v>
      </c>
      <c r="D210" s="44" t="s">
        <v>3355</v>
      </c>
      <c r="E210" s="44" t="s">
        <v>3417</v>
      </c>
      <c r="F210" s="44" t="s">
        <v>3986</v>
      </c>
      <c r="G210" s="44" t="s">
        <v>3420</v>
      </c>
      <c r="H210" s="44" t="s">
        <v>3417</v>
      </c>
      <c r="I210" s="95" t="s">
        <v>3420</v>
      </c>
      <c r="J210" s="44" t="s">
        <v>7561</v>
      </c>
      <c r="K210" s="42" t="str">
        <f t="shared" si="12"/>
        <v>000100002001002172</v>
      </c>
    </row>
    <row r="211" spans="1:11" s="5" customFormat="1" ht="16.5" hidden="1" customHeight="1">
      <c r="A211" s="42" t="s">
        <v>2395</v>
      </c>
      <c r="B211" s="42" t="str">
        <f t="shared" si="11"/>
        <v>消费支付/消费信息/消费笔数品类分布/石油及石油产品（批发商）</v>
      </c>
      <c r="C211" s="43">
        <v>4</v>
      </c>
      <c r="D211" s="44" t="s">
        <v>3355</v>
      </c>
      <c r="E211" s="44" t="s">
        <v>3417</v>
      </c>
      <c r="F211" s="44" t="s">
        <v>3986</v>
      </c>
      <c r="G211" s="44" t="s">
        <v>3420</v>
      </c>
      <c r="H211" s="44" t="s">
        <v>3417</v>
      </c>
      <c r="I211" s="95" t="s">
        <v>3420</v>
      </c>
      <c r="J211" s="44" t="s">
        <v>7562</v>
      </c>
      <c r="K211" s="42" t="str">
        <f t="shared" si="12"/>
        <v>000100002001002173</v>
      </c>
    </row>
    <row r="212" spans="1:11" s="5" customFormat="1" ht="16.5" hidden="1" customHeight="1">
      <c r="A212" s="42" t="s">
        <v>2397</v>
      </c>
      <c r="B212" s="42" t="str">
        <f t="shared" si="11"/>
        <v>消费支付/消费信息/消费笔数品类分布/县乡优惠-批发类</v>
      </c>
      <c r="C212" s="43">
        <v>4</v>
      </c>
      <c r="D212" s="44" t="s">
        <v>3355</v>
      </c>
      <c r="E212" s="44" t="s">
        <v>3417</v>
      </c>
      <c r="F212" s="44" t="s">
        <v>3986</v>
      </c>
      <c r="G212" s="44" t="s">
        <v>3420</v>
      </c>
      <c r="H212" s="44" t="s">
        <v>3417</v>
      </c>
      <c r="I212" s="95" t="s">
        <v>3420</v>
      </c>
      <c r="J212" s="44" t="s">
        <v>7563</v>
      </c>
      <c r="K212" s="42" t="str">
        <f t="shared" si="12"/>
        <v>000100002001002174</v>
      </c>
    </row>
    <row r="213" spans="1:11" s="5" customFormat="1" ht="16.5" hidden="1" customHeight="1">
      <c r="A213" s="42" t="s">
        <v>2399</v>
      </c>
      <c r="B213" s="42" t="str">
        <f t="shared" si="11"/>
        <v>消费支付/消费信息/消费笔数品类分布/油漆、清漆用品（批发商）</v>
      </c>
      <c r="C213" s="43">
        <v>4</v>
      </c>
      <c r="D213" s="44" t="s">
        <v>3355</v>
      </c>
      <c r="E213" s="44" t="s">
        <v>3417</v>
      </c>
      <c r="F213" s="44" t="s">
        <v>3986</v>
      </c>
      <c r="G213" s="44" t="s">
        <v>3420</v>
      </c>
      <c r="H213" s="44" t="s">
        <v>3417</v>
      </c>
      <c r="I213" s="95" t="s">
        <v>3420</v>
      </c>
      <c r="J213" s="44" t="s">
        <v>7564</v>
      </c>
      <c r="K213" s="42" t="str">
        <f t="shared" si="12"/>
        <v>000100002001002175</v>
      </c>
    </row>
    <row r="214" spans="1:11" s="5" customFormat="1" ht="16.5" hidden="1" customHeight="1">
      <c r="A214" s="42" t="s">
        <v>2401</v>
      </c>
      <c r="B214" s="42" t="str">
        <f t="shared" si="11"/>
        <v>消费支付/消费信息/消费笔数品类分布/花木栽种用品、苗木和花卉（批发商）</v>
      </c>
      <c r="C214" s="43">
        <v>4</v>
      </c>
      <c r="D214" s="44" t="s">
        <v>3355</v>
      </c>
      <c r="E214" s="44" t="s">
        <v>3417</v>
      </c>
      <c r="F214" s="44" t="s">
        <v>3986</v>
      </c>
      <c r="G214" s="44" t="s">
        <v>3420</v>
      </c>
      <c r="H214" s="44" t="s">
        <v>3417</v>
      </c>
      <c r="I214" s="95" t="s">
        <v>3420</v>
      </c>
      <c r="J214" s="44" t="s">
        <v>7565</v>
      </c>
      <c r="K214" s="42" t="str">
        <f t="shared" si="12"/>
        <v>000100002001002176</v>
      </c>
    </row>
    <row r="215" spans="1:11" s="5" customFormat="1" ht="16.5" hidden="1" customHeight="1">
      <c r="A215" s="42" t="s">
        <v>2403</v>
      </c>
      <c r="B215" s="42" t="str">
        <f t="shared" si="11"/>
        <v>消费支付/消费信息/消费笔数品类分布/其他批发商</v>
      </c>
      <c r="C215" s="43">
        <v>4</v>
      </c>
      <c r="D215" s="44" t="s">
        <v>3355</v>
      </c>
      <c r="E215" s="44" t="s">
        <v>3417</v>
      </c>
      <c r="F215" s="44" t="s">
        <v>3986</v>
      </c>
      <c r="G215" s="44" t="s">
        <v>3420</v>
      </c>
      <c r="H215" s="44" t="s">
        <v>3417</v>
      </c>
      <c r="I215" s="95" t="s">
        <v>3420</v>
      </c>
      <c r="J215" s="44" t="s">
        <v>7566</v>
      </c>
      <c r="K215" s="42" t="str">
        <f t="shared" si="12"/>
        <v>000100002001002177</v>
      </c>
    </row>
    <row r="216" spans="1:11" s="5" customFormat="1" ht="16.5" hidden="1" customHeight="1">
      <c r="A216" s="42" t="s">
        <v>2405</v>
      </c>
      <c r="B216" s="42" t="str">
        <f t="shared" si="11"/>
        <v>消费支付/消费信息/消费笔数品类分布/办公、影印及萎缩摄影器材（批发商）</v>
      </c>
      <c r="C216" s="43">
        <v>4</v>
      </c>
      <c r="D216" s="44" t="s">
        <v>3355</v>
      </c>
      <c r="E216" s="44" t="s">
        <v>3417</v>
      </c>
      <c r="F216" s="44" t="s">
        <v>3986</v>
      </c>
      <c r="G216" s="44" t="s">
        <v>3420</v>
      </c>
      <c r="H216" s="44" t="s">
        <v>3417</v>
      </c>
      <c r="I216" s="95" t="s">
        <v>3420</v>
      </c>
      <c r="J216" s="44" t="s">
        <v>7567</v>
      </c>
      <c r="K216" s="42" t="str">
        <f t="shared" si="12"/>
        <v>000100002001002178</v>
      </c>
    </row>
    <row r="217" spans="1:11" s="5" customFormat="1" ht="16.5" hidden="1" customHeight="1">
      <c r="A217" s="42" t="s">
        <v>2407</v>
      </c>
      <c r="B217" s="42" t="str">
        <f t="shared" si="11"/>
        <v>消费支付/消费信息/消费笔数品类分布/大型企业批发</v>
      </c>
      <c r="C217" s="43">
        <v>4</v>
      </c>
      <c r="D217" s="44" t="s">
        <v>3355</v>
      </c>
      <c r="E217" s="44" t="s">
        <v>3417</v>
      </c>
      <c r="F217" s="44" t="s">
        <v>3986</v>
      </c>
      <c r="G217" s="44" t="s">
        <v>3420</v>
      </c>
      <c r="H217" s="44" t="s">
        <v>3417</v>
      </c>
      <c r="I217" s="95" t="s">
        <v>3420</v>
      </c>
      <c r="J217" s="44" t="s">
        <v>7568</v>
      </c>
      <c r="K217" s="42" t="str">
        <f t="shared" si="12"/>
        <v>000100002001002179</v>
      </c>
    </row>
    <row r="218" spans="1:11" s="5" customFormat="1" ht="16.5" hidden="1" customHeight="1">
      <c r="A218" s="42" t="s">
        <v>2409</v>
      </c>
      <c r="B218" s="42" t="str">
        <f t="shared" si="11"/>
        <v>消费支付/消费信息/消费笔数品类分布/办公及商务家具（批发商）</v>
      </c>
      <c r="C218" s="43">
        <v>4</v>
      </c>
      <c r="D218" s="44" t="s">
        <v>3355</v>
      </c>
      <c r="E218" s="44" t="s">
        <v>3417</v>
      </c>
      <c r="F218" s="44" t="s">
        <v>3986</v>
      </c>
      <c r="G218" s="44" t="s">
        <v>3420</v>
      </c>
      <c r="H218" s="44" t="s">
        <v>3417</v>
      </c>
      <c r="I218" s="95" t="s">
        <v>3420</v>
      </c>
      <c r="J218" s="44" t="s">
        <v>7569</v>
      </c>
      <c r="K218" s="42" t="str">
        <f t="shared" si="12"/>
        <v>000100002001002180</v>
      </c>
    </row>
    <row r="219" spans="1:11" s="5" customFormat="1" ht="16.5" hidden="1" customHeight="1">
      <c r="A219" s="42" t="s">
        <v>2411</v>
      </c>
      <c r="B219" s="42" t="str">
        <f t="shared" si="11"/>
        <v>消费支付/消费信息/消费笔数品类分布/文具/办公用品/复印纸/书写纸（批发商）</v>
      </c>
      <c r="C219" s="43">
        <v>4</v>
      </c>
      <c r="D219" s="44" t="s">
        <v>3355</v>
      </c>
      <c r="E219" s="44" t="s">
        <v>3417</v>
      </c>
      <c r="F219" s="44" t="s">
        <v>3986</v>
      </c>
      <c r="G219" s="44" t="s">
        <v>3420</v>
      </c>
      <c r="H219" s="44" t="s">
        <v>3417</v>
      </c>
      <c r="I219" s="95" t="s">
        <v>3420</v>
      </c>
      <c r="J219" s="44" t="s">
        <v>7570</v>
      </c>
      <c r="K219" s="42" t="str">
        <f t="shared" si="12"/>
        <v>000100002001002181</v>
      </c>
    </row>
    <row r="220" spans="1:11" s="5" customFormat="1" ht="16.5" hidden="1" customHeight="1">
      <c r="A220" s="42" t="s">
        <v>2413</v>
      </c>
      <c r="B220" s="42" t="str">
        <f t="shared" si="11"/>
        <v>消费支付/消费信息/消费笔数品类分布/书、期刊和报纸（批发商）</v>
      </c>
      <c r="C220" s="43">
        <v>4</v>
      </c>
      <c r="D220" s="44" t="s">
        <v>3355</v>
      </c>
      <c r="E220" s="44" t="s">
        <v>3417</v>
      </c>
      <c r="F220" s="44" t="s">
        <v>3986</v>
      </c>
      <c r="G220" s="44" t="s">
        <v>3420</v>
      </c>
      <c r="H220" s="44" t="s">
        <v>3417</v>
      </c>
      <c r="I220" s="95" t="s">
        <v>3420</v>
      </c>
      <c r="J220" s="44" t="s">
        <v>7571</v>
      </c>
      <c r="K220" s="42" t="str">
        <f t="shared" si="12"/>
        <v>000100002001002182</v>
      </c>
    </row>
    <row r="221" spans="1:11" s="5" customFormat="1" ht="16.5" hidden="1" customHeight="1">
      <c r="A221" s="42" t="s">
        <v>2415</v>
      </c>
      <c r="B221" s="42" t="str">
        <f t="shared" si="11"/>
        <v>消费支付/消费信息/消费笔数品类分布/药品和药品经营者（批发商）</v>
      </c>
      <c r="C221" s="43">
        <v>4</v>
      </c>
      <c r="D221" s="44" t="s">
        <v>3355</v>
      </c>
      <c r="E221" s="44" t="s">
        <v>3417</v>
      </c>
      <c r="F221" s="44" t="s">
        <v>3986</v>
      </c>
      <c r="G221" s="44" t="s">
        <v>3420</v>
      </c>
      <c r="H221" s="44" t="s">
        <v>3417</v>
      </c>
      <c r="I221" s="95" t="s">
        <v>3420</v>
      </c>
      <c r="J221" s="44" t="s">
        <v>7572</v>
      </c>
      <c r="K221" s="42" t="str">
        <f t="shared" si="12"/>
        <v>000100002001002183</v>
      </c>
    </row>
    <row r="222" spans="1:11" s="5" customFormat="1" ht="16.5" hidden="1" customHeight="1">
      <c r="A222" s="42" t="s">
        <v>2417</v>
      </c>
      <c r="B222" s="42" t="str">
        <f t="shared" si="11"/>
        <v>消费支付/消费信息/消费笔数品类分布/牙科/实验室/医疗/眼科医院器材和用品（批发商）</v>
      </c>
      <c r="C222" s="43">
        <v>4</v>
      </c>
      <c r="D222" s="44" t="s">
        <v>3355</v>
      </c>
      <c r="E222" s="44" t="s">
        <v>3417</v>
      </c>
      <c r="F222" s="44" t="s">
        <v>3986</v>
      </c>
      <c r="G222" s="44" t="s">
        <v>3420</v>
      </c>
      <c r="H222" s="44" t="s">
        <v>3417</v>
      </c>
      <c r="I222" s="95" t="s">
        <v>3420</v>
      </c>
      <c r="J222" s="44" t="s">
        <v>7573</v>
      </c>
      <c r="K222" s="42" t="str">
        <f t="shared" si="12"/>
        <v>000100002001002184</v>
      </c>
    </row>
    <row r="223" spans="1:11" s="5" customFormat="1" ht="16.5" hidden="1" customHeight="1">
      <c r="A223" s="42" t="s">
        <v>2419</v>
      </c>
      <c r="B223" s="42" t="str">
        <f t="shared" si="11"/>
        <v>消费支付/消费信息/消费笔数品类分布/金融机构</v>
      </c>
      <c r="C223" s="43">
        <v>4</v>
      </c>
      <c r="D223" s="44" t="s">
        <v>3355</v>
      </c>
      <c r="E223" s="44" t="s">
        <v>3417</v>
      </c>
      <c r="F223" s="44" t="s">
        <v>3986</v>
      </c>
      <c r="G223" s="44" t="s">
        <v>3420</v>
      </c>
      <c r="H223" s="44" t="s">
        <v>3417</v>
      </c>
      <c r="I223" s="95" t="s">
        <v>3420</v>
      </c>
      <c r="J223" s="44" t="s">
        <v>7574</v>
      </c>
      <c r="K223" s="42" t="str">
        <f t="shared" ref="K223:K286" si="13">D223&amp;E223&amp;F223&amp;G223&amp;H223&amp;I223&amp;J223</f>
        <v>000100002001002185</v>
      </c>
    </row>
    <row r="224" spans="1:11" s="5" customFormat="1" ht="16.5" hidden="1" customHeight="1">
      <c r="A224" s="42" t="s">
        <v>2421</v>
      </c>
      <c r="B224" s="42" t="str">
        <f t="shared" si="11"/>
        <v>消费支付/消费信息/消费笔数品类分布/金融机构－人工现金支付</v>
      </c>
      <c r="C224" s="43">
        <v>4</v>
      </c>
      <c r="D224" s="44" t="s">
        <v>3355</v>
      </c>
      <c r="E224" s="44" t="s">
        <v>3417</v>
      </c>
      <c r="F224" s="44" t="s">
        <v>3986</v>
      </c>
      <c r="G224" s="44" t="s">
        <v>3420</v>
      </c>
      <c r="H224" s="44" t="s">
        <v>3417</v>
      </c>
      <c r="I224" s="95" t="s">
        <v>3420</v>
      </c>
      <c r="J224" s="44" t="s">
        <v>7575</v>
      </c>
      <c r="K224" s="42" t="str">
        <f t="shared" si="13"/>
        <v>000100002001002186</v>
      </c>
    </row>
    <row r="225" spans="1:11" s="5" customFormat="1" ht="16.5" hidden="1" customHeight="1">
      <c r="A225" s="42" t="s">
        <v>2423</v>
      </c>
      <c r="B225" s="42" t="str">
        <f t="shared" si="11"/>
        <v>消费支付/消费信息/消费笔数品类分布/金融机构－自动现金支付</v>
      </c>
      <c r="C225" s="43">
        <v>4</v>
      </c>
      <c r="D225" s="44" t="s">
        <v>3355</v>
      </c>
      <c r="E225" s="44" t="s">
        <v>3417</v>
      </c>
      <c r="F225" s="44" t="s">
        <v>3986</v>
      </c>
      <c r="G225" s="44" t="s">
        <v>3420</v>
      </c>
      <c r="H225" s="44" t="s">
        <v>3417</v>
      </c>
      <c r="I225" s="95" t="s">
        <v>3420</v>
      </c>
      <c r="J225" s="44" t="s">
        <v>7576</v>
      </c>
      <c r="K225" s="42" t="str">
        <f t="shared" si="13"/>
        <v>000100002001002187</v>
      </c>
    </row>
    <row r="226" spans="1:11" s="5" customFormat="1" ht="16.5" hidden="1" customHeight="1">
      <c r="A226" s="42" t="s">
        <v>2425</v>
      </c>
      <c r="B226" s="42" t="str">
        <f t="shared" si="11"/>
        <v>消费支付/消费信息/消费笔数品类分布/汽车零件配件商店</v>
      </c>
      <c r="C226" s="43">
        <v>4</v>
      </c>
      <c r="D226" s="44" t="s">
        <v>3355</v>
      </c>
      <c r="E226" s="44" t="s">
        <v>3417</v>
      </c>
      <c r="F226" s="44" t="s">
        <v>3986</v>
      </c>
      <c r="G226" s="44" t="s">
        <v>3420</v>
      </c>
      <c r="H226" s="44" t="s">
        <v>3417</v>
      </c>
      <c r="I226" s="95" t="s">
        <v>3420</v>
      </c>
      <c r="J226" s="44" t="s">
        <v>7577</v>
      </c>
      <c r="K226" s="42" t="str">
        <f t="shared" si="13"/>
        <v>000100002001002188</v>
      </c>
    </row>
    <row r="227" spans="1:11" s="5" customFormat="1" ht="16.5" hidden="1" customHeight="1">
      <c r="A227" s="42" t="s">
        <v>2428</v>
      </c>
      <c r="B227" s="42" t="str">
        <f t="shared" si="11"/>
        <v>消费支付/消费信息/消费笔数品类分布/汽车轮胎商店</v>
      </c>
      <c r="C227" s="43">
        <v>4</v>
      </c>
      <c r="D227" s="44" t="s">
        <v>3355</v>
      </c>
      <c r="E227" s="44" t="s">
        <v>3417</v>
      </c>
      <c r="F227" s="44" t="s">
        <v>3986</v>
      </c>
      <c r="G227" s="44" t="s">
        <v>3420</v>
      </c>
      <c r="H227" s="44" t="s">
        <v>3417</v>
      </c>
      <c r="I227" s="95" t="s">
        <v>3420</v>
      </c>
      <c r="J227" s="44" t="s">
        <v>7578</v>
      </c>
      <c r="K227" s="42" t="str">
        <f t="shared" si="13"/>
        <v>000100002001002189</v>
      </c>
    </row>
    <row r="228" spans="1:11" s="5" customFormat="1" ht="16.5" hidden="1" customHeight="1">
      <c r="A228" s="42" t="s">
        <v>2430</v>
      </c>
      <c r="B228" s="42" t="str">
        <f t="shared" si="11"/>
        <v>消费支付/消费信息/消费笔数品类分布/自助加油站</v>
      </c>
      <c r="C228" s="43">
        <v>4</v>
      </c>
      <c r="D228" s="44" t="s">
        <v>3355</v>
      </c>
      <c r="E228" s="44" t="s">
        <v>3417</v>
      </c>
      <c r="F228" s="44" t="s">
        <v>3986</v>
      </c>
      <c r="G228" s="44" t="s">
        <v>3420</v>
      </c>
      <c r="H228" s="44" t="s">
        <v>3417</v>
      </c>
      <c r="I228" s="95" t="s">
        <v>3420</v>
      </c>
      <c r="J228" s="44" t="s">
        <v>7579</v>
      </c>
      <c r="K228" s="42" t="str">
        <f t="shared" si="13"/>
        <v>000100002001002190</v>
      </c>
    </row>
    <row r="229" spans="1:11" s="5" customFormat="1" ht="16.5" hidden="1" customHeight="1">
      <c r="A229" s="42" t="s">
        <v>2432</v>
      </c>
      <c r="B229" s="42" t="str">
        <f t="shared" si="11"/>
        <v>消费支付/消费信息/消费笔数品类分布/加油站、服务站</v>
      </c>
      <c r="C229" s="43">
        <v>4</v>
      </c>
      <c r="D229" s="44" t="s">
        <v>3355</v>
      </c>
      <c r="E229" s="44" t="s">
        <v>3417</v>
      </c>
      <c r="F229" s="44" t="s">
        <v>3986</v>
      </c>
      <c r="G229" s="44" t="s">
        <v>3420</v>
      </c>
      <c r="H229" s="44" t="s">
        <v>3417</v>
      </c>
      <c r="I229" s="95" t="s">
        <v>3420</v>
      </c>
      <c r="J229" s="44" t="s">
        <v>7580</v>
      </c>
      <c r="K229" s="42" t="str">
        <f t="shared" si="13"/>
        <v>000100002001002191</v>
      </c>
    </row>
    <row r="230" spans="1:11" s="5" customFormat="1" ht="16.5" hidden="1" customHeight="1">
      <c r="A230" s="42" t="s">
        <v>2434</v>
      </c>
      <c r="B230" s="42" t="str">
        <f t="shared" si="11"/>
        <v>消费支付/消费信息/消费笔数品类分布/汽车、飞行器、农用机车综合经营商</v>
      </c>
      <c r="C230" s="43">
        <v>4</v>
      </c>
      <c r="D230" s="44" t="s">
        <v>3355</v>
      </c>
      <c r="E230" s="44" t="s">
        <v>3417</v>
      </c>
      <c r="F230" s="44" t="s">
        <v>3986</v>
      </c>
      <c r="G230" s="44" t="s">
        <v>3420</v>
      </c>
      <c r="H230" s="44" t="s">
        <v>3417</v>
      </c>
      <c r="I230" s="95" t="s">
        <v>3420</v>
      </c>
      <c r="J230" s="44" t="s">
        <v>7581</v>
      </c>
      <c r="K230" s="42" t="str">
        <f t="shared" si="13"/>
        <v>000100002001002192</v>
      </c>
    </row>
    <row r="231" spans="1:11" s="5" customFormat="1" ht="16.5" hidden="1" customHeight="1">
      <c r="A231" s="42" t="s">
        <v>2436</v>
      </c>
      <c r="B231" s="42" t="str">
        <f t="shared" si="11"/>
        <v>消费支付/消费信息/消费笔数品类分布/新旧汽车销售</v>
      </c>
      <c r="C231" s="43">
        <v>4</v>
      </c>
      <c r="D231" s="44" t="s">
        <v>3355</v>
      </c>
      <c r="E231" s="44" t="s">
        <v>3417</v>
      </c>
      <c r="F231" s="44" t="s">
        <v>3986</v>
      </c>
      <c r="G231" s="44" t="s">
        <v>3420</v>
      </c>
      <c r="H231" s="44" t="s">
        <v>3417</v>
      </c>
      <c r="I231" s="95" t="s">
        <v>3420</v>
      </c>
      <c r="J231" s="44" t="s">
        <v>7582</v>
      </c>
      <c r="K231" s="42" t="str">
        <f t="shared" si="13"/>
        <v>000100002001002193</v>
      </c>
    </row>
    <row r="232" spans="1:11" s="5" customFormat="1" ht="16.5" hidden="1" customHeight="1">
      <c r="A232" s="42" t="s">
        <v>2438</v>
      </c>
      <c r="B232" s="42" t="str">
        <f t="shared" ref="B232:B295" si="14">"消费支付/消费信息/消费笔数品类分布/"&amp;A232</f>
        <v>消费支付/消费信息/消费笔数品类分布/汽车货车经销商－专门从事旧车的销售、服务、维修、零件及出租</v>
      </c>
      <c r="C232" s="43">
        <v>4</v>
      </c>
      <c r="D232" s="44" t="s">
        <v>3355</v>
      </c>
      <c r="E232" s="44" t="s">
        <v>3417</v>
      </c>
      <c r="F232" s="44" t="s">
        <v>3986</v>
      </c>
      <c r="G232" s="44" t="s">
        <v>3420</v>
      </c>
      <c r="H232" s="44" t="s">
        <v>3417</v>
      </c>
      <c r="I232" s="95" t="s">
        <v>3420</v>
      </c>
      <c r="J232" s="44" t="s">
        <v>7583</v>
      </c>
      <c r="K232" s="42" t="str">
        <f t="shared" si="13"/>
        <v>000100002001002194</v>
      </c>
    </row>
    <row r="233" spans="1:11" s="5" customFormat="1" ht="16.5" hidden="1" customHeight="1">
      <c r="A233" s="42" t="s">
        <v>2440</v>
      </c>
      <c r="B233" s="42" t="str">
        <f t="shared" si="14"/>
        <v>消费支付/消费信息/消费笔数品类分布/活动房车销售</v>
      </c>
      <c r="C233" s="43">
        <v>4</v>
      </c>
      <c r="D233" s="44" t="s">
        <v>3355</v>
      </c>
      <c r="E233" s="44" t="s">
        <v>3417</v>
      </c>
      <c r="F233" s="44" t="s">
        <v>3986</v>
      </c>
      <c r="G233" s="44" t="s">
        <v>3420</v>
      </c>
      <c r="H233" s="44" t="s">
        <v>3417</v>
      </c>
      <c r="I233" s="95" t="s">
        <v>3420</v>
      </c>
      <c r="J233" s="44" t="s">
        <v>7584</v>
      </c>
      <c r="K233" s="42" t="str">
        <f t="shared" si="13"/>
        <v>000100002001002195</v>
      </c>
    </row>
    <row r="234" spans="1:11" s="5" customFormat="1" ht="16.5" hidden="1" customHeight="1">
      <c r="A234" s="42" t="s">
        <v>2442</v>
      </c>
      <c r="B234" s="42" t="str">
        <f t="shared" si="14"/>
        <v>消费支付/消费信息/消费笔数品类分布/旅行拖车、娱乐用车销售商</v>
      </c>
      <c r="C234" s="43">
        <v>4</v>
      </c>
      <c r="D234" s="44" t="s">
        <v>3355</v>
      </c>
      <c r="E234" s="44" t="s">
        <v>3417</v>
      </c>
      <c r="F234" s="44" t="s">
        <v>3986</v>
      </c>
      <c r="G234" s="44" t="s">
        <v>3420</v>
      </c>
      <c r="H234" s="44" t="s">
        <v>3417</v>
      </c>
      <c r="I234" s="95" t="s">
        <v>3420</v>
      </c>
      <c r="J234" s="44" t="s">
        <v>7585</v>
      </c>
      <c r="K234" s="42" t="str">
        <f t="shared" si="13"/>
        <v>000100002001002196</v>
      </c>
    </row>
    <row r="235" spans="1:11" s="5" customFormat="1" ht="16.5" hidden="1" customHeight="1">
      <c r="A235" s="42" t="s">
        <v>2444</v>
      </c>
      <c r="B235" s="42" t="str">
        <f t="shared" si="14"/>
        <v>消费支付/消费信息/消费笔数品类分布/露营、房车销售商</v>
      </c>
      <c r="C235" s="43">
        <v>4</v>
      </c>
      <c r="D235" s="44" t="s">
        <v>3355</v>
      </c>
      <c r="E235" s="44" t="s">
        <v>3417</v>
      </c>
      <c r="F235" s="44" t="s">
        <v>3986</v>
      </c>
      <c r="G235" s="44" t="s">
        <v>3420</v>
      </c>
      <c r="H235" s="44" t="s">
        <v>3417</v>
      </c>
      <c r="I235" s="95" t="s">
        <v>3420</v>
      </c>
      <c r="J235" s="44" t="s">
        <v>7586</v>
      </c>
      <c r="K235" s="42" t="str">
        <f t="shared" si="13"/>
        <v>000100002001002197</v>
      </c>
    </row>
    <row r="236" spans="1:11" s="5" customFormat="1" ht="16.5" hidden="1" customHeight="1">
      <c r="A236" s="42" t="s">
        <v>2446</v>
      </c>
      <c r="B236" s="42" t="str">
        <f t="shared" si="14"/>
        <v>消费支付/消费信息/消费笔数品类分布/雪车商</v>
      </c>
      <c r="C236" s="43">
        <v>4</v>
      </c>
      <c r="D236" s="44" t="s">
        <v>3355</v>
      </c>
      <c r="E236" s="44" t="s">
        <v>3417</v>
      </c>
      <c r="F236" s="44" t="s">
        <v>3986</v>
      </c>
      <c r="G236" s="44" t="s">
        <v>3420</v>
      </c>
      <c r="H236" s="44" t="s">
        <v>3417</v>
      </c>
      <c r="I236" s="95" t="s">
        <v>3420</v>
      </c>
      <c r="J236" s="44" t="s">
        <v>7587</v>
      </c>
      <c r="K236" s="42" t="str">
        <f t="shared" si="13"/>
        <v>000100002001002198</v>
      </c>
    </row>
    <row r="237" spans="1:11" s="5" customFormat="1" ht="16.5" hidden="1" customHeight="1">
      <c r="A237" s="42" t="s">
        <v>2448</v>
      </c>
      <c r="B237" s="42" t="str">
        <f t="shared" si="14"/>
        <v>消费支付/消费信息/消费笔数品类分布/摩托车商店和经销商</v>
      </c>
      <c r="C237" s="43">
        <v>4</v>
      </c>
      <c r="D237" s="44" t="s">
        <v>3355</v>
      </c>
      <c r="E237" s="44" t="s">
        <v>3417</v>
      </c>
      <c r="F237" s="44" t="s">
        <v>3986</v>
      </c>
      <c r="G237" s="44" t="s">
        <v>3420</v>
      </c>
      <c r="H237" s="44" t="s">
        <v>3417</v>
      </c>
      <c r="I237" s="95" t="s">
        <v>3420</v>
      </c>
      <c r="J237" s="44" t="s">
        <v>7588</v>
      </c>
      <c r="K237" s="42" t="str">
        <f t="shared" si="13"/>
        <v>000100002001002199</v>
      </c>
    </row>
    <row r="238" spans="1:11" s="5" customFormat="1" ht="16.5" hidden="1" customHeight="1">
      <c r="A238" s="42" t="s">
        <v>2450</v>
      </c>
      <c r="B238" s="42" t="str">
        <f t="shared" si="14"/>
        <v>消费支付/消费信息/消费笔数品类分布/车体维修店</v>
      </c>
      <c r="C238" s="43">
        <v>4</v>
      </c>
      <c r="D238" s="44" t="s">
        <v>3355</v>
      </c>
      <c r="E238" s="44" t="s">
        <v>3417</v>
      </c>
      <c r="F238" s="44" t="s">
        <v>3986</v>
      </c>
      <c r="G238" s="44" t="s">
        <v>3420</v>
      </c>
      <c r="H238" s="44" t="s">
        <v>3417</v>
      </c>
      <c r="I238" s="95" t="s">
        <v>3420</v>
      </c>
      <c r="J238" s="44" t="s">
        <v>7589</v>
      </c>
      <c r="K238" s="42" t="str">
        <f t="shared" si="13"/>
        <v>000100002001002200</v>
      </c>
    </row>
    <row r="239" spans="1:11" s="5" customFormat="1" ht="16.5" hidden="1" customHeight="1">
      <c r="A239" s="42" t="s">
        <v>2452</v>
      </c>
      <c r="B239" s="42" t="str">
        <f t="shared" si="14"/>
        <v>消费支付/消费信息/消费笔数品类分布/轮胎翻新、维修店</v>
      </c>
      <c r="C239" s="43">
        <v>4</v>
      </c>
      <c r="D239" s="44" t="s">
        <v>3355</v>
      </c>
      <c r="E239" s="44" t="s">
        <v>3417</v>
      </c>
      <c r="F239" s="44" t="s">
        <v>3986</v>
      </c>
      <c r="G239" s="44" t="s">
        <v>3420</v>
      </c>
      <c r="H239" s="44" t="s">
        <v>3417</v>
      </c>
      <c r="I239" s="95" t="s">
        <v>3420</v>
      </c>
      <c r="J239" s="44" t="s">
        <v>7590</v>
      </c>
      <c r="K239" s="42" t="str">
        <f t="shared" si="13"/>
        <v>000100002001002201</v>
      </c>
    </row>
    <row r="240" spans="1:11" s="5" customFormat="1" ht="16.5" hidden="1" customHeight="1">
      <c r="A240" s="42" t="s">
        <v>2454</v>
      </c>
      <c r="B240" s="42" t="str">
        <f t="shared" si="14"/>
        <v>消费支付/消费信息/消费笔数品类分布/汽车喷漆店</v>
      </c>
      <c r="C240" s="43">
        <v>4</v>
      </c>
      <c r="D240" s="44" t="s">
        <v>3355</v>
      </c>
      <c r="E240" s="44" t="s">
        <v>3417</v>
      </c>
      <c r="F240" s="44" t="s">
        <v>3986</v>
      </c>
      <c r="G240" s="44" t="s">
        <v>3420</v>
      </c>
      <c r="H240" s="44" t="s">
        <v>3417</v>
      </c>
      <c r="I240" s="95" t="s">
        <v>3420</v>
      </c>
      <c r="J240" s="44" t="s">
        <v>7591</v>
      </c>
      <c r="K240" s="42" t="str">
        <f t="shared" si="13"/>
        <v>000100002001002202</v>
      </c>
    </row>
    <row r="241" spans="1:11" s="5" customFormat="1" ht="16.5" hidden="1" customHeight="1">
      <c r="A241" s="42" t="s">
        <v>2456</v>
      </c>
      <c r="B241" s="42" t="str">
        <f t="shared" si="14"/>
        <v>消费支付/消费信息/消费笔数品类分布/洗车</v>
      </c>
      <c r="C241" s="43">
        <v>4</v>
      </c>
      <c r="D241" s="44" t="s">
        <v>3355</v>
      </c>
      <c r="E241" s="44" t="s">
        <v>3417</v>
      </c>
      <c r="F241" s="44" t="s">
        <v>3986</v>
      </c>
      <c r="G241" s="44" t="s">
        <v>3420</v>
      </c>
      <c r="H241" s="44" t="s">
        <v>3417</v>
      </c>
      <c r="I241" s="95" t="s">
        <v>3420</v>
      </c>
      <c r="J241" s="44" t="s">
        <v>7592</v>
      </c>
      <c r="K241" s="42" t="str">
        <f t="shared" si="13"/>
        <v>000100002001002203</v>
      </c>
    </row>
    <row r="242" spans="1:11" s="5" customFormat="1" ht="16.5" hidden="1" customHeight="1">
      <c r="A242" s="42" t="s">
        <v>2458</v>
      </c>
      <c r="B242" s="42" t="str">
        <f t="shared" si="14"/>
        <v>消费支付/消费信息/消费笔数品类分布/汽车维修、服务商店（非经销商）</v>
      </c>
      <c r="C242" s="43">
        <v>4</v>
      </c>
      <c r="D242" s="44" t="s">
        <v>3355</v>
      </c>
      <c r="E242" s="44" t="s">
        <v>3417</v>
      </c>
      <c r="F242" s="44" t="s">
        <v>3986</v>
      </c>
      <c r="G242" s="44" t="s">
        <v>3420</v>
      </c>
      <c r="H242" s="44" t="s">
        <v>3417</v>
      </c>
      <c r="I242" s="95" t="s">
        <v>3420</v>
      </c>
      <c r="J242" s="44" t="s">
        <v>7593</v>
      </c>
      <c r="K242" s="42" t="str">
        <f t="shared" si="13"/>
        <v>000100002001002204</v>
      </c>
    </row>
    <row r="243" spans="1:11" s="5" customFormat="1" ht="16.5" hidden="1" customHeight="1">
      <c r="A243" s="42" t="s">
        <v>2460</v>
      </c>
      <c r="B243" s="42" t="str">
        <f t="shared" si="14"/>
        <v>消费支付/消费信息/消费笔数品类分布/拖车服务</v>
      </c>
      <c r="C243" s="43">
        <v>4</v>
      </c>
      <c r="D243" s="44" t="s">
        <v>3355</v>
      </c>
      <c r="E243" s="44" t="s">
        <v>3417</v>
      </c>
      <c r="F243" s="44" t="s">
        <v>3986</v>
      </c>
      <c r="G243" s="44" t="s">
        <v>3420</v>
      </c>
      <c r="H243" s="44" t="s">
        <v>3417</v>
      </c>
      <c r="I243" s="95" t="s">
        <v>3420</v>
      </c>
      <c r="J243" s="44" t="s">
        <v>7594</v>
      </c>
      <c r="K243" s="42" t="str">
        <f t="shared" si="13"/>
        <v>000100002001002205</v>
      </c>
    </row>
    <row r="244" spans="1:11" s="5" customFormat="1" ht="16.5" hidden="1" customHeight="1">
      <c r="A244" s="42" t="s">
        <v>2462</v>
      </c>
      <c r="B244" s="42" t="str">
        <f t="shared" si="14"/>
        <v>消费支付/消费信息/消费笔数品类分布/汽车出租</v>
      </c>
      <c r="C244" s="43">
        <v>4</v>
      </c>
      <c r="D244" s="44" t="s">
        <v>3355</v>
      </c>
      <c r="E244" s="44" t="s">
        <v>3417</v>
      </c>
      <c r="F244" s="44" t="s">
        <v>3986</v>
      </c>
      <c r="G244" s="44" t="s">
        <v>3420</v>
      </c>
      <c r="H244" s="44" t="s">
        <v>3417</v>
      </c>
      <c r="I244" s="95" t="s">
        <v>3420</v>
      </c>
      <c r="J244" s="44" t="s">
        <v>7595</v>
      </c>
      <c r="K244" s="42" t="str">
        <f t="shared" si="13"/>
        <v>000100002001002206</v>
      </c>
    </row>
    <row r="245" spans="1:11" s="5" customFormat="1" ht="16.5" hidden="1" customHeight="1">
      <c r="A245" s="42" t="s">
        <v>2464</v>
      </c>
      <c r="B245" s="42" t="str">
        <f t="shared" si="14"/>
        <v>消费支付/消费信息/消费笔数品类分布/房车和娱乐车辆出租</v>
      </c>
      <c r="C245" s="43">
        <v>4</v>
      </c>
      <c r="D245" s="44" t="s">
        <v>3355</v>
      </c>
      <c r="E245" s="44" t="s">
        <v>3417</v>
      </c>
      <c r="F245" s="44" t="s">
        <v>3986</v>
      </c>
      <c r="G245" s="44" t="s">
        <v>3420</v>
      </c>
      <c r="H245" s="44" t="s">
        <v>3417</v>
      </c>
      <c r="I245" s="95" t="s">
        <v>3420</v>
      </c>
      <c r="J245" s="44" t="s">
        <v>7596</v>
      </c>
      <c r="K245" s="42" t="str">
        <f t="shared" si="13"/>
        <v>000100002001002207</v>
      </c>
    </row>
    <row r="246" spans="1:11" s="5" customFormat="1" ht="16.5" hidden="1" customHeight="1">
      <c r="A246" s="42" t="s">
        <v>2466</v>
      </c>
      <c r="B246" s="42" t="str">
        <f t="shared" si="14"/>
        <v>消费支付/消费信息/消费笔数品类分布/卡车及拖车出租</v>
      </c>
      <c r="C246" s="43">
        <v>4</v>
      </c>
      <c r="D246" s="44" t="s">
        <v>3355</v>
      </c>
      <c r="E246" s="44" t="s">
        <v>3417</v>
      </c>
      <c r="F246" s="44" t="s">
        <v>3986</v>
      </c>
      <c r="G246" s="44" t="s">
        <v>3420</v>
      </c>
      <c r="H246" s="44" t="s">
        <v>3417</v>
      </c>
      <c r="I246" s="95" t="s">
        <v>3420</v>
      </c>
      <c r="J246" s="44" t="s">
        <v>7597</v>
      </c>
      <c r="K246" s="42" t="str">
        <f t="shared" si="13"/>
        <v>000100002001002208</v>
      </c>
    </row>
    <row r="247" spans="1:11" s="5" customFormat="1" ht="16.5" hidden="1" customHeight="1">
      <c r="A247" s="42" t="s">
        <v>2468</v>
      </c>
      <c r="B247" s="42" t="str">
        <f t="shared" si="14"/>
        <v>消费支付/消费信息/消费笔数品类分布/汽车协会</v>
      </c>
      <c r="C247" s="43">
        <v>4</v>
      </c>
      <c r="D247" s="44" t="s">
        <v>3355</v>
      </c>
      <c r="E247" s="44" t="s">
        <v>3417</v>
      </c>
      <c r="F247" s="44" t="s">
        <v>3986</v>
      </c>
      <c r="G247" s="44" t="s">
        <v>3420</v>
      </c>
      <c r="H247" s="44" t="s">
        <v>3417</v>
      </c>
      <c r="I247" s="95" t="s">
        <v>3420</v>
      </c>
      <c r="J247" s="44" t="s">
        <v>7598</v>
      </c>
      <c r="K247" s="42" t="str">
        <f t="shared" si="13"/>
        <v>000100002001002209</v>
      </c>
    </row>
    <row r="248" spans="1:11" s="5" customFormat="1" ht="16.5" hidden="1" customHeight="1">
      <c r="A248" s="42" t="s">
        <v>2470</v>
      </c>
      <c r="B248" s="42" t="str">
        <f t="shared" si="14"/>
        <v>消费支付/消费信息/消费笔数品类分布/侦探、保安、安全服务</v>
      </c>
      <c r="C248" s="43">
        <v>4</v>
      </c>
      <c r="D248" s="44" t="s">
        <v>3355</v>
      </c>
      <c r="E248" s="44" t="s">
        <v>3417</v>
      </c>
      <c r="F248" s="44" t="s">
        <v>3986</v>
      </c>
      <c r="G248" s="44" t="s">
        <v>3420</v>
      </c>
      <c r="H248" s="44" t="s">
        <v>3417</v>
      </c>
      <c r="I248" s="95" t="s">
        <v>3420</v>
      </c>
      <c r="J248" s="44" t="s">
        <v>7599</v>
      </c>
      <c r="K248" s="42" t="str">
        <f t="shared" si="13"/>
        <v>000100002001002210</v>
      </c>
    </row>
    <row r="249" spans="1:11" s="5" customFormat="1" ht="16.5" hidden="1" customHeight="1">
      <c r="A249" s="42" t="s">
        <v>2473</v>
      </c>
      <c r="B249" s="42" t="str">
        <f t="shared" si="14"/>
        <v>消费支付/消费信息/消费笔数品类分布/法律服务</v>
      </c>
      <c r="C249" s="43">
        <v>4</v>
      </c>
      <c r="D249" s="44" t="s">
        <v>3355</v>
      </c>
      <c r="E249" s="44" t="s">
        <v>3417</v>
      </c>
      <c r="F249" s="44" t="s">
        <v>3986</v>
      </c>
      <c r="G249" s="44" t="s">
        <v>3420</v>
      </c>
      <c r="H249" s="44" t="s">
        <v>3417</v>
      </c>
      <c r="I249" s="95" t="s">
        <v>3420</v>
      </c>
      <c r="J249" s="44" t="s">
        <v>7600</v>
      </c>
      <c r="K249" s="42" t="str">
        <f t="shared" si="13"/>
        <v>000100002001002211</v>
      </c>
    </row>
    <row r="250" spans="1:11" s="5" customFormat="1" ht="16.5" hidden="1" customHeight="1">
      <c r="A250" s="42" t="s">
        <v>2475</v>
      </c>
      <c r="B250" s="42" t="str">
        <f t="shared" si="14"/>
        <v>消费支付/消费信息/消费笔数品类分布/消费者信用报告机构</v>
      </c>
      <c r="C250" s="43">
        <v>4</v>
      </c>
      <c r="D250" s="44" t="s">
        <v>3355</v>
      </c>
      <c r="E250" s="44" t="s">
        <v>3417</v>
      </c>
      <c r="F250" s="44" t="s">
        <v>3986</v>
      </c>
      <c r="G250" s="44" t="s">
        <v>3420</v>
      </c>
      <c r="H250" s="44" t="s">
        <v>3417</v>
      </c>
      <c r="I250" s="95" t="s">
        <v>3420</v>
      </c>
      <c r="J250" s="44" t="s">
        <v>7601</v>
      </c>
      <c r="K250" s="42" t="str">
        <f t="shared" si="13"/>
        <v>000100002001002212</v>
      </c>
    </row>
    <row r="251" spans="1:11" s="5" customFormat="1" ht="16.5" hidden="1" customHeight="1">
      <c r="A251" s="42" t="s">
        <v>2477</v>
      </c>
      <c r="B251" s="42" t="str">
        <f t="shared" si="14"/>
        <v>消费支付/消费信息/消费笔数品类分布/未列入其它代码的其他专业服务</v>
      </c>
      <c r="C251" s="43">
        <v>4</v>
      </c>
      <c r="D251" s="44" t="s">
        <v>3355</v>
      </c>
      <c r="E251" s="44" t="s">
        <v>3417</v>
      </c>
      <c r="F251" s="44" t="s">
        <v>3986</v>
      </c>
      <c r="G251" s="44" t="s">
        <v>3420</v>
      </c>
      <c r="H251" s="44" t="s">
        <v>3417</v>
      </c>
      <c r="I251" s="95" t="s">
        <v>3420</v>
      </c>
      <c r="J251" s="44" t="s">
        <v>7602</v>
      </c>
      <c r="K251" s="42" t="str">
        <f t="shared" si="13"/>
        <v>000100002001002213</v>
      </c>
    </row>
    <row r="252" spans="1:11" s="5" customFormat="1" ht="16.5" hidden="1" customHeight="1">
      <c r="A252" s="42" t="s">
        <v>2479</v>
      </c>
      <c r="B252" s="42" t="str">
        <f t="shared" si="14"/>
        <v>消费支付/消费信息/消费笔数品类分布/未列入其它代码的商业服务</v>
      </c>
      <c r="C252" s="43">
        <v>4</v>
      </c>
      <c r="D252" s="44" t="s">
        <v>3355</v>
      </c>
      <c r="E252" s="44" t="s">
        <v>3417</v>
      </c>
      <c r="F252" s="44" t="s">
        <v>3986</v>
      </c>
      <c r="G252" s="44" t="s">
        <v>3420</v>
      </c>
      <c r="H252" s="44" t="s">
        <v>3417</v>
      </c>
      <c r="I252" s="95" t="s">
        <v>3420</v>
      </c>
      <c r="J252" s="44" t="s">
        <v>7603</v>
      </c>
      <c r="K252" s="42" t="str">
        <f t="shared" si="13"/>
        <v>000100002001002214</v>
      </c>
    </row>
    <row r="253" spans="1:11" s="5" customFormat="1" ht="16.5" hidden="1" customHeight="1">
      <c r="A253" s="42" t="s">
        <v>2481</v>
      </c>
      <c r="B253" s="42" t="str">
        <f t="shared" si="14"/>
        <v>消费支付/消费信息/消费笔数品类分布/景观美化及园艺服务</v>
      </c>
      <c r="C253" s="43">
        <v>4</v>
      </c>
      <c r="D253" s="44" t="s">
        <v>3355</v>
      </c>
      <c r="E253" s="44" t="s">
        <v>3417</v>
      </c>
      <c r="F253" s="44" t="s">
        <v>3986</v>
      </c>
      <c r="G253" s="44" t="s">
        <v>3420</v>
      </c>
      <c r="H253" s="44" t="s">
        <v>3417</v>
      </c>
      <c r="I253" s="95" t="s">
        <v>3420</v>
      </c>
      <c r="J253" s="44" t="s">
        <v>7604</v>
      </c>
      <c r="K253" s="42" t="str">
        <f t="shared" si="13"/>
        <v>000100002001002215</v>
      </c>
    </row>
    <row r="254" spans="1:11" s="5" customFormat="1" ht="16.5" hidden="1" customHeight="1">
      <c r="A254" s="42" t="s">
        <v>2483</v>
      </c>
      <c r="B254" s="42" t="str">
        <f t="shared" si="14"/>
        <v>消费支付/消费信息/消费笔数品类分布/购物服务及会所（贸易、经济服务）</v>
      </c>
      <c r="C254" s="43">
        <v>4</v>
      </c>
      <c r="D254" s="44" t="s">
        <v>3355</v>
      </c>
      <c r="E254" s="44" t="s">
        <v>3417</v>
      </c>
      <c r="F254" s="44" t="s">
        <v>3986</v>
      </c>
      <c r="G254" s="44" t="s">
        <v>3420</v>
      </c>
      <c r="H254" s="44" t="s">
        <v>3417</v>
      </c>
      <c r="I254" s="95" t="s">
        <v>3420</v>
      </c>
      <c r="J254" s="44" t="s">
        <v>7605</v>
      </c>
      <c r="K254" s="42" t="str">
        <f t="shared" si="13"/>
        <v>000100002001002216</v>
      </c>
    </row>
    <row r="255" spans="1:11" s="5" customFormat="1" ht="16.5" hidden="1" customHeight="1">
      <c r="A255" s="42" t="s">
        <v>2485</v>
      </c>
      <c r="B255" s="42" t="str">
        <f t="shared" si="14"/>
        <v>消费支付/消费信息/消费笔数品类分布/职业中介、临时工</v>
      </c>
      <c r="C255" s="43">
        <v>4</v>
      </c>
      <c r="D255" s="44" t="s">
        <v>3355</v>
      </c>
      <c r="E255" s="44" t="s">
        <v>3417</v>
      </c>
      <c r="F255" s="44" t="s">
        <v>3986</v>
      </c>
      <c r="G255" s="44" t="s">
        <v>3420</v>
      </c>
      <c r="H255" s="44" t="s">
        <v>3417</v>
      </c>
      <c r="I255" s="95" t="s">
        <v>3420</v>
      </c>
      <c r="J255" s="44" t="s">
        <v>7606</v>
      </c>
      <c r="K255" s="42" t="str">
        <f t="shared" si="13"/>
        <v>000100002001002217</v>
      </c>
    </row>
    <row r="256" spans="1:11" s="5" customFormat="1" ht="16.5" hidden="1" customHeight="1">
      <c r="A256" s="42" t="s">
        <v>2487</v>
      </c>
      <c r="B256" s="42" t="str">
        <f t="shared" si="14"/>
        <v>消费支付/消费信息/消费笔数品类分布/会计、审计、财务服务</v>
      </c>
      <c r="C256" s="43">
        <v>4</v>
      </c>
      <c r="D256" s="44" t="s">
        <v>3355</v>
      </c>
      <c r="E256" s="44" t="s">
        <v>3417</v>
      </c>
      <c r="F256" s="44" t="s">
        <v>3986</v>
      </c>
      <c r="G256" s="44" t="s">
        <v>3420</v>
      </c>
      <c r="H256" s="44" t="s">
        <v>3417</v>
      </c>
      <c r="I256" s="95" t="s">
        <v>3420</v>
      </c>
      <c r="J256" s="44" t="s">
        <v>7607</v>
      </c>
      <c r="K256" s="42" t="str">
        <f t="shared" si="13"/>
        <v>000100002001002218</v>
      </c>
    </row>
    <row r="257" spans="1:11" s="5" customFormat="1" ht="16.5" hidden="1" customHeight="1">
      <c r="A257" s="42" t="s">
        <v>2489</v>
      </c>
      <c r="B257" s="42" t="str">
        <f t="shared" si="14"/>
        <v>消费支付/消费信息/消费笔数品类分布/公共仓储服务</v>
      </c>
      <c r="C257" s="43">
        <v>4</v>
      </c>
      <c r="D257" s="44" t="s">
        <v>3355</v>
      </c>
      <c r="E257" s="44" t="s">
        <v>3417</v>
      </c>
      <c r="F257" s="44" t="s">
        <v>3986</v>
      </c>
      <c r="G257" s="44" t="s">
        <v>3420</v>
      </c>
      <c r="H257" s="44" t="s">
        <v>3417</v>
      </c>
      <c r="I257" s="95" t="s">
        <v>3420</v>
      </c>
      <c r="J257" s="44" t="s">
        <v>7608</v>
      </c>
      <c r="K257" s="42" t="str">
        <f t="shared" si="13"/>
        <v>000100002001002219</v>
      </c>
    </row>
    <row r="258" spans="1:11" s="5" customFormat="1" ht="16.5" hidden="1" customHeight="1">
      <c r="A258" s="42" t="s">
        <v>2491</v>
      </c>
      <c r="B258" s="42" t="str">
        <f t="shared" si="14"/>
        <v>消费支付/消费信息/消费笔数品类分布/税收准备服务</v>
      </c>
      <c r="C258" s="43">
        <v>4</v>
      </c>
      <c r="D258" s="44" t="s">
        <v>3355</v>
      </c>
      <c r="E258" s="44" t="s">
        <v>3417</v>
      </c>
      <c r="F258" s="44" t="s">
        <v>3986</v>
      </c>
      <c r="G258" s="44" t="s">
        <v>3420</v>
      </c>
      <c r="H258" s="44" t="s">
        <v>3417</v>
      </c>
      <c r="I258" s="95" t="s">
        <v>3420</v>
      </c>
      <c r="J258" s="44" t="s">
        <v>7609</v>
      </c>
      <c r="K258" s="42" t="str">
        <f t="shared" si="13"/>
        <v>000100002001002220</v>
      </c>
    </row>
    <row r="259" spans="1:11" s="5" customFormat="1" ht="16.5" hidden="1" customHeight="1">
      <c r="A259" s="42" t="s">
        <v>2493</v>
      </c>
      <c r="B259" s="42" t="str">
        <f t="shared" si="14"/>
        <v>消费支付/消费信息/消费笔数品类分布/咨询服务—债务、婚姻和个人私事</v>
      </c>
      <c r="C259" s="43">
        <v>4</v>
      </c>
      <c r="D259" s="44" t="s">
        <v>3355</v>
      </c>
      <c r="E259" s="44" t="s">
        <v>3417</v>
      </c>
      <c r="F259" s="44" t="s">
        <v>3986</v>
      </c>
      <c r="G259" s="44" t="s">
        <v>3420</v>
      </c>
      <c r="H259" s="44" t="s">
        <v>3417</v>
      </c>
      <c r="I259" s="95" t="s">
        <v>3420</v>
      </c>
      <c r="J259" s="44" t="s">
        <v>7610</v>
      </c>
      <c r="K259" s="42" t="str">
        <f t="shared" si="13"/>
        <v>000100002001002221</v>
      </c>
    </row>
    <row r="260" spans="1:11" s="5" customFormat="1" ht="16.5" hidden="1" customHeight="1">
      <c r="A260" s="42" t="s">
        <v>2495</v>
      </c>
      <c r="B260" s="42" t="str">
        <f t="shared" si="14"/>
        <v>消费支付/消费信息/消费笔数品类分布/管理、咨询和公共关系服务</v>
      </c>
      <c r="C260" s="43">
        <v>4</v>
      </c>
      <c r="D260" s="44" t="s">
        <v>3355</v>
      </c>
      <c r="E260" s="44" t="s">
        <v>3417</v>
      </c>
      <c r="F260" s="44" t="s">
        <v>3986</v>
      </c>
      <c r="G260" s="44" t="s">
        <v>3420</v>
      </c>
      <c r="H260" s="44" t="s">
        <v>3417</v>
      </c>
      <c r="I260" s="95" t="s">
        <v>3420</v>
      </c>
      <c r="J260" s="44" t="s">
        <v>7611</v>
      </c>
      <c r="K260" s="42" t="str">
        <f t="shared" si="13"/>
        <v>000100002001002222</v>
      </c>
    </row>
    <row r="261" spans="1:11" s="5" customFormat="1" ht="16.5" hidden="1" customHeight="1">
      <c r="A261" s="42" t="s">
        <v>2497</v>
      </c>
      <c r="B261" s="42" t="str">
        <f t="shared" si="14"/>
        <v>消费支付/消费信息/消费笔数品类分布/未列入其他代码的娱乐服务</v>
      </c>
      <c r="C261" s="43">
        <v>4</v>
      </c>
      <c r="D261" s="44" t="s">
        <v>3355</v>
      </c>
      <c r="E261" s="44" t="s">
        <v>3417</v>
      </c>
      <c r="F261" s="44" t="s">
        <v>3986</v>
      </c>
      <c r="G261" s="44" t="s">
        <v>3420</v>
      </c>
      <c r="H261" s="44" t="s">
        <v>3417</v>
      </c>
      <c r="I261" s="95" t="s">
        <v>3420</v>
      </c>
      <c r="J261" s="44" t="s">
        <v>7612</v>
      </c>
      <c r="K261" s="42" t="str">
        <f t="shared" si="13"/>
        <v>000100002001002223</v>
      </c>
    </row>
    <row r="262" spans="1:11" s="5" customFormat="1" ht="16.5" hidden="1" customHeight="1">
      <c r="A262" s="42" t="s">
        <v>2499</v>
      </c>
      <c r="B262" s="42" t="str">
        <f t="shared" si="14"/>
        <v>消费支付/消费信息/消费笔数品类分布/博彩业（包括彩票等）</v>
      </c>
      <c r="C262" s="43">
        <v>4</v>
      </c>
      <c r="D262" s="44" t="s">
        <v>3355</v>
      </c>
      <c r="E262" s="44" t="s">
        <v>3417</v>
      </c>
      <c r="F262" s="44" t="s">
        <v>3986</v>
      </c>
      <c r="G262" s="44" t="s">
        <v>3420</v>
      </c>
      <c r="H262" s="44" t="s">
        <v>3417</v>
      </c>
      <c r="I262" s="95" t="s">
        <v>3420</v>
      </c>
      <c r="J262" s="44" t="s">
        <v>7613</v>
      </c>
      <c r="K262" s="42" t="str">
        <f t="shared" si="13"/>
        <v>000100002001002224</v>
      </c>
    </row>
    <row r="263" spans="1:11" s="5" customFormat="1" ht="16.5" hidden="1" customHeight="1">
      <c r="A263" s="42" t="s">
        <v>2501</v>
      </c>
      <c r="B263" s="42" t="str">
        <f t="shared" si="14"/>
        <v>消费支付/消费信息/消费笔数品类分布/电影和录像创作发行</v>
      </c>
      <c r="C263" s="43">
        <v>4</v>
      </c>
      <c r="D263" s="44" t="s">
        <v>3355</v>
      </c>
      <c r="E263" s="44" t="s">
        <v>3417</v>
      </c>
      <c r="F263" s="44" t="s">
        <v>3986</v>
      </c>
      <c r="G263" s="44" t="s">
        <v>3420</v>
      </c>
      <c r="H263" s="44" t="s">
        <v>3417</v>
      </c>
      <c r="I263" s="95" t="s">
        <v>3420</v>
      </c>
      <c r="J263" s="44" t="s">
        <v>7614</v>
      </c>
      <c r="K263" s="42" t="str">
        <f t="shared" si="13"/>
        <v>000100002001002225</v>
      </c>
    </row>
    <row r="264" spans="1:11" s="5" customFormat="1" ht="16.5" hidden="1" customHeight="1">
      <c r="A264" s="42" t="s">
        <v>2503</v>
      </c>
      <c r="B264" s="42" t="str">
        <f t="shared" si="14"/>
        <v>消费支付/消费信息/消费笔数品类分布/电影院</v>
      </c>
      <c r="C264" s="43">
        <v>4</v>
      </c>
      <c r="D264" s="44" t="s">
        <v>3355</v>
      </c>
      <c r="E264" s="44" t="s">
        <v>3417</v>
      </c>
      <c r="F264" s="44" t="s">
        <v>3986</v>
      </c>
      <c r="G264" s="44" t="s">
        <v>3420</v>
      </c>
      <c r="H264" s="44" t="s">
        <v>3417</v>
      </c>
      <c r="I264" s="95" t="s">
        <v>3420</v>
      </c>
      <c r="J264" s="44" t="s">
        <v>7615</v>
      </c>
      <c r="K264" s="42" t="str">
        <f t="shared" si="13"/>
        <v>000100002001002226</v>
      </c>
    </row>
    <row r="265" spans="1:11" s="5" customFormat="1" ht="16.5" hidden="1" customHeight="1">
      <c r="A265" s="42" t="s">
        <v>2505</v>
      </c>
      <c r="B265" s="42" t="str">
        <f t="shared" si="14"/>
        <v>消费支付/消费信息/消费笔数品类分布/运动和娱乐露营地</v>
      </c>
      <c r="C265" s="43">
        <v>4</v>
      </c>
      <c r="D265" s="44" t="s">
        <v>3355</v>
      </c>
      <c r="E265" s="44" t="s">
        <v>3417</v>
      </c>
      <c r="F265" s="44" t="s">
        <v>3986</v>
      </c>
      <c r="G265" s="44" t="s">
        <v>3420</v>
      </c>
      <c r="H265" s="44" t="s">
        <v>3417</v>
      </c>
      <c r="I265" s="95" t="s">
        <v>3420</v>
      </c>
      <c r="J265" s="44" t="s">
        <v>7616</v>
      </c>
      <c r="K265" s="42" t="str">
        <f t="shared" si="13"/>
        <v>000100002001002227</v>
      </c>
    </row>
    <row r="266" spans="1:11" s="5" customFormat="1" ht="16.5" hidden="1" customHeight="1">
      <c r="A266" s="42" t="s">
        <v>2507</v>
      </c>
      <c r="B266" s="42" t="str">
        <f t="shared" si="14"/>
        <v>消费支付/消费信息/消费笔数品类分布/活动房车及露营场所</v>
      </c>
      <c r="C266" s="43">
        <v>4</v>
      </c>
      <c r="D266" s="44" t="s">
        <v>3355</v>
      </c>
      <c r="E266" s="44" t="s">
        <v>3417</v>
      </c>
      <c r="F266" s="44" t="s">
        <v>3986</v>
      </c>
      <c r="G266" s="44" t="s">
        <v>3420</v>
      </c>
      <c r="H266" s="44" t="s">
        <v>3417</v>
      </c>
      <c r="I266" s="95" t="s">
        <v>3420</v>
      </c>
      <c r="J266" s="44" t="s">
        <v>7617</v>
      </c>
      <c r="K266" s="42" t="str">
        <f t="shared" si="13"/>
        <v>000100002001002228</v>
      </c>
    </row>
    <row r="267" spans="1:11" s="5" customFormat="1" ht="16.5" hidden="1" customHeight="1">
      <c r="A267" s="42" t="s">
        <v>2509</v>
      </c>
      <c r="B267" s="42" t="str">
        <f t="shared" si="14"/>
        <v>消费支付/消费信息/消费笔数品类分布/歌舞厅、KTV</v>
      </c>
      <c r="C267" s="43">
        <v>4</v>
      </c>
      <c r="D267" s="44" t="s">
        <v>3355</v>
      </c>
      <c r="E267" s="44" t="s">
        <v>3417</v>
      </c>
      <c r="F267" s="44" t="s">
        <v>3986</v>
      </c>
      <c r="G267" s="44" t="s">
        <v>3420</v>
      </c>
      <c r="H267" s="44" t="s">
        <v>3417</v>
      </c>
      <c r="I267" s="95" t="s">
        <v>3420</v>
      </c>
      <c r="J267" s="44" t="s">
        <v>7618</v>
      </c>
      <c r="K267" s="42" t="str">
        <f t="shared" si="13"/>
        <v>000100002001002229</v>
      </c>
    </row>
    <row r="268" spans="1:11" s="5" customFormat="1" ht="16.5" hidden="1" customHeight="1">
      <c r="A268" s="42" t="s">
        <v>2511</v>
      </c>
      <c r="B268" s="42" t="str">
        <f t="shared" si="14"/>
        <v>消费支付/消费信息/消费笔数品类分布/大型游戏机和游戏场所</v>
      </c>
      <c r="C268" s="43">
        <v>4</v>
      </c>
      <c r="D268" s="44" t="s">
        <v>3355</v>
      </c>
      <c r="E268" s="44" t="s">
        <v>3417</v>
      </c>
      <c r="F268" s="44" t="s">
        <v>3986</v>
      </c>
      <c r="G268" s="44" t="s">
        <v>3420</v>
      </c>
      <c r="H268" s="44" t="s">
        <v>3417</v>
      </c>
      <c r="I268" s="95" t="s">
        <v>3420</v>
      </c>
      <c r="J268" s="44" t="s">
        <v>7619</v>
      </c>
      <c r="K268" s="42" t="str">
        <f t="shared" si="13"/>
        <v>000100002001002230</v>
      </c>
    </row>
    <row r="269" spans="1:11" s="5" customFormat="1" ht="16.5" hidden="1" customHeight="1">
      <c r="A269" s="42" t="s">
        <v>2513</v>
      </c>
      <c r="B269" s="42" t="str">
        <f t="shared" si="14"/>
        <v>消费支付/消费信息/消费笔数品类分布/台球、撞球场所</v>
      </c>
      <c r="C269" s="43">
        <v>4</v>
      </c>
      <c r="D269" s="44" t="s">
        <v>3355</v>
      </c>
      <c r="E269" s="44" t="s">
        <v>3417</v>
      </c>
      <c r="F269" s="44" t="s">
        <v>3986</v>
      </c>
      <c r="G269" s="44" t="s">
        <v>3420</v>
      </c>
      <c r="H269" s="44" t="s">
        <v>3417</v>
      </c>
      <c r="I269" s="95" t="s">
        <v>3420</v>
      </c>
      <c r="J269" s="44" t="s">
        <v>7620</v>
      </c>
      <c r="K269" s="42" t="str">
        <f t="shared" si="13"/>
        <v>000100002001002231</v>
      </c>
    </row>
    <row r="270" spans="1:11" s="5" customFormat="1" ht="16.5" hidden="1" customHeight="1">
      <c r="A270" s="42" t="s">
        <v>2515</v>
      </c>
      <c r="B270" s="42" t="str">
        <f t="shared" si="14"/>
        <v>消费支付/消费信息/消费笔数品类分布/保龄球馆</v>
      </c>
      <c r="C270" s="43">
        <v>4</v>
      </c>
      <c r="D270" s="44" t="s">
        <v>3355</v>
      </c>
      <c r="E270" s="44" t="s">
        <v>3417</v>
      </c>
      <c r="F270" s="44" t="s">
        <v>3986</v>
      </c>
      <c r="G270" s="44" t="s">
        <v>3420</v>
      </c>
      <c r="H270" s="44" t="s">
        <v>3417</v>
      </c>
      <c r="I270" s="95" t="s">
        <v>3420</v>
      </c>
      <c r="J270" s="44" t="s">
        <v>7621</v>
      </c>
      <c r="K270" s="42" t="str">
        <f t="shared" si="13"/>
        <v>000100002001002232</v>
      </c>
    </row>
    <row r="271" spans="1:11" s="5" customFormat="1" ht="16.5" hidden="1" customHeight="1">
      <c r="A271" s="42" t="s">
        <v>2517</v>
      </c>
      <c r="B271" s="42" t="str">
        <f t="shared" si="14"/>
        <v>消费支付/消费信息/消费笔数品类分布/商业体育场馆、职业体育俱乐部、运动场和体育推广公司</v>
      </c>
      <c r="C271" s="43">
        <v>4</v>
      </c>
      <c r="D271" s="44" t="s">
        <v>3355</v>
      </c>
      <c r="E271" s="44" t="s">
        <v>3417</v>
      </c>
      <c r="F271" s="44" t="s">
        <v>3986</v>
      </c>
      <c r="G271" s="44" t="s">
        <v>3420</v>
      </c>
      <c r="H271" s="44" t="s">
        <v>3417</v>
      </c>
      <c r="I271" s="95" t="s">
        <v>3420</v>
      </c>
      <c r="J271" s="44" t="s">
        <v>7622</v>
      </c>
      <c r="K271" s="42" t="str">
        <f t="shared" si="13"/>
        <v>000100002001002233</v>
      </c>
    </row>
    <row r="272" spans="1:11" s="5" customFormat="1" ht="16.5" hidden="1" customHeight="1">
      <c r="A272" s="42" t="s">
        <v>2519</v>
      </c>
      <c r="B272" s="42" t="str">
        <f t="shared" si="14"/>
        <v>消费支付/消费信息/消费笔数品类分布/公共高尔夫球场</v>
      </c>
      <c r="C272" s="43">
        <v>4</v>
      </c>
      <c r="D272" s="44" t="s">
        <v>3355</v>
      </c>
      <c r="E272" s="44" t="s">
        <v>3417</v>
      </c>
      <c r="F272" s="44" t="s">
        <v>3986</v>
      </c>
      <c r="G272" s="44" t="s">
        <v>3420</v>
      </c>
      <c r="H272" s="44" t="s">
        <v>3417</v>
      </c>
      <c r="I272" s="95" t="s">
        <v>3420</v>
      </c>
      <c r="J272" s="44" t="s">
        <v>7623</v>
      </c>
      <c r="K272" s="42" t="str">
        <f t="shared" si="13"/>
        <v>000100002001002234</v>
      </c>
    </row>
    <row r="273" spans="1:11" s="5" customFormat="1" ht="16.5" hidden="1" customHeight="1">
      <c r="A273" s="42" t="s">
        <v>2521</v>
      </c>
      <c r="B273" s="42" t="str">
        <f t="shared" si="14"/>
        <v>消费支付/消费信息/消费笔数品类分布/健身、各种俱乐部、私人高尔夫课程</v>
      </c>
      <c r="C273" s="43">
        <v>4</v>
      </c>
      <c r="D273" s="44" t="s">
        <v>3355</v>
      </c>
      <c r="E273" s="44" t="s">
        <v>3417</v>
      </c>
      <c r="F273" s="44" t="s">
        <v>3986</v>
      </c>
      <c r="G273" s="44" t="s">
        <v>3420</v>
      </c>
      <c r="H273" s="44" t="s">
        <v>3417</v>
      </c>
      <c r="I273" s="95" t="s">
        <v>3420</v>
      </c>
      <c r="J273" s="44" t="s">
        <v>7624</v>
      </c>
      <c r="K273" s="42" t="str">
        <f t="shared" si="13"/>
        <v>000100002001002235</v>
      </c>
    </row>
    <row r="274" spans="1:11" s="5" customFormat="1" ht="16.5" hidden="1" customHeight="1">
      <c r="A274" s="42" t="s">
        <v>2523</v>
      </c>
      <c r="B274" s="42" t="str">
        <f t="shared" si="14"/>
        <v>消费支付/消费信息/消费笔数品类分布/未列入其他代码的乐队、文艺表演</v>
      </c>
      <c r="C274" s="43">
        <v>4</v>
      </c>
      <c r="D274" s="44" t="s">
        <v>3355</v>
      </c>
      <c r="E274" s="44" t="s">
        <v>3417</v>
      </c>
      <c r="F274" s="44" t="s">
        <v>3986</v>
      </c>
      <c r="G274" s="44" t="s">
        <v>3420</v>
      </c>
      <c r="H274" s="44" t="s">
        <v>3417</v>
      </c>
      <c r="I274" s="95" t="s">
        <v>3420</v>
      </c>
      <c r="J274" s="44" t="s">
        <v>7625</v>
      </c>
      <c r="K274" s="42" t="str">
        <f t="shared" si="13"/>
        <v>000100002001002236</v>
      </c>
    </row>
    <row r="275" spans="1:11" s="5" customFormat="1" ht="16.5" hidden="1" customHeight="1">
      <c r="A275" s="42" t="s">
        <v>2525</v>
      </c>
      <c r="B275" s="42" t="str">
        <f t="shared" si="14"/>
        <v>消费支付/消费信息/消费笔数品类分布/戏剧制片（不含电影）、演出和票务</v>
      </c>
      <c r="C275" s="43">
        <v>4</v>
      </c>
      <c r="D275" s="44" t="s">
        <v>3355</v>
      </c>
      <c r="E275" s="44" t="s">
        <v>3417</v>
      </c>
      <c r="F275" s="44" t="s">
        <v>3986</v>
      </c>
      <c r="G275" s="44" t="s">
        <v>3420</v>
      </c>
      <c r="H275" s="44" t="s">
        <v>3417</v>
      </c>
      <c r="I275" s="95" t="s">
        <v>3420</v>
      </c>
      <c r="J275" s="44" t="s">
        <v>7626</v>
      </c>
      <c r="K275" s="42" t="str">
        <f t="shared" si="13"/>
        <v>000100002001002237</v>
      </c>
    </row>
    <row r="276" spans="1:11" s="5" customFormat="1" ht="16.5" hidden="1" customHeight="1">
      <c r="A276" s="42" t="s">
        <v>2527</v>
      </c>
      <c r="B276" s="42" t="str">
        <f t="shared" si="14"/>
        <v>消费支付/消费信息/消费笔数品类分布/出租录像带服务</v>
      </c>
      <c r="C276" s="43">
        <v>4</v>
      </c>
      <c r="D276" s="44" t="s">
        <v>3355</v>
      </c>
      <c r="E276" s="44" t="s">
        <v>3417</v>
      </c>
      <c r="F276" s="44" t="s">
        <v>3986</v>
      </c>
      <c r="G276" s="44" t="s">
        <v>3420</v>
      </c>
      <c r="H276" s="44" t="s">
        <v>3417</v>
      </c>
      <c r="I276" s="95" t="s">
        <v>3420</v>
      </c>
      <c r="J276" s="44" t="s">
        <v>7627</v>
      </c>
      <c r="K276" s="42" t="str">
        <f t="shared" si="13"/>
        <v>000100002001002238</v>
      </c>
    </row>
    <row r="277" spans="1:11" s="5" customFormat="1" ht="16.5" hidden="1" customHeight="1">
      <c r="A277" s="42" t="s">
        <v>2529</v>
      </c>
      <c r="B277" s="42" t="str">
        <f t="shared" si="14"/>
        <v>消费支付/消费信息/消费笔数品类分布/游乐园、马戏团、嘉年华、占卜</v>
      </c>
      <c r="C277" s="43">
        <v>4</v>
      </c>
      <c r="D277" s="44" t="s">
        <v>3355</v>
      </c>
      <c r="E277" s="44" t="s">
        <v>3417</v>
      </c>
      <c r="F277" s="44" t="s">
        <v>3986</v>
      </c>
      <c r="G277" s="44" t="s">
        <v>3420</v>
      </c>
      <c r="H277" s="44" t="s">
        <v>3417</v>
      </c>
      <c r="I277" s="95" t="s">
        <v>3420</v>
      </c>
      <c r="J277" s="44" t="s">
        <v>7628</v>
      </c>
      <c r="K277" s="42" t="str">
        <f t="shared" si="13"/>
        <v>000100002001002239</v>
      </c>
    </row>
    <row r="278" spans="1:11" s="5" customFormat="1" ht="16.5" hidden="1" customHeight="1">
      <c r="A278" s="42" t="s">
        <v>2531</v>
      </c>
      <c r="B278" s="42" t="str">
        <f t="shared" si="14"/>
        <v>消费支付/消费信息/消费笔数品类分布/洗浴、按摩服务</v>
      </c>
      <c r="C278" s="43">
        <v>4</v>
      </c>
      <c r="D278" s="44" t="s">
        <v>3355</v>
      </c>
      <c r="E278" s="44" t="s">
        <v>3417</v>
      </c>
      <c r="F278" s="44" t="s">
        <v>3986</v>
      </c>
      <c r="G278" s="44" t="s">
        <v>3420</v>
      </c>
      <c r="H278" s="44" t="s">
        <v>3417</v>
      </c>
      <c r="I278" s="95" t="s">
        <v>3420</v>
      </c>
      <c r="J278" s="44" t="s">
        <v>7629</v>
      </c>
      <c r="K278" s="42" t="str">
        <f t="shared" si="13"/>
        <v>000100002001002240</v>
      </c>
    </row>
    <row r="279" spans="1:11" s="5" customFormat="1" ht="16.5" hidden="1" customHeight="1">
      <c r="A279" s="42" t="s">
        <v>2533</v>
      </c>
      <c r="B279" s="42" t="str">
        <f t="shared" si="14"/>
        <v>消费支付/消费信息/消费笔数品类分布/美容、SPA</v>
      </c>
      <c r="C279" s="43">
        <v>4</v>
      </c>
      <c r="D279" s="44" t="s">
        <v>3355</v>
      </c>
      <c r="E279" s="44" t="s">
        <v>3417</v>
      </c>
      <c r="F279" s="44" t="s">
        <v>3986</v>
      </c>
      <c r="G279" s="44" t="s">
        <v>3420</v>
      </c>
      <c r="H279" s="44" t="s">
        <v>3417</v>
      </c>
      <c r="I279" s="95" t="s">
        <v>3420</v>
      </c>
      <c r="J279" s="44" t="s">
        <v>7630</v>
      </c>
      <c r="K279" s="42" t="str">
        <f t="shared" si="13"/>
        <v>000100002001002241</v>
      </c>
    </row>
    <row r="280" spans="1:11" s="5" customFormat="1" ht="16.5" hidden="1" customHeight="1">
      <c r="A280" s="42" t="s">
        <v>2535</v>
      </c>
      <c r="B280" s="42" t="str">
        <f t="shared" si="14"/>
        <v>消费支付/消费信息/消费笔数品类分布/水族馆、海洋馆</v>
      </c>
      <c r="C280" s="43">
        <v>4</v>
      </c>
      <c r="D280" s="44" t="s">
        <v>3355</v>
      </c>
      <c r="E280" s="44" t="s">
        <v>3417</v>
      </c>
      <c r="F280" s="44" t="s">
        <v>3986</v>
      </c>
      <c r="G280" s="44" t="s">
        <v>3420</v>
      </c>
      <c r="H280" s="44" t="s">
        <v>3417</v>
      </c>
      <c r="I280" s="95" t="s">
        <v>3420</v>
      </c>
      <c r="J280" s="44" t="s">
        <v>7631</v>
      </c>
      <c r="K280" s="42" t="str">
        <f t="shared" si="13"/>
        <v>000100002001002242</v>
      </c>
    </row>
    <row r="281" spans="1:11" s="5" customFormat="1" ht="16.5" hidden="1" customHeight="1">
      <c r="A281" s="42" t="s">
        <v>2537</v>
      </c>
      <c r="B281" s="42" t="str">
        <f t="shared" si="14"/>
        <v>消费支付/消费信息/消费笔数品类分布/药店</v>
      </c>
      <c r="C281" s="43">
        <v>4</v>
      </c>
      <c r="D281" s="44" t="s">
        <v>3355</v>
      </c>
      <c r="E281" s="44" t="s">
        <v>3417</v>
      </c>
      <c r="F281" s="44" t="s">
        <v>3986</v>
      </c>
      <c r="G281" s="44" t="s">
        <v>3420</v>
      </c>
      <c r="H281" s="44" t="s">
        <v>3417</v>
      </c>
      <c r="I281" s="95" t="s">
        <v>3420</v>
      </c>
      <c r="J281" s="44" t="s">
        <v>7632</v>
      </c>
      <c r="K281" s="42" t="str">
        <f t="shared" si="13"/>
        <v>000100002001002243</v>
      </c>
    </row>
    <row r="282" spans="1:11" s="5" customFormat="1" ht="16.5" hidden="1" customHeight="1">
      <c r="A282" s="42" t="s">
        <v>2540</v>
      </c>
      <c r="B282" s="42" t="str">
        <f t="shared" si="14"/>
        <v>消费支付/消费信息/消费笔数品类分布/正骨医生</v>
      </c>
      <c r="C282" s="43">
        <v>4</v>
      </c>
      <c r="D282" s="44" t="s">
        <v>3355</v>
      </c>
      <c r="E282" s="44" t="s">
        <v>3417</v>
      </c>
      <c r="F282" s="44" t="s">
        <v>3986</v>
      </c>
      <c r="G282" s="44" t="s">
        <v>3420</v>
      </c>
      <c r="H282" s="44" t="s">
        <v>3417</v>
      </c>
      <c r="I282" s="95" t="s">
        <v>3420</v>
      </c>
      <c r="J282" s="44" t="s">
        <v>7633</v>
      </c>
      <c r="K282" s="42" t="str">
        <f t="shared" si="13"/>
        <v>000100002001002244</v>
      </c>
    </row>
    <row r="283" spans="1:11" s="5" customFormat="1" ht="16.5" hidden="1" customHeight="1">
      <c r="A283" s="42" t="s">
        <v>2542</v>
      </c>
      <c r="B283" s="42" t="str">
        <f t="shared" si="14"/>
        <v>消费支付/消费信息/消费笔数品类分布/公立医院</v>
      </c>
      <c r="C283" s="43">
        <v>4</v>
      </c>
      <c r="D283" s="44" t="s">
        <v>3355</v>
      </c>
      <c r="E283" s="44" t="s">
        <v>3417</v>
      </c>
      <c r="F283" s="44" t="s">
        <v>3986</v>
      </c>
      <c r="G283" s="44" t="s">
        <v>3420</v>
      </c>
      <c r="H283" s="44" t="s">
        <v>3417</v>
      </c>
      <c r="I283" s="95" t="s">
        <v>3420</v>
      </c>
      <c r="J283" s="44" t="s">
        <v>7634</v>
      </c>
      <c r="K283" s="42" t="str">
        <f t="shared" si="13"/>
        <v>000100002001002245</v>
      </c>
    </row>
    <row r="284" spans="1:11" s="5" customFormat="1" ht="16.5" hidden="1" customHeight="1">
      <c r="A284" s="42" t="s">
        <v>2544</v>
      </c>
      <c r="B284" s="42" t="str">
        <f t="shared" si="14"/>
        <v>消费支付/消费信息/消费笔数品类分布/按摩医生、盲人按摩</v>
      </c>
      <c r="C284" s="43">
        <v>4</v>
      </c>
      <c r="D284" s="44" t="s">
        <v>3355</v>
      </c>
      <c r="E284" s="44" t="s">
        <v>3417</v>
      </c>
      <c r="F284" s="44" t="s">
        <v>3986</v>
      </c>
      <c r="G284" s="44" t="s">
        <v>3420</v>
      </c>
      <c r="H284" s="44" t="s">
        <v>3417</v>
      </c>
      <c r="I284" s="95" t="s">
        <v>3420</v>
      </c>
      <c r="J284" s="44" t="s">
        <v>7635</v>
      </c>
      <c r="K284" s="42" t="str">
        <f t="shared" si="13"/>
        <v>000100002001002246</v>
      </c>
    </row>
    <row r="285" spans="1:11" s="5" customFormat="1" ht="16.5" hidden="1" customHeight="1">
      <c r="A285" s="42" t="s">
        <v>2546</v>
      </c>
      <c r="B285" s="42" t="str">
        <f t="shared" si="14"/>
        <v>消费支付/消费信息/消费笔数品类分布/眼光配镜师、眼科医生</v>
      </c>
      <c r="C285" s="43">
        <v>4</v>
      </c>
      <c r="D285" s="44" t="s">
        <v>3355</v>
      </c>
      <c r="E285" s="44" t="s">
        <v>3417</v>
      </c>
      <c r="F285" s="44" t="s">
        <v>3986</v>
      </c>
      <c r="G285" s="44" t="s">
        <v>3420</v>
      </c>
      <c r="H285" s="44" t="s">
        <v>3417</v>
      </c>
      <c r="I285" s="95" t="s">
        <v>3420</v>
      </c>
      <c r="J285" s="44" t="s">
        <v>7636</v>
      </c>
      <c r="K285" s="42" t="str">
        <f t="shared" si="13"/>
        <v>000100002001002247</v>
      </c>
    </row>
    <row r="286" spans="1:11" s="5" customFormat="1" ht="16.5" hidden="1" customHeight="1">
      <c r="A286" s="42" t="s">
        <v>2548</v>
      </c>
      <c r="B286" s="42" t="str">
        <f t="shared" si="14"/>
        <v>消费支付/消费信息/消费笔数品类分布/手足病医生</v>
      </c>
      <c r="C286" s="43">
        <v>4</v>
      </c>
      <c r="D286" s="44" t="s">
        <v>3355</v>
      </c>
      <c r="E286" s="44" t="s">
        <v>3417</v>
      </c>
      <c r="F286" s="44" t="s">
        <v>3986</v>
      </c>
      <c r="G286" s="44" t="s">
        <v>3420</v>
      </c>
      <c r="H286" s="44" t="s">
        <v>3417</v>
      </c>
      <c r="I286" s="95" t="s">
        <v>3420</v>
      </c>
      <c r="J286" s="44" t="s">
        <v>7637</v>
      </c>
      <c r="K286" s="42" t="str">
        <f t="shared" si="13"/>
        <v>000100002001002248</v>
      </c>
    </row>
    <row r="287" spans="1:11" s="5" customFormat="1" ht="16.5" hidden="1" customHeight="1">
      <c r="A287" s="42" t="s">
        <v>2550</v>
      </c>
      <c r="B287" s="42" t="str">
        <f t="shared" si="14"/>
        <v>消费支付/消费信息/消费笔数品类分布/护理和照料服务</v>
      </c>
      <c r="C287" s="43">
        <v>4</v>
      </c>
      <c r="D287" s="44" t="s">
        <v>3355</v>
      </c>
      <c r="E287" s="44" t="s">
        <v>3417</v>
      </c>
      <c r="F287" s="44" t="s">
        <v>3986</v>
      </c>
      <c r="G287" s="44" t="s">
        <v>3420</v>
      </c>
      <c r="H287" s="44" t="s">
        <v>3417</v>
      </c>
      <c r="I287" s="95" t="s">
        <v>3420</v>
      </c>
      <c r="J287" s="44" t="s">
        <v>7638</v>
      </c>
      <c r="K287" s="42" t="str">
        <f t="shared" ref="K287:K350" si="15">D287&amp;E287&amp;F287&amp;G287&amp;H287&amp;I287&amp;J287</f>
        <v>000100002001002249</v>
      </c>
    </row>
    <row r="288" spans="1:11" s="5" customFormat="1" ht="16.5" hidden="1" customHeight="1">
      <c r="A288" s="42" t="s">
        <v>2552</v>
      </c>
      <c r="B288" s="42" t="str">
        <f t="shared" si="14"/>
        <v>消费支付/消费信息/消费笔数品类分布/医学和牙科实验室</v>
      </c>
      <c r="C288" s="43">
        <v>4</v>
      </c>
      <c r="D288" s="44" t="s">
        <v>3355</v>
      </c>
      <c r="E288" s="44" t="s">
        <v>3417</v>
      </c>
      <c r="F288" s="44" t="s">
        <v>3986</v>
      </c>
      <c r="G288" s="44" t="s">
        <v>3420</v>
      </c>
      <c r="H288" s="44" t="s">
        <v>3417</v>
      </c>
      <c r="I288" s="95" t="s">
        <v>3420</v>
      </c>
      <c r="J288" s="44" t="s">
        <v>7639</v>
      </c>
      <c r="K288" s="42" t="str">
        <f t="shared" si="15"/>
        <v>000100002001002250</v>
      </c>
    </row>
    <row r="289" spans="1:11" s="5" customFormat="1" ht="16.5" hidden="1" customHeight="1">
      <c r="A289" s="42" t="s">
        <v>2554</v>
      </c>
      <c r="B289" s="42" t="str">
        <f t="shared" si="14"/>
        <v>消费支付/消费信息/消费笔数品类分布/牙科医生、整牙医生</v>
      </c>
      <c r="C289" s="43">
        <v>4</v>
      </c>
      <c r="D289" s="44" t="s">
        <v>3355</v>
      </c>
      <c r="E289" s="44" t="s">
        <v>3417</v>
      </c>
      <c r="F289" s="44" t="s">
        <v>3986</v>
      </c>
      <c r="G289" s="44" t="s">
        <v>3420</v>
      </c>
      <c r="H289" s="44" t="s">
        <v>3417</v>
      </c>
      <c r="I289" s="95" t="s">
        <v>3420</v>
      </c>
      <c r="J289" s="44" t="s">
        <v>7640</v>
      </c>
      <c r="K289" s="42" t="str">
        <f t="shared" si="15"/>
        <v>000100002001002251</v>
      </c>
    </row>
    <row r="290" spans="1:11" s="5" customFormat="1" ht="16.5" hidden="1" customHeight="1">
      <c r="A290" s="42" t="s">
        <v>2556</v>
      </c>
      <c r="B290" s="42" t="str">
        <f t="shared" si="14"/>
        <v>消费支付/消费信息/消费笔数品类分布/未列入其它代码的医疗保健服务</v>
      </c>
      <c r="C290" s="43">
        <v>4</v>
      </c>
      <c r="D290" s="44" t="s">
        <v>3355</v>
      </c>
      <c r="E290" s="44" t="s">
        <v>3417</v>
      </c>
      <c r="F290" s="44" t="s">
        <v>3986</v>
      </c>
      <c r="G290" s="44" t="s">
        <v>3420</v>
      </c>
      <c r="H290" s="44" t="s">
        <v>3417</v>
      </c>
      <c r="I290" s="95" t="s">
        <v>3420</v>
      </c>
      <c r="J290" s="44" t="s">
        <v>7641</v>
      </c>
      <c r="K290" s="42" t="str">
        <f t="shared" si="15"/>
        <v>000100002001002252</v>
      </c>
    </row>
    <row r="291" spans="1:11" s="5" customFormat="1" ht="16.5" hidden="1" customHeight="1">
      <c r="A291" s="42" t="s">
        <v>2558</v>
      </c>
      <c r="B291" s="42" t="str">
        <f t="shared" si="14"/>
        <v>消费支付/消费信息/消费笔数品类分布/未列入其它代码的医生和医师</v>
      </c>
      <c r="C291" s="43">
        <v>4</v>
      </c>
      <c r="D291" s="44" t="s">
        <v>3355</v>
      </c>
      <c r="E291" s="44" t="s">
        <v>3417</v>
      </c>
      <c r="F291" s="44" t="s">
        <v>3986</v>
      </c>
      <c r="G291" s="44" t="s">
        <v>3420</v>
      </c>
      <c r="H291" s="44" t="s">
        <v>3417</v>
      </c>
      <c r="I291" s="95" t="s">
        <v>3420</v>
      </c>
      <c r="J291" s="44" t="s">
        <v>7642</v>
      </c>
      <c r="K291" s="42" t="str">
        <f t="shared" si="15"/>
        <v>000100002001002253</v>
      </c>
    </row>
    <row r="292" spans="1:11" s="5" customFormat="1" ht="16.5" hidden="1" customHeight="1">
      <c r="A292" s="42" t="s">
        <v>2560</v>
      </c>
      <c r="B292" s="42" t="str">
        <f t="shared" si="14"/>
        <v>消费支付/消费信息/消费笔数品类分布/兽医服务</v>
      </c>
      <c r="C292" s="43">
        <v>4</v>
      </c>
      <c r="D292" s="44" t="s">
        <v>3355</v>
      </c>
      <c r="E292" s="44" t="s">
        <v>3417</v>
      </c>
      <c r="F292" s="44" t="s">
        <v>3986</v>
      </c>
      <c r="G292" s="44" t="s">
        <v>3420</v>
      </c>
      <c r="H292" s="44" t="s">
        <v>3417</v>
      </c>
      <c r="I292" s="95" t="s">
        <v>3420</v>
      </c>
      <c r="J292" s="44" t="s">
        <v>7643</v>
      </c>
      <c r="K292" s="42" t="str">
        <f t="shared" si="15"/>
        <v>000100002001002254</v>
      </c>
    </row>
    <row r="293" spans="1:11" s="5" customFormat="1" ht="16.5" hidden="1" customHeight="1">
      <c r="A293" s="42" t="s">
        <v>2562</v>
      </c>
      <c r="B293" s="42" t="str">
        <f t="shared" si="14"/>
        <v>消费支付/消费信息/消费笔数品类分布/救护车服务</v>
      </c>
      <c r="C293" s="43">
        <v>4</v>
      </c>
      <c r="D293" s="44" t="s">
        <v>3355</v>
      </c>
      <c r="E293" s="44" t="s">
        <v>3417</v>
      </c>
      <c r="F293" s="44" t="s">
        <v>3986</v>
      </c>
      <c r="G293" s="44" t="s">
        <v>3420</v>
      </c>
      <c r="H293" s="44" t="s">
        <v>3417</v>
      </c>
      <c r="I293" s="95" t="s">
        <v>3420</v>
      </c>
      <c r="J293" s="44" t="s">
        <v>7644</v>
      </c>
      <c r="K293" s="42" t="str">
        <f t="shared" si="15"/>
        <v>000100002001002255</v>
      </c>
    </row>
    <row r="294" spans="1:11" s="5" customFormat="1" ht="16.5" hidden="1" customHeight="1">
      <c r="A294" s="42" t="s">
        <v>2564</v>
      </c>
      <c r="B294" s="42" t="str">
        <f t="shared" si="14"/>
        <v>消费支付/消费信息/消费笔数品类分布/国家邮政服务</v>
      </c>
      <c r="C294" s="43">
        <v>4</v>
      </c>
      <c r="D294" s="44" t="s">
        <v>3355</v>
      </c>
      <c r="E294" s="44" t="s">
        <v>3417</v>
      </c>
      <c r="F294" s="44" t="s">
        <v>3986</v>
      </c>
      <c r="G294" s="44" t="s">
        <v>3420</v>
      </c>
      <c r="H294" s="44" t="s">
        <v>3417</v>
      </c>
      <c r="I294" s="95" t="s">
        <v>3420</v>
      </c>
      <c r="J294" s="44" t="s">
        <v>7645</v>
      </c>
      <c r="K294" s="42" t="str">
        <f t="shared" si="15"/>
        <v>000100002001002256</v>
      </c>
    </row>
    <row r="295" spans="1:11" s="5" customFormat="1" ht="16.5" hidden="1" customHeight="1">
      <c r="A295" s="42" t="s">
        <v>2567</v>
      </c>
      <c r="B295" s="42" t="str">
        <f t="shared" si="14"/>
        <v>消费支付/消费信息/消费笔数品类分布/快递服务（空运、地面运输或海运）</v>
      </c>
      <c r="C295" s="43">
        <v>4</v>
      </c>
      <c r="D295" s="44" t="s">
        <v>3355</v>
      </c>
      <c r="E295" s="44" t="s">
        <v>3417</v>
      </c>
      <c r="F295" s="44" t="s">
        <v>3986</v>
      </c>
      <c r="G295" s="44" t="s">
        <v>3420</v>
      </c>
      <c r="H295" s="44" t="s">
        <v>3417</v>
      </c>
      <c r="I295" s="95" t="s">
        <v>3420</v>
      </c>
      <c r="J295" s="44" t="s">
        <v>7646</v>
      </c>
      <c r="K295" s="42" t="str">
        <f t="shared" si="15"/>
        <v>000100002001002257</v>
      </c>
    </row>
    <row r="296" spans="1:11" s="5" customFormat="1" ht="16.5" hidden="1" customHeight="1">
      <c r="A296" s="42" t="s">
        <v>2569</v>
      </c>
      <c r="B296" s="42" t="str">
        <f t="shared" ref="B296:B360" si="16">"消费支付/消费信息/消费笔数品类分布/"&amp;A296</f>
        <v>消费支付/消费信息/消费笔数品类分布/烟草配送</v>
      </c>
      <c r="C296" s="43">
        <v>4</v>
      </c>
      <c r="D296" s="44" t="s">
        <v>3355</v>
      </c>
      <c r="E296" s="44" t="s">
        <v>3417</v>
      </c>
      <c r="F296" s="44" t="s">
        <v>3986</v>
      </c>
      <c r="G296" s="44" t="s">
        <v>3420</v>
      </c>
      <c r="H296" s="44" t="s">
        <v>3417</v>
      </c>
      <c r="I296" s="95" t="s">
        <v>3420</v>
      </c>
      <c r="J296" s="44" t="s">
        <v>7647</v>
      </c>
      <c r="K296" s="42" t="str">
        <f t="shared" si="15"/>
        <v>000100002001002258</v>
      </c>
    </row>
    <row r="297" spans="1:11" s="5" customFormat="1" ht="16.5" hidden="1" customHeight="1">
      <c r="A297" s="42" t="s">
        <v>2571</v>
      </c>
      <c r="B297" s="42" t="str">
        <f t="shared" si="16"/>
        <v>消费支付/消费信息/消费笔数品类分布/货物搬运和托运（速递）</v>
      </c>
      <c r="C297" s="43">
        <v>4</v>
      </c>
      <c r="D297" s="44" t="s">
        <v>3355</v>
      </c>
      <c r="E297" s="44" t="s">
        <v>3417</v>
      </c>
      <c r="F297" s="44" t="s">
        <v>3986</v>
      </c>
      <c r="G297" s="44" t="s">
        <v>3420</v>
      </c>
      <c r="H297" s="44" t="s">
        <v>3417</v>
      </c>
      <c r="I297" s="95" t="s">
        <v>3420</v>
      </c>
      <c r="J297" s="44" t="s">
        <v>7648</v>
      </c>
      <c r="K297" s="42" t="str">
        <f t="shared" si="15"/>
        <v>000100002001002259</v>
      </c>
    </row>
    <row r="298" spans="1:11" s="5" customFormat="1" ht="16.5" hidden="1" customHeight="1">
      <c r="A298" s="42" t="s">
        <v>2573</v>
      </c>
      <c r="B298" s="42" t="str">
        <f t="shared" si="16"/>
        <v>消费支付/消费信息/消费笔数品类分布/市民、社会及友爱组织</v>
      </c>
      <c r="C298" s="43">
        <v>4</v>
      </c>
      <c r="D298" s="44" t="s">
        <v>3355</v>
      </c>
      <c r="E298" s="44" t="s">
        <v>3417</v>
      </c>
      <c r="F298" s="44" t="s">
        <v>3986</v>
      </c>
      <c r="G298" s="44" t="s">
        <v>3420</v>
      </c>
      <c r="H298" s="44" t="s">
        <v>3417</v>
      </c>
      <c r="I298" s="95" t="s">
        <v>3420</v>
      </c>
      <c r="J298" s="44" t="s">
        <v>7649</v>
      </c>
      <c r="K298" s="42" t="str">
        <f t="shared" si="15"/>
        <v>000100002001002260</v>
      </c>
    </row>
    <row r="299" spans="1:11" s="5" customFormat="1" ht="16.5" hidden="1" customHeight="1">
      <c r="A299" s="42" t="s">
        <v>2576</v>
      </c>
      <c r="B299" s="42" t="str">
        <f t="shared" si="16"/>
        <v>消费支付/消费信息/消费笔数品类分布/未列入其它代码的会员组织</v>
      </c>
      <c r="C299" s="43">
        <v>4</v>
      </c>
      <c r="D299" s="44" t="s">
        <v>3355</v>
      </c>
      <c r="E299" s="44" t="s">
        <v>3417</v>
      </c>
      <c r="F299" s="44" t="s">
        <v>3986</v>
      </c>
      <c r="G299" s="44" t="s">
        <v>3420</v>
      </c>
      <c r="H299" s="44" t="s">
        <v>3417</v>
      </c>
      <c r="I299" s="95" t="s">
        <v>3420</v>
      </c>
      <c r="J299" s="44" t="s">
        <v>7650</v>
      </c>
      <c r="K299" s="42" t="str">
        <f t="shared" si="15"/>
        <v>000100002001002261</v>
      </c>
    </row>
    <row r="300" spans="1:11" s="5" customFormat="1" ht="16.5" hidden="1" customHeight="1">
      <c r="A300" s="42" t="s">
        <v>2578</v>
      </c>
      <c r="B300" s="42" t="str">
        <f t="shared" si="16"/>
        <v>消费支付/消费信息/消费笔数品类分布/宗教组织</v>
      </c>
      <c r="C300" s="43">
        <v>4</v>
      </c>
      <c r="D300" s="44" t="s">
        <v>3355</v>
      </c>
      <c r="E300" s="44" t="s">
        <v>3417</v>
      </c>
      <c r="F300" s="44" t="s">
        <v>3986</v>
      </c>
      <c r="G300" s="44" t="s">
        <v>3420</v>
      </c>
      <c r="H300" s="44" t="s">
        <v>3417</v>
      </c>
      <c r="I300" s="95" t="s">
        <v>3420</v>
      </c>
      <c r="J300" s="44" t="s">
        <v>7651</v>
      </c>
      <c r="K300" s="42" t="str">
        <f t="shared" si="15"/>
        <v>000100002001002262</v>
      </c>
    </row>
    <row r="301" spans="1:11" s="5" customFormat="1" ht="16.5" hidden="1" customHeight="1">
      <c r="A301" s="42" t="s">
        <v>2580</v>
      </c>
      <c r="B301" s="42" t="str">
        <f t="shared" si="16"/>
        <v>消费支付/消费信息/消费笔数品类分布/慈善和社会服务</v>
      </c>
      <c r="C301" s="43">
        <v>4</v>
      </c>
      <c r="D301" s="44" t="s">
        <v>3355</v>
      </c>
      <c r="E301" s="44" t="s">
        <v>3417</v>
      </c>
      <c r="F301" s="44" t="s">
        <v>3986</v>
      </c>
      <c r="G301" s="44" t="s">
        <v>3420</v>
      </c>
      <c r="H301" s="44" t="s">
        <v>3417</v>
      </c>
      <c r="I301" s="95" t="s">
        <v>3420</v>
      </c>
      <c r="J301" s="44" t="s">
        <v>7652</v>
      </c>
      <c r="K301" s="42" t="str">
        <f t="shared" si="15"/>
        <v>000100002001002263</v>
      </c>
    </row>
    <row r="302" spans="1:11" s="5" customFormat="1" ht="16.5" hidden="1" customHeight="1">
      <c r="A302" s="42" t="s">
        <v>2582</v>
      </c>
      <c r="B302" s="42" t="str">
        <f t="shared" si="16"/>
        <v>消费支付/消费信息/消费笔数品类分布/政治组织（政府机构）</v>
      </c>
      <c r="C302" s="43">
        <v>4</v>
      </c>
      <c r="D302" s="44" t="s">
        <v>3355</v>
      </c>
      <c r="E302" s="44" t="s">
        <v>3417</v>
      </c>
      <c r="F302" s="44" t="s">
        <v>3986</v>
      </c>
      <c r="G302" s="44" t="s">
        <v>3420</v>
      </c>
      <c r="H302" s="44" t="s">
        <v>3417</v>
      </c>
      <c r="I302" s="95" t="s">
        <v>3420</v>
      </c>
      <c r="J302" s="44" t="s">
        <v>7653</v>
      </c>
      <c r="K302" s="42" t="str">
        <f t="shared" si="15"/>
        <v>000100002001002264</v>
      </c>
    </row>
    <row r="303" spans="1:11" s="5" customFormat="1" ht="16.5" hidden="1" customHeight="1">
      <c r="A303" s="42" t="s">
        <v>2584</v>
      </c>
      <c r="B303" s="42" t="str">
        <f t="shared" si="16"/>
        <v>消费支付/消费信息/消费笔数品类分布/法庭费用，包括赡养费和子女抚养费</v>
      </c>
      <c r="C303" s="43">
        <v>4</v>
      </c>
      <c r="D303" s="44" t="s">
        <v>3355</v>
      </c>
      <c r="E303" s="44" t="s">
        <v>3417</v>
      </c>
      <c r="F303" s="44" t="s">
        <v>3986</v>
      </c>
      <c r="G303" s="44" t="s">
        <v>3420</v>
      </c>
      <c r="H303" s="44" t="s">
        <v>3417</v>
      </c>
      <c r="I303" s="95" t="s">
        <v>3420</v>
      </c>
      <c r="J303" s="44" t="s">
        <v>7654</v>
      </c>
      <c r="K303" s="42" t="str">
        <f t="shared" si="15"/>
        <v>000100002001002265</v>
      </c>
    </row>
    <row r="304" spans="1:11" s="5" customFormat="1" ht="16.5" hidden="1" customHeight="1">
      <c r="A304" s="42" t="s">
        <v>2586</v>
      </c>
      <c r="B304" s="42" t="str">
        <f t="shared" si="16"/>
        <v>消费支付/消费信息/消费笔数品类分布/罚款</v>
      </c>
      <c r="C304" s="43">
        <v>4</v>
      </c>
      <c r="D304" s="44" t="s">
        <v>3355</v>
      </c>
      <c r="E304" s="44" t="s">
        <v>3417</v>
      </c>
      <c r="F304" s="44" t="s">
        <v>3986</v>
      </c>
      <c r="G304" s="44" t="s">
        <v>3420</v>
      </c>
      <c r="H304" s="44" t="s">
        <v>3417</v>
      </c>
      <c r="I304" s="95" t="s">
        <v>3420</v>
      </c>
      <c r="J304" s="44" t="s">
        <v>7655</v>
      </c>
      <c r="K304" s="42" t="str">
        <f t="shared" si="15"/>
        <v>000100002001002266</v>
      </c>
    </row>
    <row r="305" spans="1:11" s="5" customFormat="1" ht="16.5" hidden="1" customHeight="1">
      <c r="A305" s="42" t="s">
        <v>2588</v>
      </c>
      <c r="B305" s="42" t="str">
        <f t="shared" si="16"/>
        <v>消费支付/消费信息/消费笔数品类分布/保释金</v>
      </c>
      <c r="C305" s="43">
        <v>4</v>
      </c>
      <c r="D305" s="44" t="s">
        <v>3355</v>
      </c>
      <c r="E305" s="44" t="s">
        <v>3417</v>
      </c>
      <c r="F305" s="44" t="s">
        <v>3986</v>
      </c>
      <c r="G305" s="44" t="s">
        <v>3420</v>
      </c>
      <c r="H305" s="44" t="s">
        <v>3417</v>
      </c>
      <c r="I305" s="95" t="s">
        <v>3420</v>
      </c>
      <c r="J305" s="44" t="s">
        <v>7656</v>
      </c>
      <c r="K305" s="42" t="str">
        <f t="shared" si="15"/>
        <v>000100002001002267</v>
      </c>
    </row>
    <row r="306" spans="1:11" s="5" customFormat="1" ht="16.5" hidden="1" customHeight="1">
      <c r="A306" s="42" t="s">
        <v>2590</v>
      </c>
      <c r="B306" s="42" t="str">
        <f t="shared" si="16"/>
        <v>消费支付/消费信息/消费笔数品类分布/纳税</v>
      </c>
      <c r="C306" s="43">
        <v>4</v>
      </c>
      <c r="D306" s="44" t="s">
        <v>3355</v>
      </c>
      <c r="E306" s="44" t="s">
        <v>3417</v>
      </c>
      <c r="F306" s="44" t="s">
        <v>3986</v>
      </c>
      <c r="G306" s="44" t="s">
        <v>3420</v>
      </c>
      <c r="H306" s="44" t="s">
        <v>3417</v>
      </c>
      <c r="I306" s="95" t="s">
        <v>3420</v>
      </c>
      <c r="J306" s="44" t="s">
        <v>7657</v>
      </c>
      <c r="K306" s="42" t="str">
        <f t="shared" si="15"/>
        <v>000100002001002268</v>
      </c>
    </row>
    <row r="307" spans="1:11" s="5" customFormat="1" ht="16.5" hidden="1" customHeight="1">
      <c r="A307" s="42" t="s">
        <v>2592</v>
      </c>
      <c r="B307" s="42" t="str">
        <f t="shared" si="16"/>
        <v>消费支付/消费信息/消费笔数品类分布/使领馆收费</v>
      </c>
      <c r="C307" s="43">
        <v>4</v>
      </c>
      <c r="D307" s="44" t="s">
        <v>3355</v>
      </c>
      <c r="E307" s="44" t="s">
        <v>3417</v>
      </c>
      <c r="F307" s="44" t="s">
        <v>3986</v>
      </c>
      <c r="G307" s="44" t="s">
        <v>3420</v>
      </c>
      <c r="H307" s="44" t="s">
        <v>3417</v>
      </c>
      <c r="I307" s="95" t="s">
        <v>3420</v>
      </c>
      <c r="J307" s="44" t="s">
        <v>7658</v>
      </c>
      <c r="K307" s="42" t="str">
        <f t="shared" si="15"/>
        <v>000100002001002269</v>
      </c>
    </row>
    <row r="308" spans="1:11" s="5" customFormat="1" ht="16.5" hidden="1" customHeight="1">
      <c r="A308" s="42" t="s">
        <v>2594</v>
      </c>
      <c r="B308" s="42" t="str">
        <f t="shared" si="16"/>
        <v>消费支付/消费信息/消费笔数品类分布/未列入其他代码的政府服务</v>
      </c>
      <c r="C308" s="43">
        <v>4</v>
      </c>
      <c r="D308" s="44" t="s">
        <v>3355</v>
      </c>
      <c r="E308" s="44" t="s">
        <v>3417</v>
      </c>
      <c r="F308" s="44" t="s">
        <v>3986</v>
      </c>
      <c r="G308" s="44" t="s">
        <v>3420</v>
      </c>
      <c r="H308" s="44" t="s">
        <v>3417</v>
      </c>
      <c r="I308" s="95" t="s">
        <v>3420</v>
      </c>
      <c r="J308" s="44" t="s">
        <v>7659</v>
      </c>
      <c r="K308" s="42" t="str">
        <f t="shared" si="15"/>
        <v>000100002001002270</v>
      </c>
    </row>
    <row r="309" spans="1:11" s="5" customFormat="1" hidden="1">
      <c r="A309" s="42" t="s">
        <v>2598</v>
      </c>
      <c r="B309" s="42" t="str">
        <f t="shared" si="16"/>
        <v>消费支付/消费信息/消费笔数品类分布/珠宝手表</v>
      </c>
      <c r="C309" s="43">
        <v>5</v>
      </c>
      <c r="D309" s="44" t="s">
        <v>3355</v>
      </c>
      <c r="E309" s="44" t="s">
        <v>3417</v>
      </c>
      <c r="F309" s="44" t="s">
        <v>3986</v>
      </c>
      <c r="G309" s="44" t="s">
        <v>3420</v>
      </c>
      <c r="H309" s="44" t="s">
        <v>3417</v>
      </c>
      <c r="I309" s="95" t="s">
        <v>3420</v>
      </c>
      <c r="J309" s="44" t="s">
        <v>3417</v>
      </c>
      <c r="K309" s="42" t="str">
        <f t="shared" si="15"/>
        <v>000100002001002001</v>
      </c>
    </row>
    <row r="310" spans="1:11" s="5" customFormat="1" hidden="1">
      <c r="A310" s="42" t="s">
        <v>10715</v>
      </c>
      <c r="B310" s="42" t="str">
        <f t="shared" si="16"/>
        <v>消费支付/消费信息/消费笔数品类分布/鞋帽服饰</v>
      </c>
      <c r="C310" s="43">
        <v>6</v>
      </c>
      <c r="D310" s="44" t="s">
        <v>3355</v>
      </c>
      <c r="E310" s="44" t="s">
        <v>3417</v>
      </c>
      <c r="F310" s="44" t="s">
        <v>3986</v>
      </c>
      <c r="G310" s="44" t="s">
        <v>3420</v>
      </c>
      <c r="H310" s="44" t="s">
        <v>3417</v>
      </c>
      <c r="I310" s="95" t="s">
        <v>3420</v>
      </c>
      <c r="J310" s="44" t="s">
        <v>3420</v>
      </c>
      <c r="K310" s="42" t="str">
        <f t="shared" si="15"/>
        <v>000100002001002002</v>
      </c>
    </row>
    <row r="311" spans="1:11" s="5" customFormat="1" hidden="1">
      <c r="A311" s="42" t="s">
        <v>2602</v>
      </c>
      <c r="B311" s="42" t="str">
        <f t="shared" si="16"/>
        <v>消费支付/消费信息/消费笔数品类分布/家居厨具</v>
      </c>
      <c r="C311" s="43">
        <v>7</v>
      </c>
      <c r="D311" s="44" t="s">
        <v>3355</v>
      </c>
      <c r="E311" s="44" t="s">
        <v>3417</v>
      </c>
      <c r="F311" s="44" t="s">
        <v>3986</v>
      </c>
      <c r="G311" s="44" t="s">
        <v>3420</v>
      </c>
      <c r="H311" s="44" t="s">
        <v>3417</v>
      </c>
      <c r="I311" s="95" t="s">
        <v>3420</v>
      </c>
      <c r="J311" s="44" t="s">
        <v>3423</v>
      </c>
      <c r="K311" s="42" t="str">
        <f t="shared" si="15"/>
        <v>000100002001002003</v>
      </c>
    </row>
    <row r="312" spans="1:11" s="5" customFormat="1" hidden="1">
      <c r="A312" s="42" t="s">
        <v>2604</v>
      </c>
      <c r="B312" s="42" t="str">
        <f t="shared" si="16"/>
        <v>消费支付/消费信息/消费笔数品类分布/运动健康</v>
      </c>
      <c r="C312" s="43">
        <v>8</v>
      </c>
      <c r="D312" s="44" t="s">
        <v>3355</v>
      </c>
      <c r="E312" s="44" t="s">
        <v>3417</v>
      </c>
      <c r="F312" s="44" t="s">
        <v>3986</v>
      </c>
      <c r="G312" s="44" t="s">
        <v>3420</v>
      </c>
      <c r="H312" s="44" t="s">
        <v>3417</v>
      </c>
      <c r="I312" s="95" t="s">
        <v>3420</v>
      </c>
      <c r="J312" s="44" t="s">
        <v>3426</v>
      </c>
      <c r="K312" s="42" t="str">
        <f t="shared" si="15"/>
        <v>000100002001002004</v>
      </c>
    </row>
    <row r="313" spans="1:11" s="5" customFormat="1" hidden="1">
      <c r="A313" s="42" t="s">
        <v>2606</v>
      </c>
      <c r="B313" s="42" t="str">
        <f t="shared" si="16"/>
        <v>消费支付/消费信息/消费笔数品类分布/箱包</v>
      </c>
      <c r="C313" s="43">
        <v>9</v>
      </c>
      <c r="D313" s="44" t="s">
        <v>3355</v>
      </c>
      <c r="E313" s="44" t="s">
        <v>3417</v>
      </c>
      <c r="F313" s="44" t="s">
        <v>3986</v>
      </c>
      <c r="G313" s="44" t="s">
        <v>3420</v>
      </c>
      <c r="H313" s="44" t="s">
        <v>3417</v>
      </c>
      <c r="I313" s="95" t="s">
        <v>3420</v>
      </c>
      <c r="J313" s="44" t="s">
        <v>6993</v>
      </c>
      <c r="K313" s="42" t="str">
        <f t="shared" si="15"/>
        <v>000100002001002005</v>
      </c>
    </row>
    <row r="314" spans="1:11" s="5" customFormat="1" hidden="1">
      <c r="A314" s="42" t="s">
        <v>2608</v>
      </c>
      <c r="B314" s="42" t="str">
        <f t="shared" si="16"/>
        <v>消费支付/消费信息/消费笔数品类分布/母婴用品</v>
      </c>
      <c r="C314" s="43">
        <v>10</v>
      </c>
      <c r="D314" s="44" t="s">
        <v>3355</v>
      </c>
      <c r="E314" s="44" t="s">
        <v>3417</v>
      </c>
      <c r="F314" s="44" t="s">
        <v>3986</v>
      </c>
      <c r="G314" s="44" t="s">
        <v>3420</v>
      </c>
      <c r="H314" s="44" t="s">
        <v>3417</v>
      </c>
      <c r="I314" s="95" t="s">
        <v>3420</v>
      </c>
      <c r="J314" s="44" t="s">
        <v>7381</v>
      </c>
      <c r="K314" s="42" t="str">
        <f t="shared" si="15"/>
        <v>000100002001002006</v>
      </c>
    </row>
    <row r="315" spans="1:11" s="5" customFormat="1" hidden="1">
      <c r="A315" s="42" t="s">
        <v>2610</v>
      </c>
      <c r="B315" s="42" t="str">
        <f t="shared" si="16"/>
        <v>消费支付/消费信息/消费笔数品类分布/数码</v>
      </c>
      <c r="C315" s="43">
        <v>11</v>
      </c>
      <c r="D315" s="44" t="s">
        <v>3355</v>
      </c>
      <c r="E315" s="44" t="s">
        <v>3417</v>
      </c>
      <c r="F315" s="44" t="s">
        <v>3986</v>
      </c>
      <c r="G315" s="44" t="s">
        <v>3420</v>
      </c>
      <c r="H315" s="44" t="s">
        <v>3417</v>
      </c>
      <c r="I315" s="95" t="s">
        <v>3420</v>
      </c>
      <c r="J315" s="44" t="s">
        <v>7385</v>
      </c>
      <c r="K315" s="42" t="str">
        <f t="shared" si="15"/>
        <v>000100002001002007</v>
      </c>
    </row>
    <row r="316" spans="1:11" s="5" customFormat="1" hidden="1">
      <c r="A316" s="42" t="s">
        <v>2612</v>
      </c>
      <c r="B316" s="42" t="str">
        <f t="shared" si="16"/>
        <v>消费支付/消费信息/消费笔数品类分布/文化教育</v>
      </c>
      <c r="C316" s="43">
        <v>12</v>
      </c>
      <c r="D316" s="44" t="s">
        <v>3355</v>
      </c>
      <c r="E316" s="44" t="s">
        <v>3417</v>
      </c>
      <c r="F316" s="44" t="s">
        <v>3986</v>
      </c>
      <c r="G316" s="44" t="s">
        <v>3420</v>
      </c>
      <c r="H316" s="44" t="s">
        <v>3417</v>
      </c>
      <c r="I316" s="95" t="s">
        <v>3420</v>
      </c>
      <c r="J316" s="44" t="s">
        <v>3987</v>
      </c>
      <c r="K316" s="42" t="str">
        <f t="shared" si="15"/>
        <v>000100002001002008</v>
      </c>
    </row>
    <row r="317" spans="1:11" s="5" customFormat="1" hidden="1">
      <c r="A317" s="42" t="s">
        <v>2614</v>
      </c>
      <c r="B317" s="42" t="str">
        <f t="shared" si="16"/>
        <v>消费支付/消费信息/消费笔数品类分布/化妆品</v>
      </c>
      <c r="C317" s="43">
        <v>13</v>
      </c>
      <c r="D317" s="44" t="s">
        <v>3355</v>
      </c>
      <c r="E317" s="44" t="s">
        <v>3417</v>
      </c>
      <c r="F317" s="44" t="s">
        <v>3986</v>
      </c>
      <c r="G317" s="44" t="s">
        <v>3420</v>
      </c>
      <c r="H317" s="44" t="s">
        <v>3417</v>
      </c>
      <c r="I317" s="95" t="s">
        <v>3420</v>
      </c>
      <c r="J317" s="44" t="s">
        <v>6967</v>
      </c>
      <c r="K317" s="42" t="str">
        <f t="shared" si="15"/>
        <v>000100002001002009</v>
      </c>
    </row>
    <row r="318" spans="1:11" s="5" customFormat="1" hidden="1">
      <c r="A318" s="42" t="s">
        <v>2049</v>
      </c>
      <c r="B318" s="42" t="str">
        <f t="shared" si="16"/>
        <v>消费支付/消费信息/消费笔数品类分布/餐饮</v>
      </c>
      <c r="C318" s="43">
        <v>14</v>
      </c>
      <c r="D318" s="44" t="s">
        <v>3355</v>
      </c>
      <c r="E318" s="44" t="s">
        <v>3417</v>
      </c>
      <c r="F318" s="44" t="s">
        <v>3986</v>
      </c>
      <c r="G318" s="44" t="s">
        <v>3420</v>
      </c>
      <c r="H318" s="44" t="s">
        <v>3417</v>
      </c>
      <c r="I318" s="95" t="s">
        <v>3420</v>
      </c>
      <c r="J318" s="44" t="s">
        <v>3401</v>
      </c>
      <c r="K318" s="42" t="str">
        <f t="shared" si="15"/>
        <v>000100002001002010</v>
      </c>
    </row>
    <row r="319" spans="1:11" s="5" customFormat="1" hidden="1">
      <c r="A319" s="42" t="s">
        <v>2617</v>
      </c>
      <c r="B319" s="42" t="str">
        <f t="shared" si="16"/>
        <v>消费支付/消费信息/消费笔数品类分布/家用电器</v>
      </c>
      <c r="C319" s="43">
        <v>15</v>
      </c>
      <c r="D319" s="44" t="s">
        <v>3355</v>
      </c>
      <c r="E319" s="44" t="s">
        <v>3417</v>
      </c>
      <c r="F319" s="44" t="s">
        <v>3986</v>
      </c>
      <c r="G319" s="44" t="s">
        <v>3420</v>
      </c>
      <c r="H319" s="44" t="s">
        <v>3417</v>
      </c>
      <c r="I319" s="95" t="s">
        <v>3420</v>
      </c>
      <c r="J319" s="44" t="s">
        <v>3404</v>
      </c>
      <c r="K319" s="42" t="str">
        <f t="shared" si="15"/>
        <v>000100002001002011</v>
      </c>
    </row>
    <row r="320" spans="1:11" s="5" customFormat="1" hidden="1">
      <c r="A320" s="42" t="s">
        <v>2619</v>
      </c>
      <c r="B320" s="42" t="str">
        <f t="shared" si="16"/>
        <v>消费支付/消费信息/消费笔数品类分布/休闲娱乐</v>
      </c>
      <c r="C320" s="43">
        <v>16</v>
      </c>
      <c r="D320" s="44" t="s">
        <v>3355</v>
      </c>
      <c r="E320" s="44" t="s">
        <v>3417</v>
      </c>
      <c r="F320" s="44" t="s">
        <v>3986</v>
      </c>
      <c r="G320" s="44" t="s">
        <v>3420</v>
      </c>
      <c r="H320" s="44" t="s">
        <v>3417</v>
      </c>
      <c r="I320" s="95" t="s">
        <v>3420</v>
      </c>
      <c r="J320" s="44" t="s">
        <v>6973</v>
      </c>
      <c r="K320" s="42" t="str">
        <f t="shared" si="15"/>
        <v>000100002001002012</v>
      </c>
    </row>
    <row r="321" spans="1:11" s="5" customFormat="1" hidden="1">
      <c r="A321" s="42" t="s">
        <v>2621</v>
      </c>
      <c r="B321" s="42" t="str">
        <f t="shared" si="16"/>
        <v>消费支付/消费信息/消费笔数品类分布/生活服务</v>
      </c>
      <c r="C321" s="43">
        <v>17</v>
      </c>
      <c r="D321" s="44" t="s">
        <v>3355</v>
      </c>
      <c r="E321" s="44" t="s">
        <v>3417</v>
      </c>
      <c r="F321" s="44" t="s">
        <v>3986</v>
      </c>
      <c r="G321" s="44" t="s">
        <v>3420</v>
      </c>
      <c r="H321" s="44" t="s">
        <v>3417</v>
      </c>
      <c r="I321" s="95" t="s">
        <v>3420</v>
      </c>
      <c r="J321" s="44" t="s">
        <v>6976</v>
      </c>
      <c r="K321" s="42" t="str">
        <f t="shared" si="15"/>
        <v>000100002001002013</v>
      </c>
    </row>
    <row r="322" spans="1:11" s="5" customFormat="1" hidden="1">
      <c r="A322" s="42" t="s">
        <v>2623</v>
      </c>
      <c r="B322" s="42" t="str">
        <f t="shared" si="16"/>
        <v>消费支付/消费信息/消费笔数品类分布/零售卖场</v>
      </c>
      <c r="C322" s="43">
        <v>18</v>
      </c>
      <c r="D322" s="44" t="s">
        <v>3355</v>
      </c>
      <c r="E322" s="44" t="s">
        <v>3417</v>
      </c>
      <c r="F322" s="44" t="s">
        <v>3986</v>
      </c>
      <c r="G322" s="44" t="s">
        <v>3420</v>
      </c>
      <c r="H322" s="44" t="s">
        <v>3417</v>
      </c>
      <c r="I322" s="95" t="s">
        <v>3420</v>
      </c>
      <c r="J322" s="44" t="s">
        <v>6979</v>
      </c>
      <c r="K322" s="42" t="str">
        <f t="shared" si="15"/>
        <v>000100002001002014</v>
      </c>
    </row>
    <row r="323" spans="1:11" s="5" customFormat="1" hidden="1">
      <c r="A323" s="42" t="s">
        <v>2625</v>
      </c>
      <c r="B323" s="42" t="str">
        <f t="shared" si="16"/>
        <v>消费支付/消费信息/消费笔数品类分布/汽车服务</v>
      </c>
      <c r="C323" s="43">
        <v>19</v>
      </c>
      <c r="D323" s="44" t="s">
        <v>3355</v>
      </c>
      <c r="E323" s="44" t="s">
        <v>3417</v>
      </c>
      <c r="F323" s="44" t="s">
        <v>3986</v>
      </c>
      <c r="G323" s="44" t="s">
        <v>3420</v>
      </c>
      <c r="H323" s="44" t="s">
        <v>3417</v>
      </c>
      <c r="I323" s="95" t="s">
        <v>3420</v>
      </c>
      <c r="J323" s="44" t="s">
        <v>6982</v>
      </c>
      <c r="K323" s="42" t="str">
        <f t="shared" si="15"/>
        <v>000100002001002015</v>
      </c>
    </row>
    <row r="324" spans="1:11" s="5" customFormat="1" hidden="1">
      <c r="A324" s="42" t="s">
        <v>10716</v>
      </c>
      <c r="B324" s="42" t="str">
        <f t="shared" si="16"/>
        <v>消费支付/消费信息/消费笔数品类分布/房产置业</v>
      </c>
      <c r="C324" s="43">
        <v>20</v>
      </c>
      <c r="D324" s="44" t="s">
        <v>3355</v>
      </c>
      <c r="E324" s="44" t="s">
        <v>3417</v>
      </c>
      <c r="F324" s="44" t="s">
        <v>3986</v>
      </c>
      <c r="G324" s="44" t="s">
        <v>3420</v>
      </c>
      <c r="H324" s="44" t="s">
        <v>3417</v>
      </c>
      <c r="I324" s="95" t="s">
        <v>3420</v>
      </c>
      <c r="J324" s="44" t="s">
        <v>6985</v>
      </c>
      <c r="K324" s="42" t="str">
        <f t="shared" si="15"/>
        <v>000100002001002016</v>
      </c>
    </row>
    <row r="325" spans="1:11" s="5" customFormat="1" hidden="1">
      <c r="A325" s="42" t="s">
        <v>2627</v>
      </c>
      <c r="B325" s="42" t="str">
        <f t="shared" si="16"/>
        <v>消费支付/消费信息/消费笔数品类分布/医疗</v>
      </c>
      <c r="C325" s="43">
        <v>21</v>
      </c>
      <c r="D325" s="44" t="s">
        <v>3355</v>
      </c>
      <c r="E325" s="44" t="s">
        <v>3417</v>
      </c>
      <c r="F325" s="44" t="s">
        <v>3986</v>
      </c>
      <c r="G325" s="44" t="s">
        <v>3420</v>
      </c>
      <c r="H325" s="44" t="s">
        <v>3417</v>
      </c>
      <c r="I325" s="95" t="s">
        <v>3420</v>
      </c>
      <c r="J325" s="44" t="s">
        <v>6988</v>
      </c>
      <c r="K325" s="42" t="str">
        <f t="shared" si="15"/>
        <v>000100002001002017</v>
      </c>
    </row>
    <row r="326" spans="1:11" s="5" customFormat="1" hidden="1">
      <c r="A326" s="42" t="s">
        <v>2630</v>
      </c>
      <c r="B326" s="42" t="str">
        <f t="shared" si="16"/>
        <v>消费支付/消费信息/消费笔数品类分布/结婚</v>
      </c>
      <c r="C326" s="43">
        <v>22</v>
      </c>
      <c r="D326" s="44" t="s">
        <v>3355</v>
      </c>
      <c r="E326" s="44" t="s">
        <v>3417</v>
      </c>
      <c r="F326" s="44" t="s">
        <v>3986</v>
      </c>
      <c r="G326" s="44" t="s">
        <v>3420</v>
      </c>
      <c r="H326" s="44" t="s">
        <v>3417</v>
      </c>
      <c r="I326" s="95" t="s">
        <v>3420</v>
      </c>
      <c r="J326" s="44" t="s">
        <v>6946</v>
      </c>
      <c r="K326" s="42" t="str">
        <f t="shared" si="15"/>
        <v>000100002001002018</v>
      </c>
    </row>
    <row r="327" spans="1:11" s="5" customFormat="1" hidden="1">
      <c r="A327" s="42" t="s">
        <v>2632</v>
      </c>
      <c r="B327" s="42" t="str">
        <f t="shared" si="16"/>
        <v>消费支付/消费信息/消费笔数品类分布/丽人</v>
      </c>
      <c r="C327" s="43">
        <v>23</v>
      </c>
      <c r="D327" s="44" t="s">
        <v>3355</v>
      </c>
      <c r="E327" s="44" t="s">
        <v>3417</v>
      </c>
      <c r="F327" s="44" t="s">
        <v>3986</v>
      </c>
      <c r="G327" s="44" t="s">
        <v>3420</v>
      </c>
      <c r="H327" s="44" t="s">
        <v>3417</v>
      </c>
      <c r="I327" s="95" t="s">
        <v>3420</v>
      </c>
      <c r="J327" s="44" t="s">
        <v>6949</v>
      </c>
      <c r="K327" s="42" t="str">
        <f t="shared" si="15"/>
        <v>000100002001002019</v>
      </c>
    </row>
    <row r="328" spans="1:11" s="5" customFormat="1" hidden="1">
      <c r="A328" s="42" t="s">
        <v>2133</v>
      </c>
      <c r="B328" s="42" t="str">
        <f t="shared" si="16"/>
        <v>消费支付/消费信息/消费笔数品类分布/金融</v>
      </c>
      <c r="C328" s="43">
        <v>24</v>
      </c>
      <c r="D328" s="44" t="s">
        <v>3355</v>
      </c>
      <c r="E328" s="44" t="s">
        <v>3417</v>
      </c>
      <c r="F328" s="44" t="s">
        <v>3986</v>
      </c>
      <c r="G328" s="44" t="s">
        <v>3420</v>
      </c>
      <c r="H328" s="44" t="s">
        <v>3417</v>
      </c>
      <c r="I328" s="95" t="s">
        <v>3420</v>
      </c>
      <c r="J328" s="44" t="s">
        <v>6952</v>
      </c>
      <c r="K328" s="42" t="str">
        <f t="shared" si="15"/>
        <v>000100002001002020</v>
      </c>
    </row>
    <row r="329" spans="1:11" s="5" customFormat="1" hidden="1">
      <c r="A329" s="42" t="s">
        <v>2635</v>
      </c>
      <c r="B329" s="42" t="str">
        <f t="shared" si="16"/>
        <v>消费支付/消费信息/消费笔数品类分布/亲子</v>
      </c>
      <c r="C329" s="43">
        <v>25</v>
      </c>
      <c r="D329" s="44" t="s">
        <v>3355</v>
      </c>
      <c r="E329" s="44" t="s">
        <v>3417</v>
      </c>
      <c r="F329" s="44" t="s">
        <v>3986</v>
      </c>
      <c r="G329" s="44" t="s">
        <v>3420</v>
      </c>
      <c r="H329" s="44" t="s">
        <v>3417</v>
      </c>
      <c r="I329" s="95" t="s">
        <v>3420</v>
      </c>
      <c r="J329" s="44" t="s">
        <v>6955</v>
      </c>
      <c r="K329" s="42" t="str">
        <f t="shared" si="15"/>
        <v>000100002001002021</v>
      </c>
    </row>
    <row r="330" spans="1:11" s="5" customFormat="1" hidden="1">
      <c r="A330" s="42" t="s">
        <v>2637</v>
      </c>
      <c r="B330" s="42" t="str">
        <f t="shared" si="16"/>
        <v>消费支付/消费信息/消费笔数品类分布/培训机构</v>
      </c>
      <c r="C330" s="43">
        <v>26</v>
      </c>
      <c r="D330" s="44" t="s">
        <v>3355</v>
      </c>
      <c r="E330" s="44" t="s">
        <v>3417</v>
      </c>
      <c r="F330" s="44" t="s">
        <v>3986</v>
      </c>
      <c r="G330" s="44" t="s">
        <v>3420</v>
      </c>
      <c r="H330" s="44" t="s">
        <v>3417</v>
      </c>
      <c r="I330" s="95" t="s">
        <v>3420</v>
      </c>
      <c r="J330" s="44" t="s">
        <v>6958</v>
      </c>
      <c r="K330" s="42" t="str">
        <f t="shared" si="15"/>
        <v>000100002001002022</v>
      </c>
    </row>
    <row r="331" spans="1:11" s="5" customFormat="1" hidden="1">
      <c r="A331" s="42" t="s">
        <v>10717</v>
      </c>
      <c r="B331" s="42" t="str">
        <f t="shared" si="16"/>
        <v>消费支付/消费信息/消费笔数品类分布/学校</v>
      </c>
      <c r="C331" s="43">
        <v>27</v>
      </c>
      <c r="D331" s="44" t="s">
        <v>3355</v>
      </c>
      <c r="E331" s="44" t="s">
        <v>3417</v>
      </c>
      <c r="F331" s="44" t="s">
        <v>3986</v>
      </c>
      <c r="G331" s="44" t="s">
        <v>3420</v>
      </c>
      <c r="H331" s="44" t="s">
        <v>3417</v>
      </c>
      <c r="I331" s="95" t="s">
        <v>3420</v>
      </c>
      <c r="J331" s="44" t="s">
        <v>6995</v>
      </c>
      <c r="K331" s="42" t="str">
        <f t="shared" si="15"/>
        <v>000100002001002023</v>
      </c>
    </row>
    <row r="332" spans="1:11" s="5" customFormat="1" hidden="1">
      <c r="A332" s="42" t="s">
        <v>10718</v>
      </c>
      <c r="B332" s="42" t="str">
        <f t="shared" si="16"/>
        <v>消费支付/消费信息/消费笔数品类分布/公司企业</v>
      </c>
      <c r="C332" s="43">
        <v>28</v>
      </c>
      <c r="D332" s="44" t="s">
        <v>3355</v>
      </c>
      <c r="E332" s="44" t="s">
        <v>3417</v>
      </c>
      <c r="F332" s="44" t="s">
        <v>3986</v>
      </c>
      <c r="G332" s="44" t="s">
        <v>3420</v>
      </c>
      <c r="H332" s="44" t="s">
        <v>3417</v>
      </c>
      <c r="I332" s="95" t="s">
        <v>3420</v>
      </c>
      <c r="J332" s="44" t="s">
        <v>6997</v>
      </c>
      <c r="K332" s="42" t="str">
        <f t="shared" si="15"/>
        <v>000100002001002024</v>
      </c>
    </row>
    <row r="333" spans="1:11" s="5" customFormat="1" hidden="1">
      <c r="A333" s="42" t="s">
        <v>2040</v>
      </c>
      <c r="B333" s="42" t="str">
        <f t="shared" si="16"/>
        <v>消费支付/消费信息/消费笔数品类分布/IT</v>
      </c>
      <c r="C333" s="43">
        <v>4</v>
      </c>
      <c r="D333" s="44" t="s">
        <v>3355</v>
      </c>
      <c r="E333" s="44" t="s">
        <v>3417</v>
      </c>
      <c r="F333" s="44" t="s">
        <v>3986</v>
      </c>
      <c r="G333" s="44" t="s">
        <v>3420</v>
      </c>
      <c r="H333" s="44" t="s">
        <v>3417</v>
      </c>
      <c r="I333" s="95" t="s">
        <v>3420</v>
      </c>
      <c r="J333" s="44" t="s">
        <v>7684</v>
      </c>
      <c r="K333" s="42" t="str">
        <f t="shared" si="15"/>
        <v>000100002001002295</v>
      </c>
    </row>
    <row r="334" spans="1:11" s="5" customFormat="1" hidden="1">
      <c r="A334" s="42" t="s">
        <v>2049</v>
      </c>
      <c r="B334" s="42" t="str">
        <f t="shared" si="16"/>
        <v>消费支付/消费信息/消费笔数品类分布/餐饮</v>
      </c>
      <c r="C334" s="43">
        <v>4</v>
      </c>
      <c r="D334" s="44" t="s">
        <v>3355</v>
      </c>
      <c r="E334" s="44" t="s">
        <v>3417</v>
      </c>
      <c r="F334" s="44" t="s">
        <v>3986</v>
      </c>
      <c r="G334" s="44" t="s">
        <v>3420</v>
      </c>
      <c r="H334" s="44" t="s">
        <v>3417</v>
      </c>
      <c r="I334" s="95" t="s">
        <v>3420</v>
      </c>
      <c r="J334" s="44" t="s">
        <v>7685</v>
      </c>
      <c r="K334" s="42" t="str">
        <f t="shared" si="15"/>
        <v>000100002001002296</v>
      </c>
    </row>
    <row r="335" spans="1:11" s="5" customFormat="1" hidden="1">
      <c r="A335" s="42" t="s">
        <v>2060</v>
      </c>
      <c r="B335" s="42" t="str">
        <f t="shared" si="16"/>
        <v>消费支付/消费信息/消费笔数品类分布/房地产</v>
      </c>
      <c r="C335" s="43">
        <v>4</v>
      </c>
      <c r="D335" s="44" t="s">
        <v>3355</v>
      </c>
      <c r="E335" s="44" t="s">
        <v>3417</v>
      </c>
      <c r="F335" s="44" t="s">
        <v>3986</v>
      </c>
      <c r="G335" s="44" t="s">
        <v>3420</v>
      </c>
      <c r="H335" s="44" t="s">
        <v>3417</v>
      </c>
      <c r="I335" s="95" t="s">
        <v>3420</v>
      </c>
      <c r="J335" s="44" t="s">
        <v>7686</v>
      </c>
      <c r="K335" s="42" t="str">
        <f t="shared" si="15"/>
        <v>000100002001002297</v>
      </c>
    </row>
    <row r="336" spans="1:11" s="5" customFormat="1" hidden="1">
      <c r="A336" s="42" t="s">
        <v>10719</v>
      </c>
      <c r="B336" s="42" t="str">
        <f t="shared" si="16"/>
        <v>消费支付/消费信息/消费笔数品类分布/公用事业</v>
      </c>
      <c r="C336" s="43">
        <v>4</v>
      </c>
      <c r="D336" s="44" t="s">
        <v>3355</v>
      </c>
      <c r="E336" s="44" t="s">
        <v>3417</v>
      </c>
      <c r="F336" s="44" t="s">
        <v>3986</v>
      </c>
      <c r="G336" s="44" t="s">
        <v>3420</v>
      </c>
      <c r="H336" s="44" t="s">
        <v>3417</v>
      </c>
      <c r="I336" s="95" t="s">
        <v>3420</v>
      </c>
      <c r="J336" s="44" t="s">
        <v>7687</v>
      </c>
      <c r="K336" s="42" t="str">
        <f t="shared" si="15"/>
        <v>000100002001002298</v>
      </c>
    </row>
    <row r="337" spans="1:11" s="5" customFormat="1" hidden="1">
      <c r="A337" s="42" t="s">
        <v>10720</v>
      </c>
      <c r="B337" s="42" t="str">
        <f t="shared" si="16"/>
        <v>消费支付/消费信息/消费笔数品类分布/广告摄影</v>
      </c>
      <c r="C337" s="43">
        <v>4</v>
      </c>
      <c r="D337" s="44" t="s">
        <v>3355</v>
      </c>
      <c r="E337" s="44" t="s">
        <v>3417</v>
      </c>
      <c r="F337" s="44" t="s">
        <v>3986</v>
      </c>
      <c r="G337" s="44" t="s">
        <v>3420</v>
      </c>
      <c r="H337" s="44" t="s">
        <v>3417</v>
      </c>
      <c r="I337" s="95" t="s">
        <v>3420</v>
      </c>
      <c r="J337" s="44" t="s">
        <v>7688</v>
      </c>
      <c r="K337" s="42" t="str">
        <f t="shared" si="15"/>
        <v>000100002001002299</v>
      </c>
    </row>
    <row r="338" spans="1:11" s="5" customFormat="1" hidden="1">
      <c r="A338" s="42" t="s">
        <v>10721</v>
      </c>
      <c r="B338" s="42" t="str">
        <f t="shared" si="16"/>
        <v>消费支付/消费信息/消费笔数品类分布/婚庆、婚恋交友</v>
      </c>
      <c r="C338" s="43">
        <v>4</v>
      </c>
      <c r="D338" s="44" t="s">
        <v>3355</v>
      </c>
      <c r="E338" s="44" t="s">
        <v>3417</v>
      </c>
      <c r="F338" s="44" t="s">
        <v>3986</v>
      </c>
      <c r="G338" s="44" t="s">
        <v>3420</v>
      </c>
      <c r="H338" s="44" t="s">
        <v>3417</v>
      </c>
      <c r="I338" s="95" t="s">
        <v>3420</v>
      </c>
      <c r="J338" s="44" t="s">
        <v>7689</v>
      </c>
      <c r="K338" s="42" t="str">
        <f t="shared" si="15"/>
        <v>000100002001002300</v>
      </c>
    </row>
    <row r="339" spans="1:11" s="5" customFormat="1" hidden="1">
      <c r="A339" s="42" t="s">
        <v>2091</v>
      </c>
      <c r="B339" s="42" t="str">
        <f t="shared" si="16"/>
        <v>消费支付/消费信息/消费笔数品类分布/交通运输</v>
      </c>
      <c r="C339" s="43">
        <v>4</v>
      </c>
      <c r="D339" s="44" t="s">
        <v>3355</v>
      </c>
      <c r="E339" s="44" t="s">
        <v>3417</v>
      </c>
      <c r="F339" s="44" t="s">
        <v>3986</v>
      </c>
      <c r="G339" s="44" t="s">
        <v>3420</v>
      </c>
      <c r="H339" s="44" t="s">
        <v>3417</v>
      </c>
      <c r="I339" s="95" t="s">
        <v>3420</v>
      </c>
      <c r="J339" s="44" t="s">
        <v>7690</v>
      </c>
      <c r="K339" s="42" t="str">
        <f t="shared" si="15"/>
        <v>000100002001002301</v>
      </c>
    </row>
    <row r="340" spans="1:11" s="5" customFormat="1" hidden="1">
      <c r="A340" s="42" t="s">
        <v>2118</v>
      </c>
      <c r="B340" s="42" t="str">
        <f t="shared" si="16"/>
        <v>消费支付/消费信息/消费笔数品类分布/教育</v>
      </c>
      <c r="C340" s="43">
        <v>4</v>
      </c>
      <c r="D340" s="44" t="s">
        <v>3355</v>
      </c>
      <c r="E340" s="44" t="s">
        <v>3417</v>
      </c>
      <c r="F340" s="44" t="s">
        <v>3986</v>
      </c>
      <c r="G340" s="44" t="s">
        <v>3420</v>
      </c>
      <c r="H340" s="44" t="s">
        <v>3417</v>
      </c>
      <c r="I340" s="95" t="s">
        <v>3420</v>
      </c>
      <c r="J340" s="44" t="s">
        <v>7691</v>
      </c>
      <c r="K340" s="42" t="str">
        <f t="shared" si="15"/>
        <v>000100002001002302</v>
      </c>
    </row>
    <row r="341" spans="1:11" s="5" customFormat="1" hidden="1">
      <c r="A341" s="42" t="s">
        <v>2133</v>
      </c>
      <c r="B341" s="42" t="str">
        <f t="shared" si="16"/>
        <v>消费支付/消费信息/消费笔数品类分布/金融</v>
      </c>
      <c r="C341" s="43">
        <v>4</v>
      </c>
      <c r="D341" s="44" t="s">
        <v>3355</v>
      </c>
      <c r="E341" s="44" t="s">
        <v>3417</v>
      </c>
      <c r="F341" s="44" t="s">
        <v>3986</v>
      </c>
      <c r="G341" s="44" t="s">
        <v>3420</v>
      </c>
      <c r="H341" s="44" t="s">
        <v>3417</v>
      </c>
      <c r="I341" s="95" t="s">
        <v>3420</v>
      </c>
      <c r="J341" s="44" t="s">
        <v>7692</v>
      </c>
      <c r="K341" s="42" t="str">
        <f t="shared" si="15"/>
        <v>000100002001002303</v>
      </c>
    </row>
    <row r="342" spans="1:11" s="5" customFormat="1" hidden="1">
      <c r="A342" s="42" t="s">
        <v>2148</v>
      </c>
      <c r="B342" s="42" t="str">
        <f t="shared" si="16"/>
        <v>消费支付/消费信息/消费笔数品类分布/居民服务</v>
      </c>
      <c r="C342" s="43">
        <v>4</v>
      </c>
      <c r="D342" s="44" t="s">
        <v>3355</v>
      </c>
      <c r="E342" s="44" t="s">
        <v>3417</v>
      </c>
      <c r="F342" s="44" t="s">
        <v>3986</v>
      </c>
      <c r="G342" s="44" t="s">
        <v>3420</v>
      </c>
      <c r="H342" s="44" t="s">
        <v>3417</v>
      </c>
      <c r="I342" s="95" t="s">
        <v>3420</v>
      </c>
      <c r="J342" s="44" t="s">
        <v>7693</v>
      </c>
      <c r="K342" s="42" t="str">
        <f t="shared" si="15"/>
        <v>000100002001002304</v>
      </c>
    </row>
    <row r="343" spans="1:11" s="5" customFormat="1" hidden="1">
      <c r="A343" s="42" t="s">
        <v>10722</v>
      </c>
      <c r="B343" s="42" t="str">
        <f t="shared" si="16"/>
        <v>消费支付/消费信息/消费笔数品类分布/零售-服饰鞋帽</v>
      </c>
      <c r="C343" s="43">
        <v>4</v>
      </c>
      <c r="D343" s="44" t="s">
        <v>3355</v>
      </c>
      <c r="E343" s="44" t="s">
        <v>3417</v>
      </c>
      <c r="F343" s="44" t="s">
        <v>3986</v>
      </c>
      <c r="G343" s="44" t="s">
        <v>3420</v>
      </c>
      <c r="H343" s="44" t="s">
        <v>3417</v>
      </c>
      <c r="I343" s="95" t="s">
        <v>3420</v>
      </c>
      <c r="J343" s="44" t="s">
        <v>7694</v>
      </c>
      <c r="K343" s="42" t="str">
        <f t="shared" si="15"/>
        <v>000100002001002305</v>
      </c>
    </row>
    <row r="344" spans="1:11" s="5" customFormat="1" hidden="1">
      <c r="A344" s="42" t="s">
        <v>10723</v>
      </c>
      <c r="B344" s="42" t="str">
        <f t="shared" si="16"/>
        <v>消费支付/消费信息/消费笔数品类分布/零售-丽人</v>
      </c>
      <c r="C344" s="43">
        <v>4</v>
      </c>
      <c r="D344" s="44" t="s">
        <v>3355</v>
      </c>
      <c r="E344" s="44" t="s">
        <v>3417</v>
      </c>
      <c r="F344" s="44" t="s">
        <v>3986</v>
      </c>
      <c r="G344" s="44" t="s">
        <v>3420</v>
      </c>
      <c r="H344" s="44" t="s">
        <v>3417</v>
      </c>
      <c r="I344" s="95" t="s">
        <v>3420</v>
      </c>
      <c r="J344" s="44" t="s">
        <v>7695</v>
      </c>
      <c r="K344" s="42" t="str">
        <f t="shared" si="15"/>
        <v>000100002001002306</v>
      </c>
    </row>
    <row r="345" spans="1:11" s="5" customFormat="1" hidden="1">
      <c r="A345" s="42" t="s">
        <v>10724</v>
      </c>
      <c r="B345" s="42" t="str">
        <f t="shared" si="16"/>
        <v>消费支付/消费信息/消费笔数品类分布/零售-眼镜配饰</v>
      </c>
      <c r="C345" s="43">
        <v>4</v>
      </c>
      <c r="D345" s="44" t="s">
        <v>3355</v>
      </c>
      <c r="E345" s="44" t="s">
        <v>3417</v>
      </c>
      <c r="F345" s="44" t="s">
        <v>3986</v>
      </c>
      <c r="G345" s="44" t="s">
        <v>3420</v>
      </c>
      <c r="H345" s="44" t="s">
        <v>3417</v>
      </c>
      <c r="I345" s="95" t="s">
        <v>3420</v>
      </c>
      <c r="J345" s="44" t="s">
        <v>7696</v>
      </c>
      <c r="K345" s="42" t="str">
        <f t="shared" si="15"/>
        <v>000100002001002307</v>
      </c>
    </row>
    <row r="346" spans="1:11" s="5" customFormat="1" hidden="1">
      <c r="A346" s="42" t="s">
        <v>10725</v>
      </c>
      <c r="B346" s="42" t="str">
        <f t="shared" si="16"/>
        <v>消费支付/消费信息/消费笔数品类分布/零售-箱包</v>
      </c>
      <c r="C346" s="43">
        <v>4</v>
      </c>
      <c r="D346" s="44" t="s">
        <v>3355</v>
      </c>
      <c r="E346" s="44" t="s">
        <v>3417</v>
      </c>
      <c r="F346" s="44" t="s">
        <v>3986</v>
      </c>
      <c r="G346" s="44" t="s">
        <v>3420</v>
      </c>
      <c r="H346" s="44" t="s">
        <v>3417</v>
      </c>
      <c r="I346" s="95" t="s">
        <v>3420</v>
      </c>
      <c r="J346" s="44" t="s">
        <v>7697</v>
      </c>
      <c r="K346" s="42" t="str">
        <f t="shared" si="15"/>
        <v>000100002001002308</v>
      </c>
    </row>
    <row r="347" spans="1:11" s="5" customFormat="1" hidden="1">
      <c r="A347" s="42" t="s">
        <v>10726</v>
      </c>
      <c r="B347" s="42" t="str">
        <f t="shared" si="16"/>
        <v>消费支付/消费信息/消费笔数品类分布/零售-运动、休闲、娱乐</v>
      </c>
      <c r="C347" s="43">
        <v>4</v>
      </c>
      <c r="D347" s="44" t="s">
        <v>3355</v>
      </c>
      <c r="E347" s="44" t="s">
        <v>3417</v>
      </c>
      <c r="F347" s="44" t="s">
        <v>3986</v>
      </c>
      <c r="G347" s="44" t="s">
        <v>3420</v>
      </c>
      <c r="H347" s="44" t="s">
        <v>3417</v>
      </c>
      <c r="I347" s="95" t="s">
        <v>3420</v>
      </c>
      <c r="J347" s="44" t="s">
        <v>7698</v>
      </c>
      <c r="K347" s="42" t="str">
        <f t="shared" si="15"/>
        <v>000100002001002309</v>
      </c>
    </row>
    <row r="348" spans="1:11" s="5" customFormat="1" hidden="1">
      <c r="A348" s="42" t="s">
        <v>10727</v>
      </c>
      <c r="B348" s="42" t="str">
        <f t="shared" si="16"/>
        <v>消费支付/消费信息/消费笔数品类分布/零售-医疗</v>
      </c>
      <c r="C348" s="43">
        <v>4</v>
      </c>
      <c r="D348" s="44" t="s">
        <v>3355</v>
      </c>
      <c r="E348" s="44" t="s">
        <v>3417</v>
      </c>
      <c r="F348" s="44" t="s">
        <v>3986</v>
      </c>
      <c r="G348" s="44" t="s">
        <v>3420</v>
      </c>
      <c r="H348" s="44" t="s">
        <v>3417</v>
      </c>
      <c r="I348" s="95" t="s">
        <v>3420</v>
      </c>
      <c r="J348" s="44" t="s">
        <v>7699</v>
      </c>
      <c r="K348" s="42" t="str">
        <f t="shared" si="15"/>
        <v>000100002001002310</v>
      </c>
    </row>
    <row r="349" spans="1:11" s="5" customFormat="1" hidden="1">
      <c r="A349" s="42" t="s">
        <v>10728</v>
      </c>
      <c r="B349" s="42" t="str">
        <f t="shared" si="16"/>
        <v>消费支付/消费信息/消费笔数品类分布/零售-家居、家具、家用电器</v>
      </c>
      <c r="C349" s="43">
        <v>4</v>
      </c>
      <c r="D349" s="44" t="s">
        <v>3355</v>
      </c>
      <c r="E349" s="44" t="s">
        <v>3417</v>
      </c>
      <c r="F349" s="44" t="s">
        <v>3986</v>
      </c>
      <c r="G349" s="44" t="s">
        <v>3420</v>
      </c>
      <c r="H349" s="44" t="s">
        <v>3417</v>
      </c>
      <c r="I349" s="95" t="s">
        <v>3420</v>
      </c>
      <c r="J349" s="44" t="s">
        <v>7700</v>
      </c>
      <c r="K349" s="42" t="str">
        <f t="shared" si="15"/>
        <v>000100002001002311</v>
      </c>
    </row>
    <row r="350" spans="1:11" s="5" customFormat="1" hidden="1">
      <c r="A350" s="42" t="s">
        <v>10729</v>
      </c>
      <c r="B350" s="42" t="str">
        <f t="shared" si="16"/>
        <v>消费支付/消费信息/消费笔数品类分布/零售-电子数码</v>
      </c>
      <c r="C350" s="43">
        <v>4</v>
      </c>
      <c r="D350" s="44" t="s">
        <v>3355</v>
      </c>
      <c r="E350" s="44" t="s">
        <v>3417</v>
      </c>
      <c r="F350" s="44" t="s">
        <v>3986</v>
      </c>
      <c r="G350" s="44" t="s">
        <v>3420</v>
      </c>
      <c r="H350" s="44" t="s">
        <v>3417</v>
      </c>
      <c r="I350" s="95" t="s">
        <v>3420</v>
      </c>
      <c r="J350" s="44" t="s">
        <v>7701</v>
      </c>
      <c r="K350" s="42" t="str">
        <f t="shared" si="15"/>
        <v>000100002001002312</v>
      </c>
    </row>
    <row r="351" spans="1:11" s="5" customFormat="1" hidden="1">
      <c r="A351" s="42" t="s">
        <v>10727</v>
      </c>
      <c r="B351" s="42" t="str">
        <f t="shared" si="16"/>
        <v>消费支付/消费信息/消费笔数品类分布/零售-医疗</v>
      </c>
      <c r="C351" s="43">
        <v>4</v>
      </c>
      <c r="D351" s="44" t="s">
        <v>3355</v>
      </c>
      <c r="E351" s="44" t="s">
        <v>3417</v>
      </c>
      <c r="F351" s="44" t="s">
        <v>3986</v>
      </c>
      <c r="G351" s="44" t="s">
        <v>3420</v>
      </c>
      <c r="H351" s="44" t="s">
        <v>3417</v>
      </c>
      <c r="I351" s="95" t="s">
        <v>3420</v>
      </c>
      <c r="J351" s="44" t="s">
        <v>7702</v>
      </c>
      <c r="K351" s="42" t="str">
        <f t="shared" ref="K351:K390" si="17">D351&amp;E351&amp;F351&amp;G351&amp;H351&amp;I351&amp;J351</f>
        <v>000100002001002313</v>
      </c>
    </row>
    <row r="352" spans="1:11" s="5" customFormat="1" hidden="1">
      <c r="A352" s="42" t="s">
        <v>10730</v>
      </c>
      <c r="B352" s="42" t="str">
        <f t="shared" si="16"/>
        <v>消费支付/消费信息/消费笔数品类分布/零售-零售卖场</v>
      </c>
      <c r="C352" s="43">
        <v>4</v>
      </c>
      <c r="D352" s="44" t="s">
        <v>3355</v>
      </c>
      <c r="E352" s="44" t="s">
        <v>3417</v>
      </c>
      <c r="F352" s="44" t="s">
        <v>3986</v>
      </c>
      <c r="G352" s="44" t="s">
        <v>3420</v>
      </c>
      <c r="H352" s="44" t="s">
        <v>3417</v>
      </c>
      <c r="I352" s="95" t="s">
        <v>3420</v>
      </c>
      <c r="J352" s="44" t="s">
        <v>7703</v>
      </c>
      <c r="K352" s="42" t="str">
        <f t="shared" si="17"/>
        <v>000100002001002314</v>
      </c>
    </row>
    <row r="353" spans="1:11" s="5" customFormat="1" hidden="1">
      <c r="A353" s="42" t="s">
        <v>10731</v>
      </c>
      <c r="B353" s="42" t="str">
        <f t="shared" si="16"/>
        <v>消费支付/消费信息/消费笔数品类分布/零售-能源燃料</v>
      </c>
      <c r="C353" s="43">
        <v>4</v>
      </c>
      <c r="D353" s="44" t="s">
        <v>3355</v>
      </c>
      <c r="E353" s="44" t="s">
        <v>3417</v>
      </c>
      <c r="F353" s="44" t="s">
        <v>3986</v>
      </c>
      <c r="G353" s="44" t="s">
        <v>3420</v>
      </c>
      <c r="H353" s="44" t="s">
        <v>3417</v>
      </c>
      <c r="I353" s="95" t="s">
        <v>3420</v>
      </c>
      <c r="J353" s="44" t="s">
        <v>7704</v>
      </c>
      <c r="K353" s="42" t="str">
        <f t="shared" si="17"/>
        <v>000100002001002315</v>
      </c>
    </row>
    <row r="354" spans="1:11" s="5" customFormat="1" hidden="1">
      <c r="A354" s="42" t="s">
        <v>10732</v>
      </c>
      <c r="B354" s="42" t="str">
        <f t="shared" si="16"/>
        <v>消费支付/消费信息/消费笔数品类分布/零售-母婴亲子</v>
      </c>
      <c r="C354" s="43">
        <v>4</v>
      </c>
      <c r="D354" s="44" t="s">
        <v>3355</v>
      </c>
      <c r="E354" s="44" t="s">
        <v>3417</v>
      </c>
      <c r="F354" s="44" t="s">
        <v>3986</v>
      </c>
      <c r="G354" s="44" t="s">
        <v>3420</v>
      </c>
      <c r="H354" s="44" t="s">
        <v>3417</v>
      </c>
      <c r="I354" s="95" t="s">
        <v>3420</v>
      </c>
      <c r="J354" s="44" t="s">
        <v>7705</v>
      </c>
      <c r="K354" s="42" t="str">
        <f t="shared" si="17"/>
        <v>000100002001002316</v>
      </c>
    </row>
    <row r="355" spans="1:11" s="5" customFormat="1" hidden="1">
      <c r="A355" s="42" t="s">
        <v>10733</v>
      </c>
      <c r="B355" s="42" t="str">
        <f t="shared" si="16"/>
        <v>消费支付/消费信息/消费笔数品类分布/零售-食品饮料</v>
      </c>
      <c r="C355" s="43">
        <v>4</v>
      </c>
      <c r="D355" s="44" t="s">
        <v>3355</v>
      </c>
      <c r="E355" s="44" t="s">
        <v>3417</v>
      </c>
      <c r="F355" s="44" t="s">
        <v>3986</v>
      </c>
      <c r="G355" s="44" t="s">
        <v>3420</v>
      </c>
      <c r="H355" s="44" t="s">
        <v>3417</v>
      </c>
      <c r="I355" s="95" t="s">
        <v>3420</v>
      </c>
      <c r="J355" s="44" t="s">
        <v>7706</v>
      </c>
      <c r="K355" s="42" t="str">
        <f t="shared" si="17"/>
        <v>000100002001002317</v>
      </c>
    </row>
    <row r="356" spans="1:11" s="5" customFormat="1" hidden="1">
      <c r="A356" s="42" t="s">
        <v>10734</v>
      </c>
      <c r="B356" s="42" t="str">
        <f t="shared" si="16"/>
        <v>消费支付/消费信息/消费笔数品类分布/零售-文化艺术</v>
      </c>
      <c r="C356" s="43">
        <v>4</v>
      </c>
      <c r="D356" s="44" t="s">
        <v>3355</v>
      </c>
      <c r="E356" s="44" t="s">
        <v>3417</v>
      </c>
      <c r="F356" s="44" t="s">
        <v>3986</v>
      </c>
      <c r="G356" s="44" t="s">
        <v>3420</v>
      </c>
      <c r="H356" s="44" t="s">
        <v>3417</v>
      </c>
      <c r="I356" s="95" t="s">
        <v>3420</v>
      </c>
      <c r="J356" s="44" t="s">
        <v>7707</v>
      </c>
      <c r="K356" s="42" t="str">
        <f t="shared" si="17"/>
        <v>000100002001002318</v>
      </c>
    </row>
    <row r="357" spans="1:11" s="5" customFormat="1" hidden="1">
      <c r="A357" s="42" t="s">
        <v>10735</v>
      </c>
      <c r="B357" s="42" t="str">
        <f t="shared" si="16"/>
        <v>消费支付/消费信息/消费笔数品类分布/零售-珠宝手表</v>
      </c>
      <c r="C357" s="43">
        <v>4</v>
      </c>
      <c r="D357" s="44" t="s">
        <v>3355</v>
      </c>
      <c r="E357" s="44" t="s">
        <v>3417</v>
      </c>
      <c r="F357" s="44" t="s">
        <v>3986</v>
      </c>
      <c r="G357" s="44" t="s">
        <v>3420</v>
      </c>
      <c r="H357" s="44" t="s">
        <v>3417</v>
      </c>
      <c r="I357" s="95" t="s">
        <v>3420</v>
      </c>
      <c r="J357" s="44" t="s">
        <v>7708</v>
      </c>
      <c r="K357" s="42" t="str">
        <f t="shared" si="17"/>
        <v>000100002001002319</v>
      </c>
    </row>
    <row r="358" spans="1:11" s="5" customFormat="1" hidden="1">
      <c r="A358" s="42" t="s">
        <v>10736</v>
      </c>
      <c r="B358" s="42" t="str">
        <f t="shared" si="16"/>
        <v>消费支付/消费信息/消费笔数品类分布/零售-五金建材</v>
      </c>
      <c r="C358" s="43">
        <v>4</v>
      </c>
      <c r="D358" s="44" t="s">
        <v>3355</v>
      </c>
      <c r="E358" s="44" t="s">
        <v>3417</v>
      </c>
      <c r="F358" s="44" t="s">
        <v>3986</v>
      </c>
      <c r="G358" s="44" t="s">
        <v>3420</v>
      </c>
      <c r="H358" s="44" t="s">
        <v>3417</v>
      </c>
      <c r="I358" s="95" t="s">
        <v>3420</v>
      </c>
      <c r="J358" s="44" t="s">
        <v>7709</v>
      </c>
      <c r="K358" s="42" t="str">
        <f t="shared" si="17"/>
        <v>000100002001002320</v>
      </c>
    </row>
    <row r="359" spans="1:11" s="5" customFormat="1" hidden="1">
      <c r="A359" s="42" t="s">
        <v>10737</v>
      </c>
      <c r="B359" s="42" t="str">
        <f t="shared" si="16"/>
        <v>消费支付/消费信息/消费笔数品类分布/零售-交通</v>
      </c>
      <c r="C359" s="43">
        <v>4</v>
      </c>
      <c r="D359" s="44" t="s">
        <v>3355</v>
      </c>
      <c r="E359" s="44" t="s">
        <v>3417</v>
      </c>
      <c r="F359" s="44" t="s">
        <v>3986</v>
      </c>
      <c r="G359" s="44" t="s">
        <v>3420</v>
      </c>
      <c r="H359" s="44" t="s">
        <v>3417</v>
      </c>
      <c r="I359" s="95" t="s">
        <v>3420</v>
      </c>
      <c r="J359" s="44" t="s">
        <v>7710</v>
      </c>
      <c r="K359" s="42" t="str">
        <f t="shared" si="17"/>
        <v>000100002001002321</v>
      </c>
    </row>
    <row r="360" spans="1:11" s="5" customFormat="1" hidden="1">
      <c r="A360" s="42" t="s">
        <v>2359</v>
      </c>
      <c r="B360" s="42" t="str">
        <f t="shared" si="16"/>
        <v>消费支付/消费信息/消费笔数品类分布/住宿服务</v>
      </c>
      <c r="C360" s="43">
        <v>4</v>
      </c>
      <c r="D360" s="44" t="s">
        <v>3355</v>
      </c>
      <c r="E360" s="44" t="s">
        <v>3417</v>
      </c>
      <c r="F360" s="44" t="s">
        <v>3986</v>
      </c>
      <c r="G360" s="44" t="s">
        <v>3420</v>
      </c>
      <c r="H360" s="44" t="s">
        <v>3417</v>
      </c>
      <c r="I360" s="95" t="s">
        <v>3420</v>
      </c>
      <c r="J360" s="44" t="s">
        <v>7711</v>
      </c>
      <c r="K360" s="42" t="str">
        <f t="shared" si="17"/>
        <v>000100002001002322</v>
      </c>
    </row>
    <row r="361" spans="1:11" s="5" customFormat="1" hidden="1">
      <c r="A361" s="42" t="s">
        <v>2364</v>
      </c>
      <c r="B361" s="42" t="str">
        <f t="shared" ref="B361:B390" si="18">"消费支付/消费信息/消费笔数品类分布/"&amp;A361</f>
        <v>消费支付/消费信息/消费笔数品类分布/旅游服务</v>
      </c>
      <c r="C361" s="43">
        <v>4</v>
      </c>
      <c r="D361" s="44" t="s">
        <v>3355</v>
      </c>
      <c r="E361" s="44" t="s">
        <v>3417</v>
      </c>
      <c r="F361" s="44" t="s">
        <v>3986</v>
      </c>
      <c r="G361" s="44" t="s">
        <v>3420</v>
      </c>
      <c r="H361" s="44" t="s">
        <v>3417</v>
      </c>
      <c r="I361" s="95" t="s">
        <v>3420</v>
      </c>
      <c r="J361" s="44" t="s">
        <v>7712</v>
      </c>
      <c r="K361" s="42" t="str">
        <f t="shared" si="17"/>
        <v>000100002001002323</v>
      </c>
    </row>
    <row r="362" spans="1:11" s="5" customFormat="1" hidden="1">
      <c r="A362" s="42" t="s">
        <v>2373</v>
      </c>
      <c r="B362" s="42" t="str">
        <f t="shared" si="18"/>
        <v>消费支付/消费信息/消费笔数品类分布/批发</v>
      </c>
      <c r="C362" s="43">
        <v>4</v>
      </c>
      <c r="D362" s="44" t="s">
        <v>3355</v>
      </c>
      <c r="E362" s="44" t="s">
        <v>3417</v>
      </c>
      <c r="F362" s="44" t="s">
        <v>3986</v>
      </c>
      <c r="G362" s="44" t="s">
        <v>3420</v>
      </c>
      <c r="H362" s="44" t="s">
        <v>3417</v>
      </c>
      <c r="I362" s="95" t="s">
        <v>3420</v>
      </c>
      <c r="J362" s="44" t="s">
        <v>7713</v>
      </c>
      <c r="K362" s="42" t="str">
        <f t="shared" si="17"/>
        <v>000100002001002324</v>
      </c>
    </row>
    <row r="363" spans="1:11" s="5" customFormat="1" hidden="1">
      <c r="A363" s="42" t="s">
        <v>10738</v>
      </c>
      <c r="B363" s="42" t="str">
        <f t="shared" si="18"/>
        <v>消费支付/消费信息/消费笔数品类分布/银行柜台ATM</v>
      </c>
      <c r="C363" s="43">
        <v>4</v>
      </c>
      <c r="D363" s="44" t="s">
        <v>3355</v>
      </c>
      <c r="E363" s="44" t="s">
        <v>3417</v>
      </c>
      <c r="F363" s="44" t="s">
        <v>3986</v>
      </c>
      <c r="G363" s="44" t="s">
        <v>3420</v>
      </c>
      <c r="H363" s="44" t="s">
        <v>3417</v>
      </c>
      <c r="I363" s="95" t="s">
        <v>3420</v>
      </c>
      <c r="J363" s="44" t="s">
        <v>7714</v>
      </c>
      <c r="K363" s="42" t="str">
        <f t="shared" si="17"/>
        <v>000100002001002325</v>
      </c>
    </row>
    <row r="364" spans="1:11" s="5" customFormat="1" hidden="1">
      <c r="A364" s="42" t="s">
        <v>2426</v>
      </c>
      <c r="B364" s="42" t="str">
        <f t="shared" si="18"/>
        <v>消费支付/消费信息/消费笔数品类分布/汽车</v>
      </c>
      <c r="C364" s="43">
        <v>4</v>
      </c>
      <c r="D364" s="44" t="s">
        <v>3355</v>
      </c>
      <c r="E364" s="44" t="s">
        <v>3417</v>
      </c>
      <c r="F364" s="44" t="s">
        <v>3986</v>
      </c>
      <c r="G364" s="44" t="s">
        <v>3420</v>
      </c>
      <c r="H364" s="44" t="s">
        <v>3417</v>
      </c>
      <c r="I364" s="95" t="s">
        <v>3420</v>
      </c>
      <c r="J364" s="44" t="s">
        <v>7715</v>
      </c>
      <c r="K364" s="42" t="str">
        <f t="shared" si="17"/>
        <v>000100002001002326</v>
      </c>
    </row>
    <row r="365" spans="1:11" s="5" customFormat="1" hidden="1">
      <c r="A365" s="42" t="s">
        <v>2471</v>
      </c>
      <c r="B365" s="42" t="str">
        <f t="shared" si="18"/>
        <v>消费支付/消费信息/消费笔数品类分布/商务服务</v>
      </c>
      <c r="C365" s="43">
        <v>4</v>
      </c>
      <c r="D365" s="44" t="s">
        <v>3355</v>
      </c>
      <c r="E365" s="44" t="s">
        <v>3417</v>
      </c>
      <c r="F365" s="44" t="s">
        <v>3986</v>
      </c>
      <c r="G365" s="44" t="s">
        <v>3420</v>
      </c>
      <c r="H365" s="44" t="s">
        <v>3417</v>
      </c>
      <c r="I365" s="95" t="s">
        <v>3420</v>
      </c>
      <c r="J365" s="44" t="s">
        <v>7716</v>
      </c>
      <c r="K365" s="42" t="str">
        <f t="shared" si="17"/>
        <v>000100002001002327</v>
      </c>
    </row>
    <row r="366" spans="1:11" s="5" customFormat="1" hidden="1">
      <c r="A366" s="42" t="s">
        <v>10739</v>
      </c>
      <c r="B366" s="42" t="str">
        <f t="shared" si="18"/>
        <v>消费支付/消费信息/消费笔数品类分布/文化、体育、娱乐服务</v>
      </c>
      <c r="C366" s="43">
        <v>4</v>
      </c>
      <c r="D366" s="44" t="s">
        <v>3355</v>
      </c>
      <c r="E366" s="44" t="s">
        <v>3417</v>
      </c>
      <c r="F366" s="44" t="s">
        <v>3986</v>
      </c>
      <c r="G366" s="44" t="s">
        <v>3420</v>
      </c>
      <c r="H366" s="44" t="s">
        <v>3417</v>
      </c>
      <c r="I366" s="95" t="s">
        <v>3420</v>
      </c>
      <c r="J366" s="44" t="s">
        <v>7717</v>
      </c>
      <c r="K366" s="42" t="str">
        <f t="shared" si="17"/>
        <v>000100002001002328</v>
      </c>
    </row>
    <row r="367" spans="1:11" s="5" customFormat="1" hidden="1">
      <c r="A367" s="42" t="s">
        <v>10740</v>
      </c>
      <c r="B367" s="42" t="str">
        <f t="shared" si="18"/>
        <v>消费支付/消费信息/消费笔数品类分布/医疗服务</v>
      </c>
      <c r="C367" s="43">
        <v>4</v>
      </c>
      <c r="D367" s="44" t="s">
        <v>3355</v>
      </c>
      <c r="E367" s="44" t="s">
        <v>3417</v>
      </c>
      <c r="F367" s="44" t="s">
        <v>3986</v>
      </c>
      <c r="G367" s="44" t="s">
        <v>3420</v>
      </c>
      <c r="H367" s="44" t="s">
        <v>3417</v>
      </c>
      <c r="I367" s="95" t="s">
        <v>3420</v>
      </c>
      <c r="J367" s="44" t="s">
        <v>7718</v>
      </c>
      <c r="K367" s="42" t="str">
        <f t="shared" si="17"/>
        <v>000100002001002329</v>
      </c>
    </row>
    <row r="368" spans="1:11" s="5" customFormat="1" hidden="1">
      <c r="A368" s="42" t="s">
        <v>10741</v>
      </c>
      <c r="B368" s="42" t="str">
        <f t="shared" si="18"/>
        <v>消费支付/消费信息/消费笔数品类分布/邮政快递服务</v>
      </c>
      <c r="C368" s="43">
        <v>4</v>
      </c>
      <c r="D368" s="44" t="s">
        <v>3355</v>
      </c>
      <c r="E368" s="44" t="s">
        <v>3417</v>
      </c>
      <c r="F368" s="44" t="s">
        <v>3986</v>
      </c>
      <c r="G368" s="44" t="s">
        <v>3420</v>
      </c>
      <c r="H368" s="44" t="s">
        <v>3417</v>
      </c>
      <c r="I368" s="95" t="s">
        <v>3420</v>
      </c>
      <c r="J368" s="44" t="s">
        <v>7719</v>
      </c>
      <c r="K368" s="42" t="str">
        <f t="shared" si="17"/>
        <v>000100002001002330</v>
      </c>
    </row>
    <row r="369" spans="1:11" s="5" customFormat="1" hidden="1">
      <c r="A369" s="42" t="s">
        <v>2574</v>
      </c>
      <c r="B369" s="42" t="str">
        <f t="shared" si="18"/>
        <v>消费支付/消费信息/消费笔数品类分布/政府机构及社会团体</v>
      </c>
      <c r="C369" s="43">
        <v>4</v>
      </c>
      <c r="D369" s="44" t="s">
        <v>3355</v>
      </c>
      <c r="E369" s="44" t="s">
        <v>3417</v>
      </c>
      <c r="F369" s="44" t="s">
        <v>3986</v>
      </c>
      <c r="G369" s="44" t="s">
        <v>3420</v>
      </c>
      <c r="H369" s="44" t="s">
        <v>3417</v>
      </c>
      <c r="I369" s="95" t="s">
        <v>3420</v>
      </c>
      <c r="J369" s="44" t="s">
        <v>7720</v>
      </c>
      <c r="K369" s="42" t="str">
        <f t="shared" si="17"/>
        <v>000100002001002331</v>
      </c>
    </row>
    <row r="370" spans="1:11" s="5" customFormat="1" hidden="1">
      <c r="A370" s="42" t="s">
        <v>10718</v>
      </c>
      <c r="B370" s="42" t="str">
        <f t="shared" si="18"/>
        <v>消费支付/消费信息/消费笔数品类分布/公司企业</v>
      </c>
      <c r="C370" s="43">
        <v>4</v>
      </c>
      <c r="D370" s="44" t="s">
        <v>3355</v>
      </c>
      <c r="E370" s="44" t="s">
        <v>3417</v>
      </c>
      <c r="F370" s="44" t="s">
        <v>3986</v>
      </c>
      <c r="G370" s="44" t="s">
        <v>3420</v>
      </c>
      <c r="H370" s="44" t="s">
        <v>3417</v>
      </c>
      <c r="I370" s="95" t="s">
        <v>3420</v>
      </c>
      <c r="J370" s="44" t="s">
        <v>7721</v>
      </c>
      <c r="K370" s="42" t="str">
        <f t="shared" si="17"/>
        <v>000100002001002332</v>
      </c>
    </row>
    <row r="371" spans="1:11" s="5" customFormat="1" hidden="1">
      <c r="A371" s="42" t="s">
        <v>2925</v>
      </c>
      <c r="B371" s="42" t="str">
        <f t="shared" si="18"/>
        <v>消费支付/消费信息/消费笔数品类分布/其他</v>
      </c>
      <c r="C371" s="43">
        <v>4</v>
      </c>
      <c r="D371" s="44" t="s">
        <v>3355</v>
      </c>
      <c r="E371" s="44" t="s">
        <v>3417</v>
      </c>
      <c r="F371" s="44" t="s">
        <v>3986</v>
      </c>
      <c r="G371" s="44" t="s">
        <v>3420</v>
      </c>
      <c r="H371" s="44" t="s">
        <v>3417</v>
      </c>
      <c r="I371" s="95" t="s">
        <v>3420</v>
      </c>
      <c r="J371" s="44" t="s">
        <v>7722</v>
      </c>
      <c r="K371" s="42" t="str">
        <f t="shared" si="17"/>
        <v>000100002001002333</v>
      </c>
    </row>
    <row r="372" spans="1:11" s="4" customFormat="1">
      <c r="A372" s="36" t="s">
        <v>2040</v>
      </c>
      <c r="B372" s="36" t="str">
        <f t="shared" si="18"/>
        <v>消费支付/消费信息/消费笔数品类分布/IT</v>
      </c>
      <c r="C372" s="37">
        <v>4</v>
      </c>
      <c r="D372" s="38" t="s">
        <v>3355</v>
      </c>
      <c r="E372" s="38" t="s">
        <v>3417</v>
      </c>
      <c r="F372" s="38" t="s">
        <v>3986</v>
      </c>
      <c r="G372" s="38" t="s">
        <v>3420</v>
      </c>
      <c r="H372" s="38" t="s">
        <v>3417</v>
      </c>
      <c r="I372" s="94" t="s">
        <v>3420</v>
      </c>
      <c r="J372" s="38" t="s">
        <v>7723</v>
      </c>
      <c r="K372" s="36" t="str">
        <f t="shared" si="17"/>
        <v>000100002001002334</v>
      </c>
    </row>
    <row r="373" spans="1:11" s="4" customFormat="1">
      <c r="A373" s="36" t="s">
        <v>2049</v>
      </c>
      <c r="B373" s="36" t="str">
        <f t="shared" si="18"/>
        <v>消费支付/消费信息/消费笔数品类分布/餐饮</v>
      </c>
      <c r="C373" s="37">
        <v>4</v>
      </c>
      <c r="D373" s="38" t="s">
        <v>3355</v>
      </c>
      <c r="E373" s="38" t="s">
        <v>3417</v>
      </c>
      <c r="F373" s="38" t="s">
        <v>3986</v>
      </c>
      <c r="G373" s="38" t="s">
        <v>3420</v>
      </c>
      <c r="H373" s="38" t="s">
        <v>3417</v>
      </c>
      <c r="I373" s="94" t="s">
        <v>3420</v>
      </c>
      <c r="J373" s="38" t="s">
        <v>7724</v>
      </c>
      <c r="K373" s="36" t="str">
        <f t="shared" si="17"/>
        <v>000100002001002335</v>
      </c>
    </row>
    <row r="374" spans="1:11" s="4" customFormat="1">
      <c r="A374" s="36" t="s">
        <v>2060</v>
      </c>
      <c r="B374" s="36" t="str">
        <f t="shared" si="18"/>
        <v>消费支付/消费信息/消费笔数品类分布/房地产</v>
      </c>
      <c r="C374" s="37">
        <v>4</v>
      </c>
      <c r="D374" s="38" t="s">
        <v>3355</v>
      </c>
      <c r="E374" s="38" t="s">
        <v>3417</v>
      </c>
      <c r="F374" s="38" t="s">
        <v>3986</v>
      </c>
      <c r="G374" s="38" t="s">
        <v>3420</v>
      </c>
      <c r="H374" s="38" t="s">
        <v>3417</v>
      </c>
      <c r="I374" s="94" t="s">
        <v>3420</v>
      </c>
      <c r="J374" s="38" t="s">
        <v>7725</v>
      </c>
      <c r="K374" s="36" t="str">
        <f t="shared" si="17"/>
        <v>000100002001002336</v>
      </c>
    </row>
    <row r="375" spans="1:11" s="4" customFormat="1">
      <c r="A375" s="36" t="s">
        <v>2068</v>
      </c>
      <c r="B375" s="36" t="str">
        <f t="shared" si="18"/>
        <v>消费支付/消费信息/消费笔数品类分布/公用事业</v>
      </c>
      <c r="C375" s="37">
        <v>4</v>
      </c>
      <c r="D375" s="38" t="s">
        <v>3355</v>
      </c>
      <c r="E375" s="38" t="s">
        <v>3417</v>
      </c>
      <c r="F375" s="38" t="s">
        <v>3986</v>
      </c>
      <c r="G375" s="38" t="s">
        <v>3420</v>
      </c>
      <c r="H375" s="38" t="s">
        <v>3417</v>
      </c>
      <c r="I375" s="94" t="s">
        <v>3420</v>
      </c>
      <c r="J375" s="38" t="s">
        <v>7726</v>
      </c>
      <c r="K375" s="36" t="str">
        <f t="shared" si="17"/>
        <v>000100002001002337</v>
      </c>
    </row>
    <row r="376" spans="1:11" s="4" customFormat="1">
      <c r="A376" s="36" t="s">
        <v>2086</v>
      </c>
      <c r="B376" s="36" t="str">
        <f t="shared" si="18"/>
        <v>消费支付/消费信息/消费笔数品类分布/婚恋交友</v>
      </c>
      <c r="C376" s="37">
        <v>4</v>
      </c>
      <c r="D376" s="38" t="s">
        <v>3355</v>
      </c>
      <c r="E376" s="38" t="s">
        <v>3417</v>
      </c>
      <c r="F376" s="38" t="s">
        <v>3986</v>
      </c>
      <c r="G376" s="38" t="s">
        <v>3420</v>
      </c>
      <c r="H376" s="38" t="s">
        <v>3417</v>
      </c>
      <c r="I376" s="94" t="s">
        <v>3420</v>
      </c>
      <c r="J376" s="38" t="s">
        <v>7727</v>
      </c>
      <c r="K376" s="36" t="str">
        <f t="shared" si="17"/>
        <v>000100002001002338</v>
      </c>
    </row>
    <row r="377" spans="1:11" s="4" customFormat="1">
      <c r="A377" s="36" t="s">
        <v>2091</v>
      </c>
      <c r="B377" s="36" t="str">
        <f t="shared" si="18"/>
        <v>消费支付/消费信息/消费笔数品类分布/交通运输</v>
      </c>
      <c r="C377" s="37">
        <v>4</v>
      </c>
      <c r="D377" s="38" t="s">
        <v>3355</v>
      </c>
      <c r="E377" s="38" t="s">
        <v>3417</v>
      </c>
      <c r="F377" s="38" t="s">
        <v>3986</v>
      </c>
      <c r="G377" s="38" t="s">
        <v>3420</v>
      </c>
      <c r="H377" s="38" t="s">
        <v>3417</v>
      </c>
      <c r="I377" s="94" t="s">
        <v>3420</v>
      </c>
      <c r="J377" s="38" t="s">
        <v>7728</v>
      </c>
      <c r="K377" s="36" t="str">
        <f t="shared" si="17"/>
        <v>000100002001002339</v>
      </c>
    </row>
    <row r="378" spans="1:11" s="4" customFormat="1">
      <c r="A378" s="36" t="s">
        <v>2118</v>
      </c>
      <c r="B378" s="36" t="str">
        <f t="shared" si="18"/>
        <v>消费支付/消费信息/消费笔数品类分布/教育</v>
      </c>
      <c r="C378" s="37">
        <v>4</v>
      </c>
      <c r="D378" s="38" t="s">
        <v>3355</v>
      </c>
      <c r="E378" s="38" t="s">
        <v>3417</v>
      </c>
      <c r="F378" s="38" t="s">
        <v>3986</v>
      </c>
      <c r="G378" s="38" t="s">
        <v>3420</v>
      </c>
      <c r="H378" s="38" t="s">
        <v>3417</v>
      </c>
      <c r="I378" s="94" t="s">
        <v>3420</v>
      </c>
      <c r="J378" s="38" t="s">
        <v>7729</v>
      </c>
      <c r="K378" s="36" t="str">
        <f t="shared" si="17"/>
        <v>000100002001002340</v>
      </c>
    </row>
    <row r="379" spans="1:11" s="4" customFormat="1">
      <c r="A379" s="36" t="s">
        <v>2133</v>
      </c>
      <c r="B379" s="36" t="str">
        <f t="shared" si="18"/>
        <v>消费支付/消费信息/消费笔数品类分布/金融</v>
      </c>
      <c r="C379" s="37">
        <v>4</v>
      </c>
      <c r="D379" s="38" t="s">
        <v>3355</v>
      </c>
      <c r="E379" s="38" t="s">
        <v>3417</v>
      </c>
      <c r="F379" s="38" t="s">
        <v>3986</v>
      </c>
      <c r="G379" s="38" t="s">
        <v>3420</v>
      </c>
      <c r="H379" s="38" t="s">
        <v>3417</v>
      </c>
      <c r="I379" s="94" t="s">
        <v>3420</v>
      </c>
      <c r="J379" s="38" t="s">
        <v>7730</v>
      </c>
      <c r="K379" s="36" t="str">
        <f t="shared" si="17"/>
        <v>000100002001002341</v>
      </c>
    </row>
    <row r="380" spans="1:11" s="4" customFormat="1">
      <c r="A380" s="36" t="s">
        <v>2148</v>
      </c>
      <c r="B380" s="36" t="str">
        <f t="shared" si="18"/>
        <v>消费支付/消费信息/消费笔数品类分布/居民服务</v>
      </c>
      <c r="C380" s="37">
        <v>4</v>
      </c>
      <c r="D380" s="38" t="s">
        <v>3355</v>
      </c>
      <c r="E380" s="38" t="s">
        <v>3417</v>
      </c>
      <c r="F380" s="38" t="s">
        <v>3986</v>
      </c>
      <c r="G380" s="38" t="s">
        <v>3420</v>
      </c>
      <c r="H380" s="38" t="s">
        <v>3417</v>
      </c>
      <c r="I380" s="94" t="s">
        <v>3420</v>
      </c>
      <c r="J380" s="38" t="s">
        <v>7731</v>
      </c>
      <c r="K380" s="36" t="str">
        <f t="shared" si="17"/>
        <v>000100002001002342</v>
      </c>
    </row>
    <row r="381" spans="1:11" s="4" customFormat="1">
      <c r="A381" s="36" t="s">
        <v>2193</v>
      </c>
      <c r="B381" s="36" t="str">
        <f t="shared" si="18"/>
        <v>消费支付/消费信息/消费笔数品类分布/零售</v>
      </c>
      <c r="C381" s="37">
        <v>4</v>
      </c>
      <c r="D381" s="38" t="s">
        <v>3355</v>
      </c>
      <c r="E381" s="38" t="s">
        <v>3417</v>
      </c>
      <c r="F381" s="38" t="s">
        <v>3986</v>
      </c>
      <c r="G381" s="38" t="s">
        <v>3420</v>
      </c>
      <c r="H381" s="38" t="s">
        <v>3417</v>
      </c>
      <c r="I381" s="94" t="s">
        <v>3420</v>
      </c>
      <c r="J381" s="38" t="s">
        <v>7732</v>
      </c>
      <c r="K381" s="36" t="str">
        <f t="shared" si="17"/>
        <v>000100002001002343</v>
      </c>
    </row>
    <row r="382" spans="1:11" s="4" customFormat="1">
      <c r="A382" s="36" t="s">
        <v>2359</v>
      </c>
      <c r="B382" s="36" t="str">
        <f t="shared" si="18"/>
        <v>消费支付/消费信息/消费笔数品类分布/住宿服务</v>
      </c>
      <c r="C382" s="37">
        <v>4</v>
      </c>
      <c r="D382" s="38" t="s">
        <v>3355</v>
      </c>
      <c r="E382" s="38" t="s">
        <v>3417</v>
      </c>
      <c r="F382" s="38" t="s">
        <v>3986</v>
      </c>
      <c r="G382" s="38" t="s">
        <v>3420</v>
      </c>
      <c r="H382" s="38" t="s">
        <v>3417</v>
      </c>
      <c r="I382" s="94" t="s">
        <v>3420</v>
      </c>
      <c r="J382" s="38" t="s">
        <v>7733</v>
      </c>
      <c r="K382" s="36" t="str">
        <f t="shared" si="17"/>
        <v>000100002001002344</v>
      </c>
    </row>
    <row r="383" spans="1:11" s="4" customFormat="1">
      <c r="A383" s="36" t="s">
        <v>2364</v>
      </c>
      <c r="B383" s="36" t="str">
        <f t="shared" si="18"/>
        <v>消费支付/消费信息/消费笔数品类分布/旅游服务</v>
      </c>
      <c r="C383" s="37">
        <v>4</v>
      </c>
      <c r="D383" s="38" t="s">
        <v>3355</v>
      </c>
      <c r="E383" s="38" t="s">
        <v>3417</v>
      </c>
      <c r="F383" s="38" t="s">
        <v>3986</v>
      </c>
      <c r="G383" s="38" t="s">
        <v>3420</v>
      </c>
      <c r="H383" s="38" t="s">
        <v>3417</v>
      </c>
      <c r="I383" s="94" t="s">
        <v>3420</v>
      </c>
      <c r="J383" s="38" t="s">
        <v>7734</v>
      </c>
      <c r="K383" s="36" t="str">
        <f t="shared" si="17"/>
        <v>000100002001002345</v>
      </c>
    </row>
    <row r="384" spans="1:11" s="4" customFormat="1">
      <c r="A384" s="36" t="s">
        <v>2373</v>
      </c>
      <c r="B384" s="36" t="str">
        <f t="shared" si="18"/>
        <v>消费支付/消费信息/消费笔数品类分布/批发</v>
      </c>
      <c r="C384" s="37">
        <v>4</v>
      </c>
      <c r="D384" s="38" t="s">
        <v>3355</v>
      </c>
      <c r="E384" s="38" t="s">
        <v>3417</v>
      </c>
      <c r="F384" s="38" t="s">
        <v>3986</v>
      </c>
      <c r="G384" s="38" t="s">
        <v>3420</v>
      </c>
      <c r="H384" s="38" t="s">
        <v>3417</v>
      </c>
      <c r="I384" s="94" t="s">
        <v>3420</v>
      </c>
      <c r="J384" s="38" t="s">
        <v>7737</v>
      </c>
      <c r="K384" s="36" t="str">
        <f t="shared" si="17"/>
        <v>000100002001002346</v>
      </c>
    </row>
    <row r="385" spans="1:11" s="4" customFormat="1">
      <c r="A385" s="36" t="s">
        <v>2426</v>
      </c>
      <c r="B385" s="36" t="str">
        <f t="shared" si="18"/>
        <v>消费支付/消费信息/消费笔数品类分布/汽车</v>
      </c>
      <c r="C385" s="37">
        <v>4</v>
      </c>
      <c r="D385" s="38" t="s">
        <v>3355</v>
      </c>
      <c r="E385" s="38" t="s">
        <v>3417</v>
      </c>
      <c r="F385" s="38" t="s">
        <v>3986</v>
      </c>
      <c r="G385" s="38" t="s">
        <v>3420</v>
      </c>
      <c r="H385" s="38" t="s">
        <v>3417</v>
      </c>
      <c r="I385" s="94" t="s">
        <v>3420</v>
      </c>
      <c r="J385" s="38" t="s">
        <v>7738</v>
      </c>
      <c r="K385" s="36" t="str">
        <f t="shared" si="17"/>
        <v>000100002001002347</v>
      </c>
    </row>
    <row r="386" spans="1:11" s="4" customFormat="1">
      <c r="A386" s="36" t="s">
        <v>2471</v>
      </c>
      <c r="B386" s="36" t="str">
        <f t="shared" si="18"/>
        <v>消费支付/消费信息/消费笔数品类分布/商务服务</v>
      </c>
      <c r="C386" s="37">
        <v>4</v>
      </c>
      <c r="D386" s="38" t="s">
        <v>3355</v>
      </c>
      <c r="E386" s="38" t="s">
        <v>3417</v>
      </c>
      <c r="F386" s="38" t="s">
        <v>3986</v>
      </c>
      <c r="G386" s="38" t="s">
        <v>3420</v>
      </c>
      <c r="H386" s="38" t="s">
        <v>3417</v>
      </c>
      <c r="I386" s="94" t="s">
        <v>3420</v>
      </c>
      <c r="J386" s="38" t="s">
        <v>7739</v>
      </c>
      <c r="K386" s="36" t="str">
        <f t="shared" si="17"/>
        <v>000100002001002348</v>
      </c>
    </row>
    <row r="387" spans="1:11" s="4" customFormat="1">
      <c r="A387" s="36" t="s">
        <v>2075</v>
      </c>
      <c r="B387" s="36" t="str">
        <f t="shared" si="18"/>
        <v>消费支付/消费信息/消费笔数品类分布/文体娱乐服务</v>
      </c>
      <c r="C387" s="37">
        <v>4</v>
      </c>
      <c r="D387" s="38" t="s">
        <v>3355</v>
      </c>
      <c r="E387" s="38" t="s">
        <v>3417</v>
      </c>
      <c r="F387" s="38" t="s">
        <v>3986</v>
      </c>
      <c r="G387" s="38" t="s">
        <v>3420</v>
      </c>
      <c r="H387" s="38" t="s">
        <v>3417</v>
      </c>
      <c r="I387" s="94" t="s">
        <v>3420</v>
      </c>
      <c r="J387" s="38" t="s">
        <v>7003</v>
      </c>
      <c r="K387" s="36" t="str">
        <f t="shared" si="17"/>
        <v>000100002001002349</v>
      </c>
    </row>
    <row r="388" spans="1:11" s="4" customFormat="1">
      <c r="A388" s="36" t="s">
        <v>2538</v>
      </c>
      <c r="B388" s="36" t="str">
        <f t="shared" si="18"/>
        <v>消费支付/消费信息/消费笔数品类分布/医疗美容</v>
      </c>
      <c r="C388" s="37">
        <v>4</v>
      </c>
      <c r="D388" s="38" t="s">
        <v>3355</v>
      </c>
      <c r="E388" s="38" t="s">
        <v>3417</v>
      </c>
      <c r="F388" s="38" t="s">
        <v>3986</v>
      </c>
      <c r="G388" s="38" t="s">
        <v>3420</v>
      </c>
      <c r="H388" s="38" t="s">
        <v>3417</v>
      </c>
      <c r="I388" s="94" t="s">
        <v>3420</v>
      </c>
      <c r="J388" s="38" t="s">
        <v>7004</v>
      </c>
      <c r="K388" s="36" t="str">
        <f t="shared" si="17"/>
        <v>000100002001002350</v>
      </c>
    </row>
    <row r="389" spans="1:11" s="4" customFormat="1">
      <c r="A389" s="36" t="s">
        <v>2565</v>
      </c>
      <c r="B389" s="36" t="str">
        <f t="shared" si="18"/>
        <v>消费支付/消费信息/消费笔数品类分布/邮政快递</v>
      </c>
      <c r="C389" s="37">
        <v>4</v>
      </c>
      <c r="D389" s="38" t="s">
        <v>3355</v>
      </c>
      <c r="E389" s="38" t="s">
        <v>3417</v>
      </c>
      <c r="F389" s="38" t="s">
        <v>3986</v>
      </c>
      <c r="G389" s="38" t="s">
        <v>3420</v>
      </c>
      <c r="H389" s="38" t="s">
        <v>3417</v>
      </c>
      <c r="I389" s="94" t="s">
        <v>3420</v>
      </c>
      <c r="J389" s="38" t="s">
        <v>7005</v>
      </c>
      <c r="K389" s="36" t="str">
        <f t="shared" si="17"/>
        <v>000100002001002351</v>
      </c>
    </row>
    <row r="390" spans="1:11" s="4" customFormat="1">
      <c r="A390" s="36" t="s">
        <v>2574</v>
      </c>
      <c r="B390" s="36" t="str">
        <f t="shared" si="18"/>
        <v>消费支付/消费信息/消费笔数品类分布/政府机构及社会团体</v>
      </c>
      <c r="C390" s="37">
        <v>4</v>
      </c>
      <c r="D390" s="38" t="s">
        <v>3355</v>
      </c>
      <c r="E390" s="38" t="s">
        <v>3417</v>
      </c>
      <c r="F390" s="38" t="s">
        <v>3986</v>
      </c>
      <c r="G390" s="38" t="s">
        <v>3420</v>
      </c>
      <c r="H390" s="38" t="s">
        <v>3417</v>
      </c>
      <c r="I390" s="94" t="s">
        <v>3420</v>
      </c>
      <c r="J390" s="38" t="s">
        <v>7006</v>
      </c>
      <c r="K390" s="36" t="str">
        <f t="shared" si="17"/>
        <v>000100002001002352</v>
      </c>
    </row>
    <row r="391" spans="1:11">
      <c r="A391" s="21" t="s">
        <v>406</v>
      </c>
      <c r="B391" s="21" t="s">
        <v>10742</v>
      </c>
      <c r="C391" s="22">
        <v>3</v>
      </c>
      <c r="D391" s="23">
        <v>0</v>
      </c>
      <c r="E391" s="23" t="s">
        <v>3417</v>
      </c>
      <c r="F391" s="23" t="s">
        <v>3986</v>
      </c>
      <c r="G391" s="23" t="s">
        <v>3420</v>
      </c>
      <c r="H391" s="23" t="s">
        <v>3417</v>
      </c>
      <c r="I391" s="51" t="s">
        <v>3423</v>
      </c>
      <c r="J391" s="23"/>
      <c r="K391" s="21" t="str">
        <f t="shared" ref="K391:K418" si="19">D391&amp;E391&amp;F391&amp;G391&amp;H391&amp;I391&amp;J391</f>
        <v>000100002001003</v>
      </c>
    </row>
    <row r="392" spans="1:11" s="72" customFormat="1">
      <c r="A392" s="32" t="s">
        <v>10743</v>
      </c>
      <c r="B392" s="32" t="s">
        <v>10744</v>
      </c>
      <c r="C392" s="33">
        <v>4</v>
      </c>
      <c r="D392" s="50">
        <v>0</v>
      </c>
      <c r="E392" s="50" t="s">
        <v>3417</v>
      </c>
      <c r="F392" s="50" t="s">
        <v>3986</v>
      </c>
      <c r="G392" s="50" t="s">
        <v>3420</v>
      </c>
      <c r="H392" s="50" t="s">
        <v>3417</v>
      </c>
      <c r="I392" s="83" t="s">
        <v>3423</v>
      </c>
      <c r="J392" s="50" t="s">
        <v>7385</v>
      </c>
      <c r="K392" s="32" t="str">
        <f t="shared" si="19"/>
        <v>000100002001003007</v>
      </c>
    </row>
    <row r="393" spans="1:11" s="3" customFormat="1">
      <c r="A393" s="27" t="s">
        <v>2733</v>
      </c>
      <c r="B393" s="27" t="s">
        <v>10745</v>
      </c>
      <c r="C393" s="28">
        <v>4</v>
      </c>
      <c r="D393" s="35">
        <v>0</v>
      </c>
      <c r="E393" s="35" t="s">
        <v>3417</v>
      </c>
      <c r="F393" s="35" t="s">
        <v>3986</v>
      </c>
      <c r="G393" s="35" t="s">
        <v>3420</v>
      </c>
      <c r="H393" s="35" t="s">
        <v>3417</v>
      </c>
      <c r="I393" s="84" t="s">
        <v>3423</v>
      </c>
      <c r="J393" s="35" t="s">
        <v>3987</v>
      </c>
      <c r="K393" s="27" t="str">
        <f t="shared" si="19"/>
        <v>000100002001003008</v>
      </c>
    </row>
    <row r="394" spans="1:11" s="3" customFormat="1">
      <c r="A394" s="27" t="s">
        <v>10746</v>
      </c>
      <c r="B394" s="27" t="s">
        <v>10747</v>
      </c>
      <c r="C394" s="28">
        <v>4</v>
      </c>
      <c r="D394" s="35">
        <v>0</v>
      </c>
      <c r="E394" s="35" t="s">
        <v>3417</v>
      </c>
      <c r="F394" s="35" t="s">
        <v>3986</v>
      </c>
      <c r="G394" s="35" t="s">
        <v>3420</v>
      </c>
      <c r="H394" s="35" t="s">
        <v>3417</v>
      </c>
      <c r="I394" s="84" t="s">
        <v>3423</v>
      </c>
      <c r="J394" s="35" t="s">
        <v>6967</v>
      </c>
      <c r="K394" s="27" t="str">
        <f t="shared" si="19"/>
        <v>000100002001003009</v>
      </c>
    </row>
    <row r="395" spans="1:11" s="3" customFormat="1">
      <c r="A395" s="27" t="s">
        <v>2742</v>
      </c>
      <c r="B395" s="27" t="s">
        <v>10748</v>
      </c>
      <c r="C395" s="28">
        <v>4</v>
      </c>
      <c r="D395" s="35">
        <v>0</v>
      </c>
      <c r="E395" s="35" t="s">
        <v>3417</v>
      </c>
      <c r="F395" s="35" t="s">
        <v>3986</v>
      </c>
      <c r="G395" s="35" t="s">
        <v>3420</v>
      </c>
      <c r="H395" s="35" t="s">
        <v>3417</v>
      </c>
      <c r="I395" s="84" t="s">
        <v>3423</v>
      </c>
      <c r="J395" s="35" t="s">
        <v>3401</v>
      </c>
      <c r="K395" s="27" t="str">
        <f t="shared" si="19"/>
        <v>000100002001003010</v>
      </c>
    </row>
    <row r="396" spans="1:11" s="3" customFormat="1">
      <c r="A396" s="27" t="s">
        <v>2738</v>
      </c>
      <c r="B396" s="27" t="s">
        <v>10749</v>
      </c>
      <c r="C396" s="28">
        <v>4</v>
      </c>
      <c r="D396" s="35">
        <v>0</v>
      </c>
      <c r="E396" s="35" t="s">
        <v>3417</v>
      </c>
      <c r="F396" s="35" t="s">
        <v>3986</v>
      </c>
      <c r="G396" s="35" t="s">
        <v>3420</v>
      </c>
      <c r="H396" s="35" t="s">
        <v>3417</v>
      </c>
      <c r="I396" s="84" t="s">
        <v>3423</v>
      </c>
      <c r="J396" s="35" t="s">
        <v>6993</v>
      </c>
      <c r="K396" s="27" t="str">
        <f t="shared" si="19"/>
        <v>000100002001003005</v>
      </c>
    </row>
    <row r="397" spans="1:11" s="3" customFormat="1">
      <c r="A397" s="27" t="s">
        <v>10750</v>
      </c>
      <c r="B397" s="27" t="s">
        <v>10751</v>
      </c>
      <c r="C397" s="28">
        <v>4</v>
      </c>
      <c r="D397" s="35">
        <v>0</v>
      </c>
      <c r="E397" s="35" t="s">
        <v>3417</v>
      </c>
      <c r="F397" s="35" t="s">
        <v>3986</v>
      </c>
      <c r="G397" s="35" t="s">
        <v>3420</v>
      </c>
      <c r="H397" s="35" t="s">
        <v>3417</v>
      </c>
      <c r="I397" s="84" t="s">
        <v>3423</v>
      </c>
      <c r="J397" s="35" t="s">
        <v>7381</v>
      </c>
      <c r="K397" s="27" t="str">
        <f t="shared" si="19"/>
        <v>000100002001003006</v>
      </c>
    </row>
    <row r="398" spans="1:11" s="72" customFormat="1">
      <c r="A398" s="32" t="s">
        <v>2732</v>
      </c>
      <c r="B398" s="32" t="s">
        <v>10744</v>
      </c>
      <c r="C398" s="33">
        <v>4</v>
      </c>
      <c r="D398" s="50" t="s">
        <v>3355</v>
      </c>
      <c r="E398" s="50" t="s">
        <v>3417</v>
      </c>
      <c r="F398" s="50" t="s">
        <v>3986</v>
      </c>
      <c r="G398" s="50" t="s">
        <v>3420</v>
      </c>
      <c r="H398" s="50" t="s">
        <v>3417</v>
      </c>
      <c r="I398" s="83" t="s">
        <v>3423</v>
      </c>
      <c r="J398" s="50" t="s">
        <v>3417</v>
      </c>
      <c r="K398" s="32" t="str">
        <f t="shared" si="19"/>
        <v>000100002001003001</v>
      </c>
    </row>
    <row r="399" spans="1:11" s="72" customFormat="1">
      <c r="A399" s="32" t="s">
        <v>2735</v>
      </c>
      <c r="B399" s="32" t="s">
        <v>10745</v>
      </c>
      <c r="C399" s="33">
        <v>4</v>
      </c>
      <c r="D399" s="50" t="s">
        <v>3355</v>
      </c>
      <c r="E399" s="50" t="s">
        <v>3417</v>
      </c>
      <c r="F399" s="50" t="s">
        <v>3986</v>
      </c>
      <c r="G399" s="50" t="s">
        <v>3420</v>
      </c>
      <c r="H399" s="50" t="s">
        <v>3417</v>
      </c>
      <c r="I399" s="83" t="s">
        <v>3423</v>
      </c>
      <c r="J399" s="50" t="s">
        <v>3420</v>
      </c>
      <c r="K399" s="32" t="str">
        <f t="shared" si="19"/>
        <v>000100002001003002</v>
      </c>
    </row>
    <row r="400" spans="1:11" s="72" customFormat="1">
      <c r="A400" s="32" t="s">
        <v>2737</v>
      </c>
      <c r="B400" s="32" t="s">
        <v>10752</v>
      </c>
      <c r="C400" s="33">
        <v>4</v>
      </c>
      <c r="D400" s="50" t="s">
        <v>3355</v>
      </c>
      <c r="E400" s="50" t="s">
        <v>3417</v>
      </c>
      <c r="F400" s="50" t="s">
        <v>3986</v>
      </c>
      <c r="G400" s="50" t="s">
        <v>3420</v>
      </c>
      <c r="H400" s="50" t="s">
        <v>3417</v>
      </c>
      <c r="I400" s="83" t="s">
        <v>3423</v>
      </c>
      <c r="J400" s="50" t="s">
        <v>3423</v>
      </c>
      <c r="K400" s="32" t="str">
        <f t="shared" si="19"/>
        <v>000100002001003003</v>
      </c>
    </row>
    <row r="401" spans="1:11" s="72" customFormat="1">
      <c r="A401" s="32" t="s">
        <v>2740</v>
      </c>
      <c r="B401" s="32" t="s">
        <v>10753</v>
      </c>
      <c r="C401" s="33">
        <v>4</v>
      </c>
      <c r="D401" s="50" t="s">
        <v>3355</v>
      </c>
      <c r="E401" s="50" t="s">
        <v>3417</v>
      </c>
      <c r="F401" s="50" t="s">
        <v>3986</v>
      </c>
      <c r="G401" s="50" t="s">
        <v>3420</v>
      </c>
      <c r="H401" s="50" t="s">
        <v>3417</v>
      </c>
      <c r="I401" s="83" t="s">
        <v>3423</v>
      </c>
      <c r="J401" s="50" t="s">
        <v>3426</v>
      </c>
      <c r="K401" s="32" t="str">
        <f t="shared" si="19"/>
        <v>000100002001003004</v>
      </c>
    </row>
    <row r="402" spans="1:11">
      <c r="A402" s="21" t="s">
        <v>9929</v>
      </c>
      <c r="B402" s="21" t="s">
        <v>10754</v>
      </c>
      <c r="C402" s="22">
        <v>3</v>
      </c>
      <c r="D402" s="23" t="s">
        <v>3355</v>
      </c>
      <c r="E402" s="23" t="s">
        <v>3417</v>
      </c>
      <c r="F402" s="23" t="s">
        <v>3986</v>
      </c>
      <c r="G402" s="23" t="s">
        <v>3420</v>
      </c>
      <c r="H402" s="23" t="s">
        <v>3417</v>
      </c>
      <c r="I402" s="51" t="s">
        <v>3426</v>
      </c>
      <c r="J402" s="23"/>
      <c r="K402" s="21" t="str">
        <f t="shared" si="19"/>
        <v>000100002001004</v>
      </c>
    </row>
    <row r="403" spans="1:11">
      <c r="A403" s="21" t="s">
        <v>9931</v>
      </c>
      <c r="B403" s="21" t="s">
        <v>10755</v>
      </c>
      <c r="C403" s="22">
        <v>3</v>
      </c>
      <c r="D403" s="23" t="s">
        <v>3355</v>
      </c>
      <c r="E403" s="23" t="s">
        <v>3417</v>
      </c>
      <c r="F403" s="23" t="s">
        <v>3986</v>
      </c>
      <c r="G403" s="23" t="s">
        <v>3420</v>
      </c>
      <c r="H403" s="23" t="s">
        <v>3417</v>
      </c>
      <c r="I403" s="51" t="s">
        <v>6993</v>
      </c>
      <c r="J403" s="23"/>
      <c r="K403" s="21" t="str">
        <f t="shared" si="19"/>
        <v>000100002001005</v>
      </c>
    </row>
    <row r="404" spans="1:11">
      <c r="A404" s="21" t="s">
        <v>10756</v>
      </c>
      <c r="B404" s="21" t="s">
        <v>10757</v>
      </c>
      <c r="C404" s="22">
        <v>3</v>
      </c>
      <c r="D404" s="23" t="s">
        <v>3355</v>
      </c>
      <c r="E404" s="23" t="s">
        <v>3417</v>
      </c>
      <c r="F404" s="23" t="s">
        <v>3986</v>
      </c>
      <c r="G404" s="23" t="s">
        <v>3420</v>
      </c>
      <c r="H404" s="23" t="s">
        <v>3417</v>
      </c>
      <c r="I404" s="51" t="s">
        <v>6988</v>
      </c>
      <c r="J404" s="23"/>
      <c r="K404" s="23" t="str">
        <f t="shared" si="19"/>
        <v>000100002001017</v>
      </c>
    </row>
    <row r="405" spans="1:11" s="3" customFormat="1">
      <c r="A405" s="27" t="s">
        <v>10758</v>
      </c>
      <c r="B405" s="27" t="s">
        <v>10759</v>
      </c>
      <c r="C405" s="28">
        <v>4</v>
      </c>
      <c r="D405" s="35" t="s">
        <v>3355</v>
      </c>
      <c r="E405" s="35" t="s">
        <v>3417</v>
      </c>
      <c r="F405" s="35" t="s">
        <v>3986</v>
      </c>
      <c r="G405" s="35" t="s">
        <v>3420</v>
      </c>
      <c r="H405" s="35" t="s">
        <v>3417</v>
      </c>
      <c r="I405" s="84" t="s">
        <v>6988</v>
      </c>
      <c r="J405" s="35" t="s">
        <v>3417</v>
      </c>
      <c r="K405" s="35" t="str">
        <f t="shared" si="19"/>
        <v>000100002001017001</v>
      </c>
    </row>
    <row r="406" spans="1:11" s="3" customFormat="1">
      <c r="A406" s="27" t="s">
        <v>10760</v>
      </c>
      <c r="B406" s="27" t="s">
        <v>10761</v>
      </c>
      <c r="C406" s="28">
        <v>4</v>
      </c>
      <c r="D406" s="35" t="s">
        <v>3355</v>
      </c>
      <c r="E406" s="35" t="s">
        <v>3417</v>
      </c>
      <c r="F406" s="35" t="s">
        <v>3986</v>
      </c>
      <c r="G406" s="35" t="s">
        <v>3420</v>
      </c>
      <c r="H406" s="35" t="s">
        <v>3417</v>
      </c>
      <c r="I406" s="84" t="s">
        <v>6988</v>
      </c>
      <c r="J406" s="35" t="s">
        <v>3420</v>
      </c>
      <c r="K406" s="35" t="str">
        <f t="shared" si="19"/>
        <v>000100002001017002</v>
      </c>
    </row>
    <row r="407" spans="1:11" s="3" customFormat="1">
      <c r="A407" s="27" t="s">
        <v>10762</v>
      </c>
      <c r="B407" s="27" t="s">
        <v>10763</v>
      </c>
      <c r="C407" s="28">
        <v>4</v>
      </c>
      <c r="D407" s="35" t="s">
        <v>3355</v>
      </c>
      <c r="E407" s="35" t="s">
        <v>3417</v>
      </c>
      <c r="F407" s="35" t="s">
        <v>3986</v>
      </c>
      <c r="G407" s="35" t="s">
        <v>3420</v>
      </c>
      <c r="H407" s="35" t="s">
        <v>3417</v>
      </c>
      <c r="I407" s="84" t="s">
        <v>6988</v>
      </c>
      <c r="J407" s="35" t="s">
        <v>3423</v>
      </c>
      <c r="K407" s="35" t="str">
        <f t="shared" si="19"/>
        <v>000100002001017003</v>
      </c>
    </row>
    <row r="408" spans="1:11">
      <c r="A408" s="21" t="s">
        <v>10764</v>
      </c>
      <c r="B408" s="21" t="s">
        <v>10765</v>
      </c>
      <c r="C408" s="22">
        <v>3</v>
      </c>
      <c r="D408" s="23" t="s">
        <v>3355</v>
      </c>
      <c r="E408" s="23" t="s">
        <v>3417</v>
      </c>
      <c r="F408" s="23" t="s">
        <v>3986</v>
      </c>
      <c r="G408" s="23" t="s">
        <v>3420</v>
      </c>
      <c r="H408" s="23" t="s">
        <v>3417</v>
      </c>
      <c r="I408" s="51" t="s">
        <v>6946</v>
      </c>
      <c r="J408" s="23"/>
      <c r="K408" s="23" t="str">
        <f t="shared" si="19"/>
        <v>000100002001018</v>
      </c>
    </row>
    <row r="409" spans="1:11" s="3" customFormat="1">
      <c r="A409" s="27" t="s">
        <v>2952</v>
      </c>
      <c r="B409" s="27" t="str">
        <f>"消费支付/消费信息/近12个月车辆交易金额/"&amp;A409</f>
        <v>消费支付/消费信息/近12个月车辆交易金额/500~1000</v>
      </c>
      <c r="C409" s="28">
        <v>4</v>
      </c>
      <c r="D409" s="35" t="s">
        <v>3355</v>
      </c>
      <c r="E409" s="35" t="s">
        <v>3417</v>
      </c>
      <c r="F409" s="35" t="s">
        <v>3986</v>
      </c>
      <c r="G409" s="35" t="s">
        <v>3420</v>
      </c>
      <c r="H409" s="35" t="s">
        <v>3417</v>
      </c>
      <c r="I409" s="84" t="s">
        <v>6946</v>
      </c>
      <c r="J409" s="35" t="s">
        <v>3417</v>
      </c>
      <c r="K409" s="35" t="str">
        <f t="shared" si="19"/>
        <v>000100002001018001</v>
      </c>
    </row>
    <row r="410" spans="1:11" s="3" customFormat="1">
      <c r="A410" s="27" t="s">
        <v>10766</v>
      </c>
      <c r="B410" s="27" t="str">
        <f t="shared" ref="B410:B417" si="20">"消费支付/消费信息/近12个月车辆交易金额/"&amp;A410</f>
        <v>消费支付/消费信息/近12个月车辆交易金额/1000~5000</v>
      </c>
      <c r="C410" s="28">
        <v>4</v>
      </c>
      <c r="D410" s="35" t="s">
        <v>3355</v>
      </c>
      <c r="E410" s="35" t="s">
        <v>3417</v>
      </c>
      <c r="F410" s="35" t="s">
        <v>3986</v>
      </c>
      <c r="G410" s="35" t="s">
        <v>3420</v>
      </c>
      <c r="H410" s="35" t="s">
        <v>3417</v>
      </c>
      <c r="I410" s="84" t="s">
        <v>6946</v>
      </c>
      <c r="J410" s="35" t="s">
        <v>3420</v>
      </c>
      <c r="K410" s="35" t="str">
        <f t="shared" si="19"/>
        <v>000100002001018002</v>
      </c>
    </row>
    <row r="411" spans="1:11" s="3" customFormat="1">
      <c r="A411" s="27" t="s">
        <v>10767</v>
      </c>
      <c r="B411" s="27" t="str">
        <f t="shared" si="20"/>
        <v>消费支付/消费信息/近12个月车辆交易金额/5000~1万</v>
      </c>
      <c r="C411" s="28">
        <v>4</v>
      </c>
      <c r="D411" s="35" t="s">
        <v>3355</v>
      </c>
      <c r="E411" s="35" t="s">
        <v>3417</v>
      </c>
      <c r="F411" s="35" t="s">
        <v>3986</v>
      </c>
      <c r="G411" s="35" t="s">
        <v>3420</v>
      </c>
      <c r="H411" s="35" t="s">
        <v>3417</v>
      </c>
      <c r="I411" s="84" t="s">
        <v>6946</v>
      </c>
      <c r="J411" s="35" t="s">
        <v>3423</v>
      </c>
      <c r="K411" s="35" t="str">
        <f t="shared" si="19"/>
        <v>000100002001018003</v>
      </c>
    </row>
    <row r="412" spans="1:11" s="3" customFormat="1">
      <c r="A412" s="27" t="s">
        <v>3568</v>
      </c>
      <c r="B412" s="27" t="str">
        <f t="shared" si="20"/>
        <v>消费支付/消费信息/近12个月车辆交易金额/1~10万</v>
      </c>
      <c r="C412" s="28">
        <v>4</v>
      </c>
      <c r="D412" s="35" t="s">
        <v>3355</v>
      </c>
      <c r="E412" s="35" t="s">
        <v>3417</v>
      </c>
      <c r="F412" s="35" t="s">
        <v>3986</v>
      </c>
      <c r="G412" s="35" t="s">
        <v>3420</v>
      </c>
      <c r="H412" s="35" t="s">
        <v>3417</v>
      </c>
      <c r="I412" s="84" t="s">
        <v>6946</v>
      </c>
      <c r="J412" s="35" t="s">
        <v>3426</v>
      </c>
      <c r="K412" s="35" t="str">
        <f t="shared" si="19"/>
        <v>000100002001018004</v>
      </c>
    </row>
    <row r="413" spans="1:11" s="3" customFormat="1">
      <c r="A413" s="27" t="s">
        <v>10768</v>
      </c>
      <c r="B413" s="27" t="str">
        <f t="shared" si="20"/>
        <v>消费支付/消费信息/近12个月车辆交易金额/10~50万</v>
      </c>
      <c r="C413" s="28">
        <v>4</v>
      </c>
      <c r="D413" s="35" t="s">
        <v>3355</v>
      </c>
      <c r="E413" s="35" t="s">
        <v>3417</v>
      </c>
      <c r="F413" s="35" t="s">
        <v>3986</v>
      </c>
      <c r="G413" s="35" t="s">
        <v>3420</v>
      </c>
      <c r="H413" s="35" t="s">
        <v>3417</v>
      </c>
      <c r="I413" s="84" t="s">
        <v>6946</v>
      </c>
      <c r="J413" s="35" t="s">
        <v>6993</v>
      </c>
      <c r="K413" s="35" t="str">
        <f t="shared" si="19"/>
        <v>000100002001018005</v>
      </c>
    </row>
    <row r="414" spans="1:11" s="3" customFormat="1">
      <c r="A414" s="27" t="s">
        <v>3547</v>
      </c>
      <c r="B414" s="27" t="str">
        <f t="shared" si="20"/>
        <v>消费支付/消费信息/近12个月车辆交易金额/50~100万</v>
      </c>
      <c r="C414" s="28">
        <v>4</v>
      </c>
      <c r="D414" s="35" t="s">
        <v>3355</v>
      </c>
      <c r="E414" s="35" t="s">
        <v>3417</v>
      </c>
      <c r="F414" s="35" t="s">
        <v>3986</v>
      </c>
      <c r="G414" s="35" t="s">
        <v>3420</v>
      </c>
      <c r="H414" s="35" t="s">
        <v>3417</v>
      </c>
      <c r="I414" s="84" t="s">
        <v>6946</v>
      </c>
      <c r="J414" s="35" t="s">
        <v>7381</v>
      </c>
      <c r="K414" s="35" t="str">
        <f t="shared" si="19"/>
        <v>000100002001018006</v>
      </c>
    </row>
    <row r="415" spans="1:11" s="3" customFormat="1">
      <c r="A415" s="27" t="s">
        <v>3585</v>
      </c>
      <c r="B415" s="27" t="str">
        <f t="shared" si="20"/>
        <v>消费支付/消费信息/近12个月车辆交易金额/100~500万</v>
      </c>
      <c r="C415" s="28">
        <v>4</v>
      </c>
      <c r="D415" s="35" t="s">
        <v>3355</v>
      </c>
      <c r="E415" s="35" t="s">
        <v>3417</v>
      </c>
      <c r="F415" s="35" t="s">
        <v>3986</v>
      </c>
      <c r="G415" s="35" t="s">
        <v>3420</v>
      </c>
      <c r="H415" s="35" t="s">
        <v>3417</v>
      </c>
      <c r="I415" s="84" t="s">
        <v>6946</v>
      </c>
      <c r="J415" s="35" t="s">
        <v>7385</v>
      </c>
      <c r="K415" s="35" t="str">
        <f t="shared" si="19"/>
        <v>000100002001018007</v>
      </c>
    </row>
    <row r="416" spans="1:11" s="3" customFormat="1">
      <c r="A416" s="27" t="s">
        <v>3586</v>
      </c>
      <c r="B416" s="27" t="str">
        <f t="shared" si="20"/>
        <v>消费支付/消费信息/近12个月车辆交易金额/500万及以上</v>
      </c>
      <c r="C416" s="28">
        <v>4</v>
      </c>
      <c r="D416" s="35" t="s">
        <v>3355</v>
      </c>
      <c r="E416" s="35" t="s">
        <v>3417</v>
      </c>
      <c r="F416" s="35" t="s">
        <v>3986</v>
      </c>
      <c r="G416" s="35" t="s">
        <v>3420</v>
      </c>
      <c r="H416" s="35" t="s">
        <v>3417</v>
      </c>
      <c r="I416" s="84" t="s">
        <v>6946</v>
      </c>
      <c r="J416" s="35" t="s">
        <v>3987</v>
      </c>
      <c r="K416" s="35" t="str">
        <f t="shared" si="19"/>
        <v>000100002001018008</v>
      </c>
    </row>
    <row r="417" spans="1:11">
      <c r="A417" s="27" t="s">
        <v>10769</v>
      </c>
      <c r="B417" s="27" t="str">
        <f t="shared" si="20"/>
        <v>消费支付/消费信息/近12个月车辆交易金额/500以下</v>
      </c>
      <c r="C417" s="28">
        <v>4</v>
      </c>
      <c r="D417" s="35" t="s">
        <v>3355</v>
      </c>
      <c r="E417" s="35" t="s">
        <v>3417</v>
      </c>
      <c r="F417" s="35" t="s">
        <v>3986</v>
      </c>
      <c r="G417" s="35" t="s">
        <v>3420</v>
      </c>
      <c r="H417" s="35" t="s">
        <v>3417</v>
      </c>
      <c r="I417" s="84" t="s">
        <v>6946</v>
      </c>
      <c r="J417" s="35" t="s">
        <v>6967</v>
      </c>
      <c r="K417" s="35" t="str">
        <f t="shared" si="19"/>
        <v>000100002001018009</v>
      </c>
    </row>
    <row r="418" spans="1:11" s="3" customFormat="1">
      <c r="A418" s="96" t="s">
        <v>413</v>
      </c>
      <c r="B418" s="21" t="s">
        <v>10770</v>
      </c>
      <c r="C418" s="22">
        <v>4</v>
      </c>
      <c r="D418" s="23" t="s">
        <v>3355</v>
      </c>
      <c r="E418" s="23" t="s">
        <v>3417</v>
      </c>
      <c r="F418" s="23" t="s">
        <v>3986</v>
      </c>
      <c r="G418" s="23" t="s">
        <v>3420</v>
      </c>
      <c r="H418" s="23" t="s">
        <v>3417</v>
      </c>
      <c r="I418" s="51" t="s">
        <v>7381</v>
      </c>
      <c r="J418" s="23"/>
      <c r="K418" s="23" t="str">
        <f t="shared" si="19"/>
        <v>000100002001006</v>
      </c>
    </row>
    <row r="419" spans="1:11" s="72" customFormat="1">
      <c r="A419" s="32" t="s">
        <v>10758</v>
      </c>
      <c r="B419" s="32" t="str">
        <f>"消费支付/消费信息/近6个月车辆交易笔数/"&amp;A419</f>
        <v>消费支付/消费信息/近6个月车辆交易笔数/0~2次</v>
      </c>
      <c r="C419" s="33">
        <v>3</v>
      </c>
      <c r="D419" s="50" t="s">
        <v>3355</v>
      </c>
      <c r="E419" s="50" t="s">
        <v>3417</v>
      </c>
      <c r="F419" s="50" t="s">
        <v>3986</v>
      </c>
      <c r="G419" s="50" t="s">
        <v>3420</v>
      </c>
      <c r="H419" s="50" t="s">
        <v>3417</v>
      </c>
      <c r="I419" s="83" t="s">
        <v>7381</v>
      </c>
      <c r="J419" s="50" t="s">
        <v>3417</v>
      </c>
      <c r="K419" s="50" t="str">
        <f t="shared" ref="K419:K426" si="21">D419&amp;E419&amp;F419&amp;G419&amp;H419&amp;I419&amp;J419</f>
        <v>000100002001006001</v>
      </c>
    </row>
    <row r="420" spans="1:11" s="72" customFormat="1">
      <c r="A420" s="32" t="s">
        <v>10760</v>
      </c>
      <c r="B420" s="32" t="str">
        <f t="shared" ref="B420:B425" si="22">"消费支付/消费信息/近6个月车辆交易笔数/"&amp;A420</f>
        <v>消费支付/消费信息/近6个月车辆交易笔数/3~5次</v>
      </c>
      <c r="C420" s="33">
        <v>3</v>
      </c>
      <c r="D420" s="50" t="s">
        <v>3355</v>
      </c>
      <c r="E420" s="50" t="s">
        <v>3417</v>
      </c>
      <c r="F420" s="50" t="s">
        <v>3986</v>
      </c>
      <c r="G420" s="50" t="s">
        <v>3420</v>
      </c>
      <c r="H420" s="50" t="s">
        <v>3417</v>
      </c>
      <c r="I420" s="83" t="s">
        <v>7381</v>
      </c>
      <c r="J420" s="50" t="s">
        <v>3420</v>
      </c>
      <c r="K420" s="50" t="str">
        <f t="shared" si="21"/>
        <v>000100002001006002</v>
      </c>
    </row>
    <row r="421" spans="1:11" s="72" customFormat="1">
      <c r="A421" s="32" t="s">
        <v>10762</v>
      </c>
      <c r="B421" s="32" t="str">
        <f t="shared" si="22"/>
        <v>消费支付/消费信息/近6个月车辆交易笔数/6次及以上</v>
      </c>
      <c r="C421" s="33">
        <v>3</v>
      </c>
      <c r="D421" s="50" t="s">
        <v>3355</v>
      </c>
      <c r="E421" s="50" t="s">
        <v>3417</v>
      </c>
      <c r="F421" s="50" t="s">
        <v>3986</v>
      </c>
      <c r="G421" s="50" t="s">
        <v>3420</v>
      </c>
      <c r="H421" s="50" t="s">
        <v>3417</v>
      </c>
      <c r="I421" s="83" t="s">
        <v>7381</v>
      </c>
      <c r="J421" s="50" t="s">
        <v>3423</v>
      </c>
      <c r="K421" s="50" t="str">
        <f t="shared" si="21"/>
        <v>000100002001006003</v>
      </c>
    </row>
    <row r="422" spans="1:11" s="72" customFormat="1">
      <c r="A422" s="27" t="s">
        <v>1852</v>
      </c>
      <c r="B422" s="27" t="str">
        <f t="shared" si="22"/>
        <v>消费支付/消费信息/近6个月车辆交易笔数/无</v>
      </c>
      <c r="C422" s="28">
        <v>3</v>
      </c>
      <c r="D422" s="35" t="s">
        <v>3355</v>
      </c>
      <c r="E422" s="35" t="s">
        <v>3417</v>
      </c>
      <c r="F422" s="35" t="s">
        <v>3986</v>
      </c>
      <c r="G422" s="35" t="s">
        <v>3420</v>
      </c>
      <c r="H422" s="35" t="s">
        <v>3417</v>
      </c>
      <c r="I422" s="84" t="s">
        <v>7381</v>
      </c>
      <c r="J422" s="35" t="s">
        <v>3426</v>
      </c>
      <c r="K422" s="49" t="str">
        <f t="shared" si="21"/>
        <v>000100002001006004</v>
      </c>
    </row>
    <row r="423" spans="1:11" s="72" customFormat="1">
      <c r="A423" s="27" t="s">
        <v>10771</v>
      </c>
      <c r="B423" s="27" t="str">
        <f t="shared" si="22"/>
        <v>消费支付/消费信息/近6个月车辆交易笔数/1~3次</v>
      </c>
      <c r="C423" s="28">
        <v>3</v>
      </c>
      <c r="D423" s="35" t="s">
        <v>3355</v>
      </c>
      <c r="E423" s="35" t="s">
        <v>3417</v>
      </c>
      <c r="F423" s="35" t="s">
        <v>3986</v>
      </c>
      <c r="G423" s="35" t="s">
        <v>3420</v>
      </c>
      <c r="H423" s="35" t="s">
        <v>3417</v>
      </c>
      <c r="I423" s="84" t="s">
        <v>7381</v>
      </c>
      <c r="J423" s="35" t="s">
        <v>6993</v>
      </c>
      <c r="K423" s="49" t="str">
        <f t="shared" si="21"/>
        <v>000100002001006005</v>
      </c>
    </row>
    <row r="424" spans="1:11" s="72" customFormat="1">
      <c r="A424" s="27" t="s">
        <v>10772</v>
      </c>
      <c r="B424" s="27" t="str">
        <f t="shared" si="22"/>
        <v>消费支付/消费信息/近6个月车辆交易笔数/3~6次</v>
      </c>
      <c r="C424" s="28">
        <v>3</v>
      </c>
      <c r="D424" s="35" t="s">
        <v>3355</v>
      </c>
      <c r="E424" s="35" t="s">
        <v>3417</v>
      </c>
      <c r="F424" s="35" t="s">
        <v>3986</v>
      </c>
      <c r="G424" s="35" t="s">
        <v>3420</v>
      </c>
      <c r="H424" s="35" t="s">
        <v>3417</v>
      </c>
      <c r="I424" s="84" t="s">
        <v>7381</v>
      </c>
      <c r="J424" s="35" t="s">
        <v>7381</v>
      </c>
      <c r="K424" s="49" t="str">
        <f t="shared" si="21"/>
        <v>000100002001006006</v>
      </c>
    </row>
    <row r="425" spans="1:11" s="72" customFormat="1">
      <c r="A425" s="27" t="s">
        <v>10762</v>
      </c>
      <c r="B425" s="27" t="str">
        <f t="shared" si="22"/>
        <v>消费支付/消费信息/近6个月车辆交易笔数/6次及以上</v>
      </c>
      <c r="C425" s="28">
        <v>3</v>
      </c>
      <c r="D425" s="35" t="s">
        <v>3355</v>
      </c>
      <c r="E425" s="35" t="s">
        <v>3417</v>
      </c>
      <c r="F425" s="35" t="s">
        <v>3986</v>
      </c>
      <c r="G425" s="35" t="s">
        <v>3420</v>
      </c>
      <c r="H425" s="35" t="s">
        <v>3417</v>
      </c>
      <c r="I425" s="84" t="s">
        <v>7381</v>
      </c>
      <c r="J425" s="35" t="s">
        <v>7385</v>
      </c>
      <c r="K425" s="49" t="str">
        <f t="shared" si="21"/>
        <v>000100002001006007</v>
      </c>
    </row>
    <row r="426" spans="1:11" s="3" customFormat="1">
      <c r="A426" s="96" t="s">
        <v>416</v>
      </c>
      <c r="B426" s="21" t="s">
        <v>10773</v>
      </c>
      <c r="C426" s="22">
        <v>4</v>
      </c>
      <c r="D426" s="23" t="s">
        <v>3355</v>
      </c>
      <c r="E426" s="23" t="s">
        <v>3417</v>
      </c>
      <c r="F426" s="23" t="s">
        <v>3986</v>
      </c>
      <c r="G426" s="23" t="s">
        <v>3420</v>
      </c>
      <c r="H426" s="23" t="s">
        <v>3417</v>
      </c>
      <c r="I426" s="51" t="s">
        <v>7385</v>
      </c>
      <c r="J426" s="23"/>
      <c r="K426" s="23" t="str">
        <f t="shared" si="21"/>
        <v>000100002001007</v>
      </c>
    </row>
    <row r="427" spans="1:11" s="72" customFormat="1">
      <c r="A427" s="97" t="s">
        <v>2952</v>
      </c>
      <c r="B427" s="27" t="str">
        <f t="shared" ref="B427:B441" si="23">"消费支付/消费信息/近6个月车辆交易金额/"&amp;A427</f>
        <v>消费支付/消费信息/近6个月车辆交易金额/500~1000</v>
      </c>
      <c r="C427" s="33">
        <v>3</v>
      </c>
      <c r="D427" s="50" t="s">
        <v>3355</v>
      </c>
      <c r="E427" s="50" t="s">
        <v>3417</v>
      </c>
      <c r="F427" s="50" t="s">
        <v>3986</v>
      </c>
      <c r="G427" s="50" t="s">
        <v>3420</v>
      </c>
      <c r="H427" s="50" t="s">
        <v>3417</v>
      </c>
      <c r="I427" s="83" t="s">
        <v>7385</v>
      </c>
      <c r="J427" s="50" t="s">
        <v>3417</v>
      </c>
      <c r="K427" s="50" t="str">
        <f t="shared" ref="K427:K441" si="24">D427&amp;E427&amp;F427&amp;G427&amp;H427&amp;I427&amp;J427</f>
        <v>000100002001007001</v>
      </c>
    </row>
    <row r="428" spans="1:11" s="72" customFormat="1">
      <c r="A428" s="97" t="s">
        <v>10766</v>
      </c>
      <c r="B428" s="27" t="str">
        <f t="shared" si="23"/>
        <v>消费支付/消费信息/近6个月车辆交易金额/1000~5000</v>
      </c>
      <c r="C428" s="33">
        <v>3</v>
      </c>
      <c r="D428" s="50" t="s">
        <v>3355</v>
      </c>
      <c r="E428" s="50" t="s">
        <v>3417</v>
      </c>
      <c r="F428" s="50" t="s">
        <v>3986</v>
      </c>
      <c r="G428" s="50" t="s">
        <v>3420</v>
      </c>
      <c r="H428" s="50" t="s">
        <v>3417</v>
      </c>
      <c r="I428" s="83" t="s">
        <v>7385</v>
      </c>
      <c r="J428" s="50" t="s">
        <v>3420</v>
      </c>
      <c r="K428" s="50" t="str">
        <f t="shared" si="24"/>
        <v>000100002001007002</v>
      </c>
    </row>
    <row r="429" spans="1:11" s="72" customFormat="1">
      <c r="A429" s="97" t="s">
        <v>10767</v>
      </c>
      <c r="B429" s="27" t="str">
        <f t="shared" si="23"/>
        <v>消费支付/消费信息/近6个月车辆交易金额/5000~1万</v>
      </c>
      <c r="C429" s="33">
        <v>3</v>
      </c>
      <c r="D429" s="50" t="s">
        <v>3355</v>
      </c>
      <c r="E429" s="50" t="s">
        <v>3417</v>
      </c>
      <c r="F429" s="50" t="s">
        <v>3986</v>
      </c>
      <c r="G429" s="50" t="s">
        <v>3420</v>
      </c>
      <c r="H429" s="50" t="s">
        <v>3417</v>
      </c>
      <c r="I429" s="83" t="s">
        <v>7385</v>
      </c>
      <c r="J429" s="50" t="s">
        <v>3423</v>
      </c>
      <c r="K429" s="50" t="str">
        <f t="shared" si="24"/>
        <v>000100002001007003</v>
      </c>
    </row>
    <row r="430" spans="1:11" s="72" customFormat="1">
      <c r="A430" s="97" t="s">
        <v>3568</v>
      </c>
      <c r="B430" s="27" t="str">
        <f t="shared" si="23"/>
        <v>消费支付/消费信息/近6个月车辆交易金额/1~10万</v>
      </c>
      <c r="C430" s="33">
        <v>3</v>
      </c>
      <c r="D430" s="50" t="s">
        <v>3355</v>
      </c>
      <c r="E430" s="50" t="s">
        <v>3417</v>
      </c>
      <c r="F430" s="50" t="s">
        <v>3986</v>
      </c>
      <c r="G430" s="50" t="s">
        <v>3420</v>
      </c>
      <c r="H430" s="50" t="s">
        <v>3417</v>
      </c>
      <c r="I430" s="83" t="s">
        <v>7385</v>
      </c>
      <c r="J430" s="50" t="s">
        <v>3426</v>
      </c>
      <c r="K430" s="50" t="str">
        <f t="shared" si="24"/>
        <v>000100002001007004</v>
      </c>
    </row>
    <row r="431" spans="1:11" s="72" customFormat="1">
      <c r="A431" s="97" t="s">
        <v>10768</v>
      </c>
      <c r="B431" s="27" t="str">
        <f t="shared" si="23"/>
        <v>消费支付/消费信息/近6个月车辆交易金额/10~50万</v>
      </c>
      <c r="C431" s="33">
        <v>3</v>
      </c>
      <c r="D431" s="50" t="s">
        <v>3355</v>
      </c>
      <c r="E431" s="50" t="s">
        <v>3417</v>
      </c>
      <c r="F431" s="50" t="s">
        <v>3986</v>
      </c>
      <c r="G431" s="50" t="s">
        <v>3420</v>
      </c>
      <c r="H431" s="50" t="s">
        <v>3417</v>
      </c>
      <c r="I431" s="83" t="s">
        <v>7385</v>
      </c>
      <c r="J431" s="50" t="s">
        <v>6993</v>
      </c>
      <c r="K431" s="50" t="str">
        <f t="shared" si="24"/>
        <v>000100002001007005</v>
      </c>
    </row>
    <row r="432" spans="1:11" s="72" customFormat="1">
      <c r="A432" s="97" t="s">
        <v>3547</v>
      </c>
      <c r="B432" s="27" t="str">
        <f t="shared" si="23"/>
        <v>消费支付/消费信息/近6个月车辆交易金额/50~100万</v>
      </c>
      <c r="C432" s="33">
        <v>3</v>
      </c>
      <c r="D432" s="50" t="s">
        <v>3355</v>
      </c>
      <c r="E432" s="50" t="s">
        <v>3417</v>
      </c>
      <c r="F432" s="50" t="s">
        <v>3986</v>
      </c>
      <c r="G432" s="50" t="s">
        <v>3420</v>
      </c>
      <c r="H432" s="50" t="s">
        <v>3417</v>
      </c>
      <c r="I432" s="83" t="s">
        <v>7385</v>
      </c>
      <c r="J432" s="50" t="s">
        <v>7381</v>
      </c>
      <c r="K432" s="50" t="str">
        <f t="shared" si="24"/>
        <v>000100002001007006</v>
      </c>
    </row>
    <row r="433" spans="1:11" s="72" customFormat="1">
      <c r="A433" s="97" t="s">
        <v>3585</v>
      </c>
      <c r="B433" s="27" t="str">
        <f t="shared" si="23"/>
        <v>消费支付/消费信息/近6个月车辆交易金额/100~500万</v>
      </c>
      <c r="C433" s="33">
        <v>3</v>
      </c>
      <c r="D433" s="50" t="s">
        <v>3355</v>
      </c>
      <c r="E433" s="50" t="s">
        <v>3417</v>
      </c>
      <c r="F433" s="50" t="s">
        <v>3986</v>
      </c>
      <c r="G433" s="50" t="s">
        <v>3420</v>
      </c>
      <c r="H433" s="50" t="s">
        <v>3417</v>
      </c>
      <c r="I433" s="83" t="s">
        <v>7385</v>
      </c>
      <c r="J433" s="50" t="s">
        <v>7385</v>
      </c>
      <c r="K433" s="50" t="str">
        <f t="shared" si="24"/>
        <v>000100002001007007</v>
      </c>
    </row>
    <row r="434" spans="1:11" s="72" customFormat="1">
      <c r="A434" s="97" t="s">
        <v>3586</v>
      </c>
      <c r="B434" s="27" t="str">
        <f t="shared" si="23"/>
        <v>消费支付/消费信息/近6个月车辆交易金额/500万及以上</v>
      </c>
      <c r="C434" s="33">
        <v>3</v>
      </c>
      <c r="D434" s="50" t="s">
        <v>3355</v>
      </c>
      <c r="E434" s="50" t="s">
        <v>3417</v>
      </c>
      <c r="F434" s="50" t="s">
        <v>3986</v>
      </c>
      <c r="G434" s="50" t="s">
        <v>3420</v>
      </c>
      <c r="H434" s="50" t="s">
        <v>3417</v>
      </c>
      <c r="I434" s="83" t="s">
        <v>7385</v>
      </c>
      <c r="J434" s="50" t="s">
        <v>3987</v>
      </c>
      <c r="K434" s="50" t="str">
        <f t="shared" si="24"/>
        <v>000100002001007008</v>
      </c>
    </row>
    <row r="435" spans="1:11" s="72" customFormat="1">
      <c r="A435" s="97" t="s">
        <v>10769</v>
      </c>
      <c r="B435" s="27" t="str">
        <f t="shared" si="23"/>
        <v>消费支付/消费信息/近6个月车辆交易金额/500以下</v>
      </c>
      <c r="C435" s="33">
        <v>3</v>
      </c>
      <c r="D435" s="50" t="s">
        <v>3355</v>
      </c>
      <c r="E435" s="50" t="s">
        <v>3417</v>
      </c>
      <c r="F435" s="50" t="s">
        <v>3986</v>
      </c>
      <c r="G435" s="50" t="s">
        <v>3420</v>
      </c>
      <c r="H435" s="50" t="s">
        <v>3417</v>
      </c>
      <c r="I435" s="83" t="s">
        <v>7385</v>
      </c>
      <c r="J435" s="50" t="s">
        <v>6967</v>
      </c>
      <c r="K435" s="50" t="str">
        <f t="shared" si="24"/>
        <v>000100002001007009</v>
      </c>
    </row>
    <row r="436" spans="1:11" s="3" customFormat="1">
      <c r="A436" s="98" t="s">
        <v>1852</v>
      </c>
      <c r="B436" s="27" t="str">
        <f t="shared" si="23"/>
        <v>消费支付/消费信息/近6个月车辆交易金额/无</v>
      </c>
      <c r="C436" s="28">
        <v>3</v>
      </c>
      <c r="D436" s="35" t="s">
        <v>3355</v>
      </c>
      <c r="E436" s="35" t="s">
        <v>3417</v>
      </c>
      <c r="F436" s="35" t="s">
        <v>3986</v>
      </c>
      <c r="G436" s="35" t="s">
        <v>3420</v>
      </c>
      <c r="H436" s="35" t="s">
        <v>3417</v>
      </c>
      <c r="I436" s="84" t="s">
        <v>7385</v>
      </c>
      <c r="J436" s="35" t="s">
        <v>3401</v>
      </c>
      <c r="K436" s="49" t="str">
        <f t="shared" si="24"/>
        <v>000100002001007010</v>
      </c>
    </row>
    <row r="437" spans="1:11" s="3" customFormat="1">
      <c r="A437" s="99" t="s">
        <v>3544</v>
      </c>
      <c r="B437" s="27" t="str">
        <f t="shared" si="23"/>
        <v>消费支付/消费信息/近6个月车辆交易金额/10万以下</v>
      </c>
      <c r="C437" s="28">
        <v>3</v>
      </c>
      <c r="D437" s="35" t="s">
        <v>3355</v>
      </c>
      <c r="E437" s="35" t="s">
        <v>3417</v>
      </c>
      <c r="F437" s="35" t="s">
        <v>3986</v>
      </c>
      <c r="G437" s="35" t="s">
        <v>3420</v>
      </c>
      <c r="H437" s="35" t="s">
        <v>3417</v>
      </c>
      <c r="I437" s="84" t="s">
        <v>7385</v>
      </c>
      <c r="J437" s="35" t="s">
        <v>3404</v>
      </c>
      <c r="K437" s="49" t="str">
        <f t="shared" si="24"/>
        <v>000100002001007011</v>
      </c>
    </row>
    <row r="438" spans="1:11" s="3" customFormat="1">
      <c r="A438" s="99" t="s">
        <v>3545</v>
      </c>
      <c r="B438" s="27" t="str">
        <f t="shared" si="23"/>
        <v>消费支付/消费信息/近6个月车辆交易金额/10~30万</v>
      </c>
      <c r="C438" s="28">
        <v>3</v>
      </c>
      <c r="D438" s="35" t="s">
        <v>3355</v>
      </c>
      <c r="E438" s="35" t="s">
        <v>3417</v>
      </c>
      <c r="F438" s="35" t="s">
        <v>3986</v>
      </c>
      <c r="G438" s="35" t="s">
        <v>3420</v>
      </c>
      <c r="H438" s="35" t="s">
        <v>3417</v>
      </c>
      <c r="I438" s="84" t="s">
        <v>7385</v>
      </c>
      <c r="J438" s="35" t="s">
        <v>6973</v>
      </c>
      <c r="K438" s="49" t="str">
        <f t="shared" si="24"/>
        <v>000100002001007012</v>
      </c>
    </row>
    <row r="439" spans="1:11" s="3" customFormat="1">
      <c r="A439" s="99" t="s">
        <v>10774</v>
      </c>
      <c r="B439" s="27" t="str">
        <f t="shared" si="23"/>
        <v>消费支付/消费信息/近6个月车辆交易金额/31~50万</v>
      </c>
      <c r="C439" s="28">
        <v>3</v>
      </c>
      <c r="D439" s="35" t="s">
        <v>3355</v>
      </c>
      <c r="E439" s="35" t="s">
        <v>3417</v>
      </c>
      <c r="F439" s="35" t="s">
        <v>3986</v>
      </c>
      <c r="G439" s="35" t="s">
        <v>3420</v>
      </c>
      <c r="H439" s="35" t="s">
        <v>3417</v>
      </c>
      <c r="I439" s="84" t="s">
        <v>7385</v>
      </c>
      <c r="J439" s="35" t="s">
        <v>6976</v>
      </c>
      <c r="K439" s="49" t="str">
        <f t="shared" si="24"/>
        <v>000100002001007013</v>
      </c>
    </row>
    <row r="440" spans="1:11" s="3" customFormat="1">
      <c r="A440" s="99" t="s">
        <v>10775</v>
      </c>
      <c r="B440" s="27" t="str">
        <f t="shared" si="23"/>
        <v>消费支付/消费信息/近6个月车辆交易金额/51~100万</v>
      </c>
      <c r="C440" s="28">
        <v>3</v>
      </c>
      <c r="D440" s="35" t="s">
        <v>3355</v>
      </c>
      <c r="E440" s="35" t="s">
        <v>3417</v>
      </c>
      <c r="F440" s="35" t="s">
        <v>3986</v>
      </c>
      <c r="G440" s="35" t="s">
        <v>3420</v>
      </c>
      <c r="H440" s="35" t="s">
        <v>3417</v>
      </c>
      <c r="I440" s="84" t="s">
        <v>7385</v>
      </c>
      <c r="J440" s="35" t="s">
        <v>6979</v>
      </c>
      <c r="K440" s="49" t="str">
        <f t="shared" si="24"/>
        <v>000100002001007014</v>
      </c>
    </row>
    <row r="441" spans="1:11" s="3" customFormat="1">
      <c r="A441" s="99" t="s">
        <v>10776</v>
      </c>
      <c r="B441" s="27" t="str">
        <f t="shared" si="23"/>
        <v>消费支付/消费信息/近6个月车辆交易金额/100万以上</v>
      </c>
      <c r="C441" s="28">
        <v>3</v>
      </c>
      <c r="D441" s="35" t="s">
        <v>3355</v>
      </c>
      <c r="E441" s="35" t="s">
        <v>3417</v>
      </c>
      <c r="F441" s="35" t="s">
        <v>3986</v>
      </c>
      <c r="G441" s="35" t="s">
        <v>3420</v>
      </c>
      <c r="H441" s="35" t="s">
        <v>3417</v>
      </c>
      <c r="I441" s="84" t="s">
        <v>7385</v>
      </c>
      <c r="J441" s="35" t="s">
        <v>6982</v>
      </c>
      <c r="K441" s="49" t="str">
        <f t="shared" si="24"/>
        <v>000100002001007015</v>
      </c>
    </row>
    <row r="442" spans="1:11">
      <c r="A442" s="21" t="s">
        <v>419</v>
      </c>
      <c r="B442" s="21" t="s">
        <v>10777</v>
      </c>
      <c r="C442" s="22">
        <v>3</v>
      </c>
      <c r="D442" s="23" t="s">
        <v>3355</v>
      </c>
      <c r="E442" s="23" t="s">
        <v>3417</v>
      </c>
      <c r="F442" s="23" t="s">
        <v>3986</v>
      </c>
      <c r="G442" s="23" t="s">
        <v>3420</v>
      </c>
      <c r="H442" s="23" t="s">
        <v>3417</v>
      </c>
      <c r="I442" s="51" t="s">
        <v>3987</v>
      </c>
      <c r="J442" s="23"/>
      <c r="K442" s="23" t="str">
        <f t="shared" ref="K442:K461" si="25">D442&amp;E442&amp;F442&amp;G442&amp;H442&amp;I442&amp;J442</f>
        <v>000100002001008</v>
      </c>
    </row>
    <row r="443" spans="1:11" s="72" customFormat="1">
      <c r="A443" s="32" t="s">
        <v>2952</v>
      </c>
      <c r="B443" s="32" t="str">
        <f>"消费支付/消费信息/年消费金额/"&amp;A443</f>
        <v>消费支付/消费信息/年消费金额/500~1000</v>
      </c>
      <c r="C443" s="33">
        <v>4</v>
      </c>
      <c r="D443" s="50" t="s">
        <v>3355</v>
      </c>
      <c r="E443" s="50" t="s">
        <v>3417</v>
      </c>
      <c r="F443" s="50" t="s">
        <v>3986</v>
      </c>
      <c r="G443" s="50" t="s">
        <v>3420</v>
      </c>
      <c r="H443" s="50" t="s">
        <v>3417</v>
      </c>
      <c r="I443" s="83" t="s">
        <v>3987</v>
      </c>
      <c r="J443" s="50" t="s">
        <v>3417</v>
      </c>
      <c r="K443" s="50" t="str">
        <f t="shared" si="25"/>
        <v>000100002001008001</v>
      </c>
    </row>
    <row r="444" spans="1:11" s="72" customFormat="1">
      <c r="A444" s="32" t="s">
        <v>10766</v>
      </c>
      <c r="B444" s="32" t="str">
        <f t="shared" ref="B444:B455" si="26">"消费支付/消费信息/年消费金额/"&amp;A444</f>
        <v>消费支付/消费信息/年消费金额/1000~5000</v>
      </c>
      <c r="C444" s="33">
        <v>4</v>
      </c>
      <c r="D444" s="50" t="s">
        <v>3355</v>
      </c>
      <c r="E444" s="50" t="s">
        <v>3417</v>
      </c>
      <c r="F444" s="50" t="s">
        <v>3986</v>
      </c>
      <c r="G444" s="50" t="s">
        <v>3420</v>
      </c>
      <c r="H444" s="50" t="s">
        <v>3417</v>
      </c>
      <c r="I444" s="83" t="s">
        <v>3987</v>
      </c>
      <c r="J444" s="50" t="s">
        <v>3420</v>
      </c>
      <c r="K444" s="50" t="str">
        <f t="shared" si="25"/>
        <v>000100002001008002</v>
      </c>
    </row>
    <row r="445" spans="1:11" s="72" customFormat="1">
      <c r="A445" s="32" t="s">
        <v>10767</v>
      </c>
      <c r="B445" s="32" t="str">
        <f t="shared" si="26"/>
        <v>消费支付/消费信息/年消费金额/5000~1万</v>
      </c>
      <c r="C445" s="33">
        <v>4</v>
      </c>
      <c r="D445" s="50" t="s">
        <v>3355</v>
      </c>
      <c r="E445" s="50" t="s">
        <v>3417</v>
      </c>
      <c r="F445" s="50" t="s">
        <v>3986</v>
      </c>
      <c r="G445" s="50" t="s">
        <v>3420</v>
      </c>
      <c r="H445" s="50" t="s">
        <v>3417</v>
      </c>
      <c r="I445" s="83" t="s">
        <v>3987</v>
      </c>
      <c r="J445" s="50" t="s">
        <v>3423</v>
      </c>
      <c r="K445" s="50" t="str">
        <f t="shared" si="25"/>
        <v>000100002001008003</v>
      </c>
    </row>
    <row r="446" spans="1:11" s="72" customFormat="1">
      <c r="A446" s="32" t="s">
        <v>3568</v>
      </c>
      <c r="B446" s="32" t="str">
        <f t="shared" si="26"/>
        <v>消费支付/消费信息/年消费金额/1~10万</v>
      </c>
      <c r="C446" s="33">
        <v>4</v>
      </c>
      <c r="D446" s="50" t="s">
        <v>3355</v>
      </c>
      <c r="E446" s="50" t="s">
        <v>3417</v>
      </c>
      <c r="F446" s="50" t="s">
        <v>3986</v>
      </c>
      <c r="G446" s="50" t="s">
        <v>3420</v>
      </c>
      <c r="H446" s="50" t="s">
        <v>3417</v>
      </c>
      <c r="I446" s="83" t="s">
        <v>3987</v>
      </c>
      <c r="J446" s="50" t="s">
        <v>3426</v>
      </c>
      <c r="K446" s="50" t="str">
        <f t="shared" si="25"/>
        <v>000100002001008004</v>
      </c>
    </row>
    <row r="447" spans="1:11" s="72" customFormat="1">
      <c r="A447" s="32" t="s">
        <v>10768</v>
      </c>
      <c r="B447" s="32" t="str">
        <f t="shared" si="26"/>
        <v>消费支付/消费信息/年消费金额/10~50万</v>
      </c>
      <c r="C447" s="33">
        <v>4</v>
      </c>
      <c r="D447" s="50" t="s">
        <v>3355</v>
      </c>
      <c r="E447" s="50" t="s">
        <v>3417</v>
      </c>
      <c r="F447" s="50" t="s">
        <v>3986</v>
      </c>
      <c r="G447" s="50" t="s">
        <v>3420</v>
      </c>
      <c r="H447" s="50" t="s">
        <v>3417</v>
      </c>
      <c r="I447" s="83" t="s">
        <v>3987</v>
      </c>
      <c r="J447" s="50" t="s">
        <v>6993</v>
      </c>
      <c r="K447" s="50" t="str">
        <f t="shared" si="25"/>
        <v>000100002001008005</v>
      </c>
    </row>
    <row r="448" spans="1:11" s="72" customFormat="1">
      <c r="A448" s="32" t="s">
        <v>3547</v>
      </c>
      <c r="B448" s="32" t="str">
        <f t="shared" si="26"/>
        <v>消费支付/消费信息/年消费金额/50~100万</v>
      </c>
      <c r="C448" s="33">
        <v>4</v>
      </c>
      <c r="D448" s="50" t="s">
        <v>3355</v>
      </c>
      <c r="E448" s="50" t="s">
        <v>3417</v>
      </c>
      <c r="F448" s="50" t="s">
        <v>3986</v>
      </c>
      <c r="G448" s="50" t="s">
        <v>3420</v>
      </c>
      <c r="H448" s="50" t="s">
        <v>3417</v>
      </c>
      <c r="I448" s="83" t="s">
        <v>3987</v>
      </c>
      <c r="J448" s="50" t="s">
        <v>7381</v>
      </c>
      <c r="K448" s="50" t="str">
        <f t="shared" si="25"/>
        <v>000100002001008006</v>
      </c>
    </row>
    <row r="449" spans="1:11" s="72" customFormat="1">
      <c r="A449" s="32" t="s">
        <v>3585</v>
      </c>
      <c r="B449" s="32" t="str">
        <f t="shared" si="26"/>
        <v>消费支付/消费信息/年消费金额/100~500万</v>
      </c>
      <c r="C449" s="33">
        <v>4</v>
      </c>
      <c r="D449" s="50" t="s">
        <v>3355</v>
      </c>
      <c r="E449" s="50" t="s">
        <v>3417</v>
      </c>
      <c r="F449" s="50" t="s">
        <v>3986</v>
      </c>
      <c r="G449" s="50" t="s">
        <v>3420</v>
      </c>
      <c r="H449" s="50" t="s">
        <v>3417</v>
      </c>
      <c r="I449" s="83" t="s">
        <v>3987</v>
      </c>
      <c r="J449" s="50" t="s">
        <v>7385</v>
      </c>
      <c r="K449" s="50" t="str">
        <f t="shared" si="25"/>
        <v>000100002001008007</v>
      </c>
    </row>
    <row r="450" spans="1:11" s="72" customFormat="1">
      <c r="A450" s="32" t="s">
        <v>3586</v>
      </c>
      <c r="B450" s="32" t="str">
        <f t="shared" si="26"/>
        <v>消费支付/消费信息/年消费金额/500万及以上</v>
      </c>
      <c r="C450" s="33">
        <v>4</v>
      </c>
      <c r="D450" s="50" t="s">
        <v>3355</v>
      </c>
      <c r="E450" s="50" t="s">
        <v>3417</v>
      </c>
      <c r="F450" s="50" t="s">
        <v>3986</v>
      </c>
      <c r="G450" s="50" t="s">
        <v>3420</v>
      </c>
      <c r="H450" s="50" t="s">
        <v>3417</v>
      </c>
      <c r="I450" s="83" t="s">
        <v>3987</v>
      </c>
      <c r="J450" s="50" t="s">
        <v>3987</v>
      </c>
      <c r="K450" s="50" t="str">
        <f t="shared" si="25"/>
        <v>000100002001008008</v>
      </c>
    </row>
    <row r="451" spans="1:11" s="72" customFormat="1">
      <c r="A451" s="32" t="s">
        <v>10769</v>
      </c>
      <c r="B451" s="32" t="str">
        <f t="shared" si="26"/>
        <v>消费支付/消费信息/年消费金额/500以下</v>
      </c>
      <c r="C451" s="33">
        <v>4</v>
      </c>
      <c r="D451" s="50" t="s">
        <v>3355</v>
      </c>
      <c r="E451" s="50" t="s">
        <v>3417</v>
      </c>
      <c r="F451" s="50" t="s">
        <v>3986</v>
      </c>
      <c r="G451" s="50" t="s">
        <v>3420</v>
      </c>
      <c r="H451" s="50" t="s">
        <v>3417</v>
      </c>
      <c r="I451" s="83" t="s">
        <v>3987</v>
      </c>
      <c r="J451" s="50" t="s">
        <v>6967</v>
      </c>
      <c r="K451" s="50" t="str">
        <f t="shared" si="25"/>
        <v>000100002001008009</v>
      </c>
    </row>
    <row r="452" spans="1:11" s="3" customFormat="1">
      <c r="A452" s="100" t="s">
        <v>1852</v>
      </c>
      <c r="B452" s="27" t="str">
        <f t="shared" si="26"/>
        <v>消费支付/消费信息/年消费金额/无</v>
      </c>
      <c r="C452" s="28">
        <v>4</v>
      </c>
      <c r="D452" s="35" t="s">
        <v>3355</v>
      </c>
      <c r="E452" s="35" t="s">
        <v>3417</v>
      </c>
      <c r="F452" s="35" t="s">
        <v>3986</v>
      </c>
      <c r="G452" s="35" t="s">
        <v>3420</v>
      </c>
      <c r="H452" s="35" t="s">
        <v>3417</v>
      </c>
      <c r="I452" s="84" t="s">
        <v>3987</v>
      </c>
      <c r="J452" s="35" t="s">
        <v>3401</v>
      </c>
      <c r="K452" s="49" t="str">
        <f t="shared" si="25"/>
        <v>000100002001008010</v>
      </c>
    </row>
    <row r="453" spans="1:11" s="3" customFormat="1">
      <c r="A453" s="27" t="s">
        <v>3549</v>
      </c>
      <c r="B453" s="27" t="str">
        <f t="shared" si="26"/>
        <v>消费支付/消费信息/年消费金额/30万以下</v>
      </c>
      <c r="C453" s="28">
        <v>4</v>
      </c>
      <c r="D453" s="35" t="s">
        <v>3355</v>
      </c>
      <c r="E453" s="35" t="s">
        <v>3417</v>
      </c>
      <c r="F453" s="35" t="s">
        <v>3986</v>
      </c>
      <c r="G453" s="35" t="s">
        <v>3420</v>
      </c>
      <c r="H453" s="35" t="s">
        <v>3417</v>
      </c>
      <c r="I453" s="84" t="s">
        <v>3987</v>
      </c>
      <c r="J453" s="35" t="s">
        <v>3404</v>
      </c>
      <c r="K453" s="49" t="str">
        <f t="shared" si="25"/>
        <v>000100002001008011</v>
      </c>
    </row>
    <row r="454" spans="1:11" s="3" customFormat="1">
      <c r="A454" s="27" t="s">
        <v>3550</v>
      </c>
      <c r="B454" s="27" t="str">
        <f t="shared" si="26"/>
        <v>消费支付/消费信息/年消费金额/30~300万</v>
      </c>
      <c r="C454" s="28">
        <v>4</v>
      </c>
      <c r="D454" s="35" t="s">
        <v>3355</v>
      </c>
      <c r="E454" s="35" t="s">
        <v>3417</v>
      </c>
      <c r="F454" s="35" t="s">
        <v>3986</v>
      </c>
      <c r="G454" s="35" t="s">
        <v>3420</v>
      </c>
      <c r="H454" s="35" t="s">
        <v>3417</v>
      </c>
      <c r="I454" s="84" t="s">
        <v>3987</v>
      </c>
      <c r="J454" s="35" t="s">
        <v>6973</v>
      </c>
      <c r="K454" s="49" t="str">
        <f t="shared" si="25"/>
        <v>000100002001008012</v>
      </c>
    </row>
    <row r="455" spans="1:11" s="3" customFormat="1">
      <c r="A455" s="27" t="s">
        <v>10778</v>
      </c>
      <c r="B455" s="27" t="str">
        <f t="shared" si="26"/>
        <v>消费支付/消费信息/年消费金额/300万以上</v>
      </c>
      <c r="C455" s="28">
        <v>4</v>
      </c>
      <c r="D455" s="35" t="s">
        <v>3355</v>
      </c>
      <c r="E455" s="35" t="s">
        <v>3417</v>
      </c>
      <c r="F455" s="35" t="s">
        <v>3986</v>
      </c>
      <c r="G455" s="35" t="s">
        <v>3420</v>
      </c>
      <c r="H455" s="35" t="s">
        <v>3417</v>
      </c>
      <c r="I455" s="84" t="s">
        <v>3987</v>
      </c>
      <c r="J455" s="35" t="s">
        <v>6976</v>
      </c>
      <c r="K455" s="49" t="str">
        <f t="shared" si="25"/>
        <v>000100002001008013</v>
      </c>
    </row>
    <row r="456" spans="1:11">
      <c r="A456" s="21" t="s">
        <v>9940</v>
      </c>
      <c r="B456" s="21" t="s">
        <v>10779</v>
      </c>
      <c r="C456" s="22">
        <v>3</v>
      </c>
      <c r="D456" s="23" t="s">
        <v>3355</v>
      </c>
      <c r="E456" s="23" t="s">
        <v>3417</v>
      </c>
      <c r="F456" s="23" t="s">
        <v>3986</v>
      </c>
      <c r="G456" s="23" t="s">
        <v>3420</v>
      </c>
      <c r="H456" s="23" t="s">
        <v>3417</v>
      </c>
      <c r="I456" s="51" t="s">
        <v>6967</v>
      </c>
      <c r="J456" s="23"/>
      <c r="K456" s="23" t="str">
        <f t="shared" si="25"/>
        <v>000100002001009</v>
      </c>
    </row>
    <row r="457" spans="1:11" s="3" customFormat="1">
      <c r="A457" s="27" t="s">
        <v>10780</v>
      </c>
      <c r="B457" s="27" t="str">
        <f>"消费支付/消费信息/近13个月网购交易笔数占比/"&amp;A457</f>
        <v>消费支付/消费信息/近13个月网购交易笔数占比/0~10%</v>
      </c>
      <c r="C457" s="28">
        <v>4</v>
      </c>
      <c r="D457" s="35" t="s">
        <v>3355</v>
      </c>
      <c r="E457" s="35" t="s">
        <v>3417</v>
      </c>
      <c r="F457" s="35" t="s">
        <v>3986</v>
      </c>
      <c r="G457" s="35" t="s">
        <v>3420</v>
      </c>
      <c r="H457" s="35" t="s">
        <v>3417</v>
      </c>
      <c r="I457" s="84" t="s">
        <v>6967</v>
      </c>
      <c r="J457" s="35" t="s">
        <v>3417</v>
      </c>
      <c r="K457" s="35" t="str">
        <f t="shared" si="25"/>
        <v>000100002001009001</v>
      </c>
    </row>
    <row r="458" spans="1:11" s="3" customFormat="1">
      <c r="A458" s="27" t="s">
        <v>10781</v>
      </c>
      <c r="B458" s="27" t="str">
        <f>"消费支付/消费信息/近13个月网购交易笔数占比/"&amp;A458</f>
        <v>消费支付/消费信息/近13个月网购交易笔数占比/10%~30%</v>
      </c>
      <c r="C458" s="28">
        <v>4</v>
      </c>
      <c r="D458" s="35" t="s">
        <v>3355</v>
      </c>
      <c r="E458" s="35" t="s">
        <v>3417</v>
      </c>
      <c r="F458" s="35" t="s">
        <v>3986</v>
      </c>
      <c r="G458" s="35" t="s">
        <v>3420</v>
      </c>
      <c r="H458" s="35" t="s">
        <v>3417</v>
      </c>
      <c r="I458" s="84" t="s">
        <v>6967</v>
      </c>
      <c r="J458" s="35" t="s">
        <v>3420</v>
      </c>
      <c r="K458" s="35" t="str">
        <f t="shared" si="25"/>
        <v>000100002001009002</v>
      </c>
    </row>
    <row r="459" spans="1:11" s="3" customFormat="1">
      <c r="A459" s="27" t="s">
        <v>10782</v>
      </c>
      <c r="B459" s="27" t="str">
        <f>"消费支付/消费信息/近13个月网购交易笔数占比/"&amp;A459</f>
        <v>消费支付/消费信息/近13个月网购交易笔数占比/30%~50%</v>
      </c>
      <c r="C459" s="28">
        <v>4</v>
      </c>
      <c r="D459" s="35" t="s">
        <v>3355</v>
      </c>
      <c r="E459" s="35" t="s">
        <v>3417</v>
      </c>
      <c r="F459" s="35" t="s">
        <v>3986</v>
      </c>
      <c r="G459" s="35" t="s">
        <v>3420</v>
      </c>
      <c r="H459" s="35" t="s">
        <v>3417</v>
      </c>
      <c r="I459" s="84" t="s">
        <v>6967</v>
      </c>
      <c r="J459" s="35" t="s">
        <v>3423</v>
      </c>
      <c r="K459" s="35" t="str">
        <f t="shared" si="25"/>
        <v>000100002001009003</v>
      </c>
    </row>
    <row r="460" spans="1:11" s="3" customFormat="1">
      <c r="A460" s="27" t="s">
        <v>3583</v>
      </c>
      <c r="B460" s="27" t="str">
        <f>"消费支付/消费信息/近13个月网购交易笔数占比/"&amp;A460</f>
        <v>消费支付/消费信息/近13个月网购交易笔数占比/50%及以上</v>
      </c>
      <c r="C460" s="28">
        <v>4</v>
      </c>
      <c r="D460" s="35" t="s">
        <v>3355</v>
      </c>
      <c r="E460" s="35" t="s">
        <v>3417</v>
      </c>
      <c r="F460" s="35" t="s">
        <v>3986</v>
      </c>
      <c r="G460" s="35" t="s">
        <v>3420</v>
      </c>
      <c r="H460" s="35" t="s">
        <v>3417</v>
      </c>
      <c r="I460" s="84" t="s">
        <v>6967</v>
      </c>
      <c r="J460" s="35" t="s">
        <v>3426</v>
      </c>
      <c r="K460" s="35" t="str">
        <f t="shared" si="25"/>
        <v>000100002001009004</v>
      </c>
    </row>
    <row r="461" spans="1:11">
      <c r="A461" s="21" t="s">
        <v>422</v>
      </c>
      <c r="B461" s="21" t="s">
        <v>10783</v>
      </c>
      <c r="C461" s="22">
        <v>3</v>
      </c>
      <c r="D461" s="23" t="s">
        <v>3355</v>
      </c>
      <c r="E461" s="23" t="s">
        <v>3417</v>
      </c>
      <c r="F461" s="23" t="s">
        <v>3986</v>
      </c>
      <c r="G461" s="23" t="s">
        <v>3420</v>
      </c>
      <c r="H461" s="23" t="s">
        <v>3417</v>
      </c>
      <c r="I461" s="51" t="s">
        <v>3401</v>
      </c>
      <c r="J461" s="23"/>
      <c r="K461" s="23" t="str">
        <f t="shared" si="25"/>
        <v>000100002001010</v>
      </c>
    </row>
    <row r="462" spans="1:11" s="72" customFormat="1">
      <c r="A462" s="32" t="s">
        <v>10780</v>
      </c>
      <c r="B462" s="32" t="str">
        <f>"消费支付/消费信息/近13个月午夜交易笔数占比/"&amp;A462</f>
        <v>消费支付/消费信息/近13个月午夜交易笔数占比/0~10%</v>
      </c>
      <c r="C462" s="33">
        <v>4</v>
      </c>
      <c r="D462" s="50" t="s">
        <v>3355</v>
      </c>
      <c r="E462" s="50" t="s">
        <v>3417</v>
      </c>
      <c r="F462" s="50" t="s">
        <v>3986</v>
      </c>
      <c r="G462" s="50" t="s">
        <v>3420</v>
      </c>
      <c r="H462" s="50" t="s">
        <v>3417</v>
      </c>
      <c r="I462" s="83" t="s">
        <v>3401</v>
      </c>
      <c r="J462" s="50" t="s">
        <v>3417</v>
      </c>
      <c r="K462" s="50" t="str">
        <f t="shared" ref="K462:K471" si="27">D462&amp;E462&amp;F462&amp;G462&amp;H462&amp;I462&amp;J462</f>
        <v>000100002001010001</v>
      </c>
    </row>
    <row r="463" spans="1:11" s="72" customFormat="1">
      <c r="A463" s="32" t="s">
        <v>10781</v>
      </c>
      <c r="B463" s="32" t="str">
        <f t="shared" ref="B463:B469" si="28">"消费支付/消费信息/近13个月午夜交易笔数占比/"&amp;A463</f>
        <v>消费支付/消费信息/近13个月午夜交易笔数占比/10%~30%</v>
      </c>
      <c r="C463" s="33">
        <v>4</v>
      </c>
      <c r="D463" s="50" t="s">
        <v>3355</v>
      </c>
      <c r="E463" s="50" t="s">
        <v>3417</v>
      </c>
      <c r="F463" s="50" t="s">
        <v>3986</v>
      </c>
      <c r="G463" s="50" t="s">
        <v>3420</v>
      </c>
      <c r="H463" s="50" t="s">
        <v>3417</v>
      </c>
      <c r="I463" s="83" t="s">
        <v>3401</v>
      </c>
      <c r="J463" s="50" t="s">
        <v>3420</v>
      </c>
      <c r="K463" s="50" t="str">
        <f t="shared" si="27"/>
        <v>000100002001010002</v>
      </c>
    </row>
    <row r="464" spans="1:11" s="72" customFormat="1">
      <c r="A464" s="32" t="s">
        <v>10782</v>
      </c>
      <c r="B464" s="32" t="str">
        <f t="shared" si="28"/>
        <v>消费支付/消费信息/近13个月午夜交易笔数占比/30%~50%</v>
      </c>
      <c r="C464" s="33">
        <v>4</v>
      </c>
      <c r="D464" s="50" t="s">
        <v>3355</v>
      </c>
      <c r="E464" s="50" t="s">
        <v>3417</v>
      </c>
      <c r="F464" s="50" t="s">
        <v>3986</v>
      </c>
      <c r="G464" s="50" t="s">
        <v>3420</v>
      </c>
      <c r="H464" s="50" t="s">
        <v>3417</v>
      </c>
      <c r="I464" s="83" t="s">
        <v>3401</v>
      </c>
      <c r="J464" s="50" t="s">
        <v>3423</v>
      </c>
      <c r="K464" s="50" t="str">
        <f t="shared" si="27"/>
        <v>000100002001010003</v>
      </c>
    </row>
    <row r="465" spans="1:11" s="72" customFormat="1">
      <c r="A465" s="32" t="s">
        <v>3583</v>
      </c>
      <c r="B465" s="32" t="str">
        <f t="shared" si="28"/>
        <v>消费支付/消费信息/近13个月午夜交易笔数占比/50%及以上</v>
      </c>
      <c r="C465" s="33">
        <v>4</v>
      </c>
      <c r="D465" s="50" t="s">
        <v>3355</v>
      </c>
      <c r="E465" s="50" t="s">
        <v>3417</v>
      </c>
      <c r="F465" s="50" t="s">
        <v>3986</v>
      </c>
      <c r="G465" s="50" t="s">
        <v>3420</v>
      </c>
      <c r="H465" s="50" t="s">
        <v>3417</v>
      </c>
      <c r="I465" s="83" t="s">
        <v>3401</v>
      </c>
      <c r="J465" s="50" t="s">
        <v>3426</v>
      </c>
      <c r="K465" s="50" t="str">
        <f t="shared" si="27"/>
        <v>000100002001010004</v>
      </c>
    </row>
    <row r="466" spans="1:11" s="3" customFormat="1">
      <c r="A466" s="101" t="s">
        <v>1852</v>
      </c>
      <c r="B466" s="27" t="str">
        <f t="shared" si="28"/>
        <v>消费支付/消费信息/近13个月午夜交易笔数占比/无</v>
      </c>
      <c r="C466" s="28">
        <v>4</v>
      </c>
      <c r="D466" s="35" t="s">
        <v>3355</v>
      </c>
      <c r="E466" s="35" t="s">
        <v>3417</v>
      </c>
      <c r="F466" s="35" t="s">
        <v>3986</v>
      </c>
      <c r="G466" s="35" t="s">
        <v>3420</v>
      </c>
      <c r="H466" s="35" t="s">
        <v>3417</v>
      </c>
      <c r="I466" s="84" t="s">
        <v>3401</v>
      </c>
      <c r="J466" s="35" t="s">
        <v>6993</v>
      </c>
      <c r="K466" s="49" t="str">
        <f t="shared" si="27"/>
        <v>000100002001010005</v>
      </c>
    </row>
    <row r="467" spans="1:11" s="3" customFormat="1">
      <c r="A467" s="27" t="s">
        <v>3552</v>
      </c>
      <c r="B467" s="27" t="str">
        <f t="shared" si="28"/>
        <v>消费支付/消费信息/近13个月午夜交易笔数占比/1%~5%</v>
      </c>
      <c r="C467" s="28">
        <v>4</v>
      </c>
      <c r="D467" s="35" t="s">
        <v>3355</v>
      </c>
      <c r="E467" s="35" t="s">
        <v>3417</v>
      </c>
      <c r="F467" s="35" t="s">
        <v>3986</v>
      </c>
      <c r="G467" s="35" t="s">
        <v>3420</v>
      </c>
      <c r="H467" s="35" t="s">
        <v>3417</v>
      </c>
      <c r="I467" s="84" t="s">
        <v>3401</v>
      </c>
      <c r="J467" s="35" t="s">
        <v>7381</v>
      </c>
      <c r="K467" s="49" t="str">
        <f t="shared" si="27"/>
        <v>000100002001010006</v>
      </c>
    </row>
    <row r="468" spans="1:11" s="3" customFormat="1">
      <c r="A468" s="27" t="s">
        <v>10784</v>
      </c>
      <c r="B468" s="27" t="str">
        <f t="shared" si="28"/>
        <v>消费支付/消费信息/近13个月午夜交易笔数占比/6%~15%</v>
      </c>
      <c r="C468" s="28">
        <v>4</v>
      </c>
      <c r="D468" s="35" t="s">
        <v>3355</v>
      </c>
      <c r="E468" s="35" t="s">
        <v>3417</v>
      </c>
      <c r="F468" s="35" t="s">
        <v>3986</v>
      </c>
      <c r="G468" s="35" t="s">
        <v>3420</v>
      </c>
      <c r="H468" s="35" t="s">
        <v>3417</v>
      </c>
      <c r="I468" s="84" t="s">
        <v>3401</v>
      </c>
      <c r="J468" s="35" t="s">
        <v>7385</v>
      </c>
      <c r="K468" s="49" t="str">
        <f t="shared" si="27"/>
        <v>000100002001010007</v>
      </c>
    </row>
    <row r="469" spans="1:11" s="3" customFormat="1">
      <c r="A469" s="27" t="s">
        <v>10785</v>
      </c>
      <c r="B469" s="27" t="str">
        <f t="shared" si="28"/>
        <v>消费支付/消费信息/近13个月午夜交易笔数占比/15%以上</v>
      </c>
      <c r="C469" s="28">
        <v>4</v>
      </c>
      <c r="D469" s="35" t="s">
        <v>3355</v>
      </c>
      <c r="E469" s="35" t="s">
        <v>3417</v>
      </c>
      <c r="F469" s="35" t="s">
        <v>3986</v>
      </c>
      <c r="G469" s="35" t="s">
        <v>3420</v>
      </c>
      <c r="H469" s="35" t="s">
        <v>3417</v>
      </c>
      <c r="I469" s="84" t="s">
        <v>3401</v>
      </c>
      <c r="J469" s="35" t="s">
        <v>3987</v>
      </c>
      <c r="K469" s="49" t="str">
        <f t="shared" si="27"/>
        <v>000100002001010008</v>
      </c>
    </row>
    <row r="470" spans="1:11">
      <c r="A470" s="21" t="s">
        <v>425</v>
      </c>
      <c r="B470" s="21" t="s">
        <v>10786</v>
      </c>
      <c r="C470" s="22">
        <v>3</v>
      </c>
      <c r="D470" s="23" t="s">
        <v>3355</v>
      </c>
      <c r="E470" s="23" t="s">
        <v>3417</v>
      </c>
      <c r="F470" s="23" t="s">
        <v>3986</v>
      </c>
      <c r="G470" s="23" t="s">
        <v>3420</v>
      </c>
      <c r="H470" s="23" t="s">
        <v>3417</v>
      </c>
      <c r="I470" s="51" t="s">
        <v>3404</v>
      </c>
      <c r="J470" s="23"/>
      <c r="K470" s="23" t="str">
        <f t="shared" si="27"/>
        <v>000100002001011</v>
      </c>
    </row>
    <row r="471" spans="1:11" s="72" customFormat="1">
      <c r="A471" s="32" t="s">
        <v>10780</v>
      </c>
      <c r="B471" s="32" t="str">
        <f>"消费支付/消费信息/近12个月境外交易笔数占比/"&amp;A471</f>
        <v>消费支付/消费信息/近12个月境外交易笔数占比/0~10%</v>
      </c>
      <c r="C471" s="33">
        <v>4</v>
      </c>
      <c r="D471" s="50" t="s">
        <v>3355</v>
      </c>
      <c r="E471" s="50" t="s">
        <v>3417</v>
      </c>
      <c r="F471" s="50" t="s">
        <v>3986</v>
      </c>
      <c r="G471" s="50" t="s">
        <v>3420</v>
      </c>
      <c r="H471" s="50" t="s">
        <v>3417</v>
      </c>
      <c r="I471" s="83" t="s">
        <v>3404</v>
      </c>
      <c r="J471" s="50" t="s">
        <v>3417</v>
      </c>
      <c r="K471" s="50" t="str">
        <f t="shared" si="27"/>
        <v>000100002001011001</v>
      </c>
    </row>
    <row r="472" spans="1:11" s="72" customFormat="1">
      <c r="A472" s="32" t="s">
        <v>10781</v>
      </c>
      <c r="B472" s="32" t="str">
        <f t="shared" ref="B472:B478" si="29">"消费支付/消费信息/近12个月境外交易笔数占比/"&amp;A472</f>
        <v>消费支付/消费信息/近12个月境外交易笔数占比/10%~30%</v>
      </c>
      <c r="C472" s="33">
        <v>4</v>
      </c>
      <c r="D472" s="50" t="s">
        <v>3355</v>
      </c>
      <c r="E472" s="50" t="s">
        <v>3417</v>
      </c>
      <c r="F472" s="50" t="s">
        <v>3986</v>
      </c>
      <c r="G472" s="50" t="s">
        <v>3420</v>
      </c>
      <c r="H472" s="50" t="s">
        <v>3417</v>
      </c>
      <c r="I472" s="83" t="s">
        <v>3404</v>
      </c>
      <c r="J472" s="50" t="s">
        <v>3420</v>
      </c>
      <c r="K472" s="50" t="str">
        <f t="shared" ref="K472:K479" si="30">D472&amp;E472&amp;F472&amp;G472&amp;H472&amp;I472&amp;J472</f>
        <v>000100002001011002</v>
      </c>
    </row>
    <row r="473" spans="1:11" s="72" customFormat="1">
      <c r="A473" s="32" t="s">
        <v>10782</v>
      </c>
      <c r="B473" s="32" t="str">
        <f t="shared" si="29"/>
        <v>消费支付/消费信息/近12个月境外交易笔数占比/30%~50%</v>
      </c>
      <c r="C473" s="33">
        <v>4</v>
      </c>
      <c r="D473" s="50" t="s">
        <v>3355</v>
      </c>
      <c r="E473" s="50" t="s">
        <v>3417</v>
      </c>
      <c r="F473" s="50" t="s">
        <v>3986</v>
      </c>
      <c r="G473" s="50" t="s">
        <v>3420</v>
      </c>
      <c r="H473" s="50" t="s">
        <v>3417</v>
      </c>
      <c r="I473" s="83" t="s">
        <v>3404</v>
      </c>
      <c r="J473" s="50" t="s">
        <v>3423</v>
      </c>
      <c r="K473" s="50" t="str">
        <f t="shared" si="30"/>
        <v>000100002001011003</v>
      </c>
    </row>
    <row r="474" spans="1:11" s="72" customFormat="1">
      <c r="A474" s="32" t="s">
        <v>3583</v>
      </c>
      <c r="B474" s="32" t="str">
        <f t="shared" si="29"/>
        <v>消费支付/消费信息/近12个月境外交易笔数占比/50%及以上</v>
      </c>
      <c r="C474" s="33">
        <v>4</v>
      </c>
      <c r="D474" s="50" t="s">
        <v>3355</v>
      </c>
      <c r="E474" s="50" t="s">
        <v>3417</v>
      </c>
      <c r="F474" s="50" t="s">
        <v>3986</v>
      </c>
      <c r="G474" s="50" t="s">
        <v>3420</v>
      </c>
      <c r="H474" s="50" t="s">
        <v>3417</v>
      </c>
      <c r="I474" s="83" t="s">
        <v>3404</v>
      </c>
      <c r="J474" s="50" t="s">
        <v>3426</v>
      </c>
      <c r="K474" s="50" t="str">
        <f t="shared" si="30"/>
        <v>000100002001011004</v>
      </c>
    </row>
    <row r="475" spans="1:11" s="3" customFormat="1">
      <c r="A475" s="100" t="s">
        <v>1852</v>
      </c>
      <c r="B475" s="27" t="str">
        <f t="shared" si="29"/>
        <v>消费支付/消费信息/近12个月境外交易笔数占比/无</v>
      </c>
      <c r="C475" s="28">
        <v>4</v>
      </c>
      <c r="D475" s="35" t="s">
        <v>3355</v>
      </c>
      <c r="E475" s="35" t="s">
        <v>3417</v>
      </c>
      <c r="F475" s="35" t="s">
        <v>3986</v>
      </c>
      <c r="G475" s="35" t="s">
        <v>3420</v>
      </c>
      <c r="H475" s="35" t="s">
        <v>3417</v>
      </c>
      <c r="I475" s="84" t="s">
        <v>3404</v>
      </c>
      <c r="J475" s="35" t="s">
        <v>6993</v>
      </c>
      <c r="K475" s="49" t="str">
        <f t="shared" si="30"/>
        <v>000100002001011005</v>
      </c>
    </row>
    <row r="476" spans="1:11" s="3" customFormat="1">
      <c r="A476" s="27" t="s">
        <v>3555</v>
      </c>
      <c r="B476" s="27" t="str">
        <f t="shared" si="29"/>
        <v>消费支付/消费信息/近12个月境外交易笔数占比/1%~10%</v>
      </c>
      <c r="C476" s="28">
        <v>4</v>
      </c>
      <c r="D476" s="35" t="s">
        <v>3355</v>
      </c>
      <c r="E476" s="35" t="s">
        <v>3417</v>
      </c>
      <c r="F476" s="35" t="s">
        <v>3986</v>
      </c>
      <c r="G476" s="35" t="s">
        <v>3420</v>
      </c>
      <c r="H476" s="35" t="s">
        <v>3417</v>
      </c>
      <c r="I476" s="84" t="s">
        <v>3404</v>
      </c>
      <c r="J476" s="35" t="s">
        <v>7381</v>
      </c>
      <c r="K476" s="49" t="str">
        <f t="shared" si="30"/>
        <v>000100002001011006</v>
      </c>
    </row>
    <row r="477" spans="1:11" s="3" customFormat="1">
      <c r="A477" s="27" t="s">
        <v>10787</v>
      </c>
      <c r="B477" s="27" t="str">
        <f t="shared" si="29"/>
        <v>消费支付/消费信息/近12个月境外交易笔数占比/11%~20%</v>
      </c>
      <c r="C477" s="28">
        <v>4</v>
      </c>
      <c r="D477" s="35" t="s">
        <v>3355</v>
      </c>
      <c r="E477" s="35" t="s">
        <v>3417</v>
      </c>
      <c r="F477" s="35" t="s">
        <v>3986</v>
      </c>
      <c r="G477" s="35" t="s">
        <v>3420</v>
      </c>
      <c r="H477" s="35" t="s">
        <v>3417</v>
      </c>
      <c r="I477" s="84" t="s">
        <v>3404</v>
      </c>
      <c r="J477" s="35" t="s">
        <v>7385</v>
      </c>
      <c r="K477" s="49" t="str">
        <f t="shared" si="30"/>
        <v>000100002001011007</v>
      </c>
    </row>
    <row r="478" spans="1:11" s="3" customFormat="1">
      <c r="A478" s="27" t="s">
        <v>10788</v>
      </c>
      <c r="B478" s="27" t="str">
        <f t="shared" si="29"/>
        <v>消费支付/消费信息/近12个月境外交易笔数占比/20%以上</v>
      </c>
      <c r="C478" s="28">
        <v>4</v>
      </c>
      <c r="D478" s="35" t="s">
        <v>3355</v>
      </c>
      <c r="E478" s="35" t="s">
        <v>3417</v>
      </c>
      <c r="F478" s="35" t="s">
        <v>3986</v>
      </c>
      <c r="G478" s="35" t="s">
        <v>3420</v>
      </c>
      <c r="H478" s="35" t="s">
        <v>3417</v>
      </c>
      <c r="I478" s="84" t="s">
        <v>3404</v>
      </c>
      <c r="J478" s="35" t="s">
        <v>3987</v>
      </c>
      <c r="K478" s="49" t="str">
        <f t="shared" si="30"/>
        <v>000100002001011008</v>
      </c>
    </row>
    <row r="479" spans="1:11">
      <c r="A479" s="21" t="s">
        <v>9945</v>
      </c>
      <c r="B479" s="21" t="s">
        <v>10789</v>
      </c>
      <c r="C479" s="22">
        <v>3</v>
      </c>
      <c r="D479" s="23" t="s">
        <v>3355</v>
      </c>
      <c r="E479" s="23" t="s">
        <v>3417</v>
      </c>
      <c r="F479" s="23" t="s">
        <v>3986</v>
      </c>
      <c r="G479" s="23" t="s">
        <v>3420</v>
      </c>
      <c r="H479" s="23" t="s">
        <v>3417</v>
      </c>
      <c r="I479" s="51" t="s">
        <v>6973</v>
      </c>
      <c r="J479" s="23"/>
      <c r="K479" s="23" t="str">
        <f t="shared" si="30"/>
        <v>000100002001012</v>
      </c>
    </row>
    <row r="480" spans="1:11" s="72" customFormat="1" ht="16.5" hidden="1" customHeight="1">
      <c r="A480" s="32" t="s">
        <v>2039</v>
      </c>
      <c r="B480" s="32" t="str">
        <f>"消费支付/消费信息/消费金额品类分布/"&amp;A480</f>
        <v>消费支付/消费信息/消费金额品类分布/计算机网络/信息服务</v>
      </c>
      <c r="C480" s="33">
        <v>4</v>
      </c>
      <c r="D480" s="50" t="s">
        <v>3355</v>
      </c>
      <c r="E480" s="50" t="s">
        <v>3417</v>
      </c>
      <c r="F480" s="50" t="s">
        <v>3986</v>
      </c>
      <c r="G480" s="50" t="s">
        <v>3420</v>
      </c>
      <c r="H480" s="50" t="s">
        <v>3417</v>
      </c>
      <c r="I480" s="83" t="s">
        <v>6973</v>
      </c>
      <c r="J480" s="50" t="s">
        <v>3417</v>
      </c>
      <c r="K480" s="50" t="str">
        <f t="shared" ref="K480:K543" si="31">D480&amp;E480&amp;F480&amp;G480&amp;H480&amp;I480&amp;J480</f>
        <v>000100002001012001</v>
      </c>
    </row>
    <row r="481" spans="1:11" s="72" customFormat="1" ht="16.5" hidden="1" customHeight="1">
      <c r="A481" s="32" t="s">
        <v>2042</v>
      </c>
      <c r="B481" s="32" t="str">
        <f t="shared" ref="B481:B544" si="32">"消费支付/消费信息/消费金额品类分布/"&amp;A481</f>
        <v>消费支付/消费信息/消费金额品类分布/未列入其他代码的计算机维护和修理服务</v>
      </c>
      <c r="C481" s="33">
        <v>4</v>
      </c>
      <c r="D481" s="50" t="s">
        <v>3355</v>
      </c>
      <c r="E481" s="50" t="s">
        <v>3417</v>
      </c>
      <c r="F481" s="50" t="s">
        <v>3986</v>
      </c>
      <c r="G481" s="50" t="s">
        <v>3420</v>
      </c>
      <c r="H481" s="50" t="s">
        <v>3417</v>
      </c>
      <c r="I481" s="83" t="s">
        <v>6973</v>
      </c>
      <c r="J481" s="50" t="s">
        <v>3420</v>
      </c>
      <c r="K481" s="50" t="str">
        <f t="shared" si="31"/>
        <v>000100002001012002</v>
      </c>
    </row>
    <row r="482" spans="1:11" s="72" customFormat="1" ht="16.5" hidden="1" customHeight="1">
      <c r="A482" s="32" t="s">
        <v>2044</v>
      </c>
      <c r="B482" s="32" t="str">
        <f t="shared" si="32"/>
        <v>消费支付/消费信息/消费金额品类分布/计算机编程、数据处理和系统集成设计服务</v>
      </c>
      <c r="C482" s="33">
        <v>4</v>
      </c>
      <c r="D482" s="50" t="s">
        <v>3355</v>
      </c>
      <c r="E482" s="50" t="s">
        <v>3417</v>
      </c>
      <c r="F482" s="50" t="s">
        <v>3986</v>
      </c>
      <c r="G482" s="50" t="s">
        <v>3420</v>
      </c>
      <c r="H482" s="50" t="s">
        <v>3417</v>
      </c>
      <c r="I482" s="83" t="s">
        <v>6973</v>
      </c>
      <c r="J482" s="50" t="s">
        <v>3423</v>
      </c>
      <c r="K482" s="50" t="str">
        <f t="shared" si="31"/>
        <v>000100002001012003</v>
      </c>
    </row>
    <row r="483" spans="1:11" s="72" customFormat="1" ht="16.5" hidden="1" customHeight="1">
      <c r="A483" s="32" t="s">
        <v>2046</v>
      </c>
      <c r="B483" s="32" t="str">
        <f t="shared" si="32"/>
        <v>消费支付/消费信息/消费金额品类分布/信息检索服务</v>
      </c>
      <c r="C483" s="33">
        <v>4</v>
      </c>
      <c r="D483" s="50" t="s">
        <v>3355</v>
      </c>
      <c r="E483" s="50" t="s">
        <v>3417</v>
      </c>
      <c r="F483" s="50" t="s">
        <v>3986</v>
      </c>
      <c r="G483" s="50" t="s">
        <v>3420</v>
      </c>
      <c r="H483" s="50" t="s">
        <v>3417</v>
      </c>
      <c r="I483" s="83" t="s">
        <v>6973</v>
      </c>
      <c r="J483" s="50" t="s">
        <v>3426</v>
      </c>
      <c r="K483" s="50" t="str">
        <f t="shared" si="31"/>
        <v>000100002001012004</v>
      </c>
    </row>
    <row r="484" spans="1:11" s="72" customFormat="1" ht="16.5" hidden="1" customHeight="1">
      <c r="A484" s="32" t="s">
        <v>2048</v>
      </c>
      <c r="B484" s="32" t="str">
        <f t="shared" si="32"/>
        <v>消费支付/消费信息/消费金额品类分布/就餐场所和餐馆（包括快餐）</v>
      </c>
      <c r="C484" s="33">
        <v>4</v>
      </c>
      <c r="D484" s="50" t="s">
        <v>3355</v>
      </c>
      <c r="E484" s="50" t="s">
        <v>3417</v>
      </c>
      <c r="F484" s="50" t="s">
        <v>3986</v>
      </c>
      <c r="G484" s="50" t="s">
        <v>3420</v>
      </c>
      <c r="H484" s="50" t="s">
        <v>3417</v>
      </c>
      <c r="I484" s="83" t="s">
        <v>6973</v>
      </c>
      <c r="J484" s="50" t="s">
        <v>6993</v>
      </c>
      <c r="K484" s="50" t="str">
        <f t="shared" si="31"/>
        <v>000100002001012005</v>
      </c>
    </row>
    <row r="485" spans="1:11" s="72" customFormat="1" ht="16.5" hidden="1" customHeight="1">
      <c r="A485" s="32" t="s">
        <v>2051</v>
      </c>
      <c r="B485" s="32" t="str">
        <f t="shared" si="32"/>
        <v>消费支付/消费信息/消费金额品类分布/县乡优惠-宾馆餐饮娱乐类</v>
      </c>
      <c r="C485" s="33">
        <v>4</v>
      </c>
      <c r="D485" s="50" t="s">
        <v>3355</v>
      </c>
      <c r="E485" s="50" t="s">
        <v>3417</v>
      </c>
      <c r="F485" s="50" t="s">
        <v>3986</v>
      </c>
      <c r="G485" s="50" t="s">
        <v>3420</v>
      </c>
      <c r="H485" s="50" t="s">
        <v>3417</v>
      </c>
      <c r="I485" s="83" t="s">
        <v>6973</v>
      </c>
      <c r="J485" s="50" t="s">
        <v>7381</v>
      </c>
      <c r="K485" s="50" t="str">
        <f t="shared" si="31"/>
        <v>000100002001012006</v>
      </c>
    </row>
    <row r="486" spans="1:11" s="72" customFormat="1" ht="16.5" hidden="1" customHeight="1">
      <c r="A486" s="32" t="s">
        <v>2053</v>
      </c>
      <c r="B486" s="32" t="str">
        <f t="shared" si="32"/>
        <v>消费支付/消费信息/消费金额品类分布/快餐店</v>
      </c>
      <c r="C486" s="33">
        <v>4</v>
      </c>
      <c r="D486" s="50" t="s">
        <v>3355</v>
      </c>
      <c r="E486" s="50" t="s">
        <v>3417</v>
      </c>
      <c r="F486" s="50" t="s">
        <v>3986</v>
      </c>
      <c r="G486" s="50" t="s">
        <v>3420</v>
      </c>
      <c r="H486" s="50" t="s">
        <v>3417</v>
      </c>
      <c r="I486" s="83" t="s">
        <v>6973</v>
      </c>
      <c r="J486" s="50" t="s">
        <v>7385</v>
      </c>
      <c r="K486" s="50" t="str">
        <f t="shared" si="31"/>
        <v>000100002001012007</v>
      </c>
    </row>
    <row r="487" spans="1:11" s="72" customFormat="1" ht="16.5" hidden="1" customHeight="1">
      <c r="A487" s="32" t="s">
        <v>2055</v>
      </c>
      <c r="B487" s="32" t="str">
        <f t="shared" si="32"/>
        <v>消费支付/消费信息/消费金额品类分布/包办伙食，宴会承包商</v>
      </c>
      <c r="C487" s="33">
        <v>4</v>
      </c>
      <c r="D487" s="50" t="s">
        <v>3355</v>
      </c>
      <c r="E487" s="50" t="s">
        <v>3417</v>
      </c>
      <c r="F487" s="50" t="s">
        <v>3986</v>
      </c>
      <c r="G487" s="50" t="s">
        <v>3420</v>
      </c>
      <c r="H487" s="50" t="s">
        <v>3417</v>
      </c>
      <c r="I487" s="83" t="s">
        <v>6973</v>
      </c>
      <c r="J487" s="50" t="s">
        <v>3987</v>
      </c>
      <c r="K487" s="50" t="str">
        <f t="shared" si="31"/>
        <v>000100002001012008</v>
      </c>
    </row>
    <row r="488" spans="1:11" s="72" customFormat="1" ht="16.5" hidden="1" customHeight="1">
      <c r="A488" s="32" t="s">
        <v>2057</v>
      </c>
      <c r="B488" s="32" t="str">
        <f t="shared" si="32"/>
        <v>消费支付/消费信息/消费金额品类分布/饮酒场所－酒吧、夜总会、茶馆、咖啡馆</v>
      </c>
      <c r="C488" s="33">
        <v>4</v>
      </c>
      <c r="D488" s="50" t="s">
        <v>3355</v>
      </c>
      <c r="E488" s="50" t="s">
        <v>3417</v>
      </c>
      <c r="F488" s="50" t="s">
        <v>3986</v>
      </c>
      <c r="G488" s="50" t="s">
        <v>3420</v>
      </c>
      <c r="H488" s="50" t="s">
        <v>3417</v>
      </c>
      <c r="I488" s="83" t="s">
        <v>6973</v>
      </c>
      <c r="J488" s="50" t="s">
        <v>6967</v>
      </c>
      <c r="K488" s="50" t="str">
        <f t="shared" si="31"/>
        <v>000100002001012009</v>
      </c>
    </row>
    <row r="489" spans="1:11" s="72" customFormat="1" ht="16.5" hidden="1" customHeight="1">
      <c r="A489" s="32" t="s">
        <v>2059</v>
      </c>
      <c r="B489" s="32" t="str">
        <f t="shared" si="32"/>
        <v>消费支付/消费信息/消费金额品类分布/住宅与商业楼销售</v>
      </c>
      <c r="C489" s="33">
        <v>4</v>
      </c>
      <c r="D489" s="50" t="s">
        <v>3355</v>
      </c>
      <c r="E489" s="50" t="s">
        <v>3417</v>
      </c>
      <c r="F489" s="50" t="s">
        <v>3986</v>
      </c>
      <c r="G489" s="50" t="s">
        <v>3420</v>
      </c>
      <c r="H489" s="50" t="s">
        <v>3417</v>
      </c>
      <c r="I489" s="83" t="s">
        <v>6973</v>
      </c>
      <c r="J489" s="50" t="s">
        <v>3401</v>
      </c>
      <c r="K489" s="50" t="str">
        <f t="shared" si="31"/>
        <v>000100002001012010</v>
      </c>
    </row>
    <row r="490" spans="1:11" s="72" customFormat="1" ht="16.5" hidden="1" customHeight="1">
      <c r="A490" s="32" t="s">
        <v>2062</v>
      </c>
      <c r="B490" s="32" t="str">
        <f t="shared" si="32"/>
        <v>消费支付/消费信息/消费金额品类分布/不动产管理-物业管理</v>
      </c>
      <c r="C490" s="33">
        <v>4</v>
      </c>
      <c r="D490" s="50" t="s">
        <v>3355</v>
      </c>
      <c r="E490" s="50" t="s">
        <v>3417</v>
      </c>
      <c r="F490" s="50" t="s">
        <v>3986</v>
      </c>
      <c r="G490" s="50" t="s">
        <v>3420</v>
      </c>
      <c r="H490" s="50" t="s">
        <v>3417</v>
      </c>
      <c r="I490" s="83" t="s">
        <v>6973</v>
      </c>
      <c r="J490" s="50" t="s">
        <v>3404</v>
      </c>
      <c r="K490" s="50" t="str">
        <f t="shared" si="31"/>
        <v>000100002001012011</v>
      </c>
    </row>
    <row r="491" spans="1:11" s="72" customFormat="1" ht="16.5" hidden="1" customHeight="1">
      <c r="A491" s="32" t="s">
        <v>2064</v>
      </c>
      <c r="B491" s="32" t="str">
        <f t="shared" si="32"/>
        <v>消费支付/消费信息/消费金额品类分布/不动产代理----房地产经纪</v>
      </c>
      <c r="C491" s="33">
        <v>4</v>
      </c>
      <c r="D491" s="50" t="s">
        <v>3355</v>
      </c>
      <c r="E491" s="50" t="s">
        <v>3417</v>
      </c>
      <c r="F491" s="50" t="s">
        <v>3986</v>
      </c>
      <c r="G491" s="50" t="s">
        <v>3420</v>
      </c>
      <c r="H491" s="50" t="s">
        <v>3417</v>
      </c>
      <c r="I491" s="83" t="s">
        <v>6973</v>
      </c>
      <c r="J491" s="50" t="s">
        <v>6973</v>
      </c>
      <c r="K491" s="50" t="str">
        <f t="shared" si="31"/>
        <v>000100002001012012</v>
      </c>
    </row>
    <row r="492" spans="1:11" s="72" customFormat="1" ht="16.5" hidden="1" customHeight="1">
      <c r="A492" s="32" t="s">
        <v>2066</v>
      </c>
      <c r="B492" s="32" t="str">
        <f t="shared" si="32"/>
        <v>消费支付/消费信息/消费金额品类分布/建筑、工程和测量服务</v>
      </c>
      <c r="C492" s="33">
        <v>4</v>
      </c>
      <c r="D492" s="50" t="s">
        <v>3355</v>
      </c>
      <c r="E492" s="50" t="s">
        <v>3417</v>
      </c>
      <c r="F492" s="50" t="s">
        <v>3986</v>
      </c>
      <c r="G492" s="50" t="s">
        <v>3420</v>
      </c>
      <c r="H492" s="50" t="s">
        <v>3417</v>
      </c>
      <c r="I492" s="83" t="s">
        <v>6973</v>
      </c>
      <c r="J492" s="50" t="s">
        <v>6976</v>
      </c>
      <c r="K492" s="50" t="str">
        <f t="shared" si="31"/>
        <v>000100002001012013</v>
      </c>
    </row>
    <row r="493" spans="1:11" s="72" customFormat="1" ht="16.5" hidden="1" customHeight="1">
      <c r="A493" s="32" t="s">
        <v>2068</v>
      </c>
      <c r="B493" s="32" t="str">
        <f t="shared" si="32"/>
        <v>消费支付/消费信息/消费金额品类分布/公用事业</v>
      </c>
      <c r="C493" s="33">
        <v>4</v>
      </c>
      <c r="D493" s="50" t="s">
        <v>3355</v>
      </c>
      <c r="E493" s="50" t="s">
        <v>3417</v>
      </c>
      <c r="F493" s="50" t="s">
        <v>3986</v>
      </c>
      <c r="G493" s="50" t="s">
        <v>3420</v>
      </c>
      <c r="H493" s="50" t="s">
        <v>3417</v>
      </c>
      <c r="I493" s="83" t="s">
        <v>6973</v>
      </c>
      <c r="J493" s="50" t="s">
        <v>6979</v>
      </c>
      <c r="K493" s="50" t="str">
        <f t="shared" si="31"/>
        <v>000100002001012014</v>
      </c>
    </row>
    <row r="494" spans="1:11" s="72" customFormat="1" ht="16.5" hidden="1" customHeight="1">
      <c r="A494" s="32" t="s">
        <v>2070</v>
      </c>
      <c r="B494" s="32" t="str">
        <f t="shared" si="32"/>
        <v>消费支付/消费信息/消费金额品类分布/电信服务，包括本地和长途电话（含固话、移动缴费类业务）</v>
      </c>
      <c r="C494" s="33">
        <v>4</v>
      </c>
      <c r="D494" s="50" t="s">
        <v>3355</v>
      </c>
      <c r="E494" s="50" t="s">
        <v>3417</v>
      </c>
      <c r="F494" s="50" t="s">
        <v>3986</v>
      </c>
      <c r="G494" s="50" t="s">
        <v>3420</v>
      </c>
      <c r="H494" s="50" t="s">
        <v>3417</v>
      </c>
      <c r="I494" s="83" t="s">
        <v>6973</v>
      </c>
      <c r="J494" s="50" t="s">
        <v>6982</v>
      </c>
      <c r="K494" s="50" t="str">
        <f t="shared" si="31"/>
        <v>000100002001012015</v>
      </c>
    </row>
    <row r="495" spans="1:11" s="72" customFormat="1" ht="16.5" hidden="1" customHeight="1">
      <c r="A495" s="32" t="s">
        <v>2072</v>
      </c>
      <c r="B495" s="32" t="str">
        <f t="shared" si="32"/>
        <v>消费支付/消费信息/消费金额品类分布/有线和其它付费电视服务</v>
      </c>
      <c r="C495" s="33">
        <v>4</v>
      </c>
      <c r="D495" s="50" t="s">
        <v>3355</v>
      </c>
      <c r="E495" s="50" t="s">
        <v>3417</v>
      </c>
      <c r="F495" s="50" t="s">
        <v>3986</v>
      </c>
      <c r="G495" s="50" t="s">
        <v>3420</v>
      </c>
      <c r="H495" s="50" t="s">
        <v>3417</v>
      </c>
      <c r="I495" s="83" t="s">
        <v>6973</v>
      </c>
      <c r="J495" s="50" t="s">
        <v>6985</v>
      </c>
      <c r="K495" s="50" t="str">
        <f t="shared" si="31"/>
        <v>000100002001012016</v>
      </c>
    </row>
    <row r="496" spans="1:11" s="72" customFormat="1" ht="16.5" hidden="1" customHeight="1">
      <c r="A496" s="32" t="s">
        <v>2074</v>
      </c>
      <c r="B496" s="32" t="str">
        <f t="shared" si="32"/>
        <v>消费支付/消费信息/消费金额品类分布/商业摄影服务</v>
      </c>
      <c r="C496" s="33">
        <v>4</v>
      </c>
      <c r="D496" s="50" t="s">
        <v>3355</v>
      </c>
      <c r="E496" s="50" t="s">
        <v>3417</v>
      </c>
      <c r="F496" s="50" t="s">
        <v>3986</v>
      </c>
      <c r="G496" s="50" t="s">
        <v>3420</v>
      </c>
      <c r="H496" s="50" t="s">
        <v>3417</v>
      </c>
      <c r="I496" s="83" t="s">
        <v>6973</v>
      </c>
      <c r="J496" s="50" t="s">
        <v>6988</v>
      </c>
      <c r="K496" s="50" t="str">
        <f t="shared" si="31"/>
        <v>000100002001012017</v>
      </c>
    </row>
    <row r="497" spans="1:11" s="72" customFormat="1" ht="16.5" hidden="1" customHeight="1">
      <c r="A497" s="32" t="s">
        <v>2077</v>
      </c>
      <c r="B497" s="32" t="str">
        <f t="shared" si="32"/>
        <v>消费支付/消费信息/消费金额品类分布/照相洗印服务</v>
      </c>
      <c r="C497" s="33">
        <v>4</v>
      </c>
      <c r="D497" s="50" t="s">
        <v>3355</v>
      </c>
      <c r="E497" s="50" t="s">
        <v>3417</v>
      </c>
      <c r="F497" s="50" t="s">
        <v>3986</v>
      </c>
      <c r="G497" s="50" t="s">
        <v>3420</v>
      </c>
      <c r="H497" s="50" t="s">
        <v>3417</v>
      </c>
      <c r="I497" s="83" t="s">
        <v>6973</v>
      </c>
      <c r="J497" s="50" t="s">
        <v>6946</v>
      </c>
      <c r="K497" s="50" t="str">
        <f t="shared" si="31"/>
        <v>000100002001012018</v>
      </c>
    </row>
    <row r="498" spans="1:11" s="72" customFormat="1" ht="16.5" hidden="1" customHeight="1">
      <c r="A498" s="32" t="s">
        <v>2079</v>
      </c>
      <c r="B498" s="32" t="str">
        <f t="shared" si="32"/>
        <v>消费支付/消费信息/消费金额品类分布/复印及绘图服务</v>
      </c>
      <c r="C498" s="33">
        <v>4</v>
      </c>
      <c r="D498" s="50" t="s">
        <v>3355</v>
      </c>
      <c r="E498" s="50" t="s">
        <v>3417</v>
      </c>
      <c r="F498" s="50" t="s">
        <v>3986</v>
      </c>
      <c r="G498" s="50" t="s">
        <v>3420</v>
      </c>
      <c r="H498" s="50" t="s">
        <v>3417</v>
      </c>
      <c r="I498" s="83" t="s">
        <v>6973</v>
      </c>
      <c r="J498" s="50" t="s">
        <v>6949</v>
      </c>
      <c r="K498" s="50" t="str">
        <f t="shared" si="31"/>
        <v>000100002001012019</v>
      </c>
    </row>
    <row r="499" spans="1:11" s="72" customFormat="1" ht="16.5" hidden="1" customHeight="1">
      <c r="A499" s="32" t="s">
        <v>2081</v>
      </c>
      <c r="B499" s="32" t="str">
        <f t="shared" si="32"/>
        <v>消费支付/消费信息/消费金额品类分布/广告服务</v>
      </c>
      <c r="C499" s="33">
        <v>4</v>
      </c>
      <c r="D499" s="50" t="s">
        <v>3355</v>
      </c>
      <c r="E499" s="50" t="s">
        <v>3417</v>
      </c>
      <c r="F499" s="50" t="s">
        <v>3986</v>
      </c>
      <c r="G499" s="50" t="s">
        <v>3420</v>
      </c>
      <c r="H499" s="50" t="s">
        <v>3417</v>
      </c>
      <c r="I499" s="83" t="s">
        <v>6973</v>
      </c>
      <c r="J499" s="50" t="s">
        <v>6952</v>
      </c>
      <c r="K499" s="50" t="str">
        <f t="shared" si="31"/>
        <v>000100002001012020</v>
      </c>
    </row>
    <row r="500" spans="1:11" s="72" customFormat="1" ht="16.5" hidden="1" customHeight="1">
      <c r="A500" s="32" t="s">
        <v>2083</v>
      </c>
      <c r="B500" s="32" t="str">
        <f t="shared" si="32"/>
        <v>消费支付/消费信息/消费金额品类分布/速记和秘书类服务</v>
      </c>
      <c r="C500" s="33">
        <v>4</v>
      </c>
      <c r="D500" s="50" t="s">
        <v>3355</v>
      </c>
      <c r="E500" s="50" t="s">
        <v>3417</v>
      </c>
      <c r="F500" s="50" t="s">
        <v>3986</v>
      </c>
      <c r="G500" s="50" t="s">
        <v>3420</v>
      </c>
      <c r="H500" s="50" t="s">
        <v>3417</v>
      </c>
      <c r="I500" s="83" t="s">
        <v>6973</v>
      </c>
      <c r="J500" s="50" t="s">
        <v>6955</v>
      </c>
      <c r="K500" s="50" t="str">
        <f t="shared" si="31"/>
        <v>000100002001012021</v>
      </c>
    </row>
    <row r="501" spans="1:11" s="72" customFormat="1" ht="16.5" hidden="1" customHeight="1">
      <c r="A501" s="32" t="s">
        <v>2085</v>
      </c>
      <c r="B501" s="32" t="str">
        <f t="shared" si="32"/>
        <v>消费支付/消费信息/消费金额品类分布/婚姻介绍</v>
      </c>
      <c r="C501" s="33">
        <v>4</v>
      </c>
      <c r="D501" s="50" t="s">
        <v>3355</v>
      </c>
      <c r="E501" s="50" t="s">
        <v>3417</v>
      </c>
      <c r="F501" s="50" t="s">
        <v>3986</v>
      </c>
      <c r="G501" s="50" t="s">
        <v>3420</v>
      </c>
      <c r="H501" s="50" t="s">
        <v>3417</v>
      </c>
      <c r="I501" s="83" t="s">
        <v>6973</v>
      </c>
      <c r="J501" s="50" t="s">
        <v>6958</v>
      </c>
      <c r="K501" s="50" t="str">
        <f t="shared" si="31"/>
        <v>000100002001012022</v>
      </c>
    </row>
    <row r="502" spans="1:11" s="72" customFormat="1" ht="16.5" hidden="1" customHeight="1">
      <c r="A502" s="32" t="s">
        <v>2088</v>
      </c>
      <c r="B502" s="32" t="str">
        <f t="shared" si="32"/>
        <v>消费支付/消费信息/消费金额品类分布/出租衣物</v>
      </c>
      <c r="C502" s="33">
        <v>4</v>
      </c>
      <c r="D502" s="50" t="s">
        <v>3355</v>
      </c>
      <c r="E502" s="50" t="s">
        <v>3417</v>
      </c>
      <c r="F502" s="50" t="s">
        <v>3986</v>
      </c>
      <c r="G502" s="50" t="s">
        <v>3420</v>
      </c>
      <c r="H502" s="50" t="s">
        <v>3417</v>
      </c>
      <c r="I502" s="83" t="s">
        <v>6973</v>
      </c>
      <c r="J502" s="50" t="s">
        <v>6995</v>
      </c>
      <c r="K502" s="50" t="str">
        <f t="shared" si="31"/>
        <v>000100002001012023</v>
      </c>
    </row>
    <row r="503" spans="1:11" s="72" customFormat="1" ht="16.5" hidden="1" customHeight="1">
      <c r="A503" s="32" t="s">
        <v>2090</v>
      </c>
      <c r="B503" s="32" t="str">
        <f t="shared" si="32"/>
        <v>消费支付/消费信息/消费金额品类分布/出租车服务</v>
      </c>
      <c r="C503" s="33">
        <v>4</v>
      </c>
      <c r="D503" s="50" t="s">
        <v>3355</v>
      </c>
      <c r="E503" s="50" t="s">
        <v>3417</v>
      </c>
      <c r="F503" s="50" t="s">
        <v>3986</v>
      </c>
      <c r="G503" s="50" t="s">
        <v>3420</v>
      </c>
      <c r="H503" s="50" t="s">
        <v>3417</v>
      </c>
      <c r="I503" s="83" t="s">
        <v>6973</v>
      </c>
      <c r="J503" s="50" t="s">
        <v>6997</v>
      </c>
      <c r="K503" s="50" t="str">
        <f t="shared" si="31"/>
        <v>000100002001012024</v>
      </c>
    </row>
    <row r="504" spans="1:11" s="72" customFormat="1" ht="16.5" hidden="1" customHeight="1">
      <c r="A504" s="32" t="s">
        <v>2093</v>
      </c>
      <c r="B504" s="32" t="str">
        <f t="shared" si="32"/>
        <v>消费支付/消费信息/消费金额品类分布/公路客运</v>
      </c>
      <c r="C504" s="33">
        <v>4</v>
      </c>
      <c r="D504" s="50" t="s">
        <v>3355</v>
      </c>
      <c r="E504" s="50" t="s">
        <v>3417</v>
      </c>
      <c r="F504" s="50" t="s">
        <v>3986</v>
      </c>
      <c r="G504" s="50" t="s">
        <v>3420</v>
      </c>
      <c r="H504" s="50" t="s">
        <v>3417</v>
      </c>
      <c r="I504" s="83" t="s">
        <v>6973</v>
      </c>
      <c r="J504" s="50" t="s">
        <v>6999</v>
      </c>
      <c r="K504" s="50" t="str">
        <f t="shared" si="31"/>
        <v>000100002001012025</v>
      </c>
    </row>
    <row r="505" spans="1:11" s="72" customFormat="1" ht="16.5" hidden="1" customHeight="1">
      <c r="A505" s="32" t="s">
        <v>2095</v>
      </c>
      <c r="B505" s="32" t="str">
        <f t="shared" si="32"/>
        <v>消费支付/消费信息/消费金额品类分布/本地和市郊通勤旅客运输（包括轮渡）</v>
      </c>
      <c r="C505" s="33">
        <v>4</v>
      </c>
      <c r="D505" s="50" t="s">
        <v>3355</v>
      </c>
      <c r="E505" s="50" t="s">
        <v>3417</v>
      </c>
      <c r="F505" s="50" t="s">
        <v>3986</v>
      </c>
      <c r="G505" s="50" t="s">
        <v>3420</v>
      </c>
      <c r="H505" s="50" t="s">
        <v>3417</v>
      </c>
      <c r="I505" s="83" t="s">
        <v>6973</v>
      </c>
      <c r="J505" s="50" t="s">
        <v>7001</v>
      </c>
      <c r="K505" s="50" t="str">
        <f t="shared" si="31"/>
        <v>000100002001012026</v>
      </c>
    </row>
    <row r="506" spans="1:11" s="72" customFormat="1" ht="16.5" hidden="1" customHeight="1">
      <c r="A506" s="32" t="s">
        <v>2097</v>
      </c>
      <c r="B506" s="32" t="str">
        <f t="shared" si="32"/>
        <v>消费支付/消费信息/消费金额品类分布/路桥通行费</v>
      </c>
      <c r="C506" s="33">
        <v>4</v>
      </c>
      <c r="D506" s="50" t="s">
        <v>3355</v>
      </c>
      <c r="E506" s="50" t="s">
        <v>3417</v>
      </c>
      <c r="F506" s="50" t="s">
        <v>3986</v>
      </c>
      <c r="G506" s="50" t="s">
        <v>3420</v>
      </c>
      <c r="H506" s="50" t="s">
        <v>3417</v>
      </c>
      <c r="I506" s="83" t="s">
        <v>6973</v>
      </c>
      <c r="J506" s="50" t="s">
        <v>7411</v>
      </c>
      <c r="K506" s="50" t="str">
        <f t="shared" si="31"/>
        <v>000100002001012027</v>
      </c>
    </row>
    <row r="507" spans="1:11" s="72" customFormat="1" ht="16.5" hidden="1" customHeight="1">
      <c r="A507" s="32" t="s">
        <v>2099</v>
      </c>
      <c r="B507" s="32" t="str">
        <f t="shared" si="32"/>
        <v>消费支付/消费信息/消费金额品类分布/航空公司</v>
      </c>
      <c r="C507" s="33">
        <v>4</v>
      </c>
      <c r="D507" s="50" t="s">
        <v>3355</v>
      </c>
      <c r="E507" s="50" t="s">
        <v>3417</v>
      </c>
      <c r="F507" s="50" t="s">
        <v>3986</v>
      </c>
      <c r="G507" s="50" t="s">
        <v>3420</v>
      </c>
      <c r="H507" s="50" t="s">
        <v>3417</v>
      </c>
      <c r="I507" s="83" t="s">
        <v>6973</v>
      </c>
      <c r="J507" s="50" t="s">
        <v>7413</v>
      </c>
      <c r="K507" s="50" t="str">
        <f t="shared" si="31"/>
        <v>000100002001012028</v>
      </c>
    </row>
    <row r="508" spans="1:11" s="72" customFormat="1" ht="16.5" hidden="1" customHeight="1">
      <c r="A508" s="32" t="s">
        <v>2101</v>
      </c>
      <c r="B508" s="32" t="str">
        <f t="shared" si="32"/>
        <v>消费支付/消费信息/消费金额品类分布/机场服务</v>
      </c>
      <c r="C508" s="33">
        <v>4</v>
      </c>
      <c r="D508" s="50" t="s">
        <v>3355</v>
      </c>
      <c r="E508" s="50" t="s">
        <v>3417</v>
      </c>
      <c r="F508" s="50" t="s">
        <v>3986</v>
      </c>
      <c r="G508" s="50" t="s">
        <v>3420</v>
      </c>
      <c r="H508" s="50" t="s">
        <v>3417</v>
      </c>
      <c r="I508" s="83" t="s">
        <v>6973</v>
      </c>
      <c r="J508" s="50" t="s">
        <v>7415</v>
      </c>
      <c r="K508" s="50" t="str">
        <f t="shared" si="31"/>
        <v>000100002001012029</v>
      </c>
    </row>
    <row r="509" spans="1:11" s="72" customFormat="1" ht="16.5" hidden="1" customHeight="1">
      <c r="A509" s="32" t="s">
        <v>2103</v>
      </c>
      <c r="B509" s="32" t="str">
        <f t="shared" si="32"/>
        <v>消费支付/消费信息/消费金额品类分布/未列入其它代码的运输服务</v>
      </c>
      <c r="C509" s="33">
        <v>4</v>
      </c>
      <c r="D509" s="50" t="s">
        <v>3355</v>
      </c>
      <c r="E509" s="50" t="s">
        <v>3417</v>
      </c>
      <c r="F509" s="50" t="s">
        <v>3986</v>
      </c>
      <c r="G509" s="50" t="s">
        <v>3420</v>
      </c>
      <c r="H509" s="50" t="s">
        <v>3417</v>
      </c>
      <c r="I509" s="83" t="s">
        <v>6973</v>
      </c>
      <c r="J509" s="50" t="s">
        <v>7417</v>
      </c>
      <c r="K509" s="50" t="str">
        <f t="shared" si="31"/>
        <v>000100002001012030</v>
      </c>
    </row>
    <row r="510" spans="1:11" s="72" customFormat="1" ht="16.5" hidden="1" customHeight="1">
      <c r="A510" s="32" t="s">
        <v>2105</v>
      </c>
      <c r="B510" s="32" t="str">
        <f t="shared" si="32"/>
        <v>消费支付/消费信息/消费金额品类分布/船舶、海运服务提供商</v>
      </c>
      <c r="C510" s="33">
        <v>4</v>
      </c>
      <c r="D510" s="50" t="s">
        <v>3355</v>
      </c>
      <c r="E510" s="50" t="s">
        <v>3417</v>
      </c>
      <c r="F510" s="50" t="s">
        <v>3986</v>
      </c>
      <c r="G510" s="50" t="s">
        <v>3420</v>
      </c>
      <c r="H510" s="50" t="s">
        <v>3417</v>
      </c>
      <c r="I510" s="83" t="s">
        <v>6973</v>
      </c>
      <c r="J510" s="50" t="s">
        <v>7419</v>
      </c>
      <c r="K510" s="50" t="str">
        <f t="shared" si="31"/>
        <v>000100002001012031</v>
      </c>
    </row>
    <row r="511" spans="1:11" s="72" customFormat="1" ht="16.5" hidden="1" customHeight="1">
      <c r="A511" s="32" t="s">
        <v>2107</v>
      </c>
      <c r="B511" s="32" t="str">
        <f t="shared" si="32"/>
        <v>消费支付/消费信息/消费金额品类分布/出租船只</v>
      </c>
      <c r="C511" s="33">
        <v>4</v>
      </c>
      <c r="D511" s="50" t="s">
        <v>3355</v>
      </c>
      <c r="E511" s="50" t="s">
        <v>3417</v>
      </c>
      <c r="F511" s="50" t="s">
        <v>3986</v>
      </c>
      <c r="G511" s="50" t="s">
        <v>3420</v>
      </c>
      <c r="H511" s="50" t="s">
        <v>3417</v>
      </c>
      <c r="I511" s="83" t="s">
        <v>6973</v>
      </c>
      <c r="J511" s="50" t="s">
        <v>7420</v>
      </c>
      <c r="K511" s="50" t="str">
        <f t="shared" si="31"/>
        <v>000100002001012032</v>
      </c>
    </row>
    <row r="512" spans="1:11" s="72" customFormat="1" ht="16.5" hidden="1" customHeight="1">
      <c r="A512" s="32" t="s">
        <v>2109</v>
      </c>
      <c r="B512" s="32" t="str">
        <f t="shared" si="32"/>
        <v>消费支付/消费信息/消费金额品类分布/轮船及巡游航线服务</v>
      </c>
      <c r="C512" s="33">
        <v>4</v>
      </c>
      <c r="D512" s="50" t="s">
        <v>3355</v>
      </c>
      <c r="E512" s="50" t="s">
        <v>3417</v>
      </c>
      <c r="F512" s="50" t="s">
        <v>3986</v>
      </c>
      <c r="G512" s="50" t="s">
        <v>3420</v>
      </c>
      <c r="H512" s="50" t="s">
        <v>3417</v>
      </c>
      <c r="I512" s="83" t="s">
        <v>6973</v>
      </c>
      <c r="J512" s="50" t="s">
        <v>7421</v>
      </c>
      <c r="K512" s="50" t="str">
        <f t="shared" si="31"/>
        <v>000100002001012033</v>
      </c>
    </row>
    <row r="513" spans="1:11" s="72" customFormat="1" ht="16.5" hidden="1" customHeight="1">
      <c r="A513" s="32" t="s">
        <v>2111</v>
      </c>
      <c r="B513" s="32" t="str">
        <f t="shared" si="32"/>
        <v>消费支付/消费信息/消费金额品类分布/铁路局（直属）</v>
      </c>
      <c r="C513" s="33">
        <v>4</v>
      </c>
      <c r="D513" s="50" t="s">
        <v>3355</v>
      </c>
      <c r="E513" s="50" t="s">
        <v>3417</v>
      </c>
      <c r="F513" s="50" t="s">
        <v>3986</v>
      </c>
      <c r="G513" s="50" t="s">
        <v>3420</v>
      </c>
      <c r="H513" s="50" t="s">
        <v>3417</v>
      </c>
      <c r="I513" s="83" t="s">
        <v>6973</v>
      </c>
      <c r="J513" s="50" t="s">
        <v>7422</v>
      </c>
      <c r="K513" s="50" t="str">
        <f t="shared" si="31"/>
        <v>000100002001012034</v>
      </c>
    </row>
    <row r="514" spans="1:11" s="72" customFormat="1" ht="16.5" hidden="1" customHeight="1">
      <c r="A514" s="32" t="s">
        <v>2113</v>
      </c>
      <c r="B514" s="32" t="str">
        <f t="shared" si="32"/>
        <v>消费支付/消费信息/消费金额品类分布/铁路运输</v>
      </c>
      <c r="C514" s="33">
        <v>4</v>
      </c>
      <c r="D514" s="50" t="s">
        <v>3355</v>
      </c>
      <c r="E514" s="50" t="s">
        <v>3417</v>
      </c>
      <c r="F514" s="50" t="s">
        <v>3986</v>
      </c>
      <c r="G514" s="50" t="s">
        <v>3420</v>
      </c>
      <c r="H514" s="50" t="s">
        <v>3417</v>
      </c>
      <c r="I514" s="83" t="s">
        <v>6973</v>
      </c>
      <c r="J514" s="50" t="s">
        <v>7424</v>
      </c>
      <c r="K514" s="50" t="str">
        <f t="shared" si="31"/>
        <v>000100002001012035</v>
      </c>
    </row>
    <row r="515" spans="1:11" s="72" customFormat="1" ht="16.5" hidden="1" customHeight="1">
      <c r="A515" s="32" t="s">
        <v>2115</v>
      </c>
      <c r="B515" s="32" t="str">
        <f t="shared" si="32"/>
        <v>消费支付/消费信息/消费金额品类分布/铁路局指定票务代售点</v>
      </c>
      <c r="C515" s="33">
        <v>4</v>
      </c>
      <c r="D515" s="50" t="s">
        <v>3355</v>
      </c>
      <c r="E515" s="50" t="s">
        <v>3417</v>
      </c>
      <c r="F515" s="50" t="s">
        <v>3986</v>
      </c>
      <c r="G515" s="50" t="s">
        <v>3420</v>
      </c>
      <c r="H515" s="50" t="s">
        <v>3417</v>
      </c>
      <c r="I515" s="83" t="s">
        <v>6973</v>
      </c>
      <c r="J515" s="50" t="s">
        <v>7425</v>
      </c>
      <c r="K515" s="50" t="str">
        <f t="shared" si="31"/>
        <v>000100002001012036</v>
      </c>
    </row>
    <row r="516" spans="1:11" s="72" customFormat="1" ht="16.5" hidden="1" customHeight="1">
      <c r="A516" s="32" t="s">
        <v>2117</v>
      </c>
      <c r="B516" s="32" t="str">
        <f t="shared" si="32"/>
        <v>消费支付/消费信息/消费金额品类分布/初级和中等公立学校</v>
      </c>
      <c r="C516" s="33">
        <v>4</v>
      </c>
      <c r="D516" s="50" t="s">
        <v>3355</v>
      </c>
      <c r="E516" s="50" t="s">
        <v>3417</v>
      </c>
      <c r="F516" s="50" t="s">
        <v>3986</v>
      </c>
      <c r="G516" s="50" t="s">
        <v>3420</v>
      </c>
      <c r="H516" s="50" t="s">
        <v>3417</v>
      </c>
      <c r="I516" s="83" t="s">
        <v>6973</v>
      </c>
      <c r="J516" s="50" t="s">
        <v>7426</v>
      </c>
      <c r="K516" s="50" t="str">
        <f t="shared" si="31"/>
        <v>000100002001012037</v>
      </c>
    </row>
    <row r="517" spans="1:11" s="72" customFormat="1" ht="16.5" hidden="1" customHeight="1">
      <c r="A517" s="32" t="s">
        <v>2120</v>
      </c>
      <c r="B517" s="32" t="str">
        <f t="shared" si="32"/>
        <v>消费支付/消费信息/消费金额品类分布/公立大专院校</v>
      </c>
      <c r="C517" s="33">
        <v>4</v>
      </c>
      <c r="D517" s="50" t="s">
        <v>3355</v>
      </c>
      <c r="E517" s="50" t="s">
        <v>3417</v>
      </c>
      <c r="F517" s="50" t="s">
        <v>3986</v>
      </c>
      <c r="G517" s="50" t="s">
        <v>3420</v>
      </c>
      <c r="H517" s="50" t="s">
        <v>3417</v>
      </c>
      <c r="I517" s="83" t="s">
        <v>6973</v>
      </c>
      <c r="J517" s="50" t="s">
        <v>7427</v>
      </c>
      <c r="K517" s="50" t="str">
        <f t="shared" si="31"/>
        <v>000100002001012038</v>
      </c>
    </row>
    <row r="518" spans="1:11" s="72" customFormat="1" ht="16.5" hidden="1" customHeight="1">
      <c r="A518" s="32" t="s">
        <v>2122</v>
      </c>
      <c r="B518" s="32" t="str">
        <f t="shared" si="32"/>
        <v>消费支付/消费信息/消费金额品类分布/儿童保育服务</v>
      </c>
      <c r="C518" s="33">
        <v>4</v>
      </c>
      <c r="D518" s="50" t="s">
        <v>3355</v>
      </c>
      <c r="E518" s="50" t="s">
        <v>3417</v>
      </c>
      <c r="F518" s="50" t="s">
        <v>3986</v>
      </c>
      <c r="G518" s="50" t="s">
        <v>3420</v>
      </c>
      <c r="H518" s="50" t="s">
        <v>3417</v>
      </c>
      <c r="I518" s="83" t="s">
        <v>6973</v>
      </c>
      <c r="J518" s="50" t="s">
        <v>7428</v>
      </c>
      <c r="K518" s="50" t="str">
        <f t="shared" si="31"/>
        <v>000100002001012039</v>
      </c>
    </row>
    <row r="519" spans="1:11" s="72" customFormat="1" ht="16.5" hidden="1" customHeight="1">
      <c r="A519" s="32" t="s">
        <v>2124</v>
      </c>
      <c r="B519" s="32" t="str">
        <f t="shared" si="32"/>
        <v>消费支付/消费信息/消费金额品类分布/贸易和职业学校（职业技能培训）</v>
      </c>
      <c r="C519" s="33">
        <v>4</v>
      </c>
      <c r="D519" s="50" t="s">
        <v>3355</v>
      </c>
      <c r="E519" s="50" t="s">
        <v>3417</v>
      </c>
      <c r="F519" s="50" t="s">
        <v>3986</v>
      </c>
      <c r="G519" s="50" t="s">
        <v>3420</v>
      </c>
      <c r="H519" s="50" t="s">
        <v>3417</v>
      </c>
      <c r="I519" s="83" t="s">
        <v>6973</v>
      </c>
      <c r="J519" s="50" t="s">
        <v>7429</v>
      </c>
      <c r="K519" s="50" t="str">
        <f t="shared" si="31"/>
        <v>000100002001012040</v>
      </c>
    </row>
    <row r="520" spans="1:11" s="72" customFormat="1" ht="16.5" hidden="1" customHeight="1">
      <c r="A520" s="32" t="s">
        <v>2126</v>
      </c>
      <c r="B520" s="32" t="str">
        <f t="shared" si="32"/>
        <v>消费支付/消费信息/消费金额品类分布/函授学校</v>
      </c>
      <c r="C520" s="33">
        <v>4</v>
      </c>
      <c r="D520" s="50" t="s">
        <v>3355</v>
      </c>
      <c r="E520" s="50" t="s">
        <v>3417</v>
      </c>
      <c r="F520" s="50" t="s">
        <v>3986</v>
      </c>
      <c r="G520" s="50" t="s">
        <v>3420</v>
      </c>
      <c r="H520" s="50" t="s">
        <v>3417</v>
      </c>
      <c r="I520" s="83" t="s">
        <v>6973</v>
      </c>
      <c r="J520" s="50" t="s">
        <v>7430</v>
      </c>
      <c r="K520" s="50" t="str">
        <f t="shared" si="31"/>
        <v>000100002001012041</v>
      </c>
    </row>
    <row r="521" spans="1:11" s="72" customFormat="1" ht="16.5" hidden="1" customHeight="1">
      <c r="A521" s="32" t="s">
        <v>2128</v>
      </c>
      <c r="B521" s="32" t="str">
        <f t="shared" si="32"/>
        <v>消费支付/消费信息/消费金额品类分布/商业和文秘学校（中等专业学校）</v>
      </c>
      <c r="C521" s="33">
        <v>4</v>
      </c>
      <c r="D521" s="50" t="s">
        <v>3355</v>
      </c>
      <c r="E521" s="50" t="s">
        <v>3417</v>
      </c>
      <c r="F521" s="50" t="s">
        <v>3986</v>
      </c>
      <c r="G521" s="50" t="s">
        <v>3420</v>
      </c>
      <c r="H521" s="50" t="s">
        <v>3417</v>
      </c>
      <c r="I521" s="83" t="s">
        <v>6973</v>
      </c>
      <c r="J521" s="50" t="s">
        <v>7431</v>
      </c>
      <c r="K521" s="50" t="str">
        <f t="shared" si="31"/>
        <v>000100002001012042</v>
      </c>
    </row>
    <row r="522" spans="1:11" s="72" customFormat="1" ht="16.5" hidden="1" customHeight="1">
      <c r="A522" s="32" t="s">
        <v>2130</v>
      </c>
      <c r="B522" s="32" t="str">
        <f t="shared" si="32"/>
        <v>消费支付/消费信息/消费金额品类分布/未列入其它代码的学校与教育服务</v>
      </c>
      <c r="C522" s="33">
        <v>4</v>
      </c>
      <c r="D522" s="50" t="s">
        <v>3355</v>
      </c>
      <c r="E522" s="50" t="s">
        <v>3417</v>
      </c>
      <c r="F522" s="50" t="s">
        <v>3986</v>
      </c>
      <c r="G522" s="50" t="s">
        <v>3420</v>
      </c>
      <c r="H522" s="50" t="s">
        <v>3417</v>
      </c>
      <c r="I522" s="83" t="s">
        <v>6973</v>
      </c>
      <c r="J522" s="50" t="s">
        <v>7432</v>
      </c>
      <c r="K522" s="50" t="str">
        <f t="shared" si="31"/>
        <v>000100002001012043</v>
      </c>
    </row>
    <row r="523" spans="1:11" s="72" customFormat="1" ht="16.5" hidden="1" customHeight="1">
      <c r="A523" s="32" t="s">
        <v>2132</v>
      </c>
      <c r="B523" s="32" t="str">
        <f t="shared" si="32"/>
        <v>消费支付/消费信息/消费金额品类分布/直销-保险直销</v>
      </c>
      <c r="C523" s="33">
        <v>4</v>
      </c>
      <c r="D523" s="50" t="s">
        <v>3355</v>
      </c>
      <c r="E523" s="50" t="s">
        <v>3417</v>
      </c>
      <c r="F523" s="50" t="s">
        <v>3986</v>
      </c>
      <c r="G523" s="50" t="s">
        <v>3420</v>
      </c>
      <c r="H523" s="50" t="s">
        <v>3417</v>
      </c>
      <c r="I523" s="83" t="s">
        <v>6973</v>
      </c>
      <c r="J523" s="50" t="s">
        <v>7433</v>
      </c>
      <c r="K523" s="50" t="str">
        <f t="shared" si="31"/>
        <v>000100002001012044</v>
      </c>
    </row>
    <row r="524" spans="1:11" s="72" customFormat="1" ht="16.5" hidden="1" customHeight="1">
      <c r="A524" s="32" t="s">
        <v>2135</v>
      </c>
      <c r="B524" s="32" t="str">
        <f t="shared" si="32"/>
        <v>消费支付/消费信息/消费金额品类分布/保险缴款(实际经营保险的公司)</v>
      </c>
      <c r="C524" s="33">
        <v>4</v>
      </c>
      <c r="D524" s="50" t="s">
        <v>3355</v>
      </c>
      <c r="E524" s="50" t="s">
        <v>3417</v>
      </c>
      <c r="F524" s="50" t="s">
        <v>3986</v>
      </c>
      <c r="G524" s="50" t="s">
        <v>3420</v>
      </c>
      <c r="H524" s="50" t="s">
        <v>3417</v>
      </c>
      <c r="I524" s="83" t="s">
        <v>6973</v>
      </c>
      <c r="J524" s="50" t="s">
        <v>7434</v>
      </c>
      <c r="K524" s="50" t="str">
        <f t="shared" si="31"/>
        <v>000100002001012045</v>
      </c>
    </row>
    <row r="525" spans="1:11" s="72" customFormat="1" ht="16.5" hidden="1" customHeight="1">
      <c r="A525" s="32" t="s">
        <v>2137</v>
      </c>
      <c r="B525" s="32" t="str">
        <f t="shared" si="32"/>
        <v>消费支付/消费信息/消费金额品类分布/典当、拍卖、信托</v>
      </c>
      <c r="C525" s="33">
        <v>4</v>
      </c>
      <c r="D525" s="50" t="s">
        <v>3355</v>
      </c>
      <c r="E525" s="50" t="s">
        <v>3417</v>
      </c>
      <c r="F525" s="50" t="s">
        <v>3986</v>
      </c>
      <c r="G525" s="50" t="s">
        <v>3420</v>
      </c>
      <c r="H525" s="50" t="s">
        <v>3417</v>
      </c>
      <c r="I525" s="83" t="s">
        <v>6973</v>
      </c>
      <c r="J525" s="50" t="s">
        <v>7435</v>
      </c>
      <c r="K525" s="50" t="str">
        <f t="shared" si="31"/>
        <v>000100002001012046</v>
      </c>
    </row>
    <row r="526" spans="1:11" s="72" customFormat="1" ht="16.5" hidden="1" customHeight="1">
      <c r="A526" s="32" t="s">
        <v>2139</v>
      </c>
      <c r="B526" s="32" t="str">
        <f t="shared" si="32"/>
        <v>消费支付/消费信息/消费金额品类分布/非金融机构－外币兑换、非电子转账的汇票、临时支付凭证和旅行支票</v>
      </c>
      <c r="C526" s="33">
        <v>4</v>
      </c>
      <c r="D526" s="50" t="s">
        <v>3355</v>
      </c>
      <c r="E526" s="50" t="s">
        <v>3417</v>
      </c>
      <c r="F526" s="50" t="s">
        <v>3986</v>
      </c>
      <c r="G526" s="50" t="s">
        <v>3420</v>
      </c>
      <c r="H526" s="50" t="s">
        <v>3417</v>
      </c>
      <c r="I526" s="83" t="s">
        <v>6973</v>
      </c>
      <c r="J526" s="50" t="s">
        <v>7436</v>
      </c>
      <c r="K526" s="50" t="str">
        <f t="shared" si="31"/>
        <v>000100002001012047</v>
      </c>
    </row>
    <row r="527" spans="1:11" s="72" customFormat="1" ht="16.5" hidden="1" customHeight="1">
      <c r="A527" s="32" t="s">
        <v>2141</v>
      </c>
      <c r="B527" s="32" t="str">
        <f t="shared" si="32"/>
        <v>消费支付/消费信息/消费金额品类分布/信用卡还款</v>
      </c>
      <c r="C527" s="33">
        <v>4</v>
      </c>
      <c r="D527" s="50" t="s">
        <v>3355</v>
      </c>
      <c r="E527" s="50" t="s">
        <v>3417</v>
      </c>
      <c r="F527" s="50" t="s">
        <v>3986</v>
      </c>
      <c r="G527" s="50" t="s">
        <v>3420</v>
      </c>
      <c r="H527" s="50" t="s">
        <v>3417</v>
      </c>
      <c r="I527" s="83" t="s">
        <v>6973</v>
      </c>
      <c r="J527" s="50" t="s">
        <v>7437</v>
      </c>
      <c r="K527" s="50" t="str">
        <f t="shared" si="31"/>
        <v>000100002001012048</v>
      </c>
    </row>
    <row r="528" spans="1:11" s="72" customFormat="1" ht="16.5" hidden="1" customHeight="1">
      <c r="A528" s="32" t="s">
        <v>2143</v>
      </c>
      <c r="B528" s="32" t="str">
        <f t="shared" si="32"/>
        <v>消费支付/消费信息/消费金额品类分布/金融机构－商品和服务</v>
      </c>
      <c r="C528" s="33">
        <v>4</v>
      </c>
      <c r="D528" s="50" t="s">
        <v>3355</v>
      </c>
      <c r="E528" s="50" t="s">
        <v>3417</v>
      </c>
      <c r="F528" s="50" t="s">
        <v>3986</v>
      </c>
      <c r="G528" s="50" t="s">
        <v>3420</v>
      </c>
      <c r="H528" s="50" t="s">
        <v>3417</v>
      </c>
      <c r="I528" s="83" t="s">
        <v>6973</v>
      </c>
      <c r="J528" s="50" t="s">
        <v>7438</v>
      </c>
      <c r="K528" s="50" t="str">
        <f t="shared" si="31"/>
        <v>000100002001012049</v>
      </c>
    </row>
    <row r="529" spans="1:11" s="72" customFormat="1" ht="16.5" hidden="1" customHeight="1">
      <c r="A529" s="32" t="s">
        <v>2145</v>
      </c>
      <c r="B529" s="32" t="str">
        <f t="shared" si="32"/>
        <v>消费支付/消费信息/消费金额品类分布/证券公司－经纪人和经销商</v>
      </c>
      <c r="C529" s="33">
        <v>4</v>
      </c>
      <c r="D529" s="50" t="s">
        <v>3355</v>
      </c>
      <c r="E529" s="50" t="s">
        <v>3417</v>
      </c>
      <c r="F529" s="50" t="s">
        <v>3986</v>
      </c>
      <c r="G529" s="50" t="s">
        <v>3420</v>
      </c>
      <c r="H529" s="50" t="s">
        <v>3417</v>
      </c>
      <c r="I529" s="83" t="s">
        <v>6973</v>
      </c>
      <c r="J529" s="50" t="s">
        <v>7439</v>
      </c>
      <c r="K529" s="50" t="str">
        <f t="shared" si="31"/>
        <v>000100002001012050</v>
      </c>
    </row>
    <row r="530" spans="1:11" s="72" customFormat="1" ht="16.5" hidden="1" customHeight="1">
      <c r="A530" s="32" t="s">
        <v>2147</v>
      </c>
      <c r="B530" s="32" t="str">
        <f t="shared" si="32"/>
        <v>消费支付/消费信息/消费金额品类分布/电器维修</v>
      </c>
      <c r="C530" s="33">
        <v>4</v>
      </c>
      <c r="D530" s="50" t="s">
        <v>3355</v>
      </c>
      <c r="E530" s="50" t="s">
        <v>3417</v>
      </c>
      <c r="F530" s="50" t="s">
        <v>3986</v>
      </c>
      <c r="G530" s="50" t="s">
        <v>3420</v>
      </c>
      <c r="H530" s="50" t="s">
        <v>3417</v>
      </c>
      <c r="I530" s="83" t="s">
        <v>6973</v>
      </c>
      <c r="J530" s="50" t="s">
        <v>7440</v>
      </c>
      <c r="K530" s="50" t="str">
        <f t="shared" si="31"/>
        <v>000100002001012051</v>
      </c>
    </row>
    <row r="531" spans="1:11" s="72" customFormat="1" ht="16.5" hidden="1" customHeight="1">
      <c r="A531" s="32" t="s">
        <v>2150</v>
      </c>
      <c r="B531" s="32" t="str">
        <f t="shared" si="32"/>
        <v>消费支付/消费信息/消费金额品类分布/家电维修店</v>
      </c>
      <c r="C531" s="33">
        <v>4</v>
      </c>
      <c r="D531" s="50" t="s">
        <v>3355</v>
      </c>
      <c r="E531" s="50" t="s">
        <v>3417</v>
      </c>
      <c r="F531" s="50" t="s">
        <v>3986</v>
      </c>
      <c r="G531" s="50" t="s">
        <v>3420</v>
      </c>
      <c r="H531" s="50" t="s">
        <v>3417</v>
      </c>
      <c r="I531" s="83" t="s">
        <v>6973</v>
      </c>
      <c r="J531" s="50" t="s">
        <v>7441</v>
      </c>
      <c r="K531" s="50" t="str">
        <f t="shared" si="31"/>
        <v>000100002001012052</v>
      </c>
    </row>
    <row r="532" spans="1:11" s="72" customFormat="1" ht="16.5" hidden="1" customHeight="1">
      <c r="A532" s="32" t="s">
        <v>2152</v>
      </c>
      <c r="B532" s="32" t="str">
        <f t="shared" si="32"/>
        <v>消费支付/消费信息/消费金额品类分布/空调及冷藏设备维修店</v>
      </c>
      <c r="C532" s="33">
        <v>4</v>
      </c>
      <c r="D532" s="50" t="s">
        <v>3355</v>
      </c>
      <c r="E532" s="50" t="s">
        <v>3417</v>
      </c>
      <c r="F532" s="50" t="s">
        <v>3986</v>
      </c>
      <c r="G532" s="50" t="s">
        <v>3420</v>
      </c>
      <c r="H532" s="50" t="s">
        <v>3417</v>
      </c>
      <c r="I532" s="83" t="s">
        <v>6973</v>
      </c>
      <c r="J532" s="50" t="s">
        <v>7442</v>
      </c>
      <c r="K532" s="50" t="str">
        <f t="shared" si="31"/>
        <v>000100002001012053</v>
      </c>
    </row>
    <row r="533" spans="1:11" s="72" customFormat="1" ht="16.5" hidden="1" customHeight="1">
      <c r="A533" s="32" t="s">
        <v>2154</v>
      </c>
      <c r="B533" s="32" t="str">
        <f t="shared" si="32"/>
        <v>消费支付/消费信息/消费金额品类分布/家政服务</v>
      </c>
      <c r="C533" s="33">
        <v>4</v>
      </c>
      <c r="D533" s="50" t="s">
        <v>3355</v>
      </c>
      <c r="E533" s="50" t="s">
        <v>3417</v>
      </c>
      <c r="F533" s="50" t="s">
        <v>3986</v>
      </c>
      <c r="G533" s="50" t="s">
        <v>3420</v>
      </c>
      <c r="H533" s="50" t="s">
        <v>3417</v>
      </c>
      <c r="I533" s="83" t="s">
        <v>6973</v>
      </c>
      <c r="J533" s="50" t="s">
        <v>7443</v>
      </c>
      <c r="K533" s="50" t="str">
        <f t="shared" si="31"/>
        <v>000100002001012054</v>
      </c>
    </row>
    <row r="534" spans="1:11" s="72" customFormat="1" ht="16.5" hidden="1" customHeight="1">
      <c r="A534" s="32" t="s">
        <v>2156</v>
      </c>
      <c r="B534" s="32" t="str">
        <f t="shared" si="32"/>
        <v>消费支付/消费信息/消费金额品类分布/洗衣店</v>
      </c>
      <c r="C534" s="33">
        <v>4</v>
      </c>
      <c r="D534" s="50" t="s">
        <v>3355</v>
      </c>
      <c r="E534" s="50" t="s">
        <v>3417</v>
      </c>
      <c r="F534" s="50" t="s">
        <v>3986</v>
      </c>
      <c r="G534" s="50" t="s">
        <v>3420</v>
      </c>
      <c r="H534" s="50" t="s">
        <v>3417</v>
      </c>
      <c r="I534" s="83" t="s">
        <v>6973</v>
      </c>
      <c r="J534" s="50" t="s">
        <v>7444</v>
      </c>
      <c r="K534" s="50" t="str">
        <f t="shared" si="31"/>
        <v>000100002001012055</v>
      </c>
    </row>
    <row r="535" spans="1:11" s="72" customFormat="1" ht="16.5" hidden="1" customHeight="1">
      <c r="A535" s="32" t="s">
        <v>2158</v>
      </c>
      <c r="B535" s="32" t="str">
        <f t="shared" si="32"/>
        <v>消费支付/消费信息/消费金额品类分布/洗熨服务（自助洗衣服务）</v>
      </c>
      <c r="C535" s="33">
        <v>4</v>
      </c>
      <c r="D535" s="50" t="s">
        <v>3355</v>
      </c>
      <c r="E535" s="50" t="s">
        <v>3417</v>
      </c>
      <c r="F535" s="50" t="s">
        <v>3986</v>
      </c>
      <c r="G535" s="50" t="s">
        <v>3420</v>
      </c>
      <c r="H535" s="50" t="s">
        <v>3417</v>
      </c>
      <c r="I535" s="83" t="s">
        <v>6973</v>
      </c>
      <c r="J535" s="50" t="s">
        <v>7445</v>
      </c>
      <c r="K535" s="50" t="str">
        <f t="shared" si="31"/>
        <v>000100002001012056</v>
      </c>
    </row>
    <row r="536" spans="1:11" s="72" customFormat="1" ht="16.5" hidden="1" customHeight="1">
      <c r="A536" s="32" t="s">
        <v>2160</v>
      </c>
      <c r="B536" s="32" t="str">
        <f t="shared" si="32"/>
        <v>消费支付/消费信息/消费金额品类分布/干洗店</v>
      </c>
      <c r="C536" s="33">
        <v>4</v>
      </c>
      <c r="D536" s="50" t="s">
        <v>3355</v>
      </c>
      <c r="E536" s="50" t="s">
        <v>3417</v>
      </c>
      <c r="F536" s="50" t="s">
        <v>3986</v>
      </c>
      <c r="G536" s="50" t="s">
        <v>3420</v>
      </c>
      <c r="H536" s="50" t="s">
        <v>3417</v>
      </c>
      <c r="I536" s="83" t="s">
        <v>6973</v>
      </c>
      <c r="J536" s="50" t="s">
        <v>7446</v>
      </c>
      <c r="K536" s="50" t="str">
        <f t="shared" si="31"/>
        <v>000100002001012057</v>
      </c>
    </row>
    <row r="537" spans="1:11" s="72" customFormat="1" ht="16.5" hidden="1" customHeight="1">
      <c r="A537" s="32" t="s">
        <v>2162</v>
      </c>
      <c r="B537" s="32" t="str">
        <f t="shared" si="32"/>
        <v>消费支付/消费信息/消费金额品类分布/停车场及车库</v>
      </c>
      <c r="C537" s="33">
        <v>4</v>
      </c>
      <c r="D537" s="50" t="s">
        <v>3355</v>
      </c>
      <c r="E537" s="50" t="s">
        <v>3417</v>
      </c>
      <c r="F537" s="50" t="s">
        <v>3986</v>
      </c>
      <c r="G537" s="50" t="s">
        <v>3420</v>
      </c>
      <c r="H537" s="50" t="s">
        <v>3417</v>
      </c>
      <c r="I537" s="83" t="s">
        <v>6973</v>
      </c>
      <c r="J537" s="50" t="s">
        <v>7447</v>
      </c>
      <c r="K537" s="50" t="str">
        <f t="shared" si="31"/>
        <v>000100002001012058</v>
      </c>
    </row>
    <row r="538" spans="1:11" s="72" customFormat="1" ht="16.5" hidden="1" customHeight="1">
      <c r="A538" s="32" t="s">
        <v>2164</v>
      </c>
      <c r="B538" s="32" t="str">
        <f t="shared" si="32"/>
        <v>消费支付/消费信息/消费金额品类分布/理发店</v>
      </c>
      <c r="C538" s="33">
        <v>4</v>
      </c>
      <c r="D538" s="50" t="s">
        <v>3355</v>
      </c>
      <c r="E538" s="50" t="s">
        <v>3417</v>
      </c>
      <c r="F538" s="50" t="s">
        <v>3986</v>
      </c>
      <c r="G538" s="50" t="s">
        <v>3420</v>
      </c>
      <c r="H538" s="50" t="s">
        <v>3417</v>
      </c>
      <c r="I538" s="83" t="s">
        <v>6973</v>
      </c>
      <c r="J538" s="50" t="s">
        <v>7448</v>
      </c>
      <c r="K538" s="50" t="str">
        <f t="shared" si="31"/>
        <v>000100002001012059</v>
      </c>
    </row>
    <row r="539" spans="1:11" s="72" customFormat="1" ht="16.5" hidden="1" customHeight="1">
      <c r="A539" s="32" t="s">
        <v>2166</v>
      </c>
      <c r="B539" s="32" t="str">
        <f t="shared" si="32"/>
        <v>消费支付/消费信息/消费金额品类分布/裁缝、修补、改衣店</v>
      </c>
      <c r="C539" s="33">
        <v>4</v>
      </c>
      <c r="D539" s="50" t="s">
        <v>3355</v>
      </c>
      <c r="E539" s="50" t="s">
        <v>3417</v>
      </c>
      <c r="F539" s="50" t="s">
        <v>3986</v>
      </c>
      <c r="G539" s="50" t="s">
        <v>3420</v>
      </c>
      <c r="H539" s="50" t="s">
        <v>3417</v>
      </c>
      <c r="I539" s="83" t="s">
        <v>6973</v>
      </c>
      <c r="J539" s="50" t="s">
        <v>7449</v>
      </c>
      <c r="K539" s="50" t="str">
        <f t="shared" si="31"/>
        <v>000100002001012060</v>
      </c>
    </row>
    <row r="540" spans="1:11" s="72" customFormat="1" ht="16.5" hidden="1" customHeight="1">
      <c r="A540" s="32" t="s">
        <v>2168</v>
      </c>
      <c r="B540" s="32" t="str">
        <f t="shared" si="32"/>
        <v>消费支付/消费信息/消费金额品类分布/丧仪殡葬服务</v>
      </c>
      <c r="C540" s="33">
        <v>4</v>
      </c>
      <c r="D540" s="50" t="s">
        <v>3355</v>
      </c>
      <c r="E540" s="50" t="s">
        <v>3417</v>
      </c>
      <c r="F540" s="50" t="s">
        <v>3986</v>
      </c>
      <c r="G540" s="50" t="s">
        <v>3420</v>
      </c>
      <c r="H540" s="50" t="s">
        <v>3417</v>
      </c>
      <c r="I540" s="83" t="s">
        <v>6973</v>
      </c>
      <c r="J540" s="50" t="s">
        <v>7450</v>
      </c>
      <c r="K540" s="50" t="str">
        <f t="shared" si="31"/>
        <v>000100002001012061</v>
      </c>
    </row>
    <row r="541" spans="1:11" s="72" customFormat="1" ht="16.5" hidden="1" customHeight="1">
      <c r="A541" s="32" t="s">
        <v>2170</v>
      </c>
      <c r="B541" s="32" t="str">
        <f t="shared" si="32"/>
        <v>消费支付/消费信息/消费金额品类分布/未列入其它代码的其他个人服务</v>
      </c>
      <c r="C541" s="33">
        <v>4</v>
      </c>
      <c r="D541" s="50" t="s">
        <v>3355</v>
      </c>
      <c r="E541" s="50" t="s">
        <v>3417</v>
      </c>
      <c r="F541" s="50" t="s">
        <v>3986</v>
      </c>
      <c r="G541" s="50" t="s">
        <v>3420</v>
      </c>
      <c r="H541" s="50" t="s">
        <v>3417</v>
      </c>
      <c r="I541" s="83" t="s">
        <v>6973</v>
      </c>
      <c r="J541" s="50" t="s">
        <v>7451</v>
      </c>
      <c r="K541" s="50" t="str">
        <f t="shared" si="31"/>
        <v>000100002001012062</v>
      </c>
    </row>
    <row r="542" spans="1:11" s="72" customFormat="1" ht="16.5" hidden="1" customHeight="1">
      <c r="A542" s="32" t="s">
        <v>2172</v>
      </c>
      <c r="B542" s="32" t="str">
        <f t="shared" si="32"/>
        <v>消费支付/消费信息/消费金额品类分布/照相馆</v>
      </c>
      <c r="C542" s="33">
        <v>4</v>
      </c>
      <c r="D542" s="50" t="s">
        <v>3355</v>
      </c>
      <c r="E542" s="50" t="s">
        <v>3417</v>
      </c>
      <c r="F542" s="50" t="s">
        <v>3986</v>
      </c>
      <c r="G542" s="50" t="s">
        <v>3420</v>
      </c>
      <c r="H542" s="50" t="s">
        <v>3417</v>
      </c>
      <c r="I542" s="83" t="s">
        <v>6973</v>
      </c>
      <c r="J542" s="50" t="s">
        <v>7452</v>
      </c>
      <c r="K542" s="50" t="str">
        <f t="shared" si="31"/>
        <v>000100002001012063</v>
      </c>
    </row>
    <row r="543" spans="1:11" s="72" customFormat="1" ht="16.5" hidden="1" customHeight="1">
      <c r="A543" s="32" t="s">
        <v>2174</v>
      </c>
      <c r="B543" s="32" t="str">
        <f t="shared" si="32"/>
        <v>消费支付/消费信息/消费金额品类分布/灭虫及消毒服务</v>
      </c>
      <c r="C543" s="33">
        <v>4</v>
      </c>
      <c r="D543" s="50" t="s">
        <v>3355</v>
      </c>
      <c r="E543" s="50" t="s">
        <v>3417</v>
      </c>
      <c r="F543" s="50" t="s">
        <v>3986</v>
      </c>
      <c r="G543" s="50" t="s">
        <v>3420</v>
      </c>
      <c r="H543" s="50" t="s">
        <v>3417</v>
      </c>
      <c r="I543" s="83" t="s">
        <v>6973</v>
      </c>
      <c r="J543" s="50" t="s">
        <v>7453</v>
      </c>
      <c r="K543" s="50" t="str">
        <f t="shared" si="31"/>
        <v>000100002001012064</v>
      </c>
    </row>
    <row r="544" spans="1:11" s="72" customFormat="1" ht="16.5" hidden="1" customHeight="1">
      <c r="A544" s="32" t="s">
        <v>2176</v>
      </c>
      <c r="B544" s="32" t="str">
        <f t="shared" si="32"/>
        <v>消费支付/消费信息/消费金额品类分布/修鞋店、擦鞋店、帽子清洗店</v>
      </c>
      <c r="C544" s="33">
        <v>4</v>
      </c>
      <c r="D544" s="50" t="s">
        <v>3355</v>
      </c>
      <c r="E544" s="50" t="s">
        <v>3417</v>
      </c>
      <c r="F544" s="50" t="s">
        <v>3986</v>
      </c>
      <c r="G544" s="50" t="s">
        <v>3420</v>
      </c>
      <c r="H544" s="50" t="s">
        <v>3417</v>
      </c>
      <c r="I544" s="83" t="s">
        <v>6973</v>
      </c>
      <c r="J544" s="50" t="s">
        <v>7454</v>
      </c>
      <c r="K544" s="50" t="str">
        <f t="shared" ref="K544:K607" si="33">D544&amp;E544&amp;F544&amp;G544&amp;H544&amp;I544&amp;J544</f>
        <v>000100002001012065</v>
      </c>
    </row>
    <row r="545" spans="1:11" s="72" customFormat="1" ht="16.5" hidden="1" customHeight="1">
      <c r="A545" s="32" t="s">
        <v>2178</v>
      </c>
      <c r="B545" s="32" t="str">
        <f t="shared" ref="B545:B608" si="34">"消费支付/消费信息/消费金额品类分布/"&amp;A545</f>
        <v>消费支付/消费信息/消费金额品类分布/家具维修、翻新</v>
      </c>
      <c r="C545" s="33">
        <v>4</v>
      </c>
      <c r="D545" s="50" t="s">
        <v>3355</v>
      </c>
      <c r="E545" s="50" t="s">
        <v>3417</v>
      </c>
      <c r="F545" s="50" t="s">
        <v>3986</v>
      </c>
      <c r="G545" s="50" t="s">
        <v>3420</v>
      </c>
      <c r="H545" s="50" t="s">
        <v>3417</v>
      </c>
      <c r="I545" s="83" t="s">
        <v>6973</v>
      </c>
      <c r="J545" s="50" t="s">
        <v>7455</v>
      </c>
      <c r="K545" s="50" t="str">
        <f t="shared" si="33"/>
        <v>000100002001012066</v>
      </c>
    </row>
    <row r="546" spans="1:11" s="72" customFormat="1" ht="16.5" hidden="1" customHeight="1">
      <c r="A546" s="32" t="s">
        <v>2180</v>
      </c>
      <c r="B546" s="32" t="str">
        <f t="shared" si="34"/>
        <v>消费支付/消费信息/消费金额品类分布/焊接维修服务</v>
      </c>
      <c r="C546" s="33">
        <v>4</v>
      </c>
      <c r="D546" s="50" t="s">
        <v>3355</v>
      </c>
      <c r="E546" s="50" t="s">
        <v>3417</v>
      </c>
      <c r="F546" s="50" t="s">
        <v>3986</v>
      </c>
      <c r="G546" s="50" t="s">
        <v>3420</v>
      </c>
      <c r="H546" s="50" t="s">
        <v>3417</v>
      </c>
      <c r="I546" s="83" t="s">
        <v>6973</v>
      </c>
      <c r="J546" s="50" t="s">
        <v>7456</v>
      </c>
      <c r="K546" s="50" t="str">
        <f t="shared" si="33"/>
        <v>000100002001012067</v>
      </c>
    </row>
    <row r="547" spans="1:11" s="72" customFormat="1" ht="16.5" hidden="1" customHeight="1">
      <c r="A547" s="32" t="s">
        <v>2182</v>
      </c>
      <c r="B547" s="32" t="str">
        <f t="shared" si="34"/>
        <v>消费支付/消费信息/消费金额品类分布/各类维修店及相关服务</v>
      </c>
      <c r="C547" s="33">
        <v>4</v>
      </c>
      <c r="D547" s="50" t="s">
        <v>3355</v>
      </c>
      <c r="E547" s="50" t="s">
        <v>3417</v>
      </c>
      <c r="F547" s="50" t="s">
        <v>3986</v>
      </c>
      <c r="G547" s="50" t="s">
        <v>3420</v>
      </c>
      <c r="H547" s="50" t="s">
        <v>3417</v>
      </c>
      <c r="I547" s="83" t="s">
        <v>6973</v>
      </c>
      <c r="J547" s="50" t="s">
        <v>7457</v>
      </c>
      <c r="K547" s="50" t="str">
        <f t="shared" si="33"/>
        <v>000100002001012068</v>
      </c>
    </row>
    <row r="548" spans="1:11" s="72" customFormat="1" ht="16.5" hidden="1" customHeight="1">
      <c r="A548" s="32" t="s">
        <v>2184</v>
      </c>
      <c r="B548" s="32" t="str">
        <f t="shared" si="34"/>
        <v>消费支付/消费信息/消费金额品类分布/手表、钟表和首饰维修店</v>
      </c>
      <c r="C548" s="33">
        <v>4</v>
      </c>
      <c r="D548" s="50" t="s">
        <v>3355</v>
      </c>
      <c r="E548" s="50" t="s">
        <v>3417</v>
      </c>
      <c r="F548" s="50" t="s">
        <v>3986</v>
      </c>
      <c r="G548" s="50" t="s">
        <v>3420</v>
      </c>
      <c r="H548" s="50" t="s">
        <v>3417</v>
      </c>
      <c r="I548" s="83" t="s">
        <v>6973</v>
      </c>
      <c r="J548" s="50" t="s">
        <v>7458</v>
      </c>
      <c r="K548" s="50" t="str">
        <f t="shared" si="33"/>
        <v>000100002001012069</v>
      </c>
    </row>
    <row r="549" spans="1:11" s="72" customFormat="1" ht="16.5" hidden="1" customHeight="1">
      <c r="A549" s="32" t="s">
        <v>2186</v>
      </c>
      <c r="B549" s="32" t="str">
        <f t="shared" si="34"/>
        <v>消费支付/消费信息/消费金额品类分布/设备、工具、家俱和电器出租</v>
      </c>
      <c r="C549" s="33">
        <v>4</v>
      </c>
      <c r="D549" s="50" t="s">
        <v>3355</v>
      </c>
      <c r="E549" s="50" t="s">
        <v>3417</v>
      </c>
      <c r="F549" s="50" t="s">
        <v>3986</v>
      </c>
      <c r="G549" s="50" t="s">
        <v>3420</v>
      </c>
      <c r="H549" s="50" t="s">
        <v>3417</v>
      </c>
      <c r="I549" s="83" t="s">
        <v>6973</v>
      </c>
      <c r="J549" s="50" t="s">
        <v>7459</v>
      </c>
      <c r="K549" s="50" t="str">
        <f t="shared" si="33"/>
        <v>000100002001012070</v>
      </c>
    </row>
    <row r="550" spans="1:11" s="72" customFormat="1" ht="16.5" hidden="1" customHeight="1">
      <c r="A550" s="32" t="s">
        <v>2188</v>
      </c>
      <c r="B550" s="32" t="str">
        <f t="shared" si="34"/>
        <v>消费支付/消费信息/消费金额品类分布/市内清洁服务</v>
      </c>
      <c r="C550" s="33">
        <v>4</v>
      </c>
      <c r="D550" s="50" t="s">
        <v>3355</v>
      </c>
      <c r="E550" s="50" t="s">
        <v>3417</v>
      </c>
      <c r="F550" s="50" t="s">
        <v>3986</v>
      </c>
      <c r="G550" s="50" t="s">
        <v>3420</v>
      </c>
      <c r="H550" s="50" t="s">
        <v>3417</v>
      </c>
      <c r="I550" s="83" t="s">
        <v>6973</v>
      </c>
      <c r="J550" s="50" t="s">
        <v>7460</v>
      </c>
      <c r="K550" s="50" t="str">
        <f t="shared" si="33"/>
        <v>000100002001012071</v>
      </c>
    </row>
    <row r="551" spans="1:11" s="72" customFormat="1" ht="16.5" hidden="1" customHeight="1">
      <c r="A551" s="32" t="s">
        <v>2190</v>
      </c>
      <c r="B551" s="32" t="str">
        <f t="shared" si="34"/>
        <v>消费支付/消费信息/消费金额品类分布/清洁、保养、门卫服务</v>
      </c>
      <c r="C551" s="33">
        <v>4</v>
      </c>
      <c r="D551" s="50" t="s">
        <v>3355</v>
      </c>
      <c r="E551" s="50" t="s">
        <v>3417</v>
      </c>
      <c r="F551" s="50" t="s">
        <v>3986</v>
      </c>
      <c r="G551" s="50" t="s">
        <v>3420</v>
      </c>
      <c r="H551" s="50" t="s">
        <v>3417</v>
      </c>
      <c r="I551" s="83" t="s">
        <v>6973</v>
      </c>
      <c r="J551" s="50" t="s">
        <v>7461</v>
      </c>
      <c r="K551" s="50" t="str">
        <f t="shared" si="33"/>
        <v>000100002001012072</v>
      </c>
    </row>
    <row r="552" spans="1:11" s="72" customFormat="1" ht="16.5" hidden="1" customHeight="1">
      <c r="A552" s="32" t="s">
        <v>2192</v>
      </c>
      <c r="B552" s="32" t="str">
        <f t="shared" si="34"/>
        <v>消费支付/消费信息/消费金额品类分布/纺织品及针织品零售</v>
      </c>
      <c r="C552" s="33">
        <v>4</v>
      </c>
      <c r="D552" s="50" t="s">
        <v>3355</v>
      </c>
      <c r="E552" s="50" t="s">
        <v>3417</v>
      </c>
      <c r="F552" s="50" t="s">
        <v>3986</v>
      </c>
      <c r="G552" s="50" t="s">
        <v>3420</v>
      </c>
      <c r="H552" s="50" t="s">
        <v>3417</v>
      </c>
      <c r="I552" s="83" t="s">
        <v>6973</v>
      </c>
      <c r="J552" s="50" t="s">
        <v>7462</v>
      </c>
      <c r="K552" s="50" t="str">
        <f t="shared" si="33"/>
        <v>000100002001012073</v>
      </c>
    </row>
    <row r="553" spans="1:11" s="72" customFormat="1" ht="16.5" hidden="1" customHeight="1">
      <c r="A553" s="32" t="s">
        <v>2195</v>
      </c>
      <c r="B553" s="32" t="str">
        <f t="shared" si="34"/>
        <v>消费支付/消费信息/消费金额品类分布/皮货商店</v>
      </c>
      <c r="C553" s="33">
        <v>4</v>
      </c>
      <c r="D553" s="50" t="s">
        <v>3355</v>
      </c>
      <c r="E553" s="50" t="s">
        <v>3417</v>
      </c>
      <c r="F553" s="50" t="s">
        <v>3986</v>
      </c>
      <c r="G553" s="50" t="s">
        <v>3420</v>
      </c>
      <c r="H553" s="50" t="s">
        <v>3417</v>
      </c>
      <c r="I553" s="83" t="s">
        <v>6973</v>
      </c>
      <c r="J553" s="50" t="s">
        <v>7463</v>
      </c>
      <c r="K553" s="50" t="str">
        <f t="shared" si="33"/>
        <v>000100002001012074</v>
      </c>
    </row>
    <row r="554" spans="1:11" s="72" customFormat="1" ht="16.5" hidden="1" customHeight="1">
      <c r="A554" s="32" t="s">
        <v>2197</v>
      </c>
      <c r="B554" s="32" t="str">
        <f t="shared" si="34"/>
        <v>消费支付/消费信息/消费金额品类分布/男女成衣店</v>
      </c>
      <c r="C554" s="33">
        <v>4</v>
      </c>
      <c r="D554" s="50" t="s">
        <v>3355</v>
      </c>
      <c r="E554" s="50" t="s">
        <v>3417</v>
      </c>
      <c r="F554" s="50" t="s">
        <v>3986</v>
      </c>
      <c r="G554" s="50" t="s">
        <v>3420</v>
      </c>
      <c r="H554" s="50" t="s">
        <v>3417</v>
      </c>
      <c r="I554" s="83" t="s">
        <v>6973</v>
      </c>
      <c r="J554" s="50" t="s">
        <v>7464</v>
      </c>
      <c r="K554" s="50" t="str">
        <f t="shared" si="33"/>
        <v>000100002001012075</v>
      </c>
    </row>
    <row r="555" spans="1:11" s="72" customFormat="1" ht="16.5" hidden="1" customHeight="1">
      <c r="A555" s="32" t="s">
        <v>2199</v>
      </c>
      <c r="B555" s="32" t="str">
        <f t="shared" si="34"/>
        <v>消费支付/消费信息/消费金额品类分布/男子和男童服装及附件商店</v>
      </c>
      <c r="C555" s="33">
        <v>4</v>
      </c>
      <c r="D555" s="50" t="s">
        <v>3355</v>
      </c>
      <c r="E555" s="50" t="s">
        <v>3417</v>
      </c>
      <c r="F555" s="50" t="s">
        <v>3986</v>
      </c>
      <c r="G555" s="50" t="s">
        <v>3420</v>
      </c>
      <c r="H555" s="50" t="s">
        <v>3417</v>
      </c>
      <c r="I555" s="83" t="s">
        <v>6973</v>
      </c>
      <c r="J555" s="50" t="s">
        <v>7465</v>
      </c>
      <c r="K555" s="50" t="str">
        <f t="shared" si="33"/>
        <v>000100002001012076</v>
      </c>
    </row>
    <row r="556" spans="1:11" s="72" customFormat="1" ht="16.5" hidden="1" customHeight="1">
      <c r="A556" s="32" t="s">
        <v>2201</v>
      </c>
      <c r="B556" s="32" t="str">
        <f t="shared" si="34"/>
        <v>消费支付/消费信息/消费金额品类分布/妇女时装商店</v>
      </c>
      <c r="C556" s="33">
        <v>4</v>
      </c>
      <c r="D556" s="50" t="s">
        <v>3355</v>
      </c>
      <c r="E556" s="50" t="s">
        <v>3417</v>
      </c>
      <c r="F556" s="50" t="s">
        <v>3986</v>
      </c>
      <c r="G556" s="50" t="s">
        <v>3420</v>
      </c>
      <c r="H556" s="50" t="s">
        <v>3417</v>
      </c>
      <c r="I556" s="83" t="s">
        <v>6973</v>
      </c>
      <c r="J556" s="50" t="s">
        <v>7466</v>
      </c>
      <c r="K556" s="50" t="str">
        <f t="shared" si="33"/>
        <v>000100002001012077</v>
      </c>
    </row>
    <row r="557" spans="1:11" s="72" customFormat="1" ht="16.5" hidden="1" customHeight="1">
      <c r="A557" s="32" t="s">
        <v>2203</v>
      </c>
      <c r="B557" s="32" t="str">
        <f t="shared" si="34"/>
        <v>消费支付/消费信息/消费金额品类分布/各类服饰及饰物店</v>
      </c>
      <c r="C557" s="33">
        <v>4</v>
      </c>
      <c r="D557" s="50" t="s">
        <v>3355</v>
      </c>
      <c r="E557" s="50" t="s">
        <v>3417</v>
      </c>
      <c r="F557" s="50" t="s">
        <v>3986</v>
      </c>
      <c r="G557" s="50" t="s">
        <v>3420</v>
      </c>
      <c r="H557" s="50" t="s">
        <v>3417</v>
      </c>
      <c r="I557" s="83" t="s">
        <v>6973</v>
      </c>
      <c r="J557" s="50" t="s">
        <v>7467</v>
      </c>
      <c r="K557" s="50" t="str">
        <f t="shared" si="33"/>
        <v>000100002001012078</v>
      </c>
    </row>
    <row r="558" spans="1:11" s="72" customFormat="1" ht="16.5" hidden="1" customHeight="1">
      <c r="A558" s="32" t="s">
        <v>2205</v>
      </c>
      <c r="B558" s="32" t="str">
        <f t="shared" si="34"/>
        <v>消费支付/消费信息/消费金额品类分布/家庭服装商店</v>
      </c>
      <c r="C558" s="33">
        <v>4</v>
      </c>
      <c r="D558" s="50" t="s">
        <v>3355</v>
      </c>
      <c r="E558" s="50" t="s">
        <v>3417</v>
      </c>
      <c r="F558" s="50" t="s">
        <v>3986</v>
      </c>
      <c r="G558" s="50" t="s">
        <v>3420</v>
      </c>
      <c r="H558" s="50" t="s">
        <v>3417</v>
      </c>
      <c r="I558" s="83" t="s">
        <v>6973</v>
      </c>
      <c r="J558" s="50" t="s">
        <v>7468</v>
      </c>
      <c r="K558" s="50" t="str">
        <f t="shared" si="33"/>
        <v>000100002001012079</v>
      </c>
    </row>
    <row r="559" spans="1:11" s="72" customFormat="1" ht="16.5" hidden="1" customHeight="1">
      <c r="A559" s="32" t="s">
        <v>2207</v>
      </c>
      <c r="B559" s="32" t="str">
        <f t="shared" si="34"/>
        <v>消费支付/消费信息/消费金额品类分布/运动服饰商店</v>
      </c>
      <c r="C559" s="33">
        <v>4</v>
      </c>
      <c r="D559" s="50" t="s">
        <v>3355</v>
      </c>
      <c r="E559" s="50" t="s">
        <v>3417</v>
      </c>
      <c r="F559" s="50" t="s">
        <v>3986</v>
      </c>
      <c r="G559" s="50" t="s">
        <v>3420</v>
      </c>
      <c r="H559" s="50" t="s">
        <v>3417</v>
      </c>
      <c r="I559" s="83" t="s">
        <v>6973</v>
      </c>
      <c r="J559" s="50" t="s">
        <v>7469</v>
      </c>
      <c r="K559" s="50" t="str">
        <f t="shared" si="33"/>
        <v>000100002001012080</v>
      </c>
    </row>
    <row r="560" spans="1:11" s="72" customFormat="1" ht="16.5" hidden="1" customHeight="1">
      <c r="A560" s="32" t="s">
        <v>2209</v>
      </c>
      <c r="B560" s="32" t="str">
        <f t="shared" si="34"/>
        <v>消费支付/消费信息/消费金额品类分布/鞋店</v>
      </c>
      <c r="C560" s="33">
        <v>4</v>
      </c>
      <c r="D560" s="50" t="s">
        <v>3355</v>
      </c>
      <c r="E560" s="50" t="s">
        <v>3417</v>
      </c>
      <c r="F560" s="50" t="s">
        <v>3986</v>
      </c>
      <c r="G560" s="50" t="s">
        <v>3420</v>
      </c>
      <c r="H560" s="50" t="s">
        <v>3417</v>
      </c>
      <c r="I560" s="83" t="s">
        <v>6973</v>
      </c>
      <c r="J560" s="50" t="s">
        <v>7470</v>
      </c>
      <c r="K560" s="50" t="str">
        <f t="shared" si="33"/>
        <v>000100002001012081</v>
      </c>
    </row>
    <row r="561" spans="1:11" s="72" customFormat="1" ht="16.5" hidden="1" customHeight="1">
      <c r="A561" s="32" t="s">
        <v>2211</v>
      </c>
      <c r="B561" s="32" t="str">
        <f t="shared" si="34"/>
        <v>消费支付/消费信息/消费金额品类分布/化妆品店</v>
      </c>
      <c r="C561" s="33">
        <v>4</v>
      </c>
      <c r="D561" s="50" t="s">
        <v>3355</v>
      </c>
      <c r="E561" s="50" t="s">
        <v>3417</v>
      </c>
      <c r="F561" s="50" t="s">
        <v>3986</v>
      </c>
      <c r="G561" s="50" t="s">
        <v>3420</v>
      </c>
      <c r="H561" s="50" t="s">
        <v>3417</v>
      </c>
      <c r="I561" s="83" t="s">
        <v>6973</v>
      </c>
      <c r="J561" s="50" t="s">
        <v>7471</v>
      </c>
      <c r="K561" s="50" t="str">
        <f t="shared" si="33"/>
        <v>000100002001012082</v>
      </c>
    </row>
    <row r="562" spans="1:11" s="72" customFormat="1" ht="16.5" hidden="1" customHeight="1">
      <c r="A562" s="32" t="s">
        <v>2213</v>
      </c>
      <c r="B562" s="32" t="str">
        <f t="shared" si="34"/>
        <v>消费支付/消费信息/消费金额品类分布/光学仪器商、光学产品和眼镜商</v>
      </c>
      <c r="C562" s="33">
        <v>4</v>
      </c>
      <c r="D562" s="50" t="s">
        <v>3355</v>
      </c>
      <c r="E562" s="50" t="s">
        <v>3417</v>
      </c>
      <c r="F562" s="50" t="s">
        <v>3986</v>
      </c>
      <c r="G562" s="50" t="s">
        <v>3420</v>
      </c>
      <c r="H562" s="50" t="s">
        <v>3417</v>
      </c>
      <c r="I562" s="83" t="s">
        <v>6973</v>
      </c>
      <c r="J562" s="50" t="s">
        <v>7472</v>
      </c>
      <c r="K562" s="50" t="str">
        <f t="shared" si="33"/>
        <v>000100002001012083</v>
      </c>
    </row>
    <row r="563" spans="1:11" s="72" customFormat="1" ht="16.5" hidden="1" customHeight="1">
      <c r="A563" s="32" t="s">
        <v>2215</v>
      </c>
      <c r="B563" s="32" t="str">
        <f t="shared" si="34"/>
        <v>消费支付/消费信息/消费金额品类分布/箱包、皮具店</v>
      </c>
      <c r="C563" s="33">
        <v>4</v>
      </c>
      <c r="D563" s="50" t="s">
        <v>3355</v>
      </c>
      <c r="E563" s="50" t="s">
        <v>3417</v>
      </c>
      <c r="F563" s="50" t="s">
        <v>3986</v>
      </c>
      <c r="G563" s="50" t="s">
        <v>3420</v>
      </c>
      <c r="H563" s="50" t="s">
        <v>3417</v>
      </c>
      <c r="I563" s="83" t="s">
        <v>6973</v>
      </c>
      <c r="J563" s="50" t="s">
        <v>7473</v>
      </c>
      <c r="K563" s="50" t="str">
        <f t="shared" si="33"/>
        <v>000100002001012084</v>
      </c>
    </row>
    <row r="564" spans="1:11" s="72" customFormat="1" ht="16.5" hidden="1" customHeight="1">
      <c r="A564" s="32" t="s">
        <v>2217</v>
      </c>
      <c r="B564" s="32" t="str">
        <f t="shared" si="34"/>
        <v>消费支付/消费信息/消费金额品类分布/自行车商店</v>
      </c>
      <c r="C564" s="33">
        <v>4</v>
      </c>
      <c r="D564" s="50" t="s">
        <v>3355</v>
      </c>
      <c r="E564" s="50" t="s">
        <v>3417</v>
      </c>
      <c r="F564" s="50" t="s">
        <v>3986</v>
      </c>
      <c r="G564" s="50" t="s">
        <v>3420</v>
      </c>
      <c r="H564" s="50" t="s">
        <v>3417</v>
      </c>
      <c r="I564" s="83" t="s">
        <v>6973</v>
      </c>
      <c r="J564" s="50" t="s">
        <v>7474</v>
      </c>
      <c r="K564" s="50" t="str">
        <f t="shared" si="33"/>
        <v>000100002001012085</v>
      </c>
    </row>
    <row r="565" spans="1:11" s="72" customFormat="1" ht="16.5" hidden="1" customHeight="1">
      <c r="A565" s="32" t="s">
        <v>2219</v>
      </c>
      <c r="B565" s="32" t="str">
        <f t="shared" si="34"/>
        <v>消费支付/消费信息/消费金额品类分布/玩具、游戏店</v>
      </c>
      <c r="C565" s="33">
        <v>4</v>
      </c>
      <c r="D565" s="50" t="s">
        <v>3355</v>
      </c>
      <c r="E565" s="50" t="s">
        <v>3417</v>
      </c>
      <c r="F565" s="50" t="s">
        <v>3986</v>
      </c>
      <c r="G565" s="50" t="s">
        <v>3420</v>
      </c>
      <c r="H565" s="50" t="s">
        <v>3417</v>
      </c>
      <c r="I565" s="83" t="s">
        <v>6973</v>
      </c>
      <c r="J565" s="50" t="s">
        <v>7475</v>
      </c>
      <c r="K565" s="50" t="str">
        <f t="shared" si="33"/>
        <v>000100002001012086</v>
      </c>
    </row>
    <row r="566" spans="1:11" s="72" customFormat="1" ht="16.5" hidden="1" customHeight="1">
      <c r="A566" s="32" t="s">
        <v>2221</v>
      </c>
      <c r="B566" s="32" t="str">
        <f t="shared" si="34"/>
        <v>消费支付/消费信息/消费金额品类分布/假肢店</v>
      </c>
      <c r="C566" s="33">
        <v>4</v>
      </c>
      <c r="D566" s="50" t="s">
        <v>3355</v>
      </c>
      <c r="E566" s="50" t="s">
        <v>3417</v>
      </c>
      <c r="F566" s="50" t="s">
        <v>3986</v>
      </c>
      <c r="G566" s="50" t="s">
        <v>3420</v>
      </c>
      <c r="H566" s="50" t="s">
        <v>3417</v>
      </c>
      <c r="I566" s="83" t="s">
        <v>6973</v>
      </c>
      <c r="J566" s="50" t="s">
        <v>7476</v>
      </c>
      <c r="K566" s="50" t="str">
        <f t="shared" si="33"/>
        <v>000100002001012087</v>
      </c>
    </row>
    <row r="567" spans="1:11" s="72" customFormat="1" ht="16.5" hidden="1" customHeight="1">
      <c r="A567" s="32" t="s">
        <v>2223</v>
      </c>
      <c r="B567" s="32" t="str">
        <f t="shared" si="34"/>
        <v>消费支付/消费信息/消费金额品类分布/假发商店</v>
      </c>
      <c r="C567" s="33">
        <v>4</v>
      </c>
      <c r="D567" s="50" t="s">
        <v>3355</v>
      </c>
      <c r="E567" s="50" t="s">
        <v>3417</v>
      </c>
      <c r="F567" s="50" t="s">
        <v>3986</v>
      </c>
      <c r="G567" s="50" t="s">
        <v>3420</v>
      </c>
      <c r="H567" s="50" t="s">
        <v>3417</v>
      </c>
      <c r="I567" s="83" t="s">
        <v>6973</v>
      </c>
      <c r="J567" s="50" t="s">
        <v>7477</v>
      </c>
      <c r="K567" s="50" t="str">
        <f t="shared" si="33"/>
        <v>000100002001012088</v>
      </c>
    </row>
    <row r="568" spans="1:11" s="72" customFormat="1" ht="16.5" hidden="1" customHeight="1">
      <c r="A568" s="32" t="s">
        <v>2225</v>
      </c>
      <c r="B568" s="32" t="str">
        <f t="shared" si="34"/>
        <v>消费支付/消费信息/消费金额品类分布/花店</v>
      </c>
      <c r="C568" s="33">
        <v>4</v>
      </c>
      <c r="D568" s="50" t="s">
        <v>3355</v>
      </c>
      <c r="E568" s="50" t="s">
        <v>3417</v>
      </c>
      <c r="F568" s="50" t="s">
        <v>3986</v>
      </c>
      <c r="G568" s="50" t="s">
        <v>3420</v>
      </c>
      <c r="H568" s="50" t="s">
        <v>3417</v>
      </c>
      <c r="I568" s="83" t="s">
        <v>6973</v>
      </c>
      <c r="J568" s="50" t="s">
        <v>7478</v>
      </c>
      <c r="K568" s="50" t="str">
        <f t="shared" si="33"/>
        <v>000100002001012089</v>
      </c>
    </row>
    <row r="569" spans="1:11" s="72" customFormat="1" ht="16.5" hidden="1" customHeight="1">
      <c r="A569" s="32" t="s">
        <v>2227</v>
      </c>
      <c r="B569" s="32" t="str">
        <f t="shared" si="34"/>
        <v>消费支付/消费信息/消费金额品类分布/家具、家用设备零售商</v>
      </c>
      <c r="C569" s="33">
        <v>4</v>
      </c>
      <c r="D569" s="50" t="s">
        <v>3355</v>
      </c>
      <c r="E569" s="50" t="s">
        <v>3417</v>
      </c>
      <c r="F569" s="50" t="s">
        <v>3986</v>
      </c>
      <c r="G569" s="50" t="s">
        <v>3420</v>
      </c>
      <c r="H569" s="50" t="s">
        <v>3417</v>
      </c>
      <c r="I569" s="83" t="s">
        <v>6973</v>
      </c>
      <c r="J569" s="50" t="s">
        <v>7479</v>
      </c>
      <c r="K569" s="50" t="str">
        <f t="shared" si="33"/>
        <v>000100002001012090</v>
      </c>
    </row>
    <row r="570" spans="1:11" s="72" customFormat="1" ht="16.5" hidden="1" customHeight="1">
      <c r="A570" s="32" t="s">
        <v>2229</v>
      </c>
      <c r="B570" s="32" t="str">
        <f t="shared" si="34"/>
        <v>消费支付/消费信息/消费金额品类分布/家用电器商店</v>
      </c>
      <c r="C570" s="33">
        <v>4</v>
      </c>
      <c r="D570" s="50" t="s">
        <v>3355</v>
      </c>
      <c r="E570" s="50" t="s">
        <v>3417</v>
      </c>
      <c r="F570" s="50" t="s">
        <v>3986</v>
      </c>
      <c r="G570" s="50" t="s">
        <v>3420</v>
      </c>
      <c r="H570" s="50" t="s">
        <v>3417</v>
      </c>
      <c r="I570" s="83" t="s">
        <v>6973</v>
      </c>
      <c r="J570" s="50" t="s">
        <v>7480</v>
      </c>
      <c r="K570" s="50" t="str">
        <f t="shared" si="33"/>
        <v>000100002001012091</v>
      </c>
    </row>
    <row r="571" spans="1:11" s="72" customFormat="1" ht="16.5" hidden="1" customHeight="1">
      <c r="A571" s="32" t="s">
        <v>2231</v>
      </c>
      <c r="B571" s="32" t="str">
        <f t="shared" si="34"/>
        <v>消费支付/消费信息/消费金额品类分布/电子设备商店</v>
      </c>
      <c r="C571" s="33">
        <v>4</v>
      </c>
      <c r="D571" s="50" t="s">
        <v>3355</v>
      </c>
      <c r="E571" s="50" t="s">
        <v>3417</v>
      </c>
      <c r="F571" s="50" t="s">
        <v>3986</v>
      </c>
      <c r="G571" s="50" t="s">
        <v>3420</v>
      </c>
      <c r="H571" s="50" t="s">
        <v>3417</v>
      </c>
      <c r="I571" s="83" t="s">
        <v>6973</v>
      </c>
      <c r="J571" s="50" t="s">
        <v>7481</v>
      </c>
      <c r="K571" s="50" t="str">
        <f t="shared" si="33"/>
        <v>000100002001012092</v>
      </c>
    </row>
    <row r="572" spans="1:11" s="72" customFormat="1" ht="16.5" hidden="1" customHeight="1">
      <c r="A572" s="32" t="s">
        <v>2233</v>
      </c>
      <c r="B572" s="32" t="str">
        <f t="shared" si="34"/>
        <v>消费支付/消费信息/消费金额品类分布/计算机软件商店</v>
      </c>
      <c r="C572" s="33">
        <v>4</v>
      </c>
      <c r="D572" s="50" t="s">
        <v>3355</v>
      </c>
      <c r="E572" s="50" t="s">
        <v>3417</v>
      </c>
      <c r="F572" s="50" t="s">
        <v>3986</v>
      </c>
      <c r="G572" s="50" t="s">
        <v>3420</v>
      </c>
      <c r="H572" s="50" t="s">
        <v>3417</v>
      </c>
      <c r="I572" s="83" t="s">
        <v>6973</v>
      </c>
      <c r="J572" s="50" t="s">
        <v>7482</v>
      </c>
      <c r="K572" s="50" t="str">
        <f t="shared" si="33"/>
        <v>000100002001012093</v>
      </c>
    </row>
    <row r="573" spans="1:11" s="72" customFormat="1" ht="16.5" hidden="1" customHeight="1">
      <c r="A573" s="32" t="s">
        <v>2235</v>
      </c>
      <c r="B573" s="32" t="str">
        <f t="shared" si="34"/>
        <v>消费支付/消费信息/消费金额品类分布/电报服务</v>
      </c>
      <c r="C573" s="33">
        <v>4</v>
      </c>
      <c r="D573" s="50" t="s">
        <v>3355</v>
      </c>
      <c r="E573" s="50" t="s">
        <v>3417</v>
      </c>
      <c r="F573" s="50" t="s">
        <v>3986</v>
      </c>
      <c r="G573" s="50" t="s">
        <v>3420</v>
      </c>
      <c r="H573" s="50" t="s">
        <v>3417</v>
      </c>
      <c r="I573" s="83" t="s">
        <v>6973</v>
      </c>
      <c r="J573" s="50" t="s">
        <v>7483</v>
      </c>
      <c r="K573" s="50" t="str">
        <f t="shared" si="33"/>
        <v>000100002001012094</v>
      </c>
    </row>
    <row r="574" spans="1:11" s="72" customFormat="1" ht="16.5" hidden="1" customHeight="1">
      <c r="A574" s="32" t="s">
        <v>2237</v>
      </c>
      <c r="B574" s="32" t="str">
        <f t="shared" si="34"/>
        <v>消费支付/消费信息/消费金额品类分布/助听器-销售、服务和用品</v>
      </c>
      <c r="C574" s="33">
        <v>4</v>
      </c>
      <c r="D574" s="50" t="s">
        <v>3355</v>
      </c>
      <c r="E574" s="50" t="s">
        <v>3417</v>
      </c>
      <c r="F574" s="50" t="s">
        <v>3986</v>
      </c>
      <c r="G574" s="50" t="s">
        <v>3420</v>
      </c>
      <c r="H574" s="50" t="s">
        <v>3417</v>
      </c>
      <c r="I574" s="83" t="s">
        <v>6973</v>
      </c>
      <c r="J574" s="50" t="s">
        <v>7484</v>
      </c>
      <c r="K574" s="50" t="str">
        <f t="shared" si="33"/>
        <v>000100002001012095</v>
      </c>
    </row>
    <row r="575" spans="1:11" s="72" customFormat="1" ht="16.5" hidden="1" customHeight="1">
      <c r="A575" s="32" t="s">
        <v>2239</v>
      </c>
      <c r="B575" s="32" t="str">
        <f t="shared" si="34"/>
        <v>消费支付/消费信息/消费金额品类分布/通讯设备（电话销售）</v>
      </c>
      <c r="C575" s="33">
        <v>4</v>
      </c>
      <c r="D575" s="50" t="s">
        <v>3355</v>
      </c>
      <c r="E575" s="50" t="s">
        <v>3417</v>
      </c>
      <c r="F575" s="50" t="s">
        <v>3986</v>
      </c>
      <c r="G575" s="50" t="s">
        <v>3420</v>
      </c>
      <c r="H575" s="50" t="s">
        <v>3417</v>
      </c>
      <c r="I575" s="83" t="s">
        <v>6973</v>
      </c>
      <c r="J575" s="50" t="s">
        <v>7485</v>
      </c>
      <c r="K575" s="50" t="str">
        <f t="shared" si="33"/>
        <v>000100002001012096</v>
      </c>
    </row>
    <row r="576" spans="1:11" s="72" customFormat="1" ht="16.5" hidden="1" customHeight="1">
      <c r="A576" s="32" t="s">
        <v>2241</v>
      </c>
      <c r="B576" s="32" t="str">
        <f t="shared" si="34"/>
        <v>消费支付/消费信息/消费金额品类分布/电话呼出直销</v>
      </c>
      <c r="C576" s="33">
        <v>4</v>
      </c>
      <c r="D576" s="50" t="s">
        <v>3355</v>
      </c>
      <c r="E576" s="50" t="s">
        <v>3417</v>
      </c>
      <c r="F576" s="50" t="s">
        <v>3986</v>
      </c>
      <c r="G576" s="50" t="s">
        <v>3420</v>
      </c>
      <c r="H576" s="50" t="s">
        <v>3417</v>
      </c>
      <c r="I576" s="83" t="s">
        <v>6973</v>
      </c>
      <c r="J576" s="50" t="s">
        <v>7486</v>
      </c>
      <c r="K576" s="50" t="str">
        <f t="shared" si="33"/>
        <v>000100002001012097</v>
      </c>
    </row>
    <row r="577" spans="1:11" s="72" customFormat="1" ht="16.5" hidden="1" customHeight="1">
      <c r="A577" s="32" t="s">
        <v>2243</v>
      </c>
      <c r="B577" s="32" t="str">
        <f t="shared" si="34"/>
        <v>消费支付/消费信息/消费金额品类分布/电话呼入直销</v>
      </c>
      <c r="C577" s="33">
        <v>4</v>
      </c>
      <c r="D577" s="50" t="s">
        <v>3355</v>
      </c>
      <c r="E577" s="50" t="s">
        <v>3417</v>
      </c>
      <c r="F577" s="50" t="s">
        <v>3986</v>
      </c>
      <c r="G577" s="50" t="s">
        <v>3420</v>
      </c>
      <c r="H577" s="50" t="s">
        <v>3417</v>
      </c>
      <c r="I577" s="83" t="s">
        <v>6973</v>
      </c>
      <c r="J577" s="50" t="s">
        <v>7487</v>
      </c>
      <c r="K577" s="50" t="str">
        <f t="shared" si="33"/>
        <v>000100002001012098</v>
      </c>
    </row>
    <row r="578" spans="1:11" s="72" customFormat="1" ht="16.5" hidden="1" customHeight="1">
      <c r="A578" s="32" t="s">
        <v>2245</v>
      </c>
      <c r="B578" s="32" t="str">
        <f t="shared" si="34"/>
        <v>消费支付/消费信息/消费金额品类分布/电动剃须刀商店－销售和服务</v>
      </c>
      <c r="C578" s="33">
        <v>4</v>
      </c>
      <c r="D578" s="50" t="s">
        <v>3355</v>
      </c>
      <c r="E578" s="50" t="s">
        <v>3417</v>
      </c>
      <c r="F578" s="50" t="s">
        <v>3986</v>
      </c>
      <c r="G578" s="50" t="s">
        <v>3420</v>
      </c>
      <c r="H578" s="50" t="s">
        <v>3417</v>
      </c>
      <c r="I578" s="83" t="s">
        <v>6973</v>
      </c>
      <c r="J578" s="50" t="s">
        <v>7488</v>
      </c>
      <c r="K578" s="50" t="str">
        <f t="shared" si="33"/>
        <v>000100002001012099</v>
      </c>
    </row>
    <row r="579" spans="1:11" s="72" customFormat="1" ht="16.5" hidden="1" customHeight="1">
      <c r="A579" s="32" t="s">
        <v>2247</v>
      </c>
      <c r="B579" s="32" t="str">
        <f t="shared" si="34"/>
        <v>消费支付/消费信息/消费金额品类分布/旧商品店、二手商品店</v>
      </c>
      <c r="C579" s="33">
        <v>4</v>
      </c>
      <c r="D579" s="50" t="s">
        <v>3355</v>
      </c>
      <c r="E579" s="50" t="s">
        <v>3417</v>
      </c>
      <c r="F579" s="50" t="s">
        <v>3986</v>
      </c>
      <c r="G579" s="50" t="s">
        <v>3420</v>
      </c>
      <c r="H579" s="50" t="s">
        <v>3417</v>
      </c>
      <c r="I579" s="83" t="s">
        <v>6973</v>
      </c>
      <c r="J579" s="50" t="s">
        <v>7489</v>
      </c>
      <c r="K579" s="50" t="str">
        <f t="shared" si="33"/>
        <v>000100002001012100</v>
      </c>
    </row>
    <row r="580" spans="1:11" s="72" customFormat="1" ht="16.5" hidden="1" customHeight="1">
      <c r="A580" s="32" t="s">
        <v>2249</v>
      </c>
      <c r="B580" s="32" t="str">
        <f t="shared" si="34"/>
        <v>消费支付/消费信息/消费金额品类分布/其他专门零售店</v>
      </c>
      <c r="C580" s="33">
        <v>4</v>
      </c>
      <c r="D580" s="50" t="s">
        <v>3355</v>
      </c>
      <c r="E580" s="50" t="s">
        <v>3417</v>
      </c>
      <c r="F580" s="50" t="s">
        <v>3986</v>
      </c>
      <c r="G580" s="50" t="s">
        <v>3420</v>
      </c>
      <c r="H580" s="50" t="s">
        <v>3417</v>
      </c>
      <c r="I580" s="83" t="s">
        <v>6973</v>
      </c>
      <c r="J580" s="50" t="s">
        <v>7490</v>
      </c>
      <c r="K580" s="50" t="str">
        <f t="shared" si="33"/>
        <v>000100002001012101</v>
      </c>
    </row>
    <row r="581" spans="1:11" s="72" customFormat="1" ht="16.5" hidden="1" customHeight="1">
      <c r="A581" s="32" t="s">
        <v>2251</v>
      </c>
      <c r="B581" s="32" t="str">
        <f t="shared" si="34"/>
        <v>消费支付/消费信息/消费金额品类分布/会员制批量零售店</v>
      </c>
      <c r="C581" s="33">
        <v>4</v>
      </c>
      <c r="D581" s="50" t="s">
        <v>3355</v>
      </c>
      <c r="E581" s="50" t="s">
        <v>3417</v>
      </c>
      <c r="F581" s="50" t="s">
        <v>3986</v>
      </c>
      <c r="G581" s="50" t="s">
        <v>3420</v>
      </c>
      <c r="H581" s="50" t="s">
        <v>3417</v>
      </c>
      <c r="I581" s="83" t="s">
        <v>6973</v>
      </c>
      <c r="J581" s="50" t="s">
        <v>7491</v>
      </c>
      <c r="K581" s="50" t="str">
        <f t="shared" si="33"/>
        <v>000100002001012102</v>
      </c>
    </row>
    <row r="582" spans="1:11" s="72" customFormat="1" ht="16.5" hidden="1" customHeight="1">
      <c r="A582" s="32" t="s">
        <v>2253</v>
      </c>
      <c r="B582" s="32" t="str">
        <f t="shared" si="34"/>
        <v>消费支付/消费信息/消费金额品类分布/门对门销售</v>
      </c>
      <c r="C582" s="33">
        <v>4</v>
      </c>
      <c r="D582" s="50" t="s">
        <v>3355</v>
      </c>
      <c r="E582" s="50" t="s">
        <v>3417</v>
      </c>
      <c r="F582" s="50" t="s">
        <v>3986</v>
      </c>
      <c r="G582" s="50" t="s">
        <v>3420</v>
      </c>
      <c r="H582" s="50" t="s">
        <v>3417</v>
      </c>
      <c r="I582" s="83" t="s">
        <v>6973</v>
      </c>
      <c r="J582" s="50" t="s">
        <v>7492</v>
      </c>
      <c r="K582" s="50" t="str">
        <f t="shared" si="33"/>
        <v>000100002001012103</v>
      </c>
    </row>
    <row r="583" spans="1:11" s="72" customFormat="1" ht="16.5" hidden="1" customHeight="1">
      <c r="A583" s="32" t="s">
        <v>2255</v>
      </c>
      <c r="B583" s="32" t="str">
        <f t="shared" si="34"/>
        <v>消费支付/消费信息/消费金额品类分布/目录销售商户</v>
      </c>
      <c r="C583" s="33">
        <v>4</v>
      </c>
      <c r="D583" s="50" t="s">
        <v>3355</v>
      </c>
      <c r="E583" s="50" t="s">
        <v>3417</v>
      </c>
      <c r="F583" s="50" t="s">
        <v>3986</v>
      </c>
      <c r="G583" s="50" t="s">
        <v>3420</v>
      </c>
      <c r="H583" s="50" t="s">
        <v>3417</v>
      </c>
      <c r="I583" s="83" t="s">
        <v>6973</v>
      </c>
      <c r="J583" s="50" t="s">
        <v>7493</v>
      </c>
      <c r="K583" s="50" t="str">
        <f t="shared" si="33"/>
        <v>000100002001012104</v>
      </c>
    </row>
    <row r="584" spans="1:11" s="72" customFormat="1" ht="16.5" hidden="1" customHeight="1">
      <c r="A584" s="32" t="s">
        <v>2257</v>
      </c>
      <c r="B584" s="32" t="str">
        <f t="shared" si="34"/>
        <v>消费支付/消费信息/消费金额品类分布/目录、零售兼营商户</v>
      </c>
      <c r="C584" s="33">
        <v>4</v>
      </c>
      <c r="D584" s="50" t="s">
        <v>3355</v>
      </c>
      <c r="E584" s="50" t="s">
        <v>3417</v>
      </c>
      <c r="F584" s="50" t="s">
        <v>3986</v>
      </c>
      <c r="G584" s="50" t="s">
        <v>3420</v>
      </c>
      <c r="H584" s="50" t="s">
        <v>3417</v>
      </c>
      <c r="I584" s="83" t="s">
        <v>6973</v>
      </c>
      <c r="J584" s="50" t="s">
        <v>7494</v>
      </c>
      <c r="K584" s="50" t="str">
        <f t="shared" si="33"/>
        <v>000100002001012105</v>
      </c>
    </row>
    <row r="585" spans="1:11" s="72" customFormat="1" ht="16.5" hidden="1" customHeight="1">
      <c r="A585" s="32" t="s">
        <v>2259</v>
      </c>
      <c r="B585" s="32" t="str">
        <f t="shared" si="34"/>
        <v>消费支付/消费信息/消费金额品类分布/订阅/订购直销服务</v>
      </c>
      <c r="C585" s="33">
        <v>4</v>
      </c>
      <c r="D585" s="50" t="s">
        <v>3355</v>
      </c>
      <c r="E585" s="50" t="s">
        <v>3417</v>
      </c>
      <c r="F585" s="50" t="s">
        <v>3986</v>
      </c>
      <c r="G585" s="50" t="s">
        <v>3420</v>
      </c>
      <c r="H585" s="50" t="s">
        <v>3417</v>
      </c>
      <c r="I585" s="83" t="s">
        <v>6973</v>
      </c>
      <c r="J585" s="50" t="s">
        <v>7495</v>
      </c>
      <c r="K585" s="50" t="str">
        <f t="shared" si="33"/>
        <v>000100002001012106</v>
      </c>
    </row>
    <row r="586" spans="1:11" s="72" customFormat="1" ht="16.5" hidden="1" customHeight="1">
      <c r="A586" s="32" t="s">
        <v>2261</v>
      </c>
      <c r="B586" s="32" t="str">
        <f t="shared" si="34"/>
        <v>消费支付/消费信息/消费金额品类分布/其他直销商户</v>
      </c>
      <c r="C586" s="33">
        <v>4</v>
      </c>
      <c r="D586" s="50" t="s">
        <v>3355</v>
      </c>
      <c r="E586" s="50" t="s">
        <v>3417</v>
      </c>
      <c r="F586" s="50" t="s">
        <v>3986</v>
      </c>
      <c r="G586" s="50" t="s">
        <v>3420</v>
      </c>
      <c r="H586" s="50" t="s">
        <v>3417</v>
      </c>
      <c r="I586" s="83" t="s">
        <v>6973</v>
      </c>
      <c r="J586" s="50" t="s">
        <v>7496</v>
      </c>
      <c r="K586" s="50" t="str">
        <f t="shared" si="33"/>
        <v>000100002001012107</v>
      </c>
    </row>
    <row r="587" spans="1:11" s="72" customFormat="1" ht="16.5" hidden="1" customHeight="1">
      <c r="A587" s="32" t="s">
        <v>2263</v>
      </c>
      <c r="B587" s="32" t="str">
        <f t="shared" si="34"/>
        <v>消费支付/消费信息/消费金额品类分布/游泳池-销售、供应和服务</v>
      </c>
      <c r="C587" s="33">
        <v>4</v>
      </c>
      <c r="D587" s="50" t="s">
        <v>3355</v>
      </c>
      <c r="E587" s="50" t="s">
        <v>3417</v>
      </c>
      <c r="F587" s="50" t="s">
        <v>3986</v>
      </c>
      <c r="G587" s="50" t="s">
        <v>3420</v>
      </c>
      <c r="H587" s="50" t="s">
        <v>3417</v>
      </c>
      <c r="I587" s="83" t="s">
        <v>6973</v>
      </c>
      <c r="J587" s="50" t="s">
        <v>7497</v>
      </c>
      <c r="K587" s="50" t="str">
        <f t="shared" si="33"/>
        <v>000100002001012108</v>
      </c>
    </row>
    <row r="588" spans="1:11" s="72" customFormat="1" ht="16.5" hidden="1" customHeight="1">
      <c r="A588" s="32" t="s">
        <v>2265</v>
      </c>
      <c r="B588" s="32" t="str">
        <f t="shared" si="34"/>
        <v>消费支付/消费信息/消费金额品类分布/宠物商店、宠物食品及用品</v>
      </c>
      <c r="C588" s="33">
        <v>4</v>
      </c>
      <c r="D588" s="50" t="s">
        <v>3355</v>
      </c>
      <c r="E588" s="50" t="s">
        <v>3417</v>
      </c>
      <c r="F588" s="50" t="s">
        <v>3986</v>
      </c>
      <c r="G588" s="50" t="s">
        <v>3420</v>
      </c>
      <c r="H588" s="50" t="s">
        <v>3417</v>
      </c>
      <c r="I588" s="83" t="s">
        <v>6973</v>
      </c>
      <c r="J588" s="50" t="s">
        <v>7498</v>
      </c>
      <c r="K588" s="50" t="str">
        <f t="shared" si="33"/>
        <v>000100002001012109</v>
      </c>
    </row>
    <row r="589" spans="1:11" s="72" customFormat="1" ht="16.5" hidden="1" customHeight="1">
      <c r="A589" s="32" t="s">
        <v>2267</v>
      </c>
      <c r="B589" s="32" t="str">
        <f t="shared" si="34"/>
        <v>消费支付/消费信息/消费金额品类分布/打字机商店-销售、服务和出租</v>
      </c>
      <c r="C589" s="33">
        <v>4</v>
      </c>
      <c r="D589" s="50" t="s">
        <v>3355</v>
      </c>
      <c r="E589" s="50" t="s">
        <v>3417</v>
      </c>
      <c r="F589" s="50" t="s">
        <v>3986</v>
      </c>
      <c r="G589" s="50" t="s">
        <v>3420</v>
      </c>
      <c r="H589" s="50" t="s">
        <v>3417</v>
      </c>
      <c r="I589" s="83" t="s">
        <v>6973</v>
      </c>
      <c r="J589" s="50" t="s">
        <v>7499</v>
      </c>
      <c r="K589" s="50" t="str">
        <f t="shared" si="33"/>
        <v>000100002001012110</v>
      </c>
    </row>
    <row r="590" spans="1:11" s="72" customFormat="1" ht="16.5" hidden="1" customHeight="1">
      <c r="A590" s="32" t="s">
        <v>2269</v>
      </c>
      <c r="B590" s="32" t="str">
        <f t="shared" si="34"/>
        <v>消费支付/消费信息/消费金额品类分布/草坪、花园品商店</v>
      </c>
      <c r="C590" s="33">
        <v>4</v>
      </c>
      <c r="D590" s="50" t="s">
        <v>3355</v>
      </c>
      <c r="E590" s="50" t="s">
        <v>3417</v>
      </c>
      <c r="F590" s="50" t="s">
        <v>3986</v>
      </c>
      <c r="G590" s="50" t="s">
        <v>3420</v>
      </c>
      <c r="H590" s="50" t="s">
        <v>3417</v>
      </c>
      <c r="I590" s="83" t="s">
        <v>6973</v>
      </c>
      <c r="J590" s="50" t="s">
        <v>7500</v>
      </c>
      <c r="K590" s="50" t="str">
        <f t="shared" si="33"/>
        <v>000100002001012111</v>
      </c>
    </row>
    <row r="591" spans="1:11" s="72" customFormat="1" ht="16.5" hidden="1" customHeight="1">
      <c r="A591" s="32" t="s">
        <v>2271</v>
      </c>
      <c r="B591" s="32" t="str">
        <f t="shared" si="34"/>
        <v>消费支付/消费信息/消费金额品类分布/船只销售商</v>
      </c>
      <c r="C591" s="33">
        <v>4</v>
      </c>
      <c r="D591" s="50" t="s">
        <v>3355</v>
      </c>
      <c r="E591" s="50" t="s">
        <v>3417</v>
      </c>
      <c r="F591" s="50" t="s">
        <v>3986</v>
      </c>
      <c r="G591" s="50" t="s">
        <v>3420</v>
      </c>
      <c r="H591" s="50" t="s">
        <v>3417</v>
      </c>
      <c r="I591" s="83" t="s">
        <v>6973</v>
      </c>
      <c r="J591" s="50" t="s">
        <v>7501</v>
      </c>
      <c r="K591" s="50" t="str">
        <f t="shared" si="33"/>
        <v>000100002001012112</v>
      </c>
    </row>
    <row r="592" spans="1:11" s="72" customFormat="1" ht="16.5" hidden="1" customHeight="1">
      <c r="A592" s="32" t="s">
        <v>2273</v>
      </c>
      <c r="B592" s="32" t="str">
        <f t="shared" si="34"/>
        <v>消费支付/消费信息/消费金额品类分布/电子游戏供给</v>
      </c>
      <c r="C592" s="33">
        <v>4</v>
      </c>
      <c r="D592" s="50" t="s">
        <v>3355</v>
      </c>
      <c r="E592" s="50" t="s">
        <v>3417</v>
      </c>
      <c r="F592" s="50" t="s">
        <v>3986</v>
      </c>
      <c r="G592" s="50" t="s">
        <v>3420</v>
      </c>
      <c r="H592" s="50" t="s">
        <v>3417</v>
      </c>
      <c r="I592" s="83" t="s">
        <v>6973</v>
      </c>
      <c r="J592" s="50" t="s">
        <v>7502</v>
      </c>
      <c r="K592" s="50" t="str">
        <f t="shared" si="33"/>
        <v>000100002001012113</v>
      </c>
    </row>
    <row r="593" spans="1:11" s="72" customFormat="1" ht="16.5" hidden="1" customHeight="1">
      <c r="A593" s="32" t="s">
        <v>2275</v>
      </c>
      <c r="B593" s="32" t="str">
        <f t="shared" si="34"/>
        <v>消费支付/消费信息/消费金额品类分布/燃料经销商-燃油、木材、煤炭和液化石油气</v>
      </c>
      <c r="C593" s="33">
        <v>4</v>
      </c>
      <c r="D593" s="50" t="s">
        <v>3355</v>
      </c>
      <c r="E593" s="50" t="s">
        <v>3417</v>
      </c>
      <c r="F593" s="50" t="s">
        <v>3986</v>
      </c>
      <c r="G593" s="50" t="s">
        <v>3420</v>
      </c>
      <c r="H593" s="50" t="s">
        <v>3417</v>
      </c>
      <c r="I593" s="83" t="s">
        <v>6973</v>
      </c>
      <c r="J593" s="50" t="s">
        <v>7503</v>
      </c>
      <c r="K593" s="50" t="str">
        <f t="shared" si="33"/>
        <v>000100002001012114</v>
      </c>
    </row>
    <row r="594" spans="1:11" s="72" customFormat="1" ht="16.5" hidden="1" customHeight="1">
      <c r="A594" s="32" t="s">
        <v>2277</v>
      </c>
      <c r="B594" s="32" t="str">
        <f t="shared" si="34"/>
        <v>消费支付/消费信息/消费金额品类分布/体育用品店</v>
      </c>
      <c r="C594" s="33">
        <v>4</v>
      </c>
      <c r="D594" s="50" t="s">
        <v>3355</v>
      </c>
      <c r="E594" s="50" t="s">
        <v>3417</v>
      </c>
      <c r="F594" s="50" t="s">
        <v>3986</v>
      </c>
      <c r="G594" s="50" t="s">
        <v>3420</v>
      </c>
      <c r="H594" s="50" t="s">
        <v>3417</v>
      </c>
      <c r="I594" s="83" t="s">
        <v>6973</v>
      </c>
      <c r="J594" s="50" t="s">
        <v>7504</v>
      </c>
      <c r="K594" s="50" t="str">
        <f t="shared" si="33"/>
        <v>000100002001012115</v>
      </c>
    </row>
    <row r="595" spans="1:11" s="72" customFormat="1" ht="16.5" hidden="1" customHeight="1">
      <c r="A595" s="32" t="s">
        <v>2279</v>
      </c>
      <c r="B595" s="32" t="str">
        <f t="shared" si="34"/>
        <v>消费支付/消费信息/消费金额品类分布/百货商店</v>
      </c>
      <c r="C595" s="33">
        <v>4</v>
      </c>
      <c r="D595" s="50" t="s">
        <v>3355</v>
      </c>
      <c r="E595" s="50" t="s">
        <v>3417</v>
      </c>
      <c r="F595" s="50" t="s">
        <v>3986</v>
      </c>
      <c r="G595" s="50" t="s">
        <v>3420</v>
      </c>
      <c r="H595" s="50" t="s">
        <v>3417</v>
      </c>
      <c r="I595" s="83" t="s">
        <v>6973</v>
      </c>
      <c r="J595" s="50" t="s">
        <v>7505</v>
      </c>
      <c r="K595" s="50" t="str">
        <f t="shared" si="33"/>
        <v>000100002001012116</v>
      </c>
    </row>
    <row r="596" spans="1:11" s="72" customFormat="1" ht="16.5" hidden="1" customHeight="1">
      <c r="A596" s="32" t="s">
        <v>2281</v>
      </c>
      <c r="B596" s="32" t="str">
        <f t="shared" si="34"/>
        <v>消费支付/消费信息/消费金额品类分布/大型仓储式超级市场</v>
      </c>
      <c r="C596" s="33">
        <v>4</v>
      </c>
      <c r="D596" s="50" t="s">
        <v>3355</v>
      </c>
      <c r="E596" s="50" t="s">
        <v>3417</v>
      </c>
      <c r="F596" s="50" t="s">
        <v>3986</v>
      </c>
      <c r="G596" s="50" t="s">
        <v>3420</v>
      </c>
      <c r="H596" s="50" t="s">
        <v>3417</v>
      </c>
      <c r="I596" s="83" t="s">
        <v>6973</v>
      </c>
      <c r="J596" s="50" t="s">
        <v>7506</v>
      </c>
      <c r="K596" s="50" t="str">
        <f t="shared" si="33"/>
        <v>000100002001012117</v>
      </c>
    </row>
    <row r="597" spans="1:11" s="72" customFormat="1" ht="16.5" hidden="1" customHeight="1">
      <c r="A597" s="32" t="s">
        <v>2283</v>
      </c>
      <c r="B597" s="32" t="str">
        <f t="shared" si="34"/>
        <v>消费支付/消费信息/消费金额品类分布/各类杂货店、便利店</v>
      </c>
      <c r="C597" s="33">
        <v>4</v>
      </c>
      <c r="D597" s="50" t="s">
        <v>3355</v>
      </c>
      <c r="E597" s="50" t="s">
        <v>3417</v>
      </c>
      <c r="F597" s="50" t="s">
        <v>3986</v>
      </c>
      <c r="G597" s="50" t="s">
        <v>3420</v>
      </c>
      <c r="H597" s="50" t="s">
        <v>3417</v>
      </c>
      <c r="I597" s="83" t="s">
        <v>6973</v>
      </c>
      <c r="J597" s="50" t="s">
        <v>7507</v>
      </c>
      <c r="K597" s="50" t="str">
        <f t="shared" si="33"/>
        <v>000100002001012118</v>
      </c>
    </row>
    <row r="598" spans="1:11" s="72" customFormat="1" ht="16.5" hidden="1" customHeight="1">
      <c r="A598" s="32" t="s">
        <v>2285</v>
      </c>
      <c r="B598" s="32" t="str">
        <f t="shared" si="34"/>
        <v>消费支付/消费信息/消费金额品类分布/其他综合零售</v>
      </c>
      <c r="C598" s="33">
        <v>4</v>
      </c>
      <c r="D598" s="50" t="s">
        <v>3355</v>
      </c>
      <c r="E598" s="50" t="s">
        <v>3417</v>
      </c>
      <c r="F598" s="50" t="s">
        <v>3986</v>
      </c>
      <c r="G598" s="50" t="s">
        <v>3420</v>
      </c>
      <c r="H598" s="50" t="s">
        <v>3417</v>
      </c>
      <c r="I598" s="83" t="s">
        <v>6973</v>
      </c>
      <c r="J598" s="50" t="s">
        <v>7508</v>
      </c>
      <c r="K598" s="50" t="str">
        <f t="shared" si="33"/>
        <v>000100002001012119</v>
      </c>
    </row>
    <row r="599" spans="1:11" s="72" customFormat="1" ht="16.5" hidden="1" customHeight="1">
      <c r="A599" s="32" t="s">
        <v>2287</v>
      </c>
      <c r="B599" s="32" t="str">
        <f t="shared" si="34"/>
        <v>消费支付/消费信息/消费金额品类分布/大型仓储式家庭用品卖场</v>
      </c>
      <c r="C599" s="33">
        <v>4</v>
      </c>
      <c r="D599" s="50" t="s">
        <v>3355</v>
      </c>
      <c r="E599" s="50" t="s">
        <v>3417</v>
      </c>
      <c r="F599" s="50" t="s">
        <v>3986</v>
      </c>
      <c r="G599" s="50" t="s">
        <v>3420</v>
      </c>
      <c r="H599" s="50" t="s">
        <v>3417</v>
      </c>
      <c r="I599" s="83" t="s">
        <v>6973</v>
      </c>
      <c r="J599" s="50" t="s">
        <v>7509</v>
      </c>
      <c r="K599" s="50" t="str">
        <f t="shared" si="33"/>
        <v>000100002001012120</v>
      </c>
    </row>
    <row r="600" spans="1:11" s="72" customFormat="1" ht="16.5" hidden="1" customHeight="1">
      <c r="A600" s="32" t="s">
        <v>2289</v>
      </c>
      <c r="B600" s="32" t="str">
        <f t="shared" si="34"/>
        <v>消费支付/消费信息/消费金额品类分布/免税商店</v>
      </c>
      <c r="C600" s="33">
        <v>4</v>
      </c>
      <c r="D600" s="50" t="s">
        <v>3355</v>
      </c>
      <c r="E600" s="50" t="s">
        <v>3417</v>
      </c>
      <c r="F600" s="50" t="s">
        <v>3986</v>
      </c>
      <c r="G600" s="50" t="s">
        <v>3420</v>
      </c>
      <c r="H600" s="50" t="s">
        <v>3417</v>
      </c>
      <c r="I600" s="83" t="s">
        <v>6973</v>
      </c>
      <c r="J600" s="50" t="s">
        <v>7510</v>
      </c>
      <c r="K600" s="50" t="str">
        <f t="shared" si="33"/>
        <v>000100002001012121</v>
      </c>
    </row>
    <row r="601" spans="1:11" s="72" customFormat="1" ht="16.5" hidden="1" customHeight="1">
      <c r="A601" s="32" t="s">
        <v>2291</v>
      </c>
      <c r="B601" s="32" t="str">
        <f t="shared" si="34"/>
        <v>消费支付/消费信息/消费金额品类分布/折扣商店</v>
      </c>
      <c r="C601" s="33">
        <v>4</v>
      </c>
      <c r="D601" s="50" t="s">
        <v>3355</v>
      </c>
      <c r="E601" s="50" t="s">
        <v>3417</v>
      </c>
      <c r="F601" s="50" t="s">
        <v>3986</v>
      </c>
      <c r="G601" s="50" t="s">
        <v>3420</v>
      </c>
      <c r="H601" s="50" t="s">
        <v>3417</v>
      </c>
      <c r="I601" s="83" t="s">
        <v>6973</v>
      </c>
      <c r="J601" s="50" t="s">
        <v>7511</v>
      </c>
      <c r="K601" s="50" t="str">
        <f t="shared" si="33"/>
        <v>000100002001012122</v>
      </c>
    </row>
    <row r="602" spans="1:11" s="72" customFormat="1" ht="16.5" hidden="1" customHeight="1">
      <c r="A602" s="32" t="s">
        <v>2293</v>
      </c>
      <c r="B602" s="32" t="str">
        <f t="shared" si="34"/>
        <v>消费支付/消费信息/消费金额品类分布/妇女专用品商店</v>
      </c>
      <c r="C602" s="33">
        <v>4</v>
      </c>
      <c r="D602" s="50" t="s">
        <v>3355</v>
      </c>
      <c r="E602" s="50" t="s">
        <v>3417</v>
      </c>
      <c r="F602" s="50" t="s">
        <v>3986</v>
      </c>
      <c r="G602" s="50" t="s">
        <v>3420</v>
      </c>
      <c r="H602" s="50" t="s">
        <v>3417</v>
      </c>
      <c r="I602" s="83" t="s">
        <v>6973</v>
      </c>
      <c r="J602" s="50" t="s">
        <v>7512</v>
      </c>
      <c r="K602" s="50" t="str">
        <f t="shared" si="33"/>
        <v>000100002001012123</v>
      </c>
    </row>
    <row r="603" spans="1:11" s="72" customFormat="1" ht="16.5" hidden="1" customHeight="1">
      <c r="A603" s="32" t="s">
        <v>2295</v>
      </c>
      <c r="B603" s="32" t="str">
        <f t="shared" si="34"/>
        <v>消费支付/消费信息/消费金额品类分布/儿童婴儿用品商店</v>
      </c>
      <c r="C603" s="33">
        <v>4</v>
      </c>
      <c r="D603" s="50" t="s">
        <v>3355</v>
      </c>
      <c r="E603" s="50" t="s">
        <v>3417</v>
      </c>
      <c r="F603" s="50" t="s">
        <v>3986</v>
      </c>
      <c r="G603" s="50" t="s">
        <v>3420</v>
      </c>
      <c r="H603" s="50" t="s">
        <v>3417</v>
      </c>
      <c r="I603" s="83" t="s">
        <v>6973</v>
      </c>
      <c r="J603" s="50" t="s">
        <v>7513</v>
      </c>
      <c r="K603" s="50" t="str">
        <f t="shared" si="33"/>
        <v>000100002001012124</v>
      </c>
    </row>
    <row r="604" spans="1:11" s="72" customFormat="1" ht="16.5" hidden="1" customHeight="1">
      <c r="A604" s="32" t="s">
        <v>2297</v>
      </c>
      <c r="B604" s="32" t="str">
        <f t="shared" si="34"/>
        <v>消费支付/消费信息/消费金额品类分布/香烟雪茄专卖店</v>
      </c>
      <c r="C604" s="33">
        <v>4</v>
      </c>
      <c r="D604" s="50" t="s">
        <v>3355</v>
      </c>
      <c r="E604" s="50" t="s">
        <v>3417</v>
      </c>
      <c r="F604" s="50" t="s">
        <v>3986</v>
      </c>
      <c r="G604" s="50" t="s">
        <v>3420</v>
      </c>
      <c r="H604" s="50" t="s">
        <v>3417</v>
      </c>
      <c r="I604" s="83" t="s">
        <v>6973</v>
      </c>
      <c r="J604" s="50" t="s">
        <v>7514</v>
      </c>
      <c r="K604" s="50" t="str">
        <f t="shared" si="33"/>
        <v>000100002001012125</v>
      </c>
    </row>
    <row r="605" spans="1:11" s="72" customFormat="1" ht="16.5" hidden="1" customHeight="1">
      <c r="A605" s="32" t="s">
        <v>2299</v>
      </c>
      <c r="B605" s="32" t="str">
        <f t="shared" si="34"/>
        <v>消费支付/消费信息/消费金额品类分布/面包铺</v>
      </c>
      <c r="C605" s="33">
        <v>4</v>
      </c>
      <c r="D605" s="50" t="s">
        <v>3355</v>
      </c>
      <c r="E605" s="50" t="s">
        <v>3417</v>
      </c>
      <c r="F605" s="50" t="s">
        <v>3986</v>
      </c>
      <c r="G605" s="50" t="s">
        <v>3420</v>
      </c>
      <c r="H605" s="50" t="s">
        <v>3417</v>
      </c>
      <c r="I605" s="83" t="s">
        <v>6973</v>
      </c>
      <c r="J605" s="50" t="s">
        <v>7515</v>
      </c>
      <c r="K605" s="50" t="str">
        <f t="shared" si="33"/>
        <v>000100002001012126</v>
      </c>
    </row>
    <row r="606" spans="1:11" s="72" customFormat="1" ht="16.5" hidden="1" customHeight="1">
      <c r="A606" s="32" t="s">
        <v>2301</v>
      </c>
      <c r="B606" s="32" t="str">
        <f t="shared" si="34"/>
        <v>消费支付/消费信息/消费金额品类分布/冷藏、储藏肉类供应商</v>
      </c>
      <c r="C606" s="33">
        <v>4</v>
      </c>
      <c r="D606" s="50" t="s">
        <v>3355</v>
      </c>
      <c r="E606" s="50" t="s">
        <v>3417</v>
      </c>
      <c r="F606" s="50" t="s">
        <v>3986</v>
      </c>
      <c r="G606" s="50" t="s">
        <v>3420</v>
      </c>
      <c r="H606" s="50" t="s">
        <v>3417</v>
      </c>
      <c r="I606" s="83" t="s">
        <v>6973</v>
      </c>
      <c r="J606" s="50" t="s">
        <v>7516</v>
      </c>
      <c r="K606" s="50" t="str">
        <f t="shared" si="33"/>
        <v>000100002001012127</v>
      </c>
    </row>
    <row r="607" spans="1:11" s="72" customFormat="1" ht="16.5" hidden="1" customHeight="1">
      <c r="A607" s="32" t="s">
        <v>2303</v>
      </c>
      <c r="B607" s="32" t="str">
        <f t="shared" si="34"/>
        <v>消费支付/消费信息/消费金额品类分布/瓶装酒零售店</v>
      </c>
      <c r="C607" s="33">
        <v>4</v>
      </c>
      <c r="D607" s="50" t="s">
        <v>3355</v>
      </c>
      <c r="E607" s="50" t="s">
        <v>3417</v>
      </c>
      <c r="F607" s="50" t="s">
        <v>3986</v>
      </c>
      <c r="G607" s="50" t="s">
        <v>3420</v>
      </c>
      <c r="H607" s="50" t="s">
        <v>3417</v>
      </c>
      <c r="I607" s="83" t="s">
        <v>6973</v>
      </c>
      <c r="J607" s="50" t="s">
        <v>7517</v>
      </c>
      <c r="K607" s="50" t="str">
        <f t="shared" si="33"/>
        <v>000100002001012128</v>
      </c>
    </row>
    <row r="608" spans="1:11" s="72" customFormat="1" ht="16.5" hidden="1" customHeight="1">
      <c r="A608" s="32" t="s">
        <v>2305</v>
      </c>
      <c r="B608" s="32" t="str">
        <f t="shared" si="34"/>
        <v>消费支付/消费信息/消费金额品类分布/糖果店、坚果店</v>
      </c>
      <c r="C608" s="33">
        <v>4</v>
      </c>
      <c r="D608" s="50" t="s">
        <v>3355</v>
      </c>
      <c r="E608" s="50" t="s">
        <v>3417</v>
      </c>
      <c r="F608" s="50" t="s">
        <v>3986</v>
      </c>
      <c r="G608" s="50" t="s">
        <v>3420</v>
      </c>
      <c r="H608" s="50" t="s">
        <v>3417</v>
      </c>
      <c r="I608" s="83" t="s">
        <v>6973</v>
      </c>
      <c r="J608" s="50" t="s">
        <v>7518</v>
      </c>
      <c r="K608" s="50" t="str">
        <f t="shared" ref="K608:K671" si="35">D608&amp;E608&amp;F608&amp;G608&amp;H608&amp;I608&amp;J608</f>
        <v>000100002001012129</v>
      </c>
    </row>
    <row r="609" spans="1:11" s="72" customFormat="1" ht="16.5" hidden="1" customHeight="1">
      <c r="A609" s="32" t="s">
        <v>2307</v>
      </c>
      <c r="B609" s="32" t="str">
        <f t="shared" ref="B609:B672" si="36">"消费支付/消费信息/消费金额品类分布/"&amp;A609</f>
        <v>消费支付/消费信息/消费金额品类分布/乳制品店、冷饮店</v>
      </c>
      <c r="C609" s="33">
        <v>4</v>
      </c>
      <c r="D609" s="50" t="s">
        <v>3355</v>
      </c>
      <c r="E609" s="50" t="s">
        <v>3417</v>
      </c>
      <c r="F609" s="50" t="s">
        <v>3986</v>
      </c>
      <c r="G609" s="50" t="s">
        <v>3420</v>
      </c>
      <c r="H609" s="50" t="s">
        <v>3417</v>
      </c>
      <c r="I609" s="83" t="s">
        <v>6973</v>
      </c>
      <c r="J609" s="50" t="s">
        <v>7519</v>
      </c>
      <c r="K609" s="50" t="str">
        <f t="shared" si="35"/>
        <v>000100002001012130</v>
      </c>
    </row>
    <row r="610" spans="1:11" s="72" customFormat="1" ht="16.5" hidden="1" customHeight="1">
      <c r="A610" s="32" t="s">
        <v>2309</v>
      </c>
      <c r="B610" s="32" t="str">
        <f t="shared" si="36"/>
        <v>消费支付/消费信息/消费金额品类分布/各类食品店及专门食品零售店</v>
      </c>
      <c r="C610" s="33">
        <v>4</v>
      </c>
      <c r="D610" s="50" t="s">
        <v>3355</v>
      </c>
      <c r="E610" s="50" t="s">
        <v>3417</v>
      </c>
      <c r="F610" s="50" t="s">
        <v>3986</v>
      </c>
      <c r="G610" s="50" t="s">
        <v>3420</v>
      </c>
      <c r="H610" s="50" t="s">
        <v>3417</v>
      </c>
      <c r="I610" s="83" t="s">
        <v>6973</v>
      </c>
      <c r="J610" s="50" t="s">
        <v>7520</v>
      </c>
      <c r="K610" s="50" t="str">
        <f t="shared" si="35"/>
        <v>000100002001012131</v>
      </c>
    </row>
    <row r="611" spans="1:11" s="72" customFormat="1" ht="16.5" hidden="1" customHeight="1">
      <c r="A611" s="32" t="s">
        <v>2311</v>
      </c>
      <c r="B611" s="32" t="str">
        <f t="shared" si="36"/>
        <v>消费支付/消费信息/消费金额品类分布/书店</v>
      </c>
      <c r="C611" s="33">
        <v>4</v>
      </c>
      <c r="D611" s="50" t="s">
        <v>3355</v>
      </c>
      <c r="E611" s="50" t="s">
        <v>3417</v>
      </c>
      <c r="F611" s="50" t="s">
        <v>3986</v>
      </c>
      <c r="G611" s="50" t="s">
        <v>3420</v>
      </c>
      <c r="H611" s="50" t="s">
        <v>3417</v>
      </c>
      <c r="I611" s="83" t="s">
        <v>6973</v>
      </c>
      <c r="J611" s="50" t="s">
        <v>7521</v>
      </c>
      <c r="K611" s="50" t="str">
        <f t="shared" si="35"/>
        <v>000100002001012132</v>
      </c>
    </row>
    <row r="612" spans="1:11" s="72" customFormat="1" ht="16.5" hidden="1" customHeight="1">
      <c r="A612" s="32" t="s">
        <v>2313</v>
      </c>
      <c r="B612" s="32" t="str">
        <f t="shared" si="36"/>
        <v>消费支付/消费信息/消费金额品类分布/音乐商店-乐器、钢琴、乐谱</v>
      </c>
      <c r="C612" s="33">
        <v>4</v>
      </c>
      <c r="D612" s="50" t="s">
        <v>3355</v>
      </c>
      <c r="E612" s="50" t="s">
        <v>3417</v>
      </c>
      <c r="F612" s="50" t="s">
        <v>3986</v>
      </c>
      <c r="G612" s="50" t="s">
        <v>3420</v>
      </c>
      <c r="H612" s="50" t="s">
        <v>3417</v>
      </c>
      <c r="I612" s="83" t="s">
        <v>6973</v>
      </c>
      <c r="J612" s="50" t="s">
        <v>7522</v>
      </c>
      <c r="K612" s="50" t="str">
        <f t="shared" si="35"/>
        <v>000100002001012133</v>
      </c>
    </row>
    <row r="613" spans="1:11" s="72" customFormat="1" ht="16.5" hidden="1" customHeight="1">
      <c r="A613" s="32" t="s">
        <v>2315</v>
      </c>
      <c r="B613" s="32" t="str">
        <f t="shared" si="36"/>
        <v>消费支付/消费信息/消费金额品类分布/文具店，办公室、学校用品商店</v>
      </c>
      <c r="C613" s="33">
        <v>4</v>
      </c>
      <c r="D613" s="50" t="s">
        <v>3355</v>
      </c>
      <c r="E613" s="50" t="s">
        <v>3417</v>
      </c>
      <c r="F613" s="50" t="s">
        <v>3986</v>
      </c>
      <c r="G613" s="50" t="s">
        <v>3420</v>
      </c>
      <c r="H613" s="50" t="s">
        <v>3417</v>
      </c>
      <c r="I613" s="83" t="s">
        <v>6973</v>
      </c>
      <c r="J613" s="50" t="s">
        <v>7523</v>
      </c>
      <c r="K613" s="50" t="str">
        <f t="shared" si="35"/>
        <v>000100002001012134</v>
      </c>
    </row>
    <row r="614" spans="1:11" s="72" customFormat="1" ht="16.5" hidden="1" customHeight="1">
      <c r="A614" s="32" t="s">
        <v>2317</v>
      </c>
      <c r="B614" s="32" t="str">
        <f t="shared" si="36"/>
        <v>消费支付/消费信息/消费金额品类分布/音像制品商店</v>
      </c>
      <c r="C614" s="33">
        <v>4</v>
      </c>
      <c r="D614" s="50" t="s">
        <v>3355</v>
      </c>
      <c r="E614" s="50" t="s">
        <v>3417</v>
      </c>
      <c r="F614" s="50" t="s">
        <v>3986</v>
      </c>
      <c r="G614" s="50" t="s">
        <v>3420</v>
      </c>
      <c r="H614" s="50" t="s">
        <v>3417</v>
      </c>
      <c r="I614" s="83" t="s">
        <v>6973</v>
      </c>
      <c r="J614" s="50" t="s">
        <v>7524</v>
      </c>
      <c r="K614" s="50" t="str">
        <f t="shared" si="35"/>
        <v>000100002001012135</v>
      </c>
    </row>
    <row r="615" spans="1:11" s="72" customFormat="1" ht="16.5" hidden="1" customHeight="1">
      <c r="A615" s="32" t="s">
        <v>2319</v>
      </c>
      <c r="B615" s="32" t="str">
        <f t="shared" si="36"/>
        <v>消费支付/消费信息/消费金额品类分布/贵重珠宝、首饰，钟表零售</v>
      </c>
      <c r="C615" s="33">
        <v>4</v>
      </c>
      <c r="D615" s="50" t="s">
        <v>3355</v>
      </c>
      <c r="E615" s="50" t="s">
        <v>3417</v>
      </c>
      <c r="F615" s="50" t="s">
        <v>3986</v>
      </c>
      <c r="G615" s="50" t="s">
        <v>3420</v>
      </c>
      <c r="H615" s="50" t="s">
        <v>3417</v>
      </c>
      <c r="I615" s="83" t="s">
        <v>6973</v>
      </c>
      <c r="J615" s="50" t="s">
        <v>7525</v>
      </c>
      <c r="K615" s="50" t="str">
        <f t="shared" si="35"/>
        <v>000100002001012136</v>
      </c>
    </row>
    <row r="616" spans="1:11" s="72" customFormat="1" ht="16.5" hidden="1" customHeight="1">
      <c r="A616" s="32" t="s">
        <v>2321</v>
      </c>
      <c r="B616" s="32" t="str">
        <f t="shared" si="36"/>
        <v>消费支付/消费信息/消费金额品类分布/报亭、报摊</v>
      </c>
      <c r="C616" s="33">
        <v>4</v>
      </c>
      <c r="D616" s="50" t="s">
        <v>3355</v>
      </c>
      <c r="E616" s="50" t="s">
        <v>3417</v>
      </c>
      <c r="F616" s="50" t="s">
        <v>3986</v>
      </c>
      <c r="G616" s="50" t="s">
        <v>3420</v>
      </c>
      <c r="H616" s="50" t="s">
        <v>3417</v>
      </c>
      <c r="I616" s="83" t="s">
        <v>6973</v>
      </c>
      <c r="J616" s="50" t="s">
        <v>7526</v>
      </c>
      <c r="K616" s="50" t="str">
        <f t="shared" si="35"/>
        <v>000100002001012137</v>
      </c>
    </row>
    <row r="617" spans="1:11" s="72" customFormat="1" ht="16.5" hidden="1" customHeight="1">
      <c r="A617" s="32" t="s">
        <v>2323</v>
      </c>
      <c r="B617" s="32" t="str">
        <f t="shared" si="36"/>
        <v>消费支付/消费信息/消费金额品类分布/工艺美术商店</v>
      </c>
      <c r="C617" s="33">
        <v>4</v>
      </c>
      <c r="D617" s="50" t="s">
        <v>3355</v>
      </c>
      <c r="E617" s="50" t="s">
        <v>3417</v>
      </c>
      <c r="F617" s="50" t="s">
        <v>3986</v>
      </c>
      <c r="G617" s="50" t="s">
        <v>3420</v>
      </c>
      <c r="H617" s="50" t="s">
        <v>3417</v>
      </c>
      <c r="I617" s="83" t="s">
        <v>6973</v>
      </c>
      <c r="J617" s="50" t="s">
        <v>7527</v>
      </c>
      <c r="K617" s="50" t="str">
        <f t="shared" si="35"/>
        <v>000100002001012138</v>
      </c>
    </row>
    <row r="618" spans="1:11" s="72" customFormat="1" ht="16.5" hidden="1" customHeight="1">
      <c r="A618" s="32" t="s">
        <v>2325</v>
      </c>
      <c r="B618" s="32" t="str">
        <f t="shared" si="36"/>
        <v>消费支付/消费信息/消费金额品类分布/古玩店-销售、维修和修复服务</v>
      </c>
      <c r="C618" s="33">
        <v>4</v>
      </c>
      <c r="D618" s="50" t="s">
        <v>3355</v>
      </c>
      <c r="E618" s="50" t="s">
        <v>3417</v>
      </c>
      <c r="F618" s="50" t="s">
        <v>3986</v>
      </c>
      <c r="G618" s="50" t="s">
        <v>3420</v>
      </c>
      <c r="H618" s="50" t="s">
        <v>3417</v>
      </c>
      <c r="I618" s="83" t="s">
        <v>6973</v>
      </c>
      <c r="J618" s="50" t="s">
        <v>7528</v>
      </c>
      <c r="K618" s="50" t="str">
        <f t="shared" si="35"/>
        <v>000100002001012139</v>
      </c>
    </row>
    <row r="619" spans="1:11" s="72" customFormat="1" ht="16.5" hidden="1" customHeight="1">
      <c r="A619" s="32" t="s">
        <v>2327</v>
      </c>
      <c r="B619" s="32" t="str">
        <f t="shared" si="36"/>
        <v>消费支付/消费信息/消费金额品类分布/古玩复制店</v>
      </c>
      <c r="C619" s="33">
        <v>4</v>
      </c>
      <c r="D619" s="50" t="s">
        <v>3355</v>
      </c>
      <c r="E619" s="50" t="s">
        <v>3417</v>
      </c>
      <c r="F619" s="50" t="s">
        <v>3986</v>
      </c>
      <c r="G619" s="50" t="s">
        <v>3420</v>
      </c>
      <c r="H619" s="50" t="s">
        <v>3417</v>
      </c>
      <c r="I619" s="83" t="s">
        <v>6973</v>
      </c>
      <c r="J619" s="50" t="s">
        <v>7529</v>
      </c>
      <c r="K619" s="50" t="str">
        <f t="shared" si="35"/>
        <v>000100002001012140</v>
      </c>
    </row>
    <row r="620" spans="1:11" s="72" customFormat="1" ht="16.5" hidden="1" customHeight="1">
      <c r="A620" s="32" t="s">
        <v>2329</v>
      </c>
      <c r="B620" s="32" t="str">
        <f t="shared" si="36"/>
        <v>消费支付/消费信息/消费金额品类分布/银器商店</v>
      </c>
      <c r="C620" s="33">
        <v>4</v>
      </c>
      <c r="D620" s="50" t="s">
        <v>3355</v>
      </c>
      <c r="E620" s="50" t="s">
        <v>3417</v>
      </c>
      <c r="F620" s="50" t="s">
        <v>3986</v>
      </c>
      <c r="G620" s="50" t="s">
        <v>3420</v>
      </c>
      <c r="H620" s="50" t="s">
        <v>3417</v>
      </c>
      <c r="I620" s="83" t="s">
        <v>6973</v>
      </c>
      <c r="J620" s="50" t="s">
        <v>7530</v>
      </c>
      <c r="K620" s="50" t="str">
        <f t="shared" si="35"/>
        <v>000100002001012141</v>
      </c>
    </row>
    <row r="621" spans="1:11" s="72" customFormat="1" ht="16.5" hidden="1" customHeight="1">
      <c r="A621" s="32" t="s">
        <v>2331</v>
      </c>
      <c r="B621" s="32" t="str">
        <f t="shared" si="36"/>
        <v>消费支付/消费信息/消费金额品类分布/玻璃器皿和水晶饰品店</v>
      </c>
      <c r="C621" s="33">
        <v>4</v>
      </c>
      <c r="D621" s="50" t="s">
        <v>3355</v>
      </c>
      <c r="E621" s="50" t="s">
        <v>3417</v>
      </c>
      <c r="F621" s="50" t="s">
        <v>3986</v>
      </c>
      <c r="G621" s="50" t="s">
        <v>3420</v>
      </c>
      <c r="H621" s="50" t="s">
        <v>3417</v>
      </c>
      <c r="I621" s="83" t="s">
        <v>6973</v>
      </c>
      <c r="J621" s="50" t="s">
        <v>7531</v>
      </c>
      <c r="K621" s="50" t="str">
        <f t="shared" si="35"/>
        <v>000100002001012142</v>
      </c>
    </row>
    <row r="622" spans="1:11" s="72" customFormat="1" ht="16.5" hidden="1" customHeight="1">
      <c r="A622" s="32" t="s">
        <v>2333</v>
      </c>
      <c r="B622" s="32" t="str">
        <f t="shared" si="36"/>
        <v>消费支付/消费信息/消费金额品类分布/艺术商和画廊</v>
      </c>
      <c r="C622" s="33">
        <v>4</v>
      </c>
      <c r="D622" s="50" t="s">
        <v>3355</v>
      </c>
      <c r="E622" s="50" t="s">
        <v>3417</v>
      </c>
      <c r="F622" s="50" t="s">
        <v>3986</v>
      </c>
      <c r="G622" s="50" t="s">
        <v>3420</v>
      </c>
      <c r="H622" s="50" t="s">
        <v>3417</v>
      </c>
      <c r="I622" s="83" t="s">
        <v>6973</v>
      </c>
      <c r="J622" s="50" t="s">
        <v>7532</v>
      </c>
      <c r="K622" s="50" t="str">
        <f t="shared" si="35"/>
        <v>000100002001012143</v>
      </c>
    </row>
    <row r="623" spans="1:11" s="72" customFormat="1" ht="16.5" hidden="1" customHeight="1">
      <c r="A623" s="32" t="s">
        <v>2335</v>
      </c>
      <c r="B623" s="32" t="str">
        <f t="shared" si="36"/>
        <v>消费支付/消费信息/消费金额品类分布/照相器材店</v>
      </c>
      <c r="C623" s="33">
        <v>4</v>
      </c>
      <c r="D623" s="50" t="s">
        <v>3355</v>
      </c>
      <c r="E623" s="50" t="s">
        <v>3417</v>
      </c>
      <c r="F623" s="50" t="s">
        <v>3986</v>
      </c>
      <c r="G623" s="50" t="s">
        <v>3420</v>
      </c>
      <c r="H623" s="50" t="s">
        <v>3417</v>
      </c>
      <c r="I623" s="83" t="s">
        <v>6973</v>
      </c>
      <c r="J623" s="50" t="s">
        <v>7533</v>
      </c>
      <c r="K623" s="50" t="str">
        <f t="shared" si="35"/>
        <v>000100002001012144</v>
      </c>
    </row>
    <row r="624" spans="1:11" s="72" customFormat="1" ht="16.5" hidden="1" customHeight="1">
      <c r="A624" s="32" t="s">
        <v>2337</v>
      </c>
      <c r="B624" s="32" t="str">
        <f t="shared" si="36"/>
        <v>消费支付/消费信息/消费金额品类分布/礼品、卡片、装饰品、纪念品商店</v>
      </c>
      <c r="C624" s="33">
        <v>4</v>
      </c>
      <c r="D624" s="50" t="s">
        <v>3355</v>
      </c>
      <c r="E624" s="50" t="s">
        <v>3417</v>
      </c>
      <c r="F624" s="50" t="s">
        <v>3986</v>
      </c>
      <c r="G624" s="50" t="s">
        <v>3420</v>
      </c>
      <c r="H624" s="50" t="s">
        <v>3417</v>
      </c>
      <c r="I624" s="83" t="s">
        <v>6973</v>
      </c>
      <c r="J624" s="50" t="s">
        <v>7534</v>
      </c>
      <c r="K624" s="50" t="str">
        <f t="shared" si="35"/>
        <v>000100002001012145</v>
      </c>
    </row>
    <row r="625" spans="1:11" s="72" customFormat="1" ht="16.5" hidden="1" customHeight="1">
      <c r="A625" s="32" t="s">
        <v>2339</v>
      </c>
      <c r="B625" s="32" t="str">
        <f t="shared" si="36"/>
        <v>消费支付/消费信息/消费金额品类分布/邮票和纪念币商店</v>
      </c>
      <c r="C625" s="33">
        <v>4</v>
      </c>
      <c r="D625" s="50" t="s">
        <v>3355</v>
      </c>
      <c r="E625" s="50" t="s">
        <v>3417</v>
      </c>
      <c r="F625" s="50" t="s">
        <v>3986</v>
      </c>
      <c r="G625" s="50" t="s">
        <v>3420</v>
      </c>
      <c r="H625" s="50" t="s">
        <v>3417</v>
      </c>
      <c r="I625" s="83" t="s">
        <v>6973</v>
      </c>
      <c r="J625" s="50" t="s">
        <v>7535</v>
      </c>
      <c r="K625" s="50" t="str">
        <f t="shared" si="35"/>
        <v>000100002001012146</v>
      </c>
    </row>
    <row r="626" spans="1:11" s="72" customFormat="1" ht="16.5" hidden="1" customHeight="1">
      <c r="A626" s="32" t="s">
        <v>2341</v>
      </c>
      <c r="B626" s="32" t="str">
        <f t="shared" si="36"/>
        <v>消费支付/消费信息/消费金额品类分布/宗教品商店</v>
      </c>
      <c r="C626" s="33">
        <v>4</v>
      </c>
      <c r="D626" s="50" t="s">
        <v>3355</v>
      </c>
      <c r="E626" s="50" t="s">
        <v>3417</v>
      </c>
      <c r="F626" s="50" t="s">
        <v>3986</v>
      </c>
      <c r="G626" s="50" t="s">
        <v>3420</v>
      </c>
      <c r="H626" s="50" t="s">
        <v>3417</v>
      </c>
      <c r="I626" s="83" t="s">
        <v>6973</v>
      </c>
      <c r="J626" s="50" t="s">
        <v>7536</v>
      </c>
      <c r="K626" s="50" t="str">
        <f t="shared" si="35"/>
        <v>000100002001012147</v>
      </c>
    </row>
    <row r="627" spans="1:11" s="72" customFormat="1" ht="16.5" hidden="1" customHeight="1">
      <c r="A627" s="32" t="s">
        <v>2343</v>
      </c>
      <c r="B627" s="32" t="str">
        <f t="shared" si="36"/>
        <v>消费支付/消费信息/消费金额品类分布/五金商店</v>
      </c>
      <c r="C627" s="33">
        <v>4</v>
      </c>
      <c r="D627" s="50" t="s">
        <v>3355</v>
      </c>
      <c r="E627" s="50" t="s">
        <v>3417</v>
      </c>
      <c r="F627" s="50" t="s">
        <v>3986</v>
      </c>
      <c r="G627" s="50" t="s">
        <v>3420</v>
      </c>
      <c r="H627" s="50" t="s">
        <v>3417</v>
      </c>
      <c r="I627" s="83" t="s">
        <v>6973</v>
      </c>
      <c r="J627" s="50" t="s">
        <v>7537</v>
      </c>
      <c r="K627" s="50" t="str">
        <f t="shared" si="35"/>
        <v>000100002001012148</v>
      </c>
    </row>
    <row r="628" spans="1:11" s="72" customFormat="1" ht="16.5" hidden="1" customHeight="1">
      <c r="A628" s="32" t="s">
        <v>2345</v>
      </c>
      <c r="B628" s="32" t="str">
        <f t="shared" si="36"/>
        <v>消费支付/消费信息/消费金额品类分布/玻璃、油漆、壁纸商店</v>
      </c>
      <c r="C628" s="33">
        <v>4</v>
      </c>
      <c r="D628" s="50" t="s">
        <v>3355</v>
      </c>
      <c r="E628" s="50" t="s">
        <v>3417</v>
      </c>
      <c r="F628" s="50" t="s">
        <v>3986</v>
      </c>
      <c r="G628" s="50" t="s">
        <v>3420</v>
      </c>
      <c r="H628" s="50" t="s">
        <v>3417</v>
      </c>
      <c r="I628" s="83" t="s">
        <v>6973</v>
      </c>
      <c r="J628" s="50" t="s">
        <v>7538</v>
      </c>
      <c r="K628" s="50" t="str">
        <f t="shared" si="35"/>
        <v>000100002001012149</v>
      </c>
    </row>
    <row r="629" spans="1:11" s="72" customFormat="1" ht="16.5" hidden="1" customHeight="1">
      <c r="A629" s="32" t="s">
        <v>2347</v>
      </c>
      <c r="B629" s="32" t="str">
        <f t="shared" si="36"/>
        <v>消费支付/消费信息/消费金额品类分布/木材和建材卖场</v>
      </c>
      <c r="C629" s="33">
        <v>4</v>
      </c>
      <c r="D629" s="50" t="s">
        <v>3355</v>
      </c>
      <c r="E629" s="50" t="s">
        <v>3417</v>
      </c>
      <c r="F629" s="50" t="s">
        <v>3986</v>
      </c>
      <c r="G629" s="50" t="s">
        <v>3420</v>
      </c>
      <c r="H629" s="50" t="s">
        <v>3417</v>
      </c>
      <c r="I629" s="83" t="s">
        <v>6973</v>
      </c>
      <c r="J629" s="50" t="s">
        <v>7539</v>
      </c>
      <c r="K629" s="50" t="str">
        <f t="shared" si="35"/>
        <v>000100002001012150</v>
      </c>
    </row>
    <row r="630" spans="1:11" s="72" customFormat="1" ht="16.5" hidden="1" customHeight="1">
      <c r="A630" s="32" t="s">
        <v>2349</v>
      </c>
      <c r="B630" s="32" t="str">
        <f t="shared" si="36"/>
        <v>消费支付/消费信息/消费金额品类分布/地板商店</v>
      </c>
      <c r="C630" s="33">
        <v>4</v>
      </c>
      <c r="D630" s="50" t="s">
        <v>3355</v>
      </c>
      <c r="E630" s="50" t="s">
        <v>3417</v>
      </c>
      <c r="F630" s="50" t="s">
        <v>3986</v>
      </c>
      <c r="G630" s="50" t="s">
        <v>3420</v>
      </c>
      <c r="H630" s="50" t="s">
        <v>3417</v>
      </c>
      <c r="I630" s="83" t="s">
        <v>6973</v>
      </c>
      <c r="J630" s="50" t="s">
        <v>7540</v>
      </c>
      <c r="K630" s="50" t="str">
        <f t="shared" si="35"/>
        <v>000100002001012151</v>
      </c>
    </row>
    <row r="631" spans="1:11" s="72" customFormat="1" ht="16.5" hidden="1" customHeight="1">
      <c r="A631" s="32" t="s">
        <v>2351</v>
      </c>
      <c r="B631" s="32" t="str">
        <f t="shared" si="36"/>
        <v>消费支付/消费信息/消费金额品类分布/帏帐、窗帘、室内装潢商店</v>
      </c>
      <c r="C631" s="33">
        <v>4</v>
      </c>
      <c r="D631" s="50" t="s">
        <v>3355</v>
      </c>
      <c r="E631" s="50" t="s">
        <v>3417</v>
      </c>
      <c r="F631" s="50" t="s">
        <v>3986</v>
      </c>
      <c r="G631" s="50" t="s">
        <v>3420</v>
      </c>
      <c r="H631" s="50" t="s">
        <v>3417</v>
      </c>
      <c r="I631" s="83" t="s">
        <v>6973</v>
      </c>
      <c r="J631" s="50" t="s">
        <v>7541</v>
      </c>
      <c r="K631" s="50" t="str">
        <f t="shared" si="35"/>
        <v>000100002001012152</v>
      </c>
    </row>
    <row r="632" spans="1:11" s="72" customFormat="1" ht="16.5" hidden="1" customHeight="1">
      <c r="A632" s="32" t="s">
        <v>2353</v>
      </c>
      <c r="B632" s="32" t="str">
        <f t="shared" si="36"/>
        <v>消费支付/消费信息/消费金额品类分布/壁炉、壁炉防护网及配件商店</v>
      </c>
      <c r="C632" s="33">
        <v>4</v>
      </c>
      <c r="D632" s="50" t="s">
        <v>3355</v>
      </c>
      <c r="E632" s="50" t="s">
        <v>3417</v>
      </c>
      <c r="F632" s="50" t="s">
        <v>3986</v>
      </c>
      <c r="G632" s="50" t="s">
        <v>3420</v>
      </c>
      <c r="H632" s="50" t="s">
        <v>3417</v>
      </c>
      <c r="I632" s="83" t="s">
        <v>6973</v>
      </c>
      <c r="J632" s="50" t="s">
        <v>7542</v>
      </c>
      <c r="K632" s="50" t="str">
        <f t="shared" si="35"/>
        <v>000100002001012153</v>
      </c>
    </row>
    <row r="633" spans="1:11" s="72" customFormat="1" ht="16.5" hidden="1" customHeight="1">
      <c r="A633" s="32" t="s">
        <v>2355</v>
      </c>
      <c r="B633" s="32" t="str">
        <f t="shared" si="36"/>
        <v>消费支付/消费信息/消费金额品类分布/各种家庭装饰专营店</v>
      </c>
      <c r="C633" s="33">
        <v>4</v>
      </c>
      <c r="D633" s="50" t="s">
        <v>3355</v>
      </c>
      <c r="E633" s="50" t="s">
        <v>3417</v>
      </c>
      <c r="F633" s="50" t="s">
        <v>3986</v>
      </c>
      <c r="G633" s="50" t="s">
        <v>3420</v>
      </c>
      <c r="H633" s="50" t="s">
        <v>3417</v>
      </c>
      <c r="I633" s="83" t="s">
        <v>6973</v>
      </c>
      <c r="J633" s="50" t="s">
        <v>7543</v>
      </c>
      <c r="K633" s="50" t="str">
        <f t="shared" si="35"/>
        <v>000100002001012154</v>
      </c>
    </row>
    <row r="634" spans="1:11" s="72" customFormat="1" ht="16.5" hidden="1" customHeight="1">
      <c r="A634" s="32" t="s">
        <v>2357</v>
      </c>
      <c r="B634" s="32" t="str">
        <f t="shared" si="36"/>
        <v>消费支付/消费信息/消费金额品类分布/装修、装潢、园艺</v>
      </c>
      <c r="C634" s="33">
        <v>4</v>
      </c>
      <c r="D634" s="50" t="s">
        <v>3355</v>
      </c>
      <c r="E634" s="50" t="s">
        <v>3417</v>
      </c>
      <c r="F634" s="50" t="s">
        <v>3986</v>
      </c>
      <c r="G634" s="50" t="s">
        <v>3420</v>
      </c>
      <c r="H634" s="50" t="s">
        <v>3417</v>
      </c>
      <c r="I634" s="83" t="s">
        <v>6973</v>
      </c>
      <c r="J634" s="50" t="s">
        <v>7544</v>
      </c>
      <c r="K634" s="50" t="str">
        <f t="shared" si="35"/>
        <v>000100002001012155</v>
      </c>
    </row>
    <row r="635" spans="1:11" s="72" customFormat="1" ht="16.5" hidden="1" customHeight="1">
      <c r="A635" s="32" t="s">
        <v>2359</v>
      </c>
      <c r="B635" s="32" t="str">
        <f t="shared" si="36"/>
        <v>消费支付/消费信息/消费金额品类分布/住宿服务</v>
      </c>
      <c r="C635" s="33">
        <v>4</v>
      </c>
      <c r="D635" s="50" t="s">
        <v>3355</v>
      </c>
      <c r="E635" s="50" t="s">
        <v>3417</v>
      </c>
      <c r="F635" s="50" t="s">
        <v>3986</v>
      </c>
      <c r="G635" s="50" t="s">
        <v>3420</v>
      </c>
      <c r="H635" s="50" t="s">
        <v>3417</v>
      </c>
      <c r="I635" s="83" t="s">
        <v>6973</v>
      </c>
      <c r="J635" s="50" t="s">
        <v>7545</v>
      </c>
      <c r="K635" s="50" t="str">
        <f t="shared" si="35"/>
        <v>000100002001012156</v>
      </c>
    </row>
    <row r="636" spans="1:11" s="72" customFormat="1" ht="16.5" hidden="1" customHeight="1">
      <c r="A636" s="32" t="s">
        <v>2361</v>
      </c>
      <c r="B636" s="32" t="str">
        <f t="shared" si="36"/>
        <v>消费支付/消费信息/消费金额品类分布/分时使用的别墅或度假用房</v>
      </c>
      <c r="C636" s="33">
        <v>4</v>
      </c>
      <c r="D636" s="50" t="s">
        <v>3355</v>
      </c>
      <c r="E636" s="50" t="s">
        <v>3417</v>
      </c>
      <c r="F636" s="50" t="s">
        <v>3986</v>
      </c>
      <c r="G636" s="50" t="s">
        <v>3420</v>
      </c>
      <c r="H636" s="50" t="s">
        <v>3417</v>
      </c>
      <c r="I636" s="83" t="s">
        <v>6973</v>
      </c>
      <c r="J636" s="50" t="s">
        <v>7546</v>
      </c>
      <c r="K636" s="50" t="str">
        <f t="shared" si="35"/>
        <v>000100002001012157</v>
      </c>
    </row>
    <row r="637" spans="1:11" s="72" customFormat="1" ht="16.5" hidden="1" customHeight="1">
      <c r="A637" s="32" t="s">
        <v>2363</v>
      </c>
      <c r="B637" s="32" t="str">
        <f t="shared" si="36"/>
        <v>消费支付/消费信息/消费金额品类分布/旅行社</v>
      </c>
      <c r="C637" s="33">
        <v>4</v>
      </c>
      <c r="D637" s="50" t="s">
        <v>3355</v>
      </c>
      <c r="E637" s="50" t="s">
        <v>3417</v>
      </c>
      <c r="F637" s="50" t="s">
        <v>3986</v>
      </c>
      <c r="G637" s="50" t="s">
        <v>3420</v>
      </c>
      <c r="H637" s="50" t="s">
        <v>3417</v>
      </c>
      <c r="I637" s="83" t="s">
        <v>6973</v>
      </c>
      <c r="J637" s="50" t="s">
        <v>7547</v>
      </c>
      <c r="K637" s="50" t="str">
        <f t="shared" si="35"/>
        <v>000100002001012158</v>
      </c>
    </row>
    <row r="638" spans="1:11" s="72" customFormat="1" ht="16.5" hidden="1" customHeight="1">
      <c r="A638" s="32" t="s">
        <v>2366</v>
      </c>
      <c r="B638" s="32" t="str">
        <f t="shared" si="36"/>
        <v>消费支付/消费信息/消费金额品类分布/旅游相关服务直销</v>
      </c>
      <c r="C638" s="33">
        <v>4</v>
      </c>
      <c r="D638" s="50" t="s">
        <v>3355</v>
      </c>
      <c r="E638" s="50" t="s">
        <v>3417</v>
      </c>
      <c r="F638" s="50" t="s">
        <v>3986</v>
      </c>
      <c r="G638" s="50" t="s">
        <v>3420</v>
      </c>
      <c r="H638" s="50" t="s">
        <v>3417</v>
      </c>
      <c r="I638" s="83" t="s">
        <v>6973</v>
      </c>
      <c r="J638" s="50" t="s">
        <v>7548</v>
      </c>
      <c r="K638" s="50" t="str">
        <f t="shared" si="35"/>
        <v>000100002001012159</v>
      </c>
    </row>
    <row r="639" spans="1:11" s="72" customFormat="1" ht="16.5" hidden="1" customHeight="1">
      <c r="A639" s="32" t="s">
        <v>2368</v>
      </c>
      <c r="B639" s="32" t="str">
        <f t="shared" si="36"/>
        <v>消费支付/消费信息/消费金额品类分布/旅游与展览</v>
      </c>
      <c r="C639" s="33">
        <v>4</v>
      </c>
      <c r="D639" s="50" t="s">
        <v>3355</v>
      </c>
      <c r="E639" s="50" t="s">
        <v>3417</v>
      </c>
      <c r="F639" s="50" t="s">
        <v>3986</v>
      </c>
      <c r="G639" s="50" t="s">
        <v>3420</v>
      </c>
      <c r="H639" s="50" t="s">
        <v>3417</v>
      </c>
      <c r="I639" s="83" t="s">
        <v>6973</v>
      </c>
      <c r="J639" s="50" t="s">
        <v>7549</v>
      </c>
      <c r="K639" s="50" t="str">
        <f t="shared" si="35"/>
        <v>000100002001012160</v>
      </c>
    </row>
    <row r="640" spans="1:11" s="72" customFormat="1" ht="16.5" hidden="1" customHeight="1">
      <c r="A640" s="32" t="s">
        <v>2370</v>
      </c>
      <c r="B640" s="32" t="str">
        <f t="shared" si="36"/>
        <v>消费支付/消费信息/消费金额品类分布/大型景区售票</v>
      </c>
      <c r="C640" s="33">
        <v>4</v>
      </c>
      <c r="D640" s="50" t="s">
        <v>3355</v>
      </c>
      <c r="E640" s="50" t="s">
        <v>3417</v>
      </c>
      <c r="F640" s="50" t="s">
        <v>3986</v>
      </c>
      <c r="G640" s="50" t="s">
        <v>3420</v>
      </c>
      <c r="H640" s="50" t="s">
        <v>3417</v>
      </c>
      <c r="I640" s="83" t="s">
        <v>6973</v>
      </c>
      <c r="J640" s="50" t="s">
        <v>7550</v>
      </c>
      <c r="K640" s="50" t="str">
        <f t="shared" si="35"/>
        <v>000100002001012161</v>
      </c>
    </row>
    <row r="641" spans="1:11" s="72" customFormat="1" ht="16.5" hidden="1" customHeight="1">
      <c r="A641" s="32" t="s">
        <v>2372</v>
      </c>
      <c r="B641" s="32" t="str">
        <f t="shared" si="36"/>
        <v>消费支付/消费信息/消费金额品类分布/布料、缝纫用品和其他纺织品（批发商）</v>
      </c>
      <c r="C641" s="33">
        <v>4</v>
      </c>
      <c r="D641" s="50" t="s">
        <v>3355</v>
      </c>
      <c r="E641" s="50" t="s">
        <v>3417</v>
      </c>
      <c r="F641" s="50" t="s">
        <v>3986</v>
      </c>
      <c r="G641" s="50" t="s">
        <v>3420</v>
      </c>
      <c r="H641" s="50" t="s">
        <v>3417</v>
      </c>
      <c r="I641" s="83" t="s">
        <v>6973</v>
      </c>
      <c r="J641" s="50" t="s">
        <v>7551</v>
      </c>
      <c r="K641" s="50" t="str">
        <f t="shared" si="35"/>
        <v>000100002001012162</v>
      </c>
    </row>
    <row r="642" spans="1:11" s="72" customFormat="1" ht="16.5" hidden="1" customHeight="1">
      <c r="A642" s="32" t="s">
        <v>2375</v>
      </c>
      <c r="B642" s="32" t="str">
        <f t="shared" si="36"/>
        <v>消费支付/消费信息/消费金额品类分布/男女及儿童制服和服装（批发商）</v>
      </c>
      <c r="C642" s="33">
        <v>4</v>
      </c>
      <c r="D642" s="50" t="s">
        <v>3355</v>
      </c>
      <c r="E642" s="50" t="s">
        <v>3417</v>
      </c>
      <c r="F642" s="50" t="s">
        <v>3986</v>
      </c>
      <c r="G642" s="50" t="s">
        <v>3420</v>
      </c>
      <c r="H642" s="50" t="s">
        <v>3417</v>
      </c>
      <c r="I642" s="83" t="s">
        <v>6973</v>
      </c>
      <c r="J642" s="50" t="s">
        <v>7552</v>
      </c>
      <c r="K642" s="50" t="str">
        <f t="shared" si="35"/>
        <v>000100002001012163</v>
      </c>
    </row>
    <row r="643" spans="1:11" s="72" customFormat="1" ht="16.5" hidden="1" customHeight="1">
      <c r="A643" s="32" t="s">
        <v>2377</v>
      </c>
      <c r="B643" s="32" t="str">
        <f t="shared" si="36"/>
        <v>消费支付/消费信息/消费金额品类分布/鞋类（批发商）</v>
      </c>
      <c r="C643" s="33">
        <v>4</v>
      </c>
      <c r="D643" s="50" t="s">
        <v>3355</v>
      </c>
      <c r="E643" s="50" t="s">
        <v>3417</v>
      </c>
      <c r="F643" s="50" t="s">
        <v>3986</v>
      </c>
      <c r="G643" s="50" t="s">
        <v>3420</v>
      </c>
      <c r="H643" s="50" t="s">
        <v>3417</v>
      </c>
      <c r="I643" s="83" t="s">
        <v>6973</v>
      </c>
      <c r="J643" s="50" t="s">
        <v>7553</v>
      </c>
      <c r="K643" s="50" t="str">
        <f t="shared" si="35"/>
        <v>000100002001012164</v>
      </c>
    </row>
    <row r="644" spans="1:11" s="72" customFormat="1" ht="16.5" hidden="1" customHeight="1">
      <c r="A644" s="32" t="s">
        <v>2379</v>
      </c>
      <c r="B644" s="32" t="str">
        <f t="shared" si="36"/>
        <v>消费支付/消费信息/消费金额品类分布/未列入其他代码的建材批发（批发商）</v>
      </c>
      <c r="C644" s="33">
        <v>4</v>
      </c>
      <c r="D644" s="50" t="s">
        <v>3355</v>
      </c>
      <c r="E644" s="50" t="s">
        <v>3417</v>
      </c>
      <c r="F644" s="50" t="s">
        <v>3986</v>
      </c>
      <c r="G644" s="50" t="s">
        <v>3420</v>
      </c>
      <c r="H644" s="50" t="s">
        <v>3417</v>
      </c>
      <c r="I644" s="83" t="s">
        <v>6973</v>
      </c>
      <c r="J644" s="50" t="s">
        <v>7554</v>
      </c>
      <c r="K644" s="50" t="str">
        <f t="shared" si="35"/>
        <v>000100002001012165</v>
      </c>
    </row>
    <row r="645" spans="1:11" s="72" customFormat="1" ht="16.5" hidden="1" customHeight="1">
      <c r="A645" s="32" t="s">
        <v>2381</v>
      </c>
      <c r="B645" s="32" t="str">
        <f t="shared" si="36"/>
        <v>消费支付/消费信息/消费金额品类分布/电器零件和设备（批发商）</v>
      </c>
      <c r="C645" s="33">
        <v>4</v>
      </c>
      <c r="D645" s="50" t="s">
        <v>3355</v>
      </c>
      <c r="E645" s="50" t="s">
        <v>3417</v>
      </c>
      <c r="F645" s="50" t="s">
        <v>3986</v>
      </c>
      <c r="G645" s="50" t="s">
        <v>3420</v>
      </c>
      <c r="H645" s="50" t="s">
        <v>3417</v>
      </c>
      <c r="I645" s="83" t="s">
        <v>6973</v>
      </c>
      <c r="J645" s="50" t="s">
        <v>7555</v>
      </c>
      <c r="K645" s="50" t="str">
        <f t="shared" si="35"/>
        <v>000100002001012166</v>
      </c>
    </row>
    <row r="646" spans="1:11" s="72" customFormat="1" ht="16.5" hidden="1" customHeight="1">
      <c r="A646" s="32" t="s">
        <v>2383</v>
      </c>
      <c r="B646" s="32" t="str">
        <f t="shared" si="36"/>
        <v>消费支付/消费信息/消费金额品类分布/机动车供应及零配件（批发商）</v>
      </c>
      <c r="C646" s="33">
        <v>4</v>
      </c>
      <c r="D646" s="50" t="s">
        <v>3355</v>
      </c>
      <c r="E646" s="50" t="s">
        <v>3417</v>
      </c>
      <c r="F646" s="50" t="s">
        <v>3986</v>
      </c>
      <c r="G646" s="50" t="s">
        <v>3420</v>
      </c>
      <c r="H646" s="50" t="s">
        <v>3417</v>
      </c>
      <c r="I646" s="83" t="s">
        <v>6973</v>
      </c>
      <c r="J646" s="50" t="s">
        <v>7556</v>
      </c>
      <c r="K646" s="50" t="str">
        <f t="shared" si="35"/>
        <v>000100002001012167</v>
      </c>
    </row>
    <row r="647" spans="1:11" s="72" customFormat="1" ht="16.5" hidden="1" customHeight="1">
      <c r="A647" s="32" t="s">
        <v>2385</v>
      </c>
      <c r="B647" s="32" t="str">
        <f t="shared" si="36"/>
        <v>消费支付/消费信息/消费金额品类分布/金属器材及用品（批发商）</v>
      </c>
      <c r="C647" s="33">
        <v>4</v>
      </c>
      <c r="D647" s="50" t="s">
        <v>3355</v>
      </c>
      <c r="E647" s="50" t="s">
        <v>3417</v>
      </c>
      <c r="F647" s="50" t="s">
        <v>3986</v>
      </c>
      <c r="G647" s="50" t="s">
        <v>3420</v>
      </c>
      <c r="H647" s="50" t="s">
        <v>3417</v>
      </c>
      <c r="I647" s="83" t="s">
        <v>6973</v>
      </c>
      <c r="J647" s="50" t="s">
        <v>7557</v>
      </c>
      <c r="K647" s="50" t="str">
        <f t="shared" si="35"/>
        <v>000100002001012168</v>
      </c>
    </row>
    <row r="648" spans="1:11" s="72" customFormat="1" ht="16.5" hidden="1" customHeight="1">
      <c r="A648" s="32" t="s">
        <v>2387</v>
      </c>
      <c r="B648" s="32" t="str">
        <f t="shared" si="36"/>
        <v>消费支付/消费信息/消费金额品类分布/五金器材及用品（批发商）</v>
      </c>
      <c r="C648" s="33">
        <v>4</v>
      </c>
      <c r="D648" s="50" t="s">
        <v>3355</v>
      </c>
      <c r="E648" s="50" t="s">
        <v>3417</v>
      </c>
      <c r="F648" s="50" t="s">
        <v>3986</v>
      </c>
      <c r="G648" s="50" t="s">
        <v>3420</v>
      </c>
      <c r="H648" s="50" t="s">
        <v>3417</v>
      </c>
      <c r="I648" s="83" t="s">
        <v>6973</v>
      </c>
      <c r="J648" s="50" t="s">
        <v>7558</v>
      </c>
      <c r="K648" s="50" t="str">
        <f t="shared" si="35"/>
        <v>000100002001012169</v>
      </c>
    </row>
    <row r="649" spans="1:11" s="72" customFormat="1" ht="16.5" hidden="1" customHeight="1">
      <c r="A649" s="32" t="s">
        <v>2389</v>
      </c>
      <c r="B649" s="32" t="str">
        <f t="shared" si="36"/>
        <v>消费支付/消费信息/消费金额品类分布/管道和供暖设备（批发商）</v>
      </c>
      <c r="C649" s="33">
        <v>4</v>
      </c>
      <c r="D649" s="50" t="s">
        <v>3355</v>
      </c>
      <c r="E649" s="50" t="s">
        <v>3417</v>
      </c>
      <c r="F649" s="50" t="s">
        <v>3986</v>
      </c>
      <c r="G649" s="50" t="s">
        <v>3420</v>
      </c>
      <c r="H649" s="50" t="s">
        <v>3417</v>
      </c>
      <c r="I649" s="83" t="s">
        <v>6973</v>
      </c>
      <c r="J649" s="50" t="s">
        <v>7559</v>
      </c>
      <c r="K649" s="50" t="str">
        <f t="shared" si="35"/>
        <v>000100002001012170</v>
      </c>
    </row>
    <row r="650" spans="1:11" s="72" customFormat="1" ht="16.5" hidden="1" customHeight="1">
      <c r="A650" s="32" t="s">
        <v>2391</v>
      </c>
      <c r="B650" s="32" t="str">
        <f t="shared" si="36"/>
        <v>消费支付/消费信息/消费金额品类分布/计算机、计算机外围设备（批发商）</v>
      </c>
      <c r="C650" s="33">
        <v>4</v>
      </c>
      <c r="D650" s="50" t="s">
        <v>3355</v>
      </c>
      <c r="E650" s="50" t="s">
        <v>3417</v>
      </c>
      <c r="F650" s="50" t="s">
        <v>3986</v>
      </c>
      <c r="G650" s="50" t="s">
        <v>3420</v>
      </c>
      <c r="H650" s="50" t="s">
        <v>3417</v>
      </c>
      <c r="I650" s="83" t="s">
        <v>6973</v>
      </c>
      <c r="J650" s="50" t="s">
        <v>7560</v>
      </c>
      <c r="K650" s="50" t="str">
        <f t="shared" si="35"/>
        <v>000100002001012171</v>
      </c>
    </row>
    <row r="651" spans="1:11" s="72" customFormat="1" ht="16.5" hidden="1" customHeight="1">
      <c r="A651" s="32" t="s">
        <v>2393</v>
      </c>
      <c r="B651" s="32" t="str">
        <f t="shared" si="36"/>
        <v>消费支付/消费信息/消费金额品类分布/未列入其他代码的商用器材（批发商）</v>
      </c>
      <c r="C651" s="33">
        <v>4</v>
      </c>
      <c r="D651" s="50" t="s">
        <v>3355</v>
      </c>
      <c r="E651" s="50" t="s">
        <v>3417</v>
      </c>
      <c r="F651" s="50" t="s">
        <v>3986</v>
      </c>
      <c r="G651" s="50" t="s">
        <v>3420</v>
      </c>
      <c r="H651" s="50" t="s">
        <v>3417</v>
      </c>
      <c r="I651" s="83" t="s">
        <v>6973</v>
      </c>
      <c r="J651" s="50" t="s">
        <v>7561</v>
      </c>
      <c r="K651" s="50" t="str">
        <f t="shared" si="35"/>
        <v>000100002001012172</v>
      </c>
    </row>
    <row r="652" spans="1:11" s="72" customFormat="1" ht="16.5" hidden="1" customHeight="1">
      <c r="A652" s="32" t="s">
        <v>2395</v>
      </c>
      <c r="B652" s="32" t="str">
        <f t="shared" si="36"/>
        <v>消费支付/消费信息/消费金额品类分布/石油及石油产品（批发商）</v>
      </c>
      <c r="C652" s="33">
        <v>4</v>
      </c>
      <c r="D652" s="50" t="s">
        <v>3355</v>
      </c>
      <c r="E652" s="50" t="s">
        <v>3417</v>
      </c>
      <c r="F652" s="50" t="s">
        <v>3986</v>
      </c>
      <c r="G652" s="50" t="s">
        <v>3420</v>
      </c>
      <c r="H652" s="50" t="s">
        <v>3417</v>
      </c>
      <c r="I652" s="83" t="s">
        <v>6973</v>
      </c>
      <c r="J652" s="50" t="s">
        <v>7562</v>
      </c>
      <c r="K652" s="50" t="str">
        <f t="shared" si="35"/>
        <v>000100002001012173</v>
      </c>
    </row>
    <row r="653" spans="1:11" s="72" customFormat="1" ht="16.5" hidden="1" customHeight="1">
      <c r="A653" s="32" t="s">
        <v>2397</v>
      </c>
      <c r="B653" s="32" t="str">
        <f t="shared" si="36"/>
        <v>消费支付/消费信息/消费金额品类分布/县乡优惠-批发类</v>
      </c>
      <c r="C653" s="33">
        <v>4</v>
      </c>
      <c r="D653" s="50" t="s">
        <v>3355</v>
      </c>
      <c r="E653" s="50" t="s">
        <v>3417</v>
      </c>
      <c r="F653" s="50" t="s">
        <v>3986</v>
      </c>
      <c r="G653" s="50" t="s">
        <v>3420</v>
      </c>
      <c r="H653" s="50" t="s">
        <v>3417</v>
      </c>
      <c r="I653" s="83" t="s">
        <v>6973</v>
      </c>
      <c r="J653" s="50" t="s">
        <v>7563</v>
      </c>
      <c r="K653" s="50" t="str">
        <f t="shared" si="35"/>
        <v>000100002001012174</v>
      </c>
    </row>
    <row r="654" spans="1:11" s="72" customFormat="1" ht="16.5" hidden="1" customHeight="1">
      <c r="A654" s="32" t="s">
        <v>2399</v>
      </c>
      <c r="B654" s="32" t="str">
        <f t="shared" si="36"/>
        <v>消费支付/消费信息/消费金额品类分布/油漆、清漆用品（批发商）</v>
      </c>
      <c r="C654" s="33">
        <v>4</v>
      </c>
      <c r="D654" s="50" t="s">
        <v>3355</v>
      </c>
      <c r="E654" s="50" t="s">
        <v>3417</v>
      </c>
      <c r="F654" s="50" t="s">
        <v>3986</v>
      </c>
      <c r="G654" s="50" t="s">
        <v>3420</v>
      </c>
      <c r="H654" s="50" t="s">
        <v>3417</v>
      </c>
      <c r="I654" s="83" t="s">
        <v>6973</v>
      </c>
      <c r="J654" s="50" t="s">
        <v>7564</v>
      </c>
      <c r="K654" s="50" t="str">
        <f t="shared" si="35"/>
        <v>000100002001012175</v>
      </c>
    </row>
    <row r="655" spans="1:11" s="72" customFormat="1" ht="16.5" hidden="1" customHeight="1">
      <c r="A655" s="32" t="s">
        <v>2401</v>
      </c>
      <c r="B655" s="32" t="str">
        <f t="shared" si="36"/>
        <v>消费支付/消费信息/消费金额品类分布/花木栽种用品、苗木和花卉（批发商）</v>
      </c>
      <c r="C655" s="33">
        <v>4</v>
      </c>
      <c r="D655" s="50" t="s">
        <v>3355</v>
      </c>
      <c r="E655" s="50" t="s">
        <v>3417</v>
      </c>
      <c r="F655" s="50" t="s">
        <v>3986</v>
      </c>
      <c r="G655" s="50" t="s">
        <v>3420</v>
      </c>
      <c r="H655" s="50" t="s">
        <v>3417</v>
      </c>
      <c r="I655" s="83" t="s">
        <v>6973</v>
      </c>
      <c r="J655" s="50" t="s">
        <v>7565</v>
      </c>
      <c r="K655" s="50" t="str">
        <f t="shared" si="35"/>
        <v>000100002001012176</v>
      </c>
    </row>
    <row r="656" spans="1:11" s="72" customFormat="1" ht="16.5" hidden="1" customHeight="1">
      <c r="A656" s="32" t="s">
        <v>2403</v>
      </c>
      <c r="B656" s="32" t="str">
        <f t="shared" si="36"/>
        <v>消费支付/消费信息/消费金额品类分布/其他批发商</v>
      </c>
      <c r="C656" s="33">
        <v>4</v>
      </c>
      <c r="D656" s="50" t="s">
        <v>3355</v>
      </c>
      <c r="E656" s="50" t="s">
        <v>3417</v>
      </c>
      <c r="F656" s="50" t="s">
        <v>3986</v>
      </c>
      <c r="G656" s="50" t="s">
        <v>3420</v>
      </c>
      <c r="H656" s="50" t="s">
        <v>3417</v>
      </c>
      <c r="I656" s="83" t="s">
        <v>6973</v>
      </c>
      <c r="J656" s="50" t="s">
        <v>7566</v>
      </c>
      <c r="K656" s="50" t="str">
        <f t="shared" si="35"/>
        <v>000100002001012177</v>
      </c>
    </row>
    <row r="657" spans="1:11" s="72" customFormat="1" ht="16.5" hidden="1" customHeight="1">
      <c r="A657" s="32" t="s">
        <v>2405</v>
      </c>
      <c r="B657" s="32" t="str">
        <f t="shared" si="36"/>
        <v>消费支付/消费信息/消费金额品类分布/办公、影印及萎缩摄影器材（批发商）</v>
      </c>
      <c r="C657" s="33">
        <v>4</v>
      </c>
      <c r="D657" s="50" t="s">
        <v>3355</v>
      </c>
      <c r="E657" s="50" t="s">
        <v>3417</v>
      </c>
      <c r="F657" s="50" t="s">
        <v>3986</v>
      </c>
      <c r="G657" s="50" t="s">
        <v>3420</v>
      </c>
      <c r="H657" s="50" t="s">
        <v>3417</v>
      </c>
      <c r="I657" s="83" t="s">
        <v>6973</v>
      </c>
      <c r="J657" s="50" t="s">
        <v>7567</v>
      </c>
      <c r="K657" s="50" t="str">
        <f t="shared" si="35"/>
        <v>000100002001012178</v>
      </c>
    </row>
    <row r="658" spans="1:11" s="72" customFormat="1" ht="16.5" hidden="1" customHeight="1">
      <c r="A658" s="32" t="s">
        <v>2407</v>
      </c>
      <c r="B658" s="32" t="str">
        <f t="shared" si="36"/>
        <v>消费支付/消费信息/消费金额品类分布/大型企业批发</v>
      </c>
      <c r="C658" s="33">
        <v>4</v>
      </c>
      <c r="D658" s="50" t="s">
        <v>3355</v>
      </c>
      <c r="E658" s="50" t="s">
        <v>3417</v>
      </c>
      <c r="F658" s="50" t="s">
        <v>3986</v>
      </c>
      <c r="G658" s="50" t="s">
        <v>3420</v>
      </c>
      <c r="H658" s="50" t="s">
        <v>3417</v>
      </c>
      <c r="I658" s="83" t="s">
        <v>6973</v>
      </c>
      <c r="J658" s="50" t="s">
        <v>7568</v>
      </c>
      <c r="K658" s="50" t="str">
        <f t="shared" si="35"/>
        <v>000100002001012179</v>
      </c>
    </row>
    <row r="659" spans="1:11" s="72" customFormat="1" ht="16.5" hidden="1" customHeight="1">
      <c r="A659" s="32" t="s">
        <v>2409</v>
      </c>
      <c r="B659" s="32" t="str">
        <f t="shared" si="36"/>
        <v>消费支付/消费信息/消费金额品类分布/办公及商务家具（批发商）</v>
      </c>
      <c r="C659" s="33">
        <v>4</v>
      </c>
      <c r="D659" s="50" t="s">
        <v>3355</v>
      </c>
      <c r="E659" s="50" t="s">
        <v>3417</v>
      </c>
      <c r="F659" s="50" t="s">
        <v>3986</v>
      </c>
      <c r="G659" s="50" t="s">
        <v>3420</v>
      </c>
      <c r="H659" s="50" t="s">
        <v>3417</v>
      </c>
      <c r="I659" s="83" t="s">
        <v>6973</v>
      </c>
      <c r="J659" s="50" t="s">
        <v>7569</v>
      </c>
      <c r="K659" s="50" t="str">
        <f t="shared" si="35"/>
        <v>000100002001012180</v>
      </c>
    </row>
    <row r="660" spans="1:11" s="72" customFormat="1" ht="16.5" hidden="1" customHeight="1">
      <c r="A660" s="32" t="s">
        <v>2411</v>
      </c>
      <c r="B660" s="32" t="str">
        <f t="shared" si="36"/>
        <v>消费支付/消费信息/消费金额品类分布/文具/办公用品/复印纸/书写纸（批发商）</v>
      </c>
      <c r="C660" s="33">
        <v>4</v>
      </c>
      <c r="D660" s="50" t="s">
        <v>3355</v>
      </c>
      <c r="E660" s="50" t="s">
        <v>3417</v>
      </c>
      <c r="F660" s="50" t="s">
        <v>3986</v>
      </c>
      <c r="G660" s="50" t="s">
        <v>3420</v>
      </c>
      <c r="H660" s="50" t="s">
        <v>3417</v>
      </c>
      <c r="I660" s="83" t="s">
        <v>6973</v>
      </c>
      <c r="J660" s="50" t="s">
        <v>7570</v>
      </c>
      <c r="K660" s="50" t="str">
        <f t="shared" si="35"/>
        <v>000100002001012181</v>
      </c>
    </row>
    <row r="661" spans="1:11" s="72" customFormat="1" ht="16.5" hidden="1" customHeight="1">
      <c r="A661" s="32" t="s">
        <v>2413</v>
      </c>
      <c r="B661" s="32" t="str">
        <f t="shared" si="36"/>
        <v>消费支付/消费信息/消费金额品类分布/书、期刊和报纸（批发商）</v>
      </c>
      <c r="C661" s="33">
        <v>4</v>
      </c>
      <c r="D661" s="50" t="s">
        <v>3355</v>
      </c>
      <c r="E661" s="50" t="s">
        <v>3417</v>
      </c>
      <c r="F661" s="50" t="s">
        <v>3986</v>
      </c>
      <c r="G661" s="50" t="s">
        <v>3420</v>
      </c>
      <c r="H661" s="50" t="s">
        <v>3417</v>
      </c>
      <c r="I661" s="83" t="s">
        <v>6973</v>
      </c>
      <c r="J661" s="50" t="s">
        <v>7571</v>
      </c>
      <c r="K661" s="50" t="str">
        <f t="shared" si="35"/>
        <v>000100002001012182</v>
      </c>
    </row>
    <row r="662" spans="1:11" s="72" customFormat="1" ht="16.5" hidden="1" customHeight="1">
      <c r="A662" s="32" t="s">
        <v>2415</v>
      </c>
      <c r="B662" s="32" t="str">
        <f t="shared" si="36"/>
        <v>消费支付/消费信息/消费金额品类分布/药品和药品经营者（批发商）</v>
      </c>
      <c r="C662" s="33">
        <v>4</v>
      </c>
      <c r="D662" s="50" t="s">
        <v>3355</v>
      </c>
      <c r="E662" s="50" t="s">
        <v>3417</v>
      </c>
      <c r="F662" s="50" t="s">
        <v>3986</v>
      </c>
      <c r="G662" s="50" t="s">
        <v>3420</v>
      </c>
      <c r="H662" s="50" t="s">
        <v>3417</v>
      </c>
      <c r="I662" s="83" t="s">
        <v>6973</v>
      </c>
      <c r="J662" s="50" t="s">
        <v>7572</v>
      </c>
      <c r="K662" s="50" t="str">
        <f t="shared" si="35"/>
        <v>000100002001012183</v>
      </c>
    </row>
    <row r="663" spans="1:11" s="72" customFormat="1" ht="16.5" hidden="1" customHeight="1">
      <c r="A663" s="32" t="s">
        <v>2417</v>
      </c>
      <c r="B663" s="32" t="str">
        <f t="shared" si="36"/>
        <v>消费支付/消费信息/消费金额品类分布/牙科/实验室/医疗/眼科医院器材和用品（批发商）</v>
      </c>
      <c r="C663" s="33">
        <v>4</v>
      </c>
      <c r="D663" s="50" t="s">
        <v>3355</v>
      </c>
      <c r="E663" s="50" t="s">
        <v>3417</v>
      </c>
      <c r="F663" s="50" t="s">
        <v>3986</v>
      </c>
      <c r="G663" s="50" t="s">
        <v>3420</v>
      </c>
      <c r="H663" s="50" t="s">
        <v>3417</v>
      </c>
      <c r="I663" s="83" t="s">
        <v>6973</v>
      </c>
      <c r="J663" s="50" t="s">
        <v>7573</v>
      </c>
      <c r="K663" s="50" t="str">
        <f t="shared" si="35"/>
        <v>000100002001012184</v>
      </c>
    </row>
    <row r="664" spans="1:11" s="72" customFormat="1" ht="16.5" hidden="1" customHeight="1">
      <c r="A664" s="32" t="s">
        <v>2419</v>
      </c>
      <c r="B664" s="32" t="str">
        <f t="shared" si="36"/>
        <v>消费支付/消费信息/消费金额品类分布/金融机构</v>
      </c>
      <c r="C664" s="33">
        <v>4</v>
      </c>
      <c r="D664" s="50" t="s">
        <v>3355</v>
      </c>
      <c r="E664" s="50" t="s">
        <v>3417</v>
      </c>
      <c r="F664" s="50" t="s">
        <v>3986</v>
      </c>
      <c r="G664" s="50" t="s">
        <v>3420</v>
      </c>
      <c r="H664" s="50" t="s">
        <v>3417</v>
      </c>
      <c r="I664" s="83" t="s">
        <v>6973</v>
      </c>
      <c r="J664" s="50" t="s">
        <v>7574</v>
      </c>
      <c r="K664" s="50" t="str">
        <f t="shared" si="35"/>
        <v>000100002001012185</v>
      </c>
    </row>
    <row r="665" spans="1:11" s="72" customFormat="1" ht="16.5" hidden="1" customHeight="1">
      <c r="A665" s="32" t="s">
        <v>2421</v>
      </c>
      <c r="B665" s="32" t="str">
        <f t="shared" si="36"/>
        <v>消费支付/消费信息/消费金额品类分布/金融机构－人工现金支付</v>
      </c>
      <c r="C665" s="33">
        <v>4</v>
      </c>
      <c r="D665" s="50" t="s">
        <v>3355</v>
      </c>
      <c r="E665" s="50" t="s">
        <v>3417</v>
      </c>
      <c r="F665" s="50" t="s">
        <v>3986</v>
      </c>
      <c r="G665" s="50" t="s">
        <v>3420</v>
      </c>
      <c r="H665" s="50" t="s">
        <v>3417</v>
      </c>
      <c r="I665" s="83" t="s">
        <v>6973</v>
      </c>
      <c r="J665" s="50" t="s">
        <v>7575</v>
      </c>
      <c r="K665" s="50" t="str">
        <f t="shared" si="35"/>
        <v>000100002001012186</v>
      </c>
    </row>
    <row r="666" spans="1:11" s="72" customFormat="1" ht="16.5" hidden="1" customHeight="1">
      <c r="A666" s="32" t="s">
        <v>2423</v>
      </c>
      <c r="B666" s="32" t="str">
        <f t="shared" si="36"/>
        <v>消费支付/消费信息/消费金额品类分布/金融机构－自动现金支付</v>
      </c>
      <c r="C666" s="33">
        <v>4</v>
      </c>
      <c r="D666" s="50" t="s">
        <v>3355</v>
      </c>
      <c r="E666" s="50" t="s">
        <v>3417</v>
      </c>
      <c r="F666" s="50" t="s">
        <v>3986</v>
      </c>
      <c r="G666" s="50" t="s">
        <v>3420</v>
      </c>
      <c r="H666" s="50" t="s">
        <v>3417</v>
      </c>
      <c r="I666" s="83" t="s">
        <v>6973</v>
      </c>
      <c r="J666" s="50" t="s">
        <v>7576</v>
      </c>
      <c r="K666" s="50" t="str">
        <f t="shared" si="35"/>
        <v>000100002001012187</v>
      </c>
    </row>
    <row r="667" spans="1:11" s="72" customFormat="1" ht="16.5" hidden="1" customHeight="1">
      <c r="A667" s="32" t="s">
        <v>2425</v>
      </c>
      <c r="B667" s="32" t="str">
        <f t="shared" si="36"/>
        <v>消费支付/消费信息/消费金额品类分布/汽车零件配件商店</v>
      </c>
      <c r="C667" s="33">
        <v>4</v>
      </c>
      <c r="D667" s="50" t="s">
        <v>3355</v>
      </c>
      <c r="E667" s="50" t="s">
        <v>3417</v>
      </c>
      <c r="F667" s="50" t="s">
        <v>3986</v>
      </c>
      <c r="G667" s="50" t="s">
        <v>3420</v>
      </c>
      <c r="H667" s="50" t="s">
        <v>3417</v>
      </c>
      <c r="I667" s="83" t="s">
        <v>6973</v>
      </c>
      <c r="J667" s="50" t="s">
        <v>7577</v>
      </c>
      <c r="K667" s="50" t="str">
        <f t="shared" si="35"/>
        <v>000100002001012188</v>
      </c>
    </row>
    <row r="668" spans="1:11" s="72" customFormat="1" ht="16.5" hidden="1" customHeight="1">
      <c r="A668" s="32" t="s">
        <v>2428</v>
      </c>
      <c r="B668" s="32" t="str">
        <f t="shared" si="36"/>
        <v>消费支付/消费信息/消费金额品类分布/汽车轮胎商店</v>
      </c>
      <c r="C668" s="33">
        <v>4</v>
      </c>
      <c r="D668" s="50" t="s">
        <v>3355</v>
      </c>
      <c r="E668" s="50" t="s">
        <v>3417</v>
      </c>
      <c r="F668" s="50" t="s">
        <v>3986</v>
      </c>
      <c r="G668" s="50" t="s">
        <v>3420</v>
      </c>
      <c r="H668" s="50" t="s">
        <v>3417</v>
      </c>
      <c r="I668" s="83" t="s">
        <v>6973</v>
      </c>
      <c r="J668" s="50" t="s">
        <v>7578</v>
      </c>
      <c r="K668" s="50" t="str">
        <f t="shared" si="35"/>
        <v>000100002001012189</v>
      </c>
    </row>
    <row r="669" spans="1:11" s="72" customFormat="1" ht="16.5" hidden="1" customHeight="1">
      <c r="A669" s="32" t="s">
        <v>2430</v>
      </c>
      <c r="B669" s="32" t="str">
        <f t="shared" si="36"/>
        <v>消费支付/消费信息/消费金额品类分布/自助加油站</v>
      </c>
      <c r="C669" s="33">
        <v>4</v>
      </c>
      <c r="D669" s="50" t="s">
        <v>3355</v>
      </c>
      <c r="E669" s="50" t="s">
        <v>3417</v>
      </c>
      <c r="F669" s="50" t="s">
        <v>3986</v>
      </c>
      <c r="G669" s="50" t="s">
        <v>3420</v>
      </c>
      <c r="H669" s="50" t="s">
        <v>3417</v>
      </c>
      <c r="I669" s="83" t="s">
        <v>6973</v>
      </c>
      <c r="J669" s="50" t="s">
        <v>7579</v>
      </c>
      <c r="K669" s="50" t="str">
        <f t="shared" si="35"/>
        <v>000100002001012190</v>
      </c>
    </row>
    <row r="670" spans="1:11" s="72" customFormat="1" ht="16.5" hidden="1" customHeight="1">
      <c r="A670" s="32" t="s">
        <v>2432</v>
      </c>
      <c r="B670" s="32" t="str">
        <f t="shared" si="36"/>
        <v>消费支付/消费信息/消费金额品类分布/加油站、服务站</v>
      </c>
      <c r="C670" s="33">
        <v>4</v>
      </c>
      <c r="D670" s="50" t="s">
        <v>3355</v>
      </c>
      <c r="E670" s="50" t="s">
        <v>3417</v>
      </c>
      <c r="F670" s="50" t="s">
        <v>3986</v>
      </c>
      <c r="G670" s="50" t="s">
        <v>3420</v>
      </c>
      <c r="H670" s="50" t="s">
        <v>3417</v>
      </c>
      <c r="I670" s="83" t="s">
        <v>6973</v>
      </c>
      <c r="J670" s="50" t="s">
        <v>7580</v>
      </c>
      <c r="K670" s="50" t="str">
        <f t="shared" si="35"/>
        <v>000100002001012191</v>
      </c>
    </row>
    <row r="671" spans="1:11" s="72" customFormat="1" ht="16.5" hidden="1" customHeight="1">
      <c r="A671" s="32" t="s">
        <v>2434</v>
      </c>
      <c r="B671" s="32" t="str">
        <f t="shared" si="36"/>
        <v>消费支付/消费信息/消费金额品类分布/汽车、飞行器、农用机车综合经营商</v>
      </c>
      <c r="C671" s="33">
        <v>4</v>
      </c>
      <c r="D671" s="50" t="s">
        <v>3355</v>
      </c>
      <c r="E671" s="50" t="s">
        <v>3417</v>
      </c>
      <c r="F671" s="50" t="s">
        <v>3986</v>
      </c>
      <c r="G671" s="50" t="s">
        <v>3420</v>
      </c>
      <c r="H671" s="50" t="s">
        <v>3417</v>
      </c>
      <c r="I671" s="83" t="s">
        <v>6973</v>
      </c>
      <c r="J671" s="50" t="s">
        <v>7581</v>
      </c>
      <c r="K671" s="50" t="str">
        <f t="shared" si="35"/>
        <v>000100002001012192</v>
      </c>
    </row>
    <row r="672" spans="1:11" s="72" customFormat="1" ht="16.5" hidden="1" customHeight="1">
      <c r="A672" s="32" t="s">
        <v>2436</v>
      </c>
      <c r="B672" s="32" t="str">
        <f t="shared" si="36"/>
        <v>消费支付/消费信息/消费金额品类分布/新旧汽车销售</v>
      </c>
      <c r="C672" s="33">
        <v>4</v>
      </c>
      <c r="D672" s="50" t="s">
        <v>3355</v>
      </c>
      <c r="E672" s="50" t="s">
        <v>3417</v>
      </c>
      <c r="F672" s="50" t="s">
        <v>3986</v>
      </c>
      <c r="G672" s="50" t="s">
        <v>3420</v>
      </c>
      <c r="H672" s="50" t="s">
        <v>3417</v>
      </c>
      <c r="I672" s="83" t="s">
        <v>6973</v>
      </c>
      <c r="J672" s="50" t="s">
        <v>7582</v>
      </c>
      <c r="K672" s="50" t="str">
        <f t="shared" ref="K672:K735" si="37">D672&amp;E672&amp;F672&amp;G672&amp;H672&amp;I672&amp;J672</f>
        <v>000100002001012193</v>
      </c>
    </row>
    <row r="673" spans="1:11" s="72" customFormat="1" ht="16.5" hidden="1" customHeight="1">
      <c r="A673" s="32" t="s">
        <v>2438</v>
      </c>
      <c r="B673" s="32" t="str">
        <f t="shared" ref="B673:B736" si="38">"消费支付/消费信息/消费金额品类分布/"&amp;A673</f>
        <v>消费支付/消费信息/消费金额品类分布/汽车货车经销商－专门从事旧车的销售、服务、维修、零件及出租</v>
      </c>
      <c r="C673" s="33">
        <v>4</v>
      </c>
      <c r="D673" s="50" t="s">
        <v>3355</v>
      </c>
      <c r="E673" s="50" t="s">
        <v>3417</v>
      </c>
      <c r="F673" s="50" t="s">
        <v>3986</v>
      </c>
      <c r="G673" s="50" t="s">
        <v>3420</v>
      </c>
      <c r="H673" s="50" t="s">
        <v>3417</v>
      </c>
      <c r="I673" s="83" t="s">
        <v>6973</v>
      </c>
      <c r="J673" s="50" t="s">
        <v>7583</v>
      </c>
      <c r="K673" s="50" t="str">
        <f t="shared" si="37"/>
        <v>000100002001012194</v>
      </c>
    </row>
    <row r="674" spans="1:11" s="72" customFormat="1" ht="16.5" hidden="1" customHeight="1">
      <c r="A674" s="32" t="s">
        <v>2440</v>
      </c>
      <c r="B674" s="32" t="str">
        <f t="shared" si="38"/>
        <v>消费支付/消费信息/消费金额品类分布/活动房车销售</v>
      </c>
      <c r="C674" s="33">
        <v>4</v>
      </c>
      <c r="D674" s="50" t="s">
        <v>3355</v>
      </c>
      <c r="E674" s="50" t="s">
        <v>3417</v>
      </c>
      <c r="F674" s="50" t="s">
        <v>3986</v>
      </c>
      <c r="G674" s="50" t="s">
        <v>3420</v>
      </c>
      <c r="H674" s="50" t="s">
        <v>3417</v>
      </c>
      <c r="I674" s="83" t="s">
        <v>6973</v>
      </c>
      <c r="J674" s="50" t="s">
        <v>7584</v>
      </c>
      <c r="K674" s="50" t="str">
        <f t="shared" si="37"/>
        <v>000100002001012195</v>
      </c>
    </row>
    <row r="675" spans="1:11" s="72" customFormat="1" ht="16.5" hidden="1" customHeight="1">
      <c r="A675" s="32" t="s">
        <v>2442</v>
      </c>
      <c r="B675" s="32" t="str">
        <f t="shared" si="38"/>
        <v>消费支付/消费信息/消费金额品类分布/旅行拖车、娱乐用车销售商</v>
      </c>
      <c r="C675" s="33">
        <v>4</v>
      </c>
      <c r="D675" s="50" t="s">
        <v>3355</v>
      </c>
      <c r="E675" s="50" t="s">
        <v>3417</v>
      </c>
      <c r="F675" s="50" t="s">
        <v>3986</v>
      </c>
      <c r="G675" s="50" t="s">
        <v>3420</v>
      </c>
      <c r="H675" s="50" t="s">
        <v>3417</v>
      </c>
      <c r="I675" s="83" t="s">
        <v>6973</v>
      </c>
      <c r="J675" s="50" t="s">
        <v>7585</v>
      </c>
      <c r="K675" s="50" t="str">
        <f t="shared" si="37"/>
        <v>000100002001012196</v>
      </c>
    </row>
    <row r="676" spans="1:11" s="72" customFormat="1" ht="16.5" hidden="1" customHeight="1">
      <c r="A676" s="32" t="s">
        <v>2444</v>
      </c>
      <c r="B676" s="32" t="str">
        <f t="shared" si="38"/>
        <v>消费支付/消费信息/消费金额品类分布/露营、房车销售商</v>
      </c>
      <c r="C676" s="33">
        <v>4</v>
      </c>
      <c r="D676" s="50" t="s">
        <v>3355</v>
      </c>
      <c r="E676" s="50" t="s">
        <v>3417</v>
      </c>
      <c r="F676" s="50" t="s">
        <v>3986</v>
      </c>
      <c r="G676" s="50" t="s">
        <v>3420</v>
      </c>
      <c r="H676" s="50" t="s">
        <v>3417</v>
      </c>
      <c r="I676" s="83" t="s">
        <v>6973</v>
      </c>
      <c r="J676" s="50" t="s">
        <v>7586</v>
      </c>
      <c r="K676" s="50" t="str">
        <f t="shared" si="37"/>
        <v>000100002001012197</v>
      </c>
    </row>
    <row r="677" spans="1:11" s="72" customFormat="1" ht="16.5" hidden="1" customHeight="1">
      <c r="A677" s="32" t="s">
        <v>2446</v>
      </c>
      <c r="B677" s="32" t="str">
        <f t="shared" si="38"/>
        <v>消费支付/消费信息/消费金额品类分布/雪车商</v>
      </c>
      <c r="C677" s="33">
        <v>4</v>
      </c>
      <c r="D677" s="50" t="s">
        <v>3355</v>
      </c>
      <c r="E677" s="50" t="s">
        <v>3417</v>
      </c>
      <c r="F677" s="50" t="s">
        <v>3986</v>
      </c>
      <c r="G677" s="50" t="s">
        <v>3420</v>
      </c>
      <c r="H677" s="50" t="s">
        <v>3417</v>
      </c>
      <c r="I677" s="83" t="s">
        <v>6973</v>
      </c>
      <c r="J677" s="50" t="s">
        <v>7587</v>
      </c>
      <c r="K677" s="50" t="str">
        <f t="shared" si="37"/>
        <v>000100002001012198</v>
      </c>
    </row>
    <row r="678" spans="1:11" s="72" customFormat="1" ht="16.5" hidden="1" customHeight="1">
      <c r="A678" s="32" t="s">
        <v>2448</v>
      </c>
      <c r="B678" s="32" t="str">
        <f t="shared" si="38"/>
        <v>消费支付/消费信息/消费金额品类分布/摩托车商店和经销商</v>
      </c>
      <c r="C678" s="33">
        <v>4</v>
      </c>
      <c r="D678" s="50" t="s">
        <v>3355</v>
      </c>
      <c r="E678" s="50" t="s">
        <v>3417</v>
      </c>
      <c r="F678" s="50" t="s">
        <v>3986</v>
      </c>
      <c r="G678" s="50" t="s">
        <v>3420</v>
      </c>
      <c r="H678" s="50" t="s">
        <v>3417</v>
      </c>
      <c r="I678" s="83" t="s">
        <v>6973</v>
      </c>
      <c r="J678" s="50" t="s">
        <v>7588</v>
      </c>
      <c r="K678" s="50" t="str">
        <f t="shared" si="37"/>
        <v>000100002001012199</v>
      </c>
    </row>
    <row r="679" spans="1:11" s="72" customFormat="1" ht="16.5" hidden="1" customHeight="1">
      <c r="A679" s="32" t="s">
        <v>2450</v>
      </c>
      <c r="B679" s="32" t="str">
        <f t="shared" si="38"/>
        <v>消费支付/消费信息/消费金额品类分布/车体维修店</v>
      </c>
      <c r="C679" s="33">
        <v>4</v>
      </c>
      <c r="D679" s="50" t="s">
        <v>3355</v>
      </c>
      <c r="E679" s="50" t="s">
        <v>3417</v>
      </c>
      <c r="F679" s="50" t="s">
        <v>3986</v>
      </c>
      <c r="G679" s="50" t="s">
        <v>3420</v>
      </c>
      <c r="H679" s="50" t="s">
        <v>3417</v>
      </c>
      <c r="I679" s="83" t="s">
        <v>6973</v>
      </c>
      <c r="J679" s="50" t="s">
        <v>7589</v>
      </c>
      <c r="K679" s="50" t="str">
        <f t="shared" si="37"/>
        <v>000100002001012200</v>
      </c>
    </row>
    <row r="680" spans="1:11" s="72" customFormat="1" ht="16.5" hidden="1" customHeight="1">
      <c r="A680" s="32" t="s">
        <v>2452</v>
      </c>
      <c r="B680" s="32" t="str">
        <f t="shared" si="38"/>
        <v>消费支付/消费信息/消费金额品类分布/轮胎翻新、维修店</v>
      </c>
      <c r="C680" s="33">
        <v>4</v>
      </c>
      <c r="D680" s="50" t="s">
        <v>3355</v>
      </c>
      <c r="E680" s="50" t="s">
        <v>3417</v>
      </c>
      <c r="F680" s="50" t="s">
        <v>3986</v>
      </c>
      <c r="G680" s="50" t="s">
        <v>3420</v>
      </c>
      <c r="H680" s="50" t="s">
        <v>3417</v>
      </c>
      <c r="I680" s="83" t="s">
        <v>6973</v>
      </c>
      <c r="J680" s="50" t="s">
        <v>7590</v>
      </c>
      <c r="K680" s="50" t="str">
        <f t="shared" si="37"/>
        <v>000100002001012201</v>
      </c>
    </row>
    <row r="681" spans="1:11" s="72" customFormat="1" ht="16.5" hidden="1" customHeight="1">
      <c r="A681" s="32" t="s">
        <v>2454</v>
      </c>
      <c r="B681" s="32" t="str">
        <f t="shared" si="38"/>
        <v>消费支付/消费信息/消费金额品类分布/汽车喷漆店</v>
      </c>
      <c r="C681" s="33">
        <v>4</v>
      </c>
      <c r="D681" s="50" t="s">
        <v>3355</v>
      </c>
      <c r="E681" s="50" t="s">
        <v>3417</v>
      </c>
      <c r="F681" s="50" t="s">
        <v>3986</v>
      </c>
      <c r="G681" s="50" t="s">
        <v>3420</v>
      </c>
      <c r="H681" s="50" t="s">
        <v>3417</v>
      </c>
      <c r="I681" s="83" t="s">
        <v>6973</v>
      </c>
      <c r="J681" s="50" t="s">
        <v>7591</v>
      </c>
      <c r="K681" s="50" t="str">
        <f t="shared" si="37"/>
        <v>000100002001012202</v>
      </c>
    </row>
    <row r="682" spans="1:11" s="72" customFormat="1" ht="16.5" hidden="1" customHeight="1">
      <c r="A682" s="32" t="s">
        <v>2456</v>
      </c>
      <c r="B682" s="32" t="str">
        <f t="shared" si="38"/>
        <v>消费支付/消费信息/消费金额品类分布/洗车</v>
      </c>
      <c r="C682" s="33">
        <v>4</v>
      </c>
      <c r="D682" s="50" t="s">
        <v>3355</v>
      </c>
      <c r="E682" s="50" t="s">
        <v>3417</v>
      </c>
      <c r="F682" s="50" t="s">
        <v>3986</v>
      </c>
      <c r="G682" s="50" t="s">
        <v>3420</v>
      </c>
      <c r="H682" s="50" t="s">
        <v>3417</v>
      </c>
      <c r="I682" s="83" t="s">
        <v>6973</v>
      </c>
      <c r="J682" s="50" t="s">
        <v>7592</v>
      </c>
      <c r="K682" s="50" t="str">
        <f t="shared" si="37"/>
        <v>000100002001012203</v>
      </c>
    </row>
    <row r="683" spans="1:11" s="72" customFormat="1" ht="16.5" hidden="1" customHeight="1">
      <c r="A683" s="32" t="s">
        <v>2458</v>
      </c>
      <c r="B683" s="32" t="str">
        <f t="shared" si="38"/>
        <v>消费支付/消费信息/消费金额品类分布/汽车维修、服务商店（非经销商）</v>
      </c>
      <c r="C683" s="33">
        <v>4</v>
      </c>
      <c r="D683" s="50" t="s">
        <v>3355</v>
      </c>
      <c r="E683" s="50" t="s">
        <v>3417</v>
      </c>
      <c r="F683" s="50" t="s">
        <v>3986</v>
      </c>
      <c r="G683" s="50" t="s">
        <v>3420</v>
      </c>
      <c r="H683" s="50" t="s">
        <v>3417</v>
      </c>
      <c r="I683" s="83" t="s">
        <v>6973</v>
      </c>
      <c r="J683" s="50" t="s">
        <v>7593</v>
      </c>
      <c r="K683" s="50" t="str">
        <f t="shared" si="37"/>
        <v>000100002001012204</v>
      </c>
    </row>
    <row r="684" spans="1:11" s="72" customFormat="1" ht="16.5" hidden="1" customHeight="1">
      <c r="A684" s="32" t="s">
        <v>2460</v>
      </c>
      <c r="B684" s="32" t="str">
        <f t="shared" si="38"/>
        <v>消费支付/消费信息/消费金额品类分布/拖车服务</v>
      </c>
      <c r="C684" s="33">
        <v>4</v>
      </c>
      <c r="D684" s="50" t="s">
        <v>3355</v>
      </c>
      <c r="E684" s="50" t="s">
        <v>3417</v>
      </c>
      <c r="F684" s="50" t="s">
        <v>3986</v>
      </c>
      <c r="G684" s="50" t="s">
        <v>3420</v>
      </c>
      <c r="H684" s="50" t="s">
        <v>3417</v>
      </c>
      <c r="I684" s="83" t="s">
        <v>6973</v>
      </c>
      <c r="J684" s="50" t="s">
        <v>7594</v>
      </c>
      <c r="K684" s="50" t="str">
        <f t="shared" si="37"/>
        <v>000100002001012205</v>
      </c>
    </row>
    <row r="685" spans="1:11" s="72" customFormat="1" ht="16.5" hidden="1" customHeight="1">
      <c r="A685" s="32" t="s">
        <v>2462</v>
      </c>
      <c r="B685" s="32" t="str">
        <f t="shared" si="38"/>
        <v>消费支付/消费信息/消费金额品类分布/汽车出租</v>
      </c>
      <c r="C685" s="33">
        <v>4</v>
      </c>
      <c r="D685" s="50" t="s">
        <v>3355</v>
      </c>
      <c r="E685" s="50" t="s">
        <v>3417</v>
      </c>
      <c r="F685" s="50" t="s">
        <v>3986</v>
      </c>
      <c r="G685" s="50" t="s">
        <v>3420</v>
      </c>
      <c r="H685" s="50" t="s">
        <v>3417</v>
      </c>
      <c r="I685" s="83" t="s">
        <v>6973</v>
      </c>
      <c r="J685" s="50" t="s">
        <v>7595</v>
      </c>
      <c r="K685" s="50" t="str">
        <f t="shared" si="37"/>
        <v>000100002001012206</v>
      </c>
    </row>
    <row r="686" spans="1:11" s="72" customFormat="1" ht="16.5" hidden="1" customHeight="1">
      <c r="A686" s="32" t="s">
        <v>2464</v>
      </c>
      <c r="B686" s="32" t="str">
        <f t="shared" si="38"/>
        <v>消费支付/消费信息/消费金额品类分布/房车和娱乐车辆出租</v>
      </c>
      <c r="C686" s="33">
        <v>4</v>
      </c>
      <c r="D686" s="50" t="s">
        <v>3355</v>
      </c>
      <c r="E686" s="50" t="s">
        <v>3417</v>
      </c>
      <c r="F686" s="50" t="s">
        <v>3986</v>
      </c>
      <c r="G686" s="50" t="s">
        <v>3420</v>
      </c>
      <c r="H686" s="50" t="s">
        <v>3417</v>
      </c>
      <c r="I686" s="83" t="s">
        <v>6973</v>
      </c>
      <c r="J686" s="50" t="s">
        <v>7596</v>
      </c>
      <c r="K686" s="50" t="str">
        <f t="shared" si="37"/>
        <v>000100002001012207</v>
      </c>
    </row>
    <row r="687" spans="1:11" s="72" customFormat="1" ht="16.5" hidden="1" customHeight="1">
      <c r="A687" s="32" t="s">
        <v>2466</v>
      </c>
      <c r="B687" s="32" t="str">
        <f t="shared" si="38"/>
        <v>消费支付/消费信息/消费金额品类分布/卡车及拖车出租</v>
      </c>
      <c r="C687" s="33">
        <v>4</v>
      </c>
      <c r="D687" s="50" t="s">
        <v>3355</v>
      </c>
      <c r="E687" s="50" t="s">
        <v>3417</v>
      </c>
      <c r="F687" s="50" t="s">
        <v>3986</v>
      </c>
      <c r="G687" s="50" t="s">
        <v>3420</v>
      </c>
      <c r="H687" s="50" t="s">
        <v>3417</v>
      </c>
      <c r="I687" s="83" t="s">
        <v>6973</v>
      </c>
      <c r="J687" s="50" t="s">
        <v>7597</v>
      </c>
      <c r="K687" s="50" t="str">
        <f t="shared" si="37"/>
        <v>000100002001012208</v>
      </c>
    </row>
    <row r="688" spans="1:11" s="72" customFormat="1" ht="16.5" hidden="1" customHeight="1">
      <c r="A688" s="32" t="s">
        <v>2468</v>
      </c>
      <c r="B688" s="32" t="str">
        <f t="shared" si="38"/>
        <v>消费支付/消费信息/消费金额品类分布/汽车协会</v>
      </c>
      <c r="C688" s="33">
        <v>4</v>
      </c>
      <c r="D688" s="50" t="s">
        <v>3355</v>
      </c>
      <c r="E688" s="50" t="s">
        <v>3417</v>
      </c>
      <c r="F688" s="50" t="s">
        <v>3986</v>
      </c>
      <c r="G688" s="50" t="s">
        <v>3420</v>
      </c>
      <c r="H688" s="50" t="s">
        <v>3417</v>
      </c>
      <c r="I688" s="83" t="s">
        <v>6973</v>
      </c>
      <c r="J688" s="50" t="s">
        <v>7598</v>
      </c>
      <c r="K688" s="50" t="str">
        <f t="shared" si="37"/>
        <v>000100002001012209</v>
      </c>
    </row>
    <row r="689" spans="1:11" s="72" customFormat="1" ht="16.5" hidden="1" customHeight="1">
      <c r="A689" s="32" t="s">
        <v>2470</v>
      </c>
      <c r="B689" s="32" t="str">
        <f t="shared" si="38"/>
        <v>消费支付/消费信息/消费金额品类分布/侦探、保安、安全服务</v>
      </c>
      <c r="C689" s="33">
        <v>4</v>
      </c>
      <c r="D689" s="50" t="s">
        <v>3355</v>
      </c>
      <c r="E689" s="50" t="s">
        <v>3417</v>
      </c>
      <c r="F689" s="50" t="s">
        <v>3986</v>
      </c>
      <c r="G689" s="50" t="s">
        <v>3420</v>
      </c>
      <c r="H689" s="50" t="s">
        <v>3417</v>
      </c>
      <c r="I689" s="83" t="s">
        <v>6973</v>
      </c>
      <c r="J689" s="50" t="s">
        <v>7599</v>
      </c>
      <c r="K689" s="50" t="str">
        <f t="shared" si="37"/>
        <v>000100002001012210</v>
      </c>
    </row>
    <row r="690" spans="1:11" s="72" customFormat="1" ht="16.5" hidden="1" customHeight="1">
      <c r="A690" s="32" t="s">
        <v>2473</v>
      </c>
      <c r="B690" s="32" t="str">
        <f t="shared" si="38"/>
        <v>消费支付/消费信息/消费金额品类分布/法律服务</v>
      </c>
      <c r="C690" s="33">
        <v>4</v>
      </c>
      <c r="D690" s="50" t="s">
        <v>3355</v>
      </c>
      <c r="E690" s="50" t="s">
        <v>3417</v>
      </c>
      <c r="F690" s="50" t="s">
        <v>3986</v>
      </c>
      <c r="G690" s="50" t="s">
        <v>3420</v>
      </c>
      <c r="H690" s="50" t="s">
        <v>3417</v>
      </c>
      <c r="I690" s="83" t="s">
        <v>6973</v>
      </c>
      <c r="J690" s="50" t="s">
        <v>7600</v>
      </c>
      <c r="K690" s="50" t="str">
        <f t="shared" si="37"/>
        <v>000100002001012211</v>
      </c>
    </row>
    <row r="691" spans="1:11" s="72" customFormat="1" ht="16.5" hidden="1" customHeight="1">
      <c r="A691" s="32" t="s">
        <v>2475</v>
      </c>
      <c r="B691" s="32" t="str">
        <f t="shared" si="38"/>
        <v>消费支付/消费信息/消费金额品类分布/消费者信用报告机构</v>
      </c>
      <c r="C691" s="33">
        <v>4</v>
      </c>
      <c r="D691" s="50" t="s">
        <v>3355</v>
      </c>
      <c r="E691" s="50" t="s">
        <v>3417</v>
      </c>
      <c r="F691" s="50" t="s">
        <v>3986</v>
      </c>
      <c r="G691" s="50" t="s">
        <v>3420</v>
      </c>
      <c r="H691" s="50" t="s">
        <v>3417</v>
      </c>
      <c r="I691" s="83" t="s">
        <v>6973</v>
      </c>
      <c r="J691" s="50" t="s">
        <v>7601</v>
      </c>
      <c r="K691" s="50" t="str">
        <f t="shared" si="37"/>
        <v>000100002001012212</v>
      </c>
    </row>
    <row r="692" spans="1:11" s="72" customFormat="1" ht="16.5" hidden="1" customHeight="1">
      <c r="A692" s="32" t="s">
        <v>2477</v>
      </c>
      <c r="B692" s="32" t="str">
        <f t="shared" si="38"/>
        <v>消费支付/消费信息/消费金额品类分布/未列入其它代码的其他专业服务</v>
      </c>
      <c r="C692" s="33">
        <v>4</v>
      </c>
      <c r="D692" s="50" t="s">
        <v>3355</v>
      </c>
      <c r="E692" s="50" t="s">
        <v>3417</v>
      </c>
      <c r="F692" s="50" t="s">
        <v>3986</v>
      </c>
      <c r="G692" s="50" t="s">
        <v>3420</v>
      </c>
      <c r="H692" s="50" t="s">
        <v>3417</v>
      </c>
      <c r="I692" s="83" t="s">
        <v>6973</v>
      </c>
      <c r="J692" s="50" t="s">
        <v>7602</v>
      </c>
      <c r="K692" s="50" t="str">
        <f t="shared" si="37"/>
        <v>000100002001012213</v>
      </c>
    </row>
    <row r="693" spans="1:11" s="72" customFormat="1" ht="16.5" hidden="1" customHeight="1">
      <c r="A693" s="32" t="s">
        <v>2479</v>
      </c>
      <c r="B693" s="32" t="str">
        <f t="shared" si="38"/>
        <v>消费支付/消费信息/消费金额品类分布/未列入其它代码的商业服务</v>
      </c>
      <c r="C693" s="33">
        <v>4</v>
      </c>
      <c r="D693" s="50" t="s">
        <v>3355</v>
      </c>
      <c r="E693" s="50" t="s">
        <v>3417</v>
      </c>
      <c r="F693" s="50" t="s">
        <v>3986</v>
      </c>
      <c r="G693" s="50" t="s">
        <v>3420</v>
      </c>
      <c r="H693" s="50" t="s">
        <v>3417</v>
      </c>
      <c r="I693" s="83" t="s">
        <v>6973</v>
      </c>
      <c r="J693" s="50" t="s">
        <v>7603</v>
      </c>
      <c r="K693" s="50" t="str">
        <f t="shared" si="37"/>
        <v>000100002001012214</v>
      </c>
    </row>
    <row r="694" spans="1:11" s="72" customFormat="1" ht="16.5" hidden="1" customHeight="1">
      <c r="A694" s="32" t="s">
        <v>2481</v>
      </c>
      <c r="B694" s="32" t="str">
        <f t="shared" si="38"/>
        <v>消费支付/消费信息/消费金额品类分布/景观美化及园艺服务</v>
      </c>
      <c r="C694" s="33">
        <v>4</v>
      </c>
      <c r="D694" s="50" t="s">
        <v>3355</v>
      </c>
      <c r="E694" s="50" t="s">
        <v>3417</v>
      </c>
      <c r="F694" s="50" t="s">
        <v>3986</v>
      </c>
      <c r="G694" s="50" t="s">
        <v>3420</v>
      </c>
      <c r="H694" s="50" t="s">
        <v>3417</v>
      </c>
      <c r="I694" s="83" t="s">
        <v>6973</v>
      </c>
      <c r="J694" s="50" t="s">
        <v>7604</v>
      </c>
      <c r="K694" s="50" t="str">
        <f t="shared" si="37"/>
        <v>000100002001012215</v>
      </c>
    </row>
    <row r="695" spans="1:11" s="72" customFormat="1" ht="16.5" hidden="1" customHeight="1">
      <c r="A695" s="32" t="s">
        <v>2483</v>
      </c>
      <c r="B695" s="32" t="str">
        <f t="shared" si="38"/>
        <v>消费支付/消费信息/消费金额品类分布/购物服务及会所（贸易、经济服务）</v>
      </c>
      <c r="C695" s="33">
        <v>4</v>
      </c>
      <c r="D695" s="50" t="s">
        <v>3355</v>
      </c>
      <c r="E695" s="50" t="s">
        <v>3417</v>
      </c>
      <c r="F695" s="50" t="s">
        <v>3986</v>
      </c>
      <c r="G695" s="50" t="s">
        <v>3420</v>
      </c>
      <c r="H695" s="50" t="s">
        <v>3417</v>
      </c>
      <c r="I695" s="83" t="s">
        <v>6973</v>
      </c>
      <c r="J695" s="50" t="s">
        <v>7605</v>
      </c>
      <c r="K695" s="50" t="str">
        <f t="shared" si="37"/>
        <v>000100002001012216</v>
      </c>
    </row>
    <row r="696" spans="1:11" s="72" customFormat="1" ht="16.5" hidden="1" customHeight="1">
      <c r="A696" s="32" t="s">
        <v>2485</v>
      </c>
      <c r="B696" s="32" t="str">
        <f t="shared" si="38"/>
        <v>消费支付/消费信息/消费金额品类分布/职业中介、临时工</v>
      </c>
      <c r="C696" s="33">
        <v>4</v>
      </c>
      <c r="D696" s="50" t="s">
        <v>3355</v>
      </c>
      <c r="E696" s="50" t="s">
        <v>3417</v>
      </c>
      <c r="F696" s="50" t="s">
        <v>3986</v>
      </c>
      <c r="G696" s="50" t="s">
        <v>3420</v>
      </c>
      <c r="H696" s="50" t="s">
        <v>3417</v>
      </c>
      <c r="I696" s="83" t="s">
        <v>6973</v>
      </c>
      <c r="J696" s="50" t="s">
        <v>7606</v>
      </c>
      <c r="K696" s="50" t="str">
        <f t="shared" si="37"/>
        <v>000100002001012217</v>
      </c>
    </row>
    <row r="697" spans="1:11" s="72" customFormat="1" ht="16.5" hidden="1" customHeight="1">
      <c r="A697" s="32" t="s">
        <v>2487</v>
      </c>
      <c r="B697" s="32" t="str">
        <f t="shared" si="38"/>
        <v>消费支付/消费信息/消费金额品类分布/会计、审计、财务服务</v>
      </c>
      <c r="C697" s="33">
        <v>4</v>
      </c>
      <c r="D697" s="50" t="s">
        <v>3355</v>
      </c>
      <c r="E697" s="50" t="s">
        <v>3417</v>
      </c>
      <c r="F697" s="50" t="s">
        <v>3986</v>
      </c>
      <c r="G697" s="50" t="s">
        <v>3420</v>
      </c>
      <c r="H697" s="50" t="s">
        <v>3417</v>
      </c>
      <c r="I697" s="83" t="s">
        <v>6973</v>
      </c>
      <c r="J697" s="50" t="s">
        <v>7607</v>
      </c>
      <c r="K697" s="50" t="str">
        <f t="shared" si="37"/>
        <v>000100002001012218</v>
      </c>
    </row>
    <row r="698" spans="1:11" s="72" customFormat="1" ht="16.5" hidden="1" customHeight="1">
      <c r="A698" s="32" t="s">
        <v>2489</v>
      </c>
      <c r="B698" s="32" t="str">
        <f t="shared" si="38"/>
        <v>消费支付/消费信息/消费金额品类分布/公共仓储服务</v>
      </c>
      <c r="C698" s="33">
        <v>4</v>
      </c>
      <c r="D698" s="50" t="s">
        <v>3355</v>
      </c>
      <c r="E698" s="50" t="s">
        <v>3417</v>
      </c>
      <c r="F698" s="50" t="s">
        <v>3986</v>
      </c>
      <c r="G698" s="50" t="s">
        <v>3420</v>
      </c>
      <c r="H698" s="50" t="s">
        <v>3417</v>
      </c>
      <c r="I698" s="83" t="s">
        <v>6973</v>
      </c>
      <c r="J698" s="50" t="s">
        <v>7608</v>
      </c>
      <c r="K698" s="50" t="str">
        <f t="shared" si="37"/>
        <v>000100002001012219</v>
      </c>
    </row>
    <row r="699" spans="1:11" s="72" customFormat="1" ht="16.5" hidden="1" customHeight="1">
      <c r="A699" s="32" t="s">
        <v>2491</v>
      </c>
      <c r="B699" s="32" t="str">
        <f t="shared" si="38"/>
        <v>消费支付/消费信息/消费金额品类分布/税收准备服务</v>
      </c>
      <c r="C699" s="33">
        <v>4</v>
      </c>
      <c r="D699" s="50" t="s">
        <v>3355</v>
      </c>
      <c r="E699" s="50" t="s">
        <v>3417</v>
      </c>
      <c r="F699" s="50" t="s">
        <v>3986</v>
      </c>
      <c r="G699" s="50" t="s">
        <v>3420</v>
      </c>
      <c r="H699" s="50" t="s">
        <v>3417</v>
      </c>
      <c r="I699" s="83" t="s">
        <v>6973</v>
      </c>
      <c r="J699" s="50" t="s">
        <v>7609</v>
      </c>
      <c r="K699" s="50" t="str">
        <f t="shared" si="37"/>
        <v>000100002001012220</v>
      </c>
    </row>
    <row r="700" spans="1:11" s="72" customFormat="1" ht="16.5" hidden="1" customHeight="1">
      <c r="A700" s="32" t="s">
        <v>2493</v>
      </c>
      <c r="B700" s="32" t="str">
        <f t="shared" si="38"/>
        <v>消费支付/消费信息/消费金额品类分布/咨询服务—债务、婚姻和个人私事</v>
      </c>
      <c r="C700" s="33">
        <v>4</v>
      </c>
      <c r="D700" s="50" t="s">
        <v>3355</v>
      </c>
      <c r="E700" s="50" t="s">
        <v>3417</v>
      </c>
      <c r="F700" s="50" t="s">
        <v>3986</v>
      </c>
      <c r="G700" s="50" t="s">
        <v>3420</v>
      </c>
      <c r="H700" s="50" t="s">
        <v>3417</v>
      </c>
      <c r="I700" s="83" t="s">
        <v>6973</v>
      </c>
      <c r="J700" s="50" t="s">
        <v>7610</v>
      </c>
      <c r="K700" s="50" t="str">
        <f t="shared" si="37"/>
        <v>000100002001012221</v>
      </c>
    </row>
    <row r="701" spans="1:11" s="72" customFormat="1" ht="16.5" hidden="1" customHeight="1">
      <c r="A701" s="32" t="s">
        <v>2495</v>
      </c>
      <c r="B701" s="32" t="str">
        <f t="shared" si="38"/>
        <v>消费支付/消费信息/消费金额品类分布/管理、咨询和公共关系服务</v>
      </c>
      <c r="C701" s="33">
        <v>4</v>
      </c>
      <c r="D701" s="50" t="s">
        <v>3355</v>
      </c>
      <c r="E701" s="50" t="s">
        <v>3417</v>
      </c>
      <c r="F701" s="50" t="s">
        <v>3986</v>
      </c>
      <c r="G701" s="50" t="s">
        <v>3420</v>
      </c>
      <c r="H701" s="50" t="s">
        <v>3417</v>
      </c>
      <c r="I701" s="83" t="s">
        <v>6973</v>
      </c>
      <c r="J701" s="50" t="s">
        <v>7611</v>
      </c>
      <c r="K701" s="50" t="str">
        <f t="shared" si="37"/>
        <v>000100002001012222</v>
      </c>
    </row>
    <row r="702" spans="1:11" s="72" customFormat="1" ht="16.5" hidden="1" customHeight="1">
      <c r="A702" s="32" t="s">
        <v>2497</v>
      </c>
      <c r="B702" s="32" t="str">
        <f t="shared" si="38"/>
        <v>消费支付/消费信息/消费金额品类分布/未列入其他代码的娱乐服务</v>
      </c>
      <c r="C702" s="33">
        <v>4</v>
      </c>
      <c r="D702" s="50" t="s">
        <v>3355</v>
      </c>
      <c r="E702" s="50" t="s">
        <v>3417</v>
      </c>
      <c r="F702" s="50" t="s">
        <v>3986</v>
      </c>
      <c r="G702" s="50" t="s">
        <v>3420</v>
      </c>
      <c r="H702" s="50" t="s">
        <v>3417</v>
      </c>
      <c r="I702" s="83" t="s">
        <v>6973</v>
      </c>
      <c r="J702" s="50" t="s">
        <v>7612</v>
      </c>
      <c r="K702" s="50" t="str">
        <f t="shared" si="37"/>
        <v>000100002001012223</v>
      </c>
    </row>
    <row r="703" spans="1:11" s="72" customFormat="1" ht="16.5" hidden="1" customHeight="1">
      <c r="A703" s="32" t="s">
        <v>2499</v>
      </c>
      <c r="B703" s="32" t="str">
        <f t="shared" si="38"/>
        <v>消费支付/消费信息/消费金额品类分布/博彩业（包括彩票等）</v>
      </c>
      <c r="C703" s="33">
        <v>4</v>
      </c>
      <c r="D703" s="50" t="s">
        <v>3355</v>
      </c>
      <c r="E703" s="50" t="s">
        <v>3417</v>
      </c>
      <c r="F703" s="50" t="s">
        <v>3986</v>
      </c>
      <c r="G703" s="50" t="s">
        <v>3420</v>
      </c>
      <c r="H703" s="50" t="s">
        <v>3417</v>
      </c>
      <c r="I703" s="83" t="s">
        <v>6973</v>
      </c>
      <c r="J703" s="50" t="s">
        <v>7613</v>
      </c>
      <c r="K703" s="50" t="str">
        <f t="shared" si="37"/>
        <v>000100002001012224</v>
      </c>
    </row>
    <row r="704" spans="1:11" s="72" customFormat="1" ht="16.5" hidden="1" customHeight="1">
      <c r="A704" s="32" t="s">
        <v>2501</v>
      </c>
      <c r="B704" s="32" t="str">
        <f t="shared" si="38"/>
        <v>消费支付/消费信息/消费金额品类分布/电影和录像创作发行</v>
      </c>
      <c r="C704" s="33">
        <v>4</v>
      </c>
      <c r="D704" s="50" t="s">
        <v>3355</v>
      </c>
      <c r="E704" s="50" t="s">
        <v>3417</v>
      </c>
      <c r="F704" s="50" t="s">
        <v>3986</v>
      </c>
      <c r="G704" s="50" t="s">
        <v>3420</v>
      </c>
      <c r="H704" s="50" t="s">
        <v>3417</v>
      </c>
      <c r="I704" s="83" t="s">
        <v>6973</v>
      </c>
      <c r="J704" s="50" t="s">
        <v>7614</v>
      </c>
      <c r="K704" s="50" t="str">
        <f t="shared" si="37"/>
        <v>000100002001012225</v>
      </c>
    </row>
    <row r="705" spans="1:11" s="72" customFormat="1" ht="16.5" hidden="1" customHeight="1">
      <c r="A705" s="32" t="s">
        <v>2503</v>
      </c>
      <c r="B705" s="32" t="str">
        <f t="shared" si="38"/>
        <v>消费支付/消费信息/消费金额品类分布/电影院</v>
      </c>
      <c r="C705" s="33">
        <v>4</v>
      </c>
      <c r="D705" s="50" t="s">
        <v>3355</v>
      </c>
      <c r="E705" s="50" t="s">
        <v>3417</v>
      </c>
      <c r="F705" s="50" t="s">
        <v>3986</v>
      </c>
      <c r="G705" s="50" t="s">
        <v>3420</v>
      </c>
      <c r="H705" s="50" t="s">
        <v>3417</v>
      </c>
      <c r="I705" s="83" t="s">
        <v>6973</v>
      </c>
      <c r="J705" s="50" t="s">
        <v>7615</v>
      </c>
      <c r="K705" s="50" t="str">
        <f t="shared" si="37"/>
        <v>000100002001012226</v>
      </c>
    </row>
    <row r="706" spans="1:11" s="72" customFormat="1" ht="16.5" hidden="1" customHeight="1">
      <c r="A706" s="32" t="s">
        <v>2505</v>
      </c>
      <c r="B706" s="32" t="str">
        <f t="shared" si="38"/>
        <v>消费支付/消费信息/消费金额品类分布/运动和娱乐露营地</v>
      </c>
      <c r="C706" s="33">
        <v>4</v>
      </c>
      <c r="D706" s="50" t="s">
        <v>3355</v>
      </c>
      <c r="E706" s="50" t="s">
        <v>3417</v>
      </c>
      <c r="F706" s="50" t="s">
        <v>3986</v>
      </c>
      <c r="G706" s="50" t="s">
        <v>3420</v>
      </c>
      <c r="H706" s="50" t="s">
        <v>3417</v>
      </c>
      <c r="I706" s="83" t="s">
        <v>6973</v>
      </c>
      <c r="J706" s="50" t="s">
        <v>7616</v>
      </c>
      <c r="K706" s="50" t="str">
        <f t="shared" si="37"/>
        <v>000100002001012227</v>
      </c>
    </row>
    <row r="707" spans="1:11" s="72" customFormat="1" ht="16.5" hidden="1" customHeight="1">
      <c r="A707" s="32" t="s">
        <v>2507</v>
      </c>
      <c r="B707" s="32" t="str">
        <f t="shared" si="38"/>
        <v>消费支付/消费信息/消费金额品类分布/活动房车及露营场所</v>
      </c>
      <c r="C707" s="33">
        <v>4</v>
      </c>
      <c r="D707" s="50" t="s">
        <v>3355</v>
      </c>
      <c r="E707" s="50" t="s">
        <v>3417</v>
      </c>
      <c r="F707" s="50" t="s">
        <v>3986</v>
      </c>
      <c r="G707" s="50" t="s">
        <v>3420</v>
      </c>
      <c r="H707" s="50" t="s">
        <v>3417</v>
      </c>
      <c r="I707" s="83" t="s">
        <v>6973</v>
      </c>
      <c r="J707" s="50" t="s">
        <v>7617</v>
      </c>
      <c r="K707" s="50" t="str">
        <f t="shared" si="37"/>
        <v>000100002001012228</v>
      </c>
    </row>
    <row r="708" spans="1:11" s="72" customFormat="1" ht="16.5" hidden="1" customHeight="1">
      <c r="A708" s="32" t="s">
        <v>2509</v>
      </c>
      <c r="B708" s="32" t="str">
        <f t="shared" si="38"/>
        <v>消费支付/消费信息/消费金额品类分布/歌舞厅、KTV</v>
      </c>
      <c r="C708" s="33">
        <v>4</v>
      </c>
      <c r="D708" s="50" t="s">
        <v>3355</v>
      </c>
      <c r="E708" s="50" t="s">
        <v>3417</v>
      </c>
      <c r="F708" s="50" t="s">
        <v>3986</v>
      </c>
      <c r="G708" s="50" t="s">
        <v>3420</v>
      </c>
      <c r="H708" s="50" t="s">
        <v>3417</v>
      </c>
      <c r="I708" s="83" t="s">
        <v>6973</v>
      </c>
      <c r="J708" s="50" t="s">
        <v>7618</v>
      </c>
      <c r="K708" s="50" t="str">
        <f t="shared" si="37"/>
        <v>000100002001012229</v>
      </c>
    </row>
    <row r="709" spans="1:11" s="72" customFormat="1" ht="16.5" hidden="1" customHeight="1">
      <c r="A709" s="32" t="s">
        <v>2511</v>
      </c>
      <c r="B709" s="32" t="str">
        <f t="shared" si="38"/>
        <v>消费支付/消费信息/消费金额品类分布/大型游戏机和游戏场所</v>
      </c>
      <c r="C709" s="33">
        <v>4</v>
      </c>
      <c r="D709" s="50" t="s">
        <v>3355</v>
      </c>
      <c r="E709" s="50" t="s">
        <v>3417</v>
      </c>
      <c r="F709" s="50" t="s">
        <v>3986</v>
      </c>
      <c r="G709" s="50" t="s">
        <v>3420</v>
      </c>
      <c r="H709" s="50" t="s">
        <v>3417</v>
      </c>
      <c r="I709" s="83" t="s">
        <v>6973</v>
      </c>
      <c r="J709" s="50" t="s">
        <v>7619</v>
      </c>
      <c r="K709" s="50" t="str">
        <f t="shared" si="37"/>
        <v>000100002001012230</v>
      </c>
    </row>
    <row r="710" spans="1:11" s="72" customFormat="1" ht="16.5" hidden="1" customHeight="1">
      <c r="A710" s="32" t="s">
        <v>2513</v>
      </c>
      <c r="B710" s="32" t="str">
        <f t="shared" si="38"/>
        <v>消费支付/消费信息/消费金额品类分布/台球、撞球场所</v>
      </c>
      <c r="C710" s="33">
        <v>4</v>
      </c>
      <c r="D710" s="50" t="s">
        <v>3355</v>
      </c>
      <c r="E710" s="50" t="s">
        <v>3417</v>
      </c>
      <c r="F710" s="50" t="s">
        <v>3986</v>
      </c>
      <c r="G710" s="50" t="s">
        <v>3420</v>
      </c>
      <c r="H710" s="50" t="s">
        <v>3417</v>
      </c>
      <c r="I710" s="83" t="s">
        <v>6973</v>
      </c>
      <c r="J710" s="50" t="s">
        <v>7620</v>
      </c>
      <c r="K710" s="50" t="str">
        <f t="shared" si="37"/>
        <v>000100002001012231</v>
      </c>
    </row>
    <row r="711" spans="1:11" s="72" customFormat="1" ht="16.5" hidden="1" customHeight="1">
      <c r="A711" s="32" t="s">
        <v>2515</v>
      </c>
      <c r="B711" s="32" t="str">
        <f t="shared" si="38"/>
        <v>消费支付/消费信息/消费金额品类分布/保龄球馆</v>
      </c>
      <c r="C711" s="33">
        <v>4</v>
      </c>
      <c r="D711" s="50" t="s">
        <v>3355</v>
      </c>
      <c r="E711" s="50" t="s">
        <v>3417</v>
      </c>
      <c r="F711" s="50" t="s">
        <v>3986</v>
      </c>
      <c r="G711" s="50" t="s">
        <v>3420</v>
      </c>
      <c r="H711" s="50" t="s">
        <v>3417</v>
      </c>
      <c r="I711" s="83" t="s">
        <v>6973</v>
      </c>
      <c r="J711" s="50" t="s">
        <v>7621</v>
      </c>
      <c r="K711" s="50" t="str">
        <f t="shared" si="37"/>
        <v>000100002001012232</v>
      </c>
    </row>
    <row r="712" spans="1:11" s="72" customFormat="1" ht="16.5" hidden="1" customHeight="1">
      <c r="A712" s="32" t="s">
        <v>2517</v>
      </c>
      <c r="B712" s="32" t="str">
        <f t="shared" si="38"/>
        <v>消费支付/消费信息/消费金额品类分布/商业体育场馆、职业体育俱乐部、运动场和体育推广公司</v>
      </c>
      <c r="C712" s="33">
        <v>4</v>
      </c>
      <c r="D712" s="50" t="s">
        <v>3355</v>
      </c>
      <c r="E712" s="50" t="s">
        <v>3417</v>
      </c>
      <c r="F712" s="50" t="s">
        <v>3986</v>
      </c>
      <c r="G712" s="50" t="s">
        <v>3420</v>
      </c>
      <c r="H712" s="50" t="s">
        <v>3417</v>
      </c>
      <c r="I712" s="83" t="s">
        <v>6973</v>
      </c>
      <c r="J712" s="50" t="s">
        <v>7622</v>
      </c>
      <c r="K712" s="50" t="str">
        <f t="shared" si="37"/>
        <v>000100002001012233</v>
      </c>
    </row>
    <row r="713" spans="1:11" s="72" customFormat="1" ht="16.5" hidden="1" customHeight="1">
      <c r="A713" s="32" t="s">
        <v>2519</v>
      </c>
      <c r="B713" s="32" t="str">
        <f t="shared" si="38"/>
        <v>消费支付/消费信息/消费金额品类分布/公共高尔夫球场</v>
      </c>
      <c r="C713" s="33">
        <v>4</v>
      </c>
      <c r="D713" s="50" t="s">
        <v>3355</v>
      </c>
      <c r="E713" s="50" t="s">
        <v>3417</v>
      </c>
      <c r="F713" s="50" t="s">
        <v>3986</v>
      </c>
      <c r="G713" s="50" t="s">
        <v>3420</v>
      </c>
      <c r="H713" s="50" t="s">
        <v>3417</v>
      </c>
      <c r="I713" s="83" t="s">
        <v>6973</v>
      </c>
      <c r="J713" s="50" t="s">
        <v>7623</v>
      </c>
      <c r="K713" s="50" t="str">
        <f t="shared" si="37"/>
        <v>000100002001012234</v>
      </c>
    </row>
    <row r="714" spans="1:11" s="72" customFormat="1" ht="16.5" hidden="1" customHeight="1">
      <c r="A714" s="32" t="s">
        <v>2521</v>
      </c>
      <c r="B714" s="32" t="str">
        <f t="shared" si="38"/>
        <v>消费支付/消费信息/消费金额品类分布/健身、各种俱乐部、私人高尔夫课程</v>
      </c>
      <c r="C714" s="33">
        <v>4</v>
      </c>
      <c r="D714" s="50" t="s">
        <v>3355</v>
      </c>
      <c r="E714" s="50" t="s">
        <v>3417</v>
      </c>
      <c r="F714" s="50" t="s">
        <v>3986</v>
      </c>
      <c r="G714" s="50" t="s">
        <v>3420</v>
      </c>
      <c r="H714" s="50" t="s">
        <v>3417</v>
      </c>
      <c r="I714" s="83" t="s">
        <v>6973</v>
      </c>
      <c r="J714" s="50" t="s">
        <v>7624</v>
      </c>
      <c r="K714" s="50" t="str">
        <f t="shared" si="37"/>
        <v>000100002001012235</v>
      </c>
    </row>
    <row r="715" spans="1:11" s="72" customFormat="1" ht="16.5" hidden="1" customHeight="1">
      <c r="A715" s="32" t="s">
        <v>2523</v>
      </c>
      <c r="B715" s="32" t="str">
        <f t="shared" si="38"/>
        <v>消费支付/消费信息/消费金额品类分布/未列入其他代码的乐队、文艺表演</v>
      </c>
      <c r="C715" s="33">
        <v>4</v>
      </c>
      <c r="D715" s="50" t="s">
        <v>3355</v>
      </c>
      <c r="E715" s="50" t="s">
        <v>3417</v>
      </c>
      <c r="F715" s="50" t="s">
        <v>3986</v>
      </c>
      <c r="G715" s="50" t="s">
        <v>3420</v>
      </c>
      <c r="H715" s="50" t="s">
        <v>3417</v>
      </c>
      <c r="I715" s="83" t="s">
        <v>6973</v>
      </c>
      <c r="J715" s="50" t="s">
        <v>7625</v>
      </c>
      <c r="K715" s="50" t="str">
        <f t="shared" si="37"/>
        <v>000100002001012236</v>
      </c>
    </row>
    <row r="716" spans="1:11" s="72" customFormat="1" ht="16.5" hidden="1" customHeight="1">
      <c r="A716" s="32" t="s">
        <v>2525</v>
      </c>
      <c r="B716" s="32" t="str">
        <f t="shared" si="38"/>
        <v>消费支付/消费信息/消费金额品类分布/戏剧制片（不含电影）、演出和票务</v>
      </c>
      <c r="C716" s="33">
        <v>4</v>
      </c>
      <c r="D716" s="50" t="s">
        <v>3355</v>
      </c>
      <c r="E716" s="50" t="s">
        <v>3417</v>
      </c>
      <c r="F716" s="50" t="s">
        <v>3986</v>
      </c>
      <c r="G716" s="50" t="s">
        <v>3420</v>
      </c>
      <c r="H716" s="50" t="s">
        <v>3417</v>
      </c>
      <c r="I716" s="83" t="s">
        <v>6973</v>
      </c>
      <c r="J716" s="50" t="s">
        <v>7626</v>
      </c>
      <c r="K716" s="50" t="str">
        <f t="shared" si="37"/>
        <v>000100002001012237</v>
      </c>
    </row>
    <row r="717" spans="1:11" s="72" customFormat="1" ht="16.5" hidden="1" customHeight="1">
      <c r="A717" s="32" t="s">
        <v>2527</v>
      </c>
      <c r="B717" s="32" t="str">
        <f t="shared" si="38"/>
        <v>消费支付/消费信息/消费金额品类分布/出租录像带服务</v>
      </c>
      <c r="C717" s="33">
        <v>4</v>
      </c>
      <c r="D717" s="50" t="s">
        <v>3355</v>
      </c>
      <c r="E717" s="50" t="s">
        <v>3417</v>
      </c>
      <c r="F717" s="50" t="s">
        <v>3986</v>
      </c>
      <c r="G717" s="50" t="s">
        <v>3420</v>
      </c>
      <c r="H717" s="50" t="s">
        <v>3417</v>
      </c>
      <c r="I717" s="83" t="s">
        <v>6973</v>
      </c>
      <c r="J717" s="50" t="s">
        <v>7627</v>
      </c>
      <c r="K717" s="50" t="str">
        <f t="shared" si="37"/>
        <v>000100002001012238</v>
      </c>
    </row>
    <row r="718" spans="1:11" s="72" customFormat="1" ht="16.5" hidden="1" customHeight="1">
      <c r="A718" s="32" t="s">
        <v>2529</v>
      </c>
      <c r="B718" s="32" t="str">
        <f t="shared" si="38"/>
        <v>消费支付/消费信息/消费金额品类分布/游乐园、马戏团、嘉年华、占卜</v>
      </c>
      <c r="C718" s="33">
        <v>4</v>
      </c>
      <c r="D718" s="50" t="s">
        <v>3355</v>
      </c>
      <c r="E718" s="50" t="s">
        <v>3417</v>
      </c>
      <c r="F718" s="50" t="s">
        <v>3986</v>
      </c>
      <c r="G718" s="50" t="s">
        <v>3420</v>
      </c>
      <c r="H718" s="50" t="s">
        <v>3417</v>
      </c>
      <c r="I718" s="83" t="s">
        <v>6973</v>
      </c>
      <c r="J718" s="50" t="s">
        <v>7628</v>
      </c>
      <c r="K718" s="50" t="str">
        <f t="shared" si="37"/>
        <v>000100002001012239</v>
      </c>
    </row>
    <row r="719" spans="1:11" s="72" customFormat="1" ht="16.5" hidden="1" customHeight="1">
      <c r="A719" s="32" t="s">
        <v>2531</v>
      </c>
      <c r="B719" s="32" t="str">
        <f t="shared" si="38"/>
        <v>消费支付/消费信息/消费金额品类分布/洗浴、按摩服务</v>
      </c>
      <c r="C719" s="33">
        <v>4</v>
      </c>
      <c r="D719" s="50" t="s">
        <v>3355</v>
      </c>
      <c r="E719" s="50" t="s">
        <v>3417</v>
      </c>
      <c r="F719" s="50" t="s">
        <v>3986</v>
      </c>
      <c r="G719" s="50" t="s">
        <v>3420</v>
      </c>
      <c r="H719" s="50" t="s">
        <v>3417</v>
      </c>
      <c r="I719" s="83" t="s">
        <v>6973</v>
      </c>
      <c r="J719" s="50" t="s">
        <v>7629</v>
      </c>
      <c r="K719" s="50" t="str">
        <f t="shared" si="37"/>
        <v>000100002001012240</v>
      </c>
    </row>
    <row r="720" spans="1:11" s="72" customFormat="1" ht="16.5" hidden="1" customHeight="1">
      <c r="A720" s="32" t="s">
        <v>2533</v>
      </c>
      <c r="B720" s="32" t="str">
        <f t="shared" si="38"/>
        <v>消费支付/消费信息/消费金额品类分布/美容、SPA</v>
      </c>
      <c r="C720" s="33">
        <v>4</v>
      </c>
      <c r="D720" s="50" t="s">
        <v>3355</v>
      </c>
      <c r="E720" s="50" t="s">
        <v>3417</v>
      </c>
      <c r="F720" s="50" t="s">
        <v>3986</v>
      </c>
      <c r="G720" s="50" t="s">
        <v>3420</v>
      </c>
      <c r="H720" s="50" t="s">
        <v>3417</v>
      </c>
      <c r="I720" s="83" t="s">
        <v>6973</v>
      </c>
      <c r="J720" s="50" t="s">
        <v>7630</v>
      </c>
      <c r="K720" s="50" t="str">
        <f t="shared" si="37"/>
        <v>000100002001012241</v>
      </c>
    </row>
    <row r="721" spans="1:11" s="72" customFormat="1" ht="16.5" hidden="1" customHeight="1">
      <c r="A721" s="32" t="s">
        <v>2535</v>
      </c>
      <c r="B721" s="32" t="str">
        <f t="shared" si="38"/>
        <v>消费支付/消费信息/消费金额品类分布/水族馆、海洋馆</v>
      </c>
      <c r="C721" s="33">
        <v>4</v>
      </c>
      <c r="D721" s="50" t="s">
        <v>3355</v>
      </c>
      <c r="E721" s="50" t="s">
        <v>3417</v>
      </c>
      <c r="F721" s="50" t="s">
        <v>3986</v>
      </c>
      <c r="G721" s="50" t="s">
        <v>3420</v>
      </c>
      <c r="H721" s="50" t="s">
        <v>3417</v>
      </c>
      <c r="I721" s="83" t="s">
        <v>6973</v>
      </c>
      <c r="J721" s="50" t="s">
        <v>7631</v>
      </c>
      <c r="K721" s="50" t="str">
        <f t="shared" si="37"/>
        <v>000100002001012242</v>
      </c>
    </row>
    <row r="722" spans="1:11" s="72" customFormat="1" ht="16.5" hidden="1" customHeight="1">
      <c r="A722" s="32" t="s">
        <v>2537</v>
      </c>
      <c r="B722" s="32" t="str">
        <f t="shared" si="38"/>
        <v>消费支付/消费信息/消费金额品类分布/药店</v>
      </c>
      <c r="C722" s="33">
        <v>4</v>
      </c>
      <c r="D722" s="50" t="s">
        <v>3355</v>
      </c>
      <c r="E722" s="50" t="s">
        <v>3417</v>
      </c>
      <c r="F722" s="50" t="s">
        <v>3986</v>
      </c>
      <c r="G722" s="50" t="s">
        <v>3420</v>
      </c>
      <c r="H722" s="50" t="s">
        <v>3417</v>
      </c>
      <c r="I722" s="83" t="s">
        <v>6973</v>
      </c>
      <c r="J722" s="50" t="s">
        <v>7632</v>
      </c>
      <c r="K722" s="50" t="str">
        <f t="shared" si="37"/>
        <v>000100002001012243</v>
      </c>
    </row>
    <row r="723" spans="1:11" s="72" customFormat="1" ht="16.5" hidden="1" customHeight="1">
      <c r="A723" s="32" t="s">
        <v>2540</v>
      </c>
      <c r="B723" s="32" t="str">
        <f t="shared" si="38"/>
        <v>消费支付/消费信息/消费金额品类分布/正骨医生</v>
      </c>
      <c r="C723" s="33">
        <v>4</v>
      </c>
      <c r="D723" s="50" t="s">
        <v>3355</v>
      </c>
      <c r="E723" s="50" t="s">
        <v>3417</v>
      </c>
      <c r="F723" s="50" t="s">
        <v>3986</v>
      </c>
      <c r="G723" s="50" t="s">
        <v>3420</v>
      </c>
      <c r="H723" s="50" t="s">
        <v>3417</v>
      </c>
      <c r="I723" s="83" t="s">
        <v>6973</v>
      </c>
      <c r="J723" s="50" t="s">
        <v>7633</v>
      </c>
      <c r="K723" s="50" t="str">
        <f t="shared" si="37"/>
        <v>000100002001012244</v>
      </c>
    </row>
    <row r="724" spans="1:11" s="72" customFormat="1" ht="16.5" hidden="1" customHeight="1">
      <c r="A724" s="32" t="s">
        <v>2542</v>
      </c>
      <c r="B724" s="32" t="str">
        <f t="shared" si="38"/>
        <v>消费支付/消费信息/消费金额品类分布/公立医院</v>
      </c>
      <c r="C724" s="33">
        <v>4</v>
      </c>
      <c r="D724" s="50" t="s">
        <v>3355</v>
      </c>
      <c r="E724" s="50" t="s">
        <v>3417</v>
      </c>
      <c r="F724" s="50" t="s">
        <v>3986</v>
      </c>
      <c r="G724" s="50" t="s">
        <v>3420</v>
      </c>
      <c r="H724" s="50" t="s">
        <v>3417</v>
      </c>
      <c r="I724" s="83" t="s">
        <v>6973</v>
      </c>
      <c r="J724" s="50" t="s">
        <v>7634</v>
      </c>
      <c r="K724" s="50" t="str">
        <f t="shared" si="37"/>
        <v>000100002001012245</v>
      </c>
    </row>
    <row r="725" spans="1:11" s="72" customFormat="1" ht="16.5" hidden="1" customHeight="1">
      <c r="A725" s="32" t="s">
        <v>2544</v>
      </c>
      <c r="B725" s="32" t="str">
        <f t="shared" si="38"/>
        <v>消费支付/消费信息/消费金额品类分布/按摩医生、盲人按摩</v>
      </c>
      <c r="C725" s="33">
        <v>4</v>
      </c>
      <c r="D725" s="50" t="s">
        <v>3355</v>
      </c>
      <c r="E725" s="50" t="s">
        <v>3417</v>
      </c>
      <c r="F725" s="50" t="s">
        <v>3986</v>
      </c>
      <c r="G725" s="50" t="s">
        <v>3420</v>
      </c>
      <c r="H725" s="50" t="s">
        <v>3417</v>
      </c>
      <c r="I725" s="83" t="s">
        <v>6973</v>
      </c>
      <c r="J725" s="50" t="s">
        <v>7635</v>
      </c>
      <c r="K725" s="50" t="str">
        <f t="shared" si="37"/>
        <v>000100002001012246</v>
      </c>
    </row>
    <row r="726" spans="1:11" s="72" customFormat="1" ht="16.5" hidden="1" customHeight="1">
      <c r="A726" s="32" t="s">
        <v>2546</v>
      </c>
      <c r="B726" s="32" t="str">
        <f t="shared" si="38"/>
        <v>消费支付/消费信息/消费金额品类分布/眼光配镜师、眼科医生</v>
      </c>
      <c r="C726" s="33">
        <v>4</v>
      </c>
      <c r="D726" s="50" t="s">
        <v>3355</v>
      </c>
      <c r="E726" s="50" t="s">
        <v>3417</v>
      </c>
      <c r="F726" s="50" t="s">
        <v>3986</v>
      </c>
      <c r="G726" s="50" t="s">
        <v>3420</v>
      </c>
      <c r="H726" s="50" t="s">
        <v>3417</v>
      </c>
      <c r="I726" s="83" t="s">
        <v>6973</v>
      </c>
      <c r="J726" s="50" t="s">
        <v>7636</v>
      </c>
      <c r="K726" s="50" t="str">
        <f t="shared" si="37"/>
        <v>000100002001012247</v>
      </c>
    </row>
    <row r="727" spans="1:11" s="72" customFormat="1" ht="16.5" hidden="1" customHeight="1">
      <c r="A727" s="32" t="s">
        <v>2548</v>
      </c>
      <c r="B727" s="32" t="str">
        <f t="shared" si="38"/>
        <v>消费支付/消费信息/消费金额品类分布/手足病医生</v>
      </c>
      <c r="C727" s="33">
        <v>4</v>
      </c>
      <c r="D727" s="50" t="s">
        <v>3355</v>
      </c>
      <c r="E727" s="50" t="s">
        <v>3417</v>
      </c>
      <c r="F727" s="50" t="s">
        <v>3986</v>
      </c>
      <c r="G727" s="50" t="s">
        <v>3420</v>
      </c>
      <c r="H727" s="50" t="s">
        <v>3417</v>
      </c>
      <c r="I727" s="83" t="s">
        <v>6973</v>
      </c>
      <c r="J727" s="50" t="s">
        <v>7637</v>
      </c>
      <c r="K727" s="50" t="str">
        <f t="shared" si="37"/>
        <v>000100002001012248</v>
      </c>
    </row>
    <row r="728" spans="1:11" s="72" customFormat="1" ht="16.5" hidden="1" customHeight="1">
      <c r="A728" s="32" t="s">
        <v>2550</v>
      </c>
      <c r="B728" s="32" t="str">
        <f t="shared" si="38"/>
        <v>消费支付/消费信息/消费金额品类分布/护理和照料服务</v>
      </c>
      <c r="C728" s="33">
        <v>4</v>
      </c>
      <c r="D728" s="50" t="s">
        <v>3355</v>
      </c>
      <c r="E728" s="50" t="s">
        <v>3417</v>
      </c>
      <c r="F728" s="50" t="s">
        <v>3986</v>
      </c>
      <c r="G728" s="50" t="s">
        <v>3420</v>
      </c>
      <c r="H728" s="50" t="s">
        <v>3417</v>
      </c>
      <c r="I728" s="83" t="s">
        <v>6973</v>
      </c>
      <c r="J728" s="50" t="s">
        <v>7638</v>
      </c>
      <c r="K728" s="50" t="str">
        <f t="shared" si="37"/>
        <v>000100002001012249</v>
      </c>
    </row>
    <row r="729" spans="1:11" s="72" customFormat="1" ht="16.5" hidden="1" customHeight="1">
      <c r="A729" s="32" t="s">
        <v>2552</v>
      </c>
      <c r="B729" s="32" t="str">
        <f t="shared" si="38"/>
        <v>消费支付/消费信息/消费金额品类分布/医学和牙科实验室</v>
      </c>
      <c r="C729" s="33">
        <v>4</v>
      </c>
      <c r="D729" s="50" t="s">
        <v>3355</v>
      </c>
      <c r="E729" s="50" t="s">
        <v>3417</v>
      </c>
      <c r="F729" s="50" t="s">
        <v>3986</v>
      </c>
      <c r="G729" s="50" t="s">
        <v>3420</v>
      </c>
      <c r="H729" s="50" t="s">
        <v>3417</v>
      </c>
      <c r="I729" s="83" t="s">
        <v>6973</v>
      </c>
      <c r="J729" s="50" t="s">
        <v>7639</v>
      </c>
      <c r="K729" s="50" t="str">
        <f t="shared" si="37"/>
        <v>000100002001012250</v>
      </c>
    </row>
    <row r="730" spans="1:11" s="72" customFormat="1" ht="16.5" hidden="1" customHeight="1">
      <c r="A730" s="32" t="s">
        <v>2554</v>
      </c>
      <c r="B730" s="32" t="str">
        <f t="shared" si="38"/>
        <v>消费支付/消费信息/消费金额品类分布/牙科医生、整牙医生</v>
      </c>
      <c r="C730" s="33">
        <v>4</v>
      </c>
      <c r="D730" s="50" t="s">
        <v>3355</v>
      </c>
      <c r="E730" s="50" t="s">
        <v>3417</v>
      </c>
      <c r="F730" s="50" t="s">
        <v>3986</v>
      </c>
      <c r="G730" s="50" t="s">
        <v>3420</v>
      </c>
      <c r="H730" s="50" t="s">
        <v>3417</v>
      </c>
      <c r="I730" s="83" t="s">
        <v>6973</v>
      </c>
      <c r="J730" s="50" t="s">
        <v>7640</v>
      </c>
      <c r="K730" s="50" t="str">
        <f t="shared" si="37"/>
        <v>000100002001012251</v>
      </c>
    </row>
    <row r="731" spans="1:11" s="72" customFormat="1" ht="16.5" hidden="1" customHeight="1">
      <c r="A731" s="32" t="s">
        <v>2556</v>
      </c>
      <c r="B731" s="32" t="str">
        <f t="shared" si="38"/>
        <v>消费支付/消费信息/消费金额品类分布/未列入其它代码的医疗保健服务</v>
      </c>
      <c r="C731" s="33">
        <v>4</v>
      </c>
      <c r="D731" s="50" t="s">
        <v>3355</v>
      </c>
      <c r="E731" s="50" t="s">
        <v>3417</v>
      </c>
      <c r="F731" s="50" t="s">
        <v>3986</v>
      </c>
      <c r="G731" s="50" t="s">
        <v>3420</v>
      </c>
      <c r="H731" s="50" t="s">
        <v>3417</v>
      </c>
      <c r="I731" s="83" t="s">
        <v>6973</v>
      </c>
      <c r="J731" s="50" t="s">
        <v>7641</v>
      </c>
      <c r="K731" s="50" t="str">
        <f t="shared" si="37"/>
        <v>000100002001012252</v>
      </c>
    </row>
    <row r="732" spans="1:11" s="72" customFormat="1" ht="16.5" hidden="1" customHeight="1">
      <c r="A732" s="32" t="s">
        <v>2558</v>
      </c>
      <c r="B732" s="32" t="str">
        <f t="shared" si="38"/>
        <v>消费支付/消费信息/消费金额品类分布/未列入其它代码的医生和医师</v>
      </c>
      <c r="C732" s="33">
        <v>4</v>
      </c>
      <c r="D732" s="50" t="s">
        <v>3355</v>
      </c>
      <c r="E732" s="50" t="s">
        <v>3417</v>
      </c>
      <c r="F732" s="50" t="s">
        <v>3986</v>
      </c>
      <c r="G732" s="50" t="s">
        <v>3420</v>
      </c>
      <c r="H732" s="50" t="s">
        <v>3417</v>
      </c>
      <c r="I732" s="83" t="s">
        <v>6973</v>
      </c>
      <c r="J732" s="50" t="s">
        <v>7642</v>
      </c>
      <c r="K732" s="50" t="str">
        <f t="shared" si="37"/>
        <v>000100002001012253</v>
      </c>
    </row>
    <row r="733" spans="1:11" s="72" customFormat="1" ht="16.5" hidden="1" customHeight="1">
      <c r="A733" s="32" t="s">
        <v>2560</v>
      </c>
      <c r="B733" s="32" t="str">
        <f t="shared" si="38"/>
        <v>消费支付/消费信息/消费金额品类分布/兽医服务</v>
      </c>
      <c r="C733" s="33">
        <v>4</v>
      </c>
      <c r="D733" s="50" t="s">
        <v>3355</v>
      </c>
      <c r="E733" s="50" t="s">
        <v>3417</v>
      </c>
      <c r="F733" s="50" t="s">
        <v>3986</v>
      </c>
      <c r="G733" s="50" t="s">
        <v>3420</v>
      </c>
      <c r="H733" s="50" t="s">
        <v>3417</v>
      </c>
      <c r="I733" s="83" t="s">
        <v>6973</v>
      </c>
      <c r="J733" s="50" t="s">
        <v>7643</v>
      </c>
      <c r="K733" s="50" t="str">
        <f t="shared" si="37"/>
        <v>000100002001012254</v>
      </c>
    </row>
    <row r="734" spans="1:11" s="72" customFormat="1" ht="16.5" hidden="1" customHeight="1">
      <c r="A734" s="32" t="s">
        <v>2562</v>
      </c>
      <c r="B734" s="32" t="str">
        <f t="shared" si="38"/>
        <v>消费支付/消费信息/消费金额品类分布/救护车服务</v>
      </c>
      <c r="C734" s="33">
        <v>4</v>
      </c>
      <c r="D734" s="50" t="s">
        <v>3355</v>
      </c>
      <c r="E734" s="50" t="s">
        <v>3417</v>
      </c>
      <c r="F734" s="50" t="s">
        <v>3986</v>
      </c>
      <c r="G734" s="50" t="s">
        <v>3420</v>
      </c>
      <c r="H734" s="50" t="s">
        <v>3417</v>
      </c>
      <c r="I734" s="83" t="s">
        <v>6973</v>
      </c>
      <c r="J734" s="50" t="s">
        <v>7644</v>
      </c>
      <c r="K734" s="50" t="str">
        <f t="shared" si="37"/>
        <v>000100002001012255</v>
      </c>
    </row>
    <row r="735" spans="1:11" s="72" customFormat="1" ht="16.5" hidden="1" customHeight="1">
      <c r="A735" s="32" t="s">
        <v>2564</v>
      </c>
      <c r="B735" s="32" t="str">
        <f t="shared" si="38"/>
        <v>消费支付/消费信息/消费金额品类分布/国家邮政服务</v>
      </c>
      <c r="C735" s="33">
        <v>4</v>
      </c>
      <c r="D735" s="50" t="s">
        <v>3355</v>
      </c>
      <c r="E735" s="50" t="s">
        <v>3417</v>
      </c>
      <c r="F735" s="50" t="s">
        <v>3986</v>
      </c>
      <c r="G735" s="50" t="s">
        <v>3420</v>
      </c>
      <c r="H735" s="50" t="s">
        <v>3417</v>
      </c>
      <c r="I735" s="83" t="s">
        <v>6973</v>
      </c>
      <c r="J735" s="50" t="s">
        <v>7645</v>
      </c>
      <c r="K735" s="50" t="str">
        <f t="shared" si="37"/>
        <v>000100002001012256</v>
      </c>
    </row>
    <row r="736" spans="1:11" s="72" customFormat="1" ht="16.5" hidden="1" customHeight="1">
      <c r="A736" s="32" t="s">
        <v>2567</v>
      </c>
      <c r="B736" s="32" t="str">
        <f t="shared" si="38"/>
        <v>消费支付/消费信息/消费金额品类分布/快递服务（空运、地面运输或海运）</v>
      </c>
      <c r="C736" s="33">
        <v>4</v>
      </c>
      <c r="D736" s="50" t="s">
        <v>3355</v>
      </c>
      <c r="E736" s="50" t="s">
        <v>3417</v>
      </c>
      <c r="F736" s="50" t="s">
        <v>3986</v>
      </c>
      <c r="G736" s="50" t="s">
        <v>3420</v>
      </c>
      <c r="H736" s="50" t="s">
        <v>3417</v>
      </c>
      <c r="I736" s="83" t="s">
        <v>6973</v>
      </c>
      <c r="J736" s="50" t="s">
        <v>7646</v>
      </c>
      <c r="K736" s="50" t="str">
        <f t="shared" ref="K736:K819" si="39">D736&amp;E736&amp;F736&amp;G736&amp;H736&amp;I736&amp;J736</f>
        <v>000100002001012257</v>
      </c>
    </row>
    <row r="737" spans="1:11" s="72" customFormat="1" ht="16.5" hidden="1" customHeight="1">
      <c r="A737" s="32" t="s">
        <v>2569</v>
      </c>
      <c r="B737" s="32" t="str">
        <f t="shared" ref="B737:B750" si="40">"消费支付/消费信息/消费金额品类分布/"&amp;A737</f>
        <v>消费支付/消费信息/消费金额品类分布/烟草配送</v>
      </c>
      <c r="C737" s="33">
        <v>4</v>
      </c>
      <c r="D737" s="50" t="s">
        <v>3355</v>
      </c>
      <c r="E737" s="50" t="s">
        <v>3417</v>
      </c>
      <c r="F737" s="50" t="s">
        <v>3986</v>
      </c>
      <c r="G737" s="50" t="s">
        <v>3420</v>
      </c>
      <c r="H737" s="50" t="s">
        <v>3417</v>
      </c>
      <c r="I737" s="83" t="s">
        <v>6973</v>
      </c>
      <c r="J737" s="50" t="s">
        <v>7647</v>
      </c>
      <c r="K737" s="50" t="str">
        <f t="shared" si="39"/>
        <v>000100002001012258</v>
      </c>
    </row>
    <row r="738" spans="1:11" s="72" customFormat="1" ht="16.5" hidden="1" customHeight="1">
      <c r="A738" s="32" t="s">
        <v>2571</v>
      </c>
      <c r="B738" s="32" t="str">
        <f t="shared" si="40"/>
        <v>消费支付/消费信息/消费金额品类分布/货物搬运和托运（速递）</v>
      </c>
      <c r="C738" s="33">
        <v>4</v>
      </c>
      <c r="D738" s="50" t="s">
        <v>3355</v>
      </c>
      <c r="E738" s="50" t="s">
        <v>3417</v>
      </c>
      <c r="F738" s="50" t="s">
        <v>3986</v>
      </c>
      <c r="G738" s="50" t="s">
        <v>3420</v>
      </c>
      <c r="H738" s="50" t="s">
        <v>3417</v>
      </c>
      <c r="I738" s="83" t="s">
        <v>6973</v>
      </c>
      <c r="J738" s="50" t="s">
        <v>7648</v>
      </c>
      <c r="K738" s="50" t="str">
        <f t="shared" si="39"/>
        <v>000100002001012259</v>
      </c>
    </row>
    <row r="739" spans="1:11" s="72" customFormat="1" ht="16.5" hidden="1" customHeight="1">
      <c r="A739" s="32" t="s">
        <v>2573</v>
      </c>
      <c r="B739" s="32" t="str">
        <f t="shared" si="40"/>
        <v>消费支付/消费信息/消费金额品类分布/市民、社会及友爱组织</v>
      </c>
      <c r="C739" s="33">
        <v>4</v>
      </c>
      <c r="D739" s="50" t="s">
        <v>3355</v>
      </c>
      <c r="E739" s="50" t="s">
        <v>3417</v>
      </c>
      <c r="F739" s="50" t="s">
        <v>3986</v>
      </c>
      <c r="G739" s="50" t="s">
        <v>3420</v>
      </c>
      <c r="H739" s="50" t="s">
        <v>3417</v>
      </c>
      <c r="I739" s="83" t="s">
        <v>6973</v>
      </c>
      <c r="J739" s="50" t="s">
        <v>7649</v>
      </c>
      <c r="K739" s="50" t="str">
        <f t="shared" si="39"/>
        <v>000100002001012260</v>
      </c>
    </row>
    <row r="740" spans="1:11" s="72" customFormat="1" ht="16.5" hidden="1" customHeight="1">
      <c r="A740" s="32" t="s">
        <v>2576</v>
      </c>
      <c r="B740" s="32" t="str">
        <f t="shared" si="40"/>
        <v>消费支付/消费信息/消费金额品类分布/未列入其它代码的会员组织</v>
      </c>
      <c r="C740" s="33">
        <v>4</v>
      </c>
      <c r="D740" s="50" t="s">
        <v>3355</v>
      </c>
      <c r="E740" s="50" t="s">
        <v>3417</v>
      </c>
      <c r="F740" s="50" t="s">
        <v>3986</v>
      </c>
      <c r="G740" s="50" t="s">
        <v>3420</v>
      </c>
      <c r="H740" s="50" t="s">
        <v>3417</v>
      </c>
      <c r="I740" s="83" t="s">
        <v>6973</v>
      </c>
      <c r="J740" s="50" t="s">
        <v>7650</v>
      </c>
      <c r="K740" s="50" t="str">
        <f t="shared" si="39"/>
        <v>000100002001012261</v>
      </c>
    </row>
    <row r="741" spans="1:11" s="72" customFormat="1" ht="16.5" hidden="1" customHeight="1">
      <c r="A741" s="32" t="s">
        <v>2578</v>
      </c>
      <c r="B741" s="32" t="str">
        <f t="shared" si="40"/>
        <v>消费支付/消费信息/消费金额品类分布/宗教组织</v>
      </c>
      <c r="C741" s="33">
        <v>4</v>
      </c>
      <c r="D741" s="50" t="s">
        <v>3355</v>
      </c>
      <c r="E741" s="50" t="s">
        <v>3417</v>
      </c>
      <c r="F741" s="50" t="s">
        <v>3986</v>
      </c>
      <c r="G741" s="50" t="s">
        <v>3420</v>
      </c>
      <c r="H741" s="50" t="s">
        <v>3417</v>
      </c>
      <c r="I741" s="83" t="s">
        <v>6973</v>
      </c>
      <c r="J741" s="50" t="s">
        <v>7651</v>
      </c>
      <c r="K741" s="50" t="str">
        <f t="shared" si="39"/>
        <v>000100002001012262</v>
      </c>
    </row>
    <row r="742" spans="1:11" s="72" customFormat="1" ht="16.5" hidden="1" customHeight="1">
      <c r="A742" s="32" t="s">
        <v>2580</v>
      </c>
      <c r="B742" s="32" t="str">
        <f t="shared" si="40"/>
        <v>消费支付/消费信息/消费金额品类分布/慈善和社会服务</v>
      </c>
      <c r="C742" s="33">
        <v>4</v>
      </c>
      <c r="D742" s="50" t="s">
        <v>3355</v>
      </c>
      <c r="E742" s="50" t="s">
        <v>3417</v>
      </c>
      <c r="F742" s="50" t="s">
        <v>3986</v>
      </c>
      <c r="G742" s="50" t="s">
        <v>3420</v>
      </c>
      <c r="H742" s="50" t="s">
        <v>3417</v>
      </c>
      <c r="I742" s="83" t="s">
        <v>6973</v>
      </c>
      <c r="J742" s="50" t="s">
        <v>7652</v>
      </c>
      <c r="K742" s="50" t="str">
        <f t="shared" si="39"/>
        <v>000100002001012263</v>
      </c>
    </row>
    <row r="743" spans="1:11" s="72" customFormat="1" ht="16.5" hidden="1" customHeight="1">
      <c r="A743" s="32" t="s">
        <v>2582</v>
      </c>
      <c r="B743" s="32" t="str">
        <f t="shared" si="40"/>
        <v>消费支付/消费信息/消费金额品类分布/政治组织（政府机构）</v>
      </c>
      <c r="C743" s="33">
        <v>4</v>
      </c>
      <c r="D743" s="50" t="s">
        <v>3355</v>
      </c>
      <c r="E743" s="50" t="s">
        <v>3417</v>
      </c>
      <c r="F743" s="50" t="s">
        <v>3986</v>
      </c>
      <c r="G743" s="50" t="s">
        <v>3420</v>
      </c>
      <c r="H743" s="50" t="s">
        <v>3417</v>
      </c>
      <c r="I743" s="83" t="s">
        <v>6973</v>
      </c>
      <c r="J743" s="50" t="s">
        <v>7653</v>
      </c>
      <c r="K743" s="50" t="str">
        <f t="shared" si="39"/>
        <v>000100002001012264</v>
      </c>
    </row>
    <row r="744" spans="1:11" s="72" customFormat="1" ht="16.5" hidden="1" customHeight="1">
      <c r="A744" s="32" t="s">
        <v>2584</v>
      </c>
      <c r="B744" s="32" t="str">
        <f t="shared" si="40"/>
        <v>消费支付/消费信息/消费金额品类分布/法庭费用，包括赡养费和子女抚养费</v>
      </c>
      <c r="C744" s="33">
        <v>4</v>
      </c>
      <c r="D744" s="50" t="s">
        <v>3355</v>
      </c>
      <c r="E744" s="50" t="s">
        <v>3417</v>
      </c>
      <c r="F744" s="50" t="s">
        <v>3986</v>
      </c>
      <c r="G744" s="50" t="s">
        <v>3420</v>
      </c>
      <c r="H744" s="50" t="s">
        <v>3417</v>
      </c>
      <c r="I744" s="83" t="s">
        <v>6973</v>
      </c>
      <c r="J744" s="50" t="s">
        <v>7654</v>
      </c>
      <c r="K744" s="50" t="str">
        <f t="shared" si="39"/>
        <v>000100002001012265</v>
      </c>
    </row>
    <row r="745" spans="1:11" s="72" customFormat="1" ht="16.5" hidden="1" customHeight="1">
      <c r="A745" s="32" t="s">
        <v>2586</v>
      </c>
      <c r="B745" s="32" t="str">
        <f t="shared" si="40"/>
        <v>消费支付/消费信息/消费金额品类分布/罚款</v>
      </c>
      <c r="C745" s="33">
        <v>4</v>
      </c>
      <c r="D745" s="50" t="s">
        <v>3355</v>
      </c>
      <c r="E745" s="50" t="s">
        <v>3417</v>
      </c>
      <c r="F745" s="50" t="s">
        <v>3986</v>
      </c>
      <c r="G745" s="50" t="s">
        <v>3420</v>
      </c>
      <c r="H745" s="50" t="s">
        <v>3417</v>
      </c>
      <c r="I745" s="83" t="s">
        <v>6973</v>
      </c>
      <c r="J745" s="50" t="s">
        <v>7655</v>
      </c>
      <c r="K745" s="50" t="str">
        <f t="shared" si="39"/>
        <v>000100002001012266</v>
      </c>
    </row>
    <row r="746" spans="1:11" s="72" customFormat="1" ht="16.5" hidden="1" customHeight="1">
      <c r="A746" s="32" t="s">
        <v>2588</v>
      </c>
      <c r="B746" s="32" t="str">
        <f t="shared" si="40"/>
        <v>消费支付/消费信息/消费金额品类分布/保释金</v>
      </c>
      <c r="C746" s="33">
        <v>4</v>
      </c>
      <c r="D746" s="50" t="s">
        <v>3355</v>
      </c>
      <c r="E746" s="50" t="s">
        <v>3417</v>
      </c>
      <c r="F746" s="50" t="s">
        <v>3986</v>
      </c>
      <c r="G746" s="50" t="s">
        <v>3420</v>
      </c>
      <c r="H746" s="50" t="s">
        <v>3417</v>
      </c>
      <c r="I746" s="83" t="s">
        <v>6973</v>
      </c>
      <c r="J746" s="50" t="s">
        <v>7656</v>
      </c>
      <c r="K746" s="50" t="str">
        <f t="shared" si="39"/>
        <v>000100002001012267</v>
      </c>
    </row>
    <row r="747" spans="1:11" s="72" customFormat="1" ht="16.5" hidden="1" customHeight="1">
      <c r="A747" s="32" t="s">
        <v>2590</v>
      </c>
      <c r="B747" s="32" t="str">
        <f t="shared" si="40"/>
        <v>消费支付/消费信息/消费金额品类分布/纳税</v>
      </c>
      <c r="C747" s="33">
        <v>4</v>
      </c>
      <c r="D747" s="50" t="s">
        <v>3355</v>
      </c>
      <c r="E747" s="50" t="s">
        <v>3417</v>
      </c>
      <c r="F747" s="50" t="s">
        <v>3986</v>
      </c>
      <c r="G747" s="50" t="s">
        <v>3420</v>
      </c>
      <c r="H747" s="50" t="s">
        <v>3417</v>
      </c>
      <c r="I747" s="83" t="s">
        <v>6973</v>
      </c>
      <c r="J747" s="50" t="s">
        <v>7657</v>
      </c>
      <c r="K747" s="50" t="str">
        <f t="shared" si="39"/>
        <v>000100002001012268</v>
      </c>
    </row>
    <row r="748" spans="1:11" s="72" customFormat="1" ht="16.5" hidden="1" customHeight="1">
      <c r="A748" s="32" t="s">
        <v>2592</v>
      </c>
      <c r="B748" s="32" t="str">
        <f t="shared" si="40"/>
        <v>消费支付/消费信息/消费金额品类分布/使领馆收费</v>
      </c>
      <c r="C748" s="33">
        <v>4</v>
      </c>
      <c r="D748" s="50" t="s">
        <v>3355</v>
      </c>
      <c r="E748" s="50" t="s">
        <v>3417</v>
      </c>
      <c r="F748" s="50" t="s">
        <v>3986</v>
      </c>
      <c r="G748" s="50" t="s">
        <v>3420</v>
      </c>
      <c r="H748" s="50" t="s">
        <v>3417</v>
      </c>
      <c r="I748" s="83" t="s">
        <v>6973</v>
      </c>
      <c r="J748" s="50" t="s">
        <v>7658</v>
      </c>
      <c r="K748" s="50" t="str">
        <f t="shared" si="39"/>
        <v>000100002001012269</v>
      </c>
    </row>
    <row r="749" spans="1:11" s="72" customFormat="1" ht="16.5" hidden="1" customHeight="1">
      <c r="A749" s="32" t="s">
        <v>2594</v>
      </c>
      <c r="B749" s="32" t="str">
        <f t="shared" si="40"/>
        <v>消费支付/消费信息/消费金额品类分布/未列入其他代码的政府服务</v>
      </c>
      <c r="C749" s="33">
        <v>4</v>
      </c>
      <c r="D749" s="50" t="s">
        <v>3355</v>
      </c>
      <c r="E749" s="50" t="s">
        <v>3417</v>
      </c>
      <c r="F749" s="50" t="s">
        <v>3986</v>
      </c>
      <c r="G749" s="50" t="s">
        <v>3420</v>
      </c>
      <c r="H749" s="50" t="s">
        <v>3417</v>
      </c>
      <c r="I749" s="83" t="s">
        <v>6973</v>
      </c>
      <c r="J749" s="50" t="s">
        <v>7659</v>
      </c>
      <c r="K749" s="50" t="str">
        <f t="shared" si="39"/>
        <v>000100002001012270</v>
      </c>
    </row>
    <row r="750" spans="1:11" s="72" customFormat="1" ht="16.5" hidden="1" customHeight="1">
      <c r="A750" s="32" t="s">
        <v>2040</v>
      </c>
      <c r="B750" s="32" t="str">
        <f t="shared" si="40"/>
        <v>消费支付/消费信息/消费金额品类分布/IT</v>
      </c>
      <c r="C750" s="33">
        <v>4</v>
      </c>
      <c r="D750" s="50" t="s">
        <v>3355</v>
      </c>
      <c r="E750" s="50" t="s">
        <v>3417</v>
      </c>
      <c r="F750" s="50" t="s">
        <v>3986</v>
      </c>
      <c r="G750" s="50" t="s">
        <v>3420</v>
      </c>
      <c r="H750" s="50" t="s">
        <v>3417</v>
      </c>
      <c r="I750" s="83" t="s">
        <v>6973</v>
      </c>
      <c r="J750" s="50" t="s">
        <v>7660</v>
      </c>
      <c r="K750" s="50" t="str">
        <f t="shared" si="39"/>
        <v>000100002001012271</v>
      </c>
    </row>
    <row r="751" spans="1:11" s="72" customFormat="1" ht="16.5" hidden="1" customHeight="1">
      <c r="A751" s="32" t="s">
        <v>2049</v>
      </c>
      <c r="B751" s="32" t="str">
        <f t="shared" ref="B751:B807" si="41">"消费支付/消费信息/消费金额品类分布/"&amp;A751</f>
        <v>消费支付/消费信息/消费金额品类分布/餐饮</v>
      </c>
      <c r="C751" s="33">
        <v>4</v>
      </c>
      <c r="D751" s="50" t="s">
        <v>3355</v>
      </c>
      <c r="E751" s="50" t="s">
        <v>3417</v>
      </c>
      <c r="F751" s="50" t="s">
        <v>3986</v>
      </c>
      <c r="G751" s="50" t="s">
        <v>3420</v>
      </c>
      <c r="H751" s="50" t="s">
        <v>3417</v>
      </c>
      <c r="I751" s="83" t="s">
        <v>6973</v>
      </c>
      <c r="J751" s="50" t="s">
        <v>7661</v>
      </c>
      <c r="K751" s="50" t="str">
        <f t="shared" si="39"/>
        <v>000100002001012272</v>
      </c>
    </row>
    <row r="752" spans="1:11" s="72" customFormat="1" ht="16.5" hidden="1" customHeight="1">
      <c r="A752" s="32" t="s">
        <v>2060</v>
      </c>
      <c r="B752" s="32" t="str">
        <f t="shared" si="41"/>
        <v>消费支付/消费信息/消费金额品类分布/房地产</v>
      </c>
      <c r="C752" s="33">
        <v>4</v>
      </c>
      <c r="D752" s="50" t="s">
        <v>3355</v>
      </c>
      <c r="E752" s="50" t="s">
        <v>3417</v>
      </c>
      <c r="F752" s="50" t="s">
        <v>3986</v>
      </c>
      <c r="G752" s="50" t="s">
        <v>3420</v>
      </c>
      <c r="H752" s="50" t="s">
        <v>3417</v>
      </c>
      <c r="I752" s="83" t="s">
        <v>6973</v>
      </c>
      <c r="J752" s="50" t="s">
        <v>7662</v>
      </c>
      <c r="K752" s="50" t="str">
        <f t="shared" si="39"/>
        <v>000100002001012273</v>
      </c>
    </row>
    <row r="753" spans="1:11" s="72" customFormat="1" ht="16.5" hidden="1" customHeight="1">
      <c r="A753" s="32" t="s">
        <v>10719</v>
      </c>
      <c r="B753" s="32" t="str">
        <f t="shared" si="41"/>
        <v>消费支付/消费信息/消费金额品类分布/公用事业</v>
      </c>
      <c r="C753" s="33">
        <v>4</v>
      </c>
      <c r="D753" s="50" t="s">
        <v>3355</v>
      </c>
      <c r="E753" s="50" t="s">
        <v>3417</v>
      </c>
      <c r="F753" s="50" t="s">
        <v>3986</v>
      </c>
      <c r="G753" s="50" t="s">
        <v>3420</v>
      </c>
      <c r="H753" s="50" t="s">
        <v>3417</v>
      </c>
      <c r="I753" s="83" t="s">
        <v>6973</v>
      </c>
      <c r="J753" s="50" t="s">
        <v>7663</v>
      </c>
      <c r="K753" s="50" t="str">
        <f t="shared" si="39"/>
        <v>000100002001012274</v>
      </c>
    </row>
    <row r="754" spans="1:11" s="72" customFormat="1" ht="16.5" hidden="1" customHeight="1">
      <c r="A754" s="32" t="s">
        <v>10720</v>
      </c>
      <c r="B754" s="32" t="str">
        <f t="shared" si="41"/>
        <v>消费支付/消费信息/消费金额品类分布/广告摄影</v>
      </c>
      <c r="C754" s="33">
        <v>4</v>
      </c>
      <c r="D754" s="50" t="s">
        <v>3355</v>
      </c>
      <c r="E754" s="50" t="s">
        <v>3417</v>
      </c>
      <c r="F754" s="50" t="s">
        <v>3986</v>
      </c>
      <c r="G754" s="50" t="s">
        <v>3420</v>
      </c>
      <c r="H754" s="50" t="s">
        <v>3417</v>
      </c>
      <c r="I754" s="83" t="s">
        <v>6973</v>
      </c>
      <c r="J754" s="50" t="s">
        <v>7664</v>
      </c>
      <c r="K754" s="50" t="str">
        <f t="shared" si="39"/>
        <v>000100002001012275</v>
      </c>
    </row>
    <row r="755" spans="1:11" s="72" customFormat="1" ht="16.5" hidden="1" customHeight="1">
      <c r="A755" s="32" t="s">
        <v>10721</v>
      </c>
      <c r="B755" s="32" t="str">
        <f t="shared" si="41"/>
        <v>消费支付/消费信息/消费金额品类分布/婚庆、婚恋交友</v>
      </c>
      <c r="C755" s="33">
        <v>4</v>
      </c>
      <c r="D755" s="50" t="s">
        <v>3355</v>
      </c>
      <c r="E755" s="50" t="s">
        <v>3417</v>
      </c>
      <c r="F755" s="50" t="s">
        <v>3986</v>
      </c>
      <c r="G755" s="50" t="s">
        <v>3420</v>
      </c>
      <c r="H755" s="50" t="s">
        <v>3417</v>
      </c>
      <c r="I755" s="83" t="s">
        <v>6973</v>
      </c>
      <c r="J755" s="50" t="s">
        <v>7665</v>
      </c>
      <c r="K755" s="50" t="str">
        <f t="shared" si="39"/>
        <v>000100002001012276</v>
      </c>
    </row>
    <row r="756" spans="1:11" s="72" customFormat="1" ht="16.5" hidden="1" customHeight="1">
      <c r="A756" s="32" t="s">
        <v>2091</v>
      </c>
      <c r="B756" s="32" t="str">
        <f t="shared" si="41"/>
        <v>消费支付/消费信息/消费金额品类分布/交通运输</v>
      </c>
      <c r="C756" s="33">
        <v>4</v>
      </c>
      <c r="D756" s="50" t="s">
        <v>3355</v>
      </c>
      <c r="E756" s="50" t="s">
        <v>3417</v>
      </c>
      <c r="F756" s="50" t="s">
        <v>3986</v>
      </c>
      <c r="G756" s="50" t="s">
        <v>3420</v>
      </c>
      <c r="H756" s="50" t="s">
        <v>3417</v>
      </c>
      <c r="I756" s="83" t="s">
        <v>6973</v>
      </c>
      <c r="J756" s="50" t="s">
        <v>7666</v>
      </c>
      <c r="K756" s="50" t="str">
        <f t="shared" si="39"/>
        <v>000100002001012277</v>
      </c>
    </row>
    <row r="757" spans="1:11" s="72" customFormat="1" ht="16.5" hidden="1" customHeight="1">
      <c r="A757" s="32" t="s">
        <v>2118</v>
      </c>
      <c r="B757" s="32" t="str">
        <f t="shared" si="41"/>
        <v>消费支付/消费信息/消费金额品类分布/教育</v>
      </c>
      <c r="C757" s="33">
        <v>4</v>
      </c>
      <c r="D757" s="50" t="s">
        <v>3355</v>
      </c>
      <c r="E757" s="50" t="s">
        <v>3417</v>
      </c>
      <c r="F757" s="50" t="s">
        <v>3986</v>
      </c>
      <c r="G757" s="50" t="s">
        <v>3420</v>
      </c>
      <c r="H757" s="50" t="s">
        <v>3417</v>
      </c>
      <c r="I757" s="83" t="s">
        <v>6973</v>
      </c>
      <c r="J757" s="50" t="s">
        <v>7667</v>
      </c>
      <c r="K757" s="50" t="str">
        <f t="shared" si="39"/>
        <v>000100002001012278</v>
      </c>
    </row>
    <row r="758" spans="1:11" s="72" customFormat="1" ht="16.5" hidden="1" customHeight="1">
      <c r="A758" s="32" t="s">
        <v>2133</v>
      </c>
      <c r="B758" s="32" t="str">
        <f t="shared" si="41"/>
        <v>消费支付/消费信息/消费金额品类分布/金融</v>
      </c>
      <c r="C758" s="33">
        <v>4</v>
      </c>
      <c r="D758" s="50" t="s">
        <v>3355</v>
      </c>
      <c r="E758" s="50" t="s">
        <v>3417</v>
      </c>
      <c r="F758" s="50" t="s">
        <v>3986</v>
      </c>
      <c r="G758" s="50" t="s">
        <v>3420</v>
      </c>
      <c r="H758" s="50" t="s">
        <v>3417</v>
      </c>
      <c r="I758" s="83" t="s">
        <v>6973</v>
      </c>
      <c r="J758" s="50" t="s">
        <v>7668</v>
      </c>
      <c r="K758" s="50" t="str">
        <f t="shared" si="39"/>
        <v>000100002001012279</v>
      </c>
    </row>
    <row r="759" spans="1:11" s="72" customFormat="1" ht="16.5" hidden="1" customHeight="1">
      <c r="A759" s="32" t="s">
        <v>2148</v>
      </c>
      <c r="B759" s="32" t="str">
        <f t="shared" si="41"/>
        <v>消费支付/消费信息/消费金额品类分布/居民服务</v>
      </c>
      <c r="C759" s="33">
        <v>4</v>
      </c>
      <c r="D759" s="50" t="s">
        <v>3355</v>
      </c>
      <c r="E759" s="50" t="s">
        <v>3417</v>
      </c>
      <c r="F759" s="50" t="s">
        <v>3986</v>
      </c>
      <c r="G759" s="50" t="s">
        <v>3420</v>
      </c>
      <c r="H759" s="50" t="s">
        <v>3417</v>
      </c>
      <c r="I759" s="83" t="s">
        <v>6973</v>
      </c>
      <c r="J759" s="50" t="s">
        <v>7669</v>
      </c>
      <c r="K759" s="50" t="str">
        <f t="shared" si="39"/>
        <v>000100002001012280</v>
      </c>
    </row>
    <row r="760" spans="1:11" s="72" customFormat="1" ht="16.5" hidden="1" customHeight="1">
      <c r="A760" s="32" t="s">
        <v>10722</v>
      </c>
      <c r="B760" s="32" t="str">
        <f t="shared" si="41"/>
        <v>消费支付/消费信息/消费金额品类分布/零售-服饰鞋帽</v>
      </c>
      <c r="C760" s="33">
        <v>4</v>
      </c>
      <c r="D760" s="50" t="s">
        <v>3355</v>
      </c>
      <c r="E760" s="50" t="s">
        <v>3417</v>
      </c>
      <c r="F760" s="50" t="s">
        <v>3986</v>
      </c>
      <c r="G760" s="50" t="s">
        <v>3420</v>
      </c>
      <c r="H760" s="50" t="s">
        <v>3417</v>
      </c>
      <c r="I760" s="83" t="s">
        <v>6973</v>
      </c>
      <c r="J760" s="50" t="s">
        <v>7670</v>
      </c>
      <c r="K760" s="50" t="str">
        <f t="shared" si="39"/>
        <v>000100002001012281</v>
      </c>
    </row>
    <row r="761" spans="1:11" s="72" customFormat="1" ht="16.5" hidden="1" customHeight="1">
      <c r="A761" s="32" t="s">
        <v>10723</v>
      </c>
      <c r="B761" s="32" t="str">
        <f t="shared" si="41"/>
        <v>消费支付/消费信息/消费金额品类分布/零售-丽人</v>
      </c>
      <c r="C761" s="33">
        <v>4</v>
      </c>
      <c r="D761" s="50" t="s">
        <v>3355</v>
      </c>
      <c r="E761" s="50" t="s">
        <v>3417</v>
      </c>
      <c r="F761" s="50" t="s">
        <v>3986</v>
      </c>
      <c r="G761" s="50" t="s">
        <v>3420</v>
      </c>
      <c r="H761" s="50" t="s">
        <v>3417</v>
      </c>
      <c r="I761" s="83" t="s">
        <v>6973</v>
      </c>
      <c r="J761" s="50" t="s">
        <v>7671</v>
      </c>
      <c r="K761" s="50" t="str">
        <f t="shared" si="39"/>
        <v>000100002001012282</v>
      </c>
    </row>
    <row r="762" spans="1:11" s="72" customFormat="1" ht="16.5" hidden="1" customHeight="1">
      <c r="A762" s="32" t="s">
        <v>10724</v>
      </c>
      <c r="B762" s="32" t="str">
        <f t="shared" si="41"/>
        <v>消费支付/消费信息/消费金额品类分布/零售-眼镜配饰</v>
      </c>
      <c r="C762" s="33">
        <v>4</v>
      </c>
      <c r="D762" s="50" t="s">
        <v>3355</v>
      </c>
      <c r="E762" s="50" t="s">
        <v>3417</v>
      </c>
      <c r="F762" s="50" t="s">
        <v>3986</v>
      </c>
      <c r="G762" s="50" t="s">
        <v>3420</v>
      </c>
      <c r="H762" s="50" t="s">
        <v>3417</v>
      </c>
      <c r="I762" s="83" t="s">
        <v>6973</v>
      </c>
      <c r="J762" s="50" t="s">
        <v>7672</v>
      </c>
      <c r="K762" s="50" t="str">
        <f t="shared" si="39"/>
        <v>000100002001012283</v>
      </c>
    </row>
    <row r="763" spans="1:11" s="72" customFormat="1" ht="16.5" hidden="1" customHeight="1">
      <c r="A763" s="32" t="s">
        <v>10725</v>
      </c>
      <c r="B763" s="32" t="str">
        <f t="shared" si="41"/>
        <v>消费支付/消费信息/消费金额品类分布/零售-箱包</v>
      </c>
      <c r="C763" s="33">
        <v>4</v>
      </c>
      <c r="D763" s="50" t="s">
        <v>3355</v>
      </c>
      <c r="E763" s="50" t="s">
        <v>3417</v>
      </c>
      <c r="F763" s="50" t="s">
        <v>3986</v>
      </c>
      <c r="G763" s="50" t="s">
        <v>3420</v>
      </c>
      <c r="H763" s="50" t="s">
        <v>3417</v>
      </c>
      <c r="I763" s="83" t="s">
        <v>6973</v>
      </c>
      <c r="J763" s="50" t="s">
        <v>7673</v>
      </c>
      <c r="K763" s="50" t="str">
        <f t="shared" si="39"/>
        <v>000100002001012284</v>
      </c>
    </row>
    <row r="764" spans="1:11" s="72" customFormat="1" ht="16.5" hidden="1" customHeight="1">
      <c r="A764" s="32" t="s">
        <v>10726</v>
      </c>
      <c r="B764" s="32" t="str">
        <f t="shared" si="41"/>
        <v>消费支付/消费信息/消费金额品类分布/零售-运动、休闲、娱乐</v>
      </c>
      <c r="C764" s="33">
        <v>4</v>
      </c>
      <c r="D764" s="50" t="s">
        <v>3355</v>
      </c>
      <c r="E764" s="50" t="s">
        <v>3417</v>
      </c>
      <c r="F764" s="50" t="s">
        <v>3986</v>
      </c>
      <c r="G764" s="50" t="s">
        <v>3420</v>
      </c>
      <c r="H764" s="50" t="s">
        <v>3417</v>
      </c>
      <c r="I764" s="83" t="s">
        <v>6973</v>
      </c>
      <c r="J764" s="50" t="s">
        <v>7674</v>
      </c>
      <c r="K764" s="50" t="str">
        <f t="shared" si="39"/>
        <v>000100002001012285</v>
      </c>
    </row>
    <row r="765" spans="1:11" s="72" customFormat="1" ht="16.5" hidden="1" customHeight="1">
      <c r="A765" s="32" t="s">
        <v>10727</v>
      </c>
      <c r="B765" s="32" t="str">
        <f t="shared" si="41"/>
        <v>消费支付/消费信息/消费金额品类分布/零售-医疗</v>
      </c>
      <c r="C765" s="33">
        <v>4</v>
      </c>
      <c r="D765" s="50" t="s">
        <v>3355</v>
      </c>
      <c r="E765" s="50" t="s">
        <v>3417</v>
      </c>
      <c r="F765" s="50" t="s">
        <v>3986</v>
      </c>
      <c r="G765" s="50" t="s">
        <v>3420</v>
      </c>
      <c r="H765" s="50" t="s">
        <v>3417</v>
      </c>
      <c r="I765" s="83" t="s">
        <v>6973</v>
      </c>
      <c r="J765" s="50" t="s">
        <v>7675</v>
      </c>
      <c r="K765" s="50" t="str">
        <f t="shared" si="39"/>
        <v>000100002001012286</v>
      </c>
    </row>
    <row r="766" spans="1:11" s="72" customFormat="1" ht="16.5" hidden="1" customHeight="1">
      <c r="A766" s="32" t="s">
        <v>10728</v>
      </c>
      <c r="B766" s="32" t="str">
        <f t="shared" si="41"/>
        <v>消费支付/消费信息/消费金额品类分布/零售-家居、家具、家用电器</v>
      </c>
      <c r="C766" s="33">
        <v>4</v>
      </c>
      <c r="D766" s="50" t="s">
        <v>3355</v>
      </c>
      <c r="E766" s="50" t="s">
        <v>3417</v>
      </c>
      <c r="F766" s="50" t="s">
        <v>3986</v>
      </c>
      <c r="G766" s="50" t="s">
        <v>3420</v>
      </c>
      <c r="H766" s="50" t="s">
        <v>3417</v>
      </c>
      <c r="I766" s="83" t="s">
        <v>6973</v>
      </c>
      <c r="J766" s="50" t="s">
        <v>7676</v>
      </c>
      <c r="K766" s="50" t="str">
        <f t="shared" si="39"/>
        <v>000100002001012287</v>
      </c>
    </row>
    <row r="767" spans="1:11" s="72" customFormat="1" ht="16.5" hidden="1" customHeight="1">
      <c r="A767" s="32" t="s">
        <v>10729</v>
      </c>
      <c r="B767" s="32" t="str">
        <f t="shared" si="41"/>
        <v>消费支付/消费信息/消费金额品类分布/零售-电子数码</v>
      </c>
      <c r="C767" s="33">
        <v>4</v>
      </c>
      <c r="D767" s="50" t="s">
        <v>3355</v>
      </c>
      <c r="E767" s="50" t="s">
        <v>3417</v>
      </c>
      <c r="F767" s="50" t="s">
        <v>3986</v>
      </c>
      <c r="G767" s="50" t="s">
        <v>3420</v>
      </c>
      <c r="H767" s="50" t="s">
        <v>3417</v>
      </c>
      <c r="I767" s="83" t="s">
        <v>6973</v>
      </c>
      <c r="J767" s="50" t="s">
        <v>7677</v>
      </c>
      <c r="K767" s="50" t="str">
        <f t="shared" si="39"/>
        <v>000100002001012288</v>
      </c>
    </row>
    <row r="768" spans="1:11" s="72" customFormat="1" ht="16.5" hidden="1" customHeight="1">
      <c r="A768" s="32" t="s">
        <v>10727</v>
      </c>
      <c r="B768" s="32" t="str">
        <f t="shared" si="41"/>
        <v>消费支付/消费信息/消费金额品类分布/零售-医疗</v>
      </c>
      <c r="C768" s="33">
        <v>4</v>
      </c>
      <c r="D768" s="50" t="s">
        <v>3355</v>
      </c>
      <c r="E768" s="50" t="s">
        <v>3417</v>
      </c>
      <c r="F768" s="50" t="s">
        <v>3986</v>
      </c>
      <c r="G768" s="50" t="s">
        <v>3420</v>
      </c>
      <c r="H768" s="50" t="s">
        <v>3417</v>
      </c>
      <c r="I768" s="83" t="s">
        <v>6973</v>
      </c>
      <c r="J768" s="50" t="s">
        <v>7678</v>
      </c>
      <c r="K768" s="50" t="str">
        <f t="shared" si="39"/>
        <v>000100002001012289</v>
      </c>
    </row>
    <row r="769" spans="1:11" s="72" customFormat="1" ht="16.5" hidden="1" customHeight="1">
      <c r="A769" s="32" t="s">
        <v>10730</v>
      </c>
      <c r="B769" s="32" t="str">
        <f t="shared" si="41"/>
        <v>消费支付/消费信息/消费金额品类分布/零售-零售卖场</v>
      </c>
      <c r="C769" s="33">
        <v>4</v>
      </c>
      <c r="D769" s="50" t="s">
        <v>3355</v>
      </c>
      <c r="E769" s="50" t="s">
        <v>3417</v>
      </c>
      <c r="F769" s="50" t="s">
        <v>3986</v>
      </c>
      <c r="G769" s="50" t="s">
        <v>3420</v>
      </c>
      <c r="H769" s="50" t="s">
        <v>3417</v>
      </c>
      <c r="I769" s="83" t="s">
        <v>6973</v>
      </c>
      <c r="J769" s="50" t="s">
        <v>7679</v>
      </c>
      <c r="K769" s="50" t="str">
        <f t="shared" si="39"/>
        <v>000100002001012290</v>
      </c>
    </row>
    <row r="770" spans="1:11" s="72" customFormat="1" ht="16.5" hidden="1" customHeight="1">
      <c r="A770" s="32" t="s">
        <v>10731</v>
      </c>
      <c r="B770" s="32" t="str">
        <f t="shared" si="41"/>
        <v>消费支付/消费信息/消费金额品类分布/零售-能源燃料</v>
      </c>
      <c r="C770" s="33">
        <v>4</v>
      </c>
      <c r="D770" s="50" t="s">
        <v>3355</v>
      </c>
      <c r="E770" s="50" t="s">
        <v>3417</v>
      </c>
      <c r="F770" s="50" t="s">
        <v>3986</v>
      </c>
      <c r="G770" s="50" t="s">
        <v>3420</v>
      </c>
      <c r="H770" s="50" t="s">
        <v>3417</v>
      </c>
      <c r="I770" s="83" t="s">
        <v>6973</v>
      </c>
      <c r="J770" s="50" t="s">
        <v>7680</v>
      </c>
      <c r="K770" s="50" t="str">
        <f t="shared" si="39"/>
        <v>000100002001012291</v>
      </c>
    </row>
    <row r="771" spans="1:11" s="72" customFormat="1" ht="16.5" hidden="1" customHeight="1">
      <c r="A771" s="32" t="s">
        <v>10732</v>
      </c>
      <c r="B771" s="32" t="str">
        <f t="shared" si="41"/>
        <v>消费支付/消费信息/消费金额品类分布/零售-母婴亲子</v>
      </c>
      <c r="C771" s="33">
        <v>4</v>
      </c>
      <c r="D771" s="50" t="s">
        <v>3355</v>
      </c>
      <c r="E771" s="50" t="s">
        <v>3417</v>
      </c>
      <c r="F771" s="50" t="s">
        <v>3986</v>
      </c>
      <c r="G771" s="50" t="s">
        <v>3420</v>
      </c>
      <c r="H771" s="50" t="s">
        <v>3417</v>
      </c>
      <c r="I771" s="83" t="s">
        <v>6973</v>
      </c>
      <c r="J771" s="50" t="s">
        <v>7681</v>
      </c>
      <c r="K771" s="50" t="str">
        <f t="shared" si="39"/>
        <v>000100002001012292</v>
      </c>
    </row>
    <row r="772" spans="1:11" s="72" customFormat="1" ht="16.5" hidden="1" customHeight="1">
      <c r="A772" s="32" t="s">
        <v>10733</v>
      </c>
      <c r="B772" s="32" t="str">
        <f t="shared" si="41"/>
        <v>消费支付/消费信息/消费金额品类分布/零售-食品饮料</v>
      </c>
      <c r="C772" s="33">
        <v>4</v>
      </c>
      <c r="D772" s="50" t="s">
        <v>3355</v>
      </c>
      <c r="E772" s="50" t="s">
        <v>3417</v>
      </c>
      <c r="F772" s="50" t="s">
        <v>3986</v>
      </c>
      <c r="G772" s="50" t="s">
        <v>3420</v>
      </c>
      <c r="H772" s="50" t="s">
        <v>3417</v>
      </c>
      <c r="I772" s="83" t="s">
        <v>6973</v>
      </c>
      <c r="J772" s="50" t="s">
        <v>7682</v>
      </c>
      <c r="K772" s="50" t="str">
        <f t="shared" si="39"/>
        <v>000100002001012293</v>
      </c>
    </row>
    <row r="773" spans="1:11" s="72" customFormat="1" ht="16.5" hidden="1" customHeight="1">
      <c r="A773" s="32" t="s">
        <v>10734</v>
      </c>
      <c r="B773" s="32" t="str">
        <f t="shared" si="41"/>
        <v>消费支付/消费信息/消费金额品类分布/零售-文化艺术</v>
      </c>
      <c r="C773" s="33">
        <v>4</v>
      </c>
      <c r="D773" s="50" t="s">
        <v>3355</v>
      </c>
      <c r="E773" s="50" t="s">
        <v>3417</v>
      </c>
      <c r="F773" s="50" t="s">
        <v>3986</v>
      </c>
      <c r="G773" s="50" t="s">
        <v>3420</v>
      </c>
      <c r="H773" s="50" t="s">
        <v>3417</v>
      </c>
      <c r="I773" s="83" t="s">
        <v>6973</v>
      </c>
      <c r="J773" s="50" t="s">
        <v>7683</v>
      </c>
      <c r="K773" s="50" t="str">
        <f t="shared" si="39"/>
        <v>000100002001012294</v>
      </c>
    </row>
    <row r="774" spans="1:11" s="72" customFormat="1" ht="16.5" hidden="1" customHeight="1">
      <c r="A774" s="32" t="s">
        <v>10735</v>
      </c>
      <c r="B774" s="32" t="str">
        <f t="shared" si="41"/>
        <v>消费支付/消费信息/消费金额品类分布/零售-珠宝手表</v>
      </c>
      <c r="C774" s="33">
        <v>4</v>
      </c>
      <c r="D774" s="50" t="s">
        <v>3355</v>
      </c>
      <c r="E774" s="50" t="s">
        <v>3417</v>
      </c>
      <c r="F774" s="50" t="s">
        <v>3986</v>
      </c>
      <c r="G774" s="50" t="s">
        <v>3420</v>
      </c>
      <c r="H774" s="50" t="s">
        <v>3417</v>
      </c>
      <c r="I774" s="83" t="s">
        <v>6973</v>
      </c>
      <c r="J774" s="50" t="s">
        <v>7684</v>
      </c>
      <c r="K774" s="50" t="str">
        <f t="shared" si="39"/>
        <v>000100002001012295</v>
      </c>
    </row>
    <row r="775" spans="1:11" s="72" customFormat="1" ht="16.5" hidden="1" customHeight="1">
      <c r="A775" s="32" t="s">
        <v>10736</v>
      </c>
      <c r="B775" s="32" t="str">
        <f t="shared" si="41"/>
        <v>消费支付/消费信息/消费金额品类分布/零售-五金建材</v>
      </c>
      <c r="C775" s="33">
        <v>4</v>
      </c>
      <c r="D775" s="50" t="s">
        <v>3355</v>
      </c>
      <c r="E775" s="50" t="s">
        <v>3417</v>
      </c>
      <c r="F775" s="50" t="s">
        <v>3986</v>
      </c>
      <c r="G775" s="50" t="s">
        <v>3420</v>
      </c>
      <c r="H775" s="50" t="s">
        <v>3417</v>
      </c>
      <c r="I775" s="83" t="s">
        <v>6973</v>
      </c>
      <c r="J775" s="50" t="s">
        <v>7685</v>
      </c>
      <c r="K775" s="50" t="str">
        <f t="shared" si="39"/>
        <v>000100002001012296</v>
      </c>
    </row>
    <row r="776" spans="1:11" s="72" customFormat="1" ht="16.5" hidden="1" customHeight="1">
      <c r="A776" s="32" t="s">
        <v>10737</v>
      </c>
      <c r="B776" s="32" t="str">
        <f t="shared" si="41"/>
        <v>消费支付/消费信息/消费金额品类分布/零售-交通</v>
      </c>
      <c r="C776" s="33">
        <v>4</v>
      </c>
      <c r="D776" s="50" t="s">
        <v>3355</v>
      </c>
      <c r="E776" s="50" t="s">
        <v>3417</v>
      </c>
      <c r="F776" s="50" t="s">
        <v>3986</v>
      </c>
      <c r="G776" s="50" t="s">
        <v>3420</v>
      </c>
      <c r="H776" s="50" t="s">
        <v>3417</v>
      </c>
      <c r="I776" s="83" t="s">
        <v>6973</v>
      </c>
      <c r="J776" s="50" t="s">
        <v>7686</v>
      </c>
      <c r="K776" s="50" t="str">
        <f t="shared" si="39"/>
        <v>000100002001012297</v>
      </c>
    </row>
    <row r="777" spans="1:11" s="72" customFormat="1" ht="16.5" hidden="1" customHeight="1">
      <c r="A777" s="32" t="s">
        <v>2359</v>
      </c>
      <c r="B777" s="32" t="str">
        <f t="shared" si="41"/>
        <v>消费支付/消费信息/消费金额品类分布/住宿服务</v>
      </c>
      <c r="C777" s="33">
        <v>4</v>
      </c>
      <c r="D777" s="50" t="s">
        <v>3355</v>
      </c>
      <c r="E777" s="50" t="s">
        <v>3417</v>
      </c>
      <c r="F777" s="50" t="s">
        <v>3986</v>
      </c>
      <c r="G777" s="50" t="s">
        <v>3420</v>
      </c>
      <c r="H777" s="50" t="s">
        <v>3417</v>
      </c>
      <c r="I777" s="83" t="s">
        <v>6973</v>
      </c>
      <c r="J777" s="50" t="s">
        <v>7687</v>
      </c>
      <c r="K777" s="50" t="str">
        <f t="shared" si="39"/>
        <v>000100002001012298</v>
      </c>
    </row>
    <row r="778" spans="1:11" s="72" customFormat="1" ht="16.5" hidden="1" customHeight="1">
      <c r="A778" s="32" t="s">
        <v>2364</v>
      </c>
      <c r="B778" s="32" t="str">
        <f t="shared" si="41"/>
        <v>消费支付/消费信息/消费金额品类分布/旅游服务</v>
      </c>
      <c r="C778" s="33">
        <v>4</v>
      </c>
      <c r="D778" s="50" t="s">
        <v>3355</v>
      </c>
      <c r="E778" s="50" t="s">
        <v>3417</v>
      </c>
      <c r="F778" s="50" t="s">
        <v>3986</v>
      </c>
      <c r="G778" s="50" t="s">
        <v>3420</v>
      </c>
      <c r="H778" s="50" t="s">
        <v>3417</v>
      </c>
      <c r="I778" s="83" t="s">
        <v>6973</v>
      </c>
      <c r="J778" s="50" t="s">
        <v>7688</v>
      </c>
      <c r="K778" s="50" t="str">
        <f t="shared" si="39"/>
        <v>000100002001012299</v>
      </c>
    </row>
    <row r="779" spans="1:11" s="72" customFormat="1" ht="16.5" hidden="1" customHeight="1">
      <c r="A779" s="32" t="s">
        <v>2373</v>
      </c>
      <c r="B779" s="32" t="str">
        <f t="shared" si="41"/>
        <v>消费支付/消费信息/消费金额品类分布/批发</v>
      </c>
      <c r="C779" s="33">
        <v>4</v>
      </c>
      <c r="D779" s="50" t="s">
        <v>3355</v>
      </c>
      <c r="E779" s="50" t="s">
        <v>3417</v>
      </c>
      <c r="F779" s="50" t="s">
        <v>3986</v>
      </c>
      <c r="G779" s="50" t="s">
        <v>3420</v>
      </c>
      <c r="H779" s="50" t="s">
        <v>3417</v>
      </c>
      <c r="I779" s="83" t="s">
        <v>6973</v>
      </c>
      <c r="J779" s="50" t="s">
        <v>7689</v>
      </c>
      <c r="K779" s="50" t="str">
        <f t="shared" si="39"/>
        <v>000100002001012300</v>
      </c>
    </row>
    <row r="780" spans="1:11" s="72" customFormat="1" ht="16.5" hidden="1" customHeight="1">
      <c r="A780" s="32" t="s">
        <v>10738</v>
      </c>
      <c r="B780" s="32" t="str">
        <f t="shared" si="41"/>
        <v>消费支付/消费信息/消费金额品类分布/银行柜台ATM</v>
      </c>
      <c r="C780" s="33">
        <v>4</v>
      </c>
      <c r="D780" s="50" t="s">
        <v>3355</v>
      </c>
      <c r="E780" s="50" t="s">
        <v>3417</v>
      </c>
      <c r="F780" s="50" t="s">
        <v>3986</v>
      </c>
      <c r="G780" s="50" t="s">
        <v>3420</v>
      </c>
      <c r="H780" s="50" t="s">
        <v>3417</v>
      </c>
      <c r="I780" s="83" t="s">
        <v>6973</v>
      </c>
      <c r="J780" s="50" t="s">
        <v>7690</v>
      </c>
      <c r="K780" s="50" t="str">
        <f t="shared" si="39"/>
        <v>000100002001012301</v>
      </c>
    </row>
    <row r="781" spans="1:11" s="72" customFormat="1" ht="16.5" hidden="1" customHeight="1">
      <c r="A781" s="32" t="s">
        <v>2426</v>
      </c>
      <c r="B781" s="32" t="str">
        <f t="shared" si="41"/>
        <v>消费支付/消费信息/消费金额品类分布/汽车</v>
      </c>
      <c r="C781" s="33">
        <v>4</v>
      </c>
      <c r="D781" s="50" t="s">
        <v>3355</v>
      </c>
      <c r="E781" s="50" t="s">
        <v>3417</v>
      </c>
      <c r="F781" s="50" t="s">
        <v>3986</v>
      </c>
      <c r="G781" s="50" t="s">
        <v>3420</v>
      </c>
      <c r="H781" s="50" t="s">
        <v>3417</v>
      </c>
      <c r="I781" s="83" t="s">
        <v>6973</v>
      </c>
      <c r="J781" s="50" t="s">
        <v>7691</v>
      </c>
      <c r="K781" s="50" t="str">
        <f t="shared" si="39"/>
        <v>000100002001012302</v>
      </c>
    </row>
    <row r="782" spans="1:11" s="72" customFormat="1" ht="16.5" hidden="1" customHeight="1">
      <c r="A782" s="32" t="s">
        <v>2471</v>
      </c>
      <c r="B782" s="32" t="str">
        <f t="shared" si="41"/>
        <v>消费支付/消费信息/消费金额品类分布/商务服务</v>
      </c>
      <c r="C782" s="33">
        <v>4</v>
      </c>
      <c r="D782" s="50" t="s">
        <v>3355</v>
      </c>
      <c r="E782" s="50" t="s">
        <v>3417</v>
      </c>
      <c r="F782" s="50" t="s">
        <v>3986</v>
      </c>
      <c r="G782" s="50" t="s">
        <v>3420</v>
      </c>
      <c r="H782" s="50" t="s">
        <v>3417</v>
      </c>
      <c r="I782" s="83" t="s">
        <v>6973</v>
      </c>
      <c r="J782" s="50" t="s">
        <v>7692</v>
      </c>
      <c r="K782" s="50" t="str">
        <f t="shared" si="39"/>
        <v>000100002001012303</v>
      </c>
    </row>
    <row r="783" spans="1:11" s="72" customFormat="1" ht="16.5" hidden="1" customHeight="1">
      <c r="A783" s="32" t="s">
        <v>10739</v>
      </c>
      <c r="B783" s="32" t="str">
        <f t="shared" si="41"/>
        <v>消费支付/消费信息/消费金额品类分布/文化、体育、娱乐服务</v>
      </c>
      <c r="C783" s="33">
        <v>4</v>
      </c>
      <c r="D783" s="50" t="s">
        <v>3355</v>
      </c>
      <c r="E783" s="50" t="s">
        <v>3417</v>
      </c>
      <c r="F783" s="50" t="s">
        <v>3986</v>
      </c>
      <c r="G783" s="50" t="s">
        <v>3420</v>
      </c>
      <c r="H783" s="50" t="s">
        <v>3417</v>
      </c>
      <c r="I783" s="83" t="s">
        <v>6973</v>
      </c>
      <c r="J783" s="50" t="s">
        <v>7693</v>
      </c>
      <c r="K783" s="50" t="str">
        <f t="shared" si="39"/>
        <v>000100002001012304</v>
      </c>
    </row>
    <row r="784" spans="1:11" s="72" customFormat="1" ht="16.5" hidden="1" customHeight="1">
      <c r="A784" s="32" t="s">
        <v>10740</v>
      </c>
      <c r="B784" s="32" t="str">
        <f t="shared" si="41"/>
        <v>消费支付/消费信息/消费金额品类分布/医疗服务</v>
      </c>
      <c r="C784" s="33">
        <v>4</v>
      </c>
      <c r="D784" s="50" t="s">
        <v>3355</v>
      </c>
      <c r="E784" s="50" t="s">
        <v>3417</v>
      </c>
      <c r="F784" s="50" t="s">
        <v>3986</v>
      </c>
      <c r="G784" s="50" t="s">
        <v>3420</v>
      </c>
      <c r="H784" s="50" t="s">
        <v>3417</v>
      </c>
      <c r="I784" s="83" t="s">
        <v>6973</v>
      </c>
      <c r="J784" s="50" t="s">
        <v>7694</v>
      </c>
      <c r="K784" s="50" t="str">
        <f t="shared" si="39"/>
        <v>000100002001012305</v>
      </c>
    </row>
    <row r="785" spans="1:11" s="72" customFormat="1" ht="16.5" hidden="1" customHeight="1">
      <c r="A785" s="32" t="s">
        <v>10741</v>
      </c>
      <c r="B785" s="32" t="str">
        <f t="shared" si="41"/>
        <v>消费支付/消费信息/消费金额品类分布/邮政快递服务</v>
      </c>
      <c r="C785" s="33">
        <v>4</v>
      </c>
      <c r="D785" s="50" t="s">
        <v>3355</v>
      </c>
      <c r="E785" s="50" t="s">
        <v>3417</v>
      </c>
      <c r="F785" s="50" t="s">
        <v>3986</v>
      </c>
      <c r="G785" s="50" t="s">
        <v>3420</v>
      </c>
      <c r="H785" s="50" t="s">
        <v>3417</v>
      </c>
      <c r="I785" s="83" t="s">
        <v>6973</v>
      </c>
      <c r="J785" s="50" t="s">
        <v>7695</v>
      </c>
      <c r="K785" s="50" t="str">
        <f t="shared" si="39"/>
        <v>000100002001012306</v>
      </c>
    </row>
    <row r="786" spans="1:11" s="72" customFormat="1" ht="16.5" hidden="1" customHeight="1">
      <c r="A786" s="32" t="s">
        <v>2574</v>
      </c>
      <c r="B786" s="32" t="str">
        <f t="shared" si="41"/>
        <v>消费支付/消费信息/消费金额品类分布/政府机构及社会团体</v>
      </c>
      <c r="C786" s="33">
        <v>4</v>
      </c>
      <c r="D786" s="50" t="s">
        <v>3355</v>
      </c>
      <c r="E786" s="50" t="s">
        <v>3417</v>
      </c>
      <c r="F786" s="50" t="s">
        <v>3986</v>
      </c>
      <c r="G786" s="50" t="s">
        <v>3420</v>
      </c>
      <c r="H786" s="50" t="s">
        <v>3417</v>
      </c>
      <c r="I786" s="83" t="s">
        <v>6973</v>
      </c>
      <c r="J786" s="50" t="s">
        <v>7696</v>
      </c>
      <c r="K786" s="50" t="str">
        <f t="shared" si="39"/>
        <v>000100002001012307</v>
      </c>
    </row>
    <row r="787" spans="1:11" s="72" customFormat="1" ht="16.5" hidden="1" customHeight="1">
      <c r="A787" s="32" t="s">
        <v>10718</v>
      </c>
      <c r="B787" s="32" t="str">
        <f t="shared" si="41"/>
        <v>消费支付/消费信息/消费金额品类分布/公司企业</v>
      </c>
      <c r="C787" s="33">
        <v>4</v>
      </c>
      <c r="D787" s="50" t="s">
        <v>3355</v>
      </c>
      <c r="E787" s="50" t="s">
        <v>3417</v>
      </c>
      <c r="F787" s="50" t="s">
        <v>3986</v>
      </c>
      <c r="G787" s="50" t="s">
        <v>3420</v>
      </c>
      <c r="H787" s="50" t="s">
        <v>3417</v>
      </c>
      <c r="I787" s="83" t="s">
        <v>6973</v>
      </c>
      <c r="J787" s="50" t="s">
        <v>7697</v>
      </c>
      <c r="K787" s="50" t="str">
        <f t="shared" si="39"/>
        <v>000100002001012308</v>
      </c>
    </row>
    <row r="788" spans="1:11" s="72" customFormat="1" ht="16.5" hidden="1" customHeight="1">
      <c r="A788" s="32" t="s">
        <v>2925</v>
      </c>
      <c r="B788" s="32" t="str">
        <f t="shared" si="41"/>
        <v>消费支付/消费信息/消费金额品类分布/其他</v>
      </c>
      <c r="C788" s="33">
        <v>4</v>
      </c>
      <c r="D788" s="50" t="s">
        <v>3355</v>
      </c>
      <c r="E788" s="50" t="s">
        <v>3417</v>
      </c>
      <c r="F788" s="50" t="s">
        <v>3986</v>
      </c>
      <c r="G788" s="50" t="s">
        <v>3420</v>
      </c>
      <c r="H788" s="50" t="s">
        <v>3417</v>
      </c>
      <c r="I788" s="83" t="s">
        <v>6973</v>
      </c>
      <c r="J788" s="50" t="s">
        <v>7698</v>
      </c>
      <c r="K788" s="50" t="str">
        <f t="shared" si="39"/>
        <v>000100002001012309</v>
      </c>
    </row>
    <row r="789" spans="1:11" s="3" customFormat="1">
      <c r="A789" s="27" t="s">
        <v>2040</v>
      </c>
      <c r="B789" s="27" t="str">
        <f t="shared" si="41"/>
        <v>消费支付/消费信息/消费金额品类分布/IT</v>
      </c>
      <c r="C789" s="28">
        <v>4</v>
      </c>
      <c r="D789" s="35" t="s">
        <v>3355</v>
      </c>
      <c r="E789" s="35" t="s">
        <v>3417</v>
      </c>
      <c r="F789" s="35" t="s">
        <v>3986</v>
      </c>
      <c r="G789" s="35" t="s">
        <v>3420</v>
      </c>
      <c r="H789" s="35" t="s">
        <v>3417</v>
      </c>
      <c r="I789" s="84" t="s">
        <v>6973</v>
      </c>
      <c r="J789" s="35" t="s">
        <v>7699</v>
      </c>
      <c r="K789" s="35" t="str">
        <f t="shared" si="39"/>
        <v>000100002001012310</v>
      </c>
    </row>
    <row r="790" spans="1:11" s="3" customFormat="1">
      <c r="A790" s="27" t="s">
        <v>2049</v>
      </c>
      <c r="B790" s="27" t="str">
        <f t="shared" si="41"/>
        <v>消费支付/消费信息/消费金额品类分布/餐饮</v>
      </c>
      <c r="C790" s="28">
        <v>4</v>
      </c>
      <c r="D790" s="35" t="s">
        <v>3355</v>
      </c>
      <c r="E790" s="35" t="s">
        <v>3417</v>
      </c>
      <c r="F790" s="35" t="s">
        <v>3986</v>
      </c>
      <c r="G790" s="35" t="s">
        <v>3420</v>
      </c>
      <c r="H790" s="35" t="s">
        <v>3417</v>
      </c>
      <c r="I790" s="84" t="s">
        <v>6973</v>
      </c>
      <c r="J790" s="35" t="s">
        <v>7700</v>
      </c>
      <c r="K790" s="35" t="str">
        <f t="shared" si="39"/>
        <v>000100002001012311</v>
      </c>
    </row>
    <row r="791" spans="1:11" s="3" customFormat="1">
      <c r="A791" s="27" t="s">
        <v>2060</v>
      </c>
      <c r="B791" s="27" t="str">
        <f t="shared" si="41"/>
        <v>消费支付/消费信息/消费金额品类分布/房地产</v>
      </c>
      <c r="C791" s="28">
        <v>4</v>
      </c>
      <c r="D791" s="35" t="s">
        <v>3355</v>
      </c>
      <c r="E791" s="35" t="s">
        <v>3417</v>
      </c>
      <c r="F791" s="35" t="s">
        <v>3986</v>
      </c>
      <c r="G791" s="35" t="s">
        <v>3420</v>
      </c>
      <c r="H791" s="35" t="s">
        <v>3417</v>
      </c>
      <c r="I791" s="84" t="s">
        <v>6973</v>
      </c>
      <c r="J791" s="35" t="s">
        <v>7701</v>
      </c>
      <c r="K791" s="35" t="str">
        <f t="shared" si="39"/>
        <v>000100002001012312</v>
      </c>
    </row>
    <row r="792" spans="1:11" s="3" customFormat="1">
      <c r="A792" s="27" t="s">
        <v>2068</v>
      </c>
      <c r="B792" s="27" t="str">
        <f t="shared" si="41"/>
        <v>消费支付/消费信息/消费金额品类分布/公用事业</v>
      </c>
      <c r="C792" s="28">
        <v>4</v>
      </c>
      <c r="D792" s="35" t="s">
        <v>3355</v>
      </c>
      <c r="E792" s="35" t="s">
        <v>3417</v>
      </c>
      <c r="F792" s="35" t="s">
        <v>3986</v>
      </c>
      <c r="G792" s="35" t="s">
        <v>3420</v>
      </c>
      <c r="H792" s="35" t="s">
        <v>3417</v>
      </c>
      <c r="I792" s="84" t="s">
        <v>6973</v>
      </c>
      <c r="J792" s="35" t="s">
        <v>7702</v>
      </c>
      <c r="K792" s="35" t="str">
        <f t="shared" si="39"/>
        <v>000100002001012313</v>
      </c>
    </row>
    <row r="793" spans="1:11" s="3" customFormat="1">
      <c r="A793" s="27" t="s">
        <v>2086</v>
      </c>
      <c r="B793" s="27" t="str">
        <f t="shared" si="41"/>
        <v>消费支付/消费信息/消费金额品类分布/婚恋交友</v>
      </c>
      <c r="C793" s="28">
        <v>4</v>
      </c>
      <c r="D793" s="35" t="s">
        <v>3355</v>
      </c>
      <c r="E793" s="35" t="s">
        <v>3417</v>
      </c>
      <c r="F793" s="35" t="s">
        <v>3986</v>
      </c>
      <c r="G793" s="35" t="s">
        <v>3420</v>
      </c>
      <c r="H793" s="35" t="s">
        <v>3417</v>
      </c>
      <c r="I793" s="84" t="s">
        <v>6973</v>
      </c>
      <c r="J793" s="35" t="s">
        <v>7703</v>
      </c>
      <c r="K793" s="35" t="str">
        <f t="shared" si="39"/>
        <v>000100002001012314</v>
      </c>
    </row>
    <row r="794" spans="1:11" s="3" customFormat="1">
      <c r="A794" s="27" t="s">
        <v>2091</v>
      </c>
      <c r="B794" s="27" t="str">
        <f t="shared" si="41"/>
        <v>消费支付/消费信息/消费金额品类分布/交通运输</v>
      </c>
      <c r="C794" s="28">
        <v>4</v>
      </c>
      <c r="D794" s="35" t="s">
        <v>3355</v>
      </c>
      <c r="E794" s="35" t="s">
        <v>3417</v>
      </c>
      <c r="F794" s="35" t="s">
        <v>3986</v>
      </c>
      <c r="G794" s="35" t="s">
        <v>3420</v>
      </c>
      <c r="H794" s="35" t="s">
        <v>3417</v>
      </c>
      <c r="I794" s="84" t="s">
        <v>6973</v>
      </c>
      <c r="J794" s="35" t="s">
        <v>7704</v>
      </c>
      <c r="K794" s="35" t="str">
        <f t="shared" si="39"/>
        <v>000100002001012315</v>
      </c>
    </row>
    <row r="795" spans="1:11" s="3" customFormat="1">
      <c r="A795" s="27" t="s">
        <v>2118</v>
      </c>
      <c r="B795" s="27" t="str">
        <f t="shared" si="41"/>
        <v>消费支付/消费信息/消费金额品类分布/教育</v>
      </c>
      <c r="C795" s="28">
        <v>4</v>
      </c>
      <c r="D795" s="35" t="s">
        <v>3355</v>
      </c>
      <c r="E795" s="35" t="s">
        <v>3417</v>
      </c>
      <c r="F795" s="35" t="s">
        <v>3986</v>
      </c>
      <c r="G795" s="35" t="s">
        <v>3420</v>
      </c>
      <c r="H795" s="35" t="s">
        <v>3417</v>
      </c>
      <c r="I795" s="84" t="s">
        <v>6973</v>
      </c>
      <c r="J795" s="35" t="s">
        <v>7705</v>
      </c>
      <c r="K795" s="35" t="str">
        <f t="shared" si="39"/>
        <v>000100002001012316</v>
      </c>
    </row>
    <row r="796" spans="1:11" s="3" customFormat="1">
      <c r="A796" s="27" t="s">
        <v>2133</v>
      </c>
      <c r="B796" s="27" t="str">
        <f t="shared" si="41"/>
        <v>消费支付/消费信息/消费金额品类分布/金融</v>
      </c>
      <c r="C796" s="28">
        <v>4</v>
      </c>
      <c r="D796" s="35" t="s">
        <v>3355</v>
      </c>
      <c r="E796" s="35" t="s">
        <v>3417</v>
      </c>
      <c r="F796" s="35" t="s">
        <v>3986</v>
      </c>
      <c r="G796" s="35" t="s">
        <v>3420</v>
      </c>
      <c r="H796" s="35" t="s">
        <v>3417</v>
      </c>
      <c r="I796" s="84" t="s">
        <v>6973</v>
      </c>
      <c r="J796" s="35" t="s">
        <v>7706</v>
      </c>
      <c r="K796" s="35" t="str">
        <f t="shared" si="39"/>
        <v>000100002001012317</v>
      </c>
    </row>
    <row r="797" spans="1:11" s="3" customFormat="1">
      <c r="A797" s="27" t="s">
        <v>2148</v>
      </c>
      <c r="B797" s="27" t="str">
        <f t="shared" si="41"/>
        <v>消费支付/消费信息/消费金额品类分布/居民服务</v>
      </c>
      <c r="C797" s="28">
        <v>4</v>
      </c>
      <c r="D797" s="35" t="s">
        <v>3355</v>
      </c>
      <c r="E797" s="35" t="s">
        <v>3417</v>
      </c>
      <c r="F797" s="35" t="s">
        <v>3986</v>
      </c>
      <c r="G797" s="35" t="s">
        <v>3420</v>
      </c>
      <c r="H797" s="35" t="s">
        <v>3417</v>
      </c>
      <c r="I797" s="84" t="s">
        <v>6973</v>
      </c>
      <c r="J797" s="35" t="s">
        <v>7707</v>
      </c>
      <c r="K797" s="35" t="str">
        <f t="shared" si="39"/>
        <v>000100002001012318</v>
      </c>
    </row>
    <row r="798" spans="1:11" s="3" customFormat="1">
      <c r="A798" s="27" t="s">
        <v>2193</v>
      </c>
      <c r="B798" s="27" t="str">
        <f t="shared" si="41"/>
        <v>消费支付/消费信息/消费金额品类分布/零售</v>
      </c>
      <c r="C798" s="28">
        <v>4</v>
      </c>
      <c r="D798" s="35" t="s">
        <v>3355</v>
      </c>
      <c r="E798" s="35" t="s">
        <v>3417</v>
      </c>
      <c r="F798" s="35" t="s">
        <v>3986</v>
      </c>
      <c r="G798" s="35" t="s">
        <v>3420</v>
      </c>
      <c r="H798" s="35" t="s">
        <v>3417</v>
      </c>
      <c r="I798" s="84" t="s">
        <v>6973</v>
      </c>
      <c r="J798" s="35" t="s">
        <v>7708</v>
      </c>
      <c r="K798" s="35" t="str">
        <f t="shared" si="39"/>
        <v>000100002001012319</v>
      </c>
    </row>
    <row r="799" spans="1:11" s="3" customFormat="1">
      <c r="A799" s="27" t="s">
        <v>2359</v>
      </c>
      <c r="B799" s="27" t="str">
        <f t="shared" si="41"/>
        <v>消费支付/消费信息/消费金额品类分布/住宿服务</v>
      </c>
      <c r="C799" s="28">
        <v>4</v>
      </c>
      <c r="D799" s="35" t="s">
        <v>3355</v>
      </c>
      <c r="E799" s="35" t="s">
        <v>3417</v>
      </c>
      <c r="F799" s="35" t="s">
        <v>3986</v>
      </c>
      <c r="G799" s="35" t="s">
        <v>3420</v>
      </c>
      <c r="H799" s="35" t="s">
        <v>3417</v>
      </c>
      <c r="I799" s="84" t="s">
        <v>6973</v>
      </c>
      <c r="J799" s="35" t="s">
        <v>7709</v>
      </c>
      <c r="K799" s="35" t="str">
        <f t="shared" si="39"/>
        <v>000100002001012320</v>
      </c>
    </row>
    <row r="800" spans="1:11" s="3" customFormat="1">
      <c r="A800" s="27" t="s">
        <v>2364</v>
      </c>
      <c r="B800" s="27" t="str">
        <f t="shared" si="41"/>
        <v>消费支付/消费信息/消费金额品类分布/旅游服务</v>
      </c>
      <c r="C800" s="28">
        <v>4</v>
      </c>
      <c r="D800" s="35" t="s">
        <v>3355</v>
      </c>
      <c r="E800" s="35" t="s">
        <v>3417</v>
      </c>
      <c r="F800" s="35" t="s">
        <v>3986</v>
      </c>
      <c r="G800" s="35" t="s">
        <v>3420</v>
      </c>
      <c r="H800" s="35" t="s">
        <v>3417</v>
      </c>
      <c r="I800" s="84" t="s">
        <v>6973</v>
      </c>
      <c r="J800" s="35" t="s">
        <v>7710</v>
      </c>
      <c r="K800" s="35" t="str">
        <f t="shared" si="39"/>
        <v>000100002001012321</v>
      </c>
    </row>
    <row r="801" spans="1:11" s="3" customFormat="1">
      <c r="A801" s="27" t="s">
        <v>2373</v>
      </c>
      <c r="B801" s="27" t="str">
        <f t="shared" si="41"/>
        <v>消费支付/消费信息/消费金额品类分布/批发</v>
      </c>
      <c r="C801" s="28">
        <v>4</v>
      </c>
      <c r="D801" s="35" t="s">
        <v>3355</v>
      </c>
      <c r="E801" s="35" t="s">
        <v>3417</v>
      </c>
      <c r="F801" s="35" t="s">
        <v>3986</v>
      </c>
      <c r="G801" s="35" t="s">
        <v>3420</v>
      </c>
      <c r="H801" s="35" t="s">
        <v>3417</v>
      </c>
      <c r="I801" s="84" t="s">
        <v>6973</v>
      </c>
      <c r="J801" s="35" t="s">
        <v>7711</v>
      </c>
      <c r="K801" s="35" t="str">
        <f t="shared" si="39"/>
        <v>000100002001012322</v>
      </c>
    </row>
    <row r="802" spans="1:11" s="3" customFormat="1">
      <c r="A802" s="27" t="s">
        <v>2426</v>
      </c>
      <c r="B802" s="27" t="str">
        <f t="shared" si="41"/>
        <v>消费支付/消费信息/消费金额品类分布/汽车</v>
      </c>
      <c r="C802" s="28">
        <v>4</v>
      </c>
      <c r="D802" s="35" t="s">
        <v>3355</v>
      </c>
      <c r="E802" s="35" t="s">
        <v>3417</v>
      </c>
      <c r="F802" s="35" t="s">
        <v>3986</v>
      </c>
      <c r="G802" s="35" t="s">
        <v>3420</v>
      </c>
      <c r="H802" s="35" t="s">
        <v>3417</v>
      </c>
      <c r="I802" s="84" t="s">
        <v>6973</v>
      </c>
      <c r="J802" s="35" t="s">
        <v>7712</v>
      </c>
      <c r="K802" s="35" t="str">
        <f t="shared" si="39"/>
        <v>000100002001012323</v>
      </c>
    </row>
    <row r="803" spans="1:11" s="3" customFormat="1">
      <c r="A803" s="27" t="s">
        <v>2471</v>
      </c>
      <c r="B803" s="27" t="str">
        <f t="shared" si="41"/>
        <v>消费支付/消费信息/消费金额品类分布/商务服务</v>
      </c>
      <c r="C803" s="28">
        <v>4</v>
      </c>
      <c r="D803" s="35" t="s">
        <v>3355</v>
      </c>
      <c r="E803" s="35" t="s">
        <v>3417</v>
      </c>
      <c r="F803" s="35" t="s">
        <v>3986</v>
      </c>
      <c r="G803" s="35" t="s">
        <v>3420</v>
      </c>
      <c r="H803" s="35" t="s">
        <v>3417</v>
      </c>
      <c r="I803" s="84" t="s">
        <v>6973</v>
      </c>
      <c r="J803" s="35" t="s">
        <v>7713</v>
      </c>
      <c r="K803" s="35" t="str">
        <f t="shared" si="39"/>
        <v>000100002001012324</v>
      </c>
    </row>
    <row r="804" spans="1:11" s="3" customFormat="1">
      <c r="A804" s="27" t="s">
        <v>2075</v>
      </c>
      <c r="B804" s="27" t="str">
        <f t="shared" si="41"/>
        <v>消费支付/消费信息/消费金额品类分布/文体娱乐服务</v>
      </c>
      <c r="C804" s="28">
        <v>4</v>
      </c>
      <c r="D804" s="35" t="s">
        <v>3355</v>
      </c>
      <c r="E804" s="35" t="s">
        <v>3417</v>
      </c>
      <c r="F804" s="35" t="s">
        <v>3986</v>
      </c>
      <c r="G804" s="35" t="s">
        <v>3420</v>
      </c>
      <c r="H804" s="35" t="s">
        <v>3417</v>
      </c>
      <c r="I804" s="84" t="s">
        <v>6973</v>
      </c>
      <c r="J804" s="35" t="s">
        <v>7714</v>
      </c>
      <c r="K804" s="35" t="str">
        <f t="shared" si="39"/>
        <v>000100002001012325</v>
      </c>
    </row>
    <row r="805" spans="1:11" s="3" customFormat="1">
      <c r="A805" s="27" t="s">
        <v>2538</v>
      </c>
      <c r="B805" s="27" t="str">
        <f t="shared" si="41"/>
        <v>消费支付/消费信息/消费金额品类分布/医疗美容</v>
      </c>
      <c r="C805" s="28">
        <v>4</v>
      </c>
      <c r="D805" s="35" t="s">
        <v>3355</v>
      </c>
      <c r="E805" s="35" t="s">
        <v>3417</v>
      </c>
      <c r="F805" s="35" t="s">
        <v>3986</v>
      </c>
      <c r="G805" s="35" t="s">
        <v>3420</v>
      </c>
      <c r="H805" s="35" t="s">
        <v>3417</v>
      </c>
      <c r="I805" s="84" t="s">
        <v>6973</v>
      </c>
      <c r="J805" s="35" t="s">
        <v>7715</v>
      </c>
      <c r="K805" s="35" t="str">
        <f t="shared" si="39"/>
        <v>000100002001012326</v>
      </c>
    </row>
    <row r="806" spans="1:11" s="3" customFormat="1">
      <c r="A806" s="27" t="s">
        <v>2565</v>
      </c>
      <c r="B806" s="27" t="str">
        <f t="shared" si="41"/>
        <v>消费支付/消费信息/消费金额品类分布/邮政快递</v>
      </c>
      <c r="C806" s="28">
        <v>4</v>
      </c>
      <c r="D806" s="35" t="s">
        <v>3355</v>
      </c>
      <c r="E806" s="35" t="s">
        <v>3417</v>
      </c>
      <c r="F806" s="35" t="s">
        <v>3986</v>
      </c>
      <c r="G806" s="35" t="s">
        <v>3420</v>
      </c>
      <c r="H806" s="35" t="s">
        <v>3417</v>
      </c>
      <c r="I806" s="84" t="s">
        <v>6973</v>
      </c>
      <c r="J806" s="35" t="s">
        <v>7716</v>
      </c>
      <c r="K806" s="35" t="str">
        <f t="shared" si="39"/>
        <v>000100002001012327</v>
      </c>
    </row>
    <row r="807" spans="1:11" s="3" customFormat="1">
      <c r="A807" s="27" t="s">
        <v>2574</v>
      </c>
      <c r="B807" s="27" t="str">
        <f t="shared" si="41"/>
        <v>消费支付/消费信息/消费金额品类分布/政府机构及社会团体</v>
      </c>
      <c r="C807" s="28">
        <v>4</v>
      </c>
      <c r="D807" s="35" t="s">
        <v>3355</v>
      </c>
      <c r="E807" s="35" t="s">
        <v>3417</v>
      </c>
      <c r="F807" s="35" t="s">
        <v>3986</v>
      </c>
      <c r="G807" s="35" t="s">
        <v>3420</v>
      </c>
      <c r="H807" s="35" t="s">
        <v>3417</v>
      </c>
      <c r="I807" s="84" t="s">
        <v>6973</v>
      </c>
      <c r="J807" s="35" t="s">
        <v>7717</v>
      </c>
      <c r="K807" s="35" t="str">
        <f t="shared" si="39"/>
        <v>000100002001012328</v>
      </c>
    </row>
    <row r="808" spans="1:11" s="2" customFormat="1">
      <c r="A808" s="29" t="s">
        <v>9948</v>
      </c>
      <c r="B808" s="29" t="s">
        <v>10790</v>
      </c>
      <c r="C808" s="30">
        <v>3</v>
      </c>
      <c r="D808" s="31" t="s">
        <v>3355</v>
      </c>
      <c r="E808" s="31" t="s">
        <v>3417</v>
      </c>
      <c r="F808" s="31" t="s">
        <v>3986</v>
      </c>
      <c r="G808" s="31" t="s">
        <v>3420</v>
      </c>
      <c r="H808" s="31" t="s">
        <v>3417</v>
      </c>
      <c r="I808" s="93" t="s">
        <v>6976</v>
      </c>
      <c r="J808" s="31"/>
      <c r="K808" s="29" t="str">
        <f t="shared" si="39"/>
        <v>000100002001013</v>
      </c>
    </row>
    <row r="809" spans="1:11" s="2" customFormat="1">
      <c r="A809" s="102" t="s">
        <v>9950</v>
      </c>
      <c r="B809" s="102" t="s">
        <v>10791</v>
      </c>
      <c r="C809" s="103">
        <v>3</v>
      </c>
      <c r="D809" s="104" t="s">
        <v>3355</v>
      </c>
      <c r="E809" s="104" t="s">
        <v>3417</v>
      </c>
      <c r="F809" s="104" t="s">
        <v>3986</v>
      </c>
      <c r="G809" s="104" t="s">
        <v>3420</v>
      </c>
      <c r="H809" s="104" t="s">
        <v>3417</v>
      </c>
      <c r="I809" s="105" t="s">
        <v>6979</v>
      </c>
      <c r="J809" s="104"/>
      <c r="K809" s="102" t="str">
        <f t="shared" si="39"/>
        <v>000100002001014</v>
      </c>
    </row>
    <row r="810" spans="1:11" s="24" customFormat="1">
      <c r="A810" s="21" t="s">
        <v>523</v>
      </c>
      <c r="B810" s="21" t="str">
        <f>"消费支付/消费信息/"&amp;A810</f>
        <v>消费支付/消费信息/购车需求</v>
      </c>
      <c r="C810" s="22">
        <v>3</v>
      </c>
      <c r="D810" s="23" t="s">
        <v>3355</v>
      </c>
      <c r="E810" s="23" t="s">
        <v>3417</v>
      </c>
      <c r="F810" s="23" t="s">
        <v>3986</v>
      </c>
      <c r="G810" s="23" t="s">
        <v>3420</v>
      </c>
      <c r="H810" s="23" t="s">
        <v>3417</v>
      </c>
      <c r="I810" s="51" t="s">
        <v>6982</v>
      </c>
      <c r="J810" s="23"/>
      <c r="K810" s="21" t="str">
        <f t="shared" si="39"/>
        <v>000100002001015</v>
      </c>
    </row>
    <row r="811" spans="1:11" s="27" customFormat="1">
      <c r="A811" s="27" t="s">
        <v>2751</v>
      </c>
      <c r="B811" s="27" t="str">
        <f>"消费支付/消费信息/购车需求/"&amp;A811</f>
        <v>消费支付/消费信息/购车需求/高</v>
      </c>
      <c r="C811" s="28">
        <v>4</v>
      </c>
      <c r="D811" s="35" t="s">
        <v>3355</v>
      </c>
      <c r="E811" s="35" t="s">
        <v>3417</v>
      </c>
      <c r="F811" s="35" t="s">
        <v>3986</v>
      </c>
      <c r="G811" s="35" t="s">
        <v>3420</v>
      </c>
      <c r="H811" s="35" t="s">
        <v>3417</v>
      </c>
      <c r="I811" s="84" t="s">
        <v>6982</v>
      </c>
      <c r="J811" s="35" t="s">
        <v>3417</v>
      </c>
      <c r="K811" s="27" t="str">
        <f t="shared" si="39"/>
        <v>000100002001015001</v>
      </c>
    </row>
    <row r="812" spans="1:11" s="27" customFormat="1">
      <c r="A812" s="27" t="s">
        <v>2752</v>
      </c>
      <c r="B812" s="27" t="str">
        <f>"消费支付/消费信息/购车需求/"&amp;A812</f>
        <v>消费支付/消费信息/购车需求/中</v>
      </c>
      <c r="C812" s="28">
        <v>4</v>
      </c>
      <c r="D812" s="35" t="s">
        <v>3355</v>
      </c>
      <c r="E812" s="35" t="s">
        <v>3417</v>
      </c>
      <c r="F812" s="35" t="s">
        <v>3986</v>
      </c>
      <c r="G812" s="35" t="s">
        <v>3420</v>
      </c>
      <c r="H812" s="35" t="s">
        <v>3417</v>
      </c>
      <c r="I812" s="84" t="s">
        <v>6982</v>
      </c>
      <c r="J812" s="35" t="s">
        <v>3420</v>
      </c>
      <c r="K812" s="27" t="str">
        <f t="shared" si="39"/>
        <v>000100002001015002</v>
      </c>
    </row>
    <row r="813" spans="1:11" s="27" customFormat="1">
      <c r="A813" s="27" t="s">
        <v>2753</v>
      </c>
      <c r="B813" s="27" t="str">
        <f>"消费支付/消费信息/购车需求/"&amp;A813</f>
        <v>消费支付/消费信息/购车需求/低</v>
      </c>
      <c r="C813" s="28">
        <v>4</v>
      </c>
      <c r="D813" s="35" t="s">
        <v>3355</v>
      </c>
      <c r="E813" s="35" t="s">
        <v>3417</v>
      </c>
      <c r="F813" s="35" t="s">
        <v>3986</v>
      </c>
      <c r="G813" s="35" t="s">
        <v>3420</v>
      </c>
      <c r="H813" s="35" t="s">
        <v>3417</v>
      </c>
      <c r="I813" s="84" t="s">
        <v>6982</v>
      </c>
      <c r="J813" s="35" t="s">
        <v>3423</v>
      </c>
      <c r="K813" s="27" t="str">
        <f t="shared" si="39"/>
        <v>000100002001015003</v>
      </c>
    </row>
    <row r="814" spans="1:11" s="24" customFormat="1">
      <c r="A814" s="21" t="s">
        <v>526</v>
      </c>
      <c r="B814" s="21" t="str">
        <f>"消费支付/消费信息/"&amp;A814</f>
        <v>消费支付/消费信息/保养维修需求</v>
      </c>
      <c r="C814" s="22">
        <v>3</v>
      </c>
      <c r="D814" s="23" t="s">
        <v>3355</v>
      </c>
      <c r="E814" s="23" t="s">
        <v>3417</v>
      </c>
      <c r="F814" s="23" t="s">
        <v>3986</v>
      </c>
      <c r="G814" s="23" t="s">
        <v>3420</v>
      </c>
      <c r="H814" s="23" t="s">
        <v>3417</v>
      </c>
      <c r="I814" s="51" t="s">
        <v>6985</v>
      </c>
      <c r="J814" s="23"/>
      <c r="K814" s="23" t="str">
        <f t="shared" si="39"/>
        <v>000100002001016</v>
      </c>
    </row>
    <row r="815" spans="1:11" s="27" customFormat="1">
      <c r="A815" s="27" t="s">
        <v>2751</v>
      </c>
      <c r="B815" s="27" t="str">
        <f>"消费支付/消费信息/保养维修需求/"&amp;A815</f>
        <v>消费支付/消费信息/保养维修需求/高</v>
      </c>
      <c r="C815" s="28">
        <v>4</v>
      </c>
      <c r="D815" s="35" t="s">
        <v>3355</v>
      </c>
      <c r="E815" s="35" t="s">
        <v>3417</v>
      </c>
      <c r="F815" s="35" t="s">
        <v>3986</v>
      </c>
      <c r="G815" s="35" t="s">
        <v>3420</v>
      </c>
      <c r="H815" s="35" t="s">
        <v>3417</v>
      </c>
      <c r="I815" s="84" t="s">
        <v>6985</v>
      </c>
      <c r="J815" s="35" t="s">
        <v>3417</v>
      </c>
      <c r="K815" s="27" t="str">
        <f t="shared" si="39"/>
        <v>000100002001016001</v>
      </c>
    </row>
    <row r="816" spans="1:11" s="27" customFormat="1">
      <c r="A816" s="27" t="s">
        <v>2752</v>
      </c>
      <c r="B816" s="27" t="str">
        <f>"消费支付/消费信息/保养维修需求/"&amp;A816</f>
        <v>消费支付/消费信息/保养维修需求/中</v>
      </c>
      <c r="C816" s="28">
        <v>4</v>
      </c>
      <c r="D816" s="35" t="s">
        <v>3355</v>
      </c>
      <c r="E816" s="35" t="s">
        <v>3417</v>
      </c>
      <c r="F816" s="35" t="s">
        <v>3986</v>
      </c>
      <c r="G816" s="35" t="s">
        <v>3420</v>
      </c>
      <c r="H816" s="35" t="s">
        <v>3417</v>
      </c>
      <c r="I816" s="84" t="s">
        <v>6985</v>
      </c>
      <c r="J816" s="35" t="s">
        <v>3420</v>
      </c>
      <c r="K816" s="27" t="str">
        <f t="shared" si="39"/>
        <v>000100002001016002</v>
      </c>
    </row>
    <row r="817" spans="1:12" s="27" customFormat="1">
      <c r="A817" s="27" t="s">
        <v>2753</v>
      </c>
      <c r="B817" s="27" t="str">
        <f>"消费支付/消费信息/保养维修需求/"&amp;A817</f>
        <v>消费支付/消费信息/保养维修需求/低</v>
      </c>
      <c r="C817" s="28">
        <v>4</v>
      </c>
      <c r="D817" s="35" t="s">
        <v>3355</v>
      </c>
      <c r="E817" s="35" t="s">
        <v>3417</v>
      </c>
      <c r="F817" s="35" t="s">
        <v>3986</v>
      </c>
      <c r="G817" s="35" t="s">
        <v>3420</v>
      </c>
      <c r="H817" s="35" t="s">
        <v>3417</v>
      </c>
      <c r="I817" s="84" t="s">
        <v>6985</v>
      </c>
      <c r="J817" s="35" t="s">
        <v>3423</v>
      </c>
      <c r="K817" s="27" t="str">
        <f t="shared" si="39"/>
        <v>000100002001016003</v>
      </c>
    </row>
    <row r="818" spans="1:12" s="52" customFormat="1">
      <c r="A818" s="21" t="s">
        <v>349</v>
      </c>
      <c r="B818" s="21" t="str">
        <f>"消费支付/消费信息/"&amp;A818</f>
        <v>消费支付/消费信息/IT类消费笔数</v>
      </c>
      <c r="C818" s="22">
        <v>3</v>
      </c>
      <c r="D818" s="23" t="s">
        <v>3355</v>
      </c>
      <c r="E818" s="23" t="s">
        <v>3417</v>
      </c>
      <c r="F818" s="23" t="s">
        <v>3986</v>
      </c>
      <c r="G818" s="23" t="s">
        <v>3420</v>
      </c>
      <c r="H818" s="23" t="s">
        <v>3417</v>
      </c>
      <c r="I818" s="51" t="s">
        <v>6955</v>
      </c>
      <c r="J818" s="23"/>
      <c r="K818" s="21" t="str">
        <f t="shared" si="39"/>
        <v>000100002001021</v>
      </c>
      <c r="L818" s="106"/>
    </row>
    <row r="819" spans="1:12" s="52" customFormat="1">
      <c r="A819" s="27" t="s">
        <v>3520</v>
      </c>
      <c r="B819" s="27"/>
      <c r="C819" s="28">
        <v>4</v>
      </c>
      <c r="D819" s="35" t="s">
        <v>3355</v>
      </c>
      <c r="E819" s="35" t="s">
        <v>3417</v>
      </c>
      <c r="F819" s="35" t="s">
        <v>3986</v>
      </c>
      <c r="G819" s="35" t="s">
        <v>3420</v>
      </c>
      <c r="H819" s="35" t="s">
        <v>3417</v>
      </c>
      <c r="I819" s="84" t="s">
        <v>6955</v>
      </c>
      <c r="J819" s="35" t="s">
        <v>3417</v>
      </c>
      <c r="K819" s="27" t="str">
        <f t="shared" si="39"/>
        <v>000100002001021001</v>
      </c>
      <c r="L819" s="106"/>
    </row>
    <row r="820" spans="1:12" s="52" customFormat="1">
      <c r="A820" s="27" t="s">
        <v>3521</v>
      </c>
      <c r="B820" s="27"/>
      <c r="C820" s="28">
        <v>4</v>
      </c>
      <c r="D820" s="35" t="s">
        <v>3355</v>
      </c>
      <c r="E820" s="35" t="s">
        <v>3417</v>
      </c>
      <c r="F820" s="35" t="s">
        <v>3986</v>
      </c>
      <c r="G820" s="35" t="s">
        <v>3420</v>
      </c>
      <c r="H820" s="35" t="s">
        <v>3417</v>
      </c>
      <c r="I820" s="84" t="s">
        <v>6955</v>
      </c>
      <c r="J820" s="35" t="s">
        <v>3420</v>
      </c>
      <c r="K820" s="27" t="str">
        <f>D820&amp;E820&amp;F820&amp;G820&amp;H820&amp;I820&amp;J820</f>
        <v>000100002001021002</v>
      </c>
      <c r="L820" s="106"/>
    </row>
    <row r="821" spans="1:12" s="52" customFormat="1">
      <c r="A821" s="27" t="s">
        <v>3522</v>
      </c>
      <c r="B821" s="27"/>
      <c r="C821" s="28">
        <v>4</v>
      </c>
      <c r="D821" s="35" t="s">
        <v>3355</v>
      </c>
      <c r="E821" s="35" t="s">
        <v>3417</v>
      </c>
      <c r="F821" s="35" t="s">
        <v>3986</v>
      </c>
      <c r="G821" s="35" t="s">
        <v>3420</v>
      </c>
      <c r="H821" s="35" t="s">
        <v>3417</v>
      </c>
      <c r="I821" s="84" t="s">
        <v>6955</v>
      </c>
      <c r="J821" s="35" t="s">
        <v>3423</v>
      </c>
      <c r="K821" s="27" t="str">
        <f>D821&amp;E821&amp;F821&amp;G821&amp;H821&amp;I821&amp;J821</f>
        <v>000100002001021003</v>
      </c>
      <c r="L821" s="106"/>
    </row>
    <row r="822" spans="1:12" s="52" customFormat="1">
      <c r="A822" s="21" t="s">
        <v>352</v>
      </c>
      <c r="B822" s="21" t="str">
        <f>"消费支付/消费信息/"&amp;A822</f>
        <v>消费支付/消费信息/餐饮类消费笔数</v>
      </c>
      <c r="C822" s="22">
        <v>3</v>
      </c>
      <c r="D822" s="23" t="s">
        <v>3355</v>
      </c>
      <c r="E822" s="23" t="s">
        <v>3417</v>
      </c>
      <c r="F822" s="23" t="s">
        <v>3986</v>
      </c>
      <c r="G822" s="23" t="s">
        <v>3420</v>
      </c>
      <c r="H822" s="23" t="s">
        <v>3417</v>
      </c>
      <c r="I822" s="51" t="s">
        <v>6958</v>
      </c>
      <c r="J822" s="23"/>
      <c r="K822" s="21" t="str">
        <f t="shared" ref="K822:K890" si="42">D822&amp;E822&amp;F822&amp;G822&amp;H822&amp;I822&amp;J822</f>
        <v>000100002001022</v>
      </c>
      <c r="L822" s="106"/>
    </row>
    <row r="823" spans="1:12" s="52" customFormat="1">
      <c r="A823" s="27" t="s">
        <v>3523</v>
      </c>
      <c r="B823" s="27"/>
      <c r="C823" s="28">
        <v>4</v>
      </c>
      <c r="D823" s="35" t="s">
        <v>3355</v>
      </c>
      <c r="E823" s="35" t="s">
        <v>3417</v>
      </c>
      <c r="F823" s="35" t="s">
        <v>3986</v>
      </c>
      <c r="G823" s="35" t="s">
        <v>3420</v>
      </c>
      <c r="H823" s="35" t="s">
        <v>3417</v>
      </c>
      <c r="I823" s="84" t="s">
        <v>6958</v>
      </c>
      <c r="J823" s="35" t="s">
        <v>3417</v>
      </c>
      <c r="K823" s="27" t="str">
        <f t="shared" si="42"/>
        <v>000100002001022001</v>
      </c>
      <c r="L823" s="106"/>
    </row>
    <row r="824" spans="1:12" s="52" customFormat="1">
      <c r="A824" s="27" t="s">
        <v>3524</v>
      </c>
      <c r="B824" s="27"/>
      <c r="C824" s="28">
        <v>4</v>
      </c>
      <c r="D824" s="35" t="s">
        <v>3355</v>
      </c>
      <c r="E824" s="35" t="s">
        <v>3417</v>
      </c>
      <c r="F824" s="35" t="s">
        <v>3986</v>
      </c>
      <c r="G824" s="35" t="s">
        <v>3420</v>
      </c>
      <c r="H824" s="35" t="s">
        <v>3417</v>
      </c>
      <c r="I824" s="84" t="s">
        <v>6958</v>
      </c>
      <c r="J824" s="35" t="s">
        <v>3420</v>
      </c>
      <c r="K824" s="27" t="str">
        <f t="shared" si="42"/>
        <v>000100002001022002</v>
      </c>
      <c r="L824" s="106"/>
    </row>
    <row r="825" spans="1:12" s="52" customFormat="1">
      <c r="A825" s="27" t="s">
        <v>3525</v>
      </c>
      <c r="B825" s="27"/>
      <c r="C825" s="28">
        <v>4</v>
      </c>
      <c r="D825" s="35" t="s">
        <v>3355</v>
      </c>
      <c r="E825" s="35" t="s">
        <v>3417</v>
      </c>
      <c r="F825" s="35" t="s">
        <v>3986</v>
      </c>
      <c r="G825" s="35" t="s">
        <v>3420</v>
      </c>
      <c r="H825" s="35" t="s">
        <v>3417</v>
      </c>
      <c r="I825" s="84" t="s">
        <v>6958</v>
      </c>
      <c r="J825" s="35" t="s">
        <v>3423</v>
      </c>
      <c r="K825" s="27" t="str">
        <f t="shared" si="42"/>
        <v>000100002001022003</v>
      </c>
      <c r="L825" s="106"/>
    </row>
    <row r="826" spans="1:12" s="52" customFormat="1">
      <c r="A826" s="21" t="s">
        <v>355</v>
      </c>
      <c r="B826" s="21" t="str">
        <f>"消费支付/消费信息/"&amp;A826</f>
        <v>消费支付/消费信息/房地产类消费笔数</v>
      </c>
      <c r="C826" s="22">
        <v>3</v>
      </c>
      <c r="D826" s="23" t="s">
        <v>3355</v>
      </c>
      <c r="E826" s="23" t="s">
        <v>3417</v>
      </c>
      <c r="F826" s="23" t="s">
        <v>3986</v>
      </c>
      <c r="G826" s="23" t="s">
        <v>3420</v>
      </c>
      <c r="H826" s="23" t="s">
        <v>3417</v>
      </c>
      <c r="I826" s="51" t="s">
        <v>6995</v>
      </c>
      <c r="J826" s="23"/>
      <c r="K826" s="21" t="str">
        <f t="shared" si="42"/>
        <v>000100002001023</v>
      </c>
      <c r="L826" s="106"/>
    </row>
    <row r="827" spans="1:12" s="52" customFormat="1">
      <c r="A827" s="27" t="s">
        <v>3526</v>
      </c>
      <c r="B827" s="27"/>
      <c r="C827" s="28">
        <v>4</v>
      </c>
      <c r="D827" s="35" t="s">
        <v>3355</v>
      </c>
      <c r="E827" s="35" t="s">
        <v>3417</v>
      </c>
      <c r="F827" s="35" t="s">
        <v>3986</v>
      </c>
      <c r="G827" s="35" t="s">
        <v>3420</v>
      </c>
      <c r="H827" s="35" t="s">
        <v>3417</v>
      </c>
      <c r="I827" s="84" t="s">
        <v>6995</v>
      </c>
      <c r="J827" s="35" t="s">
        <v>3417</v>
      </c>
      <c r="K827" s="27" t="str">
        <f t="shared" si="42"/>
        <v>000100002001023001</v>
      </c>
      <c r="L827" s="106"/>
    </row>
    <row r="828" spans="1:12" s="52" customFormat="1">
      <c r="A828" s="27" t="s">
        <v>3527</v>
      </c>
      <c r="B828" s="27"/>
      <c r="C828" s="28">
        <v>4</v>
      </c>
      <c r="D828" s="35" t="s">
        <v>3355</v>
      </c>
      <c r="E828" s="35" t="s">
        <v>3417</v>
      </c>
      <c r="F828" s="35" t="s">
        <v>3986</v>
      </c>
      <c r="G828" s="35" t="s">
        <v>3420</v>
      </c>
      <c r="H828" s="35" t="s">
        <v>3417</v>
      </c>
      <c r="I828" s="84" t="s">
        <v>6995</v>
      </c>
      <c r="J828" s="35" t="s">
        <v>3420</v>
      </c>
      <c r="K828" s="27" t="str">
        <f t="shared" si="42"/>
        <v>000100002001023002</v>
      </c>
      <c r="L828" s="106"/>
    </row>
    <row r="829" spans="1:12" s="52" customFormat="1">
      <c r="A829" s="27" t="s">
        <v>3528</v>
      </c>
      <c r="B829" s="27"/>
      <c r="C829" s="28">
        <v>4</v>
      </c>
      <c r="D829" s="35" t="s">
        <v>3355</v>
      </c>
      <c r="E829" s="35" t="s">
        <v>3417</v>
      </c>
      <c r="F829" s="35" t="s">
        <v>3986</v>
      </c>
      <c r="G829" s="35" t="s">
        <v>3420</v>
      </c>
      <c r="H829" s="35" t="s">
        <v>3417</v>
      </c>
      <c r="I829" s="84" t="s">
        <v>6995</v>
      </c>
      <c r="J829" s="35" t="s">
        <v>3423</v>
      </c>
      <c r="K829" s="27" t="str">
        <f t="shared" si="42"/>
        <v>000100002001023003</v>
      </c>
      <c r="L829" s="106"/>
    </row>
    <row r="830" spans="1:12" s="52" customFormat="1">
      <c r="A830" s="21" t="s">
        <v>10792</v>
      </c>
      <c r="B830" s="21" t="str">
        <f>"消费支付/消费信息/"&amp;A830</f>
        <v>消费支付/消费信息/公用事业类消费笔数</v>
      </c>
      <c r="C830" s="22">
        <v>3</v>
      </c>
      <c r="D830" s="23" t="s">
        <v>3355</v>
      </c>
      <c r="E830" s="23" t="s">
        <v>3417</v>
      </c>
      <c r="F830" s="23" t="s">
        <v>3986</v>
      </c>
      <c r="G830" s="23" t="s">
        <v>3420</v>
      </c>
      <c r="H830" s="23" t="s">
        <v>3417</v>
      </c>
      <c r="I830" s="51" t="s">
        <v>6997</v>
      </c>
      <c r="J830" s="23"/>
      <c r="K830" s="21" t="str">
        <f t="shared" si="42"/>
        <v>000100002001024</v>
      </c>
      <c r="L830" s="106"/>
    </row>
    <row r="831" spans="1:12" s="52" customFormat="1">
      <c r="A831" s="27" t="s">
        <v>3520</v>
      </c>
      <c r="B831" s="27"/>
      <c r="C831" s="28">
        <v>4</v>
      </c>
      <c r="D831" s="35" t="s">
        <v>3355</v>
      </c>
      <c r="E831" s="35" t="s">
        <v>3417</v>
      </c>
      <c r="F831" s="35" t="s">
        <v>3986</v>
      </c>
      <c r="G831" s="35" t="s">
        <v>3420</v>
      </c>
      <c r="H831" s="35" t="s">
        <v>3417</v>
      </c>
      <c r="I831" s="84" t="s">
        <v>6997</v>
      </c>
      <c r="J831" s="35" t="s">
        <v>3417</v>
      </c>
      <c r="K831" s="27" t="str">
        <f t="shared" si="42"/>
        <v>000100002001024001</v>
      </c>
      <c r="L831" s="106"/>
    </row>
    <row r="832" spans="1:12" s="52" customFormat="1">
      <c r="A832" s="27" t="s">
        <v>3521</v>
      </c>
      <c r="B832" s="27"/>
      <c r="C832" s="28">
        <v>4</v>
      </c>
      <c r="D832" s="35" t="s">
        <v>3355</v>
      </c>
      <c r="E832" s="35" t="s">
        <v>3417</v>
      </c>
      <c r="F832" s="35" t="s">
        <v>3986</v>
      </c>
      <c r="G832" s="35" t="s">
        <v>3420</v>
      </c>
      <c r="H832" s="35" t="s">
        <v>3417</v>
      </c>
      <c r="I832" s="84" t="s">
        <v>6997</v>
      </c>
      <c r="J832" s="35" t="s">
        <v>3420</v>
      </c>
      <c r="K832" s="27" t="str">
        <f t="shared" si="42"/>
        <v>000100002001024002</v>
      </c>
      <c r="L832" s="106"/>
    </row>
    <row r="833" spans="1:12" s="52" customFormat="1">
      <c r="A833" s="27" t="s">
        <v>3522</v>
      </c>
      <c r="B833" s="27"/>
      <c r="C833" s="28">
        <v>4</v>
      </c>
      <c r="D833" s="35" t="s">
        <v>3355</v>
      </c>
      <c r="E833" s="35" t="s">
        <v>3417</v>
      </c>
      <c r="F833" s="35" t="s">
        <v>3986</v>
      </c>
      <c r="G833" s="35" t="s">
        <v>3420</v>
      </c>
      <c r="H833" s="35" t="s">
        <v>3417</v>
      </c>
      <c r="I833" s="84" t="s">
        <v>6997</v>
      </c>
      <c r="J833" s="35" t="s">
        <v>3423</v>
      </c>
      <c r="K833" s="27" t="str">
        <f t="shared" si="42"/>
        <v>000100002001024003</v>
      </c>
      <c r="L833" s="106"/>
    </row>
    <row r="834" spans="1:12" s="52" customFormat="1">
      <c r="A834" s="21" t="s">
        <v>361</v>
      </c>
      <c r="B834" s="21" t="str">
        <f>"消费支付/消费信息/"&amp;A834</f>
        <v>消费支付/消费信息/婚恋交友类消费笔数</v>
      </c>
      <c r="C834" s="22">
        <v>3</v>
      </c>
      <c r="D834" s="23" t="s">
        <v>3355</v>
      </c>
      <c r="E834" s="23" t="s">
        <v>3417</v>
      </c>
      <c r="F834" s="23" t="s">
        <v>3986</v>
      </c>
      <c r="G834" s="23" t="s">
        <v>3420</v>
      </c>
      <c r="H834" s="23" t="s">
        <v>3417</v>
      </c>
      <c r="I834" s="51" t="s">
        <v>6999</v>
      </c>
      <c r="J834" s="23"/>
      <c r="K834" s="21" t="str">
        <f t="shared" si="42"/>
        <v>000100002001025</v>
      </c>
      <c r="L834" s="106"/>
    </row>
    <row r="835" spans="1:12" s="52" customFormat="1">
      <c r="A835" s="27" t="s">
        <v>3526</v>
      </c>
      <c r="B835" s="27"/>
      <c r="C835" s="28">
        <v>4</v>
      </c>
      <c r="D835" s="35" t="s">
        <v>3355</v>
      </c>
      <c r="E835" s="35" t="s">
        <v>3417</v>
      </c>
      <c r="F835" s="35" t="s">
        <v>3986</v>
      </c>
      <c r="G835" s="35" t="s">
        <v>3420</v>
      </c>
      <c r="H835" s="35" t="s">
        <v>3417</v>
      </c>
      <c r="I835" s="84" t="s">
        <v>6999</v>
      </c>
      <c r="J835" s="35" t="s">
        <v>3417</v>
      </c>
      <c r="K835" s="27" t="str">
        <f t="shared" si="42"/>
        <v>000100002001025001</v>
      </c>
      <c r="L835" s="106"/>
    </row>
    <row r="836" spans="1:12" s="52" customFormat="1">
      <c r="A836" s="27" t="s">
        <v>3527</v>
      </c>
      <c r="B836" s="27"/>
      <c r="C836" s="28">
        <v>4</v>
      </c>
      <c r="D836" s="35" t="s">
        <v>3355</v>
      </c>
      <c r="E836" s="35" t="s">
        <v>3417</v>
      </c>
      <c r="F836" s="35" t="s">
        <v>3986</v>
      </c>
      <c r="G836" s="35" t="s">
        <v>3420</v>
      </c>
      <c r="H836" s="35" t="s">
        <v>3417</v>
      </c>
      <c r="I836" s="84" t="s">
        <v>6999</v>
      </c>
      <c r="J836" s="35" t="s">
        <v>3420</v>
      </c>
      <c r="K836" s="27" t="str">
        <f t="shared" si="42"/>
        <v>000100002001025002</v>
      </c>
      <c r="L836" s="106"/>
    </row>
    <row r="837" spans="1:12" s="52" customFormat="1">
      <c r="A837" s="27" t="s">
        <v>3528</v>
      </c>
      <c r="B837" s="27"/>
      <c r="C837" s="28">
        <v>4</v>
      </c>
      <c r="D837" s="35" t="s">
        <v>3355</v>
      </c>
      <c r="E837" s="35" t="s">
        <v>3417</v>
      </c>
      <c r="F837" s="35" t="s">
        <v>3986</v>
      </c>
      <c r="G837" s="35" t="s">
        <v>3420</v>
      </c>
      <c r="H837" s="35" t="s">
        <v>3417</v>
      </c>
      <c r="I837" s="84" t="s">
        <v>6999</v>
      </c>
      <c r="J837" s="35" t="s">
        <v>3423</v>
      </c>
      <c r="K837" s="27" t="str">
        <f t="shared" si="42"/>
        <v>000100002001025003</v>
      </c>
      <c r="L837" s="106"/>
    </row>
    <row r="838" spans="1:12" s="52" customFormat="1">
      <c r="A838" s="21" t="s">
        <v>364</v>
      </c>
      <c r="B838" s="21" t="str">
        <f>"消费支付/消费信息/"&amp;A838</f>
        <v>消费支付/消费信息/交通运输类消费笔数</v>
      </c>
      <c r="C838" s="22">
        <v>3</v>
      </c>
      <c r="D838" s="23" t="s">
        <v>3355</v>
      </c>
      <c r="E838" s="23" t="s">
        <v>3417</v>
      </c>
      <c r="F838" s="23" t="s">
        <v>3986</v>
      </c>
      <c r="G838" s="23" t="s">
        <v>3420</v>
      </c>
      <c r="H838" s="23" t="s">
        <v>3417</v>
      </c>
      <c r="I838" s="51" t="s">
        <v>7001</v>
      </c>
      <c r="J838" s="23"/>
      <c r="K838" s="21" t="str">
        <f t="shared" si="42"/>
        <v>000100002001026</v>
      </c>
      <c r="L838" s="106"/>
    </row>
    <row r="839" spans="1:12" s="52" customFormat="1">
      <c r="A839" s="27" t="s">
        <v>3520</v>
      </c>
      <c r="B839" s="27"/>
      <c r="C839" s="28">
        <v>4</v>
      </c>
      <c r="D839" s="35" t="s">
        <v>3355</v>
      </c>
      <c r="E839" s="35" t="s">
        <v>3417</v>
      </c>
      <c r="F839" s="35" t="s">
        <v>3986</v>
      </c>
      <c r="G839" s="35" t="s">
        <v>3420</v>
      </c>
      <c r="H839" s="35" t="s">
        <v>3417</v>
      </c>
      <c r="I839" s="84" t="s">
        <v>7001</v>
      </c>
      <c r="J839" s="35" t="s">
        <v>3417</v>
      </c>
      <c r="K839" s="27" t="str">
        <f t="shared" si="42"/>
        <v>000100002001026001</v>
      </c>
      <c r="L839" s="106"/>
    </row>
    <row r="840" spans="1:12" s="52" customFormat="1">
      <c r="A840" s="27" t="s">
        <v>3529</v>
      </c>
      <c r="B840" s="27"/>
      <c r="C840" s="28">
        <v>4</v>
      </c>
      <c r="D840" s="35" t="s">
        <v>3355</v>
      </c>
      <c r="E840" s="35" t="s">
        <v>3417</v>
      </c>
      <c r="F840" s="35" t="s">
        <v>3986</v>
      </c>
      <c r="G840" s="35" t="s">
        <v>3420</v>
      </c>
      <c r="H840" s="35" t="s">
        <v>3417</v>
      </c>
      <c r="I840" s="84" t="s">
        <v>7001</v>
      </c>
      <c r="J840" s="35" t="s">
        <v>3420</v>
      </c>
      <c r="K840" s="27" t="str">
        <f t="shared" si="42"/>
        <v>000100002001026002</v>
      </c>
      <c r="L840" s="106"/>
    </row>
    <row r="841" spans="1:12" s="52" customFormat="1">
      <c r="A841" s="27" t="s">
        <v>10793</v>
      </c>
      <c r="B841" s="27"/>
      <c r="C841" s="28">
        <v>4</v>
      </c>
      <c r="D841" s="35" t="s">
        <v>3355</v>
      </c>
      <c r="E841" s="35" t="s">
        <v>3417</v>
      </c>
      <c r="F841" s="35" t="s">
        <v>3986</v>
      </c>
      <c r="G841" s="35" t="s">
        <v>3420</v>
      </c>
      <c r="H841" s="35" t="s">
        <v>3417</v>
      </c>
      <c r="I841" s="84" t="s">
        <v>7001</v>
      </c>
      <c r="J841" s="35" t="s">
        <v>3423</v>
      </c>
      <c r="K841" s="27" t="str">
        <f t="shared" si="42"/>
        <v>000100002001026003</v>
      </c>
      <c r="L841" s="106"/>
    </row>
    <row r="842" spans="1:12" s="52" customFormat="1">
      <c r="A842" s="21" t="s">
        <v>367</v>
      </c>
      <c r="B842" s="21" t="str">
        <f>"消费支付/消费信息/"&amp;A842</f>
        <v>消费支付/消费信息/教育类消费笔数</v>
      </c>
      <c r="C842" s="22">
        <v>3</v>
      </c>
      <c r="D842" s="23" t="s">
        <v>3355</v>
      </c>
      <c r="E842" s="23" t="s">
        <v>3417</v>
      </c>
      <c r="F842" s="23" t="s">
        <v>3986</v>
      </c>
      <c r="G842" s="23" t="s">
        <v>3420</v>
      </c>
      <c r="H842" s="23" t="s">
        <v>3417</v>
      </c>
      <c r="I842" s="51" t="s">
        <v>7411</v>
      </c>
      <c r="J842" s="23"/>
      <c r="K842" s="21" t="str">
        <f t="shared" si="42"/>
        <v>000100002001027</v>
      </c>
      <c r="L842" s="106"/>
    </row>
    <row r="843" spans="1:12" s="52" customFormat="1">
      <c r="A843" s="27" t="s">
        <v>3526</v>
      </c>
      <c r="B843" s="27"/>
      <c r="C843" s="28">
        <v>4</v>
      </c>
      <c r="D843" s="35" t="s">
        <v>3355</v>
      </c>
      <c r="E843" s="35" t="s">
        <v>3417</v>
      </c>
      <c r="F843" s="35" t="s">
        <v>3986</v>
      </c>
      <c r="G843" s="35" t="s">
        <v>3420</v>
      </c>
      <c r="H843" s="35" t="s">
        <v>3417</v>
      </c>
      <c r="I843" s="84" t="s">
        <v>7411</v>
      </c>
      <c r="J843" s="35" t="s">
        <v>3417</v>
      </c>
      <c r="K843" s="27" t="str">
        <f t="shared" si="42"/>
        <v>000100002001027001</v>
      </c>
      <c r="L843" s="106"/>
    </row>
    <row r="844" spans="1:12" s="52" customFormat="1">
      <c r="A844" s="27" t="s">
        <v>3527</v>
      </c>
      <c r="B844" s="27"/>
      <c r="C844" s="28">
        <v>4</v>
      </c>
      <c r="D844" s="35" t="s">
        <v>3355</v>
      </c>
      <c r="E844" s="35" t="s">
        <v>3417</v>
      </c>
      <c r="F844" s="35" t="s">
        <v>3986</v>
      </c>
      <c r="G844" s="35" t="s">
        <v>3420</v>
      </c>
      <c r="H844" s="35" t="s">
        <v>3417</v>
      </c>
      <c r="I844" s="84" t="s">
        <v>7411</v>
      </c>
      <c r="J844" s="35" t="s">
        <v>3420</v>
      </c>
      <c r="K844" s="27" t="str">
        <f t="shared" si="42"/>
        <v>000100002001027002</v>
      </c>
      <c r="L844" s="106"/>
    </row>
    <row r="845" spans="1:12" s="52" customFormat="1">
      <c r="A845" s="27" t="s">
        <v>3528</v>
      </c>
      <c r="B845" s="27"/>
      <c r="C845" s="28">
        <v>4</v>
      </c>
      <c r="D845" s="35" t="s">
        <v>3355</v>
      </c>
      <c r="E845" s="35" t="s">
        <v>3417</v>
      </c>
      <c r="F845" s="35" t="s">
        <v>3986</v>
      </c>
      <c r="G845" s="35" t="s">
        <v>3420</v>
      </c>
      <c r="H845" s="35" t="s">
        <v>3417</v>
      </c>
      <c r="I845" s="84" t="s">
        <v>7411</v>
      </c>
      <c r="J845" s="35" t="s">
        <v>3423</v>
      </c>
      <c r="K845" s="27" t="str">
        <f t="shared" si="42"/>
        <v>000100002001027003</v>
      </c>
      <c r="L845" s="106"/>
    </row>
    <row r="846" spans="1:12" s="52" customFormat="1">
      <c r="A846" s="21" t="s">
        <v>370</v>
      </c>
      <c r="B846" s="21" t="str">
        <f>"消费支付/消费信息/"&amp;A846</f>
        <v>消费支付/消费信息/金融类消费笔数</v>
      </c>
      <c r="C846" s="22">
        <v>3</v>
      </c>
      <c r="D846" s="23" t="s">
        <v>3355</v>
      </c>
      <c r="E846" s="23" t="s">
        <v>3417</v>
      </c>
      <c r="F846" s="23" t="s">
        <v>3986</v>
      </c>
      <c r="G846" s="23" t="s">
        <v>3420</v>
      </c>
      <c r="H846" s="23" t="s">
        <v>3417</v>
      </c>
      <c r="I846" s="51" t="s">
        <v>7413</v>
      </c>
      <c r="J846" s="23"/>
      <c r="K846" s="21" t="str">
        <f t="shared" si="42"/>
        <v>000100002001028</v>
      </c>
      <c r="L846" s="106"/>
    </row>
    <row r="847" spans="1:12" s="52" customFormat="1">
      <c r="A847" s="27" t="s">
        <v>3520</v>
      </c>
      <c r="B847" s="27"/>
      <c r="C847" s="28">
        <v>4</v>
      </c>
      <c r="D847" s="35" t="s">
        <v>3355</v>
      </c>
      <c r="E847" s="35" t="s">
        <v>3417</v>
      </c>
      <c r="F847" s="35" t="s">
        <v>3986</v>
      </c>
      <c r="G847" s="35" t="s">
        <v>3420</v>
      </c>
      <c r="H847" s="35" t="s">
        <v>3417</v>
      </c>
      <c r="I847" s="84" t="s">
        <v>7413</v>
      </c>
      <c r="J847" s="35" t="s">
        <v>3417</v>
      </c>
      <c r="K847" s="27" t="str">
        <f t="shared" si="42"/>
        <v>000100002001028001</v>
      </c>
      <c r="L847" s="106"/>
    </row>
    <row r="848" spans="1:12" s="52" customFormat="1">
      <c r="A848" s="27" t="s">
        <v>3521</v>
      </c>
      <c r="B848" s="27"/>
      <c r="C848" s="28">
        <v>4</v>
      </c>
      <c r="D848" s="35" t="s">
        <v>3355</v>
      </c>
      <c r="E848" s="35" t="s">
        <v>3417</v>
      </c>
      <c r="F848" s="35" t="s">
        <v>3986</v>
      </c>
      <c r="G848" s="35" t="s">
        <v>3420</v>
      </c>
      <c r="H848" s="35" t="s">
        <v>3417</v>
      </c>
      <c r="I848" s="84" t="s">
        <v>7413</v>
      </c>
      <c r="J848" s="35" t="s">
        <v>3420</v>
      </c>
      <c r="K848" s="27" t="str">
        <f t="shared" si="42"/>
        <v>000100002001028002</v>
      </c>
      <c r="L848" s="106"/>
    </row>
    <row r="849" spans="1:12" s="52" customFormat="1">
      <c r="A849" s="27" t="s">
        <v>3522</v>
      </c>
      <c r="B849" s="27"/>
      <c r="C849" s="28">
        <v>4</v>
      </c>
      <c r="D849" s="35" t="s">
        <v>3355</v>
      </c>
      <c r="E849" s="35" t="s">
        <v>3417</v>
      </c>
      <c r="F849" s="35" t="s">
        <v>3986</v>
      </c>
      <c r="G849" s="35" t="s">
        <v>3420</v>
      </c>
      <c r="H849" s="35" t="s">
        <v>3417</v>
      </c>
      <c r="I849" s="84" t="s">
        <v>7413</v>
      </c>
      <c r="J849" s="35" t="s">
        <v>3423</v>
      </c>
      <c r="K849" s="27" t="str">
        <f t="shared" si="42"/>
        <v>000100002001028003</v>
      </c>
      <c r="L849" s="106"/>
    </row>
    <row r="850" spans="1:12" s="52" customFormat="1">
      <c r="A850" s="21" t="s">
        <v>373</v>
      </c>
      <c r="B850" s="21" t="str">
        <f>"消费支付/消费信息/"&amp;A850</f>
        <v>消费支付/消费信息/居民服务类消费笔数</v>
      </c>
      <c r="C850" s="22">
        <v>3</v>
      </c>
      <c r="D850" s="23" t="s">
        <v>3355</v>
      </c>
      <c r="E850" s="23" t="s">
        <v>3417</v>
      </c>
      <c r="F850" s="23" t="s">
        <v>3986</v>
      </c>
      <c r="G850" s="23" t="s">
        <v>3420</v>
      </c>
      <c r="H850" s="23" t="s">
        <v>3417</v>
      </c>
      <c r="I850" s="51" t="s">
        <v>7415</v>
      </c>
      <c r="J850" s="23"/>
      <c r="K850" s="21" t="str">
        <f t="shared" si="42"/>
        <v>000100002001029</v>
      </c>
      <c r="L850" s="106"/>
    </row>
    <row r="851" spans="1:12" s="52" customFormat="1">
      <c r="A851" s="27" t="s">
        <v>3526</v>
      </c>
      <c r="B851" s="27"/>
      <c r="C851" s="28">
        <v>4</v>
      </c>
      <c r="D851" s="35" t="s">
        <v>3355</v>
      </c>
      <c r="E851" s="35" t="s">
        <v>3417</v>
      </c>
      <c r="F851" s="35" t="s">
        <v>3986</v>
      </c>
      <c r="G851" s="35" t="s">
        <v>3420</v>
      </c>
      <c r="H851" s="35" t="s">
        <v>3417</v>
      </c>
      <c r="I851" s="84" t="s">
        <v>7415</v>
      </c>
      <c r="J851" s="35" t="s">
        <v>3417</v>
      </c>
      <c r="K851" s="27" t="str">
        <f t="shared" si="42"/>
        <v>000100002001029001</v>
      </c>
      <c r="L851" s="106"/>
    </row>
    <row r="852" spans="1:12" s="52" customFormat="1">
      <c r="A852" s="27" t="s">
        <v>3531</v>
      </c>
      <c r="B852" s="27"/>
      <c r="C852" s="28">
        <v>4</v>
      </c>
      <c r="D852" s="35" t="s">
        <v>3355</v>
      </c>
      <c r="E852" s="35" t="s">
        <v>3417</v>
      </c>
      <c r="F852" s="35" t="s">
        <v>3986</v>
      </c>
      <c r="G852" s="35" t="s">
        <v>3420</v>
      </c>
      <c r="H852" s="35" t="s">
        <v>3417</v>
      </c>
      <c r="I852" s="84" t="s">
        <v>7415</v>
      </c>
      <c r="J852" s="35" t="s">
        <v>3420</v>
      </c>
      <c r="K852" s="27" t="str">
        <f t="shared" si="42"/>
        <v>000100002001029002</v>
      </c>
      <c r="L852" s="106"/>
    </row>
    <row r="853" spans="1:12" s="52" customFormat="1">
      <c r="A853" s="27" t="s">
        <v>3522</v>
      </c>
      <c r="B853" s="27"/>
      <c r="C853" s="28">
        <v>4</v>
      </c>
      <c r="D853" s="35" t="s">
        <v>3355</v>
      </c>
      <c r="E853" s="35" t="s">
        <v>3417</v>
      </c>
      <c r="F853" s="35" t="s">
        <v>3986</v>
      </c>
      <c r="G853" s="35" t="s">
        <v>3420</v>
      </c>
      <c r="H853" s="35" t="s">
        <v>3417</v>
      </c>
      <c r="I853" s="84" t="s">
        <v>7415</v>
      </c>
      <c r="J853" s="35" t="s">
        <v>3423</v>
      </c>
      <c r="K853" s="27" t="str">
        <f t="shared" si="42"/>
        <v>000100002001029003</v>
      </c>
      <c r="L853" s="106"/>
    </row>
    <row r="854" spans="1:12" s="52" customFormat="1">
      <c r="A854" s="21" t="s">
        <v>376</v>
      </c>
      <c r="B854" s="21" t="str">
        <f>"消费支付/消费信息/"&amp;A854</f>
        <v>消费支付/消费信息/零售类消费笔数</v>
      </c>
      <c r="C854" s="22">
        <v>3</v>
      </c>
      <c r="D854" s="23" t="s">
        <v>3355</v>
      </c>
      <c r="E854" s="23" t="s">
        <v>3417</v>
      </c>
      <c r="F854" s="23" t="s">
        <v>3986</v>
      </c>
      <c r="G854" s="23" t="s">
        <v>3420</v>
      </c>
      <c r="H854" s="23" t="s">
        <v>3417</v>
      </c>
      <c r="I854" s="51" t="s">
        <v>7417</v>
      </c>
      <c r="J854" s="23"/>
      <c r="K854" s="21" t="str">
        <f t="shared" si="42"/>
        <v>000100002001030</v>
      </c>
      <c r="L854" s="106"/>
    </row>
    <row r="855" spans="1:12" s="52" customFormat="1">
      <c r="A855" s="27" t="s">
        <v>3532</v>
      </c>
      <c r="B855" s="27"/>
      <c r="C855" s="28">
        <v>4</v>
      </c>
      <c r="D855" s="35" t="s">
        <v>3355</v>
      </c>
      <c r="E855" s="35" t="s">
        <v>3417</v>
      </c>
      <c r="F855" s="35" t="s">
        <v>3986</v>
      </c>
      <c r="G855" s="35" t="s">
        <v>3420</v>
      </c>
      <c r="H855" s="35" t="s">
        <v>3417</v>
      </c>
      <c r="I855" s="84" t="s">
        <v>7417</v>
      </c>
      <c r="J855" s="35" t="s">
        <v>3417</v>
      </c>
      <c r="K855" s="27" t="str">
        <f t="shared" si="42"/>
        <v>000100002001030001</v>
      </c>
      <c r="L855" s="106"/>
    </row>
    <row r="856" spans="1:12" s="52" customFormat="1">
      <c r="A856" s="27" t="s">
        <v>3533</v>
      </c>
      <c r="B856" s="27"/>
      <c r="C856" s="28">
        <v>4</v>
      </c>
      <c r="D856" s="35" t="s">
        <v>3355</v>
      </c>
      <c r="E856" s="35" t="s">
        <v>3417</v>
      </c>
      <c r="F856" s="35" t="s">
        <v>3986</v>
      </c>
      <c r="G856" s="35" t="s">
        <v>3420</v>
      </c>
      <c r="H856" s="35" t="s">
        <v>3417</v>
      </c>
      <c r="I856" s="84" t="s">
        <v>7417</v>
      </c>
      <c r="J856" s="35" t="s">
        <v>3420</v>
      </c>
      <c r="K856" s="27" t="str">
        <f t="shared" si="42"/>
        <v>000100002001030002</v>
      </c>
      <c r="L856" s="106"/>
    </row>
    <row r="857" spans="1:12" s="52" customFormat="1">
      <c r="A857" s="27" t="s">
        <v>3534</v>
      </c>
      <c r="B857" s="27"/>
      <c r="C857" s="28">
        <v>4</v>
      </c>
      <c r="D857" s="35" t="s">
        <v>3355</v>
      </c>
      <c r="E857" s="35" t="s">
        <v>3417</v>
      </c>
      <c r="F857" s="35" t="s">
        <v>3986</v>
      </c>
      <c r="G857" s="35" t="s">
        <v>3420</v>
      </c>
      <c r="H857" s="35" t="s">
        <v>3417</v>
      </c>
      <c r="I857" s="84" t="s">
        <v>7417</v>
      </c>
      <c r="J857" s="35" t="s">
        <v>3423</v>
      </c>
      <c r="K857" s="27" t="str">
        <f t="shared" si="42"/>
        <v>000100002001030003</v>
      </c>
      <c r="L857" s="106"/>
    </row>
    <row r="858" spans="1:12" s="52" customFormat="1">
      <c r="A858" s="21" t="s">
        <v>379</v>
      </c>
      <c r="B858" s="21" t="str">
        <f>"消费支付/消费信息/"&amp;A858</f>
        <v>消费支付/消费信息/住宿服务类消费笔数</v>
      </c>
      <c r="C858" s="22">
        <v>3</v>
      </c>
      <c r="D858" s="23" t="s">
        <v>3355</v>
      </c>
      <c r="E858" s="23" t="s">
        <v>3417</v>
      </c>
      <c r="F858" s="23" t="s">
        <v>3986</v>
      </c>
      <c r="G858" s="23" t="s">
        <v>3420</v>
      </c>
      <c r="H858" s="23" t="s">
        <v>3417</v>
      </c>
      <c r="I858" s="51" t="s">
        <v>7419</v>
      </c>
      <c r="J858" s="23"/>
      <c r="K858" s="21" t="str">
        <f t="shared" si="42"/>
        <v>000100002001031</v>
      </c>
      <c r="L858" s="106"/>
    </row>
    <row r="859" spans="1:12" s="52" customFormat="1">
      <c r="A859" s="27" t="s">
        <v>3535</v>
      </c>
      <c r="B859" s="27"/>
      <c r="C859" s="28">
        <v>4</v>
      </c>
      <c r="D859" s="35" t="s">
        <v>3355</v>
      </c>
      <c r="E859" s="35" t="s">
        <v>3417</v>
      </c>
      <c r="F859" s="35" t="s">
        <v>3986</v>
      </c>
      <c r="G859" s="35" t="s">
        <v>3420</v>
      </c>
      <c r="H859" s="35" t="s">
        <v>3417</v>
      </c>
      <c r="I859" s="84" t="s">
        <v>7419</v>
      </c>
      <c r="J859" s="35" t="s">
        <v>3417</v>
      </c>
      <c r="K859" s="27" t="str">
        <f t="shared" si="42"/>
        <v>000100002001031001</v>
      </c>
      <c r="L859" s="106"/>
    </row>
    <row r="860" spans="1:12" s="52" customFormat="1">
      <c r="A860" s="27" t="s">
        <v>3536</v>
      </c>
      <c r="B860" s="27"/>
      <c r="C860" s="28">
        <v>4</v>
      </c>
      <c r="D860" s="35" t="s">
        <v>3355</v>
      </c>
      <c r="E860" s="35" t="s">
        <v>3417</v>
      </c>
      <c r="F860" s="35" t="s">
        <v>3986</v>
      </c>
      <c r="G860" s="35" t="s">
        <v>3420</v>
      </c>
      <c r="H860" s="35" t="s">
        <v>3417</v>
      </c>
      <c r="I860" s="84" t="s">
        <v>7419</v>
      </c>
      <c r="J860" s="35" t="s">
        <v>3420</v>
      </c>
      <c r="K860" s="27" t="str">
        <f t="shared" si="42"/>
        <v>000100002001031002</v>
      </c>
      <c r="L860" s="106"/>
    </row>
    <row r="861" spans="1:12" s="52" customFormat="1">
      <c r="A861" s="27" t="s">
        <v>3530</v>
      </c>
      <c r="B861" s="27"/>
      <c r="C861" s="28">
        <v>4</v>
      </c>
      <c r="D861" s="35" t="s">
        <v>3355</v>
      </c>
      <c r="E861" s="35" t="s">
        <v>3417</v>
      </c>
      <c r="F861" s="35" t="s">
        <v>3986</v>
      </c>
      <c r="G861" s="35" t="s">
        <v>3420</v>
      </c>
      <c r="H861" s="35" t="s">
        <v>3417</v>
      </c>
      <c r="I861" s="84" t="s">
        <v>7419</v>
      </c>
      <c r="J861" s="35" t="s">
        <v>3423</v>
      </c>
      <c r="K861" s="27" t="str">
        <f t="shared" si="42"/>
        <v>000100002001031003</v>
      </c>
      <c r="L861" s="106"/>
    </row>
    <row r="862" spans="1:12" s="52" customFormat="1">
      <c r="A862" s="21" t="s">
        <v>382</v>
      </c>
      <c r="B862" s="21" t="str">
        <f>"消费支付/消费信息/"&amp;A862</f>
        <v>消费支付/消费信息/旅游服务类消费笔数</v>
      </c>
      <c r="C862" s="22">
        <v>3</v>
      </c>
      <c r="D862" s="23" t="s">
        <v>3355</v>
      </c>
      <c r="E862" s="23" t="s">
        <v>3417</v>
      </c>
      <c r="F862" s="23" t="s">
        <v>3986</v>
      </c>
      <c r="G862" s="23" t="s">
        <v>3420</v>
      </c>
      <c r="H862" s="23" t="s">
        <v>3417</v>
      </c>
      <c r="I862" s="51" t="s">
        <v>7420</v>
      </c>
      <c r="J862" s="23"/>
      <c r="K862" s="21" t="str">
        <f t="shared" si="42"/>
        <v>000100002001032</v>
      </c>
      <c r="L862" s="106"/>
    </row>
    <row r="863" spans="1:12" s="52" customFormat="1">
      <c r="A863" s="27" t="s">
        <v>3526</v>
      </c>
      <c r="B863" s="27"/>
      <c r="C863" s="28">
        <v>4</v>
      </c>
      <c r="D863" s="35" t="s">
        <v>3355</v>
      </c>
      <c r="E863" s="35" t="s">
        <v>3417</v>
      </c>
      <c r="F863" s="35" t="s">
        <v>3986</v>
      </c>
      <c r="G863" s="35" t="s">
        <v>3420</v>
      </c>
      <c r="H863" s="35" t="s">
        <v>3417</v>
      </c>
      <c r="I863" s="84" t="s">
        <v>7420</v>
      </c>
      <c r="J863" s="35" t="s">
        <v>3417</v>
      </c>
      <c r="K863" s="27" t="str">
        <f t="shared" si="42"/>
        <v>000100002001032001</v>
      </c>
      <c r="L863" s="106"/>
    </row>
    <row r="864" spans="1:12" s="52" customFormat="1">
      <c r="A864" s="27" t="s">
        <v>3527</v>
      </c>
      <c r="B864" s="27"/>
      <c r="C864" s="28">
        <v>4</v>
      </c>
      <c r="D864" s="35" t="s">
        <v>3355</v>
      </c>
      <c r="E864" s="35" t="s">
        <v>3417</v>
      </c>
      <c r="F864" s="35" t="s">
        <v>3986</v>
      </c>
      <c r="G864" s="35" t="s">
        <v>3420</v>
      </c>
      <c r="H864" s="35" t="s">
        <v>3417</v>
      </c>
      <c r="I864" s="84" t="s">
        <v>7420</v>
      </c>
      <c r="J864" s="35" t="s">
        <v>3420</v>
      </c>
      <c r="K864" s="27" t="str">
        <f t="shared" si="42"/>
        <v>000100002001032002</v>
      </c>
      <c r="L864" s="106"/>
    </row>
    <row r="865" spans="1:12" s="52" customFormat="1">
      <c r="A865" s="27" t="s">
        <v>3528</v>
      </c>
      <c r="B865" s="27"/>
      <c r="C865" s="28">
        <v>4</v>
      </c>
      <c r="D865" s="35" t="s">
        <v>3355</v>
      </c>
      <c r="E865" s="35" t="s">
        <v>3417</v>
      </c>
      <c r="F865" s="35" t="s">
        <v>3986</v>
      </c>
      <c r="G865" s="35" t="s">
        <v>3420</v>
      </c>
      <c r="H865" s="35" t="s">
        <v>3417</v>
      </c>
      <c r="I865" s="84" t="s">
        <v>7420</v>
      </c>
      <c r="J865" s="35" t="s">
        <v>3423</v>
      </c>
      <c r="K865" s="27" t="str">
        <f t="shared" si="42"/>
        <v>000100002001032003</v>
      </c>
      <c r="L865" s="106"/>
    </row>
    <row r="866" spans="1:12" s="52" customFormat="1">
      <c r="A866" s="21" t="s">
        <v>385</v>
      </c>
      <c r="B866" s="21" t="str">
        <f>"消费支付/消费信息/"&amp;A866</f>
        <v>消费支付/消费信息/批发类消费笔数</v>
      </c>
      <c r="C866" s="22">
        <v>3</v>
      </c>
      <c r="D866" s="23" t="s">
        <v>3355</v>
      </c>
      <c r="E866" s="23" t="s">
        <v>3417</v>
      </c>
      <c r="F866" s="23" t="s">
        <v>3986</v>
      </c>
      <c r="G866" s="23" t="s">
        <v>3420</v>
      </c>
      <c r="H866" s="23" t="s">
        <v>3417</v>
      </c>
      <c r="I866" s="51" t="s">
        <v>7421</v>
      </c>
      <c r="J866" s="23"/>
      <c r="K866" s="21" t="str">
        <f t="shared" si="42"/>
        <v>000100002001033</v>
      </c>
      <c r="L866" s="106"/>
    </row>
    <row r="867" spans="1:12" s="52" customFormat="1">
      <c r="A867" s="27" t="s">
        <v>3535</v>
      </c>
      <c r="B867" s="27"/>
      <c r="C867" s="28">
        <v>4</v>
      </c>
      <c r="D867" s="35" t="s">
        <v>3355</v>
      </c>
      <c r="E867" s="35" t="s">
        <v>3417</v>
      </c>
      <c r="F867" s="35" t="s">
        <v>3986</v>
      </c>
      <c r="G867" s="35" t="s">
        <v>3420</v>
      </c>
      <c r="H867" s="35" t="s">
        <v>3417</v>
      </c>
      <c r="I867" s="84" t="s">
        <v>7421</v>
      </c>
      <c r="J867" s="35" t="s">
        <v>3417</v>
      </c>
      <c r="K867" s="27" t="str">
        <f t="shared" si="42"/>
        <v>000100002001033001</v>
      </c>
      <c r="L867" s="106"/>
    </row>
    <row r="868" spans="1:12" s="52" customFormat="1">
      <c r="A868" s="27" t="s">
        <v>3537</v>
      </c>
      <c r="B868" s="27"/>
      <c r="C868" s="28">
        <v>4</v>
      </c>
      <c r="D868" s="35" t="s">
        <v>3355</v>
      </c>
      <c r="E868" s="35" t="s">
        <v>3417</v>
      </c>
      <c r="F868" s="35" t="s">
        <v>3986</v>
      </c>
      <c r="G868" s="35" t="s">
        <v>3420</v>
      </c>
      <c r="H868" s="35" t="s">
        <v>3417</v>
      </c>
      <c r="I868" s="84" t="s">
        <v>7421</v>
      </c>
      <c r="J868" s="35" t="s">
        <v>3420</v>
      </c>
      <c r="K868" s="27" t="str">
        <f t="shared" si="42"/>
        <v>000100002001033002</v>
      </c>
      <c r="L868" s="106"/>
    </row>
    <row r="869" spans="1:12" s="52" customFormat="1">
      <c r="A869" s="27" t="s">
        <v>3538</v>
      </c>
      <c r="B869" s="27"/>
      <c r="C869" s="28">
        <v>4</v>
      </c>
      <c r="D869" s="35" t="s">
        <v>3355</v>
      </c>
      <c r="E869" s="35" t="s">
        <v>3417</v>
      </c>
      <c r="F869" s="35" t="s">
        <v>3986</v>
      </c>
      <c r="G869" s="35" t="s">
        <v>3420</v>
      </c>
      <c r="H869" s="35" t="s">
        <v>3417</v>
      </c>
      <c r="I869" s="84" t="s">
        <v>7421</v>
      </c>
      <c r="J869" s="35" t="s">
        <v>3423</v>
      </c>
      <c r="K869" s="27" t="str">
        <f t="shared" si="42"/>
        <v>000100002001033003</v>
      </c>
      <c r="L869" s="106"/>
    </row>
    <row r="870" spans="1:12" s="52" customFormat="1">
      <c r="A870" s="21" t="s">
        <v>388</v>
      </c>
      <c r="B870" s="21" t="str">
        <f>"消费支付/消费信息/"&amp;A870</f>
        <v>消费支付/消费信息/汽车类消费笔数</v>
      </c>
      <c r="C870" s="22">
        <v>3</v>
      </c>
      <c r="D870" s="23" t="s">
        <v>3355</v>
      </c>
      <c r="E870" s="23" t="s">
        <v>3417</v>
      </c>
      <c r="F870" s="23" t="s">
        <v>3986</v>
      </c>
      <c r="G870" s="23" t="s">
        <v>3420</v>
      </c>
      <c r="H870" s="23" t="s">
        <v>3417</v>
      </c>
      <c r="I870" s="51" t="s">
        <v>7422</v>
      </c>
      <c r="J870" s="23"/>
      <c r="K870" s="21" t="str">
        <f t="shared" si="42"/>
        <v>000100002001034</v>
      </c>
      <c r="L870" s="106"/>
    </row>
    <row r="871" spans="1:12" s="52" customFormat="1">
      <c r="A871" s="27" t="s">
        <v>3535</v>
      </c>
      <c r="B871" s="27"/>
      <c r="C871" s="28">
        <v>4</v>
      </c>
      <c r="D871" s="35" t="s">
        <v>3355</v>
      </c>
      <c r="E871" s="35" t="s">
        <v>3417</v>
      </c>
      <c r="F871" s="35" t="s">
        <v>3986</v>
      </c>
      <c r="G871" s="35" t="s">
        <v>3420</v>
      </c>
      <c r="H871" s="35" t="s">
        <v>3417</v>
      </c>
      <c r="I871" s="84" t="s">
        <v>7422</v>
      </c>
      <c r="J871" s="35" t="s">
        <v>3417</v>
      </c>
      <c r="K871" s="27" t="str">
        <f t="shared" si="42"/>
        <v>000100002001034001</v>
      </c>
      <c r="L871" s="106"/>
    </row>
    <row r="872" spans="1:12" s="52" customFormat="1">
      <c r="A872" s="27" t="s">
        <v>3539</v>
      </c>
      <c r="B872" s="27"/>
      <c r="C872" s="28">
        <v>4</v>
      </c>
      <c r="D872" s="35" t="s">
        <v>3355</v>
      </c>
      <c r="E872" s="35" t="s">
        <v>3417</v>
      </c>
      <c r="F872" s="35" t="s">
        <v>3986</v>
      </c>
      <c r="G872" s="35" t="s">
        <v>3420</v>
      </c>
      <c r="H872" s="35" t="s">
        <v>3417</v>
      </c>
      <c r="I872" s="84" t="s">
        <v>7422</v>
      </c>
      <c r="J872" s="35" t="s">
        <v>3420</v>
      </c>
      <c r="K872" s="27" t="str">
        <f t="shared" si="42"/>
        <v>000100002001034002</v>
      </c>
      <c r="L872" s="106"/>
    </row>
    <row r="873" spans="1:12" s="52" customFormat="1">
      <c r="A873" s="27" t="s">
        <v>3540</v>
      </c>
      <c r="B873" s="27"/>
      <c r="C873" s="28">
        <v>4</v>
      </c>
      <c r="D873" s="35" t="s">
        <v>3355</v>
      </c>
      <c r="E873" s="35" t="s">
        <v>3417</v>
      </c>
      <c r="F873" s="35" t="s">
        <v>3986</v>
      </c>
      <c r="G873" s="35" t="s">
        <v>3420</v>
      </c>
      <c r="H873" s="35" t="s">
        <v>3417</v>
      </c>
      <c r="I873" s="84" t="s">
        <v>7422</v>
      </c>
      <c r="J873" s="35" t="s">
        <v>3423</v>
      </c>
      <c r="K873" s="27" t="str">
        <f t="shared" si="42"/>
        <v>000100002001034003</v>
      </c>
      <c r="L873" s="106"/>
    </row>
    <row r="874" spans="1:12" s="52" customFormat="1">
      <c r="A874" s="21" t="s">
        <v>391</v>
      </c>
      <c r="B874" s="21" t="str">
        <f>"消费支付/消费信息/"&amp;A874</f>
        <v>消费支付/消费信息/商务服务类消费笔数</v>
      </c>
      <c r="C874" s="22">
        <v>3</v>
      </c>
      <c r="D874" s="23" t="s">
        <v>3355</v>
      </c>
      <c r="E874" s="23" t="s">
        <v>3417</v>
      </c>
      <c r="F874" s="23" t="s">
        <v>3986</v>
      </c>
      <c r="G874" s="23" t="s">
        <v>3420</v>
      </c>
      <c r="H874" s="23" t="s">
        <v>3417</v>
      </c>
      <c r="I874" s="51" t="s">
        <v>7424</v>
      </c>
      <c r="J874" s="23"/>
      <c r="K874" s="21" t="str">
        <f t="shared" si="42"/>
        <v>000100002001035</v>
      </c>
      <c r="L874" s="106"/>
    </row>
    <row r="875" spans="1:12" s="52" customFormat="1">
      <c r="A875" s="27" t="s">
        <v>3526</v>
      </c>
      <c r="B875" s="27"/>
      <c r="C875" s="28">
        <v>4</v>
      </c>
      <c r="D875" s="35" t="s">
        <v>3355</v>
      </c>
      <c r="E875" s="35" t="s">
        <v>3417</v>
      </c>
      <c r="F875" s="35" t="s">
        <v>3986</v>
      </c>
      <c r="G875" s="35" t="s">
        <v>3420</v>
      </c>
      <c r="H875" s="35" t="s">
        <v>3417</v>
      </c>
      <c r="I875" s="84" t="s">
        <v>7424</v>
      </c>
      <c r="J875" s="35" t="s">
        <v>3417</v>
      </c>
      <c r="K875" s="27" t="str">
        <f t="shared" si="42"/>
        <v>000100002001035001</v>
      </c>
      <c r="L875" s="106"/>
    </row>
    <row r="876" spans="1:12" s="52" customFormat="1">
      <c r="A876" s="27" t="s">
        <v>3531</v>
      </c>
      <c r="B876" s="27"/>
      <c r="C876" s="28">
        <v>4</v>
      </c>
      <c r="D876" s="35" t="s">
        <v>3355</v>
      </c>
      <c r="E876" s="35" t="s">
        <v>3417</v>
      </c>
      <c r="F876" s="35" t="s">
        <v>3986</v>
      </c>
      <c r="G876" s="35" t="s">
        <v>3420</v>
      </c>
      <c r="H876" s="35" t="s">
        <v>3417</v>
      </c>
      <c r="I876" s="84" t="s">
        <v>7424</v>
      </c>
      <c r="J876" s="35" t="s">
        <v>3420</v>
      </c>
      <c r="K876" s="27" t="str">
        <f t="shared" si="42"/>
        <v>000100002001035002</v>
      </c>
      <c r="L876" s="106"/>
    </row>
    <row r="877" spans="1:12" s="52" customFormat="1">
      <c r="A877" s="27" t="s">
        <v>3522</v>
      </c>
      <c r="B877" s="27"/>
      <c r="C877" s="28">
        <v>4</v>
      </c>
      <c r="D877" s="35" t="s">
        <v>3355</v>
      </c>
      <c r="E877" s="35" t="s">
        <v>3417</v>
      </c>
      <c r="F877" s="35" t="s">
        <v>3986</v>
      </c>
      <c r="G877" s="35" t="s">
        <v>3420</v>
      </c>
      <c r="H877" s="35" t="s">
        <v>3417</v>
      </c>
      <c r="I877" s="84" t="s">
        <v>7424</v>
      </c>
      <c r="J877" s="35" t="s">
        <v>3423</v>
      </c>
      <c r="K877" s="27" t="str">
        <f t="shared" si="42"/>
        <v>000100002001035003</v>
      </c>
      <c r="L877" s="106"/>
    </row>
    <row r="878" spans="1:12" s="52" customFormat="1">
      <c r="A878" s="21" t="s">
        <v>394</v>
      </c>
      <c r="B878" s="21" t="str">
        <f>"消费支付/消费信息/"&amp;A878</f>
        <v>消费支付/消费信息/文体娱乐服务类消费笔数</v>
      </c>
      <c r="C878" s="22">
        <v>3</v>
      </c>
      <c r="D878" s="23" t="s">
        <v>3355</v>
      </c>
      <c r="E878" s="23" t="s">
        <v>3417</v>
      </c>
      <c r="F878" s="23" t="s">
        <v>3986</v>
      </c>
      <c r="G878" s="23" t="s">
        <v>3420</v>
      </c>
      <c r="H878" s="23" t="s">
        <v>3417</v>
      </c>
      <c r="I878" s="51" t="s">
        <v>7425</v>
      </c>
      <c r="J878" s="23"/>
      <c r="K878" s="21" t="str">
        <f t="shared" si="42"/>
        <v>000100002001036</v>
      </c>
      <c r="L878" s="106"/>
    </row>
    <row r="879" spans="1:12" s="52" customFormat="1">
      <c r="A879" s="27" t="s">
        <v>3520</v>
      </c>
      <c r="B879" s="27"/>
      <c r="C879" s="28">
        <v>4</v>
      </c>
      <c r="D879" s="35" t="s">
        <v>3355</v>
      </c>
      <c r="E879" s="35" t="s">
        <v>3417</v>
      </c>
      <c r="F879" s="35" t="s">
        <v>3986</v>
      </c>
      <c r="G879" s="35" t="s">
        <v>3420</v>
      </c>
      <c r="H879" s="35" t="s">
        <v>3417</v>
      </c>
      <c r="I879" s="84" t="s">
        <v>7425</v>
      </c>
      <c r="J879" s="35" t="s">
        <v>3417</v>
      </c>
      <c r="K879" s="27" t="str">
        <f t="shared" si="42"/>
        <v>000100002001036001</v>
      </c>
      <c r="L879" s="106"/>
    </row>
    <row r="880" spans="1:12" s="52" customFormat="1">
      <c r="A880" s="27" t="s">
        <v>3521</v>
      </c>
      <c r="B880" s="27"/>
      <c r="C880" s="28">
        <v>4</v>
      </c>
      <c r="D880" s="35" t="s">
        <v>3355</v>
      </c>
      <c r="E880" s="35" t="s">
        <v>3417</v>
      </c>
      <c r="F880" s="35" t="s">
        <v>3986</v>
      </c>
      <c r="G880" s="35" t="s">
        <v>3420</v>
      </c>
      <c r="H880" s="35" t="s">
        <v>3417</v>
      </c>
      <c r="I880" s="84" t="s">
        <v>7425</v>
      </c>
      <c r="J880" s="35" t="s">
        <v>3420</v>
      </c>
      <c r="K880" s="27" t="str">
        <f t="shared" si="42"/>
        <v>000100002001036002</v>
      </c>
      <c r="L880" s="106"/>
    </row>
    <row r="881" spans="1:12" s="52" customFormat="1">
      <c r="A881" s="27" t="s">
        <v>3522</v>
      </c>
      <c r="B881" s="27"/>
      <c r="C881" s="28">
        <v>4</v>
      </c>
      <c r="D881" s="35" t="s">
        <v>3355</v>
      </c>
      <c r="E881" s="35" t="s">
        <v>3417</v>
      </c>
      <c r="F881" s="35" t="s">
        <v>3986</v>
      </c>
      <c r="G881" s="35" t="s">
        <v>3420</v>
      </c>
      <c r="H881" s="35" t="s">
        <v>3417</v>
      </c>
      <c r="I881" s="84" t="s">
        <v>7425</v>
      </c>
      <c r="J881" s="35" t="s">
        <v>3423</v>
      </c>
      <c r="K881" s="27" t="str">
        <f t="shared" si="42"/>
        <v>000100002001036003</v>
      </c>
      <c r="L881" s="106"/>
    </row>
    <row r="882" spans="1:12" s="52" customFormat="1">
      <c r="A882" s="21" t="s">
        <v>397</v>
      </c>
      <c r="B882" s="21" t="str">
        <f>"消费支付/消费信息/"&amp;A882</f>
        <v>消费支付/消费信息/医疗美容类消费笔数</v>
      </c>
      <c r="C882" s="22">
        <v>3</v>
      </c>
      <c r="D882" s="23" t="s">
        <v>3355</v>
      </c>
      <c r="E882" s="23" t="s">
        <v>3417</v>
      </c>
      <c r="F882" s="23" t="s">
        <v>3986</v>
      </c>
      <c r="G882" s="23" t="s">
        <v>3420</v>
      </c>
      <c r="H882" s="23" t="s">
        <v>3417</v>
      </c>
      <c r="I882" s="51" t="s">
        <v>7426</v>
      </c>
      <c r="J882" s="23"/>
      <c r="K882" s="21" t="str">
        <f t="shared" si="42"/>
        <v>000100002001037</v>
      </c>
      <c r="L882" s="106"/>
    </row>
    <row r="883" spans="1:12" s="52" customFormat="1">
      <c r="A883" s="27" t="s">
        <v>3520</v>
      </c>
      <c r="B883" s="27"/>
      <c r="C883" s="28">
        <v>4</v>
      </c>
      <c r="D883" s="35" t="s">
        <v>3355</v>
      </c>
      <c r="E883" s="35" t="s">
        <v>3417</v>
      </c>
      <c r="F883" s="35" t="s">
        <v>3986</v>
      </c>
      <c r="G883" s="35" t="s">
        <v>3420</v>
      </c>
      <c r="H883" s="35" t="s">
        <v>3417</v>
      </c>
      <c r="I883" s="84" t="s">
        <v>7426</v>
      </c>
      <c r="J883" s="35" t="s">
        <v>3417</v>
      </c>
      <c r="K883" s="27" t="str">
        <f t="shared" si="42"/>
        <v>000100002001037001</v>
      </c>
      <c r="L883" s="106"/>
    </row>
    <row r="884" spans="1:12" s="52" customFormat="1">
      <c r="A884" s="27" t="s">
        <v>3541</v>
      </c>
      <c r="B884" s="27"/>
      <c r="C884" s="28">
        <v>4</v>
      </c>
      <c r="D884" s="35" t="s">
        <v>3355</v>
      </c>
      <c r="E884" s="35" t="s">
        <v>3417</v>
      </c>
      <c r="F884" s="35" t="s">
        <v>3986</v>
      </c>
      <c r="G884" s="35" t="s">
        <v>3420</v>
      </c>
      <c r="H884" s="35" t="s">
        <v>3417</v>
      </c>
      <c r="I884" s="84" t="s">
        <v>7426</v>
      </c>
      <c r="J884" s="35" t="s">
        <v>3420</v>
      </c>
      <c r="K884" s="27" t="str">
        <f t="shared" si="42"/>
        <v>000100002001037002</v>
      </c>
      <c r="L884" s="106"/>
    </row>
    <row r="885" spans="1:12" s="52" customFormat="1">
      <c r="A885" s="27" t="s">
        <v>3542</v>
      </c>
      <c r="B885" s="27"/>
      <c r="C885" s="28">
        <v>4</v>
      </c>
      <c r="D885" s="35" t="s">
        <v>3355</v>
      </c>
      <c r="E885" s="35" t="s">
        <v>3417</v>
      </c>
      <c r="F885" s="35" t="s">
        <v>3986</v>
      </c>
      <c r="G885" s="35" t="s">
        <v>3420</v>
      </c>
      <c r="H885" s="35" t="s">
        <v>3417</v>
      </c>
      <c r="I885" s="84" t="s">
        <v>7426</v>
      </c>
      <c r="J885" s="35" t="s">
        <v>3423</v>
      </c>
      <c r="K885" s="27" t="str">
        <f t="shared" si="42"/>
        <v>000100002001037003</v>
      </c>
      <c r="L885" s="106"/>
    </row>
    <row r="886" spans="1:12" s="52" customFormat="1">
      <c r="A886" s="21" t="s">
        <v>400</v>
      </c>
      <c r="B886" s="21" t="str">
        <f>"消费支付/消费信息/"&amp;A886</f>
        <v>消费支付/消费信息/邮政快递类消费笔数</v>
      </c>
      <c r="C886" s="22">
        <v>3</v>
      </c>
      <c r="D886" s="23" t="s">
        <v>3355</v>
      </c>
      <c r="E886" s="23" t="s">
        <v>3417</v>
      </c>
      <c r="F886" s="23" t="s">
        <v>3986</v>
      </c>
      <c r="G886" s="23" t="s">
        <v>3420</v>
      </c>
      <c r="H886" s="23" t="s">
        <v>3417</v>
      </c>
      <c r="I886" s="51" t="s">
        <v>7427</v>
      </c>
      <c r="J886" s="23"/>
      <c r="K886" s="21" t="str">
        <f t="shared" si="42"/>
        <v>000100002001038</v>
      </c>
      <c r="L886" s="106"/>
    </row>
    <row r="887" spans="1:12" s="52" customFormat="1">
      <c r="A887" s="27" t="s">
        <v>3526</v>
      </c>
      <c r="B887" s="27"/>
      <c r="C887" s="28">
        <v>4</v>
      </c>
      <c r="D887" s="35" t="s">
        <v>3355</v>
      </c>
      <c r="E887" s="35" t="s">
        <v>3417</v>
      </c>
      <c r="F887" s="35" t="s">
        <v>3986</v>
      </c>
      <c r="G887" s="35" t="s">
        <v>3420</v>
      </c>
      <c r="H887" s="35" t="s">
        <v>3417</v>
      </c>
      <c r="I887" s="84" t="s">
        <v>7427</v>
      </c>
      <c r="J887" s="35" t="s">
        <v>3417</v>
      </c>
      <c r="K887" s="27" t="str">
        <f t="shared" si="42"/>
        <v>000100002001038001</v>
      </c>
      <c r="L887" s="106"/>
    </row>
    <row r="888" spans="1:12" s="52" customFormat="1">
      <c r="A888" s="27" t="s">
        <v>3531</v>
      </c>
      <c r="B888" s="27"/>
      <c r="C888" s="28">
        <v>4</v>
      </c>
      <c r="D888" s="35" t="s">
        <v>3355</v>
      </c>
      <c r="E888" s="35" t="s">
        <v>3417</v>
      </c>
      <c r="F888" s="35" t="s">
        <v>3986</v>
      </c>
      <c r="G888" s="35" t="s">
        <v>3420</v>
      </c>
      <c r="H888" s="35" t="s">
        <v>3417</v>
      </c>
      <c r="I888" s="84" t="s">
        <v>7427</v>
      </c>
      <c r="J888" s="35" t="s">
        <v>3420</v>
      </c>
      <c r="K888" s="27" t="str">
        <f t="shared" si="42"/>
        <v>000100002001038002</v>
      </c>
      <c r="L888" s="106"/>
    </row>
    <row r="889" spans="1:12" s="52" customFormat="1">
      <c r="A889" s="27" t="s">
        <v>3522</v>
      </c>
      <c r="B889" s="27"/>
      <c r="C889" s="28">
        <v>4</v>
      </c>
      <c r="D889" s="35" t="s">
        <v>3355</v>
      </c>
      <c r="E889" s="35" t="s">
        <v>3417</v>
      </c>
      <c r="F889" s="35" t="s">
        <v>3986</v>
      </c>
      <c r="G889" s="35" t="s">
        <v>3420</v>
      </c>
      <c r="H889" s="35" t="s">
        <v>3417</v>
      </c>
      <c r="I889" s="84" t="s">
        <v>7427</v>
      </c>
      <c r="J889" s="35" t="s">
        <v>3423</v>
      </c>
      <c r="K889" s="27" t="str">
        <f t="shared" si="42"/>
        <v>000100002001038003</v>
      </c>
      <c r="L889" s="106"/>
    </row>
    <row r="890" spans="1:12" s="52" customFormat="1">
      <c r="A890" s="21" t="s">
        <v>403</v>
      </c>
      <c r="B890" s="21" t="str">
        <f>"消费支付/消费信息/"&amp;A890</f>
        <v>消费支付/消费信息/政府机构及社会团体类消费笔数</v>
      </c>
      <c r="C890" s="22">
        <v>3</v>
      </c>
      <c r="D890" s="23" t="s">
        <v>3355</v>
      </c>
      <c r="E890" s="23" t="s">
        <v>3417</v>
      </c>
      <c r="F890" s="23" t="s">
        <v>3986</v>
      </c>
      <c r="G890" s="23" t="s">
        <v>3420</v>
      </c>
      <c r="H890" s="23" t="s">
        <v>3417</v>
      </c>
      <c r="I890" s="51" t="s">
        <v>7428</v>
      </c>
      <c r="J890" s="23"/>
      <c r="K890" s="21" t="str">
        <f t="shared" si="42"/>
        <v>000100002001039</v>
      </c>
      <c r="L890" s="106"/>
    </row>
    <row r="891" spans="1:12" s="52" customFormat="1">
      <c r="A891" s="27" t="s">
        <v>3520</v>
      </c>
      <c r="B891" s="27"/>
      <c r="C891" s="28">
        <v>4</v>
      </c>
      <c r="D891" s="35" t="s">
        <v>3355</v>
      </c>
      <c r="E891" s="35" t="s">
        <v>3417</v>
      </c>
      <c r="F891" s="35" t="s">
        <v>3986</v>
      </c>
      <c r="G891" s="35" t="s">
        <v>3420</v>
      </c>
      <c r="H891" s="35" t="s">
        <v>3417</v>
      </c>
      <c r="I891" s="84" t="s">
        <v>7428</v>
      </c>
      <c r="J891" s="35" t="s">
        <v>3417</v>
      </c>
      <c r="K891" s="27" t="str">
        <f t="shared" ref="K891:K968" si="43">D891&amp;E891&amp;F891&amp;G891&amp;H891&amp;I891&amp;J891</f>
        <v>000100002001039001</v>
      </c>
      <c r="L891" s="106"/>
    </row>
    <row r="892" spans="1:12" s="52" customFormat="1">
      <c r="A892" s="27" t="s">
        <v>3521</v>
      </c>
      <c r="B892" s="27"/>
      <c r="C892" s="28">
        <v>4</v>
      </c>
      <c r="D892" s="35" t="s">
        <v>3355</v>
      </c>
      <c r="E892" s="35" t="s">
        <v>3417</v>
      </c>
      <c r="F892" s="35" t="s">
        <v>3986</v>
      </c>
      <c r="G892" s="35" t="s">
        <v>3420</v>
      </c>
      <c r="H892" s="35" t="s">
        <v>3417</v>
      </c>
      <c r="I892" s="84" t="s">
        <v>7428</v>
      </c>
      <c r="J892" s="35" t="s">
        <v>3420</v>
      </c>
      <c r="K892" s="27" t="str">
        <f t="shared" si="43"/>
        <v>000100002001039002</v>
      </c>
      <c r="L892" s="106"/>
    </row>
    <row r="893" spans="1:12" s="52" customFormat="1">
      <c r="A893" s="27" t="s">
        <v>3522</v>
      </c>
      <c r="B893" s="27"/>
      <c r="C893" s="28">
        <v>4</v>
      </c>
      <c r="D893" s="35" t="s">
        <v>3355</v>
      </c>
      <c r="E893" s="35" t="s">
        <v>3417</v>
      </c>
      <c r="F893" s="35" t="s">
        <v>3986</v>
      </c>
      <c r="G893" s="35" t="s">
        <v>3420</v>
      </c>
      <c r="H893" s="35" t="s">
        <v>3417</v>
      </c>
      <c r="I893" s="84" t="s">
        <v>7428</v>
      </c>
      <c r="J893" s="35" t="s">
        <v>3423</v>
      </c>
      <c r="K893" s="27" t="str">
        <f t="shared" si="43"/>
        <v>000100002001039003</v>
      </c>
      <c r="L893" s="106"/>
    </row>
    <row r="894" spans="1:12" s="52" customFormat="1">
      <c r="A894" s="21" t="s">
        <v>430</v>
      </c>
      <c r="B894" s="21" t="str">
        <f>"消费支付/消费信息/"&amp;A894</f>
        <v>消费支付/消费信息/IT类消费金额</v>
      </c>
      <c r="C894" s="22">
        <v>3</v>
      </c>
      <c r="D894" s="23" t="s">
        <v>3355</v>
      </c>
      <c r="E894" s="23" t="s">
        <v>3417</v>
      </c>
      <c r="F894" s="23" t="s">
        <v>3986</v>
      </c>
      <c r="G894" s="23" t="s">
        <v>3420</v>
      </c>
      <c r="H894" s="23" t="s">
        <v>3417</v>
      </c>
      <c r="I894" s="51" t="s">
        <v>7429</v>
      </c>
      <c r="J894" s="23"/>
      <c r="K894" s="21" t="str">
        <f t="shared" si="43"/>
        <v>000100002001040</v>
      </c>
      <c r="L894" s="106"/>
    </row>
    <row r="895" spans="1:12" s="52" customFormat="1">
      <c r="A895" s="27" t="s">
        <v>3558</v>
      </c>
      <c r="B895" s="27"/>
      <c r="C895" s="28">
        <v>4</v>
      </c>
      <c r="D895" s="35" t="s">
        <v>3355</v>
      </c>
      <c r="E895" s="35" t="s">
        <v>3417</v>
      </c>
      <c r="F895" s="35" t="s">
        <v>3986</v>
      </c>
      <c r="G895" s="35" t="s">
        <v>3420</v>
      </c>
      <c r="H895" s="35" t="s">
        <v>3417</v>
      </c>
      <c r="I895" s="84" t="s">
        <v>7429</v>
      </c>
      <c r="J895" s="35" t="s">
        <v>3417</v>
      </c>
      <c r="K895" s="27" t="str">
        <f t="shared" si="43"/>
        <v>000100002001040001</v>
      </c>
      <c r="L895" s="106"/>
    </row>
    <row r="896" spans="1:12" s="52" customFormat="1">
      <c r="A896" s="27" t="s">
        <v>3559</v>
      </c>
      <c r="B896" s="27"/>
      <c r="C896" s="28">
        <v>4</v>
      </c>
      <c r="D896" s="35" t="s">
        <v>3355</v>
      </c>
      <c r="E896" s="35" t="s">
        <v>3417</v>
      </c>
      <c r="F896" s="35" t="s">
        <v>3986</v>
      </c>
      <c r="G896" s="35" t="s">
        <v>3420</v>
      </c>
      <c r="H896" s="35" t="s">
        <v>3417</v>
      </c>
      <c r="I896" s="84" t="s">
        <v>7429</v>
      </c>
      <c r="J896" s="35" t="s">
        <v>3420</v>
      </c>
      <c r="K896" s="27" t="str">
        <f t="shared" si="43"/>
        <v>000100002001040002</v>
      </c>
      <c r="L896" s="106"/>
    </row>
    <row r="897" spans="1:12" s="52" customFormat="1">
      <c r="A897" s="27" t="s">
        <v>3560</v>
      </c>
      <c r="B897" s="27"/>
      <c r="C897" s="28">
        <v>4</v>
      </c>
      <c r="D897" s="35" t="s">
        <v>3355</v>
      </c>
      <c r="E897" s="35" t="s">
        <v>3417</v>
      </c>
      <c r="F897" s="35" t="s">
        <v>3986</v>
      </c>
      <c r="G897" s="35" t="s">
        <v>3420</v>
      </c>
      <c r="H897" s="35" t="s">
        <v>3417</v>
      </c>
      <c r="I897" s="84" t="s">
        <v>7429</v>
      </c>
      <c r="J897" s="35" t="s">
        <v>3423</v>
      </c>
      <c r="K897" s="27" t="str">
        <f t="shared" si="43"/>
        <v>000100002001040003</v>
      </c>
      <c r="L897" s="106"/>
    </row>
    <row r="898" spans="1:12" s="52" customFormat="1">
      <c r="A898" s="21" t="s">
        <v>433</v>
      </c>
      <c r="B898" s="21" t="str">
        <f>"消费支付/消费信息/"&amp;A898</f>
        <v>消费支付/消费信息/餐饮类消费金额</v>
      </c>
      <c r="C898" s="22">
        <v>3</v>
      </c>
      <c r="D898" s="23" t="s">
        <v>3355</v>
      </c>
      <c r="E898" s="23" t="s">
        <v>3417</v>
      </c>
      <c r="F898" s="23" t="s">
        <v>3986</v>
      </c>
      <c r="G898" s="23" t="s">
        <v>3420</v>
      </c>
      <c r="H898" s="23" t="s">
        <v>3417</v>
      </c>
      <c r="I898" s="51" t="s">
        <v>7430</v>
      </c>
      <c r="J898" s="23"/>
      <c r="K898" s="21" t="str">
        <f t="shared" si="43"/>
        <v>000100002001041</v>
      </c>
      <c r="L898" s="106"/>
    </row>
    <row r="899" spans="1:12" s="52" customFormat="1">
      <c r="A899" s="27" t="s">
        <v>3561</v>
      </c>
      <c r="B899" s="27"/>
      <c r="C899" s="28">
        <v>4</v>
      </c>
      <c r="D899" s="35" t="s">
        <v>3355</v>
      </c>
      <c r="E899" s="35" t="s">
        <v>3417</v>
      </c>
      <c r="F899" s="35" t="s">
        <v>3986</v>
      </c>
      <c r="G899" s="35" t="s">
        <v>3420</v>
      </c>
      <c r="H899" s="35" t="s">
        <v>3417</v>
      </c>
      <c r="I899" s="84" t="s">
        <v>7430</v>
      </c>
      <c r="J899" s="35" t="s">
        <v>3417</v>
      </c>
      <c r="K899" s="27" t="str">
        <f t="shared" si="43"/>
        <v>000100002001041001</v>
      </c>
      <c r="L899" s="106"/>
    </row>
    <row r="900" spans="1:12" s="52" customFormat="1">
      <c r="A900" s="27" t="s">
        <v>3562</v>
      </c>
      <c r="B900" s="27"/>
      <c r="C900" s="28">
        <v>4</v>
      </c>
      <c r="D900" s="35" t="s">
        <v>3355</v>
      </c>
      <c r="E900" s="35" t="s">
        <v>3417</v>
      </c>
      <c r="F900" s="35" t="s">
        <v>3986</v>
      </c>
      <c r="G900" s="35" t="s">
        <v>3420</v>
      </c>
      <c r="H900" s="35" t="s">
        <v>3417</v>
      </c>
      <c r="I900" s="84" t="s">
        <v>7430</v>
      </c>
      <c r="J900" s="35" t="s">
        <v>3420</v>
      </c>
      <c r="K900" s="27" t="str">
        <f t="shared" si="43"/>
        <v>000100002001041002</v>
      </c>
      <c r="L900" s="106"/>
    </row>
    <row r="901" spans="1:12" s="52" customFormat="1">
      <c r="A901" s="27" t="s">
        <v>3563</v>
      </c>
      <c r="B901" s="27"/>
      <c r="C901" s="28">
        <v>4</v>
      </c>
      <c r="D901" s="35" t="s">
        <v>3355</v>
      </c>
      <c r="E901" s="35" t="s">
        <v>3417</v>
      </c>
      <c r="F901" s="35" t="s">
        <v>3986</v>
      </c>
      <c r="G901" s="35" t="s">
        <v>3420</v>
      </c>
      <c r="H901" s="35" t="s">
        <v>3417</v>
      </c>
      <c r="I901" s="84" t="s">
        <v>7430</v>
      </c>
      <c r="J901" s="35" t="s">
        <v>3423</v>
      </c>
      <c r="K901" s="27" t="str">
        <f t="shared" si="43"/>
        <v>000100002001041003</v>
      </c>
      <c r="L901" s="106"/>
    </row>
    <row r="902" spans="1:12" s="52" customFormat="1">
      <c r="A902" s="21" t="s">
        <v>436</v>
      </c>
      <c r="B902" s="21" t="str">
        <f>"消费支付/消费信息/"&amp;A902</f>
        <v>消费支付/消费信息/房地产类消费金额</v>
      </c>
      <c r="C902" s="22">
        <v>3</v>
      </c>
      <c r="D902" s="23" t="s">
        <v>3355</v>
      </c>
      <c r="E902" s="23" t="s">
        <v>3417</v>
      </c>
      <c r="F902" s="23" t="s">
        <v>3986</v>
      </c>
      <c r="G902" s="23" t="s">
        <v>3420</v>
      </c>
      <c r="H902" s="23" t="s">
        <v>3417</v>
      </c>
      <c r="I902" s="51" t="s">
        <v>7431</v>
      </c>
      <c r="J902" s="23"/>
      <c r="K902" s="21" t="str">
        <f t="shared" si="43"/>
        <v>000100002001042</v>
      </c>
      <c r="L902" s="106"/>
    </row>
    <row r="903" spans="1:12" s="52" customFormat="1">
      <c r="A903" s="27" t="s">
        <v>3564</v>
      </c>
      <c r="B903" s="27"/>
      <c r="C903" s="28">
        <v>4</v>
      </c>
      <c r="D903" s="35" t="s">
        <v>3355</v>
      </c>
      <c r="E903" s="35" t="s">
        <v>3417</v>
      </c>
      <c r="F903" s="35" t="s">
        <v>3986</v>
      </c>
      <c r="G903" s="35" t="s">
        <v>3420</v>
      </c>
      <c r="H903" s="35" t="s">
        <v>3417</v>
      </c>
      <c r="I903" s="84" t="s">
        <v>7431</v>
      </c>
      <c r="J903" s="35" t="s">
        <v>3417</v>
      </c>
      <c r="K903" s="27" t="str">
        <f t="shared" si="43"/>
        <v>000100002001042001</v>
      </c>
      <c r="L903" s="106"/>
    </row>
    <row r="904" spans="1:12" s="52" customFormat="1">
      <c r="A904" s="27" t="s">
        <v>3565</v>
      </c>
      <c r="B904" s="27"/>
      <c r="C904" s="28">
        <v>4</v>
      </c>
      <c r="D904" s="35" t="s">
        <v>3355</v>
      </c>
      <c r="E904" s="35" t="s">
        <v>3417</v>
      </c>
      <c r="F904" s="35" t="s">
        <v>3986</v>
      </c>
      <c r="G904" s="35" t="s">
        <v>3420</v>
      </c>
      <c r="H904" s="35" t="s">
        <v>3417</v>
      </c>
      <c r="I904" s="84" t="s">
        <v>7431</v>
      </c>
      <c r="J904" s="35" t="s">
        <v>3420</v>
      </c>
      <c r="K904" s="27" t="str">
        <f t="shared" si="43"/>
        <v>000100002001042002</v>
      </c>
      <c r="L904" s="106"/>
    </row>
    <row r="905" spans="1:12" s="52" customFormat="1">
      <c r="A905" s="27" t="s">
        <v>3548</v>
      </c>
      <c r="B905" s="27"/>
      <c r="C905" s="28">
        <v>4</v>
      </c>
      <c r="D905" s="35" t="s">
        <v>3355</v>
      </c>
      <c r="E905" s="35" t="s">
        <v>3417</v>
      </c>
      <c r="F905" s="35" t="s">
        <v>3986</v>
      </c>
      <c r="G905" s="35" t="s">
        <v>3420</v>
      </c>
      <c r="H905" s="35" t="s">
        <v>3417</v>
      </c>
      <c r="I905" s="84" t="s">
        <v>7431</v>
      </c>
      <c r="J905" s="35" t="s">
        <v>3423</v>
      </c>
      <c r="K905" s="27" t="str">
        <f t="shared" si="43"/>
        <v>000100002001042003</v>
      </c>
      <c r="L905" s="106"/>
    </row>
    <row r="906" spans="1:12" s="52" customFormat="1">
      <c r="A906" s="21" t="s">
        <v>439</v>
      </c>
      <c r="B906" s="21" t="str">
        <f>"消费支付/消费信息/"&amp;A906</f>
        <v>消费支付/消费信息/公用事业类消费金额</v>
      </c>
      <c r="C906" s="22">
        <v>3</v>
      </c>
      <c r="D906" s="23" t="s">
        <v>3355</v>
      </c>
      <c r="E906" s="23" t="s">
        <v>3417</v>
      </c>
      <c r="F906" s="23" t="s">
        <v>3986</v>
      </c>
      <c r="G906" s="23" t="s">
        <v>3420</v>
      </c>
      <c r="H906" s="23" t="s">
        <v>3417</v>
      </c>
      <c r="I906" s="51" t="s">
        <v>7432</v>
      </c>
      <c r="J906" s="23"/>
      <c r="K906" s="21" t="str">
        <f t="shared" si="43"/>
        <v>000100002001043</v>
      </c>
      <c r="L906" s="106"/>
    </row>
    <row r="907" spans="1:12" s="52" customFormat="1">
      <c r="A907" s="27" t="s">
        <v>3566</v>
      </c>
      <c r="B907" s="27"/>
      <c r="C907" s="28">
        <v>4</v>
      </c>
      <c r="D907" s="35" t="s">
        <v>3355</v>
      </c>
      <c r="E907" s="35" t="s">
        <v>3417</v>
      </c>
      <c r="F907" s="35" t="s">
        <v>3986</v>
      </c>
      <c r="G907" s="35" t="s">
        <v>3420</v>
      </c>
      <c r="H907" s="35" t="s">
        <v>3417</v>
      </c>
      <c r="I907" s="84" t="s">
        <v>7432</v>
      </c>
      <c r="J907" s="35" t="s">
        <v>3417</v>
      </c>
      <c r="K907" s="27" t="str">
        <f t="shared" si="43"/>
        <v>000100002001043001</v>
      </c>
      <c r="L907" s="106"/>
    </row>
    <row r="908" spans="1:12" s="52" customFormat="1">
      <c r="A908" s="27" t="s">
        <v>3567</v>
      </c>
      <c r="B908" s="27"/>
      <c r="C908" s="28">
        <v>4</v>
      </c>
      <c r="D908" s="35" t="s">
        <v>3355</v>
      </c>
      <c r="E908" s="35" t="s">
        <v>3417</v>
      </c>
      <c r="F908" s="35" t="s">
        <v>3986</v>
      </c>
      <c r="G908" s="35" t="s">
        <v>3420</v>
      </c>
      <c r="H908" s="35" t="s">
        <v>3417</v>
      </c>
      <c r="I908" s="84" t="s">
        <v>7432</v>
      </c>
      <c r="J908" s="35" t="s">
        <v>3420</v>
      </c>
      <c r="K908" s="27" t="str">
        <f t="shared" si="43"/>
        <v>000100002001043002</v>
      </c>
      <c r="L908" s="106"/>
    </row>
    <row r="909" spans="1:12" s="52" customFormat="1">
      <c r="A909" s="27" t="s">
        <v>3560</v>
      </c>
      <c r="B909" s="27"/>
      <c r="C909" s="28">
        <v>4</v>
      </c>
      <c r="D909" s="35" t="s">
        <v>3355</v>
      </c>
      <c r="E909" s="35" t="s">
        <v>3417</v>
      </c>
      <c r="F909" s="35" t="s">
        <v>3986</v>
      </c>
      <c r="G909" s="35" t="s">
        <v>3420</v>
      </c>
      <c r="H909" s="35" t="s">
        <v>3417</v>
      </c>
      <c r="I909" s="84" t="s">
        <v>7432</v>
      </c>
      <c r="J909" s="35" t="s">
        <v>3423</v>
      </c>
      <c r="K909" s="27" t="str">
        <f t="shared" si="43"/>
        <v>000100002001043003</v>
      </c>
      <c r="L909" s="106"/>
    </row>
    <row r="910" spans="1:12" s="52" customFormat="1">
      <c r="A910" s="21" t="s">
        <v>442</v>
      </c>
      <c r="B910" s="21" t="str">
        <f>"消费支付/消费信息/"&amp;A910</f>
        <v>消费支付/消费信息/婚恋交友类消费金额</v>
      </c>
      <c r="C910" s="22">
        <v>3</v>
      </c>
      <c r="D910" s="23" t="s">
        <v>3355</v>
      </c>
      <c r="E910" s="23" t="s">
        <v>3417</v>
      </c>
      <c r="F910" s="23" t="s">
        <v>3986</v>
      </c>
      <c r="G910" s="23" t="s">
        <v>3420</v>
      </c>
      <c r="H910" s="23" t="s">
        <v>3417</v>
      </c>
      <c r="I910" s="51" t="s">
        <v>7433</v>
      </c>
      <c r="J910" s="23"/>
      <c r="K910" s="21" t="str">
        <f t="shared" si="43"/>
        <v>000100002001044</v>
      </c>
      <c r="L910" s="106"/>
    </row>
    <row r="911" spans="1:12" s="52" customFormat="1">
      <c r="A911" s="27" t="s">
        <v>3564</v>
      </c>
      <c r="B911" s="27"/>
      <c r="C911" s="28">
        <v>4</v>
      </c>
      <c r="D911" s="35" t="s">
        <v>3355</v>
      </c>
      <c r="E911" s="35" t="s">
        <v>3417</v>
      </c>
      <c r="F911" s="35" t="s">
        <v>3986</v>
      </c>
      <c r="G911" s="35" t="s">
        <v>3420</v>
      </c>
      <c r="H911" s="35" t="s">
        <v>3417</v>
      </c>
      <c r="I911" s="84" t="s">
        <v>7433</v>
      </c>
      <c r="J911" s="35" t="s">
        <v>3417</v>
      </c>
      <c r="K911" s="27" t="str">
        <f t="shared" si="43"/>
        <v>000100002001044001</v>
      </c>
      <c r="L911" s="106"/>
    </row>
    <row r="912" spans="1:12" s="52" customFormat="1">
      <c r="A912" s="27" t="s">
        <v>3568</v>
      </c>
      <c r="B912" s="27"/>
      <c r="C912" s="28">
        <v>4</v>
      </c>
      <c r="D912" s="35" t="s">
        <v>3355</v>
      </c>
      <c r="E912" s="35" t="s">
        <v>3417</v>
      </c>
      <c r="F912" s="35" t="s">
        <v>3986</v>
      </c>
      <c r="G912" s="35" t="s">
        <v>3420</v>
      </c>
      <c r="H912" s="35" t="s">
        <v>3417</v>
      </c>
      <c r="I912" s="84" t="s">
        <v>7433</v>
      </c>
      <c r="J912" s="35" t="s">
        <v>3420</v>
      </c>
      <c r="K912" s="27" t="str">
        <f t="shared" si="43"/>
        <v>000100002001044002</v>
      </c>
      <c r="L912" s="106"/>
    </row>
    <row r="913" spans="1:12" s="52" customFormat="1">
      <c r="A913" s="27" t="s">
        <v>3569</v>
      </c>
      <c r="B913" s="27"/>
      <c r="C913" s="28">
        <v>4</v>
      </c>
      <c r="D913" s="35" t="s">
        <v>3355</v>
      </c>
      <c r="E913" s="35" t="s">
        <v>3417</v>
      </c>
      <c r="F913" s="35" t="s">
        <v>3986</v>
      </c>
      <c r="G913" s="35" t="s">
        <v>3420</v>
      </c>
      <c r="H913" s="35" t="s">
        <v>3417</v>
      </c>
      <c r="I913" s="84" t="s">
        <v>7433</v>
      </c>
      <c r="J913" s="35" t="s">
        <v>3423</v>
      </c>
      <c r="K913" s="27" t="str">
        <f t="shared" si="43"/>
        <v>000100002001044003</v>
      </c>
      <c r="L913" s="106"/>
    </row>
    <row r="914" spans="1:12" s="52" customFormat="1">
      <c r="A914" s="21" t="s">
        <v>445</v>
      </c>
      <c r="B914" s="21" t="str">
        <f>"消费支付/消费信息/"&amp;A914</f>
        <v>消费支付/消费信息/交通运输类消费金额</v>
      </c>
      <c r="C914" s="22">
        <v>3</v>
      </c>
      <c r="D914" s="23" t="s">
        <v>3355</v>
      </c>
      <c r="E914" s="23" t="s">
        <v>3417</v>
      </c>
      <c r="F914" s="23" t="s">
        <v>3986</v>
      </c>
      <c r="G914" s="23" t="s">
        <v>3420</v>
      </c>
      <c r="H914" s="23" t="s">
        <v>3417</v>
      </c>
      <c r="I914" s="51" t="s">
        <v>7434</v>
      </c>
      <c r="J914" s="23"/>
      <c r="K914" s="21" t="str">
        <f t="shared" si="43"/>
        <v>000100002001045</v>
      </c>
      <c r="L914" s="106"/>
    </row>
    <row r="915" spans="1:12" s="52" customFormat="1">
      <c r="A915" s="27" t="s">
        <v>3558</v>
      </c>
      <c r="B915" s="27"/>
      <c r="C915" s="28">
        <v>4</v>
      </c>
      <c r="D915" s="35" t="s">
        <v>3355</v>
      </c>
      <c r="E915" s="35" t="s">
        <v>3417</v>
      </c>
      <c r="F915" s="35" t="s">
        <v>3986</v>
      </c>
      <c r="G915" s="35" t="s">
        <v>3420</v>
      </c>
      <c r="H915" s="35" t="s">
        <v>3417</v>
      </c>
      <c r="I915" s="84" t="s">
        <v>7434</v>
      </c>
      <c r="J915" s="35" t="s">
        <v>3417</v>
      </c>
      <c r="K915" s="27" t="str">
        <f t="shared" si="43"/>
        <v>000100002001045001</v>
      </c>
      <c r="L915" s="106"/>
    </row>
    <row r="916" spans="1:12" s="52" customFormat="1">
      <c r="A916" s="27" t="s">
        <v>3559</v>
      </c>
      <c r="B916" s="27"/>
      <c r="C916" s="28">
        <v>4</v>
      </c>
      <c r="D916" s="35" t="s">
        <v>3355</v>
      </c>
      <c r="E916" s="35" t="s">
        <v>3417</v>
      </c>
      <c r="F916" s="35" t="s">
        <v>3986</v>
      </c>
      <c r="G916" s="35" t="s">
        <v>3420</v>
      </c>
      <c r="H916" s="35" t="s">
        <v>3417</v>
      </c>
      <c r="I916" s="84" t="s">
        <v>7434</v>
      </c>
      <c r="J916" s="35" t="s">
        <v>3420</v>
      </c>
      <c r="K916" s="27" t="str">
        <f t="shared" si="43"/>
        <v>000100002001045002</v>
      </c>
      <c r="L916" s="106"/>
    </row>
    <row r="917" spans="1:12" s="52" customFormat="1">
      <c r="A917" s="27" t="s">
        <v>3560</v>
      </c>
      <c r="B917" s="27"/>
      <c r="C917" s="28">
        <v>4</v>
      </c>
      <c r="D917" s="35" t="s">
        <v>3355</v>
      </c>
      <c r="E917" s="35" t="s">
        <v>3417</v>
      </c>
      <c r="F917" s="35" t="s">
        <v>3986</v>
      </c>
      <c r="G917" s="35" t="s">
        <v>3420</v>
      </c>
      <c r="H917" s="35" t="s">
        <v>3417</v>
      </c>
      <c r="I917" s="84" t="s">
        <v>7434</v>
      </c>
      <c r="J917" s="35" t="s">
        <v>3423</v>
      </c>
      <c r="K917" s="27" t="str">
        <f t="shared" si="43"/>
        <v>000100002001045003</v>
      </c>
      <c r="L917" s="106"/>
    </row>
    <row r="918" spans="1:12" s="52" customFormat="1">
      <c r="A918" s="21" t="s">
        <v>448</v>
      </c>
      <c r="B918" s="21" t="str">
        <f>"消费支付/消费信息/"&amp;A918</f>
        <v>消费支付/消费信息/教育类消费金额</v>
      </c>
      <c r="C918" s="22">
        <v>3</v>
      </c>
      <c r="D918" s="23" t="s">
        <v>3355</v>
      </c>
      <c r="E918" s="23" t="s">
        <v>3417</v>
      </c>
      <c r="F918" s="23" t="s">
        <v>3986</v>
      </c>
      <c r="G918" s="23" t="s">
        <v>3420</v>
      </c>
      <c r="H918" s="23" t="s">
        <v>3417</v>
      </c>
      <c r="I918" s="51" t="s">
        <v>7435</v>
      </c>
      <c r="J918" s="23"/>
      <c r="K918" s="21" t="str">
        <f t="shared" si="43"/>
        <v>000100002001046</v>
      </c>
      <c r="L918" s="106"/>
    </row>
    <row r="919" spans="1:12" s="52" customFormat="1">
      <c r="A919" s="27" t="s">
        <v>3564</v>
      </c>
      <c r="B919" s="27"/>
      <c r="C919" s="28">
        <v>4</v>
      </c>
      <c r="D919" s="35" t="s">
        <v>3355</v>
      </c>
      <c r="E919" s="35" t="s">
        <v>3417</v>
      </c>
      <c r="F919" s="35" t="s">
        <v>3986</v>
      </c>
      <c r="G919" s="35" t="s">
        <v>3420</v>
      </c>
      <c r="H919" s="35" t="s">
        <v>3417</v>
      </c>
      <c r="I919" s="84" t="s">
        <v>7435</v>
      </c>
      <c r="J919" s="35" t="s">
        <v>3417</v>
      </c>
      <c r="K919" s="27" t="str">
        <f t="shared" si="43"/>
        <v>000100002001046001</v>
      </c>
      <c r="L919" s="106"/>
    </row>
    <row r="920" spans="1:12" s="52" customFormat="1">
      <c r="A920" s="27" t="s">
        <v>3570</v>
      </c>
      <c r="B920" s="27"/>
      <c r="C920" s="28">
        <v>4</v>
      </c>
      <c r="D920" s="35" t="s">
        <v>3355</v>
      </c>
      <c r="E920" s="35" t="s">
        <v>3417</v>
      </c>
      <c r="F920" s="35" t="s">
        <v>3986</v>
      </c>
      <c r="G920" s="35" t="s">
        <v>3420</v>
      </c>
      <c r="H920" s="35" t="s">
        <v>3417</v>
      </c>
      <c r="I920" s="84" t="s">
        <v>7435</v>
      </c>
      <c r="J920" s="35" t="s">
        <v>3420</v>
      </c>
      <c r="K920" s="27" t="str">
        <f t="shared" si="43"/>
        <v>000100002001046002</v>
      </c>
      <c r="L920" s="106"/>
    </row>
    <row r="921" spans="1:12" s="52" customFormat="1">
      <c r="A921" s="27" t="s">
        <v>3571</v>
      </c>
      <c r="B921" s="27"/>
      <c r="C921" s="28">
        <v>4</v>
      </c>
      <c r="D921" s="35" t="s">
        <v>3355</v>
      </c>
      <c r="E921" s="35" t="s">
        <v>3417</v>
      </c>
      <c r="F921" s="35" t="s">
        <v>3986</v>
      </c>
      <c r="G921" s="35" t="s">
        <v>3420</v>
      </c>
      <c r="H921" s="35" t="s">
        <v>3417</v>
      </c>
      <c r="I921" s="84" t="s">
        <v>7435</v>
      </c>
      <c r="J921" s="35" t="s">
        <v>3423</v>
      </c>
      <c r="K921" s="27" t="str">
        <f t="shared" si="43"/>
        <v>000100002001046003</v>
      </c>
      <c r="L921" s="106"/>
    </row>
    <row r="922" spans="1:12" s="52" customFormat="1">
      <c r="A922" s="21" t="s">
        <v>451</v>
      </c>
      <c r="B922" s="21" t="str">
        <f>"消费支付/消费信息/"&amp;A922</f>
        <v>消费支付/消费信息/金融类消费金额</v>
      </c>
      <c r="C922" s="22">
        <v>3</v>
      </c>
      <c r="D922" s="23" t="s">
        <v>3355</v>
      </c>
      <c r="E922" s="23" t="s">
        <v>3417</v>
      </c>
      <c r="F922" s="23" t="s">
        <v>3986</v>
      </c>
      <c r="G922" s="23" t="s">
        <v>3420</v>
      </c>
      <c r="H922" s="23" t="s">
        <v>3417</v>
      </c>
      <c r="I922" s="51" t="s">
        <v>7436</v>
      </c>
      <c r="J922" s="23"/>
      <c r="K922" s="21" t="str">
        <f t="shared" si="43"/>
        <v>000100002001047</v>
      </c>
      <c r="L922" s="106"/>
    </row>
    <row r="923" spans="1:12" s="52" customFormat="1">
      <c r="A923" s="27" t="s">
        <v>3564</v>
      </c>
      <c r="B923" s="27"/>
      <c r="C923" s="28">
        <v>4</v>
      </c>
      <c r="D923" s="35" t="s">
        <v>3355</v>
      </c>
      <c r="E923" s="35" t="s">
        <v>3417</v>
      </c>
      <c r="F923" s="35" t="s">
        <v>3986</v>
      </c>
      <c r="G923" s="35" t="s">
        <v>3420</v>
      </c>
      <c r="H923" s="35" t="s">
        <v>3417</v>
      </c>
      <c r="I923" s="84" t="s">
        <v>7436</v>
      </c>
      <c r="J923" s="35" t="s">
        <v>3417</v>
      </c>
      <c r="K923" s="27" t="str">
        <f t="shared" si="43"/>
        <v>000100002001047001</v>
      </c>
      <c r="L923" s="106"/>
    </row>
    <row r="924" spans="1:12" s="52" customFormat="1">
      <c r="A924" s="27" t="s">
        <v>3568</v>
      </c>
      <c r="B924" s="27"/>
      <c r="C924" s="28">
        <v>4</v>
      </c>
      <c r="D924" s="35" t="s">
        <v>3355</v>
      </c>
      <c r="E924" s="35" t="s">
        <v>3417</v>
      </c>
      <c r="F924" s="35" t="s">
        <v>3986</v>
      </c>
      <c r="G924" s="35" t="s">
        <v>3420</v>
      </c>
      <c r="H924" s="35" t="s">
        <v>3417</v>
      </c>
      <c r="I924" s="84" t="s">
        <v>7436</v>
      </c>
      <c r="J924" s="35" t="s">
        <v>3420</v>
      </c>
      <c r="K924" s="27" t="str">
        <f t="shared" si="43"/>
        <v>000100002001047002</v>
      </c>
      <c r="L924" s="106"/>
    </row>
    <row r="925" spans="1:12" s="52" customFormat="1">
      <c r="A925" s="27" t="s">
        <v>3569</v>
      </c>
      <c r="B925" s="27"/>
      <c r="C925" s="28">
        <v>4</v>
      </c>
      <c r="D925" s="35" t="s">
        <v>3355</v>
      </c>
      <c r="E925" s="35" t="s">
        <v>3417</v>
      </c>
      <c r="F925" s="35" t="s">
        <v>3986</v>
      </c>
      <c r="G925" s="35" t="s">
        <v>3420</v>
      </c>
      <c r="H925" s="35" t="s">
        <v>3417</v>
      </c>
      <c r="I925" s="84" t="s">
        <v>7436</v>
      </c>
      <c r="J925" s="35" t="s">
        <v>3423</v>
      </c>
      <c r="K925" s="27" t="str">
        <f t="shared" si="43"/>
        <v>000100002001047003</v>
      </c>
      <c r="L925" s="106"/>
    </row>
    <row r="926" spans="1:12" s="52" customFormat="1">
      <c r="A926" s="21" t="s">
        <v>454</v>
      </c>
      <c r="B926" s="21" t="str">
        <f>"消费支付/消费信息/"&amp;A926</f>
        <v>消费支付/消费信息/居民服务类消费金额</v>
      </c>
      <c r="C926" s="22">
        <v>3</v>
      </c>
      <c r="D926" s="23" t="s">
        <v>3355</v>
      </c>
      <c r="E926" s="23" t="s">
        <v>3417</v>
      </c>
      <c r="F926" s="23" t="s">
        <v>3986</v>
      </c>
      <c r="G926" s="23" t="s">
        <v>3420</v>
      </c>
      <c r="H926" s="23" t="s">
        <v>3417</v>
      </c>
      <c r="I926" s="51" t="s">
        <v>7437</v>
      </c>
      <c r="J926" s="23"/>
      <c r="K926" s="21" t="str">
        <f t="shared" si="43"/>
        <v>000100002001048</v>
      </c>
      <c r="L926" s="106"/>
    </row>
    <row r="927" spans="1:12" s="52" customFormat="1">
      <c r="A927" s="27" t="s">
        <v>3566</v>
      </c>
      <c r="B927" s="27"/>
      <c r="C927" s="28">
        <v>4</v>
      </c>
      <c r="D927" s="35" t="s">
        <v>3355</v>
      </c>
      <c r="E927" s="35" t="s">
        <v>3417</v>
      </c>
      <c r="F927" s="35" t="s">
        <v>3986</v>
      </c>
      <c r="G927" s="35" t="s">
        <v>3420</v>
      </c>
      <c r="H927" s="35" t="s">
        <v>3417</v>
      </c>
      <c r="I927" s="84" t="s">
        <v>7437</v>
      </c>
      <c r="J927" s="35" t="s">
        <v>3417</v>
      </c>
      <c r="K927" s="27" t="str">
        <f t="shared" si="43"/>
        <v>000100002001048001</v>
      </c>
      <c r="L927" s="106"/>
    </row>
    <row r="928" spans="1:12" s="52" customFormat="1">
      <c r="A928" s="27" t="s">
        <v>3567</v>
      </c>
      <c r="B928" s="27"/>
      <c r="C928" s="28">
        <v>4</v>
      </c>
      <c r="D928" s="35" t="s">
        <v>3355</v>
      </c>
      <c r="E928" s="35" t="s">
        <v>3417</v>
      </c>
      <c r="F928" s="35" t="s">
        <v>3986</v>
      </c>
      <c r="G928" s="35" t="s">
        <v>3420</v>
      </c>
      <c r="H928" s="35" t="s">
        <v>3417</v>
      </c>
      <c r="I928" s="84" t="s">
        <v>7437</v>
      </c>
      <c r="J928" s="35" t="s">
        <v>3420</v>
      </c>
      <c r="K928" s="27" t="str">
        <f t="shared" si="43"/>
        <v>000100002001048002</v>
      </c>
      <c r="L928" s="106"/>
    </row>
    <row r="929" spans="1:12" s="52" customFormat="1">
      <c r="A929" s="27" t="s">
        <v>3560</v>
      </c>
      <c r="B929" s="27"/>
      <c r="C929" s="28">
        <v>4</v>
      </c>
      <c r="D929" s="35" t="s">
        <v>3355</v>
      </c>
      <c r="E929" s="35" t="s">
        <v>3417</v>
      </c>
      <c r="F929" s="35" t="s">
        <v>3986</v>
      </c>
      <c r="G929" s="35" t="s">
        <v>3420</v>
      </c>
      <c r="H929" s="35" t="s">
        <v>3417</v>
      </c>
      <c r="I929" s="84" t="s">
        <v>7437</v>
      </c>
      <c r="J929" s="35" t="s">
        <v>3423</v>
      </c>
      <c r="K929" s="27" t="str">
        <f t="shared" si="43"/>
        <v>000100002001048003</v>
      </c>
      <c r="L929" s="106"/>
    </row>
    <row r="930" spans="1:12" s="52" customFormat="1">
      <c r="A930" s="21" t="s">
        <v>457</v>
      </c>
      <c r="B930" s="21" t="str">
        <f>"消费支付/消费信息/"&amp;A930</f>
        <v>消费支付/消费信息/零售类消费金额</v>
      </c>
      <c r="C930" s="22">
        <v>3</v>
      </c>
      <c r="D930" s="23" t="s">
        <v>3355</v>
      </c>
      <c r="E930" s="23" t="s">
        <v>3417</v>
      </c>
      <c r="F930" s="23" t="s">
        <v>3986</v>
      </c>
      <c r="G930" s="23" t="s">
        <v>3420</v>
      </c>
      <c r="H930" s="23" t="s">
        <v>3417</v>
      </c>
      <c r="I930" s="51" t="s">
        <v>7438</v>
      </c>
      <c r="J930" s="23"/>
      <c r="K930" s="21" t="str">
        <f t="shared" si="43"/>
        <v>000100002001049</v>
      </c>
      <c r="L930" s="106"/>
    </row>
    <row r="931" spans="1:12" s="52" customFormat="1">
      <c r="A931" s="27" t="s">
        <v>3572</v>
      </c>
      <c r="B931" s="27"/>
      <c r="C931" s="28">
        <v>4</v>
      </c>
      <c r="D931" s="35" t="s">
        <v>3355</v>
      </c>
      <c r="E931" s="35" t="s">
        <v>3417</v>
      </c>
      <c r="F931" s="35" t="s">
        <v>3986</v>
      </c>
      <c r="G931" s="35" t="s">
        <v>3420</v>
      </c>
      <c r="H931" s="35" t="s">
        <v>3417</v>
      </c>
      <c r="I931" s="84" t="s">
        <v>7438</v>
      </c>
      <c r="J931" s="35" t="s">
        <v>3417</v>
      </c>
      <c r="K931" s="27" t="str">
        <f t="shared" si="43"/>
        <v>000100002001049001</v>
      </c>
      <c r="L931" s="106"/>
    </row>
    <row r="932" spans="1:12" s="52" customFormat="1">
      <c r="A932" s="27" t="s">
        <v>3573</v>
      </c>
      <c r="B932" s="27"/>
      <c r="C932" s="28">
        <v>4</v>
      </c>
      <c r="D932" s="35" t="s">
        <v>3355</v>
      </c>
      <c r="E932" s="35" t="s">
        <v>3417</v>
      </c>
      <c r="F932" s="35" t="s">
        <v>3986</v>
      </c>
      <c r="G932" s="35" t="s">
        <v>3420</v>
      </c>
      <c r="H932" s="35" t="s">
        <v>3417</v>
      </c>
      <c r="I932" s="84" t="s">
        <v>7438</v>
      </c>
      <c r="J932" s="35" t="s">
        <v>3420</v>
      </c>
      <c r="K932" s="27" t="str">
        <f t="shared" si="43"/>
        <v>000100002001049002</v>
      </c>
      <c r="L932" s="106"/>
    </row>
    <row r="933" spans="1:12" s="52" customFormat="1">
      <c r="A933" s="27" t="s">
        <v>3569</v>
      </c>
      <c r="B933" s="27"/>
      <c r="C933" s="28">
        <v>4</v>
      </c>
      <c r="D933" s="35" t="s">
        <v>3355</v>
      </c>
      <c r="E933" s="35" t="s">
        <v>3417</v>
      </c>
      <c r="F933" s="35" t="s">
        <v>3986</v>
      </c>
      <c r="G933" s="35" t="s">
        <v>3420</v>
      </c>
      <c r="H933" s="35" t="s">
        <v>3417</v>
      </c>
      <c r="I933" s="84" t="s">
        <v>7438</v>
      </c>
      <c r="J933" s="35" t="s">
        <v>3423</v>
      </c>
      <c r="K933" s="27" t="str">
        <f t="shared" si="43"/>
        <v>000100002001049003</v>
      </c>
      <c r="L933" s="106"/>
    </row>
    <row r="934" spans="1:12" s="52" customFormat="1">
      <c r="A934" s="21" t="s">
        <v>460</v>
      </c>
      <c r="B934" s="21" t="str">
        <f>"消费支付/消费信息/"&amp;A934</f>
        <v>消费支付/消费信息/住宿服务类消费金额</v>
      </c>
      <c r="C934" s="22">
        <v>3</v>
      </c>
      <c r="D934" s="23" t="s">
        <v>3355</v>
      </c>
      <c r="E934" s="23" t="s">
        <v>3417</v>
      </c>
      <c r="F934" s="23" t="s">
        <v>3986</v>
      </c>
      <c r="G934" s="23" t="s">
        <v>3420</v>
      </c>
      <c r="H934" s="23" t="s">
        <v>3417</v>
      </c>
      <c r="I934" s="51" t="s">
        <v>7439</v>
      </c>
      <c r="J934" s="23"/>
      <c r="K934" s="21" t="str">
        <f t="shared" si="43"/>
        <v>000100002001050</v>
      </c>
      <c r="L934" s="106"/>
    </row>
    <row r="935" spans="1:12" s="52" customFormat="1">
      <c r="A935" s="27" t="s">
        <v>3574</v>
      </c>
      <c r="B935" s="27"/>
      <c r="C935" s="28">
        <v>4</v>
      </c>
      <c r="D935" s="35" t="s">
        <v>3355</v>
      </c>
      <c r="E935" s="35" t="s">
        <v>3417</v>
      </c>
      <c r="F935" s="35" t="s">
        <v>3986</v>
      </c>
      <c r="G935" s="35" t="s">
        <v>3420</v>
      </c>
      <c r="H935" s="35" t="s">
        <v>3417</v>
      </c>
      <c r="I935" s="84" t="s">
        <v>7439</v>
      </c>
      <c r="J935" s="35" t="s">
        <v>3417</v>
      </c>
      <c r="K935" s="27" t="str">
        <f t="shared" si="43"/>
        <v>000100002001050001</v>
      </c>
      <c r="L935" s="106"/>
    </row>
    <row r="936" spans="1:12" s="52" customFormat="1">
      <c r="A936" s="27" t="s">
        <v>3575</v>
      </c>
      <c r="B936" s="27"/>
      <c r="C936" s="28">
        <v>4</v>
      </c>
      <c r="D936" s="35" t="s">
        <v>3355</v>
      </c>
      <c r="E936" s="35" t="s">
        <v>3417</v>
      </c>
      <c r="F936" s="35" t="s">
        <v>3986</v>
      </c>
      <c r="G936" s="35" t="s">
        <v>3420</v>
      </c>
      <c r="H936" s="35" t="s">
        <v>3417</v>
      </c>
      <c r="I936" s="84" t="s">
        <v>7439</v>
      </c>
      <c r="J936" s="35" t="s">
        <v>3420</v>
      </c>
      <c r="K936" s="27" t="str">
        <f t="shared" si="43"/>
        <v>000100002001050002</v>
      </c>
      <c r="L936" s="106"/>
    </row>
    <row r="937" spans="1:12" s="52" customFormat="1">
      <c r="A937" s="27" t="s">
        <v>3576</v>
      </c>
      <c r="B937" s="27"/>
      <c r="C937" s="28">
        <v>4</v>
      </c>
      <c r="D937" s="35" t="s">
        <v>3355</v>
      </c>
      <c r="E937" s="35" t="s">
        <v>3417</v>
      </c>
      <c r="F937" s="35" t="s">
        <v>3986</v>
      </c>
      <c r="G937" s="35" t="s">
        <v>3420</v>
      </c>
      <c r="H937" s="35" t="s">
        <v>3417</v>
      </c>
      <c r="I937" s="84" t="s">
        <v>7439</v>
      </c>
      <c r="J937" s="35" t="s">
        <v>3423</v>
      </c>
      <c r="K937" s="27" t="str">
        <f t="shared" si="43"/>
        <v>000100002001050003</v>
      </c>
      <c r="L937" s="106"/>
    </row>
    <row r="938" spans="1:12" s="52" customFormat="1">
      <c r="A938" s="21" t="s">
        <v>463</v>
      </c>
      <c r="B938" s="21" t="str">
        <f>"消费支付/消费信息/"&amp;A938</f>
        <v>消费支付/消费信息/旅游服务类消费金额</v>
      </c>
      <c r="C938" s="22">
        <v>3</v>
      </c>
      <c r="D938" s="23" t="s">
        <v>3355</v>
      </c>
      <c r="E938" s="23" t="s">
        <v>3417</v>
      </c>
      <c r="F938" s="23" t="s">
        <v>3986</v>
      </c>
      <c r="G938" s="23" t="s">
        <v>3420</v>
      </c>
      <c r="H938" s="23" t="s">
        <v>3417</v>
      </c>
      <c r="I938" s="51" t="s">
        <v>7440</v>
      </c>
      <c r="J938" s="23"/>
      <c r="K938" s="21" t="str">
        <f t="shared" si="43"/>
        <v>000100002001051</v>
      </c>
      <c r="L938" s="106"/>
    </row>
    <row r="939" spans="1:12" s="52" customFormat="1">
      <c r="A939" s="27" t="s">
        <v>3574</v>
      </c>
      <c r="B939" s="27"/>
      <c r="C939" s="28">
        <v>4</v>
      </c>
      <c r="D939" s="35" t="s">
        <v>3355</v>
      </c>
      <c r="E939" s="35" t="s">
        <v>3417</v>
      </c>
      <c r="F939" s="35" t="s">
        <v>3986</v>
      </c>
      <c r="G939" s="35" t="s">
        <v>3420</v>
      </c>
      <c r="H939" s="35" t="s">
        <v>3417</v>
      </c>
      <c r="I939" s="84" t="s">
        <v>7440</v>
      </c>
      <c r="J939" s="35" t="s">
        <v>3417</v>
      </c>
      <c r="K939" s="27" t="str">
        <f t="shared" si="43"/>
        <v>000100002001051001</v>
      </c>
      <c r="L939" s="106"/>
    </row>
    <row r="940" spans="1:12" s="52" customFormat="1">
      <c r="A940" s="27" t="s">
        <v>3577</v>
      </c>
      <c r="B940" s="27"/>
      <c r="C940" s="28">
        <v>4</v>
      </c>
      <c r="D940" s="35" t="s">
        <v>3355</v>
      </c>
      <c r="E940" s="35" t="s">
        <v>3417</v>
      </c>
      <c r="F940" s="35" t="s">
        <v>3986</v>
      </c>
      <c r="G940" s="35" t="s">
        <v>3420</v>
      </c>
      <c r="H940" s="35" t="s">
        <v>3417</v>
      </c>
      <c r="I940" s="84" t="s">
        <v>7440</v>
      </c>
      <c r="J940" s="35" t="s">
        <v>3420</v>
      </c>
      <c r="K940" s="27" t="str">
        <f t="shared" si="43"/>
        <v>000100002001051002</v>
      </c>
      <c r="L940" s="106"/>
    </row>
    <row r="941" spans="1:12" s="52" customFormat="1">
      <c r="A941" s="27" t="s">
        <v>3563</v>
      </c>
      <c r="B941" s="27"/>
      <c r="C941" s="28">
        <v>4</v>
      </c>
      <c r="D941" s="35" t="s">
        <v>3355</v>
      </c>
      <c r="E941" s="35" t="s">
        <v>3417</v>
      </c>
      <c r="F941" s="35" t="s">
        <v>3986</v>
      </c>
      <c r="G941" s="35" t="s">
        <v>3420</v>
      </c>
      <c r="H941" s="35" t="s">
        <v>3417</v>
      </c>
      <c r="I941" s="84" t="s">
        <v>7440</v>
      </c>
      <c r="J941" s="35" t="s">
        <v>3423</v>
      </c>
      <c r="K941" s="27" t="str">
        <f t="shared" si="43"/>
        <v>000100002001051003</v>
      </c>
      <c r="L941" s="106"/>
    </row>
    <row r="942" spans="1:12" s="52" customFormat="1">
      <c r="A942" s="21" t="s">
        <v>466</v>
      </c>
      <c r="B942" s="21" t="str">
        <f>"消费支付/消费信息/"&amp;A942</f>
        <v>消费支付/消费信息/批发类消费金额</v>
      </c>
      <c r="C942" s="22">
        <v>3</v>
      </c>
      <c r="D942" s="23" t="s">
        <v>3355</v>
      </c>
      <c r="E942" s="23" t="s">
        <v>3417</v>
      </c>
      <c r="F942" s="23" t="s">
        <v>3986</v>
      </c>
      <c r="G942" s="23" t="s">
        <v>3420</v>
      </c>
      <c r="H942" s="23" t="s">
        <v>3417</v>
      </c>
      <c r="I942" s="51" t="s">
        <v>7441</v>
      </c>
      <c r="J942" s="23"/>
      <c r="K942" s="21" t="str">
        <f t="shared" si="43"/>
        <v>000100002001052</v>
      </c>
      <c r="L942" s="106"/>
    </row>
    <row r="943" spans="1:12" s="52" customFormat="1">
      <c r="A943" s="27" t="s">
        <v>3578</v>
      </c>
      <c r="B943" s="27"/>
      <c r="C943" s="28">
        <v>4</v>
      </c>
      <c r="D943" s="35" t="s">
        <v>3355</v>
      </c>
      <c r="E943" s="35" t="s">
        <v>3417</v>
      </c>
      <c r="F943" s="35" t="s">
        <v>3986</v>
      </c>
      <c r="G943" s="35" t="s">
        <v>3420</v>
      </c>
      <c r="H943" s="35" t="s">
        <v>3417</v>
      </c>
      <c r="I943" s="84" t="s">
        <v>7441</v>
      </c>
      <c r="J943" s="35" t="s">
        <v>3417</v>
      </c>
      <c r="K943" s="27" t="str">
        <f t="shared" si="43"/>
        <v>000100002001052001</v>
      </c>
      <c r="L943" s="106"/>
    </row>
    <row r="944" spans="1:12" s="52" customFormat="1">
      <c r="A944" s="27" t="s">
        <v>3579</v>
      </c>
      <c r="B944" s="27"/>
      <c r="C944" s="28">
        <v>4</v>
      </c>
      <c r="D944" s="35" t="s">
        <v>3355</v>
      </c>
      <c r="E944" s="35" t="s">
        <v>3417</v>
      </c>
      <c r="F944" s="35" t="s">
        <v>3986</v>
      </c>
      <c r="G944" s="35" t="s">
        <v>3420</v>
      </c>
      <c r="H944" s="35" t="s">
        <v>3417</v>
      </c>
      <c r="I944" s="84" t="s">
        <v>7441</v>
      </c>
      <c r="J944" s="35" t="s">
        <v>3420</v>
      </c>
      <c r="K944" s="27" t="str">
        <f t="shared" si="43"/>
        <v>000100002001052002</v>
      </c>
      <c r="L944" s="106"/>
    </row>
    <row r="945" spans="1:12" s="52" customFormat="1">
      <c r="A945" s="27" t="s">
        <v>3569</v>
      </c>
      <c r="B945" s="27"/>
      <c r="C945" s="28">
        <v>4</v>
      </c>
      <c r="D945" s="35" t="s">
        <v>3355</v>
      </c>
      <c r="E945" s="35" t="s">
        <v>3417</v>
      </c>
      <c r="F945" s="35" t="s">
        <v>3986</v>
      </c>
      <c r="G945" s="35" t="s">
        <v>3420</v>
      </c>
      <c r="H945" s="35" t="s">
        <v>3417</v>
      </c>
      <c r="I945" s="84" t="s">
        <v>7441</v>
      </c>
      <c r="J945" s="35" t="s">
        <v>3423</v>
      </c>
      <c r="K945" s="27" t="str">
        <f t="shared" si="43"/>
        <v>000100002001052003</v>
      </c>
      <c r="L945" s="106"/>
    </row>
    <row r="946" spans="1:12" s="52" customFormat="1">
      <c r="A946" s="21" t="s">
        <v>469</v>
      </c>
      <c r="B946" s="21" t="str">
        <f>"消费支付/消费信息/"&amp;A946</f>
        <v>消费支付/消费信息/汽车类消费金额</v>
      </c>
      <c r="C946" s="22">
        <v>3</v>
      </c>
      <c r="D946" s="23" t="s">
        <v>3355</v>
      </c>
      <c r="E946" s="23" t="s">
        <v>3417</v>
      </c>
      <c r="F946" s="23" t="s">
        <v>3986</v>
      </c>
      <c r="G946" s="23" t="s">
        <v>3420</v>
      </c>
      <c r="H946" s="23" t="s">
        <v>3417</v>
      </c>
      <c r="I946" s="51" t="s">
        <v>7442</v>
      </c>
      <c r="J946" s="23"/>
      <c r="K946" s="21" t="str">
        <f t="shared" si="43"/>
        <v>000100002001053</v>
      </c>
      <c r="L946" s="106"/>
    </row>
    <row r="947" spans="1:12" s="52" customFormat="1">
      <c r="A947" s="27" t="s">
        <v>3544</v>
      </c>
      <c r="B947" s="27"/>
      <c r="C947" s="28">
        <v>4</v>
      </c>
      <c r="D947" s="35" t="s">
        <v>3355</v>
      </c>
      <c r="E947" s="35" t="s">
        <v>3417</v>
      </c>
      <c r="F947" s="35" t="s">
        <v>3986</v>
      </c>
      <c r="G947" s="35" t="s">
        <v>3420</v>
      </c>
      <c r="H947" s="35" t="s">
        <v>3417</v>
      </c>
      <c r="I947" s="84" t="s">
        <v>7442</v>
      </c>
      <c r="J947" s="35" t="s">
        <v>3417</v>
      </c>
      <c r="K947" s="27" t="str">
        <f t="shared" si="43"/>
        <v>000100002001053001</v>
      </c>
      <c r="L947" s="106"/>
    </row>
    <row r="948" spans="1:12" s="52" customFormat="1">
      <c r="A948" s="27" t="s">
        <v>3545</v>
      </c>
      <c r="B948" s="27"/>
      <c r="C948" s="28">
        <v>4</v>
      </c>
      <c r="D948" s="35" t="s">
        <v>3355</v>
      </c>
      <c r="E948" s="35" t="s">
        <v>3417</v>
      </c>
      <c r="F948" s="35" t="s">
        <v>3986</v>
      </c>
      <c r="G948" s="35" t="s">
        <v>3420</v>
      </c>
      <c r="H948" s="35" t="s">
        <v>3417</v>
      </c>
      <c r="I948" s="84" t="s">
        <v>7442</v>
      </c>
      <c r="J948" s="35" t="s">
        <v>3420</v>
      </c>
      <c r="K948" s="27" t="str">
        <f t="shared" si="43"/>
        <v>000100002001053002</v>
      </c>
      <c r="L948" s="106"/>
    </row>
    <row r="949" spans="1:12" s="52" customFormat="1">
      <c r="A949" s="27" t="s">
        <v>3546</v>
      </c>
      <c r="B949" s="27"/>
      <c r="C949" s="28">
        <v>4</v>
      </c>
      <c r="D949" s="35" t="s">
        <v>3355</v>
      </c>
      <c r="E949" s="35" t="s">
        <v>3417</v>
      </c>
      <c r="F949" s="35" t="s">
        <v>3986</v>
      </c>
      <c r="G949" s="35" t="s">
        <v>3420</v>
      </c>
      <c r="H949" s="35" t="s">
        <v>3417</v>
      </c>
      <c r="I949" s="84" t="s">
        <v>7442</v>
      </c>
      <c r="J949" s="35" t="s">
        <v>3423</v>
      </c>
      <c r="K949" s="27" t="str">
        <f t="shared" si="43"/>
        <v>000100002001053003</v>
      </c>
      <c r="L949" s="106"/>
    </row>
    <row r="950" spans="1:12" s="52" customFormat="1">
      <c r="A950" s="27" t="s">
        <v>3547</v>
      </c>
      <c r="B950" s="27"/>
      <c r="C950" s="28">
        <v>4</v>
      </c>
      <c r="D950" s="35" t="s">
        <v>3355</v>
      </c>
      <c r="E950" s="35" t="s">
        <v>3417</v>
      </c>
      <c r="F950" s="35" t="s">
        <v>3986</v>
      </c>
      <c r="G950" s="35" t="s">
        <v>3420</v>
      </c>
      <c r="H950" s="35" t="s">
        <v>3417</v>
      </c>
      <c r="I950" s="84" t="s">
        <v>7442</v>
      </c>
      <c r="J950" s="35" t="s">
        <v>3426</v>
      </c>
      <c r="K950" s="27" t="str">
        <f t="shared" si="43"/>
        <v>000100002001053004</v>
      </c>
      <c r="L950" s="106"/>
    </row>
    <row r="951" spans="1:12" s="52" customFormat="1">
      <c r="A951" s="27" t="s">
        <v>3548</v>
      </c>
      <c r="B951" s="27"/>
      <c r="C951" s="28">
        <v>4</v>
      </c>
      <c r="D951" s="35" t="s">
        <v>3355</v>
      </c>
      <c r="E951" s="35" t="s">
        <v>3417</v>
      </c>
      <c r="F951" s="35" t="s">
        <v>3986</v>
      </c>
      <c r="G951" s="35" t="s">
        <v>3420</v>
      </c>
      <c r="H951" s="35" t="s">
        <v>3417</v>
      </c>
      <c r="I951" s="84" t="s">
        <v>7442</v>
      </c>
      <c r="J951" s="35" t="s">
        <v>6993</v>
      </c>
      <c r="K951" s="27" t="str">
        <f t="shared" si="43"/>
        <v>000100002001053005</v>
      </c>
      <c r="L951" s="106"/>
    </row>
    <row r="952" spans="1:12" s="52" customFormat="1">
      <c r="A952" s="21" t="s">
        <v>472</v>
      </c>
      <c r="B952" s="21" t="str">
        <f>"消费支付/消费信息/"&amp;A952</f>
        <v>消费支付/消费信息/商务服务类消费金额</v>
      </c>
      <c r="C952" s="22">
        <v>3</v>
      </c>
      <c r="D952" s="23" t="s">
        <v>3355</v>
      </c>
      <c r="E952" s="23" t="s">
        <v>3417</v>
      </c>
      <c r="F952" s="23" t="s">
        <v>3986</v>
      </c>
      <c r="G952" s="23" t="s">
        <v>3420</v>
      </c>
      <c r="H952" s="23" t="s">
        <v>3417</v>
      </c>
      <c r="I952" s="51" t="s">
        <v>7443</v>
      </c>
      <c r="J952" s="23"/>
      <c r="K952" s="21" t="str">
        <f t="shared" si="43"/>
        <v>000100002001054</v>
      </c>
      <c r="L952" s="106"/>
    </row>
    <row r="953" spans="1:12" s="52" customFormat="1">
      <c r="A953" s="27" t="s">
        <v>3561</v>
      </c>
      <c r="B953" s="27"/>
      <c r="C953" s="28">
        <v>4</v>
      </c>
      <c r="D953" s="35" t="s">
        <v>3355</v>
      </c>
      <c r="E953" s="35" t="s">
        <v>3417</v>
      </c>
      <c r="F953" s="35" t="s">
        <v>3986</v>
      </c>
      <c r="G953" s="35" t="s">
        <v>3420</v>
      </c>
      <c r="H953" s="35" t="s">
        <v>3417</v>
      </c>
      <c r="I953" s="84" t="s">
        <v>7443</v>
      </c>
      <c r="J953" s="35" t="s">
        <v>3417</v>
      </c>
      <c r="K953" s="27" t="str">
        <f t="shared" si="43"/>
        <v>000100002001054001</v>
      </c>
      <c r="L953" s="106"/>
    </row>
    <row r="954" spans="1:12" s="52" customFormat="1">
      <c r="A954" s="27" t="s">
        <v>3562</v>
      </c>
      <c r="B954" s="27"/>
      <c r="C954" s="28">
        <v>4</v>
      </c>
      <c r="D954" s="35" t="s">
        <v>3355</v>
      </c>
      <c r="E954" s="35" t="s">
        <v>3417</v>
      </c>
      <c r="F954" s="35" t="s">
        <v>3986</v>
      </c>
      <c r="G954" s="35" t="s">
        <v>3420</v>
      </c>
      <c r="H954" s="35" t="s">
        <v>3417</v>
      </c>
      <c r="I954" s="84" t="s">
        <v>7443</v>
      </c>
      <c r="J954" s="35" t="s">
        <v>3420</v>
      </c>
      <c r="K954" s="27" t="str">
        <f t="shared" si="43"/>
        <v>000100002001054002</v>
      </c>
      <c r="L954" s="106"/>
    </row>
    <row r="955" spans="1:12" s="52" customFormat="1">
      <c r="A955" s="27" t="s">
        <v>3563</v>
      </c>
      <c r="B955" s="27"/>
      <c r="C955" s="28">
        <v>4</v>
      </c>
      <c r="D955" s="35" t="s">
        <v>3355</v>
      </c>
      <c r="E955" s="35" t="s">
        <v>3417</v>
      </c>
      <c r="F955" s="35" t="s">
        <v>3986</v>
      </c>
      <c r="G955" s="35" t="s">
        <v>3420</v>
      </c>
      <c r="H955" s="35" t="s">
        <v>3417</v>
      </c>
      <c r="I955" s="84" t="s">
        <v>7443</v>
      </c>
      <c r="J955" s="35" t="s">
        <v>3423</v>
      </c>
      <c r="K955" s="27" t="str">
        <f t="shared" si="43"/>
        <v>000100002001054003</v>
      </c>
      <c r="L955" s="106"/>
    </row>
    <row r="956" spans="1:12" s="52" customFormat="1">
      <c r="A956" s="21" t="s">
        <v>475</v>
      </c>
      <c r="B956" s="21" t="str">
        <f>"消费支付/消费信息/"&amp;A956</f>
        <v>消费支付/消费信息/文体娱乐服务类消费金额</v>
      </c>
      <c r="C956" s="22">
        <v>3</v>
      </c>
      <c r="D956" s="23" t="s">
        <v>3355</v>
      </c>
      <c r="E956" s="23" t="s">
        <v>3417</v>
      </c>
      <c r="F956" s="23" t="s">
        <v>3986</v>
      </c>
      <c r="G956" s="23" t="s">
        <v>3420</v>
      </c>
      <c r="H956" s="23" t="s">
        <v>3417</v>
      </c>
      <c r="I956" s="51" t="s">
        <v>7444</v>
      </c>
      <c r="J956" s="23"/>
      <c r="K956" s="21" t="str">
        <f t="shared" si="43"/>
        <v>000100002001055</v>
      </c>
      <c r="L956" s="106"/>
    </row>
    <row r="957" spans="1:12" s="52" customFormat="1">
      <c r="A957" s="27" t="s">
        <v>3561</v>
      </c>
      <c r="B957" s="27"/>
      <c r="C957" s="28">
        <v>4</v>
      </c>
      <c r="D957" s="35" t="s">
        <v>3355</v>
      </c>
      <c r="E957" s="35" t="s">
        <v>3417</v>
      </c>
      <c r="F957" s="35" t="s">
        <v>3986</v>
      </c>
      <c r="G957" s="35" t="s">
        <v>3420</v>
      </c>
      <c r="H957" s="35" t="s">
        <v>3417</v>
      </c>
      <c r="I957" s="84" t="s">
        <v>7444</v>
      </c>
      <c r="J957" s="35" t="s">
        <v>3417</v>
      </c>
      <c r="K957" s="27" t="str">
        <f t="shared" si="43"/>
        <v>000100002001055001</v>
      </c>
      <c r="L957" s="106"/>
    </row>
    <row r="958" spans="1:12" s="52" customFormat="1">
      <c r="A958" s="27" t="s">
        <v>3580</v>
      </c>
      <c r="B958" s="27"/>
      <c r="C958" s="28">
        <v>4</v>
      </c>
      <c r="D958" s="35" t="s">
        <v>3355</v>
      </c>
      <c r="E958" s="35" t="s">
        <v>3417</v>
      </c>
      <c r="F958" s="35" t="s">
        <v>3986</v>
      </c>
      <c r="G958" s="35" t="s">
        <v>3420</v>
      </c>
      <c r="H958" s="35" t="s">
        <v>3417</v>
      </c>
      <c r="I958" s="84" t="s">
        <v>7444</v>
      </c>
      <c r="J958" s="35" t="s">
        <v>3420</v>
      </c>
      <c r="K958" s="27" t="str">
        <f t="shared" si="43"/>
        <v>000100002001055002</v>
      </c>
      <c r="L958" s="106"/>
    </row>
    <row r="959" spans="1:12" s="52" customFormat="1">
      <c r="A959" s="27" t="s">
        <v>3560</v>
      </c>
      <c r="B959" s="27"/>
      <c r="C959" s="28">
        <v>4</v>
      </c>
      <c r="D959" s="35" t="s">
        <v>3355</v>
      </c>
      <c r="E959" s="35" t="s">
        <v>3417</v>
      </c>
      <c r="F959" s="35" t="s">
        <v>3986</v>
      </c>
      <c r="G959" s="35" t="s">
        <v>3420</v>
      </c>
      <c r="H959" s="35" t="s">
        <v>3417</v>
      </c>
      <c r="I959" s="84" t="s">
        <v>7444</v>
      </c>
      <c r="J959" s="35" t="s">
        <v>3423</v>
      </c>
      <c r="K959" s="27" t="str">
        <f t="shared" si="43"/>
        <v>000100002001055003</v>
      </c>
      <c r="L959" s="106"/>
    </row>
    <row r="960" spans="1:12" s="52" customFormat="1">
      <c r="A960" s="21" t="s">
        <v>478</v>
      </c>
      <c r="B960" s="21" t="str">
        <f>"消费支付/消费信息/"&amp;A960</f>
        <v>消费支付/消费信息/医疗美容类消费金额</v>
      </c>
      <c r="C960" s="22">
        <v>3</v>
      </c>
      <c r="D960" s="23" t="s">
        <v>3355</v>
      </c>
      <c r="E960" s="23" t="s">
        <v>3417</v>
      </c>
      <c r="F960" s="23" t="s">
        <v>3986</v>
      </c>
      <c r="G960" s="23" t="s">
        <v>3420</v>
      </c>
      <c r="H960" s="23" t="s">
        <v>3417</v>
      </c>
      <c r="I960" s="51" t="s">
        <v>7445</v>
      </c>
      <c r="J960" s="23"/>
      <c r="K960" s="21" t="str">
        <f t="shared" si="43"/>
        <v>000100002001056</v>
      </c>
      <c r="L960" s="106"/>
    </row>
    <row r="961" spans="1:12" s="52" customFormat="1">
      <c r="A961" s="27" t="s">
        <v>3564</v>
      </c>
      <c r="B961" s="27"/>
      <c r="C961" s="28">
        <v>4</v>
      </c>
      <c r="D961" s="35" t="s">
        <v>3355</v>
      </c>
      <c r="E961" s="35" t="s">
        <v>3417</v>
      </c>
      <c r="F961" s="35" t="s">
        <v>3986</v>
      </c>
      <c r="G961" s="35" t="s">
        <v>3420</v>
      </c>
      <c r="H961" s="35" t="s">
        <v>3417</v>
      </c>
      <c r="I961" s="84" t="s">
        <v>7445</v>
      </c>
      <c r="J961" s="35" t="s">
        <v>3417</v>
      </c>
      <c r="K961" s="27" t="str">
        <f t="shared" si="43"/>
        <v>000100002001056001</v>
      </c>
      <c r="L961" s="106"/>
    </row>
    <row r="962" spans="1:12" s="52" customFormat="1">
      <c r="A962" s="27" t="s">
        <v>3570</v>
      </c>
      <c r="B962" s="27"/>
      <c r="C962" s="28">
        <v>4</v>
      </c>
      <c r="D962" s="35" t="s">
        <v>3355</v>
      </c>
      <c r="E962" s="35" t="s">
        <v>3417</v>
      </c>
      <c r="F962" s="35" t="s">
        <v>3986</v>
      </c>
      <c r="G962" s="35" t="s">
        <v>3420</v>
      </c>
      <c r="H962" s="35" t="s">
        <v>3417</v>
      </c>
      <c r="I962" s="84" t="s">
        <v>7445</v>
      </c>
      <c r="J962" s="35" t="s">
        <v>3420</v>
      </c>
      <c r="K962" s="27" t="str">
        <f t="shared" si="43"/>
        <v>000100002001056002</v>
      </c>
      <c r="L962" s="106"/>
    </row>
    <row r="963" spans="1:12" s="52" customFormat="1">
      <c r="A963" s="27" t="s">
        <v>3571</v>
      </c>
      <c r="B963" s="27"/>
      <c r="C963" s="28">
        <v>4</v>
      </c>
      <c r="D963" s="35" t="s">
        <v>3355</v>
      </c>
      <c r="E963" s="35" t="s">
        <v>3417</v>
      </c>
      <c r="F963" s="35" t="s">
        <v>3986</v>
      </c>
      <c r="G963" s="35" t="s">
        <v>3420</v>
      </c>
      <c r="H963" s="35" t="s">
        <v>3417</v>
      </c>
      <c r="I963" s="84" t="s">
        <v>7445</v>
      </c>
      <c r="J963" s="35" t="s">
        <v>3423</v>
      </c>
      <c r="K963" s="27" t="str">
        <f t="shared" si="43"/>
        <v>000100002001056003</v>
      </c>
      <c r="L963" s="106"/>
    </row>
    <row r="964" spans="1:12" s="52" customFormat="1">
      <c r="A964" s="21" t="s">
        <v>481</v>
      </c>
      <c r="B964" s="21" t="str">
        <f>"消费支付/消费信息/"&amp;A964</f>
        <v>消费支付/消费信息/邮政快递类消费金额</v>
      </c>
      <c r="C964" s="22">
        <v>3</v>
      </c>
      <c r="D964" s="23" t="s">
        <v>3355</v>
      </c>
      <c r="E964" s="23" t="s">
        <v>3417</v>
      </c>
      <c r="F964" s="23" t="s">
        <v>3986</v>
      </c>
      <c r="G964" s="23" t="s">
        <v>3420</v>
      </c>
      <c r="H964" s="23" t="s">
        <v>3417</v>
      </c>
      <c r="I964" s="51" t="s">
        <v>7446</v>
      </c>
      <c r="J964" s="23"/>
      <c r="K964" s="21" t="str">
        <f t="shared" si="43"/>
        <v>000100002001057</v>
      </c>
      <c r="L964" s="106"/>
    </row>
    <row r="965" spans="1:12" s="52" customFormat="1">
      <c r="A965" s="27" t="s">
        <v>3561</v>
      </c>
      <c r="B965" s="27"/>
      <c r="C965" s="28">
        <v>4</v>
      </c>
      <c r="D965" s="35" t="s">
        <v>3355</v>
      </c>
      <c r="E965" s="35" t="s">
        <v>3417</v>
      </c>
      <c r="F965" s="35" t="s">
        <v>3986</v>
      </c>
      <c r="G965" s="35" t="s">
        <v>3420</v>
      </c>
      <c r="H965" s="35" t="s">
        <v>3417</v>
      </c>
      <c r="I965" s="84" t="s">
        <v>7446</v>
      </c>
      <c r="J965" s="35" t="s">
        <v>3417</v>
      </c>
      <c r="K965" s="27" t="str">
        <f t="shared" si="43"/>
        <v>000100002001057001</v>
      </c>
      <c r="L965" s="106"/>
    </row>
    <row r="966" spans="1:12" s="52" customFormat="1">
      <c r="A966" s="27" t="s">
        <v>3562</v>
      </c>
      <c r="B966" s="27"/>
      <c r="C966" s="28">
        <v>4</v>
      </c>
      <c r="D966" s="35" t="s">
        <v>3355</v>
      </c>
      <c r="E966" s="35" t="s">
        <v>3417</v>
      </c>
      <c r="F966" s="35" t="s">
        <v>3986</v>
      </c>
      <c r="G966" s="35" t="s">
        <v>3420</v>
      </c>
      <c r="H966" s="35" t="s">
        <v>3417</v>
      </c>
      <c r="I966" s="84" t="s">
        <v>7446</v>
      </c>
      <c r="J966" s="35" t="s">
        <v>3420</v>
      </c>
      <c r="K966" s="27" t="str">
        <f t="shared" si="43"/>
        <v>000100002001057002</v>
      </c>
      <c r="L966" s="106"/>
    </row>
    <row r="967" spans="1:12" s="52" customFormat="1">
      <c r="A967" s="27" t="s">
        <v>3563</v>
      </c>
      <c r="B967" s="27"/>
      <c r="C967" s="28">
        <v>4</v>
      </c>
      <c r="D967" s="35" t="s">
        <v>3355</v>
      </c>
      <c r="E967" s="35" t="s">
        <v>3417</v>
      </c>
      <c r="F967" s="35" t="s">
        <v>3986</v>
      </c>
      <c r="G967" s="35" t="s">
        <v>3420</v>
      </c>
      <c r="H967" s="35" t="s">
        <v>3417</v>
      </c>
      <c r="I967" s="84" t="s">
        <v>7446</v>
      </c>
      <c r="J967" s="35" t="s">
        <v>3423</v>
      </c>
      <c r="K967" s="27" t="str">
        <f t="shared" si="43"/>
        <v>000100002001057003</v>
      </c>
      <c r="L967" s="106"/>
    </row>
    <row r="968" spans="1:12" s="52" customFormat="1">
      <c r="A968" s="21" t="s">
        <v>484</v>
      </c>
      <c r="B968" s="21" t="str">
        <f>"消费支付/消费信息/"&amp;A968</f>
        <v>消费支付/消费信息/政府机构及社会团体类消费金额</v>
      </c>
      <c r="C968" s="22">
        <v>3</v>
      </c>
      <c r="D968" s="23" t="s">
        <v>3355</v>
      </c>
      <c r="E968" s="23" t="s">
        <v>3417</v>
      </c>
      <c r="F968" s="23" t="s">
        <v>3986</v>
      </c>
      <c r="G968" s="23" t="s">
        <v>3420</v>
      </c>
      <c r="H968" s="23" t="s">
        <v>3417</v>
      </c>
      <c r="I968" s="51" t="s">
        <v>7447</v>
      </c>
      <c r="J968" s="23"/>
      <c r="K968" s="21" t="str">
        <f t="shared" si="43"/>
        <v>000100002001058</v>
      </c>
      <c r="L968" s="106"/>
    </row>
    <row r="969" spans="1:12" s="52" customFormat="1">
      <c r="A969" s="27" t="s">
        <v>3566</v>
      </c>
      <c r="B969" s="27"/>
      <c r="C969" s="28">
        <v>4</v>
      </c>
      <c r="D969" s="35" t="s">
        <v>3355</v>
      </c>
      <c r="E969" s="35" t="s">
        <v>3417</v>
      </c>
      <c r="F969" s="35" t="s">
        <v>3986</v>
      </c>
      <c r="G969" s="35" t="s">
        <v>3420</v>
      </c>
      <c r="H969" s="35" t="s">
        <v>3417</v>
      </c>
      <c r="I969" s="84" t="s">
        <v>7447</v>
      </c>
      <c r="J969" s="35" t="s">
        <v>3417</v>
      </c>
      <c r="K969" s="27" t="str">
        <f t="shared" ref="K969:K1420" si="44">D969&amp;E969&amp;F969&amp;G969&amp;H969&amp;I969&amp;J969</f>
        <v>000100002001058001</v>
      </c>
      <c r="L969" s="106"/>
    </row>
    <row r="970" spans="1:12" s="52" customFormat="1">
      <c r="A970" s="27" t="s">
        <v>3567</v>
      </c>
      <c r="B970" s="27"/>
      <c r="C970" s="28">
        <v>4</v>
      </c>
      <c r="D970" s="35" t="s">
        <v>3355</v>
      </c>
      <c r="E970" s="35" t="s">
        <v>3417</v>
      </c>
      <c r="F970" s="35" t="s">
        <v>3986</v>
      </c>
      <c r="G970" s="35" t="s">
        <v>3420</v>
      </c>
      <c r="H970" s="35" t="s">
        <v>3417</v>
      </c>
      <c r="I970" s="84" t="s">
        <v>7447</v>
      </c>
      <c r="J970" s="35" t="s">
        <v>3420</v>
      </c>
      <c r="K970" s="27" t="str">
        <f t="shared" si="44"/>
        <v>000100002001058002</v>
      </c>
      <c r="L970" s="106"/>
    </row>
    <row r="971" spans="1:12" s="52" customFormat="1">
      <c r="A971" s="27" t="s">
        <v>3560</v>
      </c>
      <c r="B971" s="27"/>
      <c r="C971" s="28">
        <v>4</v>
      </c>
      <c r="D971" s="35" t="s">
        <v>3355</v>
      </c>
      <c r="E971" s="35" t="s">
        <v>3417</v>
      </c>
      <c r="F971" s="35" t="s">
        <v>3986</v>
      </c>
      <c r="G971" s="35" t="s">
        <v>3420</v>
      </c>
      <c r="H971" s="35" t="s">
        <v>3417</v>
      </c>
      <c r="I971" s="84" t="s">
        <v>7447</v>
      </c>
      <c r="J971" s="35" t="s">
        <v>3423</v>
      </c>
      <c r="K971" s="27" t="str">
        <f t="shared" si="44"/>
        <v>000100002001058003</v>
      </c>
      <c r="L971" s="106"/>
    </row>
    <row r="972" spans="1:12" s="52" customFormat="1">
      <c r="A972" s="21" t="s">
        <v>487</v>
      </c>
      <c r="B972" s="21"/>
      <c r="C972" s="22">
        <v>3</v>
      </c>
      <c r="D972" s="23" t="s">
        <v>3355</v>
      </c>
      <c r="E972" s="23" t="s">
        <v>3417</v>
      </c>
      <c r="F972" s="23" t="s">
        <v>3986</v>
      </c>
      <c r="G972" s="23" t="s">
        <v>3420</v>
      </c>
      <c r="H972" s="23" t="s">
        <v>3417</v>
      </c>
      <c r="I972" s="51" t="s">
        <v>7448</v>
      </c>
      <c r="J972" s="23"/>
      <c r="K972" s="21" t="str">
        <f t="shared" si="44"/>
        <v>000100002001059</v>
      </c>
      <c r="L972" s="106"/>
    </row>
    <row r="973" spans="1:12" s="52" customFormat="1">
      <c r="A973" s="27" t="s">
        <v>1845</v>
      </c>
      <c r="B973" s="27"/>
      <c r="C973" s="28">
        <v>4</v>
      </c>
      <c r="D973" s="35" t="s">
        <v>3355</v>
      </c>
      <c r="E973" s="35" t="s">
        <v>3417</v>
      </c>
      <c r="F973" s="35" t="s">
        <v>3986</v>
      </c>
      <c r="G973" s="35" t="s">
        <v>3420</v>
      </c>
      <c r="H973" s="35" t="s">
        <v>3417</v>
      </c>
      <c r="I973" s="84" t="s">
        <v>7448</v>
      </c>
      <c r="J973" s="35" t="s">
        <v>3417</v>
      </c>
      <c r="K973" s="27" t="str">
        <f t="shared" si="44"/>
        <v>000100002001059001</v>
      </c>
      <c r="L973" s="106"/>
    </row>
    <row r="974" spans="1:12" s="52" customFormat="1">
      <c r="A974" s="21" t="s">
        <v>490</v>
      </c>
      <c r="B974" s="21"/>
      <c r="C974" s="22">
        <v>3</v>
      </c>
      <c r="D974" s="21" t="s">
        <v>3355</v>
      </c>
      <c r="E974" s="21" t="s">
        <v>3417</v>
      </c>
      <c r="F974" s="21" t="s">
        <v>3986</v>
      </c>
      <c r="G974" s="21" t="s">
        <v>3420</v>
      </c>
      <c r="H974" s="21" t="s">
        <v>3417</v>
      </c>
      <c r="I974" s="51" t="s">
        <v>7449</v>
      </c>
      <c r="J974" s="23"/>
      <c r="K974" s="21" t="str">
        <f t="shared" si="44"/>
        <v>000100002001060</v>
      </c>
      <c r="L974" s="106"/>
    </row>
    <row r="975" spans="1:12" s="52" customFormat="1">
      <c r="A975" s="27" t="s">
        <v>1845</v>
      </c>
      <c r="B975" s="27"/>
      <c r="C975" s="28">
        <v>4</v>
      </c>
      <c r="D975" s="35" t="s">
        <v>3355</v>
      </c>
      <c r="E975" s="35" t="s">
        <v>3417</v>
      </c>
      <c r="F975" s="35" t="s">
        <v>3986</v>
      </c>
      <c r="G975" s="35" t="s">
        <v>3420</v>
      </c>
      <c r="H975" s="35" t="s">
        <v>3417</v>
      </c>
      <c r="I975" s="84" t="s">
        <v>7449</v>
      </c>
      <c r="J975" s="35" t="s">
        <v>3417</v>
      </c>
      <c r="K975" s="27" t="str">
        <f t="shared" si="44"/>
        <v>000100002001060001</v>
      </c>
      <c r="L975" s="106"/>
    </row>
    <row r="976" spans="1:12" s="87" customFormat="1">
      <c r="A976" s="32" t="s">
        <v>10794</v>
      </c>
      <c r="B976" s="32"/>
      <c r="C976" s="33">
        <v>3</v>
      </c>
      <c r="D976" s="50" t="s">
        <v>3355</v>
      </c>
      <c r="E976" s="50" t="s">
        <v>3417</v>
      </c>
      <c r="F976" s="50" t="s">
        <v>3986</v>
      </c>
      <c r="G976" s="50" t="s">
        <v>3420</v>
      </c>
      <c r="H976" s="50" t="s">
        <v>3417</v>
      </c>
      <c r="I976" s="83" t="s">
        <v>7450</v>
      </c>
      <c r="J976" s="50"/>
      <c r="K976" s="32" t="str">
        <f t="shared" si="44"/>
        <v>000100002001061</v>
      </c>
      <c r="L976" s="107"/>
    </row>
    <row r="977" spans="1:12" s="87" customFormat="1">
      <c r="A977" s="32" t="s">
        <v>10795</v>
      </c>
      <c r="B977" s="32"/>
      <c r="C977" s="33">
        <v>3</v>
      </c>
      <c r="D977" s="50" t="s">
        <v>3355</v>
      </c>
      <c r="E977" s="50" t="s">
        <v>3417</v>
      </c>
      <c r="F977" s="50" t="s">
        <v>3986</v>
      </c>
      <c r="G977" s="50" t="s">
        <v>3420</v>
      </c>
      <c r="H977" s="50" t="s">
        <v>3417</v>
      </c>
      <c r="I977" s="83" t="s">
        <v>7451</v>
      </c>
      <c r="J977" s="50"/>
      <c r="K977" s="32" t="str">
        <f t="shared" si="44"/>
        <v>000100002001062</v>
      </c>
      <c r="L977" s="107"/>
    </row>
    <row r="978" spans="1:12" s="52" customFormat="1">
      <c r="A978" s="21" t="s">
        <v>493</v>
      </c>
      <c r="B978" s="21"/>
      <c r="C978" s="22">
        <v>3</v>
      </c>
      <c r="D978" s="21" t="s">
        <v>3355</v>
      </c>
      <c r="E978" s="21" t="s">
        <v>3417</v>
      </c>
      <c r="F978" s="21" t="s">
        <v>3986</v>
      </c>
      <c r="G978" s="21" t="s">
        <v>3420</v>
      </c>
      <c r="H978" s="21" t="s">
        <v>3417</v>
      </c>
      <c r="I978" s="51" t="s">
        <v>7452</v>
      </c>
      <c r="J978" s="23"/>
      <c r="K978" s="21" t="str">
        <f t="shared" si="44"/>
        <v>000100002001063</v>
      </c>
      <c r="L978" s="106"/>
    </row>
    <row r="979" spans="1:12" s="52" customFormat="1">
      <c r="A979" s="27" t="s">
        <v>1845</v>
      </c>
      <c r="B979" s="27"/>
      <c r="C979" s="28">
        <v>4</v>
      </c>
      <c r="D979" s="27" t="s">
        <v>3355</v>
      </c>
      <c r="E979" s="27" t="s">
        <v>3417</v>
      </c>
      <c r="F979" s="27" t="s">
        <v>3986</v>
      </c>
      <c r="G979" s="27" t="s">
        <v>3420</v>
      </c>
      <c r="H979" s="27" t="s">
        <v>3417</v>
      </c>
      <c r="I979" s="84" t="s">
        <v>7452</v>
      </c>
      <c r="J979" s="55" t="s">
        <v>3417</v>
      </c>
      <c r="K979" s="27" t="str">
        <f t="shared" si="44"/>
        <v>000100002001063001</v>
      </c>
    </row>
    <row r="980" spans="1:12" s="52" customFormat="1">
      <c r="A980" s="21" t="s">
        <v>496</v>
      </c>
      <c r="B980" s="21"/>
      <c r="C980" s="22">
        <v>3</v>
      </c>
      <c r="D980" s="21" t="s">
        <v>3355</v>
      </c>
      <c r="E980" s="21" t="s">
        <v>3417</v>
      </c>
      <c r="F980" s="21" t="s">
        <v>3986</v>
      </c>
      <c r="G980" s="21" t="s">
        <v>3420</v>
      </c>
      <c r="H980" s="21" t="s">
        <v>3417</v>
      </c>
      <c r="I980" s="51" t="s">
        <v>7453</v>
      </c>
      <c r="J980" s="23"/>
      <c r="K980" s="21" t="str">
        <f t="shared" si="44"/>
        <v>000100002001064</v>
      </c>
      <c r="L980" s="106"/>
    </row>
    <row r="981" spans="1:12" s="52" customFormat="1">
      <c r="A981" s="27" t="s">
        <v>1845</v>
      </c>
      <c r="B981" s="27"/>
      <c r="C981" s="28">
        <v>4</v>
      </c>
      <c r="D981" s="27" t="s">
        <v>3355</v>
      </c>
      <c r="E981" s="27" t="s">
        <v>3417</v>
      </c>
      <c r="F981" s="27" t="s">
        <v>3986</v>
      </c>
      <c r="G981" s="27" t="s">
        <v>3420</v>
      </c>
      <c r="H981" s="27" t="s">
        <v>3417</v>
      </c>
      <c r="I981" s="84" t="s">
        <v>7453</v>
      </c>
      <c r="J981" s="35" t="s">
        <v>3417</v>
      </c>
      <c r="K981" s="27" t="str">
        <f t="shared" si="44"/>
        <v>000100002001064001</v>
      </c>
    </row>
    <row r="982" spans="1:12" s="52" customFormat="1">
      <c r="A982" s="21" t="s">
        <v>499</v>
      </c>
      <c r="B982" s="21"/>
      <c r="C982" s="22">
        <v>3</v>
      </c>
      <c r="D982" s="21" t="s">
        <v>3355</v>
      </c>
      <c r="E982" s="21" t="s">
        <v>3417</v>
      </c>
      <c r="F982" s="21" t="s">
        <v>3986</v>
      </c>
      <c r="G982" s="21" t="s">
        <v>3420</v>
      </c>
      <c r="H982" s="21" t="s">
        <v>3417</v>
      </c>
      <c r="I982" s="51" t="s">
        <v>7454</v>
      </c>
      <c r="J982" s="23"/>
      <c r="K982" s="21" t="str">
        <f t="shared" si="44"/>
        <v>000100002001065</v>
      </c>
      <c r="L982" s="106"/>
    </row>
    <row r="983" spans="1:12" s="52" customFormat="1">
      <c r="A983" s="27" t="s">
        <v>1845</v>
      </c>
      <c r="B983" s="27"/>
      <c r="C983" s="28">
        <v>4</v>
      </c>
      <c r="D983" s="27" t="s">
        <v>3355</v>
      </c>
      <c r="E983" s="27" t="s">
        <v>3417</v>
      </c>
      <c r="F983" s="27" t="s">
        <v>3986</v>
      </c>
      <c r="G983" s="27" t="s">
        <v>3420</v>
      </c>
      <c r="H983" s="27" t="s">
        <v>3417</v>
      </c>
      <c r="I983" s="84" t="s">
        <v>7454</v>
      </c>
      <c r="J983" s="35" t="s">
        <v>3417</v>
      </c>
      <c r="K983" s="27" t="str">
        <f t="shared" si="44"/>
        <v>000100002001065001</v>
      </c>
    </row>
    <row r="984" spans="1:12" s="52" customFormat="1">
      <c r="A984" s="21" t="s">
        <v>502</v>
      </c>
      <c r="B984" s="21"/>
      <c r="C984" s="22">
        <v>3</v>
      </c>
      <c r="D984" s="21" t="s">
        <v>3355</v>
      </c>
      <c r="E984" s="21" t="s">
        <v>3417</v>
      </c>
      <c r="F984" s="21" t="s">
        <v>3986</v>
      </c>
      <c r="G984" s="21" t="s">
        <v>3420</v>
      </c>
      <c r="H984" s="21" t="s">
        <v>3417</v>
      </c>
      <c r="I984" s="51" t="s">
        <v>7455</v>
      </c>
      <c r="J984" s="23"/>
      <c r="K984" s="21" t="str">
        <f t="shared" si="44"/>
        <v>000100002001066</v>
      </c>
      <c r="L984" s="106"/>
    </row>
    <row r="985" spans="1:12" s="52" customFormat="1">
      <c r="A985" s="27" t="s">
        <v>1845</v>
      </c>
      <c r="B985" s="27"/>
      <c r="C985" s="28">
        <v>4</v>
      </c>
      <c r="D985" s="27" t="s">
        <v>3355</v>
      </c>
      <c r="E985" s="27" t="s">
        <v>3417</v>
      </c>
      <c r="F985" s="27" t="s">
        <v>3986</v>
      </c>
      <c r="G985" s="27" t="s">
        <v>3420</v>
      </c>
      <c r="H985" s="27" t="s">
        <v>3417</v>
      </c>
      <c r="I985" s="84" t="s">
        <v>7455</v>
      </c>
      <c r="J985" s="35" t="s">
        <v>3417</v>
      </c>
      <c r="K985" s="27" t="str">
        <f t="shared" si="44"/>
        <v>000100002001066001</v>
      </c>
    </row>
    <row r="986" spans="1:12" s="52" customFormat="1">
      <c r="A986" s="21" t="s">
        <v>505</v>
      </c>
      <c r="B986" s="21"/>
      <c r="C986" s="22">
        <v>3</v>
      </c>
      <c r="D986" s="21" t="s">
        <v>3355</v>
      </c>
      <c r="E986" s="21" t="s">
        <v>3417</v>
      </c>
      <c r="F986" s="21" t="s">
        <v>3986</v>
      </c>
      <c r="G986" s="21" t="s">
        <v>3420</v>
      </c>
      <c r="H986" s="21" t="s">
        <v>3417</v>
      </c>
      <c r="I986" s="51" t="s">
        <v>7456</v>
      </c>
      <c r="J986" s="23"/>
      <c r="K986" s="21" t="str">
        <f t="shared" si="44"/>
        <v>000100002001067</v>
      </c>
      <c r="L986" s="106"/>
    </row>
    <row r="987" spans="1:12" s="52" customFormat="1">
      <c r="A987" s="27" t="s">
        <v>1845</v>
      </c>
      <c r="B987" s="27"/>
      <c r="C987" s="28">
        <v>4</v>
      </c>
      <c r="D987" s="27" t="s">
        <v>3355</v>
      </c>
      <c r="E987" s="27" t="s">
        <v>3417</v>
      </c>
      <c r="F987" s="27" t="s">
        <v>3986</v>
      </c>
      <c r="G987" s="27" t="s">
        <v>3420</v>
      </c>
      <c r="H987" s="27" t="s">
        <v>3417</v>
      </c>
      <c r="I987" s="84" t="s">
        <v>7456</v>
      </c>
      <c r="J987" s="35" t="s">
        <v>3417</v>
      </c>
      <c r="K987" s="27" t="str">
        <f t="shared" si="44"/>
        <v>000100002001067001</v>
      </c>
    </row>
    <row r="988" spans="1:12" s="52" customFormat="1">
      <c r="A988" s="21" t="s">
        <v>508</v>
      </c>
      <c r="B988" s="21"/>
      <c r="C988" s="22">
        <v>3</v>
      </c>
      <c r="D988" s="21" t="s">
        <v>3355</v>
      </c>
      <c r="E988" s="21" t="s">
        <v>3417</v>
      </c>
      <c r="F988" s="21" t="s">
        <v>3986</v>
      </c>
      <c r="G988" s="21" t="s">
        <v>3420</v>
      </c>
      <c r="H988" s="21" t="s">
        <v>3417</v>
      </c>
      <c r="I988" s="51" t="s">
        <v>7457</v>
      </c>
      <c r="J988" s="23"/>
      <c r="K988" s="21" t="str">
        <f t="shared" si="44"/>
        <v>000100002001068</v>
      </c>
      <c r="L988" s="106"/>
    </row>
    <row r="989" spans="1:12" s="52" customFormat="1">
      <c r="A989" s="27" t="s">
        <v>1845</v>
      </c>
      <c r="B989" s="27"/>
      <c r="C989" s="28">
        <v>4</v>
      </c>
      <c r="D989" s="27" t="s">
        <v>3355</v>
      </c>
      <c r="E989" s="27" t="s">
        <v>3417</v>
      </c>
      <c r="F989" s="27" t="s">
        <v>3986</v>
      </c>
      <c r="G989" s="27" t="s">
        <v>3420</v>
      </c>
      <c r="H989" s="27" t="s">
        <v>3417</v>
      </c>
      <c r="I989" s="84" t="s">
        <v>7457</v>
      </c>
      <c r="J989" s="35" t="s">
        <v>3417</v>
      </c>
      <c r="K989" s="27" t="str">
        <f t="shared" si="44"/>
        <v>000100002001068001</v>
      </c>
    </row>
    <row r="990" spans="1:12" s="87" customFormat="1">
      <c r="A990" s="32" t="s">
        <v>10796</v>
      </c>
      <c r="B990" s="32"/>
      <c r="C990" s="33">
        <v>3</v>
      </c>
      <c r="D990" s="50" t="s">
        <v>3355</v>
      </c>
      <c r="E990" s="50" t="s">
        <v>3417</v>
      </c>
      <c r="F990" s="50" t="s">
        <v>3986</v>
      </c>
      <c r="G990" s="50" t="s">
        <v>3420</v>
      </c>
      <c r="H990" s="50" t="s">
        <v>3417</v>
      </c>
      <c r="I990" s="83" t="s">
        <v>7458</v>
      </c>
      <c r="J990" s="50"/>
      <c r="K990" s="32" t="str">
        <f t="shared" si="44"/>
        <v>000100002001069</v>
      </c>
      <c r="L990" s="107"/>
    </row>
    <row r="991" spans="1:12" s="87" customFormat="1">
      <c r="A991" s="32" t="s">
        <v>10797</v>
      </c>
      <c r="B991" s="32"/>
      <c r="C991" s="33">
        <v>3</v>
      </c>
      <c r="D991" s="50" t="s">
        <v>3355</v>
      </c>
      <c r="E991" s="50" t="s">
        <v>3417</v>
      </c>
      <c r="F991" s="50" t="s">
        <v>3986</v>
      </c>
      <c r="G991" s="50" t="s">
        <v>3420</v>
      </c>
      <c r="H991" s="50" t="s">
        <v>3417</v>
      </c>
      <c r="I991" s="83" t="s">
        <v>7459</v>
      </c>
      <c r="J991" s="50"/>
      <c r="K991" s="32" t="str">
        <f t="shared" si="44"/>
        <v>000100002001070</v>
      </c>
      <c r="L991" s="107"/>
    </row>
    <row r="992" spans="1:12" s="52" customFormat="1">
      <c r="A992" s="21" t="s">
        <v>511</v>
      </c>
      <c r="B992" s="21"/>
      <c r="C992" s="22">
        <v>3</v>
      </c>
      <c r="D992" s="21" t="s">
        <v>3355</v>
      </c>
      <c r="E992" s="21" t="s">
        <v>3417</v>
      </c>
      <c r="F992" s="21" t="s">
        <v>3986</v>
      </c>
      <c r="G992" s="21" t="s">
        <v>3420</v>
      </c>
      <c r="H992" s="21" t="s">
        <v>3417</v>
      </c>
      <c r="I992" s="51" t="s">
        <v>7460</v>
      </c>
      <c r="J992" s="23"/>
      <c r="K992" s="21" t="str">
        <f t="shared" si="44"/>
        <v>000100002001071</v>
      </c>
      <c r="L992" s="106"/>
    </row>
    <row r="993" spans="1:12" s="52" customFormat="1">
      <c r="A993" s="27" t="s">
        <v>1845</v>
      </c>
      <c r="B993" s="27"/>
      <c r="C993" s="28">
        <v>4</v>
      </c>
      <c r="D993" s="27" t="s">
        <v>3355</v>
      </c>
      <c r="E993" s="27" t="s">
        <v>3417</v>
      </c>
      <c r="F993" s="27" t="s">
        <v>3986</v>
      </c>
      <c r="G993" s="27" t="s">
        <v>3420</v>
      </c>
      <c r="H993" s="27" t="s">
        <v>3417</v>
      </c>
      <c r="I993" s="84" t="s">
        <v>7460</v>
      </c>
      <c r="J993" s="35" t="s">
        <v>3417</v>
      </c>
      <c r="K993" s="27" t="str">
        <f t="shared" si="44"/>
        <v>000100002001071001</v>
      </c>
    </row>
    <row r="994" spans="1:12" s="52" customFormat="1">
      <c r="A994" s="21" t="s">
        <v>514</v>
      </c>
      <c r="B994" s="21"/>
      <c r="C994" s="22">
        <v>3</v>
      </c>
      <c r="D994" s="21" t="s">
        <v>3355</v>
      </c>
      <c r="E994" s="21" t="s">
        <v>3417</v>
      </c>
      <c r="F994" s="21" t="s">
        <v>3986</v>
      </c>
      <c r="G994" s="21" t="s">
        <v>3420</v>
      </c>
      <c r="H994" s="21" t="s">
        <v>3417</v>
      </c>
      <c r="I994" s="51" t="s">
        <v>7461</v>
      </c>
      <c r="J994" s="23"/>
      <c r="K994" s="21" t="str">
        <f t="shared" si="44"/>
        <v>000100002001072</v>
      </c>
      <c r="L994" s="106"/>
    </row>
    <row r="995" spans="1:12" s="52" customFormat="1">
      <c r="A995" s="27" t="s">
        <v>1845</v>
      </c>
      <c r="B995" s="27"/>
      <c r="C995" s="28">
        <v>4</v>
      </c>
      <c r="D995" s="27" t="s">
        <v>3355</v>
      </c>
      <c r="E995" s="27" t="s">
        <v>3417</v>
      </c>
      <c r="F995" s="27" t="s">
        <v>3986</v>
      </c>
      <c r="G995" s="27" t="s">
        <v>3420</v>
      </c>
      <c r="H995" s="27" t="s">
        <v>3417</v>
      </c>
      <c r="I995" s="84" t="s">
        <v>7461</v>
      </c>
      <c r="J995" s="55" t="s">
        <v>3417</v>
      </c>
      <c r="K995" s="108" t="str">
        <f t="shared" si="44"/>
        <v>000100002001072001</v>
      </c>
    </row>
    <row r="996" spans="1:12" s="87" customFormat="1">
      <c r="A996" s="32" t="s">
        <v>10798</v>
      </c>
      <c r="B996" s="32"/>
      <c r="C996" s="33">
        <v>3</v>
      </c>
      <c r="D996" s="50" t="s">
        <v>3355</v>
      </c>
      <c r="E996" s="50" t="s">
        <v>3417</v>
      </c>
      <c r="F996" s="50" t="s">
        <v>3986</v>
      </c>
      <c r="G996" s="50" t="s">
        <v>3420</v>
      </c>
      <c r="H996" s="50" t="s">
        <v>3417</v>
      </c>
      <c r="I996" s="83" t="s">
        <v>7462</v>
      </c>
      <c r="J996" s="50"/>
      <c r="K996" s="32" t="str">
        <f t="shared" si="44"/>
        <v>000100002001073</v>
      </c>
      <c r="L996" s="107"/>
    </row>
    <row r="997" spans="1:12" s="52" customFormat="1">
      <c r="A997" s="21" t="s">
        <v>517</v>
      </c>
      <c r="B997" s="21"/>
      <c r="C997" s="22">
        <v>3</v>
      </c>
      <c r="D997" s="21" t="s">
        <v>3355</v>
      </c>
      <c r="E997" s="21" t="s">
        <v>3417</v>
      </c>
      <c r="F997" s="21" t="s">
        <v>3986</v>
      </c>
      <c r="G997" s="21" t="s">
        <v>3420</v>
      </c>
      <c r="H997" s="21" t="s">
        <v>3417</v>
      </c>
      <c r="I997" s="51" t="s">
        <v>7463</v>
      </c>
      <c r="J997" s="23"/>
      <c r="K997" s="21" t="str">
        <f t="shared" si="44"/>
        <v>000100002001074</v>
      </c>
      <c r="L997" s="106"/>
    </row>
    <row r="998" spans="1:12" s="52" customFormat="1">
      <c r="A998" s="27" t="s">
        <v>1845</v>
      </c>
      <c r="B998" s="27"/>
      <c r="C998" s="28">
        <v>4</v>
      </c>
      <c r="D998" s="27" t="s">
        <v>3355</v>
      </c>
      <c r="E998" s="27" t="s">
        <v>3417</v>
      </c>
      <c r="F998" s="27" t="s">
        <v>3986</v>
      </c>
      <c r="G998" s="27" t="s">
        <v>3420</v>
      </c>
      <c r="H998" s="27" t="s">
        <v>3417</v>
      </c>
      <c r="I998" s="84" t="s">
        <v>7463</v>
      </c>
      <c r="J998" s="35" t="s">
        <v>3417</v>
      </c>
      <c r="K998" s="27" t="str">
        <f t="shared" si="44"/>
        <v>000100002001074001</v>
      </c>
    </row>
    <row r="999" spans="1:12" s="52" customFormat="1">
      <c r="A999" s="21" t="s">
        <v>520</v>
      </c>
      <c r="B999" s="21"/>
      <c r="C999" s="22">
        <v>3</v>
      </c>
      <c r="D999" s="21" t="s">
        <v>3355</v>
      </c>
      <c r="E999" s="21" t="s">
        <v>3417</v>
      </c>
      <c r="F999" s="21" t="s">
        <v>3986</v>
      </c>
      <c r="G999" s="21" t="s">
        <v>3420</v>
      </c>
      <c r="H999" s="21" t="s">
        <v>3417</v>
      </c>
      <c r="I999" s="51" t="s">
        <v>7464</v>
      </c>
      <c r="J999" s="23"/>
      <c r="K999" s="21" t="str">
        <f t="shared" si="44"/>
        <v>000100002001075</v>
      </c>
      <c r="L999" s="106"/>
    </row>
    <row r="1000" spans="1:12" s="52" customFormat="1">
      <c r="A1000" s="27" t="s">
        <v>1845</v>
      </c>
      <c r="B1000" s="27"/>
      <c r="C1000" s="28">
        <v>4</v>
      </c>
      <c r="D1000" s="27" t="s">
        <v>3355</v>
      </c>
      <c r="E1000" s="27" t="s">
        <v>3417</v>
      </c>
      <c r="F1000" s="27" t="s">
        <v>3986</v>
      </c>
      <c r="G1000" s="27" t="s">
        <v>3420</v>
      </c>
      <c r="H1000" s="27" t="s">
        <v>3417</v>
      </c>
      <c r="I1000" s="84" t="s">
        <v>7464</v>
      </c>
      <c r="J1000" s="35" t="s">
        <v>3417</v>
      </c>
      <c r="K1000" s="27" t="str">
        <f t="shared" si="44"/>
        <v>000100002001075001</v>
      </c>
    </row>
    <row r="1001" spans="1:12" s="87" customFormat="1">
      <c r="A1001" s="29" t="s">
        <v>10799</v>
      </c>
      <c r="B1001" s="29"/>
      <c r="C1001" s="30">
        <v>3</v>
      </c>
      <c r="D1001" s="31" t="s">
        <v>3355</v>
      </c>
      <c r="E1001" s="31" t="s">
        <v>3417</v>
      </c>
      <c r="F1001" s="31" t="s">
        <v>3986</v>
      </c>
      <c r="G1001" s="31" t="s">
        <v>3420</v>
      </c>
      <c r="H1001" s="31" t="s">
        <v>3417</v>
      </c>
      <c r="I1001" s="93" t="s">
        <v>7465</v>
      </c>
      <c r="J1001" s="31"/>
      <c r="K1001" s="29" t="str">
        <f t="shared" si="44"/>
        <v>000100002001076</v>
      </c>
      <c r="L1001" s="107"/>
    </row>
    <row r="1002" spans="1:12" s="87" customFormat="1">
      <c r="A1002" s="29" t="s">
        <v>10800</v>
      </c>
      <c r="B1002" s="29"/>
      <c r="C1002" s="30">
        <v>3</v>
      </c>
      <c r="D1002" s="31" t="s">
        <v>3355</v>
      </c>
      <c r="E1002" s="31" t="s">
        <v>3417</v>
      </c>
      <c r="F1002" s="31" t="s">
        <v>3986</v>
      </c>
      <c r="G1002" s="31" t="s">
        <v>3420</v>
      </c>
      <c r="H1002" s="31" t="s">
        <v>3417</v>
      </c>
      <c r="I1002" s="93" t="s">
        <v>7466</v>
      </c>
      <c r="J1002" s="31"/>
      <c r="K1002" s="29" t="str">
        <f t="shared" si="44"/>
        <v>000100002001077</v>
      </c>
      <c r="L1002" s="107"/>
    </row>
    <row r="1003" spans="1:12" s="52" customFormat="1">
      <c r="A1003" s="21" t="s">
        <v>529</v>
      </c>
      <c r="B1003" s="21"/>
      <c r="C1003" s="22">
        <v>3</v>
      </c>
      <c r="D1003" s="23" t="s">
        <v>3355</v>
      </c>
      <c r="E1003" s="23" t="s">
        <v>3417</v>
      </c>
      <c r="F1003" s="23" t="s">
        <v>3986</v>
      </c>
      <c r="G1003" s="23" t="s">
        <v>3420</v>
      </c>
      <c r="H1003" s="23" t="s">
        <v>3417</v>
      </c>
      <c r="I1003" s="51" t="s">
        <v>7467</v>
      </c>
      <c r="J1003" s="23"/>
      <c r="K1003" s="21" t="str">
        <f t="shared" si="44"/>
        <v>000100002001078</v>
      </c>
      <c r="L1003" s="106"/>
    </row>
    <row r="1004" spans="1:12" s="52" customFormat="1">
      <c r="A1004" s="21" t="s">
        <v>532</v>
      </c>
      <c r="B1004" s="21"/>
      <c r="C1004" s="22">
        <v>3</v>
      </c>
      <c r="D1004" s="23" t="s">
        <v>3355</v>
      </c>
      <c r="E1004" s="23" t="s">
        <v>3417</v>
      </c>
      <c r="F1004" s="23" t="s">
        <v>3986</v>
      </c>
      <c r="G1004" s="23" t="s">
        <v>3420</v>
      </c>
      <c r="H1004" s="23" t="s">
        <v>3417</v>
      </c>
      <c r="I1004" s="51" t="s">
        <v>7468</v>
      </c>
      <c r="J1004" s="23"/>
      <c r="K1004" s="21" t="str">
        <f t="shared" si="44"/>
        <v>000100002001079</v>
      </c>
      <c r="L1004" s="106"/>
    </row>
    <row r="1005" spans="1:12" s="52" customFormat="1">
      <c r="A1005" s="21" t="s">
        <v>534</v>
      </c>
      <c r="B1005" s="21"/>
      <c r="C1005" s="22">
        <v>3</v>
      </c>
      <c r="D1005" s="23" t="s">
        <v>3355</v>
      </c>
      <c r="E1005" s="23" t="s">
        <v>3417</v>
      </c>
      <c r="F1005" s="23" t="s">
        <v>3986</v>
      </c>
      <c r="G1005" s="23" t="s">
        <v>3420</v>
      </c>
      <c r="H1005" s="23" t="s">
        <v>3417</v>
      </c>
      <c r="I1005" s="51" t="s">
        <v>7469</v>
      </c>
      <c r="J1005" s="23"/>
      <c r="K1005" s="21" t="str">
        <f t="shared" si="44"/>
        <v>000100002001080</v>
      </c>
      <c r="L1005" s="106"/>
    </row>
    <row r="1006" spans="1:12" s="52" customFormat="1">
      <c r="A1006" s="21" t="s">
        <v>536</v>
      </c>
      <c r="B1006" s="21"/>
      <c r="C1006" s="22">
        <v>3</v>
      </c>
      <c r="D1006" s="23" t="s">
        <v>3355</v>
      </c>
      <c r="E1006" s="23" t="s">
        <v>3417</v>
      </c>
      <c r="F1006" s="23" t="s">
        <v>3986</v>
      </c>
      <c r="G1006" s="23" t="s">
        <v>3420</v>
      </c>
      <c r="H1006" s="23" t="s">
        <v>3417</v>
      </c>
      <c r="I1006" s="51" t="s">
        <v>7470</v>
      </c>
      <c r="J1006" s="23"/>
      <c r="K1006" s="21" t="str">
        <f t="shared" si="44"/>
        <v>000100002001081</v>
      </c>
      <c r="L1006" s="106"/>
    </row>
    <row r="1007" spans="1:12" s="52" customFormat="1">
      <c r="A1007" s="21" t="s">
        <v>538</v>
      </c>
      <c r="B1007" s="21"/>
      <c r="C1007" s="22">
        <v>3</v>
      </c>
      <c r="D1007" s="23" t="s">
        <v>3355</v>
      </c>
      <c r="E1007" s="23" t="s">
        <v>3417</v>
      </c>
      <c r="F1007" s="23" t="s">
        <v>3986</v>
      </c>
      <c r="G1007" s="23" t="s">
        <v>3420</v>
      </c>
      <c r="H1007" s="23" t="s">
        <v>3417</v>
      </c>
      <c r="I1007" s="51" t="s">
        <v>7471</v>
      </c>
      <c r="J1007" s="23"/>
      <c r="K1007" s="21" t="str">
        <f t="shared" si="44"/>
        <v>000100002001082</v>
      </c>
      <c r="L1007" s="106"/>
    </row>
    <row r="1008" spans="1:12" s="52" customFormat="1">
      <c r="A1008" s="21" t="s">
        <v>540</v>
      </c>
      <c r="B1008" s="21"/>
      <c r="C1008" s="22">
        <v>3</v>
      </c>
      <c r="D1008" s="23" t="s">
        <v>3355</v>
      </c>
      <c r="E1008" s="23" t="s">
        <v>3417</v>
      </c>
      <c r="F1008" s="23" t="s">
        <v>3986</v>
      </c>
      <c r="G1008" s="23" t="s">
        <v>3420</v>
      </c>
      <c r="H1008" s="23" t="s">
        <v>3417</v>
      </c>
      <c r="I1008" s="51" t="s">
        <v>7472</v>
      </c>
      <c r="J1008" s="23"/>
      <c r="K1008" s="21" t="str">
        <f t="shared" si="44"/>
        <v>000100002001083</v>
      </c>
      <c r="L1008" s="106"/>
    </row>
    <row r="1009" spans="1:12" s="52" customFormat="1">
      <c r="A1009" s="21" t="s">
        <v>542</v>
      </c>
      <c r="B1009" s="21"/>
      <c r="C1009" s="22">
        <v>3</v>
      </c>
      <c r="D1009" s="23" t="s">
        <v>3355</v>
      </c>
      <c r="E1009" s="23" t="s">
        <v>3417</v>
      </c>
      <c r="F1009" s="23" t="s">
        <v>3986</v>
      </c>
      <c r="G1009" s="23" t="s">
        <v>3420</v>
      </c>
      <c r="H1009" s="23" t="s">
        <v>3417</v>
      </c>
      <c r="I1009" s="51" t="s">
        <v>7473</v>
      </c>
      <c r="J1009" s="23"/>
      <c r="K1009" s="21" t="str">
        <f t="shared" si="44"/>
        <v>000100002001084</v>
      </c>
      <c r="L1009" s="106"/>
    </row>
    <row r="1010" spans="1:12" s="52" customFormat="1">
      <c r="A1010" s="21" t="s">
        <v>544</v>
      </c>
      <c r="B1010" s="21"/>
      <c r="C1010" s="22">
        <v>3</v>
      </c>
      <c r="D1010" s="23" t="s">
        <v>3355</v>
      </c>
      <c r="E1010" s="23" t="s">
        <v>3417</v>
      </c>
      <c r="F1010" s="23" t="s">
        <v>3986</v>
      </c>
      <c r="G1010" s="23" t="s">
        <v>3420</v>
      </c>
      <c r="H1010" s="23" t="s">
        <v>3417</v>
      </c>
      <c r="I1010" s="51" t="s">
        <v>7474</v>
      </c>
      <c r="J1010" s="23"/>
      <c r="K1010" s="21" t="str">
        <f t="shared" si="44"/>
        <v>000100002001085</v>
      </c>
      <c r="L1010" s="106"/>
    </row>
    <row r="1011" spans="1:12" s="52" customFormat="1">
      <c r="A1011" s="21" t="s">
        <v>546</v>
      </c>
      <c r="B1011" s="21"/>
      <c r="C1011" s="22">
        <v>3</v>
      </c>
      <c r="D1011" s="23" t="s">
        <v>3355</v>
      </c>
      <c r="E1011" s="23" t="s">
        <v>3417</v>
      </c>
      <c r="F1011" s="23" t="s">
        <v>3986</v>
      </c>
      <c r="G1011" s="23" t="s">
        <v>3420</v>
      </c>
      <c r="H1011" s="23" t="s">
        <v>3417</v>
      </c>
      <c r="I1011" s="51" t="s">
        <v>7475</v>
      </c>
      <c r="J1011" s="23"/>
      <c r="K1011" s="21" t="str">
        <f t="shared" si="44"/>
        <v>000100002001086</v>
      </c>
      <c r="L1011" s="106"/>
    </row>
    <row r="1012" spans="1:12" s="52" customFormat="1">
      <c r="A1012" s="21" t="s">
        <v>548</v>
      </c>
      <c r="B1012" s="21"/>
      <c r="C1012" s="22">
        <v>3</v>
      </c>
      <c r="D1012" s="23" t="s">
        <v>3355</v>
      </c>
      <c r="E1012" s="23" t="s">
        <v>3417</v>
      </c>
      <c r="F1012" s="23" t="s">
        <v>3986</v>
      </c>
      <c r="G1012" s="23" t="s">
        <v>3420</v>
      </c>
      <c r="H1012" s="23" t="s">
        <v>3417</v>
      </c>
      <c r="I1012" s="51" t="s">
        <v>7476</v>
      </c>
      <c r="J1012" s="23"/>
      <c r="K1012" s="21" t="str">
        <f t="shared" si="44"/>
        <v>000100002001087</v>
      </c>
      <c r="L1012" s="106"/>
    </row>
    <row r="1013" spans="1:12" s="52" customFormat="1">
      <c r="A1013" s="21" t="s">
        <v>550</v>
      </c>
      <c r="B1013" s="21"/>
      <c r="C1013" s="22">
        <v>3</v>
      </c>
      <c r="D1013" s="23" t="s">
        <v>3355</v>
      </c>
      <c r="E1013" s="23" t="s">
        <v>3417</v>
      </c>
      <c r="F1013" s="23" t="s">
        <v>3986</v>
      </c>
      <c r="G1013" s="23" t="s">
        <v>3420</v>
      </c>
      <c r="H1013" s="23" t="s">
        <v>3417</v>
      </c>
      <c r="I1013" s="51" t="s">
        <v>7477</v>
      </c>
      <c r="J1013" s="23"/>
      <c r="K1013" s="21" t="str">
        <f t="shared" si="44"/>
        <v>000100002001088</v>
      </c>
      <c r="L1013" s="106"/>
    </row>
    <row r="1014" spans="1:12" s="52" customFormat="1">
      <c r="A1014" s="27" t="s">
        <v>3581</v>
      </c>
      <c r="B1014" s="27"/>
      <c r="C1014" s="28">
        <v>4</v>
      </c>
      <c r="D1014" s="35" t="s">
        <v>3355</v>
      </c>
      <c r="E1014" s="35" t="s">
        <v>3417</v>
      </c>
      <c r="F1014" s="35" t="s">
        <v>3986</v>
      </c>
      <c r="G1014" s="35" t="s">
        <v>3420</v>
      </c>
      <c r="H1014" s="35" t="s">
        <v>3417</v>
      </c>
      <c r="I1014" s="84" t="s">
        <v>7477</v>
      </c>
      <c r="J1014" s="35" t="s">
        <v>3417</v>
      </c>
      <c r="K1014" s="27" t="str">
        <f t="shared" si="44"/>
        <v>000100002001088001</v>
      </c>
    </row>
    <row r="1015" spans="1:12" s="52" customFormat="1">
      <c r="A1015" s="27" t="s">
        <v>3582</v>
      </c>
      <c r="B1015" s="27"/>
      <c r="C1015" s="28">
        <v>4</v>
      </c>
      <c r="D1015" s="35" t="s">
        <v>3355</v>
      </c>
      <c r="E1015" s="35" t="s">
        <v>3417</v>
      </c>
      <c r="F1015" s="35" t="s">
        <v>3986</v>
      </c>
      <c r="G1015" s="35" t="s">
        <v>3420</v>
      </c>
      <c r="H1015" s="35" t="s">
        <v>3417</v>
      </c>
      <c r="I1015" s="84" t="s">
        <v>7477</v>
      </c>
      <c r="J1015" s="35" t="s">
        <v>3420</v>
      </c>
      <c r="K1015" s="27" t="str">
        <f t="shared" si="44"/>
        <v>000100002001088002</v>
      </c>
    </row>
    <row r="1016" spans="1:12" s="52" customFormat="1">
      <c r="A1016" s="27" t="s">
        <v>10801</v>
      </c>
      <c r="B1016" s="27"/>
      <c r="C1016" s="28">
        <v>4</v>
      </c>
      <c r="D1016" s="35" t="s">
        <v>3355</v>
      </c>
      <c r="E1016" s="35" t="s">
        <v>3417</v>
      </c>
      <c r="F1016" s="35" t="s">
        <v>3986</v>
      </c>
      <c r="G1016" s="35" t="s">
        <v>3420</v>
      </c>
      <c r="H1016" s="35" t="s">
        <v>3417</v>
      </c>
      <c r="I1016" s="84" t="s">
        <v>7477</v>
      </c>
      <c r="J1016" s="35" t="s">
        <v>3423</v>
      </c>
      <c r="K1016" s="27" t="str">
        <f t="shared" si="44"/>
        <v>000100002001088003</v>
      </c>
    </row>
    <row r="1017" spans="1:12" s="52" customFormat="1">
      <c r="A1017" s="21" t="s">
        <v>553</v>
      </c>
      <c r="B1017" s="21"/>
      <c r="C1017" s="22">
        <v>3</v>
      </c>
      <c r="D1017" s="23" t="s">
        <v>3355</v>
      </c>
      <c r="E1017" s="23" t="s">
        <v>3417</v>
      </c>
      <c r="F1017" s="23" t="s">
        <v>3986</v>
      </c>
      <c r="G1017" s="23" t="s">
        <v>3420</v>
      </c>
      <c r="H1017" s="23" t="s">
        <v>3417</v>
      </c>
      <c r="I1017" s="51" t="s">
        <v>7478</v>
      </c>
      <c r="J1017" s="23"/>
      <c r="K1017" s="21" t="str">
        <f t="shared" si="44"/>
        <v>000100002001089</v>
      </c>
      <c r="L1017" s="106"/>
    </row>
    <row r="1018" spans="1:12" s="52" customFormat="1">
      <c r="A1018" s="27" t="s">
        <v>3581</v>
      </c>
      <c r="B1018" s="27"/>
      <c r="C1018" s="28">
        <v>4</v>
      </c>
      <c r="D1018" s="35" t="s">
        <v>3355</v>
      </c>
      <c r="E1018" s="35" t="s">
        <v>3417</v>
      </c>
      <c r="F1018" s="35" t="s">
        <v>3986</v>
      </c>
      <c r="G1018" s="35" t="s">
        <v>3420</v>
      </c>
      <c r="H1018" s="35" t="s">
        <v>3417</v>
      </c>
      <c r="I1018" s="84" t="s">
        <v>7478</v>
      </c>
      <c r="J1018" s="35" t="s">
        <v>3417</v>
      </c>
      <c r="K1018" s="27" t="str">
        <f t="shared" si="44"/>
        <v>000100002001089001</v>
      </c>
    </row>
    <row r="1019" spans="1:12" s="52" customFormat="1">
      <c r="A1019" s="27" t="s">
        <v>3582</v>
      </c>
      <c r="B1019" s="27"/>
      <c r="C1019" s="28">
        <v>4</v>
      </c>
      <c r="D1019" s="35" t="s">
        <v>3355</v>
      </c>
      <c r="E1019" s="35" t="s">
        <v>3417</v>
      </c>
      <c r="F1019" s="35" t="s">
        <v>3986</v>
      </c>
      <c r="G1019" s="35" t="s">
        <v>3420</v>
      </c>
      <c r="H1019" s="35" t="s">
        <v>3417</v>
      </c>
      <c r="I1019" s="84" t="s">
        <v>7478</v>
      </c>
      <c r="J1019" s="35" t="s">
        <v>3420</v>
      </c>
      <c r="K1019" s="27" t="str">
        <f t="shared" si="44"/>
        <v>000100002001089002</v>
      </c>
    </row>
    <row r="1020" spans="1:12" s="52" customFormat="1">
      <c r="A1020" s="27" t="s">
        <v>10801</v>
      </c>
      <c r="B1020" s="27"/>
      <c r="C1020" s="28">
        <v>4</v>
      </c>
      <c r="D1020" s="35" t="s">
        <v>3355</v>
      </c>
      <c r="E1020" s="35" t="s">
        <v>3417</v>
      </c>
      <c r="F1020" s="35" t="s">
        <v>3986</v>
      </c>
      <c r="G1020" s="35" t="s">
        <v>3420</v>
      </c>
      <c r="H1020" s="35" t="s">
        <v>3417</v>
      </c>
      <c r="I1020" s="84" t="s">
        <v>7478</v>
      </c>
      <c r="J1020" s="35" t="s">
        <v>3423</v>
      </c>
      <c r="K1020" s="27" t="str">
        <f t="shared" si="44"/>
        <v>000100002001089003</v>
      </c>
    </row>
    <row r="1021" spans="1:12" s="52" customFormat="1">
      <c r="A1021" s="21" t="s">
        <v>556</v>
      </c>
      <c r="B1021" s="21"/>
      <c r="C1021" s="22">
        <v>3</v>
      </c>
      <c r="D1021" s="23" t="s">
        <v>3355</v>
      </c>
      <c r="E1021" s="23" t="s">
        <v>3417</v>
      </c>
      <c r="F1021" s="23" t="s">
        <v>3986</v>
      </c>
      <c r="G1021" s="23" t="s">
        <v>3420</v>
      </c>
      <c r="H1021" s="23" t="s">
        <v>3417</v>
      </c>
      <c r="I1021" s="51" t="s">
        <v>7479</v>
      </c>
      <c r="J1021" s="23"/>
      <c r="K1021" s="21" t="str">
        <f t="shared" si="44"/>
        <v>000100002001090</v>
      </c>
      <c r="L1021" s="106"/>
    </row>
    <row r="1022" spans="1:12" s="52" customFormat="1">
      <c r="A1022" s="27" t="s">
        <v>3581</v>
      </c>
      <c r="B1022" s="27"/>
      <c r="C1022" s="28">
        <v>4</v>
      </c>
      <c r="D1022" s="35" t="s">
        <v>3355</v>
      </c>
      <c r="E1022" s="35" t="s">
        <v>3417</v>
      </c>
      <c r="F1022" s="35" t="s">
        <v>3986</v>
      </c>
      <c r="G1022" s="35" t="s">
        <v>3420</v>
      </c>
      <c r="H1022" s="35" t="s">
        <v>3417</v>
      </c>
      <c r="I1022" s="84" t="s">
        <v>7479</v>
      </c>
      <c r="J1022" s="35" t="s">
        <v>3417</v>
      </c>
      <c r="K1022" s="27" t="str">
        <f t="shared" si="44"/>
        <v>000100002001090001</v>
      </c>
    </row>
    <row r="1023" spans="1:12" s="52" customFormat="1">
      <c r="A1023" s="27" t="s">
        <v>3582</v>
      </c>
      <c r="B1023" s="27"/>
      <c r="C1023" s="28">
        <v>4</v>
      </c>
      <c r="D1023" s="35" t="s">
        <v>3355</v>
      </c>
      <c r="E1023" s="35" t="s">
        <v>3417</v>
      </c>
      <c r="F1023" s="35" t="s">
        <v>3986</v>
      </c>
      <c r="G1023" s="35" t="s">
        <v>3420</v>
      </c>
      <c r="H1023" s="35" t="s">
        <v>3417</v>
      </c>
      <c r="I1023" s="84" t="s">
        <v>7479</v>
      </c>
      <c r="J1023" s="35" t="s">
        <v>3420</v>
      </c>
      <c r="K1023" s="27" t="str">
        <f t="shared" si="44"/>
        <v>000100002001090002</v>
      </c>
    </row>
    <row r="1024" spans="1:12" s="52" customFormat="1">
      <c r="A1024" s="27" t="s">
        <v>10801</v>
      </c>
      <c r="B1024" s="27"/>
      <c r="C1024" s="28">
        <v>4</v>
      </c>
      <c r="D1024" s="35" t="s">
        <v>3355</v>
      </c>
      <c r="E1024" s="35" t="s">
        <v>3417</v>
      </c>
      <c r="F1024" s="35" t="s">
        <v>3986</v>
      </c>
      <c r="G1024" s="35" t="s">
        <v>3420</v>
      </c>
      <c r="H1024" s="35" t="s">
        <v>3417</v>
      </c>
      <c r="I1024" s="84" t="s">
        <v>7479</v>
      </c>
      <c r="J1024" s="35" t="s">
        <v>3423</v>
      </c>
      <c r="K1024" s="27" t="str">
        <f t="shared" si="44"/>
        <v>000100002001090003</v>
      </c>
    </row>
    <row r="1025" spans="1:12" s="52" customFormat="1">
      <c r="A1025" s="21" t="s">
        <v>559</v>
      </c>
      <c r="B1025" s="21"/>
      <c r="C1025" s="22">
        <v>3</v>
      </c>
      <c r="D1025" s="23" t="s">
        <v>3355</v>
      </c>
      <c r="E1025" s="23" t="s">
        <v>3417</v>
      </c>
      <c r="F1025" s="23" t="s">
        <v>3986</v>
      </c>
      <c r="G1025" s="23" t="s">
        <v>3420</v>
      </c>
      <c r="H1025" s="23" t="s">
        <v>3417</v>
      </c>
      <c r="I1025" s="51" t="s">
        <v>7480</v>
      </c>
      <c r="J1025" s="23"/>
      <c r="K1025" s="21" t="str">
        <f t="shared" si="44"/>
        <v>000100002001091</v>
      </c>
      <c r="L1025" s="106"/>
    </row>
    <row r="1026" spans="1:12" s="52" customFormat="1">
      <c r="A1026" s="27" t="s">
        <v>3581</v>
      </c>
      <c r="B1026" s="27"/>
      <c r="C1026" s="28">
        <v>4</v>
      </c>
      <c r="D1026" s="35" t="s">
        <v>3355</v>
      </c>
      <c r="E1026" s="35" t="s">
        <v>3417</v>
      </c>
      <c r="F1026" s="35" t="s">
        <v>3986</v>
      </c>
      <c r="G1026" s="35" t="s">
        <v>3420</v>
      </c>
      <c r="H1026" s="35" t="s">
        <v>3417</v>
      </c>
      <c r="I1026" s="84" t="s">
        <v>7480</v>
      </c>
      <c r="J1026" s="35" t="s">
        <v>3417</v>
      </c>
      <c r="K1026" s="27" t="str">
        <f t="shared" si="44"/>
        <v>000100002001091001</v>
      </c>
    </row>
    <row r="1027" spans="1:12" s="52" customFormat="1">
      <c r="A1027" s="27" t="s">
        <v>3582</v>
      </c>
      <c r="B1027" s="27"/>
      <c r="C1027" s="28">
        <v>4</v>
      </c>
      <c r="D1027" s="35" t="s">
        <v>3355</v>
      </c>
      <c r="E1027" s="35" t="s">
        <v>3417</v>
      </c>
      <c r="F1027" s="35" t="s">
        <v>3986</v>
      </c>
      <c r="G1027" s="35" t="s">
        <v>3420</v>
      </c>
      <c r="H1027" s="35" t="s">
        <v>3417</v>
      </c>
      <c r="I1027" s="84" t="s">
        <v>7480</v>
      </c>
      <c r="J1027" s="35" t="s">
        <v>3420</v>
      </c>
      <c r="K1027" s="27" t="str">
        <f t="shared" si="44"/>
        <v>000100002001091002</v>
      </c>
    </row>
    <row r="1028" spans="1:12" s="52" customFormat="1">
      <c r="A1028" s="27" t="s">
        <v>10801</v>
      </c>
      <c r="B1028" s="27"/>
      <c r="C1028" s="28">
        <v>4</v>
      </c>
      <c r="D1028" s="35" t="s">
        <v>3355</v>
      </c>
      <c r="E1028" s="35" t="s">
        <v>3417</v>
      </c>
      <c r="F1028" s="35" t="s">
        <v>3986</v>
      </c>
      <c r="G1028" s="35" t="s">
        <v>3420</v>
      </c>
      <c r="H1028" s="35" t="s">
        <v>3417</v>
      </c>
      <c r="I1028" s="84" t="s">
        <v>7480</v>
      </c>
      <c r="J1028" s="35" t="s">
        <v>3423</v>
      </c>
      <c r="K1028" s="27" t="str">
        <f t="shared" si="44"/>
        <v>000100002001091003</v>
      </c>
    </row>
    <row r="1029" spans="1:12" s="52" customFormat="1">
      <c r="A1029" s="21" t="s">
        <v>562</v>
      </c>
      <c r="B1029" s="21"/>
      <c r="C1029" s="22">
        <v>3</v>
      </c>
      <c r="D1029" s="23" t="s">
        <v>3355</v>
      </c>
      <c r="E1029" s="23" t="s">
        <v>3417</v>
      </c>
      <c r="F1029" s="23" t="s">
        <v>3986</v>
      </c>
      <c r="G1029" s="23" t="s">
        <v>3420</v>
      </c>
      <c r="H1029" s="23" t="s">
        <v>3417</v>
      </c>
      <c r="I1029" s="51" t="s">
        <v>7481</v>
      </c>
      <c r="J1029" s="23"/>
      <c r="K1029" s="21" t="str">
        <f t="shared" si="44"/>
        <v>000100002001092</v>
      </c>
      <c r="L1029" s="106"/>
    </row>
    <row r="1030" spans="1:12" s="52" customFormat="1">
      <c r="A1030" s="27" t="s">
        <v>3581</v>
      </c>
      <c r="B1030" s="27"/>
      <c r="C1030" s="28">
        <v>4</v>
      </c>
      <c r="D1030" s="35" t="s">
        <v>3355</v>
      </c>
      <c r="E1030" s="35" t="s">
        <v>3417</v>
      </c>
      <c r="F1030" s="35" t="s">
        <v>3986</v>
      </c>
      <c r="G1030" s="35" t="s">
        <v>3420</v>
      </c>
      <c r="H1030" s="35" t="s">
        <v>3417</v>
      </c>
      <c r="I1030" s="84" t="s">
        <v>7481</v>
      </c>
      <c r="J1030" s="35" t="s">
        <v>3417</v>
      </c>
      <c r="K1030" s="27" t="str">
        <f t="shared" si="44"/>
        <v>000100002001092001</v>
      </c>
    </row>
    <row r="1031" spans="1:12" s="52" customFormat="1">
      <c r="A1031" s="27" t="s">
        <v>3582</v>
      </c>
      <c r="B1031" s="27"/>
      <c r="C1031" s="28">
        <v>4</v>
      </c>
      <c r="D1031" s="35" t="s">
        <v>3355</v>
      </c>
      <c r="E1031" s="35" t="s">
        <v>3417</v>
      </c>
      <c r="F1031" s="35" t="s">
        <v>3986</v>
      </c>
      <c r="G1031" s="35" t="s">
        <v>3420</v>
      </c>
      <c r="H1031" s="35" t="s">
        <v>3417</v>
      </c>
      <c r="I1031" s="84" t="s">
        <v>7481</v>
      </c>
      <c r="J1031" s="35" t="s">
        <v>3420</v>
      </c>
      <c r="K1031" s="27" t="str">
        <f t="shared" si="44"/>
        <v>000100002001092002</v>
      </c>
    </row>
    <row r="1032" spans="1:12" s="52" customFormat="1">
      <c r="A1032" s="27" t="s">
        <v>10801</v>
      </c>
      <c r="B1032" s="27"/>
      <c r="C1032" s="28">
        <v>4</v>
      </c>
      <c r="D1032" s="35" t="s">
        <v>3355</v>
      </c>
      <c r="E1032" s="35" t="s">
        <v>3417</v>
      </c>
      <c r="F1032" s="35" t="s">
        <v>3986</v>
      </c>
      <c r="G1032" s="35" t="s">
        <v>3420</v>
      </c>
      <c r="H1032" s="35" t="s">
        <v>3417</v>
      </c>
      <c r="I1032" s="84" t="s">
        <v>7481</v>
      </c>
      <c r="J1032" s="35" t="s">
        <v>3423</v>
      </c>
      <c r="K1032" s="27" t="str">
        <f t="shared" si="44"/>
        <v>000100002001092003</v>
      </c>
    </row>
    <row r="1033" spans="1:12" s="52" customFormat="1">
      <c r="A1033" s="21" t="s">
        <v>565</v>
      </c>
      <c r="B1033" s="21"/>
      <c r="C1033" s="22">
        <v>3</v>
      </c>
      <c r="D1033" s="23" t="s">
        <v>3355</v>
      </c>
      <c r="E1033" s="23" t="s">
        <v>3417</v>
      </c>
      <c r="F1033" s="23" t="s">
        <v>3986</v>
      </c>
      <c r="G1033" s="23" t="s">
        <v>3420</v>
      </c>
      <c r="H1033" s="23" t="s">
        <v>3417</v>
      </c>
      <c r="I1033" s="51" t="s">
        <v>7482</v>
      </c>
      <c r="J1033" s="23"/>
      <c r="K1033" s="21" t="str">
        <f t="shared" si="44"/>
        <v>000100002001093</v>
      </c>
      <c r="L1033" s="106"/>
    </row>
    <row r="1034" spans="1:12" s="52" customFormat="1">
      <c r="A1034" s="27" t="s">
        <v>3581</v>
      </c>
      <c r="B1034" s="27"/>
      <c r="C1034" s="28">
        <v>4</v>
      </c>
      <c r="D1034" s="35" t="s">
        <v>3355</v>
      </c>
      <c r="E1034" s="35" t="s">
        <v>3417</v>
      </c>
      <c r="F1034" s="35" t="s">
        <v>3986</v>
      </c>
      <c r="G1034" s="35" t="s">
        <v>3420</v>
      </c>
      <c r="H1034" s="35" t="s">
        <v>3417</v>
      </c>
      <c r="I1034" s="84" t="s">
        <v>7482</v>
      </c>
      <c r="J1034" s="35" t="s">
        <v>3417</v>
      </c>
      <c r="K1034" s="27" t="str">
        <f t="shared" si="44"/>
        <v>000100002001093001</v>
      </c>
    </row>
    <row r="1035" spans="1:12" s="52" customFormat="1">
      <c r="A1035" s="27" t="s">
        <v>3582</v>
      </c>
      <c r="B1035" s="27"/>
      <c r="C1035" s="28">
        <v>4</v>
      </c>
      <c r="D1035" s="35" t="s">
        <v>3355</v>
      </c>
      <c r="E1035" s="35" t="s">
        <v>3417</v>
      </c>
      <c r="F1035" s="35" t="s">
        <v>3986</v>
      </c>
      <c r="G1035" s="35" t="s">
        <v>3420</v>
      </c>
      <c r="H1035" s="35" t="s">
        <v>3417</v>
      </c>
      <c r="I1035" s="84" t="s">
        <v>7482</v>
      </c>
      <c r="J1035" s="35" t="s">
        <v>3420</v>
      </c>
      <c r="K1035" s="27" t="str">
        <f t="shared" si="44"/>
        <v>000100002001093002</v>
      </c>
    </row>
    <row r="1036" spans="1:12" s="52" customFormat="1">
      <c r="A1036" s="27" t="s">
        <v>10801</v>
      </c>
      <c r="B1036" s="27"/>
      <c r="C1036" s="28">
        <v>4</v>
      </c>
      <c r="D1036" s="35" t="s">
        <v>3355</v>
      </c>
      <c r="E1036" s="35" t="s">
        <v>3417</v>
      </c>
      <c r="F1036" s="35" t="s">
        <v>3986</v>
      </c>
      <c r="G1036" s="35" t="s">
        <v>3420</v>
      </c>
      <c r="H1036" s="35" t="s">
        <v>3417</v>
      </c>
      <c r="I1036" s="84" t="s">
        <v>7482</v>
      </c>
      <c r="J1036" s="35" t="s">
        <v>3423</v>
      </c>
      <c r="K1036" s="27" t="str">
        <f t="shared" si="44"/>
        <v>000100002001093003</v>
      </c>
    </row>
    <row r="1037" spans="1:12" s="52" customFormat="1">
      <c r="A1037" s="21" t="s">
        <v>568</v>
      </c>
      <c r="B1037" s="21"/>
      <c r="C1037" s="22">
        <v>3</v>
      </c>
      <c r="D1037" s="23" t="s">
        <v>3355</v>
      </c>
      <c r="E1037" s="23" t="s">
        <v>3417</v>
      </c>
      <c r="F1037" s="23" t="s">
        <v>3986</v>
      </c>
      <c r="G1037" s="23" t="s">
        <v>3420</v>
      </c>
      <c r="H1037" s="23" t="s">
        <v>3417</v>
      </c>
      <c r="I1037" s="51" t="s">
        <v>7483</v>
      </c>
      <c r="J1037" s="23"/>
      <c r="K1037" s="21" t="str">
        <f t="shared" si="44"/>
        <v>000100002001094</v>
      </c>
      <c r="L1037" s="106"/>
    </row>
    <row r="1038" spans="1:12" s="52" customFormat="1">
      <c r="A1038" s="27" t="s">
        <v>3581</v>
      </c>
      <c r="B1038" s="27"/>
      <c r="C1038" s="28">
        <v>4</v>
      </c>
      <c r="D1038" s="35" t="s">
        <v>3355</v>
      </c>
      <c r="E1038" s="35" t="s">
        <v>3417</v>
      </c>
      <c r="F1038" s="35" t="s">
        <v>3986</v>
      </c>
      <c r="G1038" s="35" t="s">
        <v>3420</v>
      </c>
      <c r="H1038" s="35" t="s">
        <v>3417</v>
      </c>
      <c r="I1038" s="84" t="s">
        <v>7483</v>
      </c>
      <c r="J1038" s="35" t="s">
        <v>3417</v>
      </c>
      <c r="K1038" s="27" t="str">
        <f t="shared" si="44"/>
        <v>000100002001094001</v>
      </c>
    </row>
    <row r="1039" spans="1:12" s="52" customFormat="1">
      <c r="A1039" s="27" t="s">
        <v>3582</v>
      </c>
      <c r="B1039" s="27"/>
      <c r="C1039" s="28">
        <v>4</v>
      </c>
      <c r="D1039" s="35" t="s">
        <v>3355</v>
      </c>
      <c r="E1039" s="35" t="s">
        <v>3417</v>
      </c>
      <c r="F1039" s="35" t="s">
        <v>3986</v>
      </c>
      <c r="G1039" s="35" t="s">
        <v>3420</v>
      </c>
      <c r="H1039" s="35" t="s">
        <v>3417</v>
      </c>
      <c r="I1039" s="84" t="s">
        <v>7483</v>
      </c>
      <c r="J1039" s="35" t="s">
        <v>3420</v>
      </c>
      <c r="K1039" s="27" t="str">
        <f t="shared" si="44"/>
        <v>000100002001094002</v>
      </c>
    </row>
    <row r="1040" spans="1:12" s="52" customFormat="1">
      <c r="A1040" s="27" t="s">
        <v>10801</v>
      </c>
      <c r="B1040" s="27"/>
      <c r="C1040" s="28">
        <v>4</v>
      </c>
      <c r="D1040" s="35" t="s">
        <v>3355</v>
      </c>
      <c r="E1040" s="35" t="s">
        <v>3417</v>
      </c>
      <c r="F1040" s="35" t="s">
        <v>3986</v>
      </c>
      <c r="G1040" s="35" t="s">
        <v>3420</v>
      </c>
      <c r="H1040" s="35" t="s">
        <v>3417</v>
      </c>
      <c r="I1040" s="84" t="s">
        <v>7483</v>
      </c>
      <c r="J1040" s="35" t="s">
        <v>3423</v>
      </c>
      <c r="K1040" s="27" t="str">
        <f t="shared" si="44"/>
        <v>000100002001094003</v>
      </c>
    </row>
    <row r="1041" spans="1:12" s="52" customFormat="1">
      <c r="A1041" s="21" t="s">
        <v>571</v>
      </c>
      <c r="B1041" s="21"/>
      <c r="C1041" s="22">
        <v>3</v>
      </c>
      <c r="D1041" s="23" t="s">
        <v>3355</v>
      </c>
      <c r="E1041" s="23" t="s">
        <v>3417</v>
      </c>
      <c r="F1041" s="23" t="s">
        <v>3986</v>
      </c>
      <c r="G1041" s="23" t="s">
        <v>3420</v>
      </c>
      <c r="H1041" s="23" t="s">
        <v>3417</v>
      </c>
      <c r="I1041" s="51" t="s">
        <v>7484</v>
      </c>
      <c r="J1041" s="23"/>
      <c r="K1041" s="21" t="str">
        <f t="shared" si="44"/>
        <v>000100002001095</v>
      </c>
      <c r="L1041" s="106"/>
    </row>
    <row r="1042" spans="1:12" s="52" customFormat="1">
      <c r="A1042" s="27" t="s">
        <v>3581</v>
      </c>
      <c r="B1042" s="27"/>
      <c r="C1042" s="28">
        <v>4</v>
      </c>
      <c r="D1042" s="35" t="s">
        <v>3355</v>
      </c>
      <c r="E1042" s="35" t="s">
        <v>3417</v>
      </c>
      <c r="F1042" s="35" t="s">
        <v>3986</v>
      </c>
      <c r="G1042" s="35" t="s">
        <v>3420</v>
      </c>
      <c r="H1042" s="35" t="s">
        <v>3417</v>
      </c>
      <c r="I1042" s="84" t="s">
        <v>7484</v>
      </c>
      <c r="J1042" s="35" t="s">
        <v>3417</v>
      </c>
      <c r="K1042" s="27" t="str">
        <f t="shared" si="44"/>
        <v>000100002001095001</v>
      </c>
    </row>
    <row r="1043" spans="1:12" s="52" customFormat="1">
      <c r="A1043" s="27" t="s">
        <v>3582</v>
      </c>
      <c r="B1043" s="27"/>
      <c r="C1043" s="28">
        <v>4</v>
      </c>
      <c r="D1043" s="35" t="s">
        <v>3355</v>
      </c>
      <c r="E1043" s="35" t="s">
        <v>3417</v>
      </c>
      <c r="F1043" s="35" t="s">
        <v>3986</v>
      </c>
      <c r="G1043" s="35" t="s">
        <v>3420</v>
      </c>
      <c r="H1043" s="35" t="s">
        <v>3417</v>
      </c>
      <c r="I1043" s="84" t="s">
        <v>7484</v>
      </c>
      <c r="J1043" s="35" t="s">
        <v>3420</v>
      </c>
      <c r="K1043" s="27" t="str">
        <f t="shared" si="44"/>
        <v>000100002001095002</v>
      </c>
    </row>
    <row r="1044" spans="1:12" s="52" customFormat="1">
      <c r="A1044" s="27" t="s">
        <v>10801</v>
      </c>
      <c r="B1044" s="27"/>
      <c r="C1044" s="28">
        <v>4</v>
      </c>
      <c r="D1044" s="35" t="s">
        <v>3355</v>
      </c>
      <c r="E1044" s="35" t="s">
        <v>3417</v>
      </c>
      <c r="F1044" s="35" t="s">
        <v>3986</v>
      </c>
      <c r="G1044" s="35" t="s">
        <v>3420</v>
      </c>
      <c r="H1044" s="35" t="s">
        <v>3417</v>
      </c>
      <c r="I1044" s="84" t="s">
        <v>7484</v>
      </c>
      <c r="J1044" s="35" t="s">
        <v>3423</v>
      </c>
      <c r="K1044" s="27" t="str">
        <f t="shared" si="44"/>
        <v>000100002001095003</v>
      </c>
    </row>
    <row r="1045" spans="1:12" s="52" customFormat="1">
      <c r="A1045" s="21" t="s">
        <v>574</v>
      </c>
      <c r="B1045" s="21"/>
      <c r="C1045" s="22">
        <v>3</v>
      </c>
      <c r="D1045" s="23" t="s">
        <v>3355</v>
      </c>
      <c r="E1045" s="23" t="s">
        <v>3417</v>
      </c>
      <c r="F1045" s="23" t="s">
        <v>3986</v>
      </c>
      <c r="G1045" s="23" t="s">
        <v>3420</v>
      </c>
      <c r="H1045" s="23" t="s">
        <v>3417</v>
      </c>
      <c r="I1045" s="51" t="s">
        <v>7485</v>
      </c>
      <c r="J1045" s="23"/>
      <c r="K1045" s="21" t="str">
        <f t="shared" si="44"/>
        <v>000100002001096</v>
      </c>
      <c r="L1045" s="106"/>
    </row>
    <row r="1046" spans="1:12" s="52" customFormat="1">
      <c r="A1046" s="27" t="s">
        <v>3581</v>
      </c>
      <c r="B1046" s="27"/>
      <c r="C1046" s="28">
        <v>4</v>
      </c>
      <c r="D1046" s="35" t="s">
        <v>3355</v>
      </c>
      <c r="E1046" s="35" t="s">
        <v>3417</v>
      </c>
      <c r="F1046" s="35" t="s">
        <v>3986</v>
      </c>
      <c r="G1046" s="35" t="s">
        <v>3420</v>
      </c>
      <c r="H1046" s="35" t="s">
        <v>3417</v>
      </c>
      <c r="I1046" s="84" t="s">
        <v>7485</v>
      </c>
      <c r="J1046" s="35" t="s">
        <v>3417</v>
      </c>
      <c r="K1046" s="27" t="str">
        <f t="shared" si="44"/>
        <v>000100002001096001</v>
      </c>
    </row>
    <row r="1047" spans="1:12" s="52" customFormat="1">
      <c r="A1047" s="27" t="s">
        <v>3582</v>
      </c>
      <c r="B1047" s="27"/>
      <c r="C1047" s="28">
        <v>4</v>
      </c>
      <c r="D1047" s="35" t="s">
        <v>3355</v>
      </c>
      <c r="E1047" s="35" t="s">
        <v>3417</v>
      </c>
      <c r="F1047" s="35" t="s">
        <v>3986</v>
      </c>
      <c r="G1047" s="35" t="s">
        <v>3420</v>
      </c>
      <c r="H1047" s="35" t="s">
        <v>3417</v>
      </c>
      <c r="I1047" s="84" t="s">
        <v>7485</v>
      </c>
      <c r="J1047" s="35" t="s">
        <v>3420</v>
      </c>
      <c r="K1047" s="27" t="str">
        <f t="shared" si="44"/>
        <v>000100002001096002</v>
      </c>
    </row>
    <row r="1048" spans="1:12" s="52" customFormat="1">
      <c r="A1048" s="27" t="s">
        <v>10801</v>
      </c>
      <c r="B1048" s="27"/>
      <c r="C1048" s="28">
        <v>4</v>
      </c>
      <c r="D1048" s="35" t="s">
        <v>3355</v>
      </c>
      <c r="E1048" s="35" t="s">
        <v>3417</v>
      </c>
      <c r="F1048" s="35" t="s">
        <v>3986</v>
      </c>
      <c r="G1048" s="35" t="s">
        <v>3420</v>
      </c>
      <c r="H1048" s="35" t="s">
        <v>3417</v>
      </c>
      <c r="I1048" s="84" t="s">
        <v>7485</v>
      </c>
      <c r="J1048" s="35" t="s">
        <v>3423</v>
      </c>
      <c r="K1048" s="27" t="str">
        <f t="shared" si="44"/>
        <v>000100002001096003</v>
      </c>
    </row>
    <row r="1049" spans="1:12" s="52" customFormat="1">
      <c r="A1049" s="21" t="s">
        <v>577</v>
      </c>
      <c r="B1049" s="21"/>
      <c r="C1049" s="22">
        <v>3</v>
      </c>
      <c r="D1049" s="23" t="s">
        <v>3355</v>
      </c>
      <c r="E1049" s="23" t="s">
        <v>3417</v>
      </c>
      <c r="F1049" s="23" t="s">
        <v>3986</v>
      </c>
      <c r="G1049" s="23" t="s">
        <v>3420</v>
      </c>
      <c r="H1049" s="23" t="s">
        <v>3417</v>
      </c>
      <c r="I1049" s="51" t="s">
        <v>7486</v>
      </c>
      <c r="J1049" s="23"/>
      <c r="K1049" s="21" t="str">
        <f t="shared" si="44"/>
        <v>000100002001097</v>
      </c>
      <c r="L1049" s="106"/>
    </row>
    <row r="1050" spans="1:12" s="52" customFormat="1">
      <c r="A1050" s="27" t="s">
        <v>3581</v>
      </c>
      <c r="B1050" s="27"/>
      <c r="C1050" s="28">
        <v>4</v>
      </c>
      <c r="D1050" s="35" t="s">
        <v>3355</v>
      </c>
      <c r="E1050" s="35" t="s">
        <v>3417</v>
      </c>
      <c r="F1050" s="35" t="s">
        <v>3986</v>
      </c>
      <c r="G1050" s="35" t="s">
        <v>3420</v>
      </c>
      <c r="H1050" s="35" t="s">
        <v>3417</v>
      </c>
      <c r="I1050" s="84" t="s">
        <v>7486</v>
      </c>
      <c r="J1050" s="35" t="s">
        <v>3417</v>
      </c>
      <c r="K1050" s="27" t="str">
        <f t="shared" si="44"/>
        <v>000100002001097001</v>
      </c>
    </row>
    <row r="1051" spans="1:12" s="52" customFormat="1">
      <c r="A1051" s="27" t="s">
        <v>3582</v>
      </c>
      <c r="B1051" s="27"/>
      <c r="C1051" s="28">
        <v>4</v>
      </c>
      <c r="D1051" s="35" t="s">
        <v>3355</v>
      </c>
      <c r="E1051" s="35" t="s">
        <v>3417</v>
      </c>
      <c r="F1051" s="35" t="s">
        <v>3986</v>
      </c>
      <c r="G1051" s="35" t="s">
        <v>3420</v>
      </c>
      <c r="H1051" s="35" t="s">
        <v>3417</v>
      </c>
      <c r="I1051" s="84" t="s">
        <v>7486</v>
      </c>
      <c r="J1051" s="35" t="s">
        <v>3420</v>
      </c>
      <c r="K1051" s="27" t="str">
        <f t="shared" si="44"/>
        <v>000100002001097002</v>
      </c>
    </row>
    <row r="1052" spans="1:12" s="52" customFormat="1">
      <c r="A1052" s="27" t="s">
        <v>10801</v>
      </c>
      <c r="B1052" s="27"/>
      <c r="C1052" s="28">
        <v>4</v>
      </c>
      <c r="D1052" s="35" t="s">
        <v>3355</v>
      </c>
      <c r="E1052" s="35" t="s">
        <v>3417</v>
      </c>
      <c r="F1052" s="35" t="s">
        <v>3986</v>
      </c>
      <c r="G1052" s="35" t="s">
        <v>3420</v>
      </c>
      <c r="H1052" s="35" t="s">
        <v>3417</v>
      </c>
      <c r="I1052" s="84" t="s">
        <v>7486</v>
      </c>
      <c r="J1052" s="35" t="s">
        <v>3423</v>
      </c>
      <c r="K1052" s="27" t="str">
        <f t="shared" si="44"/>
        <v>000100002001097003</v>
      </c>
    </row>
    <row r="1053" spans="1:12" s="52" customFormat="1">
      <c r="A1053" s="21" t="s">
        <v>580</v>
      </c>
      <c r="B1053" s="21"/>
      <c r="C1053" s="22">
        <v>3</v>
      </c>
      <c r="D1053" s="23" t="s">
        <v>3355</v>
      </c>
      <c r="E1053" s="23" t="s">
        <v>3417</v>
      </c>
      <c r="F1053" s="23" t="s">
        <v>3986</v>
      </c>
      <c r="G1053" s="23" t="s">
        <v>3420</v>
      </c>
      <c r="H1053" s="23" t="s">
        <v>3417</v>
      </c>
      <c r="I1053" s="51" t="s">
        <v>7487</v>
      </c>
      <c r="J1053" s="23"/>
      <c r="K1053" s="21" t="str">
        <f t="shared" si="44"/>
        <v>000100002001098</v>
      </c>
      <c r="L1053" s="106"/>
    </row>
    <row r="1054" spans="1:12" s="52" customFormat="1">
      <c r="A1054" s="27" t="s">
        <v>3581</v>
      </c>
      <c r="B1054" s="27"/>
      <c r="C1054" s="28">
        <v>4</v>
      </c>
      <c r="D1054" s="35" t="s">
        <v>3355</v>
      </c>
      <c r="E1054" s="35" t="s">
        <v>3417</v>
      </c>
      <c r="F1054" s="35" t="s">
        <v>3986</v>
      </c>
      <c r="G1054" s="35" t="s">
        <v>3420</v>
      </c>
      <c r="H1054" s="35" t="s">
        <v>3417</v>
      </c>
      <c r="I1054" s="84" t="s">
        <v>7487</v>
      </c>
      <c r="J1054" s="35" t="s">
        <v>3417</v>
      </c>
      <c r="K1054" s="27" t="str">
        <f t="shared" si="44"/>
        <v>000100002001098001</v>
      </c>
    </row>
    <row r="1055" spans="1:12" s="52" customFormat="1">
      <c r="A1055" s="27" t="s">
        <v>3582</v>
      </c>
      <c r="B1055" s="27"/>
      <c r="C1055" s="28">
        <v>4</v>
      </c>
      <c r="D1055" s="35" t="s">
        <v>3355</v>
      </c>
      <c r="E1055" s="35" t="s">
        <v>3417</v>
      </c>
      <c r="F1055" s="35" t="s">
        <v>3986</v>
      </c>
      <c r="G1055" s="35" t="s">
        <v>3420</v>
      </c>
      <c r="H1055" s="35" t="s">
        <v>3417</v>
      </c>
      <c r="I1055" s="84" t="s">
        <v>7487</v>
      </c>
      <c r="J1055" s="35" t="s">
        <v>3420</v>
      </c>
      <c r="K1055" s="27" t="str">
        <f t="shared" si="44"/>
        <v>000100002001098002</v>
      </c>
    </row>
    <row r="1056" spans="1:12" s="52" customFormat="1">
      <c r="A1056" s="27" t="s">
        <v>10801</v>
      </c>
      <c r="B1056" s="27"/>
      <c r="C1056" s="28">
        <v>4</v>
      </c>
      <c r="D1056" s="35" t="s">
        <v>3355</v>
      </c>
      <c r="E1056" s="35" t="s">
        <v>3417</v>
      </c>
      <c r="F1056" s="35" t="s">
        <v>3986</v>
      </c>
      <c r="G1056" s="35" t="s">
        <v>3420</v>
      </c>
      <c r="H1056" s="35" t="s">
        <v>3417</v>
      </c>
      <c r="I1056" s="84" t="s">
        <v>7487</v>
      </c>
      <c r="J1056" s="35" t="s">
        <v>3423</v>
      </c>
      <c r="K1056" s="27" t="str">
        <f t="shared" si="44"/>
        <v>000100002001098003</v>
      </c>
    </row>
    <row r="1057" spans="1:12" s="52" customFormat="1">
      <c r="A1057" s="21" t="s">
        <v>583</v>
      </c>
      <c r="B1057" s="21"/>
      <c r="C1057" s="22">
        <v>3</v>
      </c>
      <c r="D1057" s="23" t="s">
        <v>3355</v>
      </c>
      <c r="E1057" s="23" t="s">
        <v>3417</v>
      </c>
      <c r="F1057" s="23" t="s">
        <v>3986</v>
      </c>
      <c r="G1057" s="23" t="s">
        <v>3420</v>
      </c>
      <c r="H1057" s="23" t="s">
        <v>3417</v>
      </c>
      <c r="I1057" s="51" t="s">
        <v>7488</v>
      </c>
      <c r="J1057" s="23"/>
      <c r="K1057" s="21" t="str">
        <f t="shared" si="44"/>
        <v>000100002001099</v>
      </c>
      <c r="L1057" s="106"/>
    </row>
    <row r="1058" spans="1:12" s="52" customFormat="1">
      <c r="A1058" s="27" t="s">
        <v>3581</v>
      </c>
      <c r="B1058" s="27"/>
      <c r="C1058" s="28">
        <v>4</v>
      </c>
      <c r="D1058" s="35" t="s">
        <v>3355</v>
      </c>
      <c r="E1058" s="35" t="s">
        <v>3417</v>
      </c>
      <c r="F1058" s="35" t="s">
        <v>3986</v>
      </c>
      <c r="G1058" s="35" t="s">
        <v>3420</v>
      </c>
      <c r="H1058" s="35" t="s">
        <v>3417</v>
      </c>
      <c r="I1058" s="84" t="s">
        <v>7488</v>
      </c>
      <c r="J1058" s="35" t="s">
        <v>3417</v>
      </c>
      <c r="K1058" s="27" t="str">
        <f t="shared" si="44"/>
        <v>000100002001099001</v>
      </c>
    </row>
    <row r="1059" spans="1:12" s="52" customFormat="1">
      <c r="A1059" s="27" t="s">
        <v>3582</v>
      </c>
      <c r="B1059" s="27"/>
      <c r="C1059" s="28">
        <v>4</v>
      </c>
      <c r="D1059" s="35" t="s">
        <v>3355</v>
      </c>
      <c r="E1059" s="35" t="s">
        <v>3417</v>
      </c>
      <c r="F1059" s="35" t="s">
        <v>3986</v>
      </c>
      <c r="G1059" s="35" t="s">
        <v>3420</v>
      </c>
      <c r="H1059" s="35" t="s">
        <v>3417</v>
      </c>
      <c r="I1059" s="84" t="s">
        <v>7488</v>
      </c>
      <c r="J1059" s="35" t="s">
        <v>3420</v>
      </c>
      <c r="K1059" s="27" t="str">
        <f t="shared" si="44"/>
        <v>000100002001099002</v>
      </c>
    </row>
    <row r="1060" spans="1:12" s="52" customFormat="1">
      <c r="A1060" s="27" t="s">
        <v>10801</v>
      </c>
      <c r="B1060" s="27"/>
      <c r="C1060" s="28">
        <v>4</v>
      </c>
      <c r="D1060" s="35" t="s">
        <v>3355</v>
      </c>
      <c r="E1060" s="35" t="s">
        <v>3417</v>
      </c>
      <c r="F1060" s="35" t="s">
        <v>3986</v>
      </c>
      <c r="G1060" s="35" t="s">
        <v>3420</v>
      </c>
      <c r="H1060" s="35" t="s">
        <v>3417</v>
      </c>
      <c r="I1060" s="84" t="s">
        <v>7488</v>
      </c>
      <c r="J1060" s="35" t="s">
        <v>3423</v>
      </c>
      <c r="K1060" s="27" t="str">
        <f t="shared" si="44"/>
        <v>000100002001099003</v>
      </c>
    </row>
    <row r="1061" spans="1:12" s="52" customFormat="1">
      <c r="A1061" s="27" t="s">
        <v>10802</v>
      </c>
      <c r="B1061" s="27"/>
      <c r="C1061" s="28">
        <v>3</v>
      </c>
      <c r="D1061" s="35" t="s">
        <v>3355</v>
      </c>
      <c r="E1061" s="35" t="s">
        <v>3417</v>
      </c>
      <c r="F1061" s="35" t="s">
        <v>3986</v>
      </c>
      <c r="G1061" s="35" t="s">
        <v>3420</v>
      </c>
      <c r="H1061" s="35" t="s">
        <v>3417</v>
      </c>
      <c r="I1061" s="84" t="s">
        <v>7489</v>
      </c>
      <c r="J1061" s="35"/>
      <c r="K1061" s="27" t="str">
        <f t="shared" si="44"/>
        <v>000100002001100</v>
      </c>
    </row>
    <row r="1062" spans="1:12" s="52" customFormat="1">
      <c r="A1062" s="27" t="s">
        <v>2751</v>
      </c>
      <c r="B1062" s="27"/>
      <c r="C1062" s="28">
        <v>4</v>
      </c>
      <c r="D1062" s="35" t="s">
        <v>3355</v>
      </c>
      <c r="E1062" s="35" t="s">
        <v>3417</v>
      </c>
      <c r="F1062" s="35" t="s">
        <v>3986</v>
      </c>
      <c r="G1062" s="35" t="s">
        <v>3420</v>
      </c>
      <c r="H1062" s="35" t="s">
        <v>3417</v>
      </c>
      <c r="I1062" s="84" t="s">
        <v>7489</v>
      </c>
      <c r="J1062" s="35" t="s">
        <v>3417</v>
      </c>
      <c r="K1062" s="27" t="str">
        <f t="shared" si="44"/>
        <v>000100002001100001</v>
      </c>
    </row>
    <row r="1063" spans="1:12" s="52" customFormat="1">
      <c r="A1063" s="27" t="s">
        <v>2752</v>
      </c>
      <c r="B1063" s="27"/>
      <c r="C1063" s="28">
        <v>4</v>
      </c>
      <c r="D1063" s="35" t="s">
        <v>3355</v>
      </c>
      <c r="E1063" s="35" t="s">
        <v>3417</v>
      </c>
      <c r="F1063" s="35" t="s">
        <v>3986</v>
      </c>
      <c r="G1063" s="35" t="s">
        <v>3420</v>
      </c>
      <c r="H1063" s="35" t="s">
        <v>3417</v>
      </c>
      <c r="I1063" s="84" t="s">
        <v>7489</v>
      </c>
      <c r="J1063" s="35" t="s">
        <v>3420</v>
      </c>
      <c r="K1063" s="27" t="str">
        <f t="shared" si="44"/>
        <v>000100002001100002</v>
      </c>
    </row>
    <row r="1064" spans="1:12" s="52" customFormat="1">
      <c r="A1064" s="27" t="s">
        <v>2753</v>
      </c>
      <c r="B1064" s="27"/>
      <c r="C1064" s="28">
        <v>4</v>
      </c>
      <c r="D1064" s="35" t="s">
        <v>3355</v>
      </c>
      <c r="E1064" s="35" t="s">
        <v>3417</v>
      </c>
      <c r="F1064" s="35" t="s">
        <v>3986</v>
      </c>
      <c r="G1064" s="35" t="s">
        <v>3420</v>
      </c>
      <c r="H1064" s="35" t="s">
        <v>3417</v>
      </c>
      <c r="I1064" s="84" t="s">
        <v>7489</v>
      </c>
      <c r="J1064" s="35" t="s">
        <v>3423</v>
      </c>
      <c r="K1064" s="27" t="str">
        <f t="shared" si="44"/>
        <v>000100002001100003</v>
      </c>
    </row>
    <row r="1065" spans="1:12" s="52" customFormat="1">
      <c r="A1065" s="27" t="s">
        <v>10803</v>
      </c>
      <c r="B1065" s="27"/>
      <c r="C1065" s="28">
        <v>3</v>
      </c>
      <c r="D1065" s="35" t="s">
        <v>3355</v>
      </c>
      <c r="E1065" s="35" t="s">
        <v>3417</v>
      </c>
      <c r="F1065" s="35" t="s">
        <v>3986</v>
      </c>
      <c r="G1065" s="35" t="s">
        <v>3420</v>
      </c>
      <c r="H1065" s="35" t="s">
        <v>3417</v>
      </c>
      <c r="I1065" s="84" t="s">
        <v>7490</v>
      </c>
      <c r="J1065" s="35"/>
      <c r="K1065" s="27" t="str">
        <f t="shared" si="44"/>
        <v>000100002001101</v>
      </c>
    </row>
    <row r="1066" spans="1:12" s="52" customFormat="1">
      <c r="A1066" s="27" t="s">
        <v>2751</v>
      </c>
      <c r="B1066" s="27"/>
      <c r="C1066" s="28">
        <v>4</v>
      </c>
      <c r="D1066" s="35" t="s">
        <v>3355</v>
      </c>
      <c r="E1066" s="35" t="s">
        <v>3417</v>
      </c>
      <c r="F1066" s="35" t="s">
        <v>3986</v>
      </c>
      <c r="G1066" s="35" t="s">
        <v>3420</v>
      </c>
      <c r="H1066" s="35" t="s">
        <v>3417</v>
      </c>
      <c r="I1066" s="84" t="s">
        <v>7490</v>
      </c>
      <c r="J1066" s="35" t="s">
        <v>3417</v>
      </c>
      <c r="K1066" s="27" t="str">
        <f t="shared" si="44"/>
        <v>000100002001101001</v>
      </c>
    </row>
    <row r="1067" spans="1:12" s="52" customFormat="1">
      <c r="A1067" s="27" t="s">
        <v>2752</v>
      </c>
      <c r="B1067" s="27"/>
      <c r="C1067" s="28">
        <v>4</v>
      </c>
      <c r="D1067" s="35" t="s">
        <v>3355</v>
      </c>
      <c r="E1067" s="35" t="s">
        <v>3417</v>
      </c>
      <c r="F1067" s="35" t="s">
        <v>3986</v>
      </c>
      <c r="G1067" s="35" t="s">
        <v>3420</v>
      </c>
      <c r="H1067" s="35" t="s">
        <v>3417</v>
      </c>
      <c r="I1067" s="84" t="s">
        <v>7490</v>
      </c>
      <c r="J1067" s="35" t="s">
        <v>3420</v>
      </c>
      <c r="K1067" s="27" t="str">
        <f t="shared" si="44"/>
        <v>000100002001101002</v>
      </c>
    </row>
    <row r="1068" spans="1:12" s="52" customFormat="1">
      <c r="A1068" s="27" t="s">
        <v>2753</v>
      </c>
      <c r="B1068" s="27"/>
      <c r="C1068" s="28">
        <v>4</v>
      </c>
      <c r="D1068" s="35" t="s">
        <v>3355</v>
      </c>
      <c r="E1068" s="35" t="s">
        <v>3417</v>
      </c>
      <c r="F1068" s="35" t="s">
        <v>3986</v>
      </c>
      <c r="G1068" s="35" t="s">
        <v>3420</v>
      </c>
      <c r="H1068" s="35" t="s">
        <v>3417</v>
      </c>
      <c r="I1068" s="84" t="s">
        <v>7490</v>
      </c>
      <c r="J1068" s="35" t="s">
        <v>3423</v>
      </c>
      <c r="K1068" s="27" t="str">
        <f t="shared" si="44"/>
        <v>000100002001101003</v>
      </c>
    </row>
    <row r="1069" spans="1:12" s="52" customFormat="1">
      <c r="A1069" s="27" t="s">
        <v>10804</v>
      </c>
      <c r="B1069" s="27"/>
      <c r="C1069" s="28">
        <v>3</v>
      </c>
      <c r="D1069" s="35" t="s">
        <v>3355</v>
      </c>
      <c r="E1069" s="35" t="s">
        <v>3417</v>
      </c>
      <c r="F1069" s="35" t="s">
        <v>3986</v>
      </c>
      <c r="G1069" s="35" t="s">
        <v>3420</v>
      </c>
      <c r="H1069" s="35" t="s">
        <v>3417</v>
      </c>
      <c r="I1069" s="84" t="s">
        <v>7491</v>
      </c>
      <c r="J1069" s="35"/>
      <c r="K1069" s="27" t="str">
        <f t="shared" si="44"/>
        <v>000100002001102</v>
      </c>
    </row>
    <row r="1070" spans="1:12" s="52" customFormat="1">
      <c r="A1070" s="27" t="s">
        <v>2751</v>
      </c>
      <c r="B1070" s="27"/>
      <c r="C1070" s="28">
        <v>4</v>
      </c>
      <c r="D1070" s="35" t="s">
        <v>3355</v>
      </c>
      <c r="E1070" s="35" t="s">
        <v>3417</v>
      </c>
      <c r="F1070" s="35" t="s">
        <v>3986</v>
      </c>
      <c r="G1070" s="35" t="s">
        <v>3420</v>
      </c>
      <c r="H1070" s="35" t="s">
        <v>3417</v>
      </c>
      <c r="I1070" s="84" t="s">
        <v>7491</v>
      </c>
      <c r="J1070" s="35" t="s">
        <v>3417</v>
      </c>
      <c r="K1070" s="27" t="str">
        <f t="shared" si="44"/>
        <v>000100002001102001</v>
      </c>
    </row>
    <row r="1071" spans="1:12" s="52" customFormat="1">
      <c r="A1071" s="27" t="s">
        <v>2752</v>
      </c>
      <c r="B1071" s="27"/>
      <c r="C1071" s="28">
        <v>4</v>
      </c>
      <c r="D1071" s="35" t="s">
        <v>3355</v>
      </c>
      <c r="E1071" s="35" t="s">
        <v>3417</v>
      </c>
      <c r="F1071" s="35" t="s">
        <v>3986</v>
      </c>
      <c r="G1071" s="35" t="s">
        <v>3420</v>
      </c>
      <c r="H1071" s="35" t="s">
        <v>3417</v>
      </c>
      <c r="I1071" s="84" t="s">
        <v>7491</v>
      </c>
      <c r="J1071" s="35" t="s">
        <v>3420</v>
      </c>
      <c r="K1071" s="27" t="str">
        <f t="shared" si="44"/>
        <v>000100002001102002</v>
      </c>
    </row>
    <row r="1072" spans="1:12" s="52" customFormat="1">
      <c r="A1072" s="27" t="s">
        <v>2753</v>
      </c>
      <c r="B1072" s="27"/>
      <c r="C1072" s="28">
        <v>4</v>
      </c>
      <c r="D1072" s="35" t="s">
        <v>3355</v>
      </c>
      <c r="E1072" s="35" t="s">
        <v>3417</v>
      </c>
      <c r="F1072" s="35" t="s">
        <v>3986</v>
      </c>
      <c r="G1072" s="35" t="s">
        <v>3420</v>
      </c>
      <c r="H1072" s="35" t="s">
        <v>3417</v>
      </c>
      <c r="I1072" s="84" t="s">
        <v>7491</v>
      </c>
      <c r="J1072" s="35" t="s">
        <v>3423</v>
      </c>
      <c r="K1072" s="27" t="str">
        <f t="shared" si="44"/>
        <v>000100002001102003</v>
      </c>
    </row>
    <row r="1073" spans="1:11" s="52" customFormat="1">
      <c r="A1073" s="27" t="s">
        <v>10805</v>
      </c>
      <c r="B1073" s="27"/>
      <c r="C1073" s="28">
        <v>3</v>
      </c>
      <c r="D1073" s="35" t="s">
        <v>3355</v>
      </c>
      <c r="E1073" s="35" t="s">
        <v>3417</v>
      </c>
      <c r="F1073" s="35" t="s">
        <v>3986</v>
      </c>
      <c r="G1073" s="35" t="s">
        <v>3420</v>
      </c>
      <c r="H1073" s="35" t="s">
        <v>3417</v>
      </c>
      <c r="I1073" s="84" t="s">
        <v>7492</v>
      </c>
      <c r="J1073" s="35"/>
      <c r="K1073" s="27" t="str">
        <f t="shared" si="44"/>
        <v>000100002001103</v>
      </c>
    </row>
    <row r="1074" spans="1:11" s="52" customFormat="1">
      <c r="A1074" s="27" t="s">
        <v>2751</v>
      </c>
      <c r="B1074" s="27"/>
      <c r="C1074" s="28">
        <v>4</v>
      </c>
      <c r="D1074" s="35" t="s">
        <v>3355</v>
      </c>
      <c r="E1074" s="35" t="s">
        <v>3417</v>
      </c>
      <c r="F1074" s="35" t="s">
        <v>3986</v>
      </c>
      <c r="G1074" s="35" t="s">
        <v>3420</v>
      </c>
      <c r="H1074" s="35" t="s">
        <v>3417</v>
      </c>
      <c r="I1074" s="84" t="s">
        <v>7492</v>
      </c>
      <c r="J1074" s="35" t="s">
        <v>3417</v>
      </c>
      <c r="K1074" s="27" t="str">
        <f t="shared" si="44"/>
        <v>000100002001103001</v>
      </c>
    </row>
    <row r="1075" spans="1:11" s="52" customFormat="1">
      <c r="A1075" s="27" t="s">
        <v>2752</v>
      </c>
      <c r="B1075" s="27"/>
      <c r="C1075" s="28">
        <v>4</v>
      </c>
      <c r="D1075" s="35" t="s">
        <v>3355</v>
      </c>
      <c r="E1075" s="35" t="s">
        <v>3417</v>
      </c>
      <c r="F1075" s="35" t="s">
        <v>3986</v>
      </c>
      <c r="G1075" s="35" t="s">
        <v>3420</v>
      </c>
      <c r="H1075" s="35" t="s">
        <v>3417</v>
      </c>
      <c r="I1075" s="84" t="s">
        <v>7492</v>
      </c>
      <c r="J1075" s="35" t="s">
        <v>3420</v>
      </c>
      <c r="K1075" s="27" t="str">
        <f t="shared" si="44"/>
        <v>000100002001103002</v>
      </c>
    </row>
    <row r="1076" spans="1:11" s="52" customFormat="1">
      <c r="A1076" s="27" t="s">
        <v>2753</v>
      </c>
      <c r="B1076" s="27"/>
      <c r="C1076" s="28">
        <v>4</v>
      </c>
      <c r="D1076" s="35" t="s">
        <v>3355</v>
      </c>
      <c r="E1076" s="35" t="s">
        <v>3417</v>
      </c>
      <c r="F1076" s="35" t="s">
        <v>3986</v>
      </c>
      <c r="G1076" s="35" t="s">
        <v>3420</v>
      </c>
      <c r="H1076" s="35" t="s">
        <v>3417</v>
      </c>
      <c r="I1076" s="84" t="s">
        <v>7492</v>
      </c>
      <c r="J1076" s="35" t="s">
        <v>3423</v>
      </c>
      <c r="K1076" s="27" t="str">
        <f t="shared" si="44"/>
        <v>000100002001103003</v>
      </c>
    </row>
    <row r="1077" spans="1:11" s="52" customFormat="1">
      <c r="A1077" s="27" t="s">
        <v>10806</v>
      </c>
      <c r="B1077" s="27"/>
      <c r="C1077" s="28">
        <v>3</v>
      </c>
      <c r="D1077" s="35" t="s">
        <v>3355</v>
      </c>
      <c r="E1077" s="35" t="s">
        <v>3417</v>
      </c>
      <c r="F1077" s="35" t="s">
        <v>3986</v>
      </c>
      <c r="G1077" s="35" t="s">
        <v>3420</v>
      </c>
      <c r="H1077" s="35" t="s">
        <v>3417</v>
      </c>
      <c r="I1077" s="84" t="s">
        <v>7493</v>
      </c>
      <c r="J1077" s="35"/>
      <c r="K1077" s="27" t="str">
        <f t="shared" si="44"/>
        <v>000100002001104</v>
      </c>
    </row>
    <row r="1078" spans="1:11" s="52" customFormat="1">
      <c r="A1078" s="27" t="s">
        <v>2751</v>
      </c>
      <c r="B1078" s="27"/>
      <c r="C1078" s="28">
        <v>4</v>
      </c>
      <c r="D1078" s="35" t="s">
        <v>3355</v>
      </c>
      <c r="E1078" s="35" t="s">
        <v>3417</v>
      </c>
      <c r="F1078" s="35" t="s">
        <v>3986</v>
      </c>
      <c r="G1078" s="35" t="s">
        <v>3420</v>
      </c>
      <c r="H1078" s="35" t="s">
        <v>3417</v>
      </c>
      <c r="I1078" s="84" t="s">
        <v>7493</v>
      </c>
      <c r="J1078" s="35" t="s">
        <v>3417</v>
      </c>
      <c r="K1078" s="27" t="str">
        <f t="shared" si="44"/>
        <v>000100002001104001</v>
      </c>
    </row>
    <row r="1079" spans="1:11" s="52" customFormat="1">
      <c r="A1079" s="27" t="s">
        <v>2752</v>
      </c>
      <c r="B1079" s="27"/>
      <c r="C1079" s="28">
        <v>4</v>
      </c>
      <c r="D1079" s="35" t="s">
        <v>3355</v>
      </c>
      <c r="E1079" s="35" t="s">
        <v>3417</v>
      </c>
      <c r="F1079" s="35" t="s">
        <v>3986</v>
      </c>
      <c r="G1079" s="35" t="s">
        <v>3420</v>
      </c>
      <c r="H1079" s="35" t="s">
        <v>3417</v>
      </c>
      <c r="I1079" s="84" t="s">
        <v>7493</v>
      </c>
      <c r="J1079" s="35" t="s">
        <v>3420</v>
      </c>
      <c r="K1079" s="27" t="str">
        <f t="shared" si="44"/>
        <v>000100002001104002</v>
      </c>
    </row>
    <row r="1080" spans="1:11" s="52" customFormat="1">
      <c r="A1080" s="27" t="s">
        <v>2753</v>
      </c>
      <c r="B1080" s="27"/>
      <c r="C1080" s="28">
        <v>4</v>
      </c>
      <c r="D1080" s="35" t="s">
        <v>3355</v>
      </c>
      <c r="E1080" s="35" t="s">
        <v>3417</v>
      </c>
      <c r="F1080" s="35" t="s">
        <v>3986</v>
      </c>
      <c r="G1080" s="35" t="s">
        <v>3420</v>
      </c>
      <c r="H1080" s="35" t="s">
        <v>3417</v>
      </c>
      <c r="I1080" s="84" t="s">
        <v>7493</v>
      </c>
      <c r="J1080" s="35" t="s">
        <v>3423</v>
      </c>
      <c r="K1080" s="27" t="str">
        <f t="shared" si="44"/>
        <v>000100002001104003</v>
      </c>
    </row>
    <row r="1081" spans="1:11" s="52" customFormat="1">
      <c r="A1081" s="27" t="s">
        <v>10807</v>
      </c>
      <c r="B1081" s="27"/>
      <c r="C1081" s="28">
        <v>3</v>
      </c>
      <c r="D1081" s="35" t="s">
        <v>3355</v>
      </c>
      <c r="E1081" s="35" t="s">
        <v>3417</v>
      </c>
      <c r="F1081" s="35" t="s">
        <v>3986</v>
      </c>
      <c r="G1081" s="35" t="s">
        <v>3420</v>
      </c>
      <c r="H1081" s="35" t="s">
        <v>3417</v>
      </c>
      <c r="I1081" s="84" t="s">
        <v>7494</v>
      </c>
      <c r="J1081" s="35"/>
      <c r="K1081" s="27" t="str">
        <f t="shared" si="44"/>
        <v>000100002001105</v>
      </c>
    </row>
    <row r="1082" spans="1:11" s="52" customFormat="1">
      <c r="A1082" s="27" t="s">
        <v>2751</v>
      </c>
      <c r="B1082" s="27"/>
      <c r="C1082" s="28">
        <v>4</v>
      </c>
      <c r="D1082" s="35" t="s">
        <v>3355</v>
      </c>
      <c r="E1082" s="35" t="s">
        <v>3417</v>
      </c>
      <c r="F1082" s="35" t="s">
        <v>3986</v>
      </c>
      <c r="G1082" s="35" t="s">
        <v>3420</v>
      </c>
      <c r="H1082" s="35" t="s">
        <v>3417</v>
      </c>
      <c r="I1082" s="84" t="s">
        <v>7494</v>
      </c>
      <c r="J1082" s="35" t="s">
        <v>3417</v>
      </c>
      <c r="K1082" s="27" t="str">
        <f t="shared" si="44"/>
        <v>000100002001105001</v>
      </c>
    </row>
    <row r="1083" spans="1:11" s="52" customFormat="1">
      <c r="A1083" s="27" t="s">
        <v>2752</v>
      </c>
      <c r="B1083" s="27"/>
      <c r="C1083" s="28">
        <v>4</v>
      </c>
      <c r="D1083" s="35" t="s">
        <v>3355</v>
      </c>
      <c r="E1083" s="35" t="s">
        <v>3417</v>
      </c>
      <c r="F1083" s="35" t="s">
        <v>3986</v>
      </c>
      <c r="G1083" s="35" t="s">
        <v>3420</v>
      </c>
      <c r="H1083" s="35" t="s">
        <v>3417</v>
      </c>
      <c r="I1083" s="84" t="s">
        <v>7494</v>
      </c>
      <c r="J1083" s="35" t="s">
        <v>3420</v>
      </c>
      <c r="K1083" s="27" t="str">
        <f t="shared" si="44"/>
        <v>000100002001105002</v>
      </c>
    </row>
    <row r="1084" spans="1:11" s="52" customFormat="1">
      <c r="A1084" s="27" t="s">
        <v>2753</v>
      </c>
      <c r="B1084" s="27"/>
      <c r="C1084" s="28">
        <v>4</v>
      </c>
      <c r="D1084" s="35" t="s">
        <v>3355</v>
      </c>
      <c r="E1084" s="35" t="s">
        <v>3417</v>
      </c>
      <c r="F1084" s="35" t="s">
        <v>3986</v>
      </c>
      <c r="G1084" s="35" t="s">
        <v>3420</v>
      </c>
      <c r="H1084" s="35" t="s">
        <v>3417</v>
      </c>
      <c r="I1084" s="84" t="s">
        <v>7494</v>
      </c>
      <c r="J1084" s="35" t="s">
        <v>3423</v>
      </c>
      <c r="K1084" s="27" t="str">
        <f t="shared" si="44"/>
        <v>000100002001105003</v>
      </c>
    </row>
    <row r="1085" spans="1:11" s="52" customFormat="1">
      <c r="A1085" s="27" t="s">
        <v>10808</v>
      </c>
      <c r="B1085" s="27"/>
      <c r="C1085" s="28">
        <v>3</v>
      </c>
      <c r="D1085" s="35" t="s">
        <v>3355</v>
      </c>
      <c r="E1085" s="35" t="s">
        <v>3417</v>
      </c>
      <c r="F1085" s="35" t="s">
        <v>3986</v>
      </c>
      <c r="G1085" s="35" t="s">
        <v>3420</v>
      </c>
      <c r="H1085" s="35" t="s">
        <v>3417</v>
      </c>
      <c r="I1085" s="84" t="s">
        <v>7495</v>
      </c>
      <c r="J1085" s="35"/>
      <c r="K1085" s="27" t="str">
        <f t="shared" si="44"/>
        <v>000100002001106</v>
      </c>
    </row>
    <row r="1086" spans="1:11" s="52" customFormat="1">
      <c r="A1086" s="27" t="s">
        <v>2751</v>
      </c>
      <c r="B1086" s="27"/>
      <c r="C1086" s="28">
        <v>4</v>
      </c>
      <c r="D1086" s="35" t="s">
        <v>3355</v>
      </c>
      <c r="E1086" s="35" t="s">
        <v>3417</v>
      </c>
      <c r="F1086" s="35" t="s">
        <v>3986</v>
      </c>
      <c r="G1086" s="35" t="s">
        <v>3420</v>
      </c>
      <c r="H1086" s="35" t="s">
        <v>3417</v>
      </c>
      <c r="I1086" s="84" t="s">
        <v>7495</v>
      </c>
      <c r="J1086" s="35" t="s">
        <v>3417</v>
      </c>
      <c r="K1086" s="27" t="str">
        <f t="shared" si="44"/>
        <v>000100002001106001</v>
      </c>
    </row>
    <row r="1087" spans="1:11" s="52" customFormat="1">
      <c r="A1087" s="27" t="s">
        <v>2752</v>
      </c>
      <c r="B1087" s="27"/>
      <c r="C1087" s="28">
        <v>4</v>
      </c>
      <c r="D1087" s="35" t="s">
        <v>3355</v>
      </c>
      <c r="E1087" s="35" t="s">
        <v>3417</v>
      </c>
      <c r="F1087" s="35" t="s">
        <v>3986</v>
      </c>
      <c r="G1087" s="35" t="s">
        <v>3420</v>
      </c>
      <c r="H1087" s="35" t="s">
        <v>3417</v>
      </c>
      <c r="I1087" s="84" t="s">
        <v>7495</v>
      </c>
      <c r="J1087" s="35" t="s">
        <v>3420</v>
      </c>
      <c r="K1087" s="27" t="str">
        <f t="shared" si="44"/>
        <v>000100002001106002</v>
      </c>
    </row>
    <row r="1088" spans="1:11" s="52" customFormat="1">
      <c r="A1088" s="27" t="s">
        <v>2753</v>
      </c>
      <c r="B1088" s="27"/>
      <c r="C1088" s="28">
        <v>4</v>
      </c>
      <c r="D1088" s="35" t="s">
        <v>3355</v>
      </c>
      <c r="E1088" s="35" t="s">
        <v>3417</v>
      </c>
      <c r="F1088" s="35" t="s">
        <v>3986</v>
      </c>
      <c r="G1088" s="35" t="s">
        <v>3420</v>
      </c>
      <c r="H1088" s="35" t="s">
        <v>3417</v>
      </c>
      <c r="I1088" s="84" t="s">
        <v>7495</v>
      </c>
      <c r="J1088" s="35" t="s">
        <v>3423</v>
      </c>
      <c r="K1088" s="27" t="str">
        <f t="shared" si="44"/>
        <v>000100002001106003</v>
      </c>
    </row>
    <row r="1089" spans="1:11" s="52" customFormat="1">
      <c r="A1089" s="27" t="s">
        <v>10809</v>
      </c>
      <c r="B1089" s="27"/>
      <c r="C1089" s="28">
        <v>3</v>
      </c>
      <c r="D1089" s="35" t="s">
        <v>3355</v>
      </c>
      <c r="E1089" s="35" t="s">
        <v>3417</v>
      </c>
      <c r="F1089" s="35" t="s">
        <v>3986</v>
      </c>
      <c r="G1089" s="35" t="s">
        <v>3420</v>
      </c>
      <c r="H1089" s="35" t="s">
        <v>3417</v>
      </c>
      <c r="I1089" s="84" t="s">
        <v>7496</v>
      </c>
      <c r="J1089" s="35"/>
      <c r="K1089" s="27" t="str">
        <f t="shared" si="44"/>
        <v>000100002001107</v>
      </c>
    </row>
    <row r="1090" spans="1:11" s="52" customFormat="1">
      <c r="A1090" s="27" t="s">
        <v>2751</v>
      </c>
      <c r="B1090" s="27"/>
      <c r="C1090" s="28">
        <v>4</v>
      </c>
      <c r="D1090" s="35" t="s">
        <v>3355</v>
      </c>
      <c r="E1090" s="35" t="s">
        <v>3417</v>
      </c>
      <c r="F1090" s="35" t="s">
        <v>3986</v>
      </c>
      <c r="G1090" s="35" t="s">
        <v>3420</v>
      </c>
      <c r="H1090" s="35" t="s">
        <v>3417</v>
      </c>
      <c r="I1090" s="84" t="s">
        <v>7496</v>
      </c>
      <c r="J1090" s="35" t="s">
        <v>3417</v>
      </c>
      <c r="K1090" s="27" t="str">
        <f t="shared" si="44"/>
        <v>000100002001107001</v>
      </c>
    </row>
    <row r="1091" spans="1:11" s="52" customFormat="1">
      <c r="A1091" s="27" t="s">
        <v>2752</v>
      </c>
      <c r="B1091" s="27"/>
      <c r="C1091" s="28">
        <v>4</v>
      </c>
      <c r="D1091" s="35" t="s">
        <v>3355</v>
      </c>
      <c r="E1091" s="35" t="s">
        <v>3417</v>
      </c>
      <c r="F1091" s="35" t="s">
        <v>3986</v>
      </c>
      <c r="G1091" s="35" t="s">
        <v>3420</v>
      </c>
      <c r="H1091" s="35" t="s">
        <v>3417</v>
      </c>
      <c r="I1091" s="84" t="s">
        <v>7496</v>
      </c>
      <c r="J1091" s="35" t="s">
        <v>3420</v>
      </c>
      <c r="K1091" s="27" t="str">
        <f t="shared" si="44"/>
        <v>000100002001107002</v>
      </c>
    </row>
    <row r="1092" spans="1:11" s="52" customFormat="1">
      <c r="A1092" s="27" t="s">
        <v>2753</v>
      </c>
      <c r="B1092" s="27"/>
      <c r="C1092" s="28">
        <v>4</v>
      </c>
      <c r="D1092" s="35" t="s">
        <v>3355</v>
      </c>
      <c r="E1092" s="35" t="s">
        <v>3417</v>
      </c>
      <c r="F1092" s="35" t="s">
        <v>3986</v>
      </c>
      <c r="G1092" s="35" t="s">
        <v>3420</v>
      </c>
      <c r="H1092" s="35" t="s">
        <v>3417</v>
      </c>
      <c r="I1092" s="84" t="s">
        <v>7496</v>
      </c>
      <c r="J1092" s="35" t="s">
        <v>3423</v>
      </c>
      <c r="K1092" s="27" t="str">
        <f t="shared" si="44"/>
        <v>000100002001107003</v>
      </c>
    </row>
    <row r="1093" spans="1:11" s="52" customFormat="1">
      <c r="A1093" s="27" t="s">
        <v>10810</v>
      </c>
      <c r="B1093" s="27"/>
      <c r="C1093" s="28">
        <v>3</v>
      </c>
      <c r="D1093" s="35" t="s">
        <v>3355</v>
      </c>
      <c r="E1093" s="35" t="s">
        <v>3417</v>
      </c>
      <c r="F1093" s="35" t="s">
        <v>3986</v>
      </c>
      <c r="G1093" s="35" t="s">
        <v>3420</v>
      </c>
      <c r="H1093" s="35" t="s">
        <v>3417</v>
      </c>
      <c r="I1093" s="84" t="s">
        <v>7497</v>
      </c>
      <c r="J1093" s="35"/>
      <c r="K1093" s="27" t="str">
        <f t="shared" si="44"/>
        <v>000100002001108</v>
      </c>
    </row>
    <row r="1094" spans="1:11" s="52" customFormat="1">
      <c r="A1094" s="27" t="s">
        <v>2751</v>
      </c>
      <c r="B1094" s="27"/>
      <c r="C1094" s="28">
        <v>4</v>
      </c>
      <c r="D1094" s="35" t="s">
        <v>3355</v>
      </c>
      <c r="E1094" s="35" t="s">
        <v>3417</v>
      </c>
      <c r="F1094" s="35" t="s">
        <v>3986</v>
      </c>
      <c r="G1094" s="35" t="s">
        <v>3420</v>
      </c>
      <c r="H1094" s="35" t="s">
        <v>3417</v>
      </c>
      <c r="I1094" s="84" t="s">
        <v>7497</v>
      </c>
      <c r="J1094" s="35" t="s">
        <v>3417</v>
      </c>
      <c r="K1094" s="27" t="str">
        <f t="shared" si="44"/>
        <v>000100002001108001</v>
      </c>
    </row>
    <row r="1095" spans="1:11" s="52" customFormat="1">
      <c r="A1095" s="27" t="s">
        <v>2752</v>
      </c>
      <c r="B1095" s="27"/>
      <c r="C1095" s="28">
        <v>4</v>
      </c>
      <c r="D1095" s="35" t="s">
        <v>3355</v>
      </c>
      <c r="E1095" s="35" t="s">
        <v>3417</v>
      </c>
      <c r="F1095" s="35" t="s">
        <v>3986</v>
      </c>
      <c r="G1095" s="35" t="s">
        <v>3420</v>
      </c>
      <c r="H1095" s="35" t="s">
        <v>3417</v>
      </c>
      <c r="I1095" s="84" t="s">
        <v>7497</v>
      </c>
      <c r="J1095" s="35" t="s">
        <v>3420</v>
      </c>
      <c r="K1095" s="27" t="str">
        <f t="shared" si="44"/>
        <v>000100002001108002</v>
      </c>
    </row>
    <row r="1096" spans="1:11" s="52" customFormat="1">
      <c r="A1096" s="27" t="s">
        <v>2753</v>
      </c>
      <c r="B1096" s="27"/>
      <c r="C1096" s="28">
        <v>4</v>
      </c>
      <c r="D1096" s="35" t="s">
        <v>3355</v>
      </c>
      <c r="E1096" s="35" t="s">
        <v>3417</v>
      </c>
      <c r="F1096" s="35" t="s">
        <v>3986</v>
      </c>
      <c r="G1096" s="35" t="s">
        <v>3420</v>
      </c>
      <c r="H1096" s="35" t="s">
        <v>3417</v>
      </c>
      <c r="I1096" s="84" t="s">
        <v>7497</v>
      </c>
      <c r="J1096" s="35" t="s">
        <v>3423</v>
      </c>
      <c r="K1096" s="27" t="str">
        <f t="shared" si="44"/>
        <v>000100002001108003</v>
      </c>
    </row>
    <row r="1097" spans="1:11" s="52" customFormat="1">
      <c r="A1097" s="27" t="s">
        <v>10811</v>
      </c>
      <c r="B1097" s="27"/>
      <c r="C1097" s="28">
        <v>3</v>
      </c>
      <c r="D1097" s="35" t="s">
        <v>3355</v>
      </c>
      <c r="E1097" s="35" t="s">
        <v>3417</v>
      </c>
      <c r="F1097" s="35" t="s">
        <v>3986</v>
      </c>
      <c r="G1097" s="35" t="s">
        <v>3420</v>
      </c>
      <c r="H1097" s="35" t="s">
        <v>3417</v>
      </c>
      <c r="I1097" s="84" t="s">
        <v>7498</v>
      </c>
      <c r="J1097" s="35"/>
      <c r="K1097" s="27" t="str">
        <f t="shared" si="44"/>
        <v>000100002001109</v>
      </c>
    </row>
    <row r="1098" spans="1:11" s="52" customFormat="1">
      <c r="A1098" s="27" t="s">
        <v>2751</v>
      </c>
      <c r="B1098" s="27"/>
      <c r="C1098" s="28">
        <v>4</v>
      </c>
      <c r="D1098" s="35" t="s">
        <v>3355</v>
      </c>
      <c r="E1098" s="35" t="s">
        <v>3417</v>
      </c>
      <c r="F1098" s="35" t="s">
        <v>3986</v>
      </c>
      <c r="G1098" s="35" t="s">
        <v>3420</v>
      </c>
      <c r="H1098" s="35" t="s">
        <v>3417</v>
      </c>
      <c r="I1098" s="84" t="s">
        <v>7498</v>
      </c>
      <c r="J1098" s="35" t="s">
        <v>3417</v>
      </c>
      <c r="K1098" s="27" t="str">
        <f t="shared" si="44"/>
        <v>000100002001109001</v>
      </c>
    </row>
    <row r="1099" spans="1:11" s="52" customFormat="1">
      <c r="A1099" s="27" t="s">
        <v>2752</v>
      </c>
      <c r="B1099" s="27"/>
      <c r="C1099" s="28">
        <v>4</v>
      </c>
      <c r="D1099" s="35" t="s">
        <v>3355</v>
      </c>
      <c r="E1099" s="35" t="s">
        <v>3417</v>
      </c>
      <c r="F1099" s="35" t="s">
        <v>3986</v>
      </c>
      <c r="G1099" s="35" t="s">
        <v>3420</v>
      </c>
      <c r="H1099" s="35" t="s">
        <v>3417</v>
      </c>
      <c r="I1099" s="84" t="s">
        <v>7498</v>
      </c>
      <c r="J1099" s="35" t="s">
        <v>3420</v>
      </c>
      <c r="K1099" s="27" t="str">
        <f t="shared" si="44"/>
        <v>000100002001109002</v>
      </c>
    </row>
    <row r="1100" spans="1:11" s="52" customFormat="1">
      <c r="A1100" s="27" t="s">
        <v>2753</v>
      </c>
      <c r="B1100" s="27"/>
      <c r="C1100" s="28">
        <v>4</v>
      </c>
      <c r="D1100" s="35" t="s">
        <v>3355</v>
      </c>
      <c r="E1100" s="35" t="s">
        <v>3417</v>
      </c>
      <c r="F1100" s="35" t="s">
        <v>3986</v>
      </c>
      <c r="G1100" s="35" t="s">
        <v>3420</v>
      </c>
      <c r="H1100" s="35" t="s">
        <v>3417</v>
      </c>
      <c r="I1100" s="84" t="s">
        <v>7498</v>
      </c>
      <c r="J1100" s="35" t="s">
        <v>3423</v>
      </c>
      <c r="K1100" s="27" t="str">
        <f t="shared" si="44"/>
        <v>000100002001109003</v>
      </c>
    </row>
    <row r="1101" spans="1:11" s="52" customFormat="1">
      <c r="A1101" s="27" t="s">
        <v>10812</v>
      </c>
      <c r="B1101" s="27"/>
      <c r="C1101" s="28">
        <v>3</v>
      </c>
      <c r="D1101" s="35" t="s">
        <v>3355</v>
      </c>
      <c r="E1101" s="35" t="s">
        <v>3417</v>
      </c>
      <c r="F1101" s="35" t="s">
        <v>3986</v>
      </c>
      <c r="G1101" s="35" t="s">
        <v>3420</v>
      </c>
      <c r="H1101" s="35" t="s">
        <v>3417</v>
      </c>
      <c r="I1101" s="84" t="s">
        <v>7499</v>
      </c>
      <c r="J1101" s="35"/>
      <c r="K1101" s="27" t="str">
        <f t="shared" si="44"/>
        <v>000100002001110</v>
      </c>
    </row>
    <row r="1102" spans="1:11" s="52" customFormat="1">
      <c r="A1102" s="27" t="s">
        <v>2751</v>
      </c>
      <c r="B1102" s="27"/>
      <c r="C1102" s="28">
        <v>4</v>
      </c>
      <c r="D1102" s="35" t="s">
        <v>3355</v>
      </c>
      <c r="E1102" s="35" t="s">
        <v>3417</v>
      </c>
      <c r="F1102" s="35" t="s">
        <v>3986</v>
      </c>
      <c r="G1102" s="35" t="s">
        <v>3420</v>
      </c>
      <c r="H1102" s="35" t="s">
        <v>3417</v>
      </c>
      <c r="I1102" s="84" t="s">
        <v>7499</v>
      </c>
      <c r="J1102" s="35" t="s">
        <v>3417</v>
      </c>
      <c r="K1102" s="27" t="str">
        <f t="shared" si="44"/>
        <v>000100002001110001</v>
      </c>
    </row>
    <row r="1103" spans="1:11" s="52" customFormat="1">
      <c r="A1103" s="27" t="s">
        <v>2752</v>
      </c>
      <c r="B1103" s="27"/>
      <c r="C1103" s="28">
        <v>4</v>
      </c>
      <c r="D1103" s="35" t="s">
        <v>3355</v>
      </c>
      <c r="E1103" s="35" t="s">
        <v>3417</v>
      </c>
      <c r="F1103" s="35" t="s">
        <v>3986</v>
      </c>
      <c r="G1103" s="35" t="s">
        <v>3420</v>
      </c>
      <c r="H1103" s="35" t="s">
        <v>3417</v>
      </c>
      <c r="I1103" s="84" t="s">
        <v>7499</v>
      </c>
      <c r="J1103" s="35" t="s">
        <v>3420</v>
      </c>
      <c r="K1103" s="27" t="str">
        <f t="shared" si="44"/>
        <v>000100002001110002</v>
      </c>
    </row>
    <row r="1104" spans="1:11" s="52" customFormat="1">
      <c r="A1104" s="27" t="s">
        <v>2753</v>
      </c>
      <c r="B1104" s="27"/>
      <c r="C1104" s="28">
        <v>4</v>
      </c>
      <c r="D1104" s="35" t="s">
        <v>3355</v>
      </c>
      <c r="E1104" s="35" t="s">
        <v>3417</v>
      </c>
      <c r="F1104" s="35" t="s">
        <v>3986</v>
      </c>
      <c r="G1104" s="35" t="s">
        <v>3420</v>
      </c>
      <c r="H1104" s="35" t="s">
        <v>3417</v>
      </c>
      <c r="I1104" s="84" t="s">
        <v>7499</v>
      </c>
      <c r="J1104" s="35" t="s">
        <v>3423</v>
      </c>
      <c r="K1104" s="27" t="str">
        <f t="shared" si="44"/>
        <v>000100002001110003</v>
      </c>
    </row>
    <row r="1105" spans="1:11" s="52" customFormat="1">
      <c r="A1105" s="27" t="s">
        <v>10813</v>
      </c>
      <c r="B1105" s="27"/>
      <c r="C1105" s="28">
        <v>3</v>
      </c>
      <c r="D1105" s="35" t="s">
        <v>3355</v>
      </c>
      <c r="E1105" s="35" t="s">
        <v>3417</v>
      </c>
      <c r="F1105" s="35" t="s">
        <v>3986</v>
      </c>
      <c r="G1105" s="35" t="s">
        <v>3420</v>
      </c>
      <c r="H1105" s="35" t="s">
        <v>3417</v>
      </c>
      <c r="I1105" s="84" t="s">
        <v>7500</v>
      </c>
      <c r="J1105" s="35"/>
      <c r="K1105" s="27" t="str">
        <f t="shared" si="44"/>
        <v>000100002001111</v>
      </c>
    </row>
    <row r="1106" spans="1:11" s="52" customFormat="1">
      <c r="A1106" s="27" t="s">
        <v>2751</v>
      </c>
      <c r="B1106" s="27"/>
      <c r="C1106" s="28">
        <v>4</v>
      </c>
      <c r="D1106" s="35" t="s">
        <v>3355</v>
      </c>
      <c r="E1106" s="35" t="s">
        <v>3417</v>
      </c>
      <c r="F1106" s="35" t="s">
        <v>3986</v>
      </c>
      <c r="G1106" s="35" t="s">
        <v>3420</v>
      </c>
      <c r="H1106" s="35" t="s">
        <v>3417</v>
      </c>
      <c r="I1106" s="84" t="s">
        <v>7500</v>
      </c>
      <c r="J1106" s="35" t="s">
        <v>3417</v>
      </c>
      <c r="K1106" s="27" t="str">
        <f t="shared" si="44"/>
        <v>000100002001111001</v>
      </c>
    </row>
    <row r="1107" spans="1:11" s="52" customFormat="1">
      <c r="A1107" s="27" t="s">
        <v>2752</v>
      </c>
      <c r="B1107" s="27"/>
      <c r="C1107" s="28">
        <v>4</v>
      </c>
      <c r="D1107" s="35" t="s">
        <v>3355</v>
      </c>
      <c r="E1107" s="35" t="s">
        <v>3417</v>
      </c>
      <c r="F1107" s="35" t="s">
        <v>3986</v>
      </c>
      <c r="G1107" s="35" t="s">
        <v>3420</v>
      </c>
      <c r="H1107" s="35" t="s">
        <v>3417</v>
      </c>
      <c r="I1107" s="84" t="s">
        <v>7500</v>
      </c>
      <c r="J1107" s="35" t="s">
        <v>3420</v>
      </c>
      <c r="K1107" s="27" t="str">
        <f t="shared" si="44"/>
        <v>000100002001111002</v>
      </c>
    </row>
    <row r="1108" spans="1:11" s="52" customFormat="1">
      <c r="A1108" s="27" t="s">
        <v>2753</v>
      </c>
      <c r="B1108" s="27"/>
      <c r="C1108" s="28">
        <v>4</v>
      </c>
      <c r="D1108" s="35" t="s">
        <v>3355</v>
      </c>
      <c r="E1108" s="35" t="s">
        <v>3417</v>
      </c>
      <c r="F1108" s="35" t="s">
        <v>3986</v>
      </c>
      <c r="G1108" s="35" t="s">
        <v>3420</v>
      </c>
      <c r="H1108" s="35" t="s">
        <v>3417</v>
      </c>
      <c r="I1108" s="84" t="s">
        <v>7500</v>
      </c>
      <c r="J1108" s="35" t="s">
        <v>3423</v>
      </c>
      <c r="K1108" s="27" t="str">
        <f t="shared" si="44"/>
        <v>000100002001111003</v>
      </c>
    </row>
    <row r="1109" spans="1:11" s="52" customFormat="1">
      <c r="A1109" s="27" t="s">
        <v>10814</v>
      </c>
      <c r="B1109" s="27"/>
      <c r="C1109" s="28">
        <v>3</v>
      </c>
      <c r="D1109" s="35" t="s">
        <v>3355</v>
      </c>
      <c r="E1109" s="35" t="s">
        <v>3417</v>
      </c>
      <c r="F1109" s="35" t="s">
        <v>3986</v>
      </c>
      <c r="G1109" s="35" t="s">
        <v>3420</v>
      </c>
      <c r="H1109" s="35" t="s">
        <v>3417</v>
      </c>
      <c r="I1109" s="84" t="s">
        <v>7501</v>
      </c>
      <c r="J1109" s="35"/>
      <c r="K1109" s="27" t="str">
        <f t="shared" si="44"/>
        <v>000100002001112</v>
      </c>
    </row>
    <row r="1110" spans="1:11" s="52" customFormat="1">
      <c r="A1110" s="27" t="s">
        <v>2751</v>
      </c>
      <c r="B1110" s="27"/>
      <c r="C1110" s="28">
        <v>4</v>
      </c>
      <c r="D1110" s="35" t="s">
        <v>3355</v>
      </c>
      <c r="E1110" s="35" t="s">
        <v>3417</v>
      </c>
      <c r="F1110" s="35" t="s">
        <v>3986</v>
      </c>
      <c r="G1110" s="35" t="s">
        <v>3420</v>
      </c>
      <c r="H1110" s="35" t="s">
        <v>3417</v>
      </c>
      <c r="I1110" s="84" t="s">
        <v>7501</v>
      </c>
      <c r="J1110" s="35" t="s">
        <v>3417</v>
      </c>
      <c r="K1110" s="27" t="str">
        <f t="shared" si="44"/>
        <v>000100002001112001</v>
      </c>
    </row>
    <row r="1111" spans="1:11" s="52" customFormat="1">
      <c r="A1111" s="27" t="s">
        <v>2752</v>
      </c>
      <c r="B1111" s="27"/>
      <c r="C1111" s="28">
        <v>4</v>
      </c>
      <c r="D1111" s="35" t="s">
        <v>3355</v>
      </c>
      <c r="E1111" s="35" t="s">
        <v>3417</v>
      </c>
      <c r="F1111" s="35" t="s">
        <v>3986</v>
      </c>
      <c r="G1111" s="35" t="s">
        <v>3420</v>
      </c>
      <c r="H1111" s="35" t="s">
        <v>3417</v>
      </c>
      <c r="I1111" s="84" t="s">
        <v>7501</v>
      </c>
      <c r="J1111" s="35" t="s">
        <v>3420</v>
      </c>
      <c r="K1111" s="27" t="str">
        <f t="shared" si="44"/>
        <v>000100002001112002</v>
      </c>
    </row>
    <row r="1112" spans="1:11" s="52" customFormat="1">
      <c r="A1112" s="27" t="s">
        <v>2753</v>
      </c>
      <c r="B1112" s="27"/>
      <c r="C1112" s="28">
        <v>4</v>
      </c>
      <c r="D1112" s="35" t="s">
        <v>3355</v>
      </c>
      <c r="E1112" s="35" t="s">
        <v>3417</v>
      </c>
      <c r="F1112" s="35" t="s">
        <v>3986</v>
      </c>
      <c r="G1112" s="35" t="s">
        <v>3420</v>
      </c>
      <c r="H1112" s="35" t="s">
        <v>3417</v>
      </c>
      <c r="I1112" s="84" t="s">
        <v>7501</v>
      </c>
      <c r="J1112" s="35" t="s">
        <v>3423</v>
      </c>
      <c r="K1112" s="27" t="str">
        <f t="shared" si="44"/>
        <v>000100002001112003</v>
      </c>
    </row>
    <row r="1113" spans="1:11" s="52" customFormat="1">
      <c r="A1113" s="27" t="s">
        <v>10815</v>
      </c>
      <c r="B1113" s="27"/>
      <c r="C1113" s="28">
        <v>3</v>
      </c>
      <c r="D1113" s="35" t="s">
        <v>3355</v>
      </c>
      <c r="E1113" s="35" t="s">
        <v>3417</v>
      </c>
      <c r="F1113" s="35" t="s">
        <v>3986</v>
      </c>
      <c r="G1113" s="35" t="s">
        <v>3420</v>
      </c>
      <c r="H1113" s="35" t="s">
        <v>3417</v>
      </c>
      <c r="I1113" s="84" t="s">
        <v>7502</v>
      </c>
      <c r="J1113" s="35"/>
      <c r="K1113" s="27" t="str">
        <f t="shared" si="44"/>
        <v>000100002001113</v>
      </c>
    </row>
    <row r="1114" spans="1:11" s="52" customFormat="1">
      <c r="A1114" s="27" t="s">
        <v>2751</v>
      </c>
      <c r="B1114" s="27"/>
      <c r="C1114" s="28">
        <v>4</v>
      </c>
      <c r="D1114" s="35" t="s">
        <v>3355</v>
      </c>
      <c r="E1114" s="35" t="s">
        <v>3417</v>
      </c>
      <c r="F1114" s="35" t="s">
        <v>3986</v>
      </c>
      <c r="G1114" s="35" t="s">
        <v>3420</v>
      </c>
      <c r="H1114" s="35" t="s">
        <v>3417</v>
      </c>
      <c r="I1114" s="84" t="s">
        <v>7502</v>
      </c>
      <c r="J1114" s="35" t="s">
        <v>3417</v>
      </c>
      <c r="K1114" s="27" t="str">
        <f t="shared" si="44"/>
        <v>000100002001113001</v>
      </c>
    </row>
    <row r="1115" spans="1:11" s="52" customFormat="1">
      <c r="A1115" s="27" t="s">
        <v>2752</v>
      </c>
      <c r="B1115" s="27"/>
      <c r="C1115" s="28">
        <v>4</v>
      </c>
      <c r="D1115" s="35" t="s">
        <v>3355</v>
      </c>
      <c r="E1115" s="35" t="s">
        <v>3417</v>
      </c>
      <c r="F1115" s="35" t="s">
        <v>3986</v>
      </c>
      <c r="G1115" s="35" t="s">
        <v>3420</v>
      </c>
      <c r="H1115" s="35" t="s">
        <v>3417</v>
      </c>
      <c r="I1115" s="84" t="s">
        <v>7502</v>
      </c>
      <c r="J1115" s="35" t="s">
        <v>3420</v>
      </c>
      <c r="K1115" s="27" t="str">
        <f t="shared" si="44"/>
        <v>000100002001113002</v>
      </c>
    </row>
    <row r="1116" spans="1:11" s="52" customFormat="1">
      <c r="A1116" s="27" t="s">
        <v>2753</v>
      </c>
      <c r="B1116" s="27"/>
      <c r="C1116" s="28">
        <v>4</v>
      </c>
      <c r="D1116" s="35" t="s">
        <v>3355</v>
      </c>
      <c r="E1116" s="35" t="s">
        <v>3417</v>
      </c>
      <c r="F1116" s="35" t="s">
        <v>3986</v>
      </c>
      <c r="G1116" s="35" t="s">
        <v>3420</v>
      </c>
      <c r="H1116" s="35" t="s">
        <v>3417</v>
      </c>
      <c r="I1116" s="84" t="s">
        <v>7502</v>
      </c>
      <c r="J1116" s="35" t="s">
        <v>3423</v>
      </c>
      <c r="K1116" s="27" t="str">
        <f t="shared" si="44"/>
        <v>000100002001113003</v>
      </c>
    </row>
    <row r="1117" spans="1:11" s="52" customFormat="1">
      <c r="A1117" s="27" t="s">
        <v>10816</v>
      </c>
      <c r="B1117" s="27"/>
      <c r="C1117" s="28">
        <v>3</v>
      </c>
      <c r="D1117" s="35" t="s">
        <v>3355</v>
      </c>
      <c r="E1117" s="35" t="s">
        <v>3417</v>
      </c>
      <c r="F1117" s="35" t="s">
        <v>3986</v>
      </c>
      <c r="G1117" s="35" t="s">
        <v>3420</v>
      </c>
      <c r="H1117" s="35" t="s">
        <v>3417</v>
      </c>
      <c r="I1117" s="84" t="s">
        <v>7503</v>
      </c>
      <c r="J1117" s="35"/>
      <c r="K1117" s="27" t="str">
        <f t="shared" si="44"/>
        <v>000100002001114</v>
      </c>
    </row>
    <row r="1118" spans="1:11" s="52" customFormat="1">
      <c r="A1118" s="27" t="s">
        <v>2751</v>
      </c>
      <c r="B1118" s="27"/>
      <c r="C1118" s="28">
        <v>4</v>
      </c>
      <c r="D1118" s="35" t="s">
        <v>3355</v>
      </c>
      <c r="E1118" s="35" t="s">
        <v>3417</v>
      </c>
      <c r="F1118" s="35" t="s">
        <v>3986</v>
      </c>
      <c r="G1118" s="35" t="s">
        <v>3420</v>
      </c>
      <c r="H1118" s="35" t="s">
        <v>3417</v>
      </c>
      <c r="I1118" s="84" t="s">
        <v>7503</v>
      </c>
      <c r="J1118" s="35" t="s">
        <v>3417</v>
      </c>
      <c r="K1118" s="27" t="str">
        <f t="shared" si="44"/>
        <v>000100002001114001</v>
      </c>
    </row>
    <row r="1119" spans="1:11" s="52" customFormat="1">
      <c r="A1119" s="27" t="s">
        <v>2752</v>
      </c>
      <c r="B1119" s="27"/>
      <c r="C1119" s="28">
        <v>4</v>
      </c>
      <c r="D1119" s="35" t="s">
        <v>3355</v>
      </c>
      <c r="E1119" s="35" t="s">
        <v>3417</v>
      </c>
      <c r="F1119" s="35" t="s">
        <v>3986</v>
      </c>
      <c r="G1119" s="35" t="s">
        <v>3420</v>
      </c>
      <c r="H1119" s="35" t="s">
        <v>3417</v>
      </c>
      <c r="I1119" s="84" t="s">
        <v>7503</v>
      </c>
      <c r="J1119" s="35" t="s">
        <v>3420</v>
      </c>
      <c r="K1119" s="27" t="str">
        <f t="shared" si="44"/>
        <v>000100002001114002</v>
      </c>
    </row>
    <row r="1120" spans="1:11" s="52" customFormat="1">
      <c r="A1120" s="27" t="s">
        <v>2753</v>
      </c>
      <c r="B1120" s="27"/>
      <c r="C1120" s="28">
        <v>4</v>
      </c>
      <c r="D1120" s="35" t="s">
        <v>3355</v>
      </c>
      <c r="E1120" s="35" t="s">
        <v>3417</v>
      </c>
      <c r="F1120" s="35" t="s">
        <v>3986</v>
      </c>
      <c r="G1120" s="35" t="s">
        <v>3420</v>
      </c>
      <c r="H1120" s="35" t="s">
        <v>3417</v>
      </c>
      <c r="I1120" s="84" t="s">
        <v>7503</v>
      </c>
      <c r="J1120" s="35" t="s">
        <v>3423</v>
      </c>
      <c r="K1120" s="27" t="str">
        <f t="shared" si="44"/>
        <v>000100002001114003</v>
      </c>
    </row>
    <row r="1121" spans="1:11" s="52" customFormat="1">
      <c r="A1121" s="27" t="s">
        <v>10817</v>
      </c>
      <c r="B1121" s="27"/>
      <c r="C1121" s="28">
        <v>3</v>
      </c>
      <c r="D1121" s="35" t="s">
        <v>3355</v>
      </c>
      <c r="E1121" s="35" t="s">
        <v>3417</v>
      </c>
      <c r="F1121" s="35" t="s">
        <v>3986</v>
      </c>
      <c r="G1121" s="35" t="s">
        <v>3420</v>
      </c>
      <c r="H1121" s="35" t="s">
        <v>3417</v>
      </c>
      <c r="I1121" s="84" t="s">
        <v>7504</v>
      </c>
      <c r="J1121" s="35"/>
      <c r="K1121" s="27" t="str">
        <f t="shared" si="44"/>
        <v>000100002001115</v>
      </c>
    </row>
    <row r="1122" spans="1:11" s="52" customFormat="1">
      <c r="A1122" s="27" t="s">
        <v>2751</v>
      </c>
      <c r="B1122" s="27"/>
      <c r="C1122" s="28">
        <v>4</v>
      </c>
      <c r="D1122" s="35" t="s">
        <v>3355</v>
      </c>
      <c r="E1122" s="35" t="s">
        <v>3417</v>
      </c>
      <c r="F1122" s="35" t="s">
        <v>3986</v>
      </c>
      <c r="G1122" s="35" t="s">
        <v>3420</v>
      </c>
      <c r="H1122" s="35" t="s">
        <v>3417</v>
      </c>
      <c r="I1122" s="84" t="s">
        <v>7504</v>
      </c>
      <c r="J1122" s="35" t="s">
        <v>3417</v>
      </c>
      <c r="K1122" s="27" t="str">
        <f t="shared" si="44"/>
        <v>000100002001115001</v>
      </c>
    </row>
    <row r="1123" spans="1:11" s="52" customFormat="1">
      <c r="A1123" s="27" t="s">
        <v>2752</v>
      </c>
      <c r="B1123" s="27"/>
      <c r="C1123" s="28">
        <v>4</v>
      </c>
      <c r="D1123" s="35" t="s">
        <v>3355</v>
      </c>
      <c r="E1123" s="35" t="s">
        <v>3417</v>
      </c>
      <c r="F1123" s="35" t="s">
        <v>3986</v>
      </c>
      <c r="G1123" s="35" t="s">
        <v>3420</v>
      </c>
      <c r="H1123" s="35" t="s">
        <v>3417</v>
      </c>
      <c r="I1123" s="84" t="s">
        <v>7504</v>
      </c>
      <c r="J1123" s="35" t="s">
        <v>3420</v>
      </c>
      <c r="K1123" s="27" t="str">
        <f t="shared" si="44"/>
        <v>000100002001115002</v>
      </c>
    </row>
    <row r="1124" spans="1:11" s="52" customFormat="1">
      <c r="A1124" s="27" t="s">
        <v>2753</v>
      </c>
      <c r="B1124" s="27"/>
      <c r="C1124" s="28">
        <v>4</v>
      </c>
      <c r="D1124" s="35" t="s">
        <v>3355</v>
      </c>
      <c r="E1124" s="35" t="s">
        <v>3417</v>
      </c>
      <c r="F1124" s="35" t="s">
        <v>3986</v>
      </c>
      <c r="G1124" s="35" t="s">
        <v>3420</v>
      </c>
      <c r="H1124" s="35" t="s">
        <v>3417</v>
      </c>
      <c r="I1124" s="84" t="s">
        <v>7504</v>
      </c>
      <c r="J1124" s="35" t="s">
        <v>3423</v>
      </c>
      <c r="K1124" s="27" t="str">
        <f t="shared" si="44"/>
        <v>000100002001115003</v>
      </c>
    </row>
    <row r="1125" spans="1:11" s="52" customFormat="1">
      <c r="A1125" s="27" t="s">
        <v>10818</v>
      </c>
      <c r="B1125" s="27"/>
      <c r="C1125" s="28">
        <v>3</v>
      </c>
      <c r="D1125" s="35" t="s">
        <v>3355</v>
      </c>
      <c r="E1125" s="35" t="s">
        <v>3417</v>
      </c>
      <c r="F1125" s="35" t="s">
        <v>3986</v>
      </c>
      <c r="G1125" s="35" t="s">
        <v>3420</v>
      </c>
      <c r="H1125" s="35" t="s">
        <v>3417</v>
      </c>
      <c r="I1125" s="84" t="s">
        <v>7505</v>
      </c>
      <c r="J1125" s="35"/>
      <c r="K1125" s="27" t="str">
        <f t="shared" si="44"/>
        <v>000100002001116</v>
      </c>
    </row>
    <row r="1126" spans="1:11" s="52" customFormat="1">
      <c r="A1126" s="27" t="s">
        <v>2751</v>
      </c>
      <c r="B1126" s="27"/>
      <c r="C1126" s="28">
        <v>4</v>
      </c>
      <c r="D1126" s="35" t="s">
        <v>3355</v>
      </c>
      <c r="E1126" s="35" t="s">
        <v>3417</v>
      </c>
      <c r="F1126" s="35" t="s">
        <v>3986</v>
      </c>
      <c r="G1126" s="35" t="s">
        <v>3420</v>
      </c>
      <c r="H1126" s="35" t="s">
        <v>3417</v>
      </c>
      <c r="I1126" s="84" t="s">
        <v>7505</v>
      </c>
      <c r="J1126" s="35" t="s">
        <v>3417</v>
      </c>
      <c r="K1126" s="27" t="str">
        <f t="shared" si="44"/>
        <v>000100002001116001</v>
      </c>
    </row>
    <row r="1127" spans="1:11" s="52" customFormat="1">
      <c r="A1127" s="27" t="s">
        <v>2752</v>
      </c>
      <c r="B1127" s="27"/>
      <c r="C1127" s="28">
        <v>4</v>
      </c>
      <c r="D1127" s="35" t="s">
        <v>3355</v>
      </c>
      <c r="E1127" s="35" t="s">
        <v>3417</v>
      </c>
      <c r="F1127" s="35" t="s">
        <v>3986</v>
      </c>
      <c r="G1127" s="35" t="s">
        <v>3420</v>
      </c>
      <c r="H1127" s="35" t="s">
        <v>3417</v>
      </c>
      <c r="I1127" s="84" t="s">
        <v>7505</v>
      </c>
      <c r="J1127" s="35" t="s">
        <v>3420</v>
      </c>
      <c r="K1127" s="27" t="str">
        <f t="shared" si="44"/>
        <v>000100002001116002</v>
      </c>
    </row>
    <row r="1128" spans="1:11" s="52" customFormat="1">
      <c r="A1128" s="27" t="s">
        <v>2753</v>
      </c>
      <c r="B1128" s="27"/>
      <c r="C1128" s="28">
        <v>4</v>
      </c>
      <c r="D1128" s="35" t="s">
        <v>3355</v>
      </c>
      <c r="E1128" s="35" t="s">
        <v>3417</v>
      </c>
      <c r="F1128" s="35" t="s">
        <v>3986</v>
      </c>
      <c r="G1128" s="35" t="s">
        <v>3420</v>
      </c>
      <c r="H1128" s="35" t="s">
        <v>3417</v>
      </c>
      <c r="I1128" s="84" t="s">
        <v>7505</v>
      </c>
      <c r="J1128" s="35" t="s">
        <v>3423</v>
      </c>
      <c r="K1128" s="27" t="str">
        <f t="shared" si="44"/>
        <v>000100002001116003</v>
      </c>
    </row>
    <row r="1129" spans="1:11" s="52" customFormat="1">
      <c r="A1129" s="27" t="s">
        <v>10819</v>
      </c>
      <c r="B1129" s="27"/>
      <c r="C1129" s="28">
        <v>3</v>
      </c>
      <c r="D1129" s="35" t="s">
        <v>3355</v>
      </c>
      <c r="E1129" s="35" t="s">
        <v>3417</v>
      </c>
      <c r="F1129" s="35" t="s">
        <v>3986</v>
      </c>
      <c r="G1129" s="35" t="s">
        <v>3420</v>
      </c>
      <c r="H1129" s="35" t="s">
        <v>3417</v>
      </c>
      <c r="I1129" s="84" t="s">
        <v>7506</v>
      </c>
      <c r="J1129" s="35"/>
      <c r="K1129" s="27" t="str">
        <f t="shared" si="44"/>
        <v>000100002001117</v>
      </c>
    </row>
    <row r="1130" spans="1:11" s="52" customFormat="1">
      <c r="A1130" s="27" t="s">
        <v>2751</v>
      </c>
      <c r="B1130" s="27"/>
      <c r="C1130" s="28">
        <v>4</v>
      </c>
      <c r="D1130" s="35" t="s">
        <v>3355</v>
      </c>
      <c r="E1130" s="35" t="s">
        <v>3417</v>
      </c>
      <c r="F1130" s="35" t="s">
        <v>3986</v>
      </c>
      <c r="G1130" s="35" t="s">
        <v>3420</v>
      </c>
      <c r="H1130" s="35" t="s">
        <v>3417</v>
      </c>
      <c r="I1130" s="84" t="s">
        <v>7506</v>
      </c>
      <c r="J1130" s="35" t="s">
        <v>3417</v>
      </c>
      <c r="K1130" s="27" t="str">
        <f t="shared" si="44"/>
        <v>000100002001117001</v>
      </c>
    </row>
    <row r="1131" spans="1:11" s="52" customFormat="1">
      <c r="A1131" s="27" t="s">
        <v>2752</v>
      </c>
      <c r="B1131" s="27"/>
      <c r="C1131" s="28">
        <v>4</v>
      </c>
      <c r="D1131" s="35" t="s">
        <v>3355</v>
      </c>
      <c r="E1131" s="35" t="s">
        <v>3417</v>
      </c>
      <c r="F1131" s="35" t="s">
        <v>3986</v>
      </c>
      <c r="G1131" s="35" t="s">
        <v>3420</v>
      </c>
      <c r="H1131" s="35" t="s">
        <v>3417</v>
      </c>
      <c r="I1131" s="84" t="s">
        <v>7506</v>
      </c>
      <c r="J1131" s="35" t="s">
        <v>3420</v>
      </c>
      <c r="K1131" s="27" t="str">
        <f t="shared" si="44"/>
        <v>000100002001117002</v>
      </c>
    </row>
    <row r="1132" spans="1:11" s="52" customFormat="1">
      <c r="A1132" s="27" t="s">
        <v>2753</v>
      </c>
      <c r="B1132" s="27"/>
      <c r="C1132" s="28">
        <v>4</v>
      </c>
      <c r="D1132" s="35" t="s">
        <v>3355</v>
      </c>
      <c r="E1132" s="35" t="s">
        <v>3417</v>
      </c>
      <c r="F1132" s="35" t="s">
        <v>3986</v>
      </c>
      <c r="G1132" s="35" t="s">
        <v>3420</v>
      </c>
      <c r="H1132" s="35" t="s">
        <v>3417</v>
      </c>
      <c r="I1132" s="84" t="s">
        <v>7506</v>
      </c>
      <c r="J1132" s="35" t="s">
        <v>3423</v>
      </c>
      <c r="K1132" s="27" t="str">
        <f t="shared" si="44"/>
        <v>000100002001117003</v>
      </c>
    </row>
    <row r="1133" spans="1:11" s="52" customFormat="1">
      <c r="A1133" s="27" t="s">
        <v>10820</v>
      </c>
      <c r="B1133" s="27"/>
      <c r="C1133" s="28">
        <v>3</v>
      </c>
      <c r="D1133" s="35" t="s">
        <v>3355</v>
      </c>
      <c r="E1133" s="35" t="s">
        <v>3417</v>
      </c>
      <c r="F1133" s="35" t="s">
        <v>3986</v>
      </c>
      <c r="G1133" s="35" t="s">
        <v>3420</v>
      </c>
      <c r="H1133" s="35" t="s">
        <v>3417</v>
      </c>
      <c r="I1133" s="84" t="s">
        <v>7507</v>
      </c>
      <c r="J1133" s="35"/>
      <c r="K1133" s="27" t="str">
        <f t="shared" si="44"/>
        <v>000100002001118</v>
      </c>
    </row>
    <row r="1134" spans="1:11" s="52" customFormat="1">
      <c r="A1134" s="27" t="s">
        <v>2751</v>
      </c>
      <c r="B1134" s="27"/>
      <c r="C1134" s="28">
        <v>4</v>
      </c>
      <c r="D1134" s="35" t="s">
        <v>3355</v>
      </c>
      <c r="E1134" s="35" t="s">
        <v>3417</v>
      </c>
      <c r="F1134" s="35" t="s">
        <v>3986</v>
      </c>
      <c r="G1134" s="35" t="s">
        <v>3420</v>
      </c>
      <c r="H1134" s="35" t="s">
        <v>3417</v>
      </c>
      <c r="I1134" s="84" t="s">
        <v>7507</v>
      </c>
      <c r="J1134" s="35" t="s">
        <v>3417</v>
      </c>
      <c r="K1134" s="27" t="str">
        <f t="shared" si="44"/>
        <v>000100002001118001</v>
      </c>
    </row>
    <row r="1135" spans="1:11" s="52" customFormat="1">
      <c r="A1135" s="27" t="s">
        <v>2752</v>
      </c>
      <c r="B1135" s="27"/>
      <c r="C1135" s="28">
        <v>4</v>
      </c>
      <c r="D1135" s="35" t="s">
        <v>3355</v>
      </c>
      <c r="E1135" s="35" t="s">
        <v>3417</v>
      </c>
      <c r="F1135" s="35" t="s">
        <v>3986</v>
      </c>
      <c r="G1135" s="35" t="s">
        <v>3420</v>
      </c>
      <c r="H1135" s="35" t="s">
        <v>3417</v>
      </c>
      <c r="I1135" s="84" t="s">
        <v>7507</v>
      </c>
      <c r="J1135" s="35" t="s">
        <v>3420</v>
      </c>
      <c r="K1135" s="27" t="str">
        <f t="shared" si="44"/>
        <v>000100002001118002</v>
      </c>
    </row>
    <row r="1136" spans="1:11" s="52" customFormat="1">
      <c r="A1136" s="27" t="s">
        <v>2753</v>
      </c>
      <c r="B1136" s="27"/>
      <c r="C1136" s="28">
        <v>4</v>
      </c>
      <c r="D1136" s="35" t="s">
        <v>3355</v>
      </c>
      <c r="E1136" s="35" t="s">
        <v>3417</v>
      </c>
      <c r="F1136" s="35" t="s">
        <v>3986</v>
      </c>
      <c r="G1136" s="35" t="s">
        <v>3420</v>
      </c>
      <c r="H1136" s="35" t="s">
        <v>3417</v>
      </c>
      <c r="I1136" s="84" t="s">
        <v>7507</v>
      </c>
      <c r="J1136" s="35" t="s">
        <v>3423</v>
      </c>
      <c r="K1136" s="27" t="str">
        <f t="shared" si="44"/>
        <v>000100002001118003</v>
      </c>
    </row>
    <row r="1137" spans="1:11" s="52" customFormat="1">
      <c r="A1137" s="27" t="s">
        <v>10821</v>
      </c>
      <c r="B1137" s="27"/>
      <c r="C1137" s="28">
        <v>3</v>
      </c>
      <c r="D1137" s="35" t="s">
        <v>3355</v>
      </c>
      <c r="E1137" s="35" t="s">
        <v>3417</v>
      </c>
      <c r="F1137" s="35" t="s">
        <v>3986</v>
      </c>
      <c r="G1137" s="35" t="s">
        <v>3420</v>
      </c>
      <c r="H1137" s="35" t="s">
        <v>3417</v>
      </c>
      <c r="I1137" s="84" t="s">
        <v>7508</v>
      </c>
      <c r="J1137" s="35"/>
      <c r="K1137" s="27" t="str">
        <f t="shared" si="44"/>
        <v>000100002001119</v>
      </c>
    </row>
    <row r="1138" spans="1:11" s="52" customFormat="1">
      <c r="A1138" s="27" t="s">
        <v>2751</v>
      </c>
      <c r="B1138" s="27"/>
      <c r="C1138" s="28">
        <v>4</v>
      </c>
      <c r="D1138" s="35" t="s">
        <v>3355</v>
      </c>
      <c r="E1138" s="35" t="s">
        <v>3417</v>
      </c>
      <c r="F1138" s="35" t="s">
        <v>3986</v>
      </c>
      <c r="G1138" s="35" t="s">
        <v>3420</v>
      </c>
      <c r="H1138" s="35" t="s">
        <v>3417</v>
      </c>
      <c r="I1138" s="84" t="s">
        <v>7508</v>
      </c>
      <c r="J1138" s="35" t="s">
        <v>3417</v>
      </c>
      <c r="K1138" s="27" t="str">
        <f t="shared" si="44"/>
        <v>000100002001119001</v>
      </c>
    </row>
    <row r="1139" spans="1:11" s="52" customFormat="1">
      <c r="A1139" s="27" t="s">
        <v>2752</v>
      </c>
      <c r="B1139" s="27"/>
      <c r="C1139" s="28">
        <v>4</v>
      </c>
      <c r="D1139" s="35" t="s">
        <v>3355</v>
      </c>
      <c r="E1139" s="35" t="s">
        <v>3417</v>
      </c>
      <c r="F1139" s="35" t="s">
        <v>3986</v>
      </c>
      <c r="G1139" s="35" t="s">
        <v>3420</v>
      </c>
      <c r="H1139" s="35" t="s">
        <v>3417</v>
      </c>
      <c r="I1139" s="84" t="s">
        <v>7508</v>
      </c>
      <c r="J1139" s="35" t="s">
        <v>3420</v>
      </c>
      <c r="K1139" s="27" t="str">
        <f t="shared" si="44"/>
        <v>000100002001119002</v>
      </c>
    </row>
    <row r="1140" spans="1:11" s="52" customFormat="1">
      <c r="A1140" s="27" t="s">
        <v>2753</v>
      </c>
      <c r="B1140" s="27"/>
      <c r="C1140" s="28">
        <v>4</v>
      </c>
      <c r="D1140" s="35" t="s">
        <v>3355</v>
      </c>
      <c r="E1140" s="35" t="s">
        <v>3417</v>
      </c>
      <c r="F1140" s="35" t="s">
        <v>3986</v>
      </c>
      <c r="G1140" s="35" t="s">
        <v>3420</v>
      </c>
      <c r="H1140" s="35" t="s">
        <v>3417</v>
      </c>
      <c r="I1140" s="84" t="s">
        <v>7508</v>
      </c>
      <c r="J1140" s="35" t="s">
        <v>3423</v>
      </c>
      <c r="K1140" s="27" t="str">
        <f t="shared" si="44"/>
        <v>000100002001119003</v>
      </c>
    </row>
    <row r="1141" spans="1:11" s="52" customFormat="1">
      <c r="A1141" s="27" t="s">
        <v>10822</v>
      </c>
      <c r="B1141" s="27"/>
      <c r="C1141" s="28">
        <v>3</v>
      </c>
      <c r="D1141" s="35" t="s">
        <v>3355</v>
      </c>
      <c r="E1141" s="35" t="s">
        <v>3417</v>
      </c>
      <c r="F1141" s="35" t="s">
        <v>3986</v>
      </c>
      <c r="G1141" s="35" t="s">
        <v>3420</v>
      </c>
      <c r="H1141" s="35" t="s">
        <v>3417</v>
      </c>
      <c r="I1141" s="84" t="s">
        <v>7509</v>
      </c>
      <c r="J1141" s="35"/>
      <c r="K1141" s="27" t="str">
        <f t="shared" si="44"/>
        <v>000100002001120</v>
      </c>
    </row>
    <row r="1142" spans="1:11" s="52" customFormat="1">
      <c r="A1142" s="27" t="s">
        <v>2751</v>
      </c>
      <c r="B1142" s="27"/>
      <c r="C1142" s="28">
        <v>4</v>
      </c>
      <c r="D1142" s="35" t="s">
        <v>3355</v>
      </c>
      <c r="E1142" s="35" t="s">
        <v>3417</v>
      </c>
      <c r="F1142" s="35" t="s">
        <v>3986</v>
      </c>
      <c r="G1142" s="35" t="s">
        <v>3420</v>
      </c>
      <c r="H1142" s="35" t="s">
        <v>3417</v>
      </c>
      <c r="I1142" s="84" t="s">
        <v>7509</v>
      </c>
      <c r="J1142" s="35" t="s">
        <v>3417</v>
      </c>
      <c r="K1142" s="27" t="str">
        <f t="shared" si="44"/>
        <v>000100002001120001</v>
      </c>
    </row>
    <row r="1143" spans="1:11" s="52" customFormat="1">
      <c r="A1143" s="27" t="s">
        <v>2752</v>
      </c>
      <c r="B1143" s="27"/>
      <c r="C1143" s="28">
        <v>4</v>
      </c>
      <c r="D1143" s="35" t="s">
        <v>3355</v>
      </c>
      <c r="E1143" s="35" t="s">
        <v>3417</v>
      </c>
      <c r="F1143" s="35" t="s">
        <v>3986</v>
      </c>
      <c r="G1143" s="35" t="s">
        <v>3420</v>
      </c>
      <c r="H1143" s="35" t="s">
        <v>3417</v>
      </c>
      <c r="I1143" s="84" t="s">
        <v>7509</v>
      </c>
      <c r="J1143" s="35" t="s">
        <v>3420</v>
      </c>
      <c r="K1143" s="27" t="str">
        <f t="shared" si="44"/>
        <v>000100002001120002</v>
      </c>
    </row>
    <row r="1144" spans="1:11" s="52" customFormat="1">
      <c r="A1144" s="27" t="s">
        <v>2753</v>
      </c>
      <c r="B1144" s="27"/>
      <c r="C1144" s="28">
        <v>4</v>
      </c>
      <c r="D1144" s="35" t="s">
        <v>3355</v>
      </c>
      <c r="E1144" s="35" t="s">
        <v>3417</v>
      </c>
      <c r="F1144" s="35" t="s">
        <v>3986</v>
      </c>
      <c r="G1144" s="35" t="s">
        <v>3420</v>
      </c>
      <c r="H1144" s="35" t="s">
        <v>3417</v>
      </c>
      <c r="I1144" s="84" t="s">
        <v>7509</v>
      </c>
      <c r="J1144" s="35" t="s">
        <v>3423</v>
      </c>
      <c r="K1144" s="27" t="str">
        <f t="shared" si="44"/>
        <v>000100002001120003</v>
      </c>
    </row>
    <row r="1145" spans="1:11" s="88" customFormat="1">
      <c r="A1145" s="21" t="s">
        <v>10823</v>
      </c>
      <c r="B1145" s="21"/>
      <c r="C1145" s="22">
        <v>3</v>
      </c>
      <c r="D1145" s="23" t="s">
        <v>3355</v>
      </c>
      <c r="E1145" s="23" t="s">
        <v>3417</v>
      </c>
      <c r="F1145" s="23" t="s">
        <v>3986</v>
      </c>
      <c r="G1145" s="23" t="s">
        <v>3420</v>
      </c>
      <c r="H1145" s="23" t="s">
        <v>3417</v>
      </c>
      <c r="I1145" s="51" t="s">
        <v>7510</v>
      </c>
      <c r="J1145" s="23"/>
      <c r="K1145" s="21" t="str">
        <f t="shared" si="44"/>
        <v>000100002001121</v>
      </c>
    </row>
    <row r="1146" spans="1:11" s="88" customFormat="1">
      <c r="A1146" s="21" t="s">
        <v>10824</v>
      </c>
      <c r="B1146" s="21"/>
      <c r="C1146" s="22">
        <v>3</v>
      </c>
      <c r="D1146" s="23" t="s">
        <v>3355</v>
      </c>
      <c r="E1146" s="23" t="s">
        <v>3417</v>
      </c>
      <c r="F1146" s="23" t="s">
        <v>3986</v>
      </c>
      <c r="G1146" s="23" t="s">
        <v>3420</v>
      </c>
      <c r="H1146" s="23" t="s">
        <v>3417</v>
      </c>
      <c r="I1146" s="51" t="s">
        <v>7511</v>
      </c>
      <c r="J1146" s="23"/>
      <c r="K1146" s="21" t="str">
        <f t="shared" si="44"/>
        <v>000100002001122</v>
      </c>
    </row>
    <row r="1147" spans="1:11" s="88" customFormat="1">
      <c r="A1147" s="21" t="s">
        <v>10825</v>
      </c>
      <c r="B1147" s="21"/>
      <c r="C1147" s="22"/>
      <c r="D1147" s="23" t="s">
        <v>3355</v>
      </c>
      <c r="E1147" s="23" t="s">
        <v>3417</v>
      </c>
      <c r="F1147" s="23" t="s">
        <v>3986</v>
      </c>
      <c r="G1147" s="23" t="s">
        <v>3420</v>
      </c>
      <c r="H1147" s="23" t="s">
        <v>3417</v>
      </c>
      <c r="I1147" s="51" t="s">
        <v>7513</v>
      </c>
      <c r="J1147" s="23"/>
      <c r="K1147" s="21" t="str">
        <f t="shared" si="44"/>
        <v>000100002001124</v>
      </c>
    </row>
    <row r="1148" spans="1:11" s="88" customFormat="1">
      <c r="A1148" s="21" t="s">
        <v>1845</v>
      </c>
      <c r="B1148" s="21"/>
      <c r="C1148" s="22"/>
      <c r="D1148" s="23" t="s">
        <v>3355</v>
      </c>
      <c r="E1148" s="23" t="s">
        <v>3417</v>
      </c>
      <c r="F1148" s="23" t="s">
        <v>3986</v>
      </c>
      <c r="G1148" s="23" t="s">
        <v>3420</v>
      </c>
      <c r="H1148" s="23" t="s">
        <v>3417</v>
      </c>
      <c r="I1148" s="51" t="s">
        <v>7513</v>
      </c>
      <c r="J1148" s="23" t="s">
        <v>3417</v>
      </c>
      <c r="K1148" s="21" t="str">
        <f t="shared" ref="K1148:K1211" si="45">D1148&amp;E1148&amp;F1148&amp;G1148&amp;H1148&amp;I1148&amp;J1148</f>
        <v>000100002001124001</v>
      </c>
    </row>
    <row r="1149" spans="1:11" s="88" customFormat="1">
      <c r="A1149" s="21" t="s">
        <v>10826</v>
      </c>
      <c r="B1149" s="21"/>
      <c r="C1149" s="22"/>
      <c r="D1149" s="23" t="s">
        <v>3355</v>
      </c>
      <c r="E1149" s="23" t="s">
        <v>3417</v>
      </c>
      <c r="F1149" s="23" t="s">
        <v>3986</v>
      </c>
      <c r="G1149" s="23" t="s">
        <v>3420</v>
      </c>
      <c r="H1149" s="23" t="s">
        <v>3417</v>
      </c>
      <c r="I1149" s="51" t="s">
        <v>7514</v>
      </c>
      <c r="J1149" s="23"/>
      <c r="K1149" s="21" t="str">
        <f t="shared" si="45"/>
        <v>000100002001125</v>
      </c>
    </row>
    <row r="1150" spans="1:11" s="88" customFormat="1">
      <c r="A1150" s="21" t="s">
        <v>1845</v>
      </c>
      <c r="B1150" s="21"/>
      <c r="C1150" s="22"/>
      <c r="D1150" s="23" t="s">
        <v>3355</v>
      </c>
      <c r="E1150" s="23" t="s">
        <v>3417</v>
      </c>
      <c r="F1150" s="23" t="s">
        <v>3986</v>
      </c>
      <c r="G1150" s="23" t="s">
        <v>3420</v>
      </c>
      <c r="H1150" s="23" t="s">
        <v>3417</v>
      </c>
      <c r="I1150" s="51" t="s">
        <v>7514</v>
      </c>
      <c r="J1150" s="23" t="s">
        <v>3417</v>
      </c>
      <c r="K1150" s="21" t="str">
        <f t="shared" si="45"/>
        <v>000100002001125001</v>
      </c>
    </row>
    <row r="1151" spans="1:11" s="88" customFormat="1">
      <c r="A1151" s="21" t="s">
        <v>10827</v>
      </c>
      <c r="B1151" s="21"/>
      <c r="C1151" s="22"/>
      <c r="D1151" s="23" t="s">
        <v>3355</v>
      </c>
      <c r="E1151" s="23" t="s">
        <v>3417</v>
      </c>
      <c r="F1151" s="23" t="s">
        <v>3986</v>
      </c>
      <c r="G1151" s="23" t="s">
        <v>3420</v>
      </c>
      <c r="H1151" s="23" t="s">
        <v>3417</v>
      </c>
      <c r="I1151" s="51" t="s">
        <v>7515</v>
      </c>
      <c r="J1151" s="23"/>
      <c r="K1151" s="21" t="str">
        <f t="shared" si="45"/>
        <v>000100002001126</v>
      </c>
    </row>
    <row r="1152" spans="1:11" s="88" customFormat="1">
      <c r="A1152" s="21" t="s">
        <v>1845</v>
      </c>
      <c r="B1152" s="21"/>
      <c r="C1152" s="22"/>
      <c r="D1152" s="23" t="s">
        <v>3355</v>
      </c>
      <c r="E1152" s="23" t="s">
        <v>3417</v>
      </c>
      <c r="F1152" s="23" t="s">
        <v>3986</v>
      </c>
      <c r="G1152" s="23" t="s">
        <v>3420</v>
      </c>
      <c r="H1152" s="23" t="s">
        <v>3417</v>
      </c>
      <c r="I1152" s="51" t="s">
        <v>7515</v>
      </c>
      <c r="J1152" s="23" t="s">
        <v>3417</v>
      </c>
      <c r="K1152" s="21" t="str">
        <f t="shared" si="45"/>
        <v>000100002001126001</v>
      </c>
    </row>
    <row r="1153" spans="1:11" s="88" customFormat="1">
      <c r="A1153" s="21" t="s">
        <v>10828</v>
      </c>
      <c r="B1153" s="21"/>
      <c r="C1153" s="22"/>
      <c r="D1153" s="23" t="s">
        <v>3355</v>
      </c>
      <c r="E1153" s="23" t="s">
        <v>3417</v>
      </c>
      <c r="F1153" s="23" t="s">
        <v>3986</v>
      </c>
      <c r="G1153" s="23" t="s">
        <v>3420</v>
      </c>
      <c r="H1153" s="23" t="s">
        <v>3417</v>
      </c>
      <c r="I1153" s="51" t="s">
        <v>7516</v>
      </c>
      <c r="J1153" s="23"/>
      <c r="K1153" s="21" t="str">
        <f t="shared" si="45"/>
        <v>000100002001127</v>
      </c>
    </row>
    <row r="1154" spans="1:11" s="88" customFormat="1">
      <c r="A1154" s="21" t="s">
        <v>1845</v>
      </c>
      <c r="B1154" s="21"/>
      <c r="C1154" s="22"/>
      <c r="D1154" s="23" t="s">
        <v>3355</v>
      </c>
      <c r="E1154" s="23" t="s">
        <v>3417</v>
      </c>
      <c r="F1154" s="23" t="s">
        <v>3986</v>
      </c>
      <c r="G1154" s="23" t="s">
        <v>3420</v>
      </c>
      <c r="H1154" s="23" t="s">
        <v>3417</v>
      </c>
      <c r="I1154" s="51" t="s">
        <v>7516</v>
      </c>
      <c r="J1154" s="23" t="s">
        <v>3417</v>
      </c>
      <c r="K1154" s="21" t="str">
        <f t="shared" si="45"/>
        <v>000100002001127001</v>
      </c>
    </row>
    <row r="1155" spans="1:11" s="88" customFormat="1">
      <c r="A1155" s="21" t="s">
        <v>10829</v>
      </c>
      <c r="B1155" s="21"/>
      <c r="C1155" s="22"/>
      <c r="D1155" s="23" t="s">
        <v>3355</v>
      </c>
      <c r="E1155" s="23" t="s">
        <v>3417</v>
      </c>
      <c r="F1155" s="23" t="s">
        <v>3986</v>
      </c>
      <c r="G1155" s="23" t="s">
        <v>3420</v>
      </c>
      <c r="H1155" s="23" t="s">
        <v>3417</v>
      </c>
      <c r="I1155" s="51" t="s">
        <v>7517</v>
      </c>
      <c r="J1155" s="23"/>
      <c r="K1155" s="21" t="str">
        <f t="shared" si="45"/>
        <v>000100002001128</v>
      </c>
    </row>
    <row r="1156" spans="1:11" s="88" customFormat="1">
      <c r="A1156" s="21" t="s">
        <v>1845</v>
      </c>
      <c r="B1156" s="21"/>
      <c r="C1156" s="22"/>
      <c r="D1156" s="23" t="s">
        <v>3355</v>
      </c>
      <c r="E1156" s="23" t="s">
        <v>3417</v>
      </c>
      <c r="F1156" s="23" t="s">
        <v>3986</v>
      </c>
      <c r="G1156" s="23" t="s">
        <v>3420</v>
      </c>
      <c r="H1156" s="23" t="s">
        <v>3417</v>
      </c>
      <c r="I1156" s="51" t="s">
        <v>7517</v>
      </c>
      <c r="J1156" s="23" t="s">
        <v>3417</v>
      </c>
      <c r="K1156" s="21" t="str">
        <f t="shared" si="45"/>
        <v>000100002001128001</v>
      </c>
    </row>
    <row r="1157" spans="1:11" s="88" customFormat="1">
      <c r="A1157" s="21" t="s">
        <v>10830</v>
      </c>
      <c r="B1157" s="21"/>
      <c r="C1157" s="22"/>
      <c r="D1157" s="23" t="s">
        <v>3355</v>
      </c>
      <c r="E1157" s="23" t="s">
        <v>3417</v>
      </c>
      <c r="F1157" s="23" t="s">
        <v>3986</v>
      </c>
      <c r="G1157" s="23" t="s">
        <v>3420</v>
      </c>
      <c r="H1157" s="23" t="s">
        <v>3417</v>
      </c>
      <c r="I1157" s="51" t="s">
        <v>7518</v>
      </c>
      <c r="J1157" s="23"/>
      <c r="K1157" s="21" t="str">
        <f t="shared" si="45"/>
        <v>000100002001129</v>
      </c>
    </row>
    <row r="1158" spans="1:11" s="88" customFormat="1">
      <c r="A1158" s="21" t="s">
        <v>1845</v>
      </c>
      <c r="B1158" s="21"/>
      <c r="C1158" s="22"/>
      <c r="D1158" s="23" t="s">
        <v>3355</v>
      </c>
      <c r="E1158" s="23" t="s">
        <v>3417</v>
      </c>
      <c r="F1158" s="23" t="s">
        <v>3986</v>
      </c>
      <c r="G1158" s="23" t="s">
        <v>3420</v>
      </c>
      <c r="H1158" s="23" t="s">
        <v>3417</v>
      </c>
      <c r="I1158" s="51" t="s">
        <v>7518</v>
      </c>
      <c r="J1158" s="23" t="s">
        <v>3417</v>
      </c>
      <c r="K1158" s="21" t="str">
        <f t="shared" si="45"/>
        <v>000100002001129001</v>
      </c>
    </row>
    <row r="1159" spans="1:11" s="88" customFormat="1">
      <c r="A1159" s="21" t="s">
        <v>10831</v>
      </c>
      <c r="B1159" s="21"/>
      <c r="C1159" s="22"/>
      <c r="D1159" s="23" t="s">
        <v>3355</v>
      </c>
      <c r="E1159" s="23" t="s">
        <v>3417</v>
      </c>
      <c r="F1159" s="23" t="s">
        <v>3986</v>
      </c>
      <c r="G1159" s="23" t="s">
        <v>3420</v>
      </c>
      <c r="H1159" s="23" t="s">
        <v>3417</v>
      </c>
      <c r="I1159" s="51" t="s">
        <v>7519</v>
      </c>
      <c r="J1159" s="23"/>
      <c r="K1159" s="21" t="str">
        <f t="shared" si="45"/>
        <v>000100002001130</v>
      </c>
    </row>
    <row r="1160" spans="1:11" s="88" customFormat="1">
      <c r="A1160" s="21" t="s">
        <v>1845</v>
      </c>
      <c r="B1160" s="21"/>
      <c r="C1160" s="22"/>
      <c r="D1160" s="23" t="s">
        <v>3355</v>
      </c>
      <c r="E1160" s="23" t="s">
        <v>3417</v>
      </c>
      <c r="F1160" s="23" t="s">
        <v>3986</v>
      </c>
      <c r="G1160" s="23" t="s">
        <v>3420</v>
      </c>
      <c r="H1160" s="23" t="s">
        <v>3417</v>
      </c>
      <c r="I1160" s="51" t="s">
        <v>7519</v>
      </c>
      <c r="J1160" s="23" t="s">
        <v>3417</v>
      </c>
      <c r="K1160" s="21" t="str">
        <f t="shared" si="45"/>
        <v>000100002001130001</v>
      </c>
    </row>
    <row r="1161" spans="1:11" s="88" customFormat="1">
      <c r="A1161" s="21" t="s">
        <v>10832</v>
      </c>
      <c r="B1161" s="21"/>
      <c r="C1161" s="22"/>
      <c r="D1161" s="23" t="s">
        <v>3355</v>
      </c>
      <c r="E1161" s="23" t="s">
        <v>3417</v>
      </c>
      <c r="F1161" s="23" t="s">
        <v>3986</v>
      </c>
      <c r="G1161" s="23" t="s">
        <v>3420</v>
      </c>
      <c r="H1161" s="23" t="s">
        <v>3417</v>
      </c>
      <c r="I1161" s="51" t="s">
        <v>7520</v>
      </c>
      <c r="J1161" s="23"/>
      <c r="K1161" s="21" t="str">
        <f t="shared" si="45"/>
        <v>000100002001131</v>
      </c>
    </row>
    <row r="1162" spans="1:11" s="88" customFormat="1">
      <c r="A1162" s="21" t="s">
        <v>1845</v>
      </c>
      <c r="B1162" s="21"/>
      <c r="C1162" s="22"/>
      <c r="D1162" s="23" t="s">
        <v>3355</v>
      </c>
      <c r="E1162" s="23" t="s">
        <v>3417</v>
      </c>
      <c r="F1162" s="23" t="s">
        <v>3986</v>
      </c>
      <c r="G1162" s="23" t="s">
        <v>3420</v>
      </c>
      <c r="H1162" s="23" t="s">
        <v>3417</v>
      </c>
      <c r="I1162" s="51" t="s">
        <v>7520</v>
      </c>
      <c r="J1162" s="23" t="s">
        <v>3417</v>
      </c>
      <c r="K1162" s="21" t="str">
        <f t="shared" si="45"/>
        <v>000100002001131001</v>
      </c>
    </row>
    <row r="1163" spans="1:11" s="88" customFormat="1">
      <c r="A1163" s="21" t="s">
        <v>10833</v>
      </c>
      <c r="B1163" s="21"/>
      <c r="C1163" s="22"/>
      <c r="D1163" s="23" t="s">
        <v>3355</v>
      </c>
      <c r="E1163" s="23" t="s">
        <v>3417</v>
      </c>
      <c r="F1163" s="23" t="s">
        <v>3986</v>
      </c>
      <c r="G1163" s="23" t="s">
        <v>3420</v>
      </c>
      <c r="H1163" s="23" t="s">
        <v>3417</v>
      </c>
      <c r="I1163" s="51" t="s">
        <v>7521</v>
      </c>
      <c r="J1163" s="23"/>
      <c r="K1163" s="21" t="str">
        <f t="shared" si="45"/>
        <v>000100002001132</v>
      </c>
    </row>
    <row r="1164" spans="1:11" s="88" customFormat="1">
      <c r="A1164" s="21" t="s">
        <v>1845</v>
      </c>
      <c r="B1164" s="21"/>
      <c r="C1164" s="22"/>
      <c r="D1164" s="23" t="s">
        <v>3355</v>
      </c>
      <c r="E1164" s="23" t="s">
        <v>3417</v>
      </c>
      <c r="F1164" s="23" t="s">
        <v>3986</v>
      </c>
      <c r="G1164" s="23" t="s">
        <v>3420</v>
      </c>
      <c r="H1164" s="23" t="s">
        <v>3417</v>
      </c>
      <c r="I1164" s="51" t="s">
        <v>7521</v>
      </c>
      <c r="J1164" s="23" t="s">
        <v>3417</v>
      </c>
      <c r="K1164" s="21" t="str">
        <f t="shared" si="45"/>
        <v>000100002001132001</v>
      </c>
    </row>
    <row r="1165" spans="1:11" s="88" customFormat="1">
      <c r="A1165" s="21" t="s">
        <v>10834</v>
      </c>
      <c r="B1165" s="21"/>
      <c r="C1165" s="22"/>
      <c r="D1165" s="23" t="s">
        <v>3355</v>
      </c>
      <c r="E1165" s="23" t="s">
        <v>3417</v>
      </c>
      <c r="F1165" s="23" t="s">
        <v>3986</v>
      </c>
      <c r="G1165" s="23" t="s">
        <v>3420</v>
      </c>
      <c r="H1165" s="23" t="s">
        <v>3417</v>
      </c>
      <c r="I1165" s="51" t="s">
        <v>7522</v>
      </c>
      <c r="J1165" s="23"/>
      <c r="K1165" s="21" t="str">
        <f t="shared" si="45"/>
        <v>000100002001133</v>
      </c>
    </row>
    <row r="1166" spans="1:11" s="88" customFormat="1">
      <c r="A1166" s="21" t="s">
        <v>1845</v>
      </c>
      <c r="B1166" s="21"/>
      <c r="C1166" s="22"/>
      <c r="D1166" s="23" t="s">
        <v>3355</v>
      </c>
      <c r="E1166" s="23" t="s">
        <v>3417</v>
      </c>
      <c r="F1166" s="23" t="s">
        <v>3986</v>
      </c>
      <c r="G1166" s="23" t="s">
        <v>3420</v>
      </c>
      <c r="H1166" s="23" t="s">
        <v>3417</v>
      </c>
      <c r="I1166" s="51" t="s">
        <v>7522</v>
      </c>
      <c r="J1166" s="23" t="s">
        <v>3417</v>
      </c>
      <c r="K1166" s="21" t="str">
        <f t="shared" si="45"/>
        <v>000100002001133001</v>
      </c>
    </row>
    <row r="1167" spans="1:11" s="88" customFormat="1">
      <c r="A1167" s="21" t="s">
        <v>10835</v>
      </c>
      <c r="B1167" s="21"/>
      <c r="C1167" s="22"/>
      <c r="D1167" s="23" t="s">
        <v>3355</v>
      </c>
      <c r="E1167" s="23" t="s">
        <v>3417</v>
      </c>
      <c r="F1167" s="23" t="s">
        <v>3986</v>
      </c>
      <c r="G1167" s="23" t="s">
        <v>3420</v>
      </c>
      <c r="H1167" s="23" t="s">
        <v>3417</v>
      </c>
      <c r="I1167" s="51" t="s">
        <v>7523</v>
      </c>
      <c r="J1167" s="23"/>
      <c r="K1167" s="21" t="str">
        <f t="shared" si="45"/>
        <v>000100002001134</v>
      </c>
    </row>
    <row r="1168" spans="1:11" s="88" customFormat="1">
      <c r="A1168" s="21" t="s">
        <v>1845</v>
      </c>
      <c r="B1168" s="21"/>
      <c r="C1168" s="22"/>
      <c r="D1168" s="23" t="s">
        <v>3355</v>
      </c>
      <c r="E1168" s="23" t="s">
        <v>3417</v>
      </c>
      <c r="F1168" s="23" t="s">
        <v>3986</v>
      </c>
      <c r="G1168" s="23" t="s">
        <v>3420</v>
      </c>
      <c r="H1168" s="23" t="s">
        <v>3417</v>
      </c>
      <c r="I1168" s="51" t="s">
        <v>7523</v>
      </c>
      <c r="J1168" s="23" t="s">
        <v>3417</v>
      </c>
      <c r="K1168" s="21" t="str">
        <f t="shared" si="45"/>
        <v>000100002001134001</v>
      </c>
    </row>
    <row r="1169" spans="1:11" s="88" customFormat="1">
      <c r="A1169" s="21" t="s">
        <v>10836</v>
      </c>
      <c r="B1169" s="21"/>
      <c r="C1169" s="22"/>
      <c r="D1169" s="23" t="s">
        <v>3355</v>
      </c>
      <c r="E1169" s="23" t="s">
        <v>3417</v>
      </c>
      <c r="F1169" s="23" t="s">
        <v>3986</v>
      </c>
      <c r="G1169" s="23" t="s">
        <v>3420</v>
      </c>
      <c r="H1169" s="23" t="s">
        <v>3417</v>
      </c>
      <c r="I1169" s="51" t="s">
        <v>7524</v>
      </c>
      <c r="J1169" s="23"/>
      <c r="K1169" s="21" t="str">
        <f t="shared" si="45"/>
        <v>000100002001135</v>
      </c>
    </row>
    <row r="1170" spans="1:11" s="88" customFormat="1">
      <c r="A1170" s="21" t="s">
        <v>1845</v>
      </c>
      <c r="B1170" s="21"/>
      <c r="C1170" s="22"/>
      <c r="D1170" s="23" t="s">
        <v>3355</v>
      </c>
      <c r="E1170" s="23" t="s">
        <v>3417</v>
      </c>
      <c r="F1170" s="23" t="s">
        <v>3986</v>
      </c>
      <c r="G1170" s="23" t="s">
        <v>3420</v>
      </c>
      <c r="H1170" s="23" t="s">
        <v>3417</v>
      </c>
      <c r="I1170" s="51" t="s">
        <v>7524</v>
      </c>
      <c r="J1170" s="23" t="s">
        <v>3417</v>
      </c>
      <c r="K1170" s="21" t="str">
        <f t="shared" si="45"/>
        <v>000100002001135001</v>
      </c>
    </row>
    <row r="1171" spans="1:11" s="88" customFormat="1">
      <c r="A1171" s="21" t="s">
        <v>10837</v>
      </c>
      <c r="B1171" s="21"/>
      <c r="C1171" s="22"/>
      <c r="D1171" s="23" t="s">
        <v>3355</v>
      </c>
      <c r="E1171" s="23" t="s">
        <v>3417</v>
      </c>
      <c r="F1171" s="23" t="s">
        <v>3986</v>
      </c>
      <c r="G1171" s="23" t="s">
        <v>3420</v>
      </c>
      <c r="H1171" s="23" t="s">
        <v>3417</v>
      </c>
      <c r="I1171" s="51" t="s">
        <v>7525</v>
      </c>
      <c r="J1171" s="23"/>
      <c r="K1171" s="21" t="str">
        <f t="shared" si="45"/>
        <v>000100002001136</v>
      </c>
    </row>
    <row r="1172" spans="1:11" s="88" customFormat="1">
      <c r="A1172" s="21" t="s">
        <v>1845</v>
      </c>
      <c r="B1172" s="21"/>
      <c r="C1172" s="22"/>
      <c r="D1172" s="23" t="s">
        <v>3355</v>
      </c>
      <c r="E1172" s="23" t="s">
        <v>3417</v>
      </c>
      <c r="F1172" s="23" t="s">
        <v>3986</v>
      </c>
      <c r="G1172" s="23" t="s">
        <v>3420</v>
      </c>
      <c r="H1172" s="23" t="s">
        <v>3417</v>
      </c>
      <c r="I1172" s="51" t="s">
        <v>7525</v>
      </c>
      <c r="J1172" s="23" t="s">
        <v>3417</v>
      </c>
      <c r="K1172" s="21" t="str">
        <f t="shared" si="45"/>
        <v>000100002001136001</v>
      </c>
    </row>
    <row r="1173" spans="1:11" s="88" customFormat="1">
      <c r="A1173" s="21" t="s">
        <v>10838</v>
      </c>
      <c r="B1173" s="21"/>
      <c r="C1173" s="22"/>
      <c r="D1173" s="23" t="s">
        <v>3355</v>
      </c>
      <c r="E1173" s="23" t="s">
        <v>3417</v>
      </c>
      <c r="F1173" s="23" t="s">
        <v>3986</v>
      </c>
      <c r="G1173" s="23" t="s">
        <v>3420</v>
      </c>
      <c r="H1173" s="23" t="s">
        <v>3417</v>
      </c>
      <c r="I1173" s="51" t="s">
        <v>7526</v>
      </c>
      <c r="J1173" s="23"/>
      <c r="K1173" s="21" t="str">
        <f t="shared" si="45"/>
        <v>000100002001137</v>
      </c>
    </row>
    <row r="1174" spans="1:11" s="88" customFormat="1">
      <c r="A1174" s="21" t="s">
        <v>1845</v>
      </c>
      <c r="B1174" s="21"/>
      <c r="C1174" s="22"/>
      <c r="D1174" s="23" t="s">
        <v>3355</v>
      </c>
      <c r="E1174" s="23" t="s">
        <v>3417</v>
      </c>
      <c r="F1174" s="23" t="s">
        <v>3986</v>
      </c>
      <c r="G1174" s="23" t="s">
        <v>3420</v>
      </c>
      <c r="H1174" s="23" t="s">
        <v>3417</v>
      </c>
      <c r="I1174" s="51" t="s">
        <v>7526</v>
      </c>
      <c r="J1174" s="23" t="s">
        <v>3417</v>
      </c>
      <c r="K1174" s="21" t="str">
        <f t="shared" si="45"/>
        <v>000100002001137001</v>
      </c>
    </row>
    <row r="1175" spans="1:11" s="88" customFormat="1">
      <c r="A1175" s="21" t="s">
        <v>10839</v>
      </c>
      <c r="B1175" s="21"/>
      <c r="C1175" s="22"/>
      <c r="D1175" s="23" t="s">
        <v>3355</v>
      </c>
      <c r="E1175" s="23" t="s">
        <v>3417</v>
      </c>
      <c r="F1175" s="23" t="s">
        <v>3986</v>
      </c>
      <c r="G1175" s="23" t="s">
        <v>3420</v>
      </c>
      <c r="H1175" s="23" t="s">
        <v>3417</v>
      </c>
      <c r="I1175" s="51" t="s">
        <v>7527</v>
      </c>
      <c r="J1175" s="23"/>
      <c r="K1175" s="21" t="str">
        <f t="shared" si="45"/>
        <v>000100002001138</v>
      </c>
    </row>
    <row r="1176" spans="1:11" s="88" customFormat="1">
      <c r="A1176" s="21" t="s">
        <v>1845</v>
      </c>
      <c r="B1176" s="21"/>
      <c r="C1176" s="22"/>
      <c r="D1176" s="23" t="s">
        <v>3355</v>
      </c>
      <c r="E1176" s="23" t="s">
        <v>3417</v>
      </c>
      <c r="F1176" s="23" t="s">
        <v>3986</v>
      </c>
      <c r="G1176" s="23" t="s">
        <v>3420</v>
      </c>
      <c r="H1176" s="23" t="s">
        <v>3417</v>
      </c>
      <c r="I1176" s="51" t="s">
        <v>7527</v>
      </c>
      <c r="J1176" s="23" t="s">
        <v>3417</v>
      </c>
      <c r="K1176" s="21" t="str">
        <f t="shared" si="45"/>
        <v>000100002001138001</v>
      </c>
    </row>
    <row r="1177" spans="1:11" s="88" customFormat="1">
      <c r="A1177" s="21" t="s">
        <v>10840</v>
      </c>
      <c r="B1177" s="21"/>
      <c r="C1177" s="22"/>
      <c r="D1177" s="23" t="s">
        <v>3355</v>
      </c>
      <c r="E1177" s="23" t="s">
        <v>3417</v>
      </c>
      <c r="F1177" s="23" t="s">
        <v>3986</v>
      </c>
      <c r="G1177" s="23" t="s">
        <v>3420</v>
      </c>
      <c r="H1177" s="23" t="s">
        <v>3417</v>
      </c>
      <c r="I1177" s="51" t="s">
        <v>7528</v>
      </c>
      <c r="J1177" s="23"/>
      <c r="K1177" s="21" t="str">
        <f t="shared" si="45"/>
        <v>000100002001139</v>
      </c>
    </row>
    <row r="1178" spans="1:11" s="88" customFormat="1">
      <c r="A1178" s="21" t="s">
        <v>1845</v>
      </c>
      <c r="B1178" s="21"/>
      <c r="C1178" s="22"/>
      <c r="D1178" s="23" t="s">
        <v>3355</v>
      </c>
      <c r="E1178" s="23" t="s">
        <v>3417</v>
      </c>
      <c r="F1178" s="23" t="s">
        <v>3986</v>
      </c>
      <c r="G1178" s="23" t="s">
        <v>3420</v>
      </c>
      <c r="H1178" s="23" t="s">
        <v>3417</v>
      </c>
      <c r="I1178" s="51" t="s">
        <v>7528</v>
      </c>
      <c r="J1178" s="23" t="s">
        <v>3417</v>
      </c>
      <c r="K1178" s="21" t="str">
        <f t="shared" si="45"/>
        <v>000100002001139001</v>
      </c>
    </row>
    <row r="1179" spans="1:11" s="88" customFormat="1">
      <c r="A1179" s="21" t="s">
        <v>10841</v>
      </c>
      <c r="B1179" s="21"/>
      <c r="C1179" s="22"/>
      <c r="D1179" s="23" t="s">
        <v>3355</v>
      </c>
      <c r="E1179" s="23" t="s">
        <v>3417</v>
      </c>
      <c r="F1179" s="23" t="s">
        <v>3986</v>
      </c>
      <c r="G1179" s="23" t="s">
        <v>3420</v>
      </c>
      <c r="H1179" s="23" t="s">
        <v>3417</v>
      </c>
      <c r="I1179" s="51" t="s">
        <v>7529</v>
      </c>
      <c r="J1179" s="23"/>
      <c r="K1179" s="21" t="str">
        <f t="shared" si="45"/>
        <v>000100002001140</v>
      </c>
    </row>
    <row r="1180" spans="1:11" s="88" customFormat="1">
      <c r="A1180" s="21" t="s">
        <v>1845</v>
      </c>
      <c r="B1180" s="21"/>
      <c r="C1180" s="22"/>
      <c r="D1180" s="23" t="s">
        <v>3355</v>
      </c>
      <c r="E1180" s="23" t="s">
        <v>3417</v>
      </c>
      <c r="F1180" s="23" t="s">
        <v>3986</v>
      </c>
      <c r="G1180" s="23" t="s">
        <v>3420</v>
      </c>
      <c r="H1180" s="23" t="s">
        <v>3417</v>
      </c>
      <c r="I1180" s="51" t="s">
        <v>7529</v>
      </c>
      <c r="J1180" s="23" t="s">
        <v>3417</v>
      </c>
      <c r="K1180" s="21" t="str">
        <f t="shared" si="45"/>
        <v>000100002001140001</v>
      </c>
    </row>
    <row r="1181" spans="1:11" s="88" customFormat="1">
      <c r="A1181" s="21" t="s">
        <v>10842</v>
      </c>
      <c r="B1181" s="21"/>
      <c r="C1181" s="22"/>
      <c r="D1181" s="23" t="s">
        <v>3355</v>
      </c>
      <c r="E1181" s="23" t="s">
        <v>3417</v>
      </c>
      <c r="F1181" s="23" t="s">
        <v>3986</v>
      </c>
      <c r="G1181" s="23" t="s">
        <v>3420</v>
      </c>
      <c r="H1181" s="23" t="s">
        <v>3417</v>
      </c>
      <c r="I1181" s="51" t="s">
        <v>7530</v>
      </c>
      <c r="J1181" s="23"/>
      <c r="K1181" s="21" t="str">
        <f t="shared" si="45"/>
        <v>000100002001141</v>
      </c>
    </row>
    <row r="1182" spans="1:11" s="88" customFormat="1">
      <c r="A1182" s="21" t="s">
        <v>1845</v>
      </c>
      <c r="B1182" s="21"/>
      <c r="C1182" s="22"/>
      <c r="D1182" s="23" t="s">
        <v>3355</v>
      </c>
      <c r="E1182" s="23" t="s">
        <v>3417</v>
      </c>
      <c r="F1182" s="23" t="s">
        <v>3986</v>
      </c>
      <c r="G1182" s="23" t="s">
        <v>3420</v>
      </c>
      <c r="H1182" s="23" t="s">
        <v>3417</v>
      </c>
      <c r="I1182" s="51" t="s">
        <v>7530</v>
      </c>
      <c r="J1182" s="23" t="s">
        <v>3417</v>
      </c>
      <c r="K1182" s="21" t="str">
        <f t="shared" si="45"/>
        <v>000100002001141001</v>
      </c>
    </row>
    <row r="1183" spans="1:11" s="88" customFormat="1">
      <c r="A1183" s="21" t="s">
        <v>10843</v>
      </c>
      <c r="B1183" s="21"/>
      <c r="C1183" s="22"/>
      <c r="D1183" s="23" t="s">
        <v>3355</v>
      </c>
      <c r="E1183" s="23" t="s">
        <v>3417</v>
      </c>
      <c r="F1183" s="23" t="s">
        <v>3986</v>
      </c>
      <c r="G1183" s="23" t="s">
        <v>3420</v>
      </c>
      <c r="H1183" s="23" t="s">
        <v>3417</v>
      </c>
      <c r="I1183" s="51" t="s">
        <v>7531</v>
      </c>
      <c r="J1183" s="23"/>
      <c r="K1183" s="21" t="str">
        <f t="shared" si="45"/>
        <v>000100002001142</v>
      </c>
    </row>
    <row r="1184" spans="1:11" s="88" customFormat="1">
      <c r="A1184" s="21" t="s">
        <v>1845</v>
      </c>
      <c r="B1184" s="21"/>
      <c r="C1184" s="22"/>
      <c r="D1184" s="23" t="s">
        <v>3355</v>
      </c>
      <c r="E1184" s="23" t="s">
        <v>3417</v>
      </c>
      <c r="F1184" s="23" t="s">
        <v>3986</v>
      </c>
      <c r="G1184" s="23" t="s">
        <v>3420</v>
      </c>
      <c r="H1184" s="23" t="s">
        <v>3417</v>
      </c>
      <c r="I1184" s="51" t="s">
        <v>7531</v>
      </c>
      <c r="J1184" s="23" t="s">
        <v>3417</v>
      </c>
      <c r="K1184" s="21" t="str">
        <f t="shared" si="45"/>
        <v>000100002001142001</v>
      </c>
    </row>
    <row r="1185" spans="1:11" s="88" customFormat="1">
      <c r="A1185" s="21" t="s">
        <v>10844</v>
      </c>
      <c r="B1185" s="21"/>
      <c r="C1185" s="22"/>
      <c r="D1185" s="23" t="s">
        <v>3355</v>
      </c>
      <c r="E1185" s="23" t="s">
        <v>3417</v>
      </c>
      <c r="F1185" s="23" t="s">
        <v>3986</v>
      </c>
      <c r="G1185" s="23" t="s">
        <v>3420</v>
      </c>
      <c r="H1185" s="23" t="s">
        <v>3417</v>
      </c>
      <c r="I1185" s="51" t="s">
        <v>7532</v>
      </c>
      <c r="J1185" s="23"/>
      <c r="K1185" s="21" t="str">
        <f t="shared" si="45"/>
        <v>000100002001143</v>
      </c>
    </row>
    <row r="1186" spans="1:11" s="88" customFormat="1">
      <c r="A1186" s="21" t="s">
        <v>1845</v>
      </c>
      <c r="B1186" s="21"/>
      <c r="C1186" s="22"/>
      <c r="D1186" s="23" t="s">
        <v>3355</v>
      </c>
      <c r="E1186" s="23" t="s">
        <v>3417</v>
      </c>
      <c r="F1186" s="23" t="s">
        <v>3986</v>
      </c>
      <c r="G1186" s="23" t="s">
        <v>3420</v>
      </c>
      <c r="H1186" s="23" t="s">
        <v>3417</v>
      </c>
      <c r="I1186" s="51" t="s">
        <v>7532</v>
      </c>
      <c r="J1186" s="23" t="s">
        <v>3417</v>
      </c>
      <c r="K1186" s="21" t="str">
        <f t="shared" si="45"/>
        <v>000100002001143001</v>
      </c>
    </row>
    <row r="1187" spans="1:11" s="88" customFormat="1">
      <c r="A1187" s="21" t="s">
        <v>10845</v>
      </c>
      <c r="B1187" s="21"/>
      <c r="C1187" s="22"/>
      <c r="D1187" s="23" t="s">
        <v>3355</v>
      </c>
      <c r="E1187" s="23" t="s">
        <v>3417</v>
      </c>
      <c r="F1187" s="23" t="s">
        <v>3986</v>
      </c>
      <c r="G1187" s="23" t="s">
        <v>3420</v>
      </c>
      <c r="H1187" s="23" t="s">
        <v>3417</v>
      </c>
      <c r="I1187" s="51" t="s">
        <v>7533</v>
      </c>
      <c r="J1187" s="23"/>
      <c r="K1187" s="21" t="str">
        <f t="shared" si="45"/>
        <v>000100002001144</v>
      </c>
    </row>
    <row r="1188" spans="1:11" s="88" customFormat="1">
      <c r="A1188" s="21" t="s">
        <v>1845</v>
      </c>
      <c r="B1188" s="21"/>
      <c r="C1188" s="22"/>
      <c r="D1188" s="23" t="s">
        <v>3355</v>
      </c>
      <c r="E1188" s="23" t="s">
        <v>3417</v>
      </c>
      <c r="F1188" s="23" t="s">
        <v>3986</v>
      </c>
      <c r="G1188" s="23" t="s">
        <v>3420</v>
      </c>
      <c r="H1188" s="23" t="s">
        <v>3417</v>
      </c>
      <c r="I1188" s="51" t="s">
        <v>7533</v>
      </c>
      <c r="J1188" s="23" t="s">
        <v>3417</v>
      </c>
      <c r="K1188" s="21" t="str">
        <f t="shared" si="45"/>
        <v>000100002001144001</v>
      </c>
    </row>
    <row r="1189" spans="1:11" s="88" customFormat="1">
      <c r="A1189" s="21" t="s">
        <v>10846</v>
      </c>
      <c r="B1189" s="21"/>
      <c r="C1189" s="22"/>
      <c r="D1189" s="23" t="s">
        <v>3355</v>
      </c>
      <c r="E1189" s="23" t="s">
        <v>3417</v>
      </c>
      <c r="F1189" s="23" t="s">
        <v>3986</v>
      </c>
      <c r="G1189" s="23" t="s">
        <v>3420</v>
      </c>
      <c r="H1189" s="23" t="s">
        <v>3417</v>
      </c>
      <c r="I1189" s="51" t="s">
        <v>7534</v>
      </c>
      <c r="J1189" s="23"/>
      <c r="K1189" s="21" t="str">
        <f t="shared" si="45"/>
        <v>000100002001145</v>
      </c>
    </row>
    <row r="1190" spans="1:11" s="88" customFormat="1">
      <c r="A1190" s="21" t="s">
        <v>1845</v>
      </c>
      <c r="B1190" s="21"/>
      <c r="C1190" s="22"/>
      <c r="D1190" s="23" t="s">
        <v>3355</v>
      </c>
      <c r="E1190" s="23" t="s">
        <v>3417</v>
      </c>
      <c r="F1190" s="23" t="s">
        <v>3986</v>
      </c>
      <c r="G1190" s="23" t="s">
        <v>3420</v>
      </c>
      <c r="H1190" s="23" t="s">
        <v>3417</v>
      </c>
      <c r="I1190" s="51" t="s">
        <v>7534</v>
      </c>
      <c r="J1190" s="23" t="s">
        <v>3417</v>
      </c>
      <c r="K1190" s="21" t="str">
        <f t="shared" si="45"/>
        <v>000100002001145001</v>
      </c>
    </row>
    <row r="1191" spans="1:11" s="88" customFormat="1">
      <c r="A1191" s="21" t="s">
        <v>10847</v>
      </c>
      <c r="B1191" s="21"/>
      <c r="C1191" s="22"/>
      <c r="D1191" s="23" t="s">
        <v>3355</v>
      </c>
      <c r="E1191" s="23" t="s">
        <v>3417</v>
      </c>
      <c r="F1191" s="23" t="s">
        <v>3986</v>
      </c>
      <c r="G1191" s="23" t="s">
        <v>3420</v>
      </c>
      <c r="H1191" s="23" t="s">
        <v>3417</v>
      </c>
      <c r="I1191" s="51" t="s">
        <v>7535</v>
      </c>
      <c r="J1191" s="23"/>
      <c r="K1191" s="21" t="str">
        <f t="shared" si="45"/>
        <v>000100002001146</v>
      </c>
    </row>
    <row r="1192" spans="1:11" s="88" customFormat="1">
      <c r="A1192" s="21" t="s">
        <v>1845</v>
      </c>
      <c r="B1192" s="21"/>
      <c r="C1192" s="22"/>
      <c r="D1192" s="23" t="s">
        <v>3355</v>
      </c>
      <c r="E1192" s="23" t="s">
        <v>3417</v>
      </c>
      <c r="F1192" s="23" t="s">
        <v>3986</v>
      </c>
      <c r="G1192" s="23" t="s">
        <v>3420</v>
      </c>
      <c r="H1192" s="23" t="s">
        <v>3417</v>
      </c>
      <c r="I1192" s="51" t="s">
        <v>7535</v>
      </c>
      <c r="J1192" s="23" t="s">
        <v>3417</v>
      </c>
      <c r="K1192" s="21" t="str">
        <f t="shared" si="45"/>
        <v>000100002001146001</v>
      </c>
    </row>
    <row r="1193" spans="1:11" s="88" customFormat="1">
      <c r="A1193" s="21" t="s">
        <v>10848</v>
      </c>
      <c r="B1193" s="21"/>
      <c r="C1193" s="22"/>
      <c r="D1193" s="23" t="s">
        <v>3355</v>
      </c>
      <c r="E1193" s="23" t="s">
        <v>3417</v>
      </c>
      <c r="F1193" s="23" t="s">
        <v>3986</v>
      </c>
      <c r="G1193" s="23" t="s">
        <v>3420</v>
      </c>
      <c r="H1193" s="23" t="s">
        <v>3417</v>
      </c>
      <c r="I1193" s="51" t="s">
        <v>7536</v>
      </c>
      <c r="J1193" s="23"/>
      <c r="K1193" s="21" t="str">
        <f t="shared" si="45"/>
        <v>000100002001147</v>
      </c>
    </row>
    <row r="1194" spans="1:11" s="88" customFormat="1">
      <c r="A1194" s="21" t="s">
        <v>1845</v>
      </c>
      <c r="B1194" s="21"/>
      <c r="C1194" s="22"/>
      <c r="D1194" s="23" t="s">
        <v>3355</v>
      </c>
      <c r="E1194" s="23" t="s">
        <v>3417</v>
      </c>
      <c r="F1194" s="23" t="s">
        <v>3986</v>
      </c>
      <c r="G1194" s="23" t="s">
        <v>3420</v>
      </c>
      <c r="H1194" s="23" t="s">
        <v>3417</v>
      </c>
      <c r="I1194" s="51" t="s">
        <v>7536</v>
      </c>
      <c r="J1194" s="23" t="s">
        <v>3417</v>
      </c>
      <c r="K1194" s="21" t="str">
        <f t="shared" si="45"/>
        <v>000100002001147001</v>
      </c>
    </row>
    <row r="1195" spans="1:11" s="88" customFormat="1">
      <c r="A1195" s="21" t="s">
        <v>10849</v>
      </c>
      <c r="B1195" s="21"/>
      <c r="C1195" s="22"/>
      <c r="D1195" s="23" t="s">
        <v>3355</v>
      </c>
      <c r="E1195" s="23" t="s">
        <v>3417</v>
      </c>
      <c r="F1195" s="23" t="s">
        <v>3986</v>
      </c>
      <c r="G1195" s="23" t="s">
        <v>3420</v>
      </c>
      <c r="H1195" s="23" t="s">
        <v>3417</v>
      </c>
      <c r="I1195" s="51" t="s">
        <v>7537</v>
      </c>
      <c r="J1195" s="23"/>
      <c r="K1195" s="21" t="str">
        <f t="shared" si="45"/>
        <v>000100002001148</v>
      </c>
    </row>
    <row r="1196" spans="1:11" s="88" customFormat="1">
      <c r="A1196" s="21" t="s">
        <v>1845</v>
      </c>
      <c r="B1196" s="21"/>
      <c r="C1196" s="22"/>
      <c r="D1196" s="23" t="s">
        <v>3355</v>
      </c>
      <c r="E1196" s="23" t="s">
        <v>3417</v>
      </c>
      <c r="F1196" s="23" t="s">
        <v>3986</v>
      </c>
      <c r="G1196" s="23" t="s">
        <v>3420</v>
      </c>
      <c r="H1196" s="23" t="s">
        <v>3417</v>
      </c>
      <c r="I1196" s="51" t="s">
        <v>7537</v>
      </c>
      <c r="J1196" s="23" t="s">
        <v>3417</v>
      </c>
      <c r="K1196" s="21" t="str">
        <f t="shared" si="45"/>
        <v>000100002001148001</v>
      </c>
    </row>
    <row r="1197" spans="1:11" s="88" customFormat="1">
      <c r="A1197" s="21" t="s">
        <v>10850</v>
      </c>
      <c r="B1197" s="21"/>
      <c r="C1197" s="22"/>
      <c r="D1197" s="23" t="s">
        <v>3355</v>
      </c>
      <c r="E1197" s="23" t="s">
        <v>3417</v>
      </c>
      <c r="F1197" s="23" t="s">
        <v>3986</v>
      </c>
      <c r="G1197" s="23" t="s">
        <v>3420</v>
      </c>
      <c r="H1197" s="23" t="s">
        <v>3417</v>
      </c>
      <c r="I1197" s="51" t="s">
        <v>7538</v>
      </c>
      <c r="J1197" s="23"/>
      <c r="K1197" s="21" t="str">
        <f t="shared" si="45"/>
        <v>000100002001149</v>
      </c>
    </row>
    <row r="1198" spans="1:11" s="88" customFormat="1">
      <c r="A1198" s="21" t="s">
        <v>1845</v>
      </c>
      <c r="B1198" s="21"/>
      <c r="C1198" s="22"/>
      <c r="D1198" s="23" t="s">
        <v>3355</v>
      </c>
      <c r="E1198" s="23" t="s">
        <v>3417</v>
      </c>
      <c r="F1198" s="23" t="s">
        <v>3986</v>
      </c>
      <c r="G1198" s="23" t="s">
        <v>3420</v>
      </c>
      <c r="H1198" s="23" t="s">
        <v>3417</v>
      </c>
      <c r="I1198" s="51" t="s">
        <v>7538</v>
      </c>
      <c r="J1198" s="23" t="s">
        <v>3417</v>
      </c>
      <c r="K1198" s="21" t="str">
        <f t="shared" si="45"/>
        <v>000100002001149001</v>
      </c>
    </row>
    <row r="1199" spans="1:11" s="88" customFormat="1">
      <c r="A1199" s="21" t="s">
        <v>10851</v>
      </c>
      <c r="B1199" s="21"/>
      <c r="C1199" s="22"/>
      <c r="D1199" s="23" t="s">
        <v>3355</v>
      </c>
      <c r="E1199" s="23" t="s">
        <v>3417</v>
      </c>
      <c r="F1199" s="23" t="s">
        <v>3986</v>
      </c>
      <c r="G1199" s="23" t="s">
        <v>3420</v>
      </c>
      <c r="H1199" s="23" t="s">
        <v>3417</v>
      </c>
      <c r="I1199" s="51" t="s">
        <v>7539</v>
      </c>
      <c r="J1199" s="23"/>
      <c r="K1199" s="21" t="str">
        <f t="shared" si="45"/>
        <v>000100002001150</v>
      </c>
    </row>
    <row r="1200" spans="1:11" s="88" customFormat="1">
      <c r="A1200" s="21" t="s">
        <v>1845</v>
      </c>
      <c r="B1200" s="21"/>
      <c r="C1200" s="22"/>
      <c r="D1200" s="23" t="s">
        <v>3355</v>
      </c>
      <c r="E1200" s="23" t="s">
        <v>3417</v>
      </c>
      <c r="F1200" s="23" t="s">
        <v>3986</v>
      </c>
      <c r="G1200" s="23" t="s">
        <v>3420</v>
      </c>
      <c r="H1200" s="23" t="s">
        <v>3417</v>
      </c>
      <c r="I1200" s="51" t="s">
        <v>7539</v>
      </c>
      <c r="J1200" s="23" t="s">
        <v>3417</v>
      </c>
      <c r="K1200" s="21" t="str">
        <f t="shared" si="45"/>
        <v>000100002001150001</v>
      </c>
    </row>
    <row r="1201" spans="1:11" s="88" customFormat="1">
      <c r="A1201" s="21" t="s">
        <v>10852</v>
      </c>
      <c r="B1201" s="21"/>
      <c r="C1201" s="22"/>
      <c r="D1201" s="23" t="s">
        <v>3355</v>
      </c>
      <c r="E1201" s="23" t="s">
        <v>3417</v>
      </c>
      <c r="F1201" s="23" t="s">
        <v>3986</v>
      </c>
      <c r="G1201" s="23" t="s">
        <v>3420</v>
      </c>
      <c r="H1201" s="23" t="s">
        <v>3417</v>
      </c>
      <c r="I1201" s="51" t="s">
        <v>7540</v>
      </c>
      <c r="J1201" s="23"/>
      <c r="K1201" s="21" t="str">
        <f t="shared" si="45"/>
        <v>000100002001151</v>
      </c>
    </row>
    <row r="1202" spans="1:11" s="88" customFormat="1">
      <c r="A1202" s="21" t="s">
        <v>1845</v>
      </c>
      <c r="B1202" s="21"/>
      <c r="C1202" s="22"/>
      <c r="D1202" s="23" t="s">
        <v>3355</v>
      </c>
      <c r="E1202" s="23" t="s">
        <v>3417</v>
      </c>
      <c r="F1202" s="23" t="s">
        <v>3986</v>
      </c>
      <c r="G1202" s="23" t="s">
        <v>3420</v>
      </c>
      <c r="H1202" s="23" t="s">
        <v>3417</v>
      </c>
      <c r="I1202" s="51" t="s">
        <v>7540</v>
      </c>
      <c r="J1202" s="23" t="s">
        <v>3417</v>
      </c>
      <c r="K1202" s="21" t="str">
        <f t="shared" si="45"/>
        <v>000100002001151001</v>
      </c>
    </row>
    <row r="1203" spans="1:11" s="88" customFormat="1">
      <c r="A1203" s="21" t="s">
        <v>10853</v>
      </c>
      <c r="B1203" s="21"/>
      <c r="C1203" s="22"/>
      <c r="D1203" s="23" t="s">
        <v>3355</v>
      </c>
      <c r="E1203" s="23" t="s">
        <v>3417</v>
      </c>
      <c r="F1203" s="23" t="s">
        <v>3986</v>
      </c>
      <c r="G1203" s="23" t="s">
        <v>3420</v>
      </c>
      <c r="H1203" s="23" t="s">
        <v>3417</v>
      </c>
      <c r="I1203" s="51" t="s">
        <v>7541</v>
      </c>
      <c r="J1203" s="23"/>
      <c r="K1203" s="21" t="str">
        <f t="shared" si="45"/>
        <v>000100002001152</v>
      </c>
    </row>
    <row r="1204" spans="1:11" s="88" customFormat="1">
      <c r="A1204" s="21" t="s">
        <v>1845</v>
      </c>
      <c r="B1204" s="21"/>
      <c r="C1204" s="22"/>
      <c r="D1204" s="23" t="s">
        <v>3355</v>
      </c>
      <c r="E1204" s="23" t="s">
        <v>3417</v>
      </c>
      <c r="F1204" s="23" t="s">
        <v>3986</v>
      </c>
      <c r="G1204" s="23" t="s">
        <v>3420</v>
      </c>
      <c r="H1204" s="23" t="s">
        <v>3417</v>
      </c>
      <c r="I1204" s="51" t="s">
        <v>7541</v>
      </c>
      <c r="J1204" s="23" t="s">
        <v>3417</v>
      </c>
      <c r="K1204" s="21" t="str">
        <f t="shared" si="45"/>
        <v>000100002001152001</v>
      </c>
    </row>
    <row r="1205" spans="1:11" s="88" customFormat="1">
      <c r="A1205" s="21" t="s">
        <v>10854</v>
      </c>
      <c r="B1205" s="21"/>
      <c r="C1205" s="22"/>
      <c r="D1205" s="23" t="s">
        <v>3355</v>
      </c>
      <c r="E1205" s="23" t="s">
        <v>3417</v>
      </c>
      <c r="F1205" s="23" t="s">
        <v>3986</v>
      </c>
      <c r="G1205" s="23" t="s">
        <v>3420</v>
      </c>
      <c r="H1205" s="23" t="s">
        <v>3417</v>
      </c>
      <c r="I1205" s="51" t="s">
        <v>7542</v>
      </c>
      <c r="J1205" s="23"/>
      <c r="K1205" s="21" t="str">
        <f t="shared" si="45"/>
        <v>000100002001153</v>
      </c>
    </row>
    <row r="1206" spans="1:11" s="88" customFormat="1">
      <c r="A1206" s="21" t="s">
        <v>1845</v>
      </c>
      <c r="B1206" s="21"/>
      <c r="C1206" s="22"/>
      <c r="D1206" s="23" t="s">
        <v>3355</v>
      </c>
      <c r="E1206" s="23" t="s">
        <v>3417</v>
      </c>
      <c r="F1206" s="23" t="s">
        <v>3986</v>
      </c>
      <c r="G1206" s="23" t="s">
        <v>3420</v>
      </c>
      <c r="H1206" s="23" t="s">
        <v>3417</v>
      </c>
      <c r="I1206" s="51" t="s">
        <v>7542</v>
      </c>
      <c r="J1206" s="23" t="s">
        <v>3417</v>
      </c>
      <c r="K1206" s="21" t="str">
        <f t="shared" si="45"/>
        <v>000100002001153001</v>
      </c>
    </row>
    <row r="1207" spans="1:11" s="88" customFormat="1">
      <c r="A1207" s="21" t="s">
        <v>10855</v>
      </c>
      <c r="B1207" s="21"/>
      <c r="C1207" s="22"/>
      <c r="D1207" s="23" t="s">
        <v>3355</v>
      </c>
      <c r="E1207" s="23" t="s">
        <v>3417</v>
      </c>
      <c r="F1207" s="23" t="s">
        <v>3986</v>
      </c>
      <c r="G1207" s="23" t="s">
        <v>3420</v>
      </c>
      <c r="H1207" s="23" t="s">
        <v>3417</v>
      </c>
      <c r="I1207" s="51" t="s">
        <v>7543</v>
      </c>
      <c r="J1207" s="23"/>
      <c r="K1207" s="21" t="str">
        <f t="shared" si="45"/>
        <v>000100002001154</v>
      </c>
    </row>
    <row r="1208" spans="1:11" s="88" customFormat="1">
      <c r="A1208" s="21" t="s">
        <v>1845</v>
      </c>
      <c r="B1208" s="21"/>
      <c r="C1208" s="22"/>
      <c r="D1208" s="23" t="s">
        <v>3355</v>
      </c>
      <c r="E1208" s="23" t="s">
        <v>3417</v>
      </c>
      <c r="F1208" s="23" t="s">
        <v>3986</v>
      </c>
      <c r="G1208" s="23" t="s">
        <v>3420</v>
      </c>
      <c r="H1208" s="23" t="s">
        <v>3417</v>
      </c>
      <c r="I1208" s="51" t="s">
        <v>7543</v>
      </c>
      <c r="J1208" s="23" t="s">
        <v>3417</v>
      </c>
      <c r="K1208" s="21" t="str">
        <f t="shared" si="45"/>
        <v>000100002001154001</v>
      </c>
    </row>
    <row r="1209" spans="1:11" s="88" customFormat="1">
      <c r="A1209" s="21" t="s">
        <v>10856</v>
      </c>
      <c r="B1209" s="21"/>
      <c r="C1209" s="22"/>
      <c r="D1209" s="23" t="s">
        <v>3355</v>
      </c>
      <c r="E1209" s="23" t="s">
        <v>3417</v>
      </c>
      <c r="F1209" s="23" t="s">
        <v>3986</v>
      </c>
      <c r="G1209" s="23" t="s">
        <v>3420</v>
      </c>
      <c r="H1209" s="23" t="s">
        <v>3417</v>
      </c>
      <c r="I1209" s="51" t="s">
        <v>7544</v>
      </c>
      <c r="J1209" s="23"/>
      <c r="K1209" s="21" t="str">
        <f t="shared" si="45"/>
        <v>000100002001155</v>
      </c>
    </row>
    <row r="1210" spans="1:11" s="88" customFormat="1">
      <c r="A1210" s="21" t="s">
        <v>1845</v>
      </c>
      <c r="B1210" s="21"/>
      <c r="C1210" s="22"/>
      <c r="D1210" s="23" t="s">
        <v>3355</v>
      </c>
      <c r="E1210" s="23" t="s">
        <v>3417</v>
      </c>
      <c r="F1210" s="23" t="s">
        <v>3986</v>
      </c>
      <c r="G1210" s="23" t="s">
        <v>3420</v>
      </c>
      <c r="H1210" s="23" t="s">
        <v>3417</v>
      </c>
      <c r="I1210" s="51" t="s">
        <v>7544</v>
      </c>
      <c r="J1210" s="23" t="s">
        <v>3417</v>
      </c>
      <c r="K1210" s="21" t="str">
        <f t="shared" si="45"/>
        <v>000100002001155001</v>
      </c>
    </row>
    <row r="1211" spans="1:11" s="88" customFormat="1">
      <c r="A1211" s="21" t="s">
        <v>10857</v>
      </c>
      <c r="B1211" s="21"/>
      <c r="C1211" s="22"/>
      <c r="D1211" s="23" t="s">
        <v>3355</v>
      </c>
      <c r="E1211" s="23" t="s">
        <v>3417</v>
      </c>
      <c r="F1211" s="23" t="s">
        <v>3986</v>
      </c>
      <c r="G1211" s="23" t="s">
        <v>3420</v>
      </c>
      <c r="H1211" s="23" t="s">
        <v>3417</v>
      </c>
      <c r="I1211" s="51" t="s">
        <v>7545</v>
      </c>
      <c r="J1211" s="23"/>
      <c r="K1211" s="21" t="str">
        <f t="shared" si="45"/>
        <v>000100002001156</v>
      </c>
    </row>
    <row r="1212" spans="1:11" s="88" customFormat="1">
      <c r="A1212" s="21" t="s">
        <v>1845</v>
      </c>
      <c r="B1212" s="21"/>
      <c r="C1212" s="22"/>
      <c r="D1212" s="23" t="s">
        <v>3355</v>
      </c>
      <c r="E1212" s="23" t="s">
        <v>3417</v>
      </c>
      <c r="F1212" s="23" t="s">
        <v>3986</v>
      </c>
      <c r="G1212" s="23" t="s">
        <v>3420</v>
      </c>
      <c r="H1212" s="23" t="s">
        <v>3417</v>
      </c>
      <c r="I1212" s="51" t="s">
        <v>7545</v>
      </c>
      <c r="J1212" s="23" t="s">
        <v>3417</v>
      </c>
      <c r="K1212" s="21" t="str">
        <f t="shared" ref="K1212:K1275" si="46">D1212&amp;E1212&amp;F1212&amp;G1212&amp;H1212&amp;I1212&amp;J1212</f>
        <v>000100002001156001</v>
      </c>
    </row>
    <row r="1213" spans="1:11" s="88" customFormat="1">
      <c r="A1213" s="21" t="s">
        <v>10858</v>
      </c>
      <c r="B1213" s="21"/>
      <c r="C1213" s="22"/>
      <c r="D1213" s="23" t="s">
        <v>3355</v>
      </c>
      <c r="E1213" s="23" t="s">
        <v>3417</v>
      </c>
      <c r="F1213" s="23" t="s">
        <v>3986</v>
      </c>
      <c r="G1213" s="23" t="s">
        <v>3420</v>
      </c>
      <c r="H1213" s="23" t="s">
        <v>3417</v>
      </c>
      <c r="I1213" s="51" t="s">
        <v>7546</v>
      </c>
      <c r="J1213" s="23"/>
      <c r="K1213" s="21" t="str">
        <f t="shared" si="46"/>
        <v>000100002001157</v>
      </c>
    </row>
    <row r="1214" spans="1:11" s="88" customFormat="1">
      <c r="A1214" s="21" t="s">
        <v>1845</v>
      </c>
      <c r="B1214" s="21"/>
      <c r="C1214" s="22"/>
      <c r="D1214" s="23" t="s">
        <v>3355</v>
      </c>
      <c r="E1214" s="23" t="s">
        <v>3417</v>
      </c>
      <c r="F1214" s="23" t="s">
        <v>3986</v>
      </c>
      <c r="G1214" s="23" t="s">
        <v>3420</v>
      </c>
      <c r="H1214" s="23" t="s">
        <v>3417</v>
      </c>
      <c r="I1214" s="51" t="s">
        <v>7546</v>
      </c>
      <c r="J1214" s="23" t="s">
        <v>3417</v>
      </c>
      <c r="K1214" s="21" t="str">
        <f t="shared" si="46"/>
        <v>000100002001157001</v>
      </c>
    </row>
    <row r="1215" spans="1:11" s="88" customFormat="1">
      <c r="A1215" s="21" t="s">
        <v>10859</v>
      </c>
      <c r="B1215" s="21"/>
      <c r="C1215" s="22"/>
      <c r="D1215" s="23" t="s">
        <v>3355</v>
      </c>
      <c r="E1215" s="23" t="s">
        <v>3417</v>
      </c>
      <c r="F1215" s="23" t="s">
        <v>3986</v>
      </c>
      <c r="G1215" s="23" t="s">
        <v>3420</v>
      </c>
      <c r="H1215" s="23" t="s">
        <v>3417</v>
      </c>
      <c r="I1215" s="51" t="s">
        <v>7547</v>
      </c>
      <c r="J1215" s="23"/>
      <c r="K1215" s="21" t="str">
        <f t="shared" si="46"/>
        <v>000100002001158</v>
      </c>
    </row>
    <row r="1216" spans="1:11" s="88" customFormat="1">
      <c r="A1216" s="21" t="s">
        <v>1845</v>
      </c>
      <c r="B1216" s="21"/>
      <c r="C1216" s="22"/>
      <c r="D1216" s="23" t="s">
        <v>3355</v>
      </c>
      <c r="E1216" s="23" t="s">
        <v>3417</v>
      </c>
      <c r="F1216" s="23" t="s">
        <v>3986</v>
      </c>
      <c r="G1216" s="23" t="s">
        <v>3420</v>
      </c>
      <c r="H1216" s="23" t="s">
        <v>3417</v>
      </c>
      <c r="I1216" s="51" t="s">
        <v>7547</v>
      </c>
      <c r="J1216" s="23" t="s">
        <v>3417</v>
      </c>
      <c r="K1216" s="21" t="str">
        <f t="shared" si="46"/>
        <v>000100002001158001</v>
      </c>
    </row>
    <row r="1217" spans="1:11" s="88" customFormat="1">
      <c r="A1217" s="21" t="s">
        <v>10860</v>
      </c>
      <c r="B1217" s="21"/>
      <c r="C1217" s="22"/>
      <c r="D1217" s="23" t="s">
        <v>3355</v>
      </c>
      <c r="E1217" s="23" t="s">
        <v>3417</v>
      </c>
      <c r="F1217" s="23" t="s">
        <v>3986</v>
      </c>
      <c r="G1217" s="23" t="s">
        <v>3420</v>
      </c>
      <c r="H1217" s="23" t="s">
        <v>3417</v>
      </c>
      <c r="I1217" s="51" t="s">
        <v>7548</v>
      </c>
      <c r="J1217" s="23"/>
      <c r="K1217" s="21" t="str">
        <f t="shared" si="46"/>
        <v>000100002001159</v>
      </c>
    </row>
    <row r="1218" spans="1:11" s="88" customFormat="1">
      <c r="A1218" s="21" t="s">
        <v>1845</v>
      </c>
      <c r="B1218" s="21"/>
      <c r="C1218" s="22"/>
      <c r="D1218" s="23" t="s">
        <v>3355</v>
      </c>
      <c r="E1218" s="23" t="s">
        <v>3417</v>
      </c>
      <c r="F1218" s="23" t="s">
        <v>3986</v>
      </c>
      <c r="G1218" s="23" t="s">
        <v>3420</v>
      </c>
      <c r="H1218" s="23" t="s">
        <v>3417</v>
      </c>
      <c r="I1218" s="51" t="s">
        <v>7548</v>
      </c>
      <c r="J1218" s="23" t="s">
        <v>3417</v>
      </c>
      <c r="K1218" s="21" t="str">
        <f t="shared" si="46"/>
        <v>000100002001159001</v>
      </c>
    </row>
    <row r="1219" spans="1:11" s="88" customFormat="1">
      <c r="A1219" s="21" t="s">
        <v>10861</v>
      </c>
      <c r="B1219" s="21"/>
      <c r="C1219" s="22"/>
      <c r="D1219" s="23" t="s">
        <v>3355</v>
      </c>
      <c r="E1219" s="23" t="s">
        <v>3417</v>
      </c>
      <c r="F1219" s="23" t="s">
        <v>3986</v>
      </c>
      <c r="G1219" s="23" t="s">
        <v>3420</v>
      </c>
      <c r="H1219" s="23" t="s">
        <v>3417</v>
      </c>
      <c r="I1219" s="51" t="s">
        <v>7549</v>
      </c>
      <c r="J1219" s="23"/>
      <c r="K1219" s="21" t="str">
        <f t="shared" si="46"/>
        <v>000100002001160</v>
      </c>
    </row>
    <row r="1220" spans="1:11" s="88" customFormat="1">
      <c r="A1220" s="21" t="s">
        <v>1845</v>
      </c>
      <c r="B1220" s="21"/>
      <c r="C1220" s="22"/>
      <c r="D1220" s="23" t="s">
        <v>3355</v>
      </c>
      <c r="E1220" s="23" t="s">
        <v>3417</v>
      </c>
      <c r="F1220" s="23" t="s">
        <v>3986</v>
      </c>
      <c r="G1220" s="23" t="s">
        <v>3420</v>
      </c>
      <c r="H1220" s="23" t="s">
        <v>3417</v>
      </c>
      <c r="I1220" s="51" t="s">
        <v>7549</v>
      </c>
      <c r="J1220" s="23" t="s">
        <v>3417</v>
      </c>
      <c r="K1220" s="21" t="str">
        <f t="shared" si="46"/>
        <v>000100002001160001</v>
      </c>
    </row>
    <row r="1221" spans="1:11" s="88" customFormat="1">
      <c r="A1221" s="21" t="s">
        <v>10862</v>
      </c>
      <c r="B1221" s="21"/>
      <c r="C1221" s="22"/>
      <c r="D1221" s="23" t="s">
        <v>3355</v>
      </c>
      <c r="E1221" s="23" t="s">
        <v>3417</v>
      </c>
      <c r="F1221" s="23" t="s">
        <v>3986</v>
      </c>
      <c r="G1221" s="23" t="s">
        <v>3420</v>
      </c>
      <c r="H1221" s="23" t="s">
        <v>3417</v>
      </c>
      <c r="I1221" s="51" t="s">
        <v>7550</v>
      </c>
      <c r="J1221" s="23"/>
      <c r="K1221" s="21" t="str">
        <f t="shared" si="46"/>
        <v>000100002001161</v>
      </c>
    </row>
    <row r="1222" spans="1:11" s="88" customFormat="1">
      <c r="A1222" s="21" t="s">
        <v>1845</v>
      </c>
      <c r="B1222" s="21"/>
      <c r="C1222" s="22"/>
      <c r="D1222" s="23" t="s">
        <v>3355</v>
      </c>
      <c r="E1222" s="23" t="s">
        <v>3417</v>
      </c>
      <c r="F1222" s="23" t="s">
        <v>3986</v>
      </c>
      <c r="G1222" s="23" t="s">
        <v>3420</v>
      </c>
      <c r="H1222" s="23" t="s">
        <v>3417</v>
      </c>
      <c r="I1222" s="51" t="s">
        <v>7550</v>
      </c>
      <c r="J1222" s="23" t="s">
        <v>3417</v>
      </c>
      <c r="K1222" s="21" t="str">
        <f t="shared" si="46"/>
        <v>000100002001161001</v>
      </c>
    </row>
    <row r="1223" spans="1:11" s="88" customFormat="1">
      <c r="A1223" s="21" t="s">
        <v>10863</v>
      </c>
      <c r="B1223" s="21"/>
      <c r="C1223" s="22"/>
      <c r="D1223" s="23" t="s">
        <v>3355</v>
      </c>
      <c r="E1223" s="23" t="s">
        <v>3417</v>
      </c>
      <c r="F1223" s="23" t="s">
        <v>3986</v>
      </c>
      <c r="G1223" s="23" t="s">
        <v>3420</v>
      </c>
      <c r="H1223" s="23" t="s">
        <v>3417</v>
      </c>
      <c r="I1223" s="51" t="s">
        <v>7551</v>
      </c>
      <c r="J1223" s="23"/>
      <c r="K1223" s="21" t="str">
        <f t="shared" si="46"/>
        <v>000100002001162</v>
      </c>
    </row>
    <row r="1224" spans="1:11" s="88" customFormat="1">
      <c r="A1224" s="21" t="s">
        <v>1845</v>
      </c>
      <c r="B1224" s="21"/>
      <c r="C1224" s="22"/>
      <c r="D1224" s="23" t="s">
        <v>3355</v>
      </c>
      <c r="E1224" s="23" t="s">
        <v>3417</v>
      </c>
      <c r="F1224" s="23" t="s">
        <v>3986</v>
      </c>
      <c r="G1224" s="23" t="s">
        <v>3420</v>
      </c>
      <c r="H1224" s="23" t="s">
        <v>3417</v>
      </c>
      <c r="I1224" s="51" t="s">
        <v>7551</v>
      </c>
      <c r="J1224" s="23" t="s">
        <v>3417</v>
      </c>
      <c r="K1224" s="21" t="str">
        <f t="shared" si="46"/>
        <v>000100002001162001</v>
      </c>
    </row>
    <row r="1225" spans="1:11" s="88" customFormat="1">
      <c r="A1225" s="21" t="s">
        <v>10864</v>
      </c>
      <c r="B1225" s="21"/>
      <c r="C1225" s="22"/>
      <c r="D1225" s="23" t="s">
        <v>3355</v>
      </c>
      <c r="E1225" s="23" t="s">
        <v>3417</v>
      </c>
      <c r="F1225" s="23" t="s">
        <v>3986</v>
      </c>
      <c r="G1225" s="23" t="s">
        <v>3420</v>
      </c>
      <c r="H1225" s="23" t="s">
        <v>3417</v>
      </c>
      <c r="I1225" s="51" t="s">
        <v>7552</v>
      </c>
      <c r="J1225" s="23"/>
      <c r="K1225" s="21" t="str">
        <f t="shared" si="46"/>
        <v>000100002001163</v>
      </c>
    </row>
    <row r="1226" spans="1:11" s="88" customFormat="1">
      <c r="A1226" s="21" t="s">
        <v>1845</v>
      </c>
      <c r="B1226" s="21"/>
      <c r="C1226" s="22"/>
      <c r="D1226" s="23" t="s">
        <v>3355</v>
      </c>
      <c r="E1226" s="23" t="s">
        <v>3417</v>
      </c>
      <c r="F1226" s="23" t="s">
        <v>3986</v>
      </c>
      <c r="G1226" s="23" t="s">
        <v>3420</v>
      </c>
      <c r="H1226" s="23" t="s">
        <v>3417</v>
      </c>
      <c r="I1226" s="51" t="s">
        <v>7552</v>
      </c>
      <c r="J1226" s="23" t="s">
        <v>3417</v>
      </c>
      <c r="K1226" s="21" t="str">
        <f t="shared" si="46"/>
        <v>000100002001163001</v>
      </c>
    </row>
    <row r="1227" spans="1:11" s="88" customFormat="1">
      <c r="A1227" s="21" t="s">
        <v>10865</v>
      </c>
      <c r="B1227" s="21"/>
      <c r="C1227" s="22"/>
      <c r="D1227" s="23" t="s">
        <v>3355</v>
      </c>
      <c r="E1227" s="23" t="s">
        <v>3417</v>
      </c>
      <c r="F1227" s="23" t="s">
        <v>3986</v>
      </c>
      <c r="G1227" s="23" t="s">
        <v>3420</v>
      </c>
      <c r="H1227" s="23" t="s">
        <v>3417</v>
      </c>
      <c r="I1227" s="51" t="s">
        <v>7553</v>
      </c>
      <c r="J1227" s="23"/>
      <c r="K1227" s="21" t="str">
        <f t="shared" si="46"/>
        <v>000100002001164</v>
      </c>
    </row>
    <row r="1228" spans="1:11" s="88" customFormat="1">
      <c r="A1228" s="21" t="s">
        <v>1845</v>
      </c>
      <c r="B1228" s="21"/>
      <c r="C1228" s="22"/>
      <c r="D1228" s="23" t="s">
        <v>3355</v>
      </c>
      <c r="E1228" s="23" t="s">
        <v>3417</v>
      </c>
      <c r="F1228" s="23" t="s">
        <v>3986</v>
      </c>
      <c r="G1228" s="23" t="s">
        <v>3420</v>
      </c>
      <c r="H1228" s="23" t="s">
        <v>3417</v>
      </c>
      <c r="I1228" s="51" t="s">
        <v>7553</v>
      </c>
      <c r="J1228" s="23" t="s">
        <v>3417</v>
      </c>
      <c r="K1228" s="21" t="str">
        <f t="shared" si="46"/>
        <v>000100002001164001</v>
      </c>
    </row>
    <row r="1229" spans="1:11" s="88" customFormat="1">
      <c r="A1229" s="21" t="s">
        <v>10866</v>
      </c>
      <c r="B1229" s="21"/>
      <c r="C1229" s="22"/>
      <c r="D1229" s="23" t="s">
        <v>3355</v>
      </c>
      <c r="E1229" s="23" t="s">
        <v>3417</v>
      </c>
      <c r="F1229" s="23" t="s">
        <v>3986</v>
      </c>
      <c r="G1229" s="23" t="s">
        <v>3420</v>
      </c>
      <c r="H1229" s="23" t="s">
        <v>3417</v>
      </c>
      <c r="I1229" s="51" t="s">
        <v>7554</v>
      </c>
      <c r="J1229" s="23"/>
      <c r="K1229" s="21" t="str">
        <f t="shared" si="46"/>
        <v>000100002001165</v>
      </c>
    </row>
    <row r="1230" spans="1:11" s="88" customFormat="1">
      <c r="A1230" s="21" t="s">
        <v>1845</v>
      </c>
      <c r="B1230" s="21"/>
      <c r="C1230" s="22"/>
      <c r="D1230" s="23" t="s">
        <v>3355</v>
      </c>
      <c r="E1230" s="23" t="s">
        <v>3417</v>
      </c>
      <c r="F1230" s="23" t="s">
        <v>3986</v>
      </c>
      <c r="G1230" s="23" t="s">
        <v>3420</v>
      </c>
      <c r="H1230" s="23" t="s">
        <v>3417</v>
      </c>
      <c r="I1230" s="51" t="s">
        <v>7554</v>
      </c>
      <c r="J1230" s="23" t="s">
        <v>3417</v>
      </c>
      <c r="K1230" s="21" t="str">
        <f t="shared" si="46"/>
        <v>000100002001165001</v>
      </c>
    </row>
    <row r="1231" spans="1:11" s="88" customFormat="1">
      <c r="A1231" s="21" t="s">
        <v>10867</v>
      </c>
      <c r="B1231" s="21"/>
      <c r="C1231" s="22"/>
      <c r="D1231" s="23" t="s">
        <v>3355</v>
      </c>
      <c r="E1231" s="23" t="s">
        <v>3417</v>
      </c>
      <c r="F1231" s="23" t="s">
        <v>3986</v>
      </c>
      <c r="G1231" s="23" t="s">
        <v>3420</v>
      </c>
      <c r="H1231" s="23" t="s">
        <v>3417</v>
      </c>
      <c r="I1231" s="51" t="s">
        <v>7555</v>
      </c>
      <c r="J1231" s="23"/>
      <c r="K1231" s="21" t="str">
        <f t="shared" si="46"/>
        <v>000100002001166</v>
      </c>
    </row>
    <row r="1232" spans="1:11" s="88" customFormat="1">
      <c r="A1232" s="21" t="s">
        <v>1845</v>
      </c>
      <c r="B1232" s="21"/>
      <c r="C1232" s="22"/>
      <c r="D1232" s="23" t="s">
        <v>3355</v>
      </c>
      <c r="E1232" s="23" t="s">
        <v>3417</v>
      </c>
      <c r="F1232" s="23" t="s">
        <v>3986</v>
      </c>
      <c r="G1232" s="23" t="s">
        <v>3420</v>
      </c>
      <c r="H1232" s="23" t="s">
        <v>3417</v>
      </c>
      <c r="I1232" s="51" t="s">
        <v>7555</v>
      </c>
      <c r="J1232" s="23" t="s">
        <v>3417</v>
      </c>
      <c r="K1232" s="21" t="str">
        <f t="shared" si="46"/>
        <v>000100002001166001</v>
      </c>
    </row>
    <row r="1233" spans="1:11" s="88" customFormat="1">
      <c r="A1233" s="21" t="s">
        <v>10868</v>
      </c>
      <c r="B1233" s="21"/>
      <c r="C1233" s="22"/>
      <c r="D1233" s="23" t="s">
        <v>3355</v>
      </c>
      <c r="E1233" s="23" t="s">
        <v>3417</v>
      </c>
      <c r="F1233" s="23" t="s">
        <v>3986</v>
      </c>
      <c r="G1233" s="23" t="s">
        <v>3420</v>
      </c>
      <c r="H1233" s="23" t="s">
        <v>3417</v>
      </c>
      <c r="I1233" s="51" t="s">
        <v>7556</v>
      </c>
      <c r="J1233" s="23"/>
      <c r="K1233" s="21" t="str">
        <f t="shared" si="46"/>
        <v>000100002001167</v>
      </c>
    </row>
    <row r="1234" spans="1:11" s="88" customFormat="1">
      <c r="A1234" s="21" t="s">
        <v>1845</v>
      </c>
      <c r="B1234" s="21"/>
      <c r="C1234" s="22"/>
      <c r="D1234" s="23" t="s">
        <v>3355</v>
      </c>
      <c r="E1234" s="23" t="s">
        <v>3417</v>
      </c>
      <c r="F1234" s="23" t="s">
        <v>3986</v>
      </c>
      <c r="G1234" s="23" t="s">
        <v>3420</v>
      </c>
      <c r="H1234" s="23" t="s">
        <v>3417</v>
      </c>
      <c r="I1234" s="51" t="s">
        <v>7556</v>
      </c>
      <c r="J1234" s="23" t="s">
        <v>3417</v>
      </c>
      <c r="K1234" s="21" t="str">
        <f t="shared" si="46"/>
        <v>000100002001167001</v>
      </c>
    </row>
    <row r="1235" spans="1:11" s="88" customFormat="1">
      <c r="A1235" s="21" t="s">
        <v>10869</v>
      </c>
      <c r="B1235" s="21"/>
      <c r="C1235" s="22"/>
      <c r="D1235" s="23" t="s">
        <v>3355</v>
      </c>
      <c r="E1235" s="23" t="s">
        <v>3417</v>
      </c>
      <c r="F1235" s="23" t="s">
        <v>3986</v>
      </c>
      <c r="G1235" s="23" t="s">
        <v>3420</v>
      </c>
      <c r="H1235" s="23" t="s">
        <v>3417</v>
      </c>
      <c r="I1235" s="51" t="s">
        <v>7557</v>
      </c>
      <c r="J1235" s="23"/>
      <c r="K1235" s="21" t="str">
        <f t="shared" si="46"/>
        <v>000100002001168</v>
      </c>
    </row>
    <row r="1236" spans="1:11" s="88" customFormat="1">
      <c r="A1236" s="21" t="s">
        <v>1845</v>
      </c>
      <c r="B1236" s="21"/>
      <c r="C1236" s="22"/>
      <c r="D1236" s="23" t="s">
        <v>3355</v>
      </c>
      <c r="E1236" s="23" t="s">
        <v>3417</v>
      </c>
      <c r="F1236" s="23" t="s">
        <v>3986</v>
      </c>
      <c r="G1236" s="23" t="s">
        <v>3420</v>
      </c>
      <c r="H1236" s="23" t="s">
        <v>3417</v>
      </c>
      <c r="I1236" s="51" t="s">
        <v>7557</v>
      </c>
      <c r="J1236" s="23" t="s">
        <v>3417</v>
      </c>
      <c r="K1236" s="21" t="str">
        <f t="shared" si="46"/>
        <v>000100002001168001</v>
      </c>
    </row>
    <row r="1237" spans="1:11" s="88" customFormat="1">
      <c r="A1237" s="21" t="s">
        <v>10870</v>
      </c>
      <c r="B1237" s="21"/>
      <c r="C1237" s="22"/>
      <c r="D1237" s="23" t="s">
        <v>3355</v>
      </c>
      <c r="E1237" s="23" t="s">
        <v>3417</v>
      </c>
      <c r="F1237" s="23" t="s">
        <v>3986</v>
      </c>
      <c r="G1237" s="23" t="s">
        <v>3420</v>
      </c>
      <c r="H1237" s="23" t="s">
        <v>3417</v>
      </c>
      <c r="I1237" s="51" t="s">
        <v>7558</v>
      </c>
      <c r="J1237" s="23"/>
      <c r="K1237" s="21" t="str">
        <f t="shared" si="46"/>
        <v>000100002001169</v>
      </c>
    </row>
    <row r="1238" spans="1:11" s="88" customFormat="1">
      <c r="A1238" s="21" t="s">
        <v>1845</v>
      </c>
      <c r="B1238" s="21"/>
      <c r="C1238" s="22"/>
      <c r="D1238" s="23" t="s">
        <v>3355</v>
      </c>
      <c r="E1238" s="23" t="s">
        <v>3417</v>
      </c>
      <c r="F1238" s="23" t="s">
        <v>3986</v>
      </c>
      <c r="G1238" s="23" t="s">
        <v>3420</v>
      </c>
      <c r="H1238" s="23" t="s">
        <v>3417</v>
      </c>
      <c r="I1238" s="51" t="s">
        <v>7558</v>
      </c>
      <c r="J1238" s="23" t="s">
        <v>3417</v>
      </c>
      <c r="K1238" s="21" t="str">
        <f t="shared" si="46"/>
        <v>000100002001169001</v>
      </c>
    </row>
    <row r="1239" spans="1:11" s="88" customFormat="1">
      <c r="A1239" s="21" t="s">
        <v>10871</v>
      </c>
      <c r="B1239" s="21"/>
      <c r="C1239" s="22"/>
      <c r="D1239" s="23" t="s">
        <v>3355</v>
      </c>
      <c r="E1239" s="23" t="s">
        <v>3417</v>
      </c>
      <c r="F1239" s="23" t="s">
        <v>3986</v>
      </c>
      <c r="G1239" s="23" t="s">
        <v>3420</v>
      </c>
      <c r="H1239" s="23" t="s">
        <v>3417</v>
      </c>
      <c r="I1239" s="51" t="s">
        <v>7559</v>
      </c>
      <c r="J1239" s="23"/>
      <c r="K1239" s="21" t="str">
        <f t="shared" si="46"/>
        <v>000100002001170</v>
      </c>
    </row>
    <row r="1240" spans="1:11" s="88" customFormat="1">
      <c r="A1240" s="21" t="s">
        <v>1845</v>
      </c>
      <c r="B1240" s="21"/>
      <c r="C1240" s="22"/>
      <c r="D1240" s="23" t="s">
        <v>3355</v>
      </c>
      <c r="E1240" s="23" t="s">
        <v>3417</v>
      </c>
      <c r="F1240" s="23" t="s">
        <v>3986</v>
      </c>
      <c r="G1240" s="23" t="s">
        <v>3420</v>
      </c>
      <c r="H1240" s="23" t="s">
        <v>3417</v>
      </c>
      <c r="I1240" s="51" t="s">
        <v>7559</v>
      </c>
      <c r="J1240" s="23" t="s">
        <v>3417</v>
      </c>
      <c r="K1240" s="21" t="str">
        <f t="shared" si="46"/>
        <v>000100002001170001</v>
      </c>
    </row>
    <row r="1241" spans="1:11" s="88" customFormat="1">
      <c r="A1241" s="21" t="s">
        <v>10872</v>
      </c>
      <c r="B1241" s="21"/>
      <c r="C1241" s="22"/>
      <c r="D1241" s="23" t="s">
        <v>3355</v>
      </c>
      <c r="E1241" s="23" t="s">
        <v>3417</v>
      </c>
      <c r="F1241" s="23" t="s">
        <v>3986</v>
      </c>
      <c r="G1241" s="23" t="s">
        <v>3420</v>
      </c>
      <c r="H1241" s="23" t="s">
        <v>3417</v>
      </c>
      <c r="I1241" s="51" t="s">
        <v>7560</v>
      </c>
      <c r="J1241" s="23"/>
      <c r="K1241" s="21" t="str">
        <f t="shared" si="46"/>
        <v>000100002001171</v>
      </c>
    </row>
    <row r="1242" spans="1:11" s="88" customFormat="1">
      <c r="A1242" s="21" t="s">
        <v>1845</v>
      </c>
      <c r="B1242" s="21"/>
      <c r="C1242" s="22"/>
      <c r="D1242" s="23" t="s">
        <v>3355</v>
      </c>
      <c r="E1242" s="23" t="s">
        <v>3417</v>
      </c>
      <c r="F1242" s="23" t="s">
        <v>3986</v>
      </c>
      <c r="G1242" s="23" t="s">
        <v>3420</v>
      </c>
      <c r="H1242" s="23" t="s">
        <v>3417</v>
      </c>
      <c r="I1242" s="51" t="s">
        <v>7560</v>
      </c>
      <c r="J1242" s="23" t="s">
        <v>3417</v>
      </c>
      <c r="K1242" s="21" t="str">
        <f t="shared" si="46"/>
        <v>000100002001171001</v>
      </c>
    </row>
    <row r="1243" spans="1:11" s="88" customFormat="1">
      <c r="A1243" s="21" t="s">
        <v>10873</v>
      </c>
      <c r="B1243" s="21"/>
      <c r="C1243" s="22"/>
      <c r="D1243" s="23" t="s">
        <v>3355</v>
      </c>
      <c r="E1243" s="23" t="s">
        <v>3417</v>
      </c>
      <c r="F1243" s="23" t="s">
        <v>3986</v>
      </c>
      <c r="G1243" s="23" t="s">
        <v>3420</v>
      </c>
      <c r="H1243" s="23" t="s">
        <v>3417</v>
      </c>
      <c r="I1243" s="51" t="s">
        <v>7561</v>
      </c>
      <c r="J1243" s="23"/>
      <c r="K1243" s="21" t="str">
        <f t="shared" si="46"/>
        <v>000100002001172</v>
      </c>
    </row>
    <row r="1244" spans="1:11" s="88" customFormat="1">
      <c r="A1244" s="21" t="s">
        <v>1845</v>
      </c>
      <c r="B1244" s="21"/>
      <c r="C1244" s="22"/>
      <c r="D1244" s="23" t="s">
        <v>3355</v>
      </c>
      <c r="E1244" s="23" t="s">
        <v>3417</v>
      </c>
      <c r="F1244" s="23" t="s">
        <v>3986</v>
      </c>
      <c r="G1244" s="23" t="s">
        <v>3420</v>
      </c>
      <c r="H1244" s="23" t="s">
        <v>3417</v>
      </c>
      <c r="I1244" s="51" t="s">
        <v>7561</v>
      </c>
      <c r="J1244" s="23" t="s">
        <v>3417</v>
      </c>
      <c r="K1244" s="21" t="str">
        <f t="shared" si="46"/>
        <v>000100002001172001</v>
      </c>
    </row>
    <row r="1245" spans="1:11" s="88" customFormat="1">
      <c r="A1245" s="21" t="s">
        <v>10874</v>
      </c>
      <c r="B1245" s="21"/>
      <c r="C1245" s="22"/>
      <c r="D1245" s="23" t="s">
        <v>3355</v>
      </c>
      <c r="E1245" s="23" t="s">
        <v>3417</v>
      </c>
      <c r="F1245" s="23" t="s">
        <v>3986</v>
      </c>
      <c r="G1245" s="23" t="s">
        <v>3420</v>
      </c>
      <c r="H1245" s="23" t="s">
        <v>3417</v>
      </c>
      <c r="I1245" s="51" t="s">
        <v>7562</v>
      </c>
      <c r="J1245" s="23"/>
      <c r="K1245" s="21" t="str">
        <f t="shared" si="46"/>
        <v>000100002001173</v>
      </c>
    </row>
    <row r="1246" spans="1:11" s="88" customFormat="1">
      <c r="A1246" s="21" t="s">
        <v>1845</v>
      </c>
      <c r="B1246" s="21"/>
      <c r="C1246" s="22"/>
      <c r="D1246" s="23" t="s">
        <v>3355</v>
      </c>
      <c r="E1246" s="23" t="s">
        <v>3417</v>
      </c>
      <c r="F1246" s="23" t="s">
        <v>3986</v>
      </c>
      <c r="G1246" s="23" t="s">
        <v>3420</v>
      </c>
      <c r="H1246" s="23" t="s">
        <v>3417</v>
      </c>
      <c r="I1246" s="51" t="s">
        <v>7562</v>
      </c>
      <c r="J1246" s="23" t="s">
        <v>3417</v>
      </c>
      <c r="K1246" s="21" t="str">
        <f t="shared" si="46"/>
        <v>000100002001173001</v>
      </c>
    </row>
    <row r="1247" spans="1:11" s="88" customFormat="1">
      <c r="A1247" s="21" t="s">
        <v>10875</v>
      </c>
      <c r="B1247" s="21"/>
      <c r="C1247" s="22"/>
      <c r="D1247" s="23" t="s">
        <v>3355</v>
      </c>
      <c r="E1247" s="23" t="s">
        <v>3417</v>
      </c>
      <c r="F1247" s="23" t="s">
        <v>3986</v>
      </c>
      <c r="G1247" s="23" t="s">
        <v>3420</v>
      </c>
      <c r="H1247" s="23" t="s">
        <v>3417</v>
      </c>
      <c r="I1247" s="51" t="s">
        <v>7563</v>
      </c>
      <c r="J1247" s="23"/>
      <c r="K1247" s="21" t="str">
        <f t="shared" si="46"/>
        <v>000100002001174</v>
      </c>
    </row>
    <row r="1248" spans="1:11" s="88" customFormat="1">
      <c r="A1248" s="21" t="s">
        <v>1845</v>
      </c>
      <c r="B1248" s="21"/>
      <c r="C1248" s="22"/>
      <c r="D1248" s="23" t="s">
        <v>3355</v>
      </c>
      <c r="E1248" s="23" t="s">
        <v>3417</v>
      </c>
      <c r="F1248" s="23" t="s">
        <v>3986</v>
      </c>
      <c r="G1248" s="23" t="s">
        <v>3420</v>
      </c>
      <c r="H1248" s="23" t="s">
        <v>3417</v>
      </c>
      <c r="I1248" s="51" t="s">
        <v>7563</v>
      </c>
      <c r="J1248" s="23" t="s">
        <v>3417</v>
      </c>
      <c r="K1248" s="21" t="str">
        <f t="shared" si="46"/>
        <v>000100002001174001</v>
      </c>
    </row>
    <row r="1249" spans="1:11" s="88" customFormat="1">
      <c r="A1249" s="21" t="s">
        <v>10876</v>
      </c>
      <c r="B1249" s="21"/>
      <c r="C1249" s="22"/>
      <c r="D1249" s="23" t="s">
        <v>3355</v>
      </c>
      <c r="E1249" s="23" t="s">
        <v>3417</v>
      </c>
      <c r="F1249" s="23" t="s">
        <v>3986</v>
      </c>
      <c r="G1249" s="23" t="s">
        <v>3420</v>
      </c>
      <c r="H1249" s="23" t="s">
        <v>3417</v>
      </c>
      <c r="I1249" s="51" t="s">
        <v>7564</v>
      </c>
      <c r="J1249" s="23"/>
      <c r="K1249" s="21" t="str">
        <f t="shared" si="46"/>
        <v>000100002001175</v>
      </c>
    </row>
    <row r="1250" spans="1:11" s="88" customFormat="1">
      <c r="A1250" s="21" t="s">
        <v>1845</v>
      </c>
      <c r="B1250" s="21"/>
      <c r="C1250" s="22"/>
      <c r="D1250" s="23" t="s">
        <v>3355</v>
      </c>
      <c r="E1250" s="23" t="s">
        <v>3417</v>
      </c>
      <c r="F1250" s="23" t="s">
        <v>3986</v>
      </c>
      <c r="G1250" s="23" t="s">
        <v>3420</v>
      </c>
      <c r="H1250" s="23" t="s">
        <v>3417</v>
      </c>
      <c r="I1250" s="51" t="s">
        <v>7564</v>
      </c>
      <c r="J1250" s="23" t="s">
        <v>3417</v>
      </c>
      <c r="K1250" s="21" t="str">
        <f t="shared" si="46"/>
        <v>000100002001175001</v>
      </c>
    </row>
    <row r="1251" spans="1:11" s="88" customFormat="1">
      <c r="A1251" s="21" t="s">
        <v>10877</v>
      </c>
      <c r="B1251" s="21"/>
      <c r="C1251" s="22"/>
      <c r="D1251" s="23" t="s">
        <v>3355</v>
      </c>
      <c r="E1251" s="23" t="s">
        <v>3417</v>
      </c>
      <c r="F1251" s="23" t="s">
        <v>3986</v>
      </c>
      <c r="G1251" s="23" t="s">
        <v>3420</v>
      </c>
      <c r="H1251" s="23" t="s">
        <v>3417</v>
      </c>
      <c r="I1251" s="51" t="s">
        <v>7565</v>
      </c>
      <c r="J1251" s="23"/>
      <c r="K1251" s="21" t="str">
        <f t="shared" si="46"/>
        <v>000100002001176</v>
      </c>
    </row>
    <row r="1252" spans="1:11" s="88" customFormat="1">
      <c r="A1252" s="21" t="s">
        <v>1845</v>
      </c>
      <c r="B1252" s="21"/>
      <c r="C1252" s="22"/>
      <c r="D1252" s="23" t="s">
        <v>3355</v>
      </c>
      <c r="E1252" s="23" t="s">
        <v>3417</v>
      </c>
      <c r="F1252" s="23" t="s">
        <v>3986</v>
      </c>
      <c r="G1252" s="23" t="s">
        <v>3420</v>
      </c>
      <c r="H1252" s="23" t="s">
        <v>3417</v>
      </c>
      <c r="I1252" s="51" t="s">
        <v>7565</v>
      </c>
      <c r="J1252" s="23" t="s">
        <v>3417</v>
      </c>
      <c r="K1252" s="21" t="str">
        <f t="shared" si="46"/>
        <v>000100002001176001</v>
      </c>
    </row>
    <row r="1253" spans="1:11" s="88" customFormat="1">
      <c r="A1253" s="21" t="s">
        <v>10878</v>
      </c>
      <c r="B1253" s="21"/>
      <c r="C1253" s="22"/>
      <c r="D1253" s="23" t="s">
        <v>3355</v>
      </c>
      <c r="E1253" s="23" t="s">
        <v>3417</v>
      </c>
      <c r="F1253" s="23" t="s">
        <v>3986</v>
      </c>
      <c r="G1253" s="23" t="s">
        <v>3420</v>
      </c>
      <c r="H1253" s="23" t="s">
        <v>3417</v>
      </c>
      <c r="I1253" s="51" t="s">
        <v>7566</v>
      </c>
      <c r="J1253" s="23"/>
      <c r="K1253" s="21" t="str">
        <f t="shared" si="46"/>
        <v>000100002001177</v>
      </c>
    </row>
    <row r="1254" spans="1:11" s="88" customFormat="1">
      <c r="A1254" s="21" t="s">
        <v>1845</v>
      </c>
      <c r="B1254" s="21"/>
      <c r="C1254" s="22"/>
      <c r="D1254" s="23" t="s">
        <v>3355</v>
      </c>
      <c r="E1254" s="23" t="s">
        <v>3417</v>
      </c>
      <c r="F1254" s="23" t="s">
        <v>3986</v>
      </c>
      <c r="G1254" s="23" t="s">
        <v>3420</v>
      </c>
      <c r="H1254" s="23" t="s">
        <v>3417</v>
      </c>
      <c r="I1254" s="51" t="s">
        <v>7566</v>
      </c>
      <c r="J1254" s="23" t="s">
        <v>3417</v>
      </c>
      <c r="K1254" s="21" t="str">
        <f t="shared" si="46"/>
        <v>000100002001177001</v>
      </c>
    </row>
    <row r="1255" spans="1:11" s="88" customFormat="1">
      <c r="A1255" s="21" t="s">
        <v>10879</v>
      </c>
      <c r="B1255" s="21"/>
      <c r="C1255" s="22"/>
      <c r="D1255" s="23" t="s">
        <v>3355</v>
      </c>
      <c r="E1255" s="23" t="s">
        <v>3417</v>
      </c>
      <c r="F1255" s="23" t="s">
        <v>3986</v>
      </c>
      <c r="G1255" s="23" t="s">
        <v>3420</v>
      </c>
      <c r="H1255" s="23" t="s">
        <v>3417</v>
      </c>
      <c r="I1255" s="51" t="s">
        <v>7567</v>
      </c>
      <c r="J1255" s="23"/>
      <c r="K1255" s="21" t="str">
        <f t="shared" si="46"/>
        <v>000100002001178</v>
      </c>
    </row>
    <row r="1256" spans="1:11" s="88" customFormat="1">
      <c r="A1256" s="21" t="s">
        <v>1845</v>
      </c>
      <c r="B1256" s="21"/>
      <c r="C1256" s="22"/>
      <c r="D1256" s="23" t="s">
        <v>3355</v>
      </c>
      <c r="E1256" s="23" t="s">
        <v>3417</v>
      </c>
      <c r="F1256" s="23" t="s">
        <v>3986</v>
      </c>
      <c r="G1256" s="23" t="s">
        <v>3420</v>
      </c>
      <c r="H1256" s="23" t="s">
        <v>3417</v>
      </c>
      <c r="I1256" s="51" t="s">
        <v>7567</v>
      </c>
      <c r="J1256" s="23" t="s">
        <v>3417</v>
      </c>
      <c r="K1256" s="21" t="str">
        <f t="shared" si="46"/>
        <v>000100002001178001</v>
      </c>
    </row>
    <row r="1257" spans="1:11" s="88" customFormat="1">
      <c r="A1257" s="21" t="s">
        <v>10880</v>
      </c>
      <c r="B1257" s="21"/>
      <c r="C1257" s="22"/>
      <c r="D1257" s="23" t="s">
        <v>3355</v>
      </c>
      <c r="E1257" s="23" t="s">
        <v>3417</v>
      </c>
      <c r="F1257" s="23" t="s">
        <v>3986</v>
      </c>
      <c r="G1257" s="23" t="s">
        <v>3420</v>
      </c>
      <c r="H1257" s="23" t="s">
        <v>3417</v>
      </c>
      <c r="I1257" s="51" t="s">
        <v>7568</v>
      </c>
      <c r="J1257" s="23"/>
      <c r="K1257" s="21" t="str">
        <f t="shared" si="46"/>
        <v>000100002001179</v>
      </c>
    </row>
    <row r="1258" spans="1:11" s="88" customFormat="1">
      <c r="A1258" s="21" t="s">
        <v>1845</v>
      </c>
      <c r="B1258" s="21"/>
      <c r="C1258" s="22"/>
      <c r="D1258" s="23" t="s">
        <v>3355</v>
      </c>
      <c r="E1258" s="23" t="s">
        <v>3417</v>
      </c>
      <c r="F1258" s="23" t="s">
        <v>3986</v>
      </c>
      <c r="G1258" s="23" t="s">
        <v>3420</v>
      </c>
      <c r="H1258" s="23" t="s">
        <v>3417</v>
      </c>
      <c r="I1258" s="51" t="s">
        <v>7568</v>
      </c>
      <c r="J1258" s="23" t="s">
        <v>3417</v>
      </c>
      <c r="K1258" s="21" t="str">
        <f t="shared" si="46"/>
        <v>000100002001179001</v>
      </c>
    </row>
    <row r="1259" spans="1:11" s="88" customFormat="1">
      <c r="A1259" s="21" t="s">
        <v>10881</v>
      </c>
      <c r="B1259" s="21"/>
      <c r="C1259" s="22"/>
      <c r="D1259" s="23" t="s">
        <v>3355</v>
      </c>
      <c r="E1259" s="23" t="s">
        <v>3417</v>
      </c>
      <c r="F1259" s="23" t="s">
        <v>3986</v>
      </c>
      <c r="G1259" s="23" t="s">
        <v>3420</v>
      </c>
      <c r="H1259" s="23" t="s">
        <v>3417</v>
      </c>
      <c r="I1259" s="51" t="s">
        <v>7569</v>
      </c>
      <c r="J1259" s="23"/>
      <c r="K1259" s="21" t="str">
        <f t="shared" si="46"/>
        <v>000100002001180</v>
      </c>
    </row>
    <row r="1260" spans="1:11" s="88" customFormat="1">
      <c r="A1260" s="21" t="s">
        <v>1845</v>
      </c>
      <c r="B1260" s="21"/>
      <c r="C1260" s="22"/>
      <c r="D1260" s="23" t="s">
        <v>3355</v>
      </c>
      <c r="E1260" s="23" t="s">
        <v>3417</v>
      </c>
      <c r="F1260" s="23" t="s">
        <v>3986</v>
      </c>
      <c r="G1260" s="23" t="s">
        <v>3420</v>
      </c>
      <c r="H1260" s="23" t="s">
        <v>3417</v>
      </c>
      <c r="I1260" s="51" t="s">
        <v>7569</v>
      </c>
      <c r="J1260" s="23" t="s">
        <v>3417</v>
      </c>
      <c r="K1260" s="21" t="str">
        <f t="shared" si="46"/>
        <v>000100002001180001</v>
      </c>
    </row>
    <row r="1261" spans="1:11" s="88" customFormat="1">
      <c r="A1261" s="21" t="s">
        <v>10882</v>
      </c>
      <c r="B1261" s="21"/>
      <c r="C1261" s="22"/>
      <c r="D1261" s="23" t="s">
        <v>3355</v>
      </c>
      <c r="E1261" s="23" t="s">
        <v>3417</v>
      </c>
      <c r="F1261" s="23" t="s">
        <v>3986</v>
      </c>
      <c r="G1261" s="23" t="s">
        <v>3420</v>
      </c>
      <c r="H1261" s="23" t="s">
        <v>3417</v>
      </c>
      <c r="I1261" s="51" t="s">
        <v>7570</v>
      </c>
      <c r="J1261" s="23"/>
      <c r="K1261" s="21" t="str">
        <f t="shared" si="46"/>
        <v>000100002001181</v>
      </c>
    </row>
    <row r="1262" spans="1:11" s="88" customFormat="1">
      <c r="A1262" s="21" t="s">
        <v>1845</v>
      </c>
      <c r="B1262" s="21"/>
      <c r="C1262" s="22"/>
      <c r="D1262" s="23" t="s">
        <v>3355</v>
      </c>
      <c r="E1262" s="23" t="s">
        <v>3417</v>
      </c>
      <c r="F1262" s="23" t="s">
        <v>3986</v>
      </c>
      <c r="G1262" s="23" t="s">
        <v>3420</v>
      </c>
      <c r="H1262" s="23" t="s">
        <v>3417</v>
      </c>
      <c r="I1262" s="51" t="s">
        <v>7570</v>
      </c>
      <c r="J1262" s="23" t="s">
        <v>3417</v>
      </c>
      <c r="K1262" s="21" t="str">
        <f t="shared" si="46"/>
        <v>000100002001181001</v>
      </c>
    </row>
    <row r="1263" spans="1:11" s="88" customFormat="1">
      <c r="A1263" s="21" t="s">
        <v>10883</v>
      </c>
      <c r="B1263" s="21"/>
      <c r="C1263" s="22"/>
      <c r="D1263" s="23" t="s">
        <v>3355</v>
      </c>
      <c r="E1263" s="23" t="s">
        <v>3417</v>
      </c>
      <c r="F1263" s="23" t="s">
        <v>3986</v>
      </c>
      <c r="G1263" s="23" t="s">
        <v>3420</v>
      </c>
      <c r="H1263" s="23" t="s">
        <v>3417</v>
      </c>
      <c r="I1263" s="51" t="s">
        <v>7571</v>
      </c>
      <c r="J1263" s="23"/>
      <c r="K1263" s="21" t="str">
        <f t="shared" si="46"/>
        <v>000100002001182</v>
      </c>
    </row>
    <row r="1264" spans="1:11" s="88" customFormat="1">
      <c r="A1264" s="21" t="s">
        <v>1845</v>
      </c>
      <c r="B1264" s="21"/>
      <c r="C1264" s="22"/>
      <c r="D1264" s="23" t="s">
        <v>3355</v>
      </c>
      <c r="E1264" s="23" t="s">
        <v>3417</v>
      </c>
      <c r="F1264" s="23" t="s">
        <v>3986</v>
      </c>
      <c r="G1264" s="23" t="s">
        <v>3420</v>
      </c>
      <c r="H1264" s="23" t="s">
        <v>3417</v>
      </c>
      <c r="I1264" s="51" t="s">
        <v>7571</v>
      </c>
      <c r="J1264" s="23" t="s">
        <v>3417</v>
      </c>
      <c r="K1264" s="21" t="str">
        <f t="shared" si="46"/>
        <v>000100002001182001</v>
      </c>
    </row>
    <row r="1265" spans="1:11" s="88" customFormat="1">
      <c r="A1265" s="21" t="s">
        <v>10884</v>
      </c>
      <c r="B1265" s="21"/>
      <c r="C1265" s="22"/>
      <c r="D1265" s="23" t="s">
        <v>3355</v>
      </c>
      <c r="E1265" s="23" t="s">
        <v>3417</v>
      </c>
      <c r="F1265" s="23" t="s">
        <v>3986</v>
      </c>
      <c r="G1265" s="23" t="s">
        <v>3420</v>
      </c>
      <c r="H1265" s="23" t="s">
        <v>3417</v>
      </c>
      <c r="I1265" s="51" t="s">
        <v>7572</v>
      </c>
      <c r="J1265" s="23"/>
      <c r="K1265" s="21" t="str">
        <f t="shared" si="46"/>
        <v>000100002001183</v>
      </c>
    </row>
    <row r="1266" spans="1:11" s="88" customFormat="1">
      <c r="A1266" s="21" t="s">
        <v>1845</v>
      </c>
      <c r="B1266" s="21"/>
      <c r="C1266" s="22"/>
      <c r="D1266" s="23" t="s">
        <v>3355</v>
      </c>
      <c r="E1266" s="23" t="s">
        <v>3417</v>
      </c>
      <c r="F1266" s="23" t="s">
        <v>3986</v>
      </c>
      <c r="G1266" s="23" t="s">
        <v>3420</v>
      </c>
      <c r="H1266" s="23" t="s">
        <v>3417</v>
      </c>
      <c r="I1266" s="51" t="s">
        <v>7572</v>
      </c>
      <c r="J1266" s="23" t="s">
        <v>3417</v>
      </c>
      <c r="K1266" s="21" t="str">
        <f t="shared" si="46"/>
        <v>000100002001183001</v>
      </c>
    </row>
    <row r="1267" spans="1:11" s="88" customFormat="1">
      <c r="A1267" s="21" t="s">
        <v>10885</v>
      </c>
      <c r="B1267" s="21"/>
      <c r="C1267" s="22"/>
      <c r="D1267" s="23" t="s">
        <v>3355</v>
      </c>
      <c r="E1267" s="23" t="s">
        <v>3417</v>
      </c>
      <c r="F1267" s="23" t="s">
        <v>3986</v>
      </c>
      <c r="G1267" s="23" t="s">
        <v>3420</v>
      </c>
      <c r="H1267" s="23" t="s">
        <v>3417</v>
      </c>
      <c r="I1267" s="51" t="s">
        <v>7573</v>
      </c>
      <c r="J1267" s="23"/>
      <c r="K1267" s="21" t="str">
        <f t="shared" si="46"/>
        <v>000100002001184</v>
      </c>
    </row>
    <row r="1268" spans="1:11" s="88" customFormat="1">
      <c r="A1268" s="21" t="s">
        <v>1845</v>
      </c>
      <c r="B1268" s="21"/>
      <c r="C1268" s="22"/>
      <c r="D1268" s="23" t="s">
        <v>3355</v>
      </c>
      <c r="E1268" s="23" t="s">
        <v>3417</v>
      </c>
      <c r="F1268" s="23" t="s">
        <v>3986</v>
      </c>
      <c r="G1268" s="23" t="s">
        <v>3420</v>
      </c>
      <c r="H1268" s="23" t="s">
        <v>3417</v>
      </c>
      <c r="I1268" s="51" t="s">
        <v>7573</v>
      </c>
      <c r="J1268" s="23" t="s">
        <v>3417</v>
      </c>
      <c r="K1268" s="21" t="str">
        <f t="shared" si="46"/>
        <v>000100002001184001</v>
      </c>
    </row>
    <row r="1269" spans="1:11" s="88" customFormat="1">
      <c r="A1269" s="21" t="s">
        <v>10886</v>
      </c>
      <c r="B1269" s="21"/>
      <c r="C1269" s="22"/>
      <c r="D1269" s="23" t="s">
        <v>3355</v>
      </c>
      <c r="E1269" s="23" t="s">
        <v>3417</v>
      </c>
      <c r="F1269" s="23" t="s">
        <v>3986</v>
      </c>
      <c r="G1269" s="23" t="s">
        <v>3420</v>
      </c>
      <c r="H1269" s="23" t="s">
        <v>3417</v>
      </c>
      <c r="I1269" s="51" t="s">
        <v>7574</v>
      </c>
      <c r="J1269" s="23"/>
      <c r="K1269" s="21" t="str">
        <f t="shared" si="46"/>
        <v>000100002001185</v>
      </c>
    </row>
    <row r="1270" spans="1:11" s="88" customFormat="1">
      <c r="A1270" s="21" t="s">
        <v>1845</v>
      </c>
      <c r="B1270" s="21"/>
      <c r="C1270" s="22"/>
      <c r="D1270" s="23" t="s">
        <v>3355</v>
      </c>
      <c r="E1270" s="23" t="s">
        <v>3417</v>
      </c>
      <c r="F1270" s="23" t="s">
        <v>3986</v>
      </c>
      <c r="G1270" s="23" t="s">
        <v>3420</v>
      </c>
      <c r="H1270" s="23" t="s">
        <v>3417</v>
      </c>
      <c r="I1270" s="51" t="s">
        <v>7574</v>
      </c>
      <c r="J1270" s="23" t="s">
        <v>3417</v>
      </c>
      <c r="K1270" s="21" t="str">
        <f t="shared" si="46"/>
        <v>000100002001185001</v>
      </c>
    </row>
    <row r="1271" spans="1:11" s="88" customFormat="1">
      <c r="A1271" s="21" t="s">
        <v>10887</v>
      </c>
      <c r="B1271" s="21"/>
      <c r="C1271" s="22"/>
      <c r="D1271" s="23" t="s">
        <v>3355</v>
      </c>
      <c r="E1271" s="23" t="s">
        <v>3417</v>
      </c>
      <c r="F1271" s="23" t="s">
        <v>3986</v>
      </c>
      <c r="G1271" s="23" t="s">
        <v>3420</v>
      </c>
      <c r="H1271" s="23" t="s">
        <v>3417</v>
      </c>
      <c r="I1271" s="51" t="s">
        <v>7575</v>
      </c>
      <c r="J1271" s="23"/>
      <c r="K1271" s="21" t="str">
        <f t="shared" si="46"/>
        <v>000100002001186</v>
      </c>
    </row>
    <row r="1272" spans="1:11" s="88" customFormat="1">
      <c r="A1272" s="21" t="s">
        <v>1845</v>
      </c>
      <c r="B1272" s="21"/>
      <c r="C1272" s="22"/>
      <c r="D1272" s="23" t="s">
        <v>3355</v>
      </c>
      <c r="E1272" s="23" t="s">
        <v>3417</v>
      </c>
      <c r="F1272" s="23" t="s">
        <v>3986</v>
      </c>
      <c r="G1272" s="23" t="s">
        <v>3420</v>
      </c>
      <c r="H1272" s="23" t="s">
        <v>3417</v>
      </c>
      <c r="I1272" s="51" t="s">
        <v>7575</v>
      </c>
      <c r="J1272" s="23" t="s">
        <v>3417</v>
      </c>
      <c r="K1272" s="21" t="str">
        <f t="shared" si="46"/>
        <v>000100002001186001</v>
      </c>
    </row>
    <row r="1273" spans="1:11" s="88" customFormat="1">
      <c r="A1273" s="21" t="s">
        <v>10888</v>
      </c>
      <c r="B1273" s="21"/>
      <c r="C1273" s="22"/>
      <c r="D1273" s="23" t="s">
        <v>3355</v>
      </c>
      <c r="E1273" s="23" t="s">
        <v>3417</v>
      </c>
      <c r="F1273" s="23" t="s">
        <v>3986</v>
      </c>
      <c r="G1273" s="23" t="s">
        <v>3420</v>
      </c>
      <c r="H1273" s="23" t="s">
        <v>3417</v>
      </c>
      <c r="I1273" s="51" t="s">
        <v>7576</v>
      </c>
      <c r="J1273" s="23"/>
      <c r="K1273" s="21" t="str">
        <f t="shared" si="46"/>
        <v>000100002001187</v>
      </c>
    </row>
    <row r="1274" spans="1:11" s="88" customFormat="1">
      <c r="A1274" s="21" t="s">
        <v>1845</v>
      </c>
      <c r="B1274" s="21"/>
      <c r="C1274" s="22"/>
      <c r="D1274" s="23" t="s">
        <v>3355</v>
      </c>
      <c r="E1274" s="23" t="s">
        <v>3417</v>
      </c>
      <c r="F1274" s="23" t="s">
        <v>3986</v>
      </c>
      <c r="G1274" s="23" t="s">
        <v>3420</v>
      </c>
      <c r="H1274" s="23" t="s">
        <v>3417</v>
      </c>
      <c r="I1274" s="51" t="s">
        <v>7576</v>
      </c>
      <c r="J1274" s="23" t="s">
        <v>3417</v>
      </c>
      <c r="K1274" s="21" t="str">
        <f t="shared" si="46"/>
        <v>000100002001187001</v>
      </c>
    </row>
    <row r="1275" spans="1:11" s="88" customFormat="1">
      <c r="A1275" s="21" t="s">
        <v>10889</v>
      </c>
      <c r="B1275" s="21"/>
      <c r="C1275" s="22"/>
      <c r="D1275" s="23" t="s">
        <v>3355</v>
      </c>
      <c r="E1275" s="23" t="s">
        <v>3417</v>
      </c>
      <c r="F1275" s="23" t="s">
        <v>3986</v>
      </c>
      <c r="G1275" s="23" t="s">
        <v>3420</v>
      </c>
      <c r="H1275" s="23" t="s">
        <v>3417</v>
      </c>
      <c r="I1275" s="51" t="s">
        <v>7577</v>
      </c>
      <c r="J1275" s="23"/>
      <c r="K1275" s="21" t="str">
        <f t="shared" si="46"/>
        <v>000100002001188</v>
      </c>
    </row>
    <row r="1276" spans="1:11" s="88" customFormat="1">
      <c r="A1276" s="21" t="s">
        <v>1845</v>
      </c>
      <c r="B1276" s="21"/>
      <c r="C1276" s="22"/>
      <c r="D1276" s="23" t="s">
        <v>3355</v>
      </c>
      <c r="E1276" s="23" t="s">
        <v>3417</v>
      </c>
      <c r="F1276" s="23" t="s">
        <v>3986</v>
      </c>
      <c r="G1276" s="23" t="s">
        <v>3420</v>
      </c>
      <c r="H1276" s="23" t="s">
        <v>3417</v>
      </c>
      <c r="I1276" s="51" t="s">
        <v>7577</v>
      </c>
      <c r="J1276" s="23" t="s">
        <v>3417</v>
      </c>
      <c r="K1276" s="21" t="str">
        <f t="shared" ref="K1276:K1339" si="47">D1276&amp;E1276&amp;F1276&amp;G1276&amp;H1276&amp;I1276&amp;J1276</f>
        <v>000100002001188001</v>
      </c>
    </row>
    <row r="1277" spans="1:11" s="88" customFormat="1">
      <c r="A1277" s="21" t="s">
        <v>10890</v>
      </c>
      <c r="B1277" s="21"/>
      <c r="C1277" s="22"/>
      <c r="D1277" s="23" t="s">
        <v>3355</v>
      </c>
      <c r="E1277" s="23" t="s">
        <v>3417</v>
      </c>
      <c r="F1277" s="23" t="s">
        <v>3986</v>
      </c>
      <c r="G1277" s="23" t="s">
        <v>3420</v>
      </c>
      <c r="H1277" s="23" t="s">
        <v>3417</v>
      </c>
      <c r="I1277" s="51" t="s">
        <v>7578</v>
      </c>
      <c r="J1277" s="23"/>
      <c r="K1277" s="21" t="str">
        <f t="shared" si="47"/>
        <v>000100002001189</v>
      </c>
    </row>
    <row r="1278" spans="1:11" s="88" customFormat="1">
      <c r="A1278" s="21" t="s">
        <v>1845</v>
      </c>
      <c r="B1278" s="21"/>
      <c r="C1278" s="22"/>
      <c r="D1278" s="23" t="s">
        <v>3355</v>
      </c>
      <c r="E1278" s="23" t="s">
        <v>3417</v>
      </c>
      <c r="F1278" s="23" t="s">
        <v>3986</v>
      </c>
      <c r="G1278" s="23" t="s">
        <v>3420</v>
      </c>
      <c r="H1278" s="23" t="s">
        <v>3417</v>
      </c>
      <c r="I1278" s="51" t="s">
        <v>7578</v>
      </c>
      <c r="J1278" s="23" t="s">
        <v>3417</v>
      </c>
      <c r="K1278" s="21" t="str">
        <f t="shared" si="47"/>
        <v>000100002001189001</v>
      </c>
    </row>
    <row r="1279" spans="1:11" s="88" customFormat="1">
      <c r="A1279" s="21" t="s">
        <v>10891</v>
      </c>
      <c r="B1279" s="21"/>
      <c r="C1279" s="22"/>
      <c r="D1279" s="23" t="s">
        <v>3355</v>
      </c>
      <c r="E1279" s="23" t="s">
        <v>3417</v>
      </c>
      <c r="F1279" s="23" t="s">
        <v>3986</v>
      </c>
      <c r="G1279" s="23" t="s">
        <v>3420</v>
      </c>
      <c r="H1279" s="23" t="s">
        <v>3417</v>
      </c>
      <c r="I1279" s="51" t="s">
        <v>7579</v>
      </c>
      <c r="J1279" s="23"/>
      <c r="K1279" s="21" t="str">
        <f t="shared" si="47"/>
        <v>000100002001190</v>
      </c>
    </row>
    <row r="1280" spans="1:11" s="88" customFormat="1">
      <c r="A1280" s="21" t="s">
        <v>1845</v>
      </c>
      <c r="B1280" s="21"/>
      <c r="C1280" s="22"/>
      <c r="D1280" s="23" t="s">
        <v>3355</v>
      </c>
      <c r="E1280" s="23" t="s">
        <v>3417</v>
      </c>
      <c r="F1280" s="23" t="s">
        <v>3986</v>
      </c>
      <c r="G1280" s="23" t="s">
        <v>3420</v>
      </c>
      <c r="H1280" s="23" t="s">
        <v>3417</v>
      </c>
      <c r="I1280" s="51" t="s">
        <v>7579</v>
      </c>
      <c r="J1280" s="23" t="s">
        <v>3417</v>
      </c>
      <c r="K1280" s="21" t="str">
        <f t="shared" si="47"/>
        <v>000100002001190001</v>
      </c>
    </row>
    <row r="1281" spans="1:11" s="88" customFormat="1">
      <c r="A1281" s="21" t="s">
        <v>10892</v>
      </c>
      <c r="B1281" s="21"/>
      <c r="C1281" s="22"/>
      <c r="D1281" s="23" t="s">
        <v>3355</v>
      </c>
      <c r="E1281" s="23" t="s">
        <v>3417</v>
      </c>
      <c r="F1281" s="23" t="s">
        <v>3986</v>
      </c>
      <c r="G1281" s="23" t="s">
        <v>3420</v>
      </c>
      <c r="H1281" s="23" t="s">
        <v>3417</v>
      </c>
      <c r="I1281" s="51" t="s">
        <v>7580</v>
      </c>
      <c r="J1281" s="23"/>
      <c r="K1281" s="21" t="str">
        <f t="shared" si="47"/>
        <v>000100002001191</v>
      </c>
    </row>
    <row r="1282" spans="1:11" s="88" customFormat="1">
      <c r="A1282" s="21" t="s">
        <v>1845</v>
      </c>
      <c r="B1282" s="21"/>
      <c r="C1282" s="22"/>
      <c r="D1282" s="23" t="s">
        <v>3355</v>
      </c>
      <c r="E1282" s="23" t="s">
        <v>3417</v>
      </c>
      <c r="F1282" s="23" t="s">
        <v>3986</v>
      </c>
      <c r="G1282" s="23" t="s">
        <v>3420</v>
      </c>
      <c r="H1282" s="23" t="s">
        <v>3417</v>
      </c>
      <c r="I1282" s="51" t="s">
        <v>7580</v>
      </c>
      <c r="J1282" s="23" t="s">
        <v>3417</v>
      </c>
      <c r="K1282" s="21" t="str">
        <f t="shared" si="47"/>
        <v>000100002001191001</v>
      </c>
    </row>
    <row r="1283" spans="1:11" s="88" customFormat="1">
      <c r="A1283" s="21" t="s">
        <v>10893</v>
      </c>
      <c r="B1283" s="21"/>
      <c r="C1283" s="22"/>
      <c r="D1283" s="23" t="s">
        <v>3355</v>
      </c>
      <c r="E1283" s="23" t="s">
        <v>3417</v>
      </c>
      <c r="F1283" s="23" t="s">
        <v>3986</v>
      </c>
      <c r="G1283" s="23" t="s">
        <v>3420</v>
      </c>
      <c r="H1283" s="23" t="s">
        <v>3417</v>
      </c>
      <c r="I1283" s="51" t="s">
        <v>7581</v>
      </c>
      <c r="J1283" s="23"/>
      <c r="K1283" s="21" t="str">
        <f t="shared" si="47"/>
        <v>000100002001192</v>
      </c>
    </row>
    <row r="1284" spans="1:11" s="88" customFormat="1">
      <c r="A1284" s="21" t="s">
        <v>1845</v>
      </c>
      <c r="B1284" s="21"/>
      <c r="C1284" s="22"/>
      <c r="D1284" s="23" t="s">
        <v>3355</v>
      </c>
      <c r="E1284" s="23" t="s">
        <v>3417</v>
      </c>
      <c r="F1284" s="23" t="s">
        <v>3986</v>
      </c>
      <c r="G1284" s="23" t="s">
        <v>3420</v>
      </c>
      <c r="H1284" s="23" t="s">
        <v>3417</v>
      </c>
      <c r="I1284" s="51" t="s">
        <v>7581</v>
      </c>
      <c r="J1284" s="23" t="s">
        <v>3417</v>
      </c>
      <c r="K1284" s="21" t="str">
        <f t="shared" si="47"/>
        <v>000100002001192001</v>
      </c>
    </row>
    <row r="1285" spans="1:11" s="88" customFormat="1">
      <c r="A1285" s="21" t="s">
        <v>10894</v>
      </c>
      <c r="B1285" s="21"/>
      <c r="C1285" s="22"/>
      <c r="D1285" s="23" t="s">
        <v>3355</v>
      </c>
      <c r="E1285" s="23" t="s">
        <v>3417</v>
      </c>
      <c r="F1285" s="23" t="s">
        <v>3986</v>
      </c>
      <c r="G1285" s="23" t="s">
        <v>3420</v>
      </c>
      <c r="H1285" s="23" t="s">
        <v>3417</v>
      </c>
      <c r="I1285" s="51" t="s">
        <v>7582</v>
      </c>
      <c r="J1285" s="23"/>
      <c r="K1285" s="21" t="str">
        <f t="shared" si="47"/>
        <v>000100002001193</v>
      </c>
    </row>
    <row r="1286" spans="1:11" s="88" customFormat="1">
      <c r="A1286" s="21" t="s">
        <v>1845</v>
      </c>
      <c r="B1286" s="21"/>
      <c r="C1286" s="22"/>
      <c r="D1286" s="23" t="s">
        <v>3355</v>
      </c>
      <c r="E1286" s="23" t="s">
        <v>3417</v>
      </c>
      <c r="F1286" s="23" t="s">
        <v>3986</v>
      </c>
      <c r="G1286" s="23" t="s">
        <v>3420</v>
      </c>
      <c r="H1286" s="23" t="s">
        <v>3417</v>
      </c>
      <c r="I1286" s="51" t="s">
        <v>7582</v>
      </c>
      <c r="J1286" s="23" t="s">
        <v>3417</v>
      </c>
      <c r="K1286" s="21" t="str">
        <f t="shared" si="47"/>
        <v>000100002001193001</v>
      </c>
    </row>
    <row r="1287" spans="1:11" s="88" customFormat="1">
      <c r="A1287" s="21" t="s">
        <v>10895</v>
      </c>
      <c r="B1287" s="21"/>
      <c r="C1287" s="22"/>
      <c r="D1287" s="23" t="s">
        <v>3355</v>
      </c>
      <c r="E1287" s="23" t="s">
        <v>3417</v>
      </c>
      <c r="F1287" s="23" t="s">
        <v>3986</v>
      </c>
      <c r="G1287" s="23" t="s">
        <v>3420</v>
      </c>
      <c r="H1287" s="23" t="s">
        <v>3417</v>
      </c>
      <c r="I1287" s="51" t="s">
        <v>7583</v>
      </c>
      <c r="J1287" s="23"/>
      <c r="K1287" s="21" t="str">
        <f t="shared" si="47"/>
        <v>000100002001194</v>
      </c>
    </row>
    <row r="1288" spans="1:11" s="88" customFormat="1">
      <c r="A1288" s="21" t="s">
        <v>1845</v>
      </c>
      <c r="B1288" s="21"/>
      <c r="C1288" s="22"/>
      <c r="D1288" s="23" t="s">
        <v>3355</v>
      </c>
      <c r="E1288" s="23" t="s">
        <v>3417</v>
      </c>
      <c r="F1288" s="23" t="s">
        <v>3986</v>
      </c>
      <c r="G1288" s="23" t="s">
        <v>3420</v>
      </c>
      <c r="H1288" s="23" t="s">
        <v>3417</v>
      </c>
      <c r="I1288" s="51" t="s">
        <v>7583</v>
      </c>
      <c r="J1288" s="23" t="s">
        <v>3417</v>
      </c>
      <c r="K1288" s="21" t="str">
        <f t="shared" si="47"/>
        <v>000100002001194001</v>
      </c>
    </row>
    <row r="1289" spans="1:11" s="88" customFormat="1">
      <c r="A1289" s="21" t="s">
        <v>10896</v>
      </c>
      <c r="B1289" s="21"/>
      <c r="C1289" s="22"/>
      <c r="D1289" s="23" t="s">
        <v>3355</v>
      </c>
      <c r="E1289" s="23" t="s">
        <v>3417</v>
      </c>
      <c r="F1289" s="23" t="s">
        <v>3986</v>
      </c>
      <c r="G1289" s="23" t="s">
        <v>3420</v>
      </c>
      <c r="H1289" s="23" t="s">
        <v>3417</v>
      </c>
      <c r="I1289" s="51" t="s">
        <v>7584</v>
      </c>
      <c r="J1289" s="23"/>
      <c r="K1289" s="21" t="str">
        <f t="shared" si="47"/>
        <v>000100002001195</v>
      </c>
    </row>
    <row r="1290" spans="1:11" s="88" customFormat="1">
      <c r="A1290" s="21" t="s">
        <v>1845</v>
      </c>
      <c r="B1290" s="21"/>
      <c r="C1290" s="22"/>
      <c r="D1290" s="23" t="s">
        <v>3355</v>
      </c>
      <c r="E1290" s="23" t="s">
        <v>3417</v>
      </c>
      <c r="F1290" s="23" t="s">
        <v>3986</v>
      </c>
      <c r="G1290" s="23" t="s">
        <v>3420</v>
      </c>
      <c r="H1290" s="23" t="s">
        <v>3417</v>
      </c>
      <c r="I1290" s="51" t="s">
        <v>7584</v>
      </c>
      <c r="J1290" s="23" t="s">
        <v>3417</v>
      </c>
      <c r="K1290" s="21" t="str">
        <f t="shared" si="47"/>
        <v>000100002001195001</v>
      </c>
    </row>
    <row r="1291" spans="1:11" s="88" customFormat="1">
      <c r="A1291" s="21" t="s">
        <v>10897</v>
      </c>
      <c r="B1291" s="21"/>
      <c r="C1291" s="22"/>
      <c r="D1291" s="23" t="s">
        <v>3355</v>
      </c>
      <c r="E1291" s="23" t="s">
        <v>3417</v>
      </c>
      <c r="F1291" s="23" t="s">
        <v>3986</v>
      </c>
      <c r="G1291" s="23" t="s">
        <v>3420</v>
      </c>
      <c r="H1291" s="23" t="s">
        <v>3417</v>
      </c>
      <c r="I1291" s="51" t="s">
        <v>7585</v>
      </c>
      <c r="J1291" s="23"/>
      <c r="K1291" s="21" t="str">
        <f t="shared" si="47"/>
        <v>000100002001196</v>
      </c>
    </row>
    <row r="1292" spans="1:11" s="88" customFormat="1">
      <c r="A1292" s="21" t="s">
        <v>1845</v>
      </c>
      <c r="B1292" s="21"/>
      <c r="C1292" s="22"/>
      <c r="D1292" s="23" t="s">
        <v>3355</v>
      </c>
      <c r="E1292" s="23" t="s">
        <v>3417</v>
      </c>
      <c r="F1292" s="23" t="s">
        <v>3986</v>
      </c>
      <c r="G1292" s="23" t="s">
        <v>3420</v>
      </c>
      <c r="H1292" s="23" t="s">
        <v>3417</v>
      </c>
      <c r="I1292" s="51" t="s">
        <v>7585</v>
      </c>
      <c r="J1292" s="23" t="s">
        <v>3417</v>
      </c>
      <c r="K1292" s="21" t="str">
        <f t="shared" si="47"/>
        <v>000100002001196001</v>
      </c>
    </row>
    <row r="1293" spans="1:11" s="88" customFormat="1">
      <c r="A1293" s="21" t="s">
        <v>10898</v>
      </c>
      <c r="B1293" s="21"/>
      <c r="C1293" s="22"/>
      <c r="D1293" s="23" t="s">
        <v>3355</v>
      </c>
      <c r="E1293" s="23" t="s">
        <v>3417</v>
      </c>
      <c r="F1293" s="23" t="s">
        <v>3986</v>
      </c>
      <c r="G1293" s="23" t="s">
        <v>3420</v>
      </c>
      <c r="H1293" s="23" t="s">
        <v>3417</v>
      </c>
      <c r="I1293" s="51" t="s">
        <v>7586</v>
      </c>
      <c r="J1293" s="23"/>
      <c r="K1293" s="21" t="str">
        <f t="shared" si="47"/>
        <v>000100002001197</v>
      </c>
    </row>
    <row r="1294" spans="1:11" s="88" customFormat="1">
      <c r="A1294" s="21" t="s">
        <v>1845</v>
      </c>
      <c r="B1294" s="21"/>
      <c r="C1294" s="22"/>
      <c r="D1294" s="23" t="s">
        <v>3355</v>
      </c>
      <c r="E1294" s="23" t="s">
        <v>3417</v>
      </c>
      <c r="F1294" s="23" t="s">
        <v>3986</v>
      </c>
      <c r="G1294" s="23" t="s">
        <v>3420</v>
      </c>
      <c r="H1294" s="23" t="s">
        <v>3417</v>
      </c>
      <c r="I1294" s="51" t="s">
        <v>7586</v>
      </c>
      <c r="J1294" s="23" t="s">
        <v>3417</v>
      </c>
      <c r="K1294" s="21" t="str">
        <f t="shared" si="47"/>
        <v>000100002001197001</v>
      </c>
    </row>
    <row r="1295" spans="1:11" s="88" customFormat="1">
      <c r="A1295" s="21" t="s">
        <v>10899</v>
      </c>
      <c r="B1295" s="21"/>
      <c r="C1295" s="22"/>
      <c r="D1295" s="23" t="s">
        <v>3355</v>
      </c>
      <c r="E1295" s="23" t="s">
        <v>3417</v>
      </c>
      <c r="F1295" s="23" t="s">
        <v>3986</v>
      </c>
      <c r="G1295" s="23" t="s">
        <v>3420</v>
      </c>
      <c r="H1295" s="23" t="s">
        <v>3417</v>
      </c>
      <c r="I1295" s="51" t="s">
        <v>7587</v>
      </c>
      <c r="J1295" s="23"/>
      <c r="K1295" s="21" t="str">
        <f t="shared" si="47"/>
        <v>000100002001198</v>
      </c>
    </row>
    <row r="1296" spans="1:11" s="88" customFormat="1">
      <c r="A1296" s="21" t="s">
        <v>1845</v>
      </c>
      <c r="B1296" s="21"/>
      <c r="C1296" s="22"/>
      <c r="D1296" s="23" t="s">
        <v>3355</v>
      </c>
      <c r="E1296" s="23" t="s">
        <v>3417</v>
      </c>
      <c r="F1296" s="23" t="s">
        <v>3986</v>
      </c>
      <c r="G1296" s="23" t="s">
        <v>3420</v>
      </c>
      <c r="H1296" s="23" t="s">
        <v>3417</v>
      </c>
      <c r="I1296" s="51" t="s">
        <v>7587</v>
      </c>
      <c r="J1296" s="23" t="s">
        <v>3417</v>
      </c>
      <c r="K1296" s="21" t="str">
        <f t="shared" si="47"/>
        <v>000100002001198001</v>
      </c>
    </row>
    <row r="1297" spans="1:11" s="88" customFormat="1">
      <c r="A1297" s="21" t="s">
        <v>10900</v>
      </c>
      <c r="B1297" s="21"/>
      <c r="C1297" s="22"/>
      <c r="D1297" s="23" t="s">
        <v>3355</v>
      </c>
      <c r="E1297" s="23" t="s">
        <v>3417</v>
      </c>
      <c r="F1297" s="23" t="s">
        <v>3986</v>
      </c>
      <c r="G1297" s="23" t="s">
        <v>3420</v>
      </c>
      <c r="H1297" s="23" t="s">
        <v>3417</v>
      </c>
      <c r="I1297" s="51" t="s">
        <v>7588</v>
      </c>
      <c r="J1297" s="23"/>
      <c r="K1297" s="21" t="str">
        <f t="shared" si="47"/>
        <v>000100002001199</v>
      </c>
    </row>
    <row r="1298" spans="1:11" s="88" customFormat="1">
      <c r="A1298" s="21" t="s">
        <v>1845</v>
      </c>
      <c r="B1298" s="21"/>
      <c r="C1298" s="22"/>
      <c r="D1298" s="23" t="s">
        <v>3355</v>
      </c>
      <c r="E1298" s="23" t="s">
        <v>3417</v>
      </c>
      <c r="F1298" s="23" t="s">
        <v>3986</v>
      </c>
      <c r="G1298" s="23" t="s">
        <v>3420</v>
      </c>
      <c r="H1298" s="23" t="s">
        <v>3417</v>
      </c>
      <c r="I1298" s="51" t="s">
        <v>7588</v>
      </c>
      <c r="J1298" s="23" t="s">
        <v>3417</v>
      </c>
      <c r="K1298" s="21" t="str">
        <f t="shared" si="47"/>
        <v>000100002001199001</v>
      </c>
    </row>
    <row r="1299" spans="1:11" s="88" customFormat="1">
      <c r="A1299" s="21" t="s">
        <v>10901</v>
      </c>
      <c r="B1299" s="21"/>
      <c r="C1299" s="22"/>
      <c r="D1299" s="23" t="s">
        <v>3355</v>
      </c>
      <c r="E1299" s="23" t="s">
        <v>3417</v>
      </c>
      <c r="F1299" s="23" t="s">
        <v>3986</v>
      </c>
      <c r="G1299" s="23" t="s">
        <v>3420</v>
      </c>
      <c r="H1299" s="23" t="s">
        <v>3417</v>
      </c>
      <c r="I1299" s="51" t="s">
        <v>7589</v>
      </c>
      <c r="J1299" s="23"/>
      <c r="K1299" s="21" t="str">
        <f t="shared" si="47"/>
        <v>000100002001200</v>
      </c>
    </row>
    <row r="1300" spans="1:11" s="88" customFormat="1">
      <c r="A1300" s="21" t="s">
        <v>1845</v>
      </c>
      <c r="B1300" s="21"/>
      <c r="C1300" s="22"/>
      <c r="D1300" s="23" t="s">
        <v>3355</v>
      </c>
      <c r="E1300" s="23" t="s">
        <v>3417</v>
      </c>
      <c r="F1300" s="23" t="s">
        <v>3986</v>
      </c>
      <c r="G1300" s="23" t="s">
        <v>3420</v>
      </c>
      <c r="H1300" s="23" t="s">
        <v>3417</v>
      </c>
      <c r="I1300" s="51" t="s">
        <v>7589</v>
      </c>
      <c r="J1300" s="23" t="s">
        <v>3417</v>
      </c>
      <c r="K1300" s="21" t="str">
        <f t="shared" si="47"/>
        <v>000100002001200001</v>
      </c>
    </row>
    <row r="1301" spans="1:11" s="88" customFormat="1">
      <c r="A1301" s="21" t="s">
        <v>10902</v>
      </c>
      <c r="B1301" s="21"/>
      <c r="C1301" s="22"/>
      <c r="D1301" s="23" t="s">
        <v>3355</v>
      </c>
      <c r="E1301" s="23" t="s">
        <v>3417</v>
      </c>
      <c r="F1301" s="23" t="s">
        <v>3986</v>
      </c>
      <c r="G1301" s="23" t="s">
        <v>3420</v>
      </c>
      <c r="H1301" s="23" t="s">
        <v>3417</v>
      </c>
      <c r="I1301" s="51" t="s">
        <v>7590</v>
      </c>
      <c r="J1301" s="23"/>
      <c r="K1301" s="21" t="str">
        <f t="shared" si="47"/>
        <v>000100002001201</v>
      </c>
    </row>
    <row r="1302" spans="1:11" s="88" customFormat="1">
      <c r="A1302" s="21" t="s">
        <v>1845</v>
      </c>
      <c r="B1302" s="21"/>
      <c r="C1302" s="22"/>
      <c r="D1302" s="23" t="s">
        <v>3355</v>
      </c>
      <c r="E1302" s="23" t="s">
        <v>3417</v>
      </c>
      <c r="F1302" s="23" t="s">
        <v>3986</v>
      </c>
      <c r="G1302" s="23" t="s">
        <v>3420</v>
      </c>
      <c r="H1302" s="23" t="s">
        <v>3417</v>
      </c>
      <c r="I1302" s="51" t="s">
        <v>7590</v>
      </c>
      <c r="J1302" s="23" t="s">
        <v>3417</v>
      </c>
      <c r="K1302" s="21" t="str">
        <f t="shared" si="47"/>
        <v>000100002001201001</v>
      </c>
    </row>
    <row r="1303" spans="1:11" s="88" customFormat="1">
      <c r="A1303" s="21" t="s">
        <v>10903</v>
      </c>
      <c r="B1303" s="21"/>
      <c r="C1303" s="22"/>
      <c r="D1303" s="23" t="s">
        <v>3355</v>
      </c>
      <c r="E1303" s="23" t="s">
        <v>3417</v>
      </c>
      <c r="F1303" s="23" t="s">
        <v>3986</v>
      </c>
      <c r="G1303" s="23" t="s">
        <v>3420</v>
      </c>
      <c r="H1303" s="23" t="s">
        <v>3417</v>
      </c>
      <c r="I1303" s="51" t="s">
        <v>7591</v>
      </c>
      <c r="J1303" s="23"/>
      <c r="K1303" s="21" t="str">
        <f t="shared" si="47"/>
        <v>000100002001202</v>
      </c>
    </row>
    <row r="1304" spans="1:11" s="88" customFormat="1">
      <c r="A1304" s="21" t="s">
        <v>1845</v>
      </c>
      <c r="B1304" s="21"/>
      <c r="C1304" s="22"/>
      <c r="D1304" s="23" t="s">
        <v>3355</v>
      </c>
      <c r="E1304" s="23" t="s">
        <v>3417</v>
      </c>
      <c r="F1304" s="23" t="s">
        <v>3986</v>
      </c>
      <c r="G1304" s="23" t="s">
        <v>3420</v>
      </c>
      <c r="H1304" s="23" t="s">
        <v>3417</v>
      </c>
      <c r="I1304" s="51" t="s">
        <v>7591</v>
      </c>
      <c r="J1304" s="23" t="s">
        <v>3417</v>
      </c>
      <c r="K1304" s="21" t="str">
        <f t="shared" si="47"/>
        <v>000100002001202001</v>
      </c>
    </row>
    <row r="1305" spans="1:11" s="88" customFormat="1">
      <c r="A1305" s="21" t="s">
        <v>10904</v>
      </c>
      <c r="B1305" s="21"/>
      <c r="C1305" s="22"/>
      <c r="D1305" s="23" t="s">
        <v>3355</v>
      </c>
      <c r="E1305" s="23" t="s">
        <v>3417</v>
      </c>
      <c r="F1305" s="23" t="s">
        <v>3986</v>
      </c>
      <c r="G1305" s="23" t="s">
        <v>3420</v>
      </c>
      <c r="H1305" s="23" t="s">
        <v>3417</v>
      </c>
      <c r="I1305" s="51" t="s">
        <v>7592</v>
      </c>
      <c r="J1305" s="23"/>
      <c r="K1305" s="21" t="str">
        <f t="shared" si="47"/>
        <v>000100002001203</v>
      </c>
    </row>
    <row r="1306" spans="1:11" s="88" customFormat="1">
      <c r="A1306" s="21" t="s">
        <v>1845</v>
      </c>
      <c r="B1306" s="21"/>
      <c r="C1306" s="22"/>
      <c r="D1306" s="23" t="s">
        <v>3355</v>
      </c>
      <c r="E1306" s="23" t="s">
        <v>3417</v>
      </c>
      <c r="F1306" s="23" t="s">
        <v>3986</v>
      </c>
      <c r="G1306" s="23" t="s">
        <v>3420</v>
      </c>
      <c r="H1306" s="23" t="s">
        <v>3417</v>
      </c>
      <c r="I1306" s="51" t="s">
        <v>7592</v>
      </c>
      <c r="J1306" s="23" t="s">
        <v>3417</v>
      </c>
      <c r="K1306" s="21" t="str">
        <f t="shared" si="47"/>
        <v>000100002001203001</v>
      </c>
    </row>
    <row r="1307" spans="1:11" s="88" customFormat="1">
      <c r="A1307" s="21" t="s">
        <v>10905</v>
      </c>
      <c r="B1307" s="21"/>
      <c r="C1307" s="22"/>
      <c r="D1307" s="23" t="s">
        <v>3355</v>
      </c>
      <c r="E1307" s="23" t="s">
        <v>3417</v>
      </c>
      <c r="F1307" s="23" t="s">
        <v>3986</v>
      </c>
      <c r="G1307" s="23" t="s">
        <v>3420</v>
      </c>
      <c r="H1307" s="23" t="s">
        <v>3417</v>
      </c>
      <c r="I1307" s="51" t="s">
        <v>7593</v>
      </c>
      <c r="J1307" s="23"/>
      <c r="K1307" s="21" t="str">
        <f t="shared" si="47"/>
        <v>000100002001204</v>
      </c>
    </row>
    <row r="1308" spans="1:11" s="88" customFormat="1">
      <c r="A1308" s="21" t="s">
        <v>1845</v>
      </c>
      <c r="B1308" s="21"/>
      <c r="C1308" s="22"/>
      <c r="D1308" s="23" t="s">
        <v>3355</v>
      </c>
      <c r="E1308" s="23" t="s">
        <v>3417</v>
      </c>
      <c r="F1308" s="23" t="s">
        <v>3986</v>
      </c>
      <c r="G1308" s="23" t="s">
        <v>3420</v>
      </c>
      <c r="H1308" s="23" t="s">
        <v>3417</v>
      </c>
      <c r="I1308" s="51" t="s">
        <v>7593</v>
      </c>
      <c r="J1308" s="23" t="s">
        <v>3417</v>
      </c>
      <c r="K1308" s="21" t="str">
        <f t="shared" si="47"/>
        <v>000100002001204001</v>
      </c>
    </row>
    <row r="1309" spans="1:11" s="88" customFormat="1">
      <c r="A1309" s="21" t="s">
        <v>10906</v>
      </c>
      <c r="B1309" s="21"/>
      <c r="C1309" s="22"/>
      <c r="D1309" s="23" t="s">
        <v>3355</v>
      </c>
      <c r="E1309" s="23" t="s">
        <v>3417</v>
      </c>
      <c r="F1309" s="23" t="s">
        <v>3986</v>
      </c>
      <c r="G1309" s="23" t="s">
        <v>3420</v>
      </c>
      <c r="H1309" s="23" t="s">
        <v>3417</v>
      </c>
      <c r="I1309" s="51" t="s">
        <v>7594</v>
      </c>
      <c r="J1309" s="23"/>
      <c r="K1309" s="21" t="str">
        <f t="shared" si="47"/>
        <v>000100002001205</v>
      </c>
    </row>
    <row r="1310" spans="1:11" s="88" customFormat="1">
      <c r="A1310" s="21" t="s">
        <v>1845</v>
      </c>
      <c r="B1310" s="21"/>
      <c r="C1310" s="22"/>
      <c r="D1310" s="23" t="s">
        <v>3355</v>
      </c>
      <c r="E1310" s="23" t="s">
        <v>3417</v>
      </c>
      <c r="F1310" s="23" t="s">
        <v>3986</v>
      </c>
      <c r="G1310" s="23" t="s">
        <v>3420</v>
      </c>
      <c r="H1310" s="23" t="s">
        <v>3417</v>
      </c>
      <c r="I1310" s="51" t="s">
        <v>7594</v>
      </c>
      <c r="J1310" s="23" t="s">
        <v>3417</v>
      </c>
      <c r="K1310" s="21" t="str">
        <f t="shared" si="47"/>
        <v>000100002001205001</v>
      </c>
    </row>
    <row r="1311" spans="1:11" s="88" customFormat="1">
      <c r="A1311" s="21" t="s">
        <v>10907</v>
      </c>
      <c r="B1311" s="21"/>
      <c r="C1311" s="22"/>
      <c r="D1311" s="23" t="s">
        <v>3355</v>
      </c>
      <c r="E1311" s="23" t="s">
        <v>3417</v>
      </c>
      <c r="F1311" s="23" t="s">
        <v>3986</v>
      </c>
      <c r="G1311" s="23" t="s">
        <v>3420</v>
      </c>
      <c r="H1311" s="23" t="s">
        <v>3417</v>
      </c>
      <c r="I1311" s="51" t="s">
        <v>7595</v>
      </c>
      <c r="J1311" s="23"/>
      <c r="K1311" s="21" t="str">
        <f t="shared" si="47"/>
        <v>000100002001206</v>
      </c>
    </row>
    <row r="1312" spans="1:11" s="88" customFormat="1">
      <c r="A1312" s="21" t="s">
        <v>1845</v>
      </c>
      <c r="B1312" s="21"/>
      <c r="C1312" s="22"/>
      <c r="D1312" s="23" t="s">
        <v>3355</v>
      </c>
      <c r="E1312" s="23" t="s">
        <v>3417</v>
      </c>
      <c r="F1312" s="23" t="s">
        <v>3986</v>
      </c>
      <c r="G1312" s="23" t="s">
        <v>3420</v>
      </c>
      <c r="H1312" s="23" t="s">
        <v>3417</v>
      </c>
      <c r="I1312" s="51" t="s">
        <v>7595</v>
      </c>
      <c r="J1312" s="23" t="s">
        <v>3417</v>
      </c>
      <c r="K1312" s="21" t="str">
        <f t="shared" si="47"/>
        <v>000100002001206001</v>
      </c>
    </row>
    <row r="1313" spans="1:11" s="88" customFormat="1">
      <c r="A1313" s="21" t="s">
        <v>10908</v>
      </c>
      <c r="B1313" s="21"/>
      <c r="C1313" s="22"/>
      <c r="D1313" s="23" t="s">
        <v>3355</v>
      </c>
      <c r="E1313" s="23" t="s">
        <v>3417</v>
      </c>
      <c r="F1313" s="23" t="s">
        <v>3986</v>
      </c>
      <c r="G1313" s="23" t="s">
        <v>3420</v>
      </c>
      <c r="H1313" s="23" t="s">
        <v>3417</v>
      </c>
      <c r="I1313" s="51" t="s">
        <v>7596</v>
      </c>
      <c r="J1313" s="23"/>
      <c r="K1313" s="21" t="str">
        <f t="shared" si="47"/>
        <v>000100002001207</v>
      </c>
    </row>
    <row r="1314" spans="1:11" s="88" customFormat="1">
      <c r="A1314" s="21" t="s">
        <v>1845</v>
      </c>
      <c r="B1314" s="21"/>
      <c r="C1314" s="22"/>
      <c r="D1314" s="23" t="s">
        <v>3355</v>
      </c>
      <c r="E1314" s="23" t="s">
        <v>3417</v>
      </c>
      <c r="F1314" s="23" t="s">
        <v>3986</v>
      </c>
      <c r="G1314" s="23" t="s">
        <v>3420</v>
      </c>
      <c r="H1314" s="23" t="s">
        <v>3417</v>
      </c>
      <c r="I1314" s="51" t="s">
        <v>7596</v>
      </c>
      <c r="J1314" s="23" t="s">
        <v>3417</v>
      </c>
      <c r="K1314" s="21" t="str">
        <f t="shared" si="47"/>
        <v>000100002001207001</v>
      </c>
    </row>
    <row r="1315" spans="1:11" s="88" customFormat="1">
      <c r="A1315" s="21" t="s">
        <v>10909</v>
      </c>
      <c r="B1315" s="21"/>
      <c r="C1315" s="22"/>
      <c r="D1315" s="23" t="s">
        <v>3355</v>
      </c>
      <c r="E1315" s="23" t="s">
        <v>3417</v>
      </c>
      <c r="F1315" s="23" t="s">
        <v>3986</v>
      </c>
      <c r="G1315" s="23" t="s">
        <v>3420</v>
      </c>
      <c r="H1315" s="23" t="s">
        <v>3417</v>
      </c>
      <c r="I1315" s="51" t="s">
        <v>7597</v>
      </c>
      <c r="J1315" s="23"/>
      <c r="K1315" s="21" t="str">
        <f t="shared" si="47"/>
        <v>000100002001208</v>
      </c>
    </row>
    <row r="1316" spans="1:11" s="88" customFormat="1">
      <c r="A1316" s="21" t="s">
        <v>1845</v>
      </c>
      <c r="B1316" s="21"/>
      <c r="C1316" s="22"/>
      <c r="D1316" s="23" t="s">
        <v>3355</v>
      </c>
      <c r="E1316" s="23" t="s">
        <v>3417</v>
      </c>
      <c r="F1316" s="23" t="s">
        <v>3986</v>
      </c>
      <c r="G1316" s="23" t="s">
        <v>3420</v>
      </c>
      <c r="H1316" s="23" t="s">
        <v>3417</v>
      </c>
      <c r="I1316" s="51" t="s">
        <v>7597</v>
      </c>
      <c r="J1316" s="23" t="s">
        <v>3417</v>
      </c>
      <c r="K1316" s="21" t="str">
        <f t="shared" si="47"/>
        <v>000100002001208001</v>
      </c>
    </row>
    <row r="1317" spans="1:11" s="88" customFormat="1">
      <c r="A1317" s="21" t="s">
        <v>10910</v>
      </c>
      <c r="B1317" s="21"/>
      <c r="C1317" s="22"/>
      <c r="D1317" s="23" t="s">
        <v>3355</v>
      </c>
      <c r="E1317" s="23" t="s">
        <v>3417</v>
      </c>
      <c r="F1317" s="23" t="s">
        <v>3986</v>
      </c>
      <c r="G1317" s="23" t="s">
        <v>3420</v>
      </c>
      <c r="H1317" s="23" t="s">
        <v>3417</v>
      </c>
      <c r="I1317" s="51" t="s">
        <v>7598</v>
      </c>
      <c r="J1317" s="23"/>
      <c r="K1317" s="21" t="str">
        <f t="shared" si="47"/>
        <v>000100002001209</v>
      </c>
    </row>
    <row r="1318" spans="1:11" s="88" customFormat="1">
      <c r="A1318" s="21" t="s">
        <v>1845</v>
      </c>
      <c r="B1318" s="21"/>
      <c r="C1318" s="22"/>
      <c r="D1318" s="23" t="s">
        <v>3355</v>
      </c>
      <c r="E1318" s="23" t="s">
        <v>3417</v>
      </c>
      <c r="F1318" s="23" t="s">
        <v>3986</v>
      </c>
      <c r="G1318" s="23" t="s">
        <v>3420</v>
      </c>
      <c r="H1318" s="23" t="s">
        <v>3417</v>
      </c>
      <c r="I1318" s="51" t="s">
        <v>7598</v>
      </c>
      <c r="J1318" s="23" t="s">
        <v>3417</v>
      </c>
      <c r="K1318" s="21" t="str">
        <f t="shared" si="47"/>
        <v>000100002001209001</v>
      </c>
    </row>
    <row r="1319" spans="1:11" s="88" customFormat="1">
      <c r="A1319" s="21" t="s">
        <v>10911</v>
      </c>
      <c r="B1319" s="21"/>
      <c r="C1319" s="22"/>
      <c r="D1319" s="23" t="s">
        <v>3355</v>
      </c>
      <c r="E1319" s="23" t="s">
        <v>3417</v>
      </c>
      <c r="F1319" s="23" t="s">
        <v>3986</v>
      </c>
      <c r="G1319" s="23" t="s">
        <v>3420</v>
      </c>
      <c r="H1319" s="23" t="s">
        <v>3417</v>
      </c>
      <c r="I1319" s="51" t="s">
        <v>7599</v>
      </c>
      <c r="J1319" s="23"/>
      <c r="K1319" s="21" t="str">
        <f t="shared" si="47"/>
        <v>000100002001210</v>
      </c>
    </row>
    <row r="1320" spans="1:11" s="88" customFormat="1">
      <c r="A1320" s="21" t="s">
        <v>1845</v>
      </c>
      <c r="B1320" s="21"/>
      <c r="C1320" s="22"/>
      <c r="D1320" s="23" t="s">
        <v>3355</v>
      </c>
      <c r="E1320" s="23" t="s">
        <v>3417</v>
      </c>
      <c r="F1320" s="23" t="s">
        <v>3986</v>
      </c>
      <c r="G1320" s="23" t="s">
        <v>3420</v>
      </c>
      <c r="H1320" s="23" t="s">
        <v>3417</v>
      </c>
      <c r="I1320" s="51" t="s">
        <v>7599</v>
      </c>
      <c r="J1320" s="23" t="s">
        <v>3417</v>
      </c>
      <c r="K1320" s="21" t="str">
        <f t="shared" si="47"/>
        <v>000100002001210001</v>
      </c>
    </row>
    <row r="1321" spans="1:11" s="88" customFormat="1">
      <c r="A1321" s="21" t="s">
        <v>10912</v>
      </c>
      <c r="B1321" s="21"/>
      <c r="C1321" s="22"/>
      <c r="D1321" s="23" t="s">
        <v>3355</v>
      </c>
      <c r="E1321" s="23" t="s">
        <v>3417</v>
      </c>
      <c r="F1321" s="23" t="s">
        <v>3986</v>
      </c>
      <c r="G1321" s="23" t="s">
        <v>3420</v>
      </c>
      <c r="H1321" s="23" t="s">
        <v>3417</v>
      </c>
      <c r="I1321" s="51" t="s">
        <v>7600</v>
      </c>
      <c r="J1321" s="23"/>
      <c r="K1321" s="21" t="str">
        <f t="shared" si="47"/>
        <v>000100002001211</v>
      </c>
    </row>
    <row r="1322" spans="1:11" s="88" customFormat="1">
      <c r="A1322" s="21" t="s">
        <v>1845</v>
      </c>
      <c r="B1322" s="21"/>
      <c r="C1322" s="22"/>
      <c r="D1322" s="23" t="s">
        <v>3355</v>
      </c>
      <c r="E1322" s="23" t="s">
        <v>3417</v>
      </c>
      <c r="F1322" s="23" t="s">
        <v>3986</v>
      </c>
      <c r="G1322" s="23" t="s">
        <v>3420</v>
      </c>
      <c r="H1322" s="23" t="s">
        <v>3417</v>
      </c>
      <c r="I1322" s="51" t="s">
        <v>7600</v>
      </c>
      <c r="J1322" s="23" t="s">
        <v>3417</v>
      </c>
      <c r="K1322" s="21" t="str">
        <f t="shared" si="47"/>
        <v>000100002001211001</v>
      </c>
    </row>
    <row r="1323" spans="1:11" s="88" customFormat="1">
      <c r="A1323" s="21" t="s">
        <v>10913</v>
      </c>
      <c r="B1323" s="21"/>
      <c r="C1323" s="22"/>
      <c r="D1323" s="23" t="s">
        <v>3355</v>
      </c>
      <c r="E1323" s="23" t="s">
        <v>3417</v>
      </c>
      <c r="F1323" s="23" t="s">
        <v>3986</v>
      </c>
      <c r="G1323" s="23" t="s">
        <v>3420</v>
      </c>
      <c r="H1323" s="23" t="s">
        <v>3417</v>
      </c>
      <c r="I1323" s="51" t="s">
        <v>7601</v>
      </c>
      <c r="J1323" s="23"/>
      <c r="K1323" s="21" t="str">
        <f t="shared" si="47"/>
        <v>000100002001212</v>
      </c>
    </row>
    <row r="1324" spans="1:11" s="88" customFormat="1">
      <c r="A1324" s="21" t="s">
        <v>1845</v>
      </c>
      <c r="B1324" s="21"/>
      <c r="C1324" s="22"/>
      <c r="D1324" s="23" t="s">
        <v>3355</v>
      </c>
      <c r="E1324" s="23" t="s">
        <v>3417</v>
      </c>
      <c r="F1324" s="23" t="s">
        <v>3986</v>
      </c>
      <c r="G1324" s="23" t="s">
        <v>3420</v>
      </c>
      <c r="H1324" s="23" t="s">
        <v>3417</v>
      </c>
      <c r="I1324" s="51" t="s">
        <v>7601</v>
      </c>
      <c r="J1324" s="23" t="s">
        <v>3417</v>
      </c>
      <c r="K1324" s="21" t="str">
        <f t="shared" si="47"/>
        <v>000100002001212001</v>
      </c>
    </row>
    <row r="1325" spans="1:11" s="88" customFormat="1">
      <c r="A1325" s="21" t="s">
        <v>10914</v>
      </c>
      <c r="B1325" s="21"/>
      <c r="C1325" s="22"/>
      <c r="D1325" s="23" t="s">
        <v>3355</v>
      </c>
      <c r="E1325" s="23" t="s">
        <v>3417</v>
      </c>
      <c r="F1325" s="23" t="s">
        <v>3986</v>
      </c>
      <c r="G1325" s="23" t="s">
        <v>3420</v>
      </c>
      <c r="H1325" s="23" t="s">
        <v>3417</v>
      </c>
      <c r="I1325" s="51" t="s">
        <v>7602</v>
      </c>
      <c r="J1325" s="23"/>
      <c r="K1325" s="21" t="str">
        <f t="shared" si="47"/>
        <v>000100002001213</v>
      </c>
    </row>
    <row r="1326" spans="1:11" s="88" customFormat="1">
      <c r="A1326" s="21" t="s">
        <v>1845</v>
      </c>
      <c r="B1326" s="21"/>
      <c r="C1326" s="22"/>
      <c r="D1326" s="23" t="s">
        <v>3355</v>
      </c>
      <c r="E1326" s="23" t="s">
        <v>3417</v>
      </c>
      <c r="F1326" s="23" t="s">
        <v>3986</v>
      </c>
      <c r="G1326" s="23" t="s">
        <v>3420</v>
      </c>
      <c r="H1326" s="23" t="s">
        <v>3417</v>
      </c>
      <c r="I1326" s="51" t="s">
        <v>7602</v>
      </c>
      <c r="J1326" s="23" t="s">
        <v>3417</v>
      </c>
      <c r="K1326" s="21" t="str">
        <f t="shared" si="47"/>
        <v>000100002001213001</v>
      </c>
    </row>
    <row r="1327" spans="1:11" s="88" customFormat="1">
      <c r="A1327" s="21" t="s">
        <v>10915</v>
      </c>
      <c r="B1327" s="21"/>
      <c r="C1327" s="22"/>
      <c r="D1327" s="23" t="s">
        <v>3355</v>
      </c>
      <c r="E1327" s="23" t="s">
        <v>3417</v>
      </c>
      <c r="F1327" s="23" t="s">
        <v>3986</v>
      </c>
      <c r="G1327" s="23" t="s">
        <v>3420</v>
      </c>
      <c r="H1327" s="23" t="s">
        <v>3417</v>
      </c>
      <c r="I1327" s="51" t="s">
        <v>7603</v>
      </c>
      <c r="J1327" s="23"/>
      <c r="K1327" s="21" t="str">
        <f t="shared" si="47"/>
        <v>000100002001214</v>
      </c>
    </row>
    <row r="1328" spans="1:11" s="88" customFormat="1">
      <c r="A1328" s="21" t="s">
        <v>1845</v>
      </c>
      <c r="B1328" s="21"/>
      <c r="C1328" s="22"/>
      <c r="D1328" s="23" t="s">
        <v>3355</v>
      </c>
      <c r="E1328" s="23" t="s">
        <v>3417</v>
      </c>
      <c r="F1328" s="23" t="s">
        <v>3986</v>
      </c>
      <c r="G1328" s="23" t="s">
        <v>3420</v>
      </c>
      <c r="H1328" s="23" t="s">
        <v>3417</v>
      </c>
      <c r="I1328" s="51" t="s">
        <v>7603</v>
      </c>
      <c r="J1328" s="23" t="s">
        <v>3417</v>
      </c>
      <c r="K1328" s="21" t="str">
        <f t="shared" si="47"/>
        <v>000100002001214001</v>
      </c>
    </row>
    <row r="1329" spans="1:11" s="88" customFormat="1">
      <c r="A1329" s="21" t="s">
        <v>10916</v>
      </c>
      <c r="B1329" s="21"/>
      <c r="C1329" s="22"/>
      <c r="D1329" s="23" t="s">
        <v>3355</v>
      </c>
      <c r="E1329" s="23" t="s">
        <v>3417</v>
      </c>
      <c r="F1329" s="23" t="s">
        <v>3986</v>
      </c>
      <c r="G1329" s="23" t="s">
        <v>3420</v>
      </c>
      <c r="H1329" s="23" t="s">
        <v>3417</v>
      </c>
      <c r="I1329" s="51" t="s">
        <v>7604</v>
      </c>
      <c r="J1329" s="23"/>
      <c r="K1329" s="21" t="str">
        <f t="shared" si="47"/>
        <v>000100002001215</v>
      </c>
    </row>
    <row r="1330" spans="1:11" s="88" customFormat="1">
      <c r="A1330" s="21" t="s">
        <v>1845</v>
      </c>
      <c r="B1330" s="21"/>
      <c r="C1330" s="22"/>
      <c r="D1330" s="23" t="s">
        <v>3355</v>
      </c>
      <c r="E1330" s="23" t="s">
        <v>3417</v>
      </c>
      <c r="F1330" s="23" t="s">
        <v>3986</v>
      </c>
      <c r="G1330" s="23" t="s">
        <v>3420</v>
      </c>
      <c r="H1330" s="23" t="s">
        <v>3417</v>
      </c>
      <c r="I1330" s="51" t="s">
        <v>7604</v>
      </c>
      <c r="J1330" s="23" t="s">
        <v>3417</v>
      </c>
      <c r="K1330" s="21" t="str">
        <f t="shared" si="47"/>
        <v>000100002001215001</v>
      </c>
    </row>
    <row r="1331" spans="1:11" s="88" customFormat="1">
      <c r="A1331" s="21" t="s">
        <v>10917</v>
      </c>
      <c r="B1331" s="21"/>
      <c r="C1331" s="22"/>
      <c r="D1331" s="23" t="s">
        <v>3355</v>
      </c>
      <c r="E1331" s="23" t="s">
        <v>3417</v>
      </c>
      <c r="F1331" s="23" t="s">
        <v>3986</v>
      </c>
      <c r="G1331" s="23" t="s">
        <v>3420</v>
      </c>
      <c r="H1331" s="23" t="s">
        <v>3417</v>
      </c>
      <c r="I1331" s="51" t="s">
        <v>7605</v>
      </c>
      <c r="J1331" s="23"/>
      <c r="K1331" s="21" t="str">
        <f t="shared" si="47"/>
        <v>000100002001216</v>
      </c>
    </row>
    <row r="1332" spans="1:11" s="88" customFormat="1">
      <c r="A1332" s="21" t="s">
        <v>1845</v>
      </c>
      <c r="B1332" s="21"/>
      <c r="C1332" s="22"/>
      <c r="D1332" s="23" t="s">
        <v>3355</v>
      </c>
      <c r="E1332" s="23" t="s">
        <v>3417</v>
      </c>
      <c r="F1332" s="23" t="s">
        <v>3986</v>
      </c>
      <c r="G1332" s="23" t="s">
        <v>3420</v>
      </c>
      <c r="H1332" s="23" t="s">
        <v>3417</v>
      </c>
      <c r="I1332" s="51" t="s">
        <v>7605</v>
      </c>
      <c r="J1332" s="23" t="s">
        <v>3417</v>
      </c>
      <c r="K1332" s="21" t="str">
        <f t="shared" si="47"/>
        <v>000100002001216001</v>
      </c>
    </row>
    <row r="1333" spans="1:11" s="88" customFormat="1">
      <c r="A1333" s="21" t="s">
        <v>10918</v>
      </c>
      <c r="B1333" s="21"/>
      <c r="C1333" s="22"/>
      <c r="D1333" s="23" t="s">
        <v>3355</v>
      </c>
      <c r="E1333" s="23" t="s">
        <v>3417</v>
      </c>
      <c r="F1333" s="23" t="s">
        <v>3986</v>
      </c>
      <c r="G1333" s="23" t="s">
        <v>3420</v>
      </c>
      <c r="H1333" s="23" t="s">
        <v>3417</v>
      </c>
      <c r="I1333" s="51" t="s">
        <v>7606</v>
      </c>
      <c r="J1333" s="23"/>
      <c r="K1333" s="21" t="str">
        <f t="shared" si="47"/>
        <v>000100002001217</v>
      </c>
    </row>
    <row r="1334" spans="1:11" s="88" customFormat="1">
      <c r="A1334" s="21" t="s">
        <v>1845</v>
      </c>
      <c r="B1334" s="21"/>
      <c r="C1334" s="22"/>
      <c r="D1334" s="23" t="s">
        <v>3355</v>
      </c>
      <c r="E1334" s="23" t="s">
        <v>3417</v>
      </c>
      <c r="F1334" s="23" t="s">
        <v>3986</v>
      </c>
      <c r="G1334" s="23" t="s">
        <v>3420</v>
      </c>
      <c r="H1334" s="23" t="s">
        <v>3417</v>
      </c>
      <c r="I1334" s="51" t="s">
        <v>7606</v>
      </c>
      <c r="J1334" s="23" t="s">
        <v>3417</v>
      </c>
      <c r="K1334" s="21" t="str">
        <f t="shared" si="47"/>
        <v>000100002001217001</v>
      </c>
    </row>
    <row r="1335" spans="1:11" s="88" customFormat="1">
      <c r="A1335" s="21" t="s">
        <v>10919</v>
      </c>
      <c r="B1335" s="21"/>
      <c r="C1335" s="22"/>
      <c r="D1335" s="23" t="s">
        <v>3355</v>
      </c>
      <c r="E1335" s="23" t="s">
        <v>3417</v>
      </c>
      <c r="F1335" s="23" t="s">
        <v>3986</v>
      </c>
      <c r="G1335" s="23" t="s">
        <v>3420</v>
      </c>
      <c r="H1335" s="23" t="s">
        <v>3417</v>
      </c>
      <c r="I1335" s="51" t="s">
        <v>7607</v>
      </c>
      <c r="J1335" s="23"/>
      <c r="K1335" s="21" t="str">
        <f t="shared" si="47"/>
        <v>000100002001218</v>
      </c>
    </row>
    <row r="1336" spans="1:11" s="88" customFormat="1">
      <c r="A1336" s="21" t="s">
        <v>1845</v>
      </c>
      <c r="B1336" s="21"/>
      <c r="C1336" s="22"/>
      <c r="D1336" s="23" t="s">
        <v>3355</v>
      </c>
      <c r="E1336" s="23" t="s">
        <v>3417</v>
      </c>
      <c r="F1336" s="23" t="s">
        <v>3986</v>
      </c>
      <c r="G1336" s="23" t="s">
        <v>3420</v>
      </c>
      <c r="H1336" s="23" t="s">
        <v>3417</v>
      </c>
      <c r="I1336" s="51" t="s">
        <v>7607</v>
      </c>
      <c r="J1336" s="23" t="s">
        <v>3417</v>
      </c>
      <c r="K1336" s="21" t="str">
        <f t="shared" si="47"/>
        <v>000100002001218001</v>
      </c>
    </row>
    <row r="1337" spans="1:11" s="88" customFormat="1">
      <c r="A1337" s="21" t="s">
        <v>10920</v>
      </c>
      <c r="B1337" s="21"/>
      <c r="C1337" s="22"/>
      <c r="D1337" s="23" t="s">
        <v>3355</v>
      </c>
      <c r="E1337" s="23" t="s">
        <v>3417</v>
      </c>
      <c r="F1337" s="23" t="s">
        <v>3986</v>
      </c>
      <c r="G1337" s="23" t="s">
        <v>3420</v>
      </c>
      <c r="H1337" s="23" t="s">
        <v>3417</v>
      </c>
      <c r="I1337" s="51" t="s">
        <v>7608</v>
      </c>
      <c r="J1337" s="23"/>
      <c r="K1337" s="21" t="str">
        <f t="shared" si="47"/>
        <v>000100002001219</v>
      </c>
    </row>
    <row r="1338" spans="1:11" s="88" customFormat="1">
      <c r="A1338" s="21" t="s">
        <v>1845</v>
      </c>
      <c r="B1338" s="21"/>
      <c r="C1338" s="22"/>
      <c r="D1338" s="23" t="s">
        <v>3355</v>
      </c>
      <c r="E1338" s="23" t="s">
        <v>3417</v>
      </c>
      <c r="F1338" s="23" t="s">
        <v>3986</v>
      </c>
      <c r="G1338" s="23" t="s">
        <v>3420</v>
      </c>
      <c r="H1338" s="23" t="s">
        <v>3417</v>
      </c>
      <c r="I1338" s="51" t="s">
        <v>7608</v>
      </c>
      <c r="J1338" s="23" t="s">
        <v>3417</v>
      </c>
      <c r="K1338" s="21" t="str">
        <f t="shared" si="47"/>
        <v>000100002001219001</v>
      </c>
    </row>
    <row r="1339" spans="1:11" s="88" customFormat="1">
      <c r="A1339" s="21" t="s">
        <v>10921</v>
      </c>
      <c r="B1339" s="21"/>
      <c r="C1339" s="22"/>
      <c r="D1339" s="23" t="s">
        <v>3355</v>
      </c>
      <c r="E1339" s="23" t="s">
        <v>3417</v>
      </c>
      <c r="F1339" s="23" t="s">
        <v>3986</v>
      </c>
      <c r="G1339" s="23" t="s">
        <v>3420</v>
      </c>
      <c r="H1339" s="23" t="s">
        <v>3417</v>
      </c>
      <c r="I1339" s="51" t="s">
        <v>7609</v>
      </c>
      <c r="J1339" s="23"/>
      <c r="K1339" s="21" t="str">
        <f t="shared" si="47"/>
        <v>000100002001220</v>
      </c>
    </row>
    <row r="1340" spans="1:11" s="88" customFormat="1">
      <c r="A1340" s="21" t="s">
        <v>1845</v>
      </c>
      <c r="B1340" s="21"/>
      <c r="C1340" s="22"/>
      <c r="D1340" s="23" t="s">
        <v>3355</v>
      </c>
      <c r="E1340" s="23" t="s">
        <v>3417</v>
      </c>
      <c r="F1340" s="23" t="s">
        <v>3986</v>
      </c>
      <c r="G1340" s="23" t="s">
        <v>3420</v>
      </c>
      <c r="H1340" s="23" t="s">
        <v>3417</v>
      </c>
      <c r="I1340" s="51" t="s">
        <v>7609</v>
      </c>
      <c r="J1340" s="23" t="s">
        <v>3417</v>
      </c>
      <c r="K1340" s="21" t="str">
        <f t="shared" ref="K1340:K1388" si="48">D1340&amp;E1340&amp;F1340&amp;G1340&amp;H1340&amp;I1340&amp;J1340</f>
        <v>000100002001220001</v>
      </c>
    </row>
    <row r="1341" spans="1:11" s="88" customFormat="1">
      <c r="A1341" s="21" t="s">
        <v>10922</v>
      </c>
      <c r="B1341" s="21"/>
      <c r="C1341" s="22"/>
      <c r="D1341" s="23" t="s">
        <v>3355</v>
      </c>
      <c r="E1341" s="23" t="s">
        <v>3417</v>
      </c>
      <c r="F1341" s="23" t="s">
        <v>3986</v>
      </c>
      <c r="G1341" s="23" t="s">
        <v>3420</v>
      </c>
      <c r="H1341" s="23" t="s">
        <v>3417</v>
      </c>
      <c r="I1341" s="51" t="s">
        <v>7610</v>
      </c>
      <c r="J1341" s="23"/>
      <c r="K1341" s="21" t="str">
        <f t="shared" si="48"/>
        <v>000100002001221</v>
      </c>
    </row>
    <row r="1342" spans="1:11" s="88" customFormat="1">
      <c r="A1342" s="21" t="s">
        <v>1845</v>
      </c>
      <c r="B1342" s="21"/>
      <c r="C1342" s="22"/>
      <c r="D1342" s="23" t="s">
        <v>3355</v>
      </c>
      <c r="E1342" s="23" t="s">
        <v>3417</v>
      </c>
      <c r="F1342" s="23" t="s">
        <v>3986</v>
      </c>
      <c r="G1342" s="23" t="s">
        <v>3420</v>
      </c>
      <c r="H1342" s="23" t="s">
        <v>3417</v>
      </c>
      <c r="I1342" s="51" t="s">
        <v>7610</v>
      </c>
      <c r="J1342" s="23" t="s">
        <v>3417</v>
      </c>
      <c r="K1342" s="21" t="str">
        <f t="shared" si="48"/>
        <v>000100002001221001</v>
      </c>
    </row>
    <row r="1343" spans="1:11" s="88" customFormat="1">
      <c r="A1343" s="21" t="s">
        <v>10923</v>
      </c>
      <c r="B1343" s="21"/>
      <c r="C1343" s="22"/>
      <c r="D1343" s="23" t="s">
        <v>3355</v>
      </c>
      <c r="E1343" s="23" t="s">
        <v>3417</v>
      </c>
      <c r="F1343" s="23" t="s">
        <v>3986</v>
      </c>
      <c r="G1343" s="23" t="s">
        <v>3420</v>
      </c>
      <c r="H1343" s="23" t="s">
        <v>3417</v>
      </c>
      <c r="I1343" s="51" t="s">
        <v>7611</v>
      </c>
      <c r="J1343" s="23"/>
      <c r="K1343" s="21" t="str">
        <f t="shared" si="48"/>
        <v>000100002001222</v>
      </c>
    </row>
    <row r="1344" spans="1:11" s="88" customFormat="1">
      <c r="A1344" s="21" t="s">
        <v>1845</v>
      </c>
      <c r="B1344" s="21"/>
      <c r="C1344" s="22"/>
      <c r="D1344" s="23" t="s">
        <v>3355</v>
      </c>
      <c r="E1344" s="23" t="s">
        <v>3417</v>
      </c>
      <c r="F1344" s="23" t="s">
        <v>3986</v>
      </c>
      <c r="G1344" s="23" t="s">
        <v>3420</v>
      </c>
      <c r="H1344" s="23" t="s">
        <v>3417</v>
      </c>
      <c r="I1344" s="51" t="s">
        <v>7611</v>
      </c>
      <c r="J1344" s="23" t="s">
        <v>3417</v>
      </c>
      <c r="K1344" s="21" t="str">
        <f t="shared" si="48"/>
        <v>000100002001222001</v>
      </c>
    </row>
    <row r="1345" spans="1:11" s="88" customFormat="1">
      <c r="A1345" s="21" t="s">
        <v>10924</v>
      </c>
      <c r="B1345" s="21"/>
      <c r="C1345" s="22"/>
      <c r="D1345" s="23" t="s">
        <v>3355</v>
      </c>
      <c r="E1345" s="23" t="s">
        <v>3417</v>
      </c>
      <c r="F1345" s="23" t="s">
        <v>3986</v>
      </c>
      <c r="G1345" s="23" t="s">
        <v>3420</v>
      </c>
      <c r="H1345" s="23" t="s">
        <v>3417</v>
      </c>
      <c r="I1345" s="51" t="s">
        <v>7612</v>
      </c>
      <c r="J1345" s="23"/>
      <c r="K1345" s="21" t="str">
        <f t="shared" si="48"/>
        <v>000100002001223</v>
      </c>
    </row>
    <row r="1346" spans="1:11" s="88" customFormat="1">
      <c r="A1346" s="21" t="s">
        <v>1845</v>
      </c>
      <c r="B1346" s="21"/>
      <c r="C1346" s="22"/>
      <c r="D1346" s="23" t="s">
        <v>3355</v>
      </c>
      <c r="E1346" s="23" t="s">
        <v>3417</v>
      </c>
      <c r="F1346" s="23" t="s">
        <v>3986</v>
      </c>
      <c r="G1346" s="23" t="s">
        <v>3420</v>
      </c>
      <c r="H1346" s="23" t="s">
        <v>3417</v>
      </c>
      <c r="I1346" s="51" t="s">
        <v>7612</v>
      </c>
      <c r="J1346" s="23" t="s">
        <v>3417</v>
      </c>
      <c r="K1346" s="21" t="str">
        <f t="shared" si="48"/>
        <v>000100002001223001</v>
      </c>
    </row>
    <row r="1347" spans="1:11" s="88" customFormat="1">
      <c r="A1347" s="21" t="s">
        <v>10925</v>
      </c>
      <c r="B1347" s="21"/>
      <c r="C1347" s="22"/>
      <c r="D1347" s="23" t="s">
        <v>3355</v>
      </c>
      <c r="E1347" s="23" t="s">
        <v>3417</v>
      </c>
      <c r="F1347" s="23" t="s">
        <v>3986</v>
      </c>
      <c r="G1347" s="23" t="s">
        <v>3420</v>
      </c>
      <c r="H1347" s="23" t="s">
        <v>3417</v>
      </c>
      <c r="I1347" s="51" t="s">
        <v>7613</v>
      </c>
      <c r="J1347" s="23"/>
      <c r="K1347" s="21" t="str">
        <f t="shared" si="48"/>
        <v>000100002001224</v>
      </c>
    </row>
    <row r="1348" spans="1:11" s="88" customFormat="1">
      <c r="A1348" s="21" t="s">
        <v>1845</v>
      </c>
      <c r="B1348" s="21"/>
      <c r="C1348" s="22"/>
      <c r="D1348" s="23" t="s">
        <v>3355</v>
      </c>
      <c r="E1348" s="23" t="s">
        <v>3417</v>
      </c>
      <c r="F1348" s="23" t="s">
        <v>3986</v>
      </c>
      <c r="G1348" s="23" t="s">
        <v>3420</v>
      </c>
      <c r="H1348" s="23" t="s">
        <v>3417</v>
      </c>
      <c r="I1348" s="51" t="s">
        <v>7613</v>
      </c>
      <c r="J1348" s="23" t="s">
        <v>3417</v>
      </c>
      <c r="K1348" s="21" t="str">
        <f t="shared" si="48"/>
        <v>000100002001224001</v>
      </c>
    </row>
    <row r="1349" spans="1:11" s="88" customFormat="1">
      <c r="A1349" s="21" t="s">
        <v>10926</v>
      </c>
      <c r="B1349" s="21"/>
      <c r="C1349" s="22"/>
      <c r="D1349" s="23" t="s">
        <v>3355</v>
      </c>
      <c r="E1349" s="23" t="s">
        <v>3417</v>
      </c>
      <c r="F1349" s="23" t="s">
        <v>3986</v>
      </c>
      <c r="G1349" s="23" t="s">
        <v>3420</v>
      </c>
      <c r="H1349" s="23" t="s">
        <v>3417</v>
      </c>
      <c r="I1349" s="51" t="s">
        <v>7614</v>
      </c>
      <c r="J1349" s="23"/>
      <c r="K1349" s="21" t="str">
        <f t="shared" si="48"/>
        <v>000100002001225</v>
      </c>
    </row>
    <row r="1350" spans="1:11" s="88" customFormat="1">
      <c r="A1350" s="21" t="s">
        <v>1845</v>
      </c>
      <c r="B1350" s="21"/>
      <c r="C1350" s="22"/>
      <c r="D1350" s="23" t="s">
        <v>3355</v>
      </c>
      <c r="E1350" s="23" t="s">
        <v>3417</v>
      </c>
      <c r="F1350" s="23" t="s">
        <v>3986</v>
      </c>
      <c r="G1350" s="23" t="s">
        <v>3420</v>
      </c>
      <c r="H1350" s="23" t="s">
        <v>3417</v>
      </c>
      <c r="I1350" s="51" t="s">
        <v>7614</v>
      </c>
      <c r="J1350" s="23" t="s">
        <v>3417</v>
      </c>
      <c r="K1350" s="21" t="str">
        <f t="shared" si="48"/>
        <v>000100002001225001</v>
      </c>
    </row>
    <row r="1351" spans="1:11" s="88" customFormat="1">
      <c r="A1351" s="21" t="s">
        <v>10927</v>
      </c>
      <c r="B1351" s="21"/>
      <c r="C1351" s="22"/>
      <c r="D1351" s="23" t="s">
        <v>3355</v>
      </c>
      <c r="E1351" s="23" t="s">
        <v>3417</v>
      </c>
      <c r="F1351" s="23" t="s">
        <v>3986</v>
      </c>
      <c r="G1351" s="23" t="s">
        <v>3420</v>
      </c>
      <c r="H1351" s="23" t="s">
        <v>3417</v>
      </c>
      <c r="I1351" s="51" t="s">
        <v>7615</v>
      </c>
      <c r="J1351" s="23"/>
      <c r="K1351" s="21" t="str">
        <f t="shared" si="48"/>
        <v>000100002001226</v>
      </c>
    </row>
    <row r="1352" spans="1:11" s="88" customFormat="1">
      <c r="A1352" s="21" t="s">
        <v>1845</v>
      </c>
      <c r="B1352" s="21"/>
      <c r="C1352" s="22"/>
      <c r="D1352" s="23" t="s">
        <v>3355</v>
      </c>
      <c r="E1352" s="23" t="s">
        <v>3417</v>
      </c>
      <c r="F1352" s="23" t="s">
        <v>3986</v>
      </c>
      <c r="G1352" s="23" t="s">
        <v>3420</v>
      </c>
      <c r="H1352" s="23" t="s">
        <v>3417</v>
      </c>
      <c r="I1352" s="51" t="s">
        <v>7615</v>
      </c>
      <c r="J1352" s="23" t="s">
        <v>3417</v>
      </c>
      <c r="K1352" s="21" t="str">
        <f t="shared" si="48"/>
        <v>000100002001226001</v>
      </c>
    </row>
    <row r="1353" spans="1:11" s="88" customFormat="1">
      <c r="A1353" s="21" t="s">
        <v>10928</v>
      </c>
      <c r="B1353" s="21"/>
      <c r="C1353" s="22"/>
      <c r="D1353" s="23" t="s">
        <v>3355</v>
      </c>
      <c r="E1353" s="23" t="s">
        <v>3417</v>
      </c>
      <c r="F1353" s="23" t="s">
        <v>3986</v>
      </c>
      <c r="G1353" s="23" t="s">
        <v>3420</v>
      </c>
      <c r="H1353" s="23" t="s">
        <v>3417</v>
      </c>
      <c r="I1353" s="51" t="s">
        <v>7616</v>
      </c>
      <c r="J1353" s="23"/>
      <c r="K1353" s="21" t="str">
        <f t="shared" si="48"/>
        <v>000100002001227</v>
      </c>
    </row>
    <row r="1354" spans="1:11" s="88" customFormat="1">
      <c r="A1354" s="21" t="s">
        <v>1845</v>
      </c>
      <c r="B1354" s="21"/>
      <c r="C1354" s="22"/>
      <c r="D1354" s="23" t="s">
        <v>3355</v>
      </c>
      <c r="E1354" s="23" t="s">
        <v>3417</v>
      </c>
      <c r="F1354" s="23" t="s">
        <v>3986</v>
      </c>
      <c r="G1354" s="23" t="s">
        <v>3420</v>
      </c>
      <c r="H1354" s="23" t="s">
        <v>3417</v>
      </c>
      <c r="I1354" s="51" t="s">
        <v>7616</v>
      </c>
      <c r="J1354" s="23" t="s">
        <v>3417</v>
      </c>
      <c r="K1354" s="21" t="str">
        <f t="shared" si="48"/>
        <v>000100002001227001</v>
      </c>
    </row>
    <row r="1355" spans="1:11" s="88" customFormat="1">
      <c r="A1355" s="21" t="s">
        <v>10929</v>
      </c>
      <c r="B1355" s="21"/>
      <c r="C1355" s="22"/>
      <c r="D1355" s="23" t="s">
        <v>3355</v>
      </c>
      <c r="E1355" s="23" t="s">
        <v>3417</v>
      </c>
      <c r="F1355" s="23" t="s">
        <v>3986</v>
      </c>
      <c r="G1355" s="23" t="s">
        <v>3420</v>
      </c>
      <c r="H1355" s="23" t="s">
        <v>3417</v>
      </c>
      <c r="I1355" s="51" t="s">
        <v>7617</v>
      </c>
      <c r="J1355" s="23"/>
      <c r="K1355" s="21" t="str">
        <f t="shared" si="48"/>
        <v>000100002001228</v>
      </c>
    </row>
    <row r="1356" spans="1:11" s="88" customFormat="1">
      <c r="A1356" s="21" t="s">
        <v>1845</v>
      </c>
      <c r="B1356" s="21"/>
      <c r="C1356" s="22"/>
      <c r="D1356" s="23" t="s">
        <v>3355</v>
      </c>
      <c r="E1356" s="23" t="s">
        <v>3417</v>
      </c>
      <c r="F1356" s="23" t="s">
        <v>3986</v>
      </c>
      <c r="G1356" s="23" t="s">
        <v>3420</v>
      </c>
      <c r="H1356" s="23" t="s">
        <v>3417</v>
      </c>
      <c r="I1356" s="51" t="s">
        <v>7617</v>
      </c>
      <c r="J1356" s="23" t="s">
        <v>3417</v>
      </c>
      <c r="K1356" s="21" t="str">
        <f t="shared" si="48"/>
        <v>000100002001228001</v>
      </c>
    </row>
    <row r="1357" spans="1:11" s="88" customFormat="1">
      <c r="A1357" s="21" t="s">
        <v>10930</v>
      </c>
      <c r="B1357" s="21"/>
      <c r="C1357" s="22"/>
      <c r="D1357" s="23" t="s">
        <v>3355</v>
      </c>
      <c r="E1357" s="23" t="s">
        <v>3417</v>
      </c>
      <c r="F1357" s="23" t="s">
        <v>3986</v>
      </c>
      <c r="G1357" s="23" t="s">
        <v>3420</v>
      </c>
      <c r="H1357" s="23" t="s">
        <v>3417</v>
      </c>
      <c r="I1357" s="51" t="s">
        <v>7618</v>
      </c>
      <c r="J1357" s="23"/>
      <c r="K1357" s="21" t="str">
        <f t="shared" si="48"/>
        <v>000100002001229</v>
      </c>
    </row>
    <row r="1358" spans="1:11" s="88" customFormat="1">
      <c r="A1358" s="21" t="s">
        <v>1845</v>
      </c>
      <c r="B1358" s="21"/>
      <c r="C1358" s="22"/>
      <c r="D1358" s="23" t="s">
        <v>3355</v>
      </c>
      <c r="E1358" s="23" t="s">
        <v>3417</v>
      </c>
      <c r="F1358" s="23" t="s">
        <v>3986</v>
      </c>
      <c r="G1358" s="23" t="s">
        <v>3420</v>
      </c>
      <c r="H1358" s="23" t="s">
        <v>3417</v>
      </c>
      <c r="I1358" s="51" t="s">
        <v>7618</v>
      </c>
      <c r="J1358" s="23" t="s">
        <v>3417</v>
      </c>
      <c r="K1358" s="21" t="str">
        <f t="shared" si="48"/>
        <v>000100002001229001</v>
      </c>
    </row>
    <row r="1359" spans="1:11" s="88" customFormat="1">
      <c r="A1359" s="21" t="s">
        <v>10931</v>
      </c>
      <c r="B1359" s="21"/>
      <c r="C1359" s="22"/>
      <c r="D1359" s="23" t="s">
        <v>3355</v>
      </c>
      <c r="E1359" s="23" t="s">
        <v>3417</v>
      </c>
      <c r="F1359" s="23" t="s">
        <v>3986</v>
      </c>
      <c r="G1359" s="23" t="s">
        <v>3420</v>
      </c>
      <c r="H1359" s="23" t="s">
        <v>3417</v>
      </c>
      <c r="I1359" s="51" t="s">
        <v>7619</v>
      </c>
      <c r="J1359" s="23"/>
      <c r="K1359" s="21" t="str">
        <f t="shared" si="48"/>
        <v>000100002001230</v>
      </c>
    </row>
    <row r="1360" spans="1:11" s="88" customFormat="1">
      <c r="A1360" s="21" t="s">
        <v>1845</v>
      </c>
      <c r="B1360" s="21"/>
      <c r="C1360" s="22"/>
      <c r="D1360" s="23" t="s">
        <v>3355</v>
      </c>
      <c r="E1360" s="23" t="s">
        <v>3417</v>
      </c>
      <c r="F1360" s="23" t="s">
        <v>3986</v>
      </c>
      <c r="G1360" s="23" t="s">
        <v>3420</v>
      </c>
      <c r="H1360" s="23" t="s">
        <v>3417</v>
      </c>
      <c r="I1360" s="51" t="s">
        <v>7619</v>
      </c>
      <c r="J1360" s="23" t="s">
        <v>3417</v>
      </c>
      <c r="K1360" s="21" t="str">
        <f t="shared" si="48"/>
        <v>000100002001230001</v>
      </c>
    </row>
    <row r="1361" spans="1:11" s="88" customFormat="1">
      <c r="A1361" s="21" t="s">
        <v>10932</v>
      </c>
      <c r="B1361" s="21"/>
      <c r="C1361" s="22"/>
      <c r="D1361" s="23" t="s">
        <v>3355</v>
      </c>
      <c r="E1361" s="23" t="s">
        <v>3417</v>
      </c>
      <c r="F1361" s="23" t="s">
        <v>3986</v>
      </c>
      <c r="G1361" s="23" t="s">
        <v>3420</v>
      </c>
      <c r="H1361" s="23" t="s">
        <v>3417</v>
      </c>
      <c r="I1361" s="51" t="s">
        <v>7620</v>
      </c>
      <c r="J1361" s="23"/>
      <c r="K1361" s="21" t="str">
        <f t="shared" si="48"/>
        <v>000100002001231</v>
      </c>
    </row>
    <row r="1362" spans="1:11" s="88" customFormat="1">
      <c r="A1362" s="21" t="s">
        <v>1845</v>
      </c>
      <c r="B1362" s="21"/>
      <c r="C1362" s="22"/>
      <c r="D1362" s="23" t="s">
        <v>3355</v>
      </c>
      <c r="E1362" s="23" t="s">
        <v>3417</v>
      </c>
      <c r="F1362" s="23" t="s">
        <v>3986</v>
      </c>
      <c r="G1362" s="23" t="s">
        <v>3420</v>
      </c>
      <c r="H1362" s="23" t="s">
        <v>3417</v>
      </c>
      <c r="I1362" s="51" t="s">
        <v>7620</v>
      </c>
      <c r="J1362" s="23" t="s">
        <v>3417</v>
      </c>
      <c r="K1362" s="21" t="str">
        <f t="shared" si="48"/>
        <v>000100002001231001</v>
      </c>
    </row>
    <row r="1363" spans="1:11" s="88" customFormat="1">
      <c r="A1363" s="21" t="s">
        <v>10933</v>
      </c>
      <c r="B1363" s="21"/>
      <c r="C1363" s="22"/>
      <c r="D1363" s="23" t="s">
        <v>3355</v>
      </c>
      <c r="E1363" s="23" t="s">
        <v>3417</v>
      </c>
      <c r="F1363" s="23" t="s">
        <v>3986</v>
      </c>
      <c r="G1363" s="23" t="s">
        <v>3420</v>
      </c>
      <c r="H1363" s="23" t="s">
        <v>3417</v>
      </c>
      <c r="I1363" s="51" t="s">
        <v>7621</v>
      </c>
      <c r="J1363" s="23"/>
      <c r="K1363" s="21" t="str">
        <f t="shared" si="48"/>
        <v>000100002001232</v>
      </c>
    </row>
    <row r="1364" spans="1:11" s="88" customFormat="1">
      <c r="A1364" s="21" t="s">
        <v>1845</v>
      </c>
      <c r="B1364" s="21"/>
      <c r="C1364" s="22"/>
      <c r="D1364" s="23" t="s">
        <v>3355</v>
      </c>
      <c r="E1364" s="23" t="s">
        <v>3417</v>
      </c>
      <c r="F1364" s="23" t="s">
        <v>3986</v>
      </c>
      <c r="G1364" s="23" t="s">
        <v>3420</v>
      </c>
      <c r="H1364" s="23" t="s">
        <v>3417</v>
      </c>
      <c r="I1364" s="51" t="s">
        <v>7621</v>
      </c>
      <c r="J1364" s="23" t="s">
        <v>3417</v>
      </c>
      <c r="K1364" s="21" t="str">
        <f t="shared" si="48"/>
        <v>000100002001232001</v>
      </c>
    </row>
    <row r="1365" spans="1:11" s="88" customFormat="1">
      <c r="A1365" s="21" t="s">
        <v>10934</v>
      </c>
      <c r="B1365" s="21"/>
      <c r="C1365" s="22"/>
      <c r="D1365" s="23" t="s">
        <v>3355</v>
      </c>
      <c r="E1365" s="23" t="s">
        <v>3417</v>
      </c>
      <c r="F1365" s="23" t="s">
        <v>3986</v>
      </c>
      <c r="G1365" s="23" t="s">
        <v>3420</v>
      </c>
      <c r="H1365" s="23" t="s">
        <v>3417</v>
      </c>
      <c r="I1365" s="51" t="s">
        <v>7622</v>
      </c>
      <c r="J1365" s="23"/>
      <c r="K1365" s="21" t="str">
        <f t="shared" si="48"/>
        <v>000100002001233</v>
      </c>
    </row>
    <row r="1366" spans="1:11" s="88" customFormat="1">
      <c r="A1366" s="21" t="s">
        <v>1845</v>
      </c>
      <c r="B1366" s="21"/>
      <c r="C1366" s="22"/>
      <c r="D1366" s="23" t="s">
        <v>3355</v>
      </c>
      <c r="E1366" s="23" t="s">
        <v>3417</v>
      </c>
      <c r="F1366" s="23" t="s">
        <v>3986</v>
      </c>
      <c r="G1366" s="23" t="s">
        <v>3420</v>
      </c>
      <c r="H1366" s="23" t="s">
        <v>3417</v>
      </c>
      <c r="I1366" s="51" t="s">
        <v>7622</v>
      </c>
      <c r="J1366" s="23" t="s">
        <v>3417</v>
      </c>
      <c r="K1366" s="21" t="str">
        <f t="shared" si="48"/>
        <v>000100002001233001</v>
      </c>
    </row>
    <row r="1367" spans="1:11" s="88" customFormat="1">
      <c r="A1367" s="21" t="s">
        <v>10935</v>
      </c>
      <c r="B1367" s="21"/>
      <c r="C1367" s="22"/>
      <c r="D1367" s="23" t="s">
        <v>3355</v>
      </c>
      <c r="E1367" s="23" t="s">
        <v>3417</v>
      </c>
      <c r="F1367" s="23" t="s">
        <v>3986</v>
      </c>
      <c r="G1367" s="23" t="s">
        <v>3420</v>
      </c>
      <c r="H1367" s="23" t="s">
        <v>3417</v>
      </c>
      <c r="I1367" s="51" t="s">
        <v>7623</v>
      </c>
      <c r="J1367" s="23"/>
      <c r="K1367" s="21" t="str">
        <f t="shared" si="48"/>
        <v>000100002001234</v>
      </c>
    </row>
    <row r="1368" spans="1:11" s="88" customFormat="1">
      <c r="A1368" s="21" t="s">
        <v>1845</v>
      </c>
      <c r="B1368" s="21"/>
      <c r="C1368" s="22"/>
      <c r="D1368" s="23" t="s">
        <v>3355</v>
      </c>
      <c r="E1368" s="23" t="s">
        <v>3417</v>
      </c>
      <c r="F1368" s="23" t="s">
        <v>3986</v>
      </c>
      <c r="G1368" s="23" t="s">
        <v>3420</v>
      </c>
      <c r="H1368" s="23" t="s">
        <v>3417</v>
      </c>
      <c r="I1368" s="51" t="s">
        <v>7623</v>
      </c>
      <c r="J1368" s="23" t="s">
        <v>3417</v>
      </c>
      <c r="K1368" s="21" t="str">
        <f t="shared" si="48"/>
        <v>000100002001234001</v>
      </c>
    </row>
    <row r="1369" spans="1:11" s="88" customFormat="1">
      <c r="A1369" s="21" t="s">
        <v>10936</v>
      </c>
      <c r="B1369" s="21"/>
      <c r="C1369" s="22"/>
      <c r="D1369" s="23" t="s">
        <v>3355</v>
      </c>
      <c r="E1369" s="23" t="s">
        <v>3417</v>
      </c>
      <c r="F1369" s="23" t="s">
        <v>3986</v>
      </c>
      <c r="G1369" s="23" t="s">
        <v>3420</v>
      </c>
      <c r="H1369" s="23" t="s">
        <v>3417</v>
      </c>
      <c r="I1369" s="51" t="s">
        <v>7624</v>
      </c>
      <c r="J1369" s="23"/>
      <c r="K1369" s="21" t="str">
        <f t="shared" si="48"/>
        <v>000100002001235</v>
      </c>
    </row>
    <row r="1370" spans="1:11" s="88" customFormat="1">
      <c r="A1370" s="21" t="s">
        <v>1845</v>
      </c>
      <c r="B1370" s="21"/>
      <c r="C1370" s="22"/>
      <c r="D1370" s="23" t="s">
        <v>3355</v>
      </c>
      <c r="E1370" s="23" t="s">
        <v>3417</v>
      </c>
      <c r="F1370" s="23" t="s">
        <v>3986</v>
      </c>
      <c r="G1370" s="23" t="s">
        <v>3420</v>
      </c>
      <c r="H1370" s="23" t="s">
        <v>3417</v>
      </c>
      <c r="I1370" s="51" t="s">
        <v>7624</v>
      </c>
      <c r="J1370" s="23" t="s">
        <v>3417</v>
      </c>
      <c r="K1370" s="21" t="str">
        <f t="shared" si="48"/>
        <v>000100002001235001</v>
      </c>
    </row>
    <row r="1371" spans="1:11" s="88" customFormat="1">
      <c r="A1371" s="21" t="s">
        <v>10937</v>
      </c>
      <c r="B1371" s="21"/>
      <c r="C1371" s="22"/>
      <c r="D1371" s="23" t="s">
        <v>3355</v>
      </c>
      <c r="E1371" s="23" t="s">
        <v>3417</v>
      </c>
      <c r="F1371" s="23" t="s">
        <v>3986</v>
      </c>
      <c r="G1371" s="23" t="s">
        <v>3420</v>
      </c>
      <c r="H1371" s="23" t="s">
        <v>3417</v>
      </c>
      <c r="I1371" s="51" t="s">
        <v>7625</v>
      </c>
      <c r="J1371" s="23"/>
      <c r="K1371" s="21" t="str">
        <f t="shared" si="48"/>
        <v>000100002001236</v>
      </c>
    </row>
    <row r="1372" spans="1:11" s="88" customFormat="1">
      <c r="A1372" s="21" t="s">
        <v>1845</v>
      </c>
      <c r="B1372" s="21"/>
      <c r="C1372" s="22"/>
      <c r="D1372" s="23" t="s">
        <v>3355</v>
      </c>
      <c r="E1372" s="23" t="s">
        <v>3417</v>
      </c>
      <c r="F1372" s="23" t="s">
        <v>3986</v>
      </c>
      <c r="G1372" s="23" t="s">
        <v>3420</v>
      </c>
      <c r="H1372" s="23" t="s">
        <v>3417</v>
      </c>
      <c r="I1372" s="51" t="s">
        <v>7625</v>
      </c>
      <c r="J1372" s="23" t="s">
        <v>3417</v>
      </c>
      <c r="K1372" s="21" t="str">
        <f t="shared" si="48"/>
        <v>000100002001236001</v>
      </c>
    </row>
    <row r="1373" spans="1:11" s="88" customFormat="1">
      <c r="A1373" s="21" t="s">
        <v>10938</v>
      </c>
      <c r="B1373" s="21"/>
      <c r="C1373" s="22"/>
      <c r="D1373" s="23" t="s">
        <v>3355</v>
      </c>
      <c r="E1373" s="23" t="s">
        <v>3417</v>
      </c>
      <c r="F1373" s="23" t="s">
        <v>3986</v>
      </c>
      <c r="G1373" s="23" t="s">
        <v>3420</v>
      </c>
      <c r="H1373" s="23" t="s">
        <v>3417</v>
      </c>
      <c r="I1373" s="51" t="s">
        <v>7626</v>
      </c>
      <c r="J1373" s="23"/>
      <c r="K1373" s="21" t="str">
        <f t="shared" si="48"/>
        <v>000100002001237</v>
      </c>
    </row>
    <row r="1374" spans="1:11" s="88" customFormat="1">
      <c r="A1374" s="21" t="s">
        <v>1845</v>
      </c>
      <c r="B1374" s="21"/>
      <c r="C1374" s="22"/>
      <c r="D1374" s="23" t="s">
        <v>3355</v>
      </c>
      <c r="E1374" s="23" t="s">
        <v>3417</v>
      </c>
      <c r="F1374" s="23" t="s">
        <v>3986</v>
      </c>
      <c r="G1374" s="23" t="s">
        <v>3420</v>
      </c>
      <c r="H1374" s="23" t="s">
        <v>3417</v>
      </c>
      <c r="I1374" s="51" t="s">
        <v>7626</v>
      </c>
      <c r="J1374" s="23" t="s">
        <v>3417</v>
      </c>
      <c r="K1374" s="21" t="str">
        <f t="shared" si="48"/>
        <v>000100002001237001</v>
      </c>
    </row>
    <row r="1375" spans="1:11" s="88" customFormat="1">
      <c r="A1375" s="21" t="s">
        <v>10939</v>
      </c>
      <c r="B1375" s="21"/>
      <c r="C1375" s="22"/>
      <c r="D1375" s="23" t="s">
        <v>3355</v>
      </c>
      <c r="E1375" s="23" t="s">
        <v>3417</v>
      </c>
      <c r="F1375" s="23" t="s">
        <v>3986</v>
      </c>
      <c r="G1375" s="23" t="s">
        <v>3420</v>
      </c>
      <c r="H1375" s="23" t="s">
        <v>3417</v>
      </c>
      <c r="I1375" s="51" t="s">
        <v>7627</v>
      </c>
      <c r="J1375" s="23"/>
      <c r="K1375" s="21" t="str">
        <f t="shared" si="48"/>
        <v>000100002001238</v>
      </c>
    </row>
    <row r="1376" spans="1:11" s="88" customFormat="1">
      <c r="A1376" s="21" t="s">
        <v>1845</v>
      </c>
      <c r="B1376" s="21"/>
      <c r="C1376" s="22"/>
      <c r="D1376" s="23" t="s">
        <v>3355</v>
      </c>
      <c r="E1376" s="23" t="s">
        <v>3417</v>
      </c>
      <c r="F1376" s="23" t="s">
        <v>3986</v>
      </c>
      <c r="G1376" s="23" t="s">
        <v>3420</v>
      </c>
      <c r="H1376" s="23" t="s">
        <v>3417</v>
      </c>
      <c r="I1376" s="51" t="s">
        <v>7627</v>
      </c>
      <c r="J1376" s="23" t="s">
        <v>3417</v>
      </c>
      <c r="K1376" s="21" t="str">
        <f t="shared" si="48"/>
        <v>000100002001238001</v>
      </c>
    </row>
    <row r="1377" spans="1:11" s="88" customFormat="1">
      <c r="A1377" s="21" t="s">
        <v>10940</v>
      </c>
      <c r="B1377" s="21"/>
      <c r="C1377" s="22"/>
      <c r="D1377" s="23" t="s">
        <v>3355</v>
      </c>
      <c r="E1377" s="23" t="s">
        <v>3417</v>
      </c>
      <c r="F1377" s="23" t="s">
        <v>3986</v>
      </c>
      <c r="G1377" s="23" t="s">
        <v>3420</v>
      </c>
      <c r="H1377" s="23" t="s">
        <v>3417</v>
      </c>
      <c r="I1377" s="51" t="s">
        <v>7628</v>
      </c>
      <c r="J1377" s="23"/>
      <c r="K1377" s="21" t="str">
        <f t="shared" si="48"/>
        <v>000100002001239</v>
      </c>
    </row>
    <row r="1378" spans="1:11" s="88" customFormat="1">
      <c r="A1378" s="21" t="s">
        <v>1845</v>
      </c>
      <c r="B1378" s="21"/>
      <c r="C1378" s="22"/>
      <c r="D1378" s="23" t="s">
        <v>3355</v>
      </c>
      <c r="E1378" s="23" t="s">
        <v>3417</v>
      </c>
      <c r="F1378" s="23" t="s">
        <v>3986</v>
      </c>
      <c r="G1378" s="23" t="s">
        <v>3420</v>
      </c>
      <c r="H1378" s="23" t="s">
        <v>3417</v>
      </c>
      <c r="I1378" s="51" t="s">
        <v>7628</v>
      </c>
      <c r="J1378" s="23" t="s">
        <v>3417</v>
      </c>
      <c r="K1378" s="21" t="str">
        <f t="shared" si="48"/>
        <v>000100002001239001</v>
      </c>
    </row>
    <row r="1379" spans="1:11" s="88" customFormat="1">
      <c r="A1379" s="21" t="s">
        <v>10941</v>
      </c>
      <c r="B1379" s="21"/>
      <c r="C1379" s="22"/>
      <c r="D1379" s="23" t="s">
        <v>3355</v>
      </c>
      <c r="E1379" s="23" t="s">
        <v>3417</v>
      </c>
      <c r="F1379" s="23" t="s">
        <v>3986</v>
      </c>
      <c r="G1379" s="23" t="s">
        <v>3420</v>
      </c>
      <c r="H1379" s="23" t="s">
        <v>3417</v>
      </c>
      <c r="I1379" s="51" t="s">
        <v>7629</v>
      </c>
      <c r="J1379" s="23"/>
      <c r="K1379" s="21" t="str">
        <f t="shared" si="48"/>
        <v>000100002001240</v>
      </c>
    </row>
    <row r="1380" spans="1:11" s="88" customFormat="1">
      <c r="A1380" s="21" t="s">
        <v>1845</v>
      </c>
      <c r="B1380" s="21"/>
      <c r="C1380" s="22"/>
      <c r="D1380" s="23" t="s">
        <v>3355</v>
      </c>
      <c r="E1380" s="23" t="s">
        <v>3417</v>
      </c>
      <c r="F1380" s="23" t="s">
        <v>3986</v>
      </c>
      <c r="G1380" s="23" t="s">
        <v>3420</v>
      </c>
      <c r="H1380" s="23" t="s">
        <v>3417</v>
      </c>
      <c r="I1380" s="51" t="s">
        <v>7629</v>
      </c>
      <c r="J1380" s="23" t="s">
        <v>3417</v>
      </c>
      <c r="K1380" s="21" t="str">
        <f t="shared" si="48"/>
        <v>000100002001240001</v>
      </c>
    </row>
    <row r="1381" spans="1:11" s="88" customFormat="1">
      <c r="A1381" s="21" t="s">
        <v>10942</v>
      </c>
      <c r="B1381" s="21"/>
      <c r="C1381" s="22"/>
      <c r="D1381" s="23" t="s">
        <v>3355</v>
      </c>
      <c r="E1381" s="23" t="s">
        <v>3417</v>
      </c>
      <c r="F1381" s="23" t="s">
        <v>3986</v>
      </c>
      <c r="G1381" s="23" t="s">
        <v>3420</v>
      </c>
      <c r="H1381" s="23" t="s">
        <v>3417</v>
      </c>
      <c r="I1381" s="51" t="s">
        <v>7630</v>
      </c>
      <c r="J1381" s="23"/>
      <c r="K1381" s="21" t="str">
        <f t="shared" si="48"/>
        <v>000100002001241</v>
      </c>
    </row>
    <row r="1382" spans="1:11" s="88" customFormat="1">
      <c r="A1382" s="21" t="s">
        <v>1845</v>
      </c>
      <c r="B1382" s="21"/>
      <c r="C1382" s="22"/>
      <c r="D1382" s="23" t="s">
        <v>3355</v>
      </c>
      <c r="E1382" s="23" t="s">
        <v>3417</v>
      </c>
      <c r="F1382" s="23" t="s">
        <v>3986</v>
      </c>
      <c r="G1382" s="23" t="s">
        <v>3420</v>
      </c>
      <c r="H1382" s="23" t="s">
        <v>3417</v>
      </c>
      <c r="I1382" s="51" t="s">
        <v>7630</v>
      </c>
      <c r="J1382" s="23" t="s">
        <v>3417</v>
      </c>
      <c r="K1382" s="21" t="str">
        <f t="shared" si="48"/>
        <v>000100002001241001</v>
      </c>
    </row>
    <row r="1383" spans="1:11" s="88" customFormat="1">
      <c r="A1383" s="21" t="s">
        <v>10943</v>
      </c>
      <c r="B1383" s="21"/>
      <c r="C1383" s="22"/>
      <c r="D1383" s="23" t="s">
        <v>3355</v>
      </c>
      <c r="E1383" s="23" t="s">
        <v>3417</v>
      </c>
      <c r="F1383" s="23" t="s">
        <v>3986</v>
      </c>
      <c r="G1383" s="23" t="s">
        <v>3420</v>
      </c>
      <c r="H1383" s="23" t="s">
        <v>3417</v>
      </c>
      <c r="I1383" s="51" t="s">
        <v>7631</v>
      </c>
      <c r="J1383" s="23"/>
      <c r="K1383" s="21" t="str">
        <f t="shared" si="48"/>
        <v>000100002001242</v>
      </c>
    </row>
    <row r="1384" spans="1:11" s="88" customFormat="1">
      <c r="A1384" s="21" t="s">
        <v>1845</v>
      </c>
      <c r="B1384" s="21"/>
      <c r="C1384" s="22"/>
      <c r="D1384" s="23" t="s">
        <v>3355</v>
      </c>
      <c r="E1384" s="23" t="s">
        <v>3417</v>
      </c>
      <c r="F1384" s="23" t="s">
        <v>3986</v>
      </c>
      <c r="G1384" s="23" t="s">
        <v>3420</v>
      </c>
      <c r="H1384" s="23" t="s">
        <v>3417</v>
      </c>
      <c r="I1384" s="51" t="s">
        <v>7631</v>
      </c>
      <c r="J1384" s="23" t="s">
        <v>3417</v>
      </c>
      <c r="K1384" s="21" t="str">
        <f t="shared" si="48"/>
        <v>000100002001242001</v>
      </c>
    </row>
    <row r="1385" spans="1:11" s="88" customFormat="1">
      <c r="A1385" s="21" t="s">
        <v>10944</v>
      </c>
      <c r="B1385" s="21"/>
      <c r="C1385" s="22"/>
      <c r="D1385" s="23" t="s">
        <v>3355</v>
      </c>
      <c r="E1385" s="23" t="s">
        <v>3417</v>
      </c>
      <c r="F1385" s="23" t="s">
        <v>3986</v>
      </c>
      <c r="G1385" s="23" t="s">
        <v>3420</v>
      </c>
      <c r="H1385" s="23" t="s">
        <v>3417</v>
      </c>
      <c r="I1385" s="51" t="s">
        <v>7632</v>
      </c>
      <c r="J1385" s="23"/>
      <c r="K1385" s="21" t="str">
        <f t="shared" si="48"/>
        <v>000100002001243</v>
      </c>
    </row>
    <row r="1386" spans="1:11" s="88" customFormat="1">
      <c r="A1386" s="21" t="s">
        <v>1845</v>
      </c>
      <c r="B1386" s="21"/>
      <c r="C1386" s="22"/>
      <c r="D1386" s="23" t="s">
        <v>3355</v>
      </c>
      <c r="E1386" s="23" t="s">
        <v>3417</v>
      </c>
      <c r="F1386" s="23" t="s">
        <v>3986</v>
      </c>
      <c r="G1386" s="23" t="s">
        <v>3420</v>
      </c>
      <c r="H1386" s="23" t="s">
        <v>3417</v>
      </c>
      <c r="I1386" s="51" t="s">
        <v>7632</v>
      </c>
      <c r="J1386" s="23" t="s">
        <v>3417</v>
      </c>
      <c r="K1386" s="21" t="str">
        <f t="shared" si="48"/>
        <v>000100002001243001</v>
      </c>
    </row>
    <row r="1387" spans="1:11" s="88" customFormat="1">
      <c r="A1387" s="21" t="s">
        <v>10945</v>
      </c>
      <c r="B1387" s="21"/>
      <c r="C1387" s="22"/>
      <c r="D1387" s="23" t="s">
        <v>3355</v>
      </c>
      <c r="E1387" s="23" t="s">
        <v>3417</v>
      </c>
      <c r="F1387" s="23" t="s">
        <v>3986</v>
      </c>
      <c r="G1387" s="23" t="s">
        <v>3420</v>
      </c>
      <c r="H1387" s="23" t="s">
        <v>3417</v>
      </c>
      <c r="I1387" s="51" t="s">
        <v>7633</v>
      </c>
      <c r="J1387" s="23"/>
      <c r="K1387" s="21" t="str">
        <f t="shared" si="48"/>
        <v>000100002001244</v>
      </c>
    </row>
    <row r="1388" spans="1:11" s="88" customFormat="1">
      <c r="A1388" s="21" t="s">
        <v>1845</v>
      </c>
      <c r="B1388" s="21"/>
      <c r="C1388" s="22"/>
      <c r="D1388" s="23" t="s">
        <v>3355</v>
      </c>
      <c r="E1388" s="23" t="s">
        <v>3417</v>
      </c>
      <c r="F1388" s="23" t="s">
        <v>3986</v>
      </c>
      <c r="G1388" s="23" t="s">
        <v>3420</v>
      </c>
      <c r="H1388" s="23" t="s">
        <v>3417</v>
      </c>
      <c r="I1388" s="51" t="s">
        <v>7633</v>
      </c>
      <c r="J1388" s="23" t="s">
        <v>3417</v>
      </c>
      <c r="K1388" s="21" t="str">
        <f t="shared" si="48"/>
        <v>000100002001244001</v>
      </c>
    </row>
    <row r="1389" spans="1:11" s="9" customFormat="1">
      <c r="A1389" s="70" t="s">
        <v>10946</v>
      </c>
      <c r="B1389" s="70"/>
      <c r="C1389" s="70">
        <v>2</v>
      </c>
      <c r="D1389" s="20">
        <v>0</v>
      </c>
      <c r="E1389" s="20" t="s">
        <v>3417</v>
      </c>
      <c r="F1389" s="20" t="s">
        <v>3986</v>
      </c>
      <c r="G1389" s="20" t="s">
        <v>3420</v>
      </c>
      <c r="H1389" s="20" t="s">
        <v>3420</v>
      </c>
      <c r="I1389" s="70"/>
      <c r="J1389" s="20"/>
      <c r="K1389" s="20" t="str">
        <f t="shared" si="44"/>
        <v>000100002002</v>
      </c>
    </row>
    <row r="1390" spans="1:11" s="89" customFormat="1">
      <c r="A1390" s="21" t="s">
        <v>10947</v>
      </c>
      <c r="B1390" s="21"/>
      <c r="C1390" s="22">
        <v>3</v>
      </c>
      <c r="D1390" s="23" t="s">
        <v>3355</v>
      </c>
      <c r="E1390" s="23" t="s">
        <v>3417</v>
      </c>
      <c r="F1390" s="23" t="s">
        <v>3986</v>
      </c>
      <c r="G1390" s="23" t="s">
        <v>3420</v>
      </c>
      <c r="H1390" s="23" t="s">
        <v>3420</v>
      </c>
      <c r="I1390" s="51" t="s">
        <v>3417</v>
      </c>
      <c r="J1390" s="21"/>
      <c r="K1390" s="21" t="str">
        <f t="shared" si="44"/>
        <v>000100002002001</v>
      </c>
    </row>
    <row r="1391" spans="1:11" s="89" customFormat="1">
      <c r="A1391" s="27" t="s">
        <v>10948</v>
      </c>
      <c r="B1391" s="84"/>
      <c r="C1391" s="84" t="s">
        <v>1045</v>
      </c>
      <c r="D1391" s="35" t="s">
        <v>3355</v>
      </c>
      <c r="E1391" s="35" t="s">
        <v>3417</v>
      </c>
      <c r="F1391" s="35" t="s">
        <v>3986</v>
      </c>
      <c r="G1391" s="35" t="s">
        <v>3420</v>
      </c>
      <c r="H1391" s="35" t="s">
        <v>3420</v>
      </c>
      <c r="I1391" s="84" t="s">
        <v>3417</v>
      </c>
      <c r="J1391" s="35" t="s">
        <v>3417</v>
      </c>
      <c r="K1391" s="27" t="str">
        <f t="shared" si="44"/>
        <v>000100002002001001</v>
      </c>
    </row>
    <row r="1392" spans="1:11" s="89" customFormat="1">
      <c r="A1392" s="27" t="s">
        <v>10949</v>
      </c>
      <c r="B1392" s="84"/>
      <c r="C1392" s="84" t="s">
        <v>1045</v>
      </c>
      <c r="D1392" s="35" t="s">
        <v>3355</v>
      </c>
      <c r="E1392" s="35" t="s">
        <v>3417</v>
      </c>
      <c r="F1392" s="35" t="s">
        <v>3986</v>
      </c>
      <c r="G1392" s="35" t="s">
        <v>3420</v>
      </c>
      <c r="H1392" s="35" t="s">
        <v>3420</v>
      </c>
      <c r="I1392" s="84" t="s">
        <v>3417</v>
      </c>
      <c r="J1392" s="35" t="s">
        <v>3420</v>
      </c>
      <c r="K1392" s="27" t="str">
        <f t="shared" si="44"/>
        <v>000100002002001002</v>
      </c>
    </row>
    <row r="1393" spans="1:11" s="89" customFormat="1">
      <c r="A1393" s="27" t="s">
        <v>10950</v>
      </c>
      <c r="B1393" s="84"/>
      <c r="C1393" s="84" t="s">
        <v>1045</v>
      </c>
      <c r="D1393" s="35" t="s">
        <v>3355</v>
      </c>
      <c r="E1393" s="35" t="s">
        <v>3417</v>
      </c>
      <c r="F1393" s="35" t="s">
        <v>3986</v>
      </c>
      <c r="G1393" s="35" t="s">
        <v>3420</v>
      </c>
      <c r="H1393" s="35" t="s">
        <v>3420</v>
      </c>
      <c r="I1393" s="84" t="s">
        <v>3417</v>
      </c>
      <c r="J1393" s="35" t="s">
        <v>3423</v>
      </c>
      <c r="K1393" s="27" t="str">
        <f t="shared" si="44"/>
        <v>000100002002001003</v>
      </c>
    </row>
    <row r="1394" spans="1:11" s="89" customFormat="1">
      <c r="A1394" s="27" t="s">
        <v>10951</v>
      </c>
      <c r="B1394" s="84"/>
      <c r="C1394" s="84" t="s">
        <v>1045</v>
      </c>
      <c r="D1394" s="35" t="s">
        <v>3355</v>
      </c>
      <c r="E1394" s="35" t="s">
        <v>3417</v>
      </c>
      <c r="F1394" s="35" t="s">
        <v>3986</v>
      </c>
      <c r="G1394" s="35" t="s">
        <v>3420</v>
      </c>
      <c r="H1394" s="35" t="s">
        <v>3420</v>
      </c>
      <c r="I1394" s="84" t="s">
        <v>3417</v>
      </c>
      <c r="J1394" s="35" t="s">
        <v>3426</v>
      </c>
      <c r="K1394" s="27" t="str">
        <f t="shared" si="44"/>
        <v>000100002002001004</v>
      </c>
    </row>
    <row r="1395" spans="1:11" s="89" customFormat="1">
      <c r="A1395" s="27" t="s">
        <v>10952</v>
      </c>
      <c r="B1395" s="84"/>
      <c r="C1395" s="84" t="s">
        <v>1045</v>
      </c>
      <c r="D1395" s="35" t="s">
        <v>3355</v>
      </c>
      <c r="E1395" s="35" t="s">
        <v>3417</v>
      </c>
      <c r="F1395" s="35" t="s">
        <v>3986</v>
      </c>
      <c r="G1395" s="35" t="s">
        <v>3420</v>
      </c>
      <c r="H1395" s="35" t="s">
        <v>3420</v>
      </c>
      <c r="I1395" s="84" t="s">
        <v>3417</v>
      </c>
      <c r="J1395" s="35" t="s">
        <v>6993</v>
      </c>
      <c r="K1395" s="27" t="str">
        <f t="shared" si="44"/>
        <v>000100002002001005</v>
      </c>
    </row>
    <row r="1396" spans="1:11" s="89" customFormat="1">
      <c r="A1396" s="27" t="s">
        <v>10953</v>
      </c>
      <c r="B1396" s="84"/>
      <c r="C1396" s="84" t="s">
        <v>1045</v>
      </c>
      <c r="D1396" s="35" t="s">
        <v>3355</v>
      </c>
      <c r="E1396" s="35" t="s">
        <v>3417</v>
      </c>
      <c r="F1396" s="35" t="s">
        <v>3986</v>
      </c>
      <c r="G1396" s="35" t="s">
        <v>3420</v>
      </c>
      <c r="H1396" s="35" t="s">
        <v>3420</v>
      </c>
      <c r="I1396" s="84" t="s">
        <v>3417</v>
      </c>
      <c r="J1396" s="35" t="s">
        <v>7381</v>
      </c>
      <c r="K1396" s="27" t="str">
        <f t="shared" si="44"/>
        <v>000100002002001006</v>
      </c>
    </row>
    <row r="1397" spans="1:11" s="89" customFormat="1">
      <c r="A1397" s="27" t="s">
        <v>10954</v>
      </c>
      <c r="B1397" s="84"/>
      <c r="C1397" s="84" t="s">
        <v>1045</v>
      </c>
      <c r="D1397" s="35" t="s">
        <v>3355</v>
      </c>
      <c r="E1397" s="35" t="s">
        <v>3417</v>
      </c>
      <c r="F1397" s="35" t="s">
        <v>3986</v>
      </c>
      <c r="G1397" s="35" t="s">
        <v>3420</v>
      </c>
      <c r="H1397" s="35" t="s">
        <v>3420</v>
      </c>
      <c r="I1397" s="84" t="s">
        <v>3417</v>
      </c>
      <c r="J1397" s="35" t="s">
        <v>7385</v>
      </c>
      <c r="K1397" s="27" t="str">
        <f t="shared" si="44"/>
        <v>000100002002001007</v>
      </c>
    </row>
    <row r="1398" spans="1:11" s="89" customFormat="1">
      <c r="A1398" s="27" t="s">
        <v>10955</v>
      </c>
      <c r="B1398" s="84"/>
      <c r="C1398" s="84" t="s">
        <v>1045</v>
      </c>
      <c r="D1398" s="35" t="s">
        <v>3355</v>
      </c>
      <c r="E1398" s="35" t="s">
        <v>3417</v>
      </c>
      <c r="F1398" s="35" t="s">
        <v>3986</v>
      </c>
      <c r="G1398" s="35" t="s">
        <v>3420</v>
      </c>
      <c r="H1398" s="35" t="s">
        <v>3420</v>
      </c>
      <c r="I1398" s="84" t="s">
        <v>3417</v>
      </c>
      <c r="J1398" s="35" t="s">
        <v>3987</v>
      </c>
      <c r="K1398" s="27" t="str">
        <f t="shared" si="44"/>
        <v>000100002002001008</v>
      </c>
    </row>
    <row r="1399" spans="1:11" s="89" customFormat="1">
      <c r="A1399" s="27" t="s">
        <v>10956</v>
      </c>
      <c r="B1399" s="84"/>
      <c r="C1399" s="84" t="s">
        <v>1045</v>
      </c>
      <c r="D1399" s="35" t="s">
        <v>3355</v>
      </c>
      <c r="E1399" s="35" t="s">
        <v>3417</v>
      </c>
      <c r="F1399" s="35" t="s">
        <v>3986</v>
      </c>
      <c r="G1399" s="35" t="s">
        <v>3420</v>
      </c>
      <c r="H1399" s="35" t="s">
        <v>3420</v>
      </c>
      <c r="I1399" s="84" t="s">
        <v>3417</v>
      </c>
      <c r="J1399" s="35" t="s">
        <v>6967</v>
      </c>
      <c r="K1399" s="27" t="str">
        <f t="shared" si="44"/>
        <v>000100002002001009</v>
      </c>
    </row>
    <row r="1400" spans="1:11" s="89" customFormat="1">
      <c r="A1400" s="27" t="s">
        <v>10957</v>
      </c>
      <c r="B1400" s="84"/>
      <c r="C1400" s="84" t="s">
        <v>1045</v>
      </c>
      <c r="D1400" s="35" t="s">
        <v>3355</v>
      </c>
      <c r="E1400" s="35" t="s">
        <v>3417</v>
      </c>
      <c r="F1400" s="35" t="s">
        <v>3986</v>
      </c>
      <c r="G1400" s="35" t="s">
        <v>3420</v>
      </c>
      <c r="H1400" s="35" t="s">
        <v>3420</v>
      </c>
      <c r="I1400" s="84" t="s">
        <v>3417</v>
      </c>
      <c r="J1400" s="35" t="s">
        <v>3401</v>
      </c>
      <c r="K1400" s="27" t="str">
        <f t="shared" si="44"/>
        <v>000100002002001010</v>
      </c>
    </row>
    <row r="1401" spans="1:11" s="89" customFormat="1">
      <c r="A1401" s="27" t="s">
        <v>10958</v>
      </c>
      <c r="B1401" s="84"/>
      <c r="C1401" s="84" t="s">
        <v>1045</v>
      </c>
      <c r="D1401" s="35" t="s">
        <v>3355</v>
      </c>
      <c r="E1401" s="35" t="s">
        <v>3417</v>
      </c>
      <c r="F1401" s="35" t="s">
        <v>3986</v>
      </c>
      <c r="G1401" s="35" t="s">
        <v>3420</v>
      </c>
      <c r="H1401" s="35" t="s">
        <v>3420</v>
      </c>
      <c r="I1401" s="84" t="s">
        <v>3417</v>
      </c>
      <c r="J1401" s="35" t="s">
        <v>3404</v>
      </c>
      <c r="K1401" s="27" t="str">
        <f t="shared" si="44"/>
        <v>000100002002001011</v>
      </c>
    </row>
    <row r="1402" spans="1:11" s="89" customFormat="1">
      <c r="A1402" s="21" t="s">
        <v>10959</v>
      </c>
      <c r="B1402" s="21"/>
      <c r="C1402" s="51" t="s">
        <v>1042</v>
      </c>
      <c r="D1402" s="21" t="s">
        <v>3355</v>
      </c>
      <c r="E1402" s="21" t="s">
        <v>3417</v>
      </c>
      <c r="F1402" s="21" t="s">
        <v>3986</v>
      </c>
      <c r="G1402" s="21" t="s">
        <v>3420</v>
      </c>
      <c r="H1402" s="21" t="s">
        <v>3420</v>
      </c>
      <c r="I1402" s="51" t="s">
        <v>3420</v>
      </c>
      <c r="J1402" s="21"/>
      <c r="K1402" s="21" t="str">
        <f t="shared" si="44"/>
        <v>000100002002002</v>
      </c>
    </row>
    <row r="1403" spans="1:11" s="89" customFormat="1">
      <c r="A1403" s="27" t="s">
        <v>10960</v>
      </c>
      <c r="B1403" s="84"/>
      <c r="C1403" s="84" t="s">
        <v>1045</v>
      </c>
      <c r="D1403" s="35" t="s">
        <v>3355</v>
      </c>
      <c r="E1403" s="35" t="s">
        <v>3417</v>
      </c>
      <c r="F1403" s="35" t="s">
        <v>3986</v>
      </c>
      <c r="G1403" s="35" t="s">
        <v>3420</v>
      </c>
      <c r="H1403" s="35" t="s">
        <v>3420</v>
      </c>
      <c r="I1403" s="84" t="s">
        <v>3420</v>
      </c>
      <c r="J1403" s="35" t="s">
        <v>3417</v>
      </c>
      <c r="K1403" s="27" t="str">
        <f t="shared" si="44"/>
        <v>000100002002002001</v>
      </c>
    </row>
    <row r="1404" spans="1:11" s="89" customFormat="1">
      <c r="A1404" s="27" t="s">
        <v>10961</v>
      </c>
      <c r="B1404" s="84"/>
      <c r="C1404" s="84" t="s">
        <v>1045</v>
      </c>
      <c r="D1404" s="35" t="s">
        <v>3355</v>
      </c>
      <c r="E1404" s="35" t="s">
        <v>3417</v>
      </c>
      <c r="F1404" s="35" t="s">
        <v>3986</v>
      </c>
      <c r="G1404" s="35" t="s">
        <v>3420</v>
      </c>
      <c r="H1404" s="35" t="s">
        <v>3420</v>
      </c>
      <c r="I1404" s="84" t="s">
        <v>3420</v>
      </c>
      <c r="J1404" s="35" t="s">
        <v>3420</v>
      </c>
      <c r="K1404" s="27" t="str">
        <f t="shared" si="44"/>
        <v>000100002002002002</v>
      </c>
    </row>
    <row r="1405" spans="1:11" s="89" customFormat="1">
      <c r="A1405" s="21" t="s">
        <v>10962</v>
      </c>
      <c r="B1405" s="21"/>
      <c r="C1405" s="51" t="s">
        <v>1042</v>
      </c>
      <c r="D1405" s="23" t="s">
        <v>3355</v>
      </c>
      <c r="E1405" s="23" t="s">
        <v>3417</v>
      </c>
      <c r="F1405" s="23" t="s">
        <v>3986</v>
      </c>
      <c r="G1405" s="23" t="s">
        <v>3420</v>
      </c>
      <c r="H1405" s="23" t="s">
        <v>3420</v>
      </c>
      <c r="I1405" s="51" t="s">
        <v>3423</v>
      </c>
      <c r="J1405" s="21"/>
      <c r="K1405" s="21" t="str">
        <f t="shared" si="44"/>
        <v>000100002002003</v>
      </c>
    </row>
    <row r="1406" spans="1:11" s="89" customFormat="1">
      <c r="A1406" s="27" t="s">
        <v>10963</v>
      </c>
      <c r="B1406" s="84"/>
      <c r="C1406" s="84" t="s">
        <v>1045</v>
      </c>
      <c r="D1406" s="35" t="s">
        <v>3355</v>
      </c>
      <c r="E1406" s="35" t="s">
        <v>3417</v>
      </c>
      <c r="F1406" s="35" t="s">
        <v>3986</v>
      </c>
      <c r="G1406" s="35" t="s">
        <v>3420</v>
      </c>
      <c r="H1406" s="35" t="s">
        <v>3420</v>
      </c>
      <c r="I1406" s="84" t="s">
        <v>3423</v>
      </c>
      <c r="J1406" s="35" t="s">
        <v>3417</v>
      </c>
      <c r="K1406" s="27" t="str">
        <f t="shared" si="44"/>
        <v>000100002002003001</v>
      </c>
    </row>
    <row r="1407" spans="1:11" s="89" customFormat="1">
      <c r="A1407" s="27" t="s">
        <v>10961</v>
      </c>
      <c r="B1407" s="84"/>
      <c r="C1407" s="84" t="s">
        <v>1045</v>
      </c>
      <c r="D1407" s="35" t="s">
        <v>3355</v>
      </c>
      <c r="E1407" s="35" t="s">
        <v>3417</v>
      </c>
      <c r="F1407" s="35" t="s">
        <v>3986</v>
      </c>
      <c r="G1407" s="35" t="s">
        <v>3420</v>
      </c>
      <c r="H1407" s="35" t="s">
        <v>3420</v>
      </c>
      <c r="I1407" s="84" t="s">
        <v>3423</v>
      </c>
      <c r="J1407" s="35" t="s">
        <v>3420</v>
      </c>
      <c r="K1407" s="27" t="str">
        <f t="shared" si="44"/>
        <v>000100002002003002</v>
      </c>
    </row>
    <row r="1408" spans="1:11" s="89" customFormat="1">
      <c r="A1408" s="21" t="s">
        <v>10964</v>
      </c>
      <c r="B1408" s="21"/>
      <c r="C1408" s="51" t="s">
        <v>1042</v>
      </c>
      <c r="D1408" s="23" t="s">
        <v>3355</v>
      </c>
      <c r="E1408" s="23" t="s">
        <v>3417</v>
      </c>
      <c r="F1408" s="23" t="s">
        <v>3986</v>
      </c>
      <c r="G1408" s="23" t="s">
        <v>3420</v>
      </c>
      <c r="H1408" s="23" t="s">
        <v>3420</v>
      </c>
      <c r="I1408" s="51" t="s">
        <v>3426</v>
      </c>
      <c r="J1408" s="23"/>
      <c r="K1408" s="21" t="str">
        <f t="shared" si="44"/>
        <v>000100002002004</v>
      </c>
    </row>
    <row r="1409" spans="1:11" s="89" customFormat="1">
      <c r="A1409" s="27" t="s">
        <v>10965</v>
      </c>
      <c r="B1409" s="27"/>
      <c r="C1409" s="84" t="s">
        <v>1045</v>
      </c>
      <c r="D1409" s="35" t="s">
        <v>3355</v>
      </c>
      <c r="E1409" s="35" t="s">
        <v>3417</v>
      </c>
      <c r="F1409" s="35" t="s">
        <v>3986</v>
      </c>
      <c r="G1409" s="35" t="s">
        <v>3420</v>
      </c>
      <c r="H1409" s="35" t="s">
        <v>3420</v>
      </c>
      <c r="I1409" s="84" t="s">
        <v>3426</v>
      </c>
      <c r="J1409" s="35" t="s">
        <v>3417</v>
      </c>
      <c r="K1409" s="27" t="str">
        <f t="shared" si="44"/>
        <v>000100002002004001</v>
      </c>
    </row>
    <row r="1410" spans="1:11" s="89" customFormat="1">
      <c r="A1410" s="27" t="s">
        <v>10966</v>
      </c>
      <c r="B1410" s="27"/>
      <c r="C1410" s="84" t="s">
        <v>1045</v>
      </c>
      <c r="D1410" s="35" t="s">
        <v>3355</v>
      </c>
      <c r="E1410" s="35" t="s">
        <v>3417</v>
      </c>
      <c r="F1410" s="35" t="s">
        <v>3986</v>
      </c>
      <c r="G1410" s="35" t="s">
        <v>3420</v>
      </c>
      <c r="H1410" s="35" t="s">
        <v>3420</v>
      </c>
      <c r="I1410" s="84" t="s">
        <v>3426</v>
      </c>
      <c r="J1410" s="35" t="s">
        <v>3420</v>
      </c>
      <c r="K1410" s="27" t="str">
        <f t="shared" si="44"/>
        <v>000100002002004002</v>
      </c>
    </row>
    <row r="1411" spans="1:11" s="89" customFormat="1">
      <c r="A1411" s="21" t="s">
        <v>10967</v>
      </c>
      <c r="B1411" s="21"/>
      <c r="C1411" s="51" t="s">
        <v>1042</v>
      </c>
      <c r="D1411" s="23" t="s">
        <v>3355</v>
      </c>
      <c r="E1411" s="23" t="s">
        <v>3417</v>
      </c>
      <c r="F1411" s="23" t="s">
        <v>3986</v>
      </c>
      <c r="G1411" s="23" t="s">
        <v>3420</v>
      </c>
      <c r="H1411" s="23" t="s">
        <v>3420</v>
      </c>
      <c r="I1411" s="51" t="s">
        <v>6993</v>
      </c>
      <c r="J1411" s="23"/>
      <c r="K1411" s="21" t="str">
        <f t="shared" si="44"/>
        <v>000100002002005</v>
      </c>
    </row>
    <row r="1412" spans="1:11" s="89" customFormat="1">
      <c r="A1412" s="27" t="s">
        <v>10968</v>
      </c>
      <c r="B1412" s="27"/>
      <c r="C1412" s="84" t="s">
        <v>1045</v>
      </c>
      <c r="D1412" s="35" t="s">
        <v>3355</v>
      </c>
      <c r="E1412" s="35" t="s">
        <v>3417</v>
      </c>
      <c r="F1412" s="35" t="s">
        <v>3986</v>
      </c>
      <c r="G1412" s="35" t="s">
        <v>3420</v>
      </c>
      <c r="H1412" s="35" t="s">
        <v>3420</v>
      </c>
      <c r="I1412" s="84" t="s">
        <v>6993</v>
      </c>
      <c r="J1412" s="35" t="s">
        <v>3417</v>
      </c>
      <c r="K1412" s="27" t="str">
        <f t="shared" si="44"/>
        <v>000100002002005001</v>
      </c>
    </row>
    <row r="1413" spans="1:11" s="89" customFormat="1">
      <c r="A1413" s="27" t="s">
        <v>10969</v>
      </c>
      <c r="B1413" s="27"/>
      <c r="C1413" s="84" t="s">
        <v>1045</v>
      </c>
      <c r="D1413" s="35" t="s">
        <v>3355</v>
      </c>
      <c r="E1413" s="35" t="s">
        <v>3417</v>
      </c>
      <c r="F1413" s="35" t="s">
        <v>3986</v>
      </c>
      <c r="G1413" s="35" t="s">
        <v>3420</v>
      </c>
      <c r="H1413" s="35" t="s">
        <v>3420</v>
      </c>
      <c r="I1413" s="84" t="s">
        <v>6993</v>
      </c>
      <c r="J1413" s="35" t="s">
        <v>3420</v>
      </c>
      <c r="K1413" s="27" t="str">
        <f t="shared" si="44"/>
        <v>000100002002005002</v>
      </c>
    </row>
    <row r="1414" spans="1:11" s="89" customFormat="1">
      <c r="A1414" s="21" t="s">
        <v>10970</v>
      </c>
      <c r="B1414" s="21"/>
      <c r="C1414" s="51" t="s">
        <v>1042</v>
      </c>
      <c r="D1414" s="23" t="s">
        <v>3355</v>
      </c>
      <c r="E1414" s="23" t="s">
        <v>3417</v>
      </c>
      <c r="F1414" s="23" t="s">
        <v>3986</v>
      </c>
      <c r="G1414" s="23" t="s">
        <v>3420</v>
      </c>
      <c r="H1414" s="23" t="s">
        <v>3420</v>
      </c>
      <c r="I1414" s="51" t="s">
        <v>7381</v>
      </c>
      <c r="J1414" s="23"/>
      <c r="K1414" s="23" t="str">
        <f t="shared" si="44"/>
        <v>000100002002006</v>
      </c>
    </row>
    <row r="1415" spans="1:11" s="89" customFormat="1">
      <c r="A1415" s="27" t="s">
        <v>10971</v>
      </c>
      <c r="B1415" s="27"/>
      <c r="C1415" s="84" t="s">
        <v>1045</v>
      </c>
      <c r="D1415" s="35" t="s">
        <v>3355</v>
      </c>
      <c r="E1415" s="35" t="s">
        <v>3417</v>
      </c>
      <c r="F1415" s="35" t="s">
        <v>3986</v>
      </c>
      <c r="G1415" s="35" t="s">
        <v>3420</v>
      </c>
      <c r="H1415" s="35" t="s">
        <v>3420</v>
      </c>
      <c r="I1415" s="84" t="s">
        <v>7381</v>
      </c>
      <c r="J1415" s="35" t="s">
        <v>3417</v>
      </c>
      <c r="K1415" s="27" t="str">
        <f t="shared" si="44"/>
        <v>000100002002006001</v>
      </c>
    </row>
    <row r="1416" spans="1:11" s="89" customFormat="1">
      <c r="A1416" s="27" t="s">
        <v>10972</v>
      </c>
      <c r="B1416" s="27"/>
      <c r="C1416" s="84" t="s">
        <v>1045</v>
      </c>
      <c r="D1416" s="35" t="s">
        <v>3355</v>
      </c>
      <c r="E1416" s="35" t="s">
        <v>3417</v>
      </c>
      <c r="F1416" s="35" t="s">
        <v>3986</v>
      </c>
      <c r="G1416" s="35" t="s">
        <v>3420</v>
      </c>
      <c r="H1416" s="35" t="s">
        <v>3420</v>
      </c>
      <c r="I1416" s="84" t="s">
        <v>7381</v>
      </c>
      <c r="J1416" s="35" t="s">
        <v>3420</v>
      </c>
      <c r="K1416" s="27" t="str">
        <f t="shared" si="44"/>
        <v>000100002002006002</v>
      </c>
    </row>
    <row r="1417" spans="1:11" s="89" customFormat="1">
      <c r="A1417" s="27" t="s">
        <v>10973</v>
      </c>
      <c r="B1417" s="84"/>
      <c r="C1417" s="84" t="s">
        <v>1045</v>
      </c>
      <c r="D1417" s="35" t="s">
        <v>3355</v>
      </c>
      <c r="E1417" s="35" t="s">
        <v>3417</v>
      </c>
      <c r="F1417" s="35" t="s">
        <v>3986</v>
      </c>
      <c r="G1417" s="35" t="s">
        <v>3420</v>
      </c>
      <c r="H1417" s="35" t="s">
        <v>3420</v>
      </c>
      <c r="I1417" s="84" t="s">
        <v>7381</v>
      </c>
      <c r="J1417" s="35" t="s">
        <v>3423</v>
      </c>
      <c r="K1417" s="27" t="str">
        <f t="shared" si="44"/>
        <v>000100002002006003</v>
      </c>
    </row>
    <row r="1418" spans="1:11" s="89" customFormat="1">
      <c r="A1418" s="27" t="s">
        <v>10974</v>
      </c>
      <c r="B1418" s="84"/>
      <c r="C1418" s="84" t="s">
        <v>1045</v>
      </c>
      <c r="D1418" s="35" t="s">
        <v>3355</v>
      </c>
      <c r="E1418" s="35" t="s">
        <v>3417</v>
      </c>
      <c r="F1418" s="35" t="s">
        <v>3986</v>
      </c>
      <c r="G1418" s="35" t="s">
        <v>3420</v>
      </c>
      <c r="H1418" s="35" t="s">
        <v>3420</v>
      </c>
      <c r="I1418" s="84" t="s">
        <v>7381</v>
      </c>
      <c r="J1418" s="35" t="s">
        <v>3426</v>
      </c>
      <c r="K1418" s="27" t="str">
        <f t="shared" si="44"/>
        <v>000100002002006004</v>
      </c>
    </row>
    <row r="1419" spans="1:11" s="89" customFormat="1">
      <c r="A1419" s="27" t="s">
        <v>10975</v>
      </c>
      <c r="B1419" s="84"/>
      <c r="C1419" s="84" t="s">
        <v>1045</v>
      </c>
      <c r="D1419" s="35" t="s">
        <v>3355</v>
      </c>
      <c r="E1419" s="35" t="s">
        <v>3417</v>
      </c>
      <c r="F1419" s="35" t="s">
        <v>3986</v>
      </c>
      <c r="G1419" s="35" t="s">
        <v>3420</v>
      </c>
      <c r="H1419" s="35" t="s">
        <v>3420</v>
      </c>
      <c r="I1419" s="84" t="s">
        <v>7381</v>
      </c>
      <c r="J1419" s="35" t="s">
        <v>6993</v>
      </c>
      <c r="K1419" s="27" t="str">
        <f t="shared" si="44"/>
        <v>000100002002006005</v>
      </c>
    </row>
    <row r="1420" spans="1:11" s="89" customFormat="1">
      <c r="A1420" s="27" t="s">
        <v>10976</v>
      </c>
      <c r="B1420" s="84"/>
      <c r="C1420" s="84" t="s">
        <v>1045</v>
      </c>
      <c r="D1420" s="35" t="s">
        <v>3355</v>
      </c>
      <c r="E1420" s="35" t="s">
        <v>3417</v>
      </c>
      <c r="F1420" s="35" t="s">
        <v>3986</v>
      </c>
      <c r="G1420" s="35" t="s">
        <v>3420</v>
      </c>
      <c r="H1420" s="35" t="s">
        <v>3420</v>
      </c>
      <c r="I1420" s="84" t="s">
        <v>7381</v>
      </c>
      <c r="J1420" s="35" t="s">
        <v>7381</v>
      </c>
      <c r="K1420" s="27" t="str">
        <f t="shared" si="44"/>
        <v>000100002002006006</v>
      </c>
    </row>
    <row r="1421" spans="1:11">
      <c r="A1421" s="27" t="s">
        <v>10977</v>
      </c>
      <c r="B1421" s="24"/>
      <c r="C1421" s="84" t="s">
        <v>1045</v>
      </c>
      <c r="D1421" s="35" t="s">
        <v>3355</v>
      </c>
      <c r="E1421" s="35" t="s">
        <v>3417</v>
      </c>
      <c r="F1421" s="35" t="s">
        <v>3986</v>
      </c>
      <c r="G1421" s="35" t="s">
        <v>3420</v>
      </c>
      <c r="H1421" s="35" t="s">
        <v>3420</v>
      </c>
      <c r="I1421" s="84" t="s">
        <v>7381</v>
      </c>
      <c r="J1421" s="35" t="s">
        <v>7385</v>
      </c>
      <c r="K1421" s="27" t="str">
        <f>D1421&amp;E1421&amp;F1421&amp;G1421&amp;H1421&amp;I1421&amp;J1421</f>
        <v>000100002002006007</v>
      </c>
    </row>
    <row r="1422" spans="1:11">
      <c r="A1422" s="58"/>
      <c r="K1422" s="10"/>
    </row>
    <row r="1423" spans="1:11">
      <c r="K1423" s="8" t="str">
        <f t="shared" ref="K1423" si="49">D1423&amp;E1423&amp;F1423&amp;G1423&amp;H1423&amp;I1423&amp;J1423</f>
        <v/>
      </c>
    </row>
    <row r="1429" spans="2:2">
      <c r="B1429" s="15" t="s">
        <v>9890</v>
      </c>
    </row>
    <row r="1430" spans="2:2">
      <c r="B1430" s="59" t="s">
        <v>9891</v>
      </c>
    </row>
    <row r="1431" spans="2:2">
      <c r="B1431" s="60" t="s">
        <v>9892</v>
      </c>
    </row>
    <row r="1432" spans="2:2">
      <c r="B1432" s="61" t="s">
        <v>9893</v>
      </c>
    </row>
  </sheetData>
  <phoneticPr fontId="20"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dimension ref="A1:K199"/>
  <sheetViews>
    <sheetView topLeftCell="A172" zoomScale="80" zoomScaleNormal="80" workbookViewId="0">
      <selection activeCell="G191" sqref="G191"/>
    </sheetView>
  </sheetViews>
  <sheetFormatPr defaultColWidth="9" defaultRowHeight="16.5"/>
  <cols>
    <col min="1" max="1" width="17" style="8" customWidth="1"/>
    <col min="2" max="2" width="40.625" style="8" customWidth="1"/>
    <col min="3" max="3" width="9.5" style="9" customWidth="1"/>
    <col min="4" max="4" width="12.75" style="10" customWidth="1"/>
    <col min="5" max="5" width="9.375" style="10" customWidth="1"/>
    <col min="6" max="6" width="9" style="10" customWidth="1"/>
    <col min="7" max="7" width="12.5" style="10" customWidth="1"/>
    <col min="8" max="8" width="12.125" style="10" customWidth="1"/>
    <col min="9" max="9" width="9" style="10" customWidth="1"/>
    <col min="10" max="10" width="7.5" style="10" customWidth="1"/>
    <col min="11" max="11" width="27.75" style="8" customWidth="1"/>
    <col min="12" max="16384" width="9" style="8"/>
  </cols>
  <sheetData>
    <row r="1" spans="1:11" s="1" customFormat="1" ht="30">
      <c r="A1" s="73" t="s">
        <v>3975</v>
      </c>
      <c r="B1" s="11" t="s">
        <v>3976</v>
      </c>
      <c r="C1" s="12" t="s">
        <v>3977</v>
      </c>
      <c r="D1" s="13" t="s">
        <v>3978</v>
      </c>
      <c r="E1" s="13" t="s">
        <v>3979</v>
      </c>
      <c r="F1" s="13" t="s">
        <v>3980</v>
      </c>
      <c r="G1" s="14" t="s">
        <v>3981</v>
      </c>
      <c r="H1" s="14" t="s">
        <v>3982</v>
      </c>
      <c r="I1" s="14" t="s">
        <v>3983</v>
      </c>
      <c r="J1" s="14" t="s">
        <v>3984</v>
      </c>
      <c r="K1" s="11" t="s">
        <v>3985</v>
      </c>
    </row>
    <row r="2" spans="1:11">
      <c r="A2" s="15" t="s">
        <v>586</v>
      </c>
      <c r="B2" s="15" t="s">
        <v>586</v>
      </c>
      <c r="C2" s="16">
        <v>1</v>
      </c>
      <c r="D2" s="17" t="s">
        <v>3355</v>
      </c>
      <c r="E2" s="17" t="s">
        <v>3417</v>
      </c>
      <c r="F2" s="17" t="s">
        <v>3986</v>
      </c>
      <c r="G2" s="17" t="s">
        <v>3423</v>
      </c>
      <c r="H2" s="17"/>
      <c r="I2" s="17"/>
      <c r="J2" s="17"/>
      <c r="K2" s="17" t="str">
        <f t="shared" ref="K2:K50" si="0">D2&amp;E2&amp;F2&amp;G2&amp;H2&amp;I2&amp;J2</f>
        <v>000100003</v>
      </c>
    </row>
    <row r="3" spans="1:11">
      <c r="A3" s="18" t="s">
        <v>589</v>
      </c>
      <c r="B3" s="18" t="s">
        <v>10978</v>
      </c>
      <c r="C3" s="19">
        <v>2</v>
      </c>
      <c r="D3" s="20" t="s">
        <v>3355</v>
      </c>
      <c r="E3" s="20" t="s">
        <v>3417</v>
      </c>
      <c r="F3" s="20" t="s">
        <v>3986</v>
      </c>
      <c r="G3" s="20" t="s">
        <v>3423</v>
      </c>
      <c r="H3" s="20" t="s">
        <v>3417</v>
      </c>
      <c r="I3" s="20"/>
      <c r="J3" s="20"/>
      <c r="K3" s="20" t="str">
        <f t="shared" si="0"/>
        <v>000100003001</v>
      </c>
    </row>
    <row r="4" spans="1:11">
      <c r="A4" s="21" t="s">
        <v>591</v>
      </c>
      <c r="B4" s="21" t="s">
        <v>10979</v>
      </c>
      <c r="C4" s="22">
        <v>3</v>
      </c>
      <c r="D4" s="23" t="s">
        <v>3355</v>
      </c>
      <c r="E4" s="23" t="s">
        <v>3417</v>
      </c>
      <c r="F4" s="23" t="s">
        <v>3986</v>
      </c>
      <c r="G4" s="23" t="s">
        <v>3423</v>
      </c>
      <c r="H4" s="23" t="s">
        <v>3417</v>
      </c>
      <c r="I4" s="23" t="s">
        <v>3417</v>
      </c>
      <c r="J4" s="23"/>
      <c r="K4" s="23" t="str">
        <f t="shared" si="0"/>
        <v>000100003001001</v>
      </c>
    </row>
    <row r="5" spans="1:11">
      <c r="A5" s="27" t="s">
        <v>1845</v>
      </c>
      <c r="B5" s="27" t="s">
        <v>10980</v>
      </c>
      <c r="C5" s="28">
        <v>4</v>
      </c>
      <c r="D5" s="35" t="s">
        <v>3355</v>
      </c>
      <c r="E5" s="35" t="s">
        <v>3417</v>
      </c>
      <c r="F5" s="35" t="s">
        <v>3986</v>
      </c>
      <c r="G5" s="35" t="s">
        <v>3423</v>
      </c>
      <c r="H5" s="35" t="s">
        <v>3417</v>
      </c>
      <c r="I5" s="35" t="s">
        <v>3417</v>
      </c>
      <c r="J5" s="35" t="s">
        <v>3417</v>
      </c>
      <c r="K5" s="35" t="str">
        <f t="shared" si="0"/>
        <v>000100003001001001</v>
      </c>
    </row>
    <row r="6" spans="1:11">
      <c r="A6" s="27" t="s">
        <v>2831</v>
      </c>
      <c r="B6" s="27" t="s">
        <v>10981</v>
      </c>
      <c r="C6" s="28">
        <v>4</v>
      </c>
      <c r="D6" s="35" t="s">
        <v>3355</v>
      </c>
      <c r="E6" s="35" t="s">
        <v>3417</v>
      </c>
      <c r="F6" s="35" t="s">
        <v>3986</v>
      </c>
      <c r="G6" s="35" t="s">
        <v>3423</v>
      </c>
      <c r="H6" s="35" t="s">
        <v>3417</v>
      </c>
      <c r="I6" s="35" t="s">
        <v>3417</v>
      </c>
      <c r="J6" s="35" t="s">
        <v>3420</v>
      </c>
      <c r="K6" s="35" t="str">
        <f t="shared" si="0"/>
        <v>000100003001001002</v>
      </c>
    </row>
    <row r="7" spans="1:11">
      <c r="A7" s="27" t="s">
        <v>1851</v>
      </c>
      <c r="B7" s="27" t="s">
        <v>10982</v>
      </c>
      <c r="C7" s="28">
        <v>4</v>
      </c>
      <c r="D7" s="35" t="s">
        <v>3355</v>
      </c>
      <c r="E7" s="35" t="s">
        <v>3417</v>
      </c>
      <c r="F7" s="35" t="s">
        <v>3986</v>
      </c>
      <c r="G7" s="35" t="s">
        <v>3423</v>
      </c>
      <c r="H7" s="35" t="s">
        <v>3417</v>
      </c>
      <c r="I7" s="35" t="s">
        <v>3417</v>
      </c>
      <c r="J7" s="35" t="s">
        <v>3423</v>
      </c>
      <c r="K7" s="35" t="str">
        <f t="shared" si="0"/>
        <v>000100003001001003</v>
      </c>
    </row>
    <row r="8" spans="1:11">
      <c r="A8" s="27" t="s">
        <v>2837</v>
      </c>
      <c r="B8" s="27"/>
      <c r="C8" s="28">
        <v>4</v>
      </c>
      <c r="D8" s="35" t="s">
        <v>3355</v>
      </c>
      <c r="E8" s="35" t="s">
        <v>3417</v>
      </c>
      <c r="F8" s="35" t="s">
        <v>3986</v>
      </c>
      <c r="G8" s="35" t="s">
        <v>3423</v>
      </c>
      <c r="H8" s="35" t="s">
        <v>3417</v>
      </c>
      <c r="I8" s="35" t="s">
        <v>3417</v>
      </c>
      <c r="J8" s="35" t="s">
        <v>3426</v>
      </c>
      <c r="K8" s="35" t="str">
        <f t="shared" si="0"/>
        <v>000100003001001004</v>
      </c>
    </row>
    <row r="9" spans="1:11">
      <c r="A9" s="27" t="s">
        <v>2838</v>
      </c>
      <c r="B9" s="27"/>
      <c r="C9" s="28">
        <v>4</v>
      </c>
      <c r="D9" s="35" t="s">
        <v>3355</v>
      </c>
      <c r="E9" s="35" t="s">
        <v>3417</v>
      </c>
      <c r="F9" s="35" t="s">
        <v>3986</v>
      </c>
      <c r="G9" s="35" t="s">
        <v>3423</v>
      </c>
      <c r="H9" s="35" t="s">
        <v>3417</v>
      </c>
      <c r="I9" s="35" t="s">
        <v>3417</v>
      </c>
      <c r="J9" s="35" t="s">
        <v>6993</v>
      </c>
      <c r="K9" s="35" t="str">
        <f t="shared" si="0"/>
        <v>000100003001001005</v>
      </c>
    </row>
    <row r="10" spans="1:11">
      <c r="A10" s="21" t="s">
        <v>601</v>
      </c>
      <c r="B10" s="21" t="s">
        <v>10983</v>
      </c>
      <c r="C10" s="22">
        <v>3</v>
      </c>
      <c r="D10" s="23" t="s">
        <v>3355</v>
      </c>
      <c r="E10" s="23" t="s">
        <v>3417</v>
      </c>
      <c r="F10" s="23" t="s">
        <v>3986</v>
      </c>
      <c r="G10" s="23" t="s">
        <v>3423</v>
      </c>
      <c r="H10" s="23" t="s">
        <v>3417</v>
      </c>
      <c r="I10" s="23" t="s">
        <v>3420</v>
      </c>
      <c r="J10" s="23"/>
      <c r="K10" s="23" t="str">
        <f t="shared" si="0"/>
        <v>000100003001002</v>
      </c>
    </row>
    <row r="11" spans="1:11">
      <c r="A11" s="27" t="s">
        <v>1845</v>
      </c>
      <c r="B11" s="27" t="s">
        <v>10984</v>
      </c>
      <c r="C11" s="28">
        <v>4</v>
      </c>
      <c r="D11" s="35" t="s">
        <v>3355</v>
      </c>
      <c r="E11" s="35" t="s">
        <v>3417</v>
      </c>
      <c r="F11" s="35" t="s">
        <v>3986</v>
      </c>
      <c r="G11" s="35" t="s">
        <v>3423</v>
      </c>
      <c r="H11" s="35" t="s">
        <v>3417</v>
      </c>
      <c r="I11" s="35" t="s">
        <v>3420</v>
      </c>
      <c r="J11" s="35" t="s">
        <v>3417</v>
      </c>
      <c r="K11" s="35" t="str">
        <f t="shared" si="0"/>
        <v>000100003001002001</v>
      </c>
    </row>
    <row r="12" spans="1:11">
      <c r="A12" s="27" t="s">
        <v>2831</v>
      </c>
      <c r="B12" s="27" t="s">
        <v>10985</v>
      </c>
      <c r="C12" s="28">
        <v>4</v>
      </c>
      <c r="D12" s="35" t="s">
        <v>3355</v>
      </c>
      <c r="E12" s="35" t="s">
        <v>3417</v>
      </c>
      <c r="F12" s="35" t="s">
        <v>3986</v>
      </c>
      <c r="G12" s="35" t="s">
        <v>3423</v>
      </c>
      <c r="H12" s="35" t="s">
        <v>3417</v>
      </c>
      <c r="I12" s="35" t="s">
        <v>3420</v>
      </c>
      <c r="J12" s="35" t="s">
        <v>3420</v>
      </c>
      <c r="K12" s="35" t="str">
        <f t="shared" si="0"/>
        <v>000100003001002002</v>
      </c>
    </row>
    <row r="13" spans="1:11">
      <c r="A13" s="27" t="s">
        <v>1851</v>
      </c>
      <c r="B13" s="27" t="s">
        <v>10986</v>
      </c>
      <c r="C13" s="28">
        <v>4</v>
      </c>
      <c r="D13" s="35" t="s">
        <v>3355</v>
      </c>
      <c r="E13" s="35" t="s">
        <v>3417</v>
      </c>
      <c r="F13" s="35" t="s">
        <v>3986</v>
      </c>
      <c r="G13" s="35" t="s">
        <v>3423</v>
      </c>
      <c r="H13" s="35" t="s">
        <v>3417</v>
      </c>
      <c r="I13" s="35" t="s">
        <v>3420</v>
      </c>
      <c r="J13" s="35" t="s">
        <v>3423</v>
      </c>
      <c r="K13" s="35" t="str">
        <f t="shared" si="0"/>
        <v>000100003001002003</v>
      </c>
    </row>
    <row r="14" spans="1:11">
      <c r="A14" s="27" t="s">
        <v>2871</v>
      </c>
      <c r="B14" s="27"/>
      <c r="C14" s="28">
        <v>4</v>
      </c>
      <c r="D14" s="35" t="s">
        <v>3355</v>
      </c>
      <c r="E14" s="35" t="s">
        <v>3417</v>
      </c>
      <c r="F14" s="35" t="s">
        <v>3986</v>
      </c>
      <c r="G14" s="35" t="s">
        <v>3423</v>
      </c>
      <c r="H14" s="35" t="s">
        <v>3417</v>
      </c>
      <c r="I14" s="35" t="s">
        <v>3420</v>
      </c>
      <c r="J14" s="35" t="s">
        <v>3426</v>
      </c>
      <c r="K14" s="35" t="str">
        <f t="shared" si="0"/>
        <v>000100003001002004</v>
      </c>
    </row>
    <row r="15" spans="1:11">
      <c r="A15" s="27" t="s">
        <v>2872</v>
      </c>
      <c r="B15" s="27"/>
      <c r="C15" s="28">
        <v>4</v>
      </c>
      <c r="D15" s="35" t="s">
        <v>3355</v>
      </c>
      <c r="E15" s="35" t="s">
        <v>3417</v>
      </c>
      <c r="F15" s="35" t="s">
        <v>3986</v>
      </c>
      <c r="G15" s="35" t="s">
        <v>3423</v>
      </c>
      <c r="H15" s="35" t="s">
        <v>3417</v>
      </c>
      <c r="I15" s="35" t="s">
        <v>3420</v>
      </c>
      <c r="J15" s="35" t="s">
        <v>6993</v>
      </c>
      <c r="K15" s="35" t="str">
        <f t="shared" si="0"/>
        <v>000100003001002005</v>
      </c>
    </row>
    <row r="16" spans="1:11">
      <c r="A16" s="21" t="s">
        <v>594</v>
      </c>
      <c r="B16" s="21" t="s">
        <v>10987</v>
      </c>
      <c r="C16" s="22">
        <v>3</v>
      </c>
      <c r="D16" s="23" t="s">
        <v>3355</v>
      </c>
      <c r="E16" s="23" t="s">
        <v>3417</v>
      </c>
      <c r="F16" s="23" t="s">
        <v>3986</v>
      </c>
      <c r="G16" s="23" t="s">
        <v>3423</v>
      </c>
      <c r="H16" s="23" t="s">
        <v>3417</v>
      </c>
      <c r="I16" s="23" t="s">
        <v>3423</v>
      </c>
      <c r="J16" s="23"/>
      <c r="K16" s="23" t="str">
        <f t="shared" si="0"/>
        <v>000100003001003</v>
      </c>
    </row>
    <row r="17" spans="1:11" s="2" customFormat="1">
      <c r="A17" s="32" t="s">
        <v>2840</v>
      </c>
      <c r="B17" s="32" t="s">
        <v>10988</v>
      </c>
      <c r="C17" s="33">
        <v>4</v>
      </c>
      <c r="D17" s="50" t="s">
        <v>3355</v>
      </c>
      <c r="E17" s="50" t="s">
        <v>3417</v>
      </c>
      <c r="F17" s="50" t="s">
        <v>3986</v>
      </c>
      <c r="G17" s="50" t="s">
        <v>3423</v>
      </c>
      <c r="H17" s="50" t="s">
        <v>3417</v>
      </c>
      <c r="I17" s="50" t="s">
        <v>3423</v>
      </c>
      <c r="J17" s="50" t="s">
        <v>3417</v>
      </c>
      <c r="K17" s="50" t="str">
        <f t="shared" si="0"/>
        <v>000100003001003001</v>
      </c>
    </row>
    <row r="18" spans="1:11" s="2" customFormat="1">
      <c r="A18" s="32" t="s">
        <v>3585</v>
      </c>
      <c r="B18" s="32" t="s">
        <v>10989</v>
      </c>
      <c r="C18" s="33">
        <v>4</v>
      </c>
      <c r="D18" s="50" t="s">
        <v>3355</v>
      </c>
      <c r="E18" s="50" t="s">
        <v>3417</v>
      </c>
      <c r="F18" s="50" t="s">
        <v>3986</v>
      </c>
      <c r="G18" s="50" t="s">
        <v>3423</v>
      </c>
      <c r="H18" s="50" t="s">
        <v>3417</v>
      </c>
      <c r="I18" s="50" t="s">
        <v>3423</v>
      </c>
      <c r="J18" s="50" t="s">
        <v>3420</v>
      </c>
      <c r="K18" s="50" t="str">
        <f t="shared" si="0"/>
        <v>000100003001003002</v>
      </c>
    </row>
    <row r="19" spans="1:11" s="2" customFormat="1">
      <c r="A19" s="32" t="s">
        <v>2842</v>
      </c>
      <c r="B19" s="32" t="s">
        <v>10990</v>
      </c>
      <c r="C19" s="33">
        <v>4</v>
      </c>
      <c r="D19" s="50" t="s">
        <v>3355</v>
      </c>
      <c r="E19" s="50" t="s">
        <v>3417</v>
      </c>
      <c r="F19" s="50" t="s">
        <v>3986</v>
      </c>
      <c r="G19" s="50" t="s">
        <v>3423</v>
      </c>
      <c r="H19" s="50" t="s">
        <v>3417</v>
      </c>
      <c r="I19" s="50" t="s">
        <v>3423</v>
      </c>
      <c r="J19" s="50" t="s">
        <v>3423</v>
      </c>
      <c r="K19" s="50" t="str">
        <f t="shared" si="0"/>
        <v>000100003001003003</v>
      </c>
    </row>
    <row r="20" spans="1:11">
      <c r="A20" s="27" t="s">
        <v>3584</v>
      </c>
      <c r="B20" s="27"/>
      <c r="C20" s="28">
        <v>4</v>
      </c>
      <c r="D20" s="35" t="s">
        <v>3355</v>
      </c>
      <c r="E20" s="35" t="s">
        <v>3417</v>
      </c>
      <c r="F20" s="35" t="s">
        <v>3986</v>
      </c>
      <c r="G20" s="35" t="s">
        <v>3423</v>
      </c>
      <c r="H20" s="35" t="s">
        <v>3417</v>
      </c>
      <c r="I20" s="35" t="s">
        <v>3423</v>
      </c>
      <c r="J20" s="35" t="s">
        <v>3426</v>
      </c>
      <c r="K20" s="35" t="str">
        <f t="shared" si="0"/>
        <v>000100003001003004</v>
      </c>
    </row>
    <row r="21" spans="1:11">
      <c r="A21" s="27" t="s">
        <v>3585</v>
      </c>
      <c r="B21" s="27"/>
      <c r="C21" s="28">
        <v>4</v>
      </c>
      <c r="D21" s="35" t="s">
        <v>3355</v>
      </c>
      <c r="E21" s="35" t="s">
        <v>3417</v>
      </c>
      <c r="F21" s="35" t="s">
        <v>3986</v>
      </c>
      <c r="G21" s="35" t="s">
        <v>3423</v>
      </c>
      <c r="H21" s="35" t="s">
        <v>3417</v>
      </c>
      <c r="I21" s="35" t="s">
        <v>3423</v>
      </c>
      <c r="J21" s="35" t="s">
        <v>6993</v>
      </c>
      <c r="K21" s="35" t="str">
        <f t="shared" si="0"/>
        <v>000100003001003005</v>
      </c>
    </row>
    <row r="22" spans="1:11">
      <c r="A22" s="27" t="s">
        <v>3586</v>
      </c>
      <c r="B22" s="27"/>
      <c r="C22" s="28">
        <v>4</v>
      </c>
      <c r="D22" s="35" t="s">
        <v>3355</v>
      </c>
      <c r="E22" s="35" t="s">
        <v>3417</v>
      </c>
      <c r="F22" s="35" t="s">
        <v>3986</v>
      </c>
      <c r="G22" s="35" t="s">
        <v>3423</v>
      </c>
      <c r="H22" s="35" t="s">
        <v>3417</v>
      </c>
      <c r="I22" s="35" t="s">
        <v>3423</v>
      </c>
      <c r="J22" s="35" t="s">
        <v>7381</v>
      </c>
      <c r="K22" s="35" t="str">
        <f t="shared" si="0"/>
        <v>000100003001003006</v>
      </c>
    </row>
    <row r="23" spans="1:11">
      <c r="A23" s="21" t="s">
        <v>597</v>
      </c>
      <c r="B23" s="21" t="s">
        <v>10991</v>
      </c>
      <c r="C23" s="22">
        <v>3</v>
      </c>
      <c r="D23" s="23" t="s">
        <v>3355</v>
      </c>
      <c r="E23" s="23" t="s">
        <v>3417</v>
      </c>
      <c r="F23" s="23" t="s">
        <v>3986</v>
      </c>
      <c r="G23" s="23" t="s">
        <v>3423</v>
      </c>
      <c r="H23" s="23" t="s">
        <v>3417</v>
      </c>
      <c r="I23" s="23" t="s">
        <v>3426</v>
      </c>
      <c r="J23" s="23"/>
      <c r="K23" s="23" t="str">
        <f t="shared" si="0"/>
        <v>000100003001004</v>
      </c>
    </row>
    <row r="24" spans="1:11" s="2" customFormat="1">
      <c r="A24" s="32" t="s">
        <v>2847</v>
      </c>
      <c r="B24" s="32" t="s">
        <v>10992</v>
      </c>
      <c r="C24" s="33">
        <v>4</v>
      </c>
      <c r="D24" s="50" t="s">
        <v>3355</v>
      </c>
      <c r="E24" s="50" t="s">
        <v>3417</v>
      </c>
      <c r="F24" s="50" t="s">
        <v>3986</v>
      </c>
      <c r="G24" s="50" t="s">
        <v>3423</v>
      </c>
      <c r="H24" s="50" t="s">
        <v>3417</v>
      </c>
      <c r="I24" s="50" t="s">
        <v>3426</v>
      </c>
      <c r="J24" s="50" t="s">
        <v>3417</v>
      </c>
      <c r="K24" s="50" t="str">
        <f t="shared" si="0"/>
        <v>000100003001004001</v>
      </c>
    </row>
    <row r="25" spans="1:11" s="2" customFormat="1">
      <c r="A25" s="32" t="s">
        <v>2848</v>
      </c>
      <c r="B25" s="32" t="s">
        <v>10993</v>
      </c>
      <c r="C25" s="33">
        <v>4</v>
      </c>
      <c r="D25" s="50" t="s">
        <v>3355</v>
      </c>
      <c r="E25" s="50" t="s">
        <v>3417</v>
      </c>
      <c r="F25" s="50" t="s">
        <v>3986</v>
      </c>
      <c r="G25" s="50" t="s">
        <v>3423</v>
      </c>
      <c r="H25" s="50" t="s">
        <v>3417</v>
      </c>
      <c r="I25" s="50" t="s">
        <v>3426</v>
      </c>
      <c r="J25" s="50" t="s">
        <v>3420</v>
      </c>
      <c r="K25" s="50" t="str">
        <f t="shared" si="0"/>
        <v>000100003001004002</v>
      </c>
    </row>
    <row r="26" spans="1:11" s="2" customFormat="1">
      <c r="A26" s="32" t="s">
        <v>2849</v>
      </c>
      <c r="B26" s="32" t="s">
        <v>10994</v>
      </c>
      <c r="C26" s="33">
        <v>4</v>
      </c>
      <c r="D26" s="50" t="s">
        <v>3355</v>
      </c>
      <c r="E26" s="50" t="s">
        <v>3417</v>
      </c>
      <c r="F26" s="50" t="s">
        <v>3986</v>
      </c>
      <c r="G26" s="50" t="s">
        <v>3423</v>
      </c>
      <c r="H26" s="50" t="s">
        <v>3417</v>
      </c>
      <c r="I26" s="50" t="s">
        <v>3426</v>
      </c>
      <c r="J26" s="50" t="s">
        <v>3423</v>
      </c>
      <c r="K26" s="50" t="str">
        <f t="shared" si="0"/>
        <v>000100003001004003</v>
      </c>
    </row>
    <row r="27" spans="1:11" s="2" customFormat="1">
      <c r="A27" s="32" t="s">
        <v>2850</v>
      </c>
      <c r="B27" s="32" t="s">
        <v>10995</v>
      </c>
      <c r="C27" s="33">
        <v>4</v>
      </c>
      <c r="D27" s="50" t="s">
        <v>3355</v>
      </c>
      <c r="E27" s="50" t="s">
        <v>3417</v>
      </c>
      <c r="F27" s="50" t="s">
        <v>3986</v>
      </c>
      <c r="G27" s="50" t="s">
        <v>3423</v>
      </c>
      <c r="H27" s="50" t="s">
        <v>3417</v>
      </c>
      <c r="I27" s="50" t="s">
        <v>3426</v>
      </c>
      <c r="J27" s="50" t="s">
        <v>3426</v>
      </c>
      <c r="K27" s="50" t="str">
        <f t="shared" si="0"/>
        <v>000100003001004004</v>
      </c>
    </row>
    <row r="28" spans="1:11" s="2" customFormat="1">
      <c r="A28" s="32" t="s">
        <v>2851</v>
      </c>
      <c r="B28" s="32" t="s">
        <v>10996</v>
      </c>
      <c r="C28" s="33">
        <v>4</v>
      </c>
      <c r="D28" s="50" t="s">
        <v>3355</v>
      </c>
      <c r="E28" s="50" t="s">
        <v>3417</v>
      </c>
      <c r="F28" s="50" t="s">
        <v>3986</v>
      </c>
      <c r="G28" s="50" t="s">
        <v>3423</v>
      </c>
      <c r="H28" s="50" t="s">
        <v>3417</v>
      </c>
      <c r="I28" s="50" t="s">
        <v>3426</v>
      </c>
      <c r="J28" s="50" t="s">
        <v>6993</v>
      </c>
      <c r="K28" s="50" t="str">
        <f t="shared" si="0"/>
        <v>000100003001004005</v>
      </c>
    </row>
    <row r="29" spans="1:11">
      <c r="A29" s="27" t="s">
        <v>2849</v>
      </c>
      <c r="B29" s="27"/>
      <c r="C29" s="28">
        <v>4</v>
      </c>
      <c r="D29" s="35" t="s">
        <v>3355</v>
      </c>
      <c r="E29" s="35" t="s">
        <v>3417</v>
      </c>
      <c r="F29" s="35" t="s">
        <v>3986</v>
      </c>
      <c r="G29" s="35" t="s">
        <v>3423</v>
      </c>
      <c r="H29" s="35" t="s">
        <v>3417</v>
      </c>
      <c r="I29" s="35" t="s">
        <v>3426</v>
      </c>
      <c r="J29" s="35" t="s">
        <v>7381</v>
      </c>
      <c r="K29" s="35" t="str">
        <f t="shared" si="0"/>
        <v>000100003001004006</v>
      </c>
    </row>
    <row r="30" spans="1:11">
      <c r="A30" s="27" t="s">
        <v>3587</v>
      </c>
      <c r="B30" s="27"/>
      <c r="C30" s="28">
        <v>4</v>
      </c>
      <c r="D30" s="35" t="s">
        <v>3355</v>
      </c>
      <c r="E30" s="35" t="s">
        <v>3417</v>
      </c>
      <c r="F30" s="35" t="s">
        <v>3986</v>
      </c>
      <c r="G30" s="35" t="s">
        <v>3423</v>
      </c>
      <c r="H30" s="35" t="s">
        <v>3417</v>
      </c>
      <c r="I30" s="35" t="s">
        <v>3426</v>
      </c>
      <c r="J30" s="35" t="s">
        <v>7385</v>
      </c>
      <c r="K30" s="35" t="str">
        <f t="shared" si="0"/>
        <v>000100003001004007</v>
      </c>
    </row>
    <row r="31" spans="1:11">
      <c r="A31" s="27" t="s">
        <v>2847</v>
      </c>
      <c r="B31" s="27"/>
      <c r="C31" s="28">
        <v>4</v>
      </c>
      <c r="D31" s="35" t="s">
        <v>3355</v>
      </c>
      <c r="E31" s="35" t="s">
        <v>3417</v>
      </c>
      <c r="F31" s="35" t="s">
        <v>3986</v>
      </c>
      <c r="G31" s="35" t="s">
        <v>3423</v>
      </c>
      <c r="H31" s="35" t="s">
        <v>3417</v>
      </c>
      <c r="I31" s="35" t="s">
        <v>3426</v>
      </c>
      <c r="J31" s="35" t="s">
        <v>3987</v>
      </c>
      <c r="K31" s="35" t="str">
        <f t="shared" si="0"/>
        <v>000100003001004008</v>
      </c>
    </row>
    <row r="32" spans="1:11">
      <c r="A32" s="27" t="s">
        <v>2848</v>
      </c>
      <c r="B32" s="27"/>
      <c r="C32" s="28">
        <v>4</v>
      </c>
      <c r="D32" s="35" t="s">
        <v>3355</v>
      </c>
      <c r="E32" s="35" t="s">
        <v>3417</v>
      </c>
      <c r="F32" s="35" t="s">
        <v>3986</v>
      </c>
      <c r="G32" s="35" t="s">
        <v>3423</v>
      </c>
      <c r="H32" s="35" t="s">
        <v>3417</v>
      </c>
      <c r="I32" s="35" t="s">
        <v>3426</v>
      </c>
      <c r="J32" s="35" t="s">
        <v>6967</v>
      </c>
      <c r="K32" s="35" t="str">
        <f t="shared" si="0"/>
        <v>000100003001004009</v>
      </c>
    </row>
    <row r="33" spans="1:11">
      <c r="A33" s="27" t="s">
        <v>2851</v>
      </c>
      <c r="B33" s="27"/>
      <c r="C33" s="28">
        <v>4</v>
      </c>
      <c r="D33" s="35" t="s">
        <v>3355</v>
      </c>
      <c r="E33" s="35" t="s">
        <v>3417</v>
      </c>
      <c r="F33" s="35" t="s">
        <v>3986</v>
      </c>
      <c r="G33" s="35" t="s">
        <v>3423</v>
      </c>
      <c r="H33" s="35" t="s">
        <v>3417</v>
      </c>
      <c r="I33" s="35" t="s">
        <v>3426</v>
      </c>
      <c r="J33" s="35" t="s">
        <v>3401</v>
      </c>
      <c r="K33" s="35" t="str">
        <f t="shared" si="0"/>
        <v>000100003001004010</v>
      </c>
    </row>
    <row r="34" spans="1:11">
      <c r="A34" s="27" t="s">
        <v>3588</v>
      </c>
      <c r="B34" s="27"/>
      <c r="C34" s="28">
        <v>4</v>
      </c>
      <c r="D34" s="35" t="s">
        <v>3355</v>
      </c>
      <c r="E34" s="35" t="s">
        <v>3417</v>
      </c>
      <c r="F34" s="35" t="s">
        <v>3986</v>
      </c>
      <c r="G34" s="35" t="s">
        <v>3423</v>
      </c>
      <c r="H34" s="35" t="s">
        <v>3417</v>
      </c>
      <c r="I34" s="35" t="s">
        <v>3426</v>
      </c>
      <c r="J34" s="35" t="s">
        <v>3404</v>
      </c>
      <c r="K34" s="35" t="str">
        <f t="shared" si="0"/>
        <v>000100003001004011</v>
      </c>
    </row>
    <row r="35" spans="1:11">
      <c r="A35" s="21" t="s">
        <v>604</v>
      </c>
      <c r="B35" s="21" t="s">
        <v>10997</v>
      </c>
      <c r="C35" s="22">
        <v>3</v>
      </c>
      <c r="D35" s="23" t="s">
        <v>3355</v>
      </c>
      <c r="E35" s="23" t="s">
        <v>3417</v>
      </c>
      <c r="F35" s="23" t="s">
        <v>3986</v>
      </c>
      <c r="G35" s="23" t="s">
        <v>3423</v>
      </c>
      <c r="H35" s="23" t="s">
        <v>3417</v>
      </c>
      <c r="I35" s="23" t="s">
        <v>6993</v>
      </c>
      <c r="J35" s="23"/>
      <c r="K35" s="23" t="str">
        <f t="shared" si="0"/>
        <v>000100003001005</v>
      </c>
    </row>
    <row r="36" spans="1:11" s="2" customFormat="1">
      <c r="A36" s="74" t="s">
        <v>2875</v>
      </c>
      <c r="B36" s="75" t="s">
        <v>10998</v>
      </c>
      <c r="C36" s="76">
        <v>4</v>
      </c>
      <c r="D36" s="77" t="s">
        <v>3355</v>
      </c>
      <c r="E36" s="77" t="s">
        <v>3417</v>
      </c>
      <c r="F36" s="77" t="s">
        <v>3986</v>
      </c>
      <c r="G36" s="77" t="s">
        <v>3423</v>
      </c>
      <c r="H36" s="77" t="s">
        <v>3417</v>
      </c>
      <c r="I36" s="77" t="s">
        <v>6993</v>
      </c>
      <c r="J36" s="77" t="s">
        <v>3417</v>
      </c>
      <c r="K36" s="77" t="str">
        <f t="shared" si="0"/>
        <v>000100003001005001</v>
      </c>
    </row>
    <row r="37" spans="1:11" s="2" customFormat="1">
      <c r="A37" s="74" t="s">
        <v>2876</v>
      </c>
      <c r="B37" s="75" t="s">
        <v>10999</v>
      </c>
      <c r="C37" s="76">
        <v>4</v>
      </c>
      <c r="D37" s="77" t="s">
        <v>3355</v>
      </c>
      <c r="E37" s="77" t="s">
        <v>3417</v>
      </c>
      <c r="F37" s="77" t="s">
        <v>3986</v>
      </c>
      <c r="G37" s="77" t="s">
        <v>3423</v>
      </c>
      <c r="H37" s="77" t="s">
        <v>3417</v>
      </c>
      <c r="I37" s="77" t="s">
        <v>6993</v>
      </c>
      <c r="J37" s="77" t="s">
        <v>3420</v>
      </c>
      <c r="K37" s="77" t="str">
        <f t="shared" si="0"/>
        <v>000100003001005002</v>
      </c>
    </row>
    <row r="38" spans="1:11" s="2" customFormat="1">
      <c r="A38" s="74" t="s">
        <v>2877</v>
      </c>
      <c r="B38" s="75" t="s">
        <v>11000</v>
      </c>
      <c r="C38" s="76">
        <v>4</v>
      </c>
      <c r="D38" s="77" t="s">
        <v>3355</v>
      </c>
      <c r="E38" s="77" t="s">
        <v>3417</v>
      </c>
      <c r="F38" s="77" t="s">
        <v>3986</v>
      </c>
      <c r="G38" s="77" t="s">
        <v>3423</v>
      </c>
      <c r="H38" s="77" t="s">
        <v>3417</v>
      </c>
      <c r="I38" s="77" t="s">
        <v>6993</v>
      </c>
      <c r="J38" s="77" t="s">
        <v>3423</v>
      </c>
      <c r="K38" s="77" t="str">
        <f t="shared" si="0"/>
        <v>000100003001005003</v>
      </c>
    </row>
    <row r="39" spans="1:11" s="2" customFormat="1">
      <c r="A39" s="74" t="s">
        <v>2878</v>
      </c>
      <c r="B39" s="75" t="s">
        <v>11001</v>
      </c>
      <c r="C39" s="76">
        <v>4</v>
      </c>
      <c r="D39" s="77" t="s">
        <v>3355</v>
      </c>
      <c r="E39" s="77" t="s">
        <v>3417</v>
      </c>
      <c r="F39" s="77" t="s">
        <v>3986</v>
      </c>
      <c r="G39" s="77" t="s">
        <v>3423</v>
      </c>
      <c r="H39" s="77" t="s">
        <v>3417</v>
      </c>
      <c r="I39" s="77" t="s">
        <v>6993</v>
      </c>
      <c r="J39" s="77" t="s">
        <v>3426</v>
      </c>
      <c r="K39" s="77" t="str">
        <f t="shared" si="0"/>
        <v>000100003001005004</v>
      </c>
    </row>
    <row r="40" spans="1:11">
      <c r="A40" s="78" t="s">
        <v>3544</v>
      </c>
      <c r="B40" s="79"/>
      <c r="C40" s="80">
        <v>4</v>
      </c>
      <c r="D40" s="81" t="s">
        <v>3355</v>
      </c>
      <c r="E40" s="81" t="s">
        <v>3417</v>
      </c>
      <c r="F40" s="81" t="s">
        <v>3986</v>
      </c>
      <c r="G40" s="81" t="s">
        <v>3423</v>
      </c>
      <c r="H40" s="81" t="s">
        <v>3417</v>
      </c>
      <c r="I40" s="81" t="s">
        <v>6993</v>
      </c>
      <c r="J40" s="81" t="s">
        <v>6993</v>
      </c>
      <c r="K40" s="81" t="str">
        <f t="shared" si="0"/>
        <v>000100003001005005</v>
      </c>
    </row>
    <row r="41" spans="1:11">
      <c r="A41" s="78" t="s">
        <v>3545</v>
      </c>
      <c r="B41" s="79"/>
      <c r="C41" s="80">
        <v>4</v>
      </c>
      <c r="D41" s="81" t="s">
        <v>3355</v>
      </c>
      <c r="E41" s="81" t="s">
        <v>3417</v>
      </c>
      <c r="F41" s="81" t="s">
        <v>3986</v>
      </c>
      <c r="G41" s="81" t="s">
        <v>3423</v>
      </c>
      <c r="H41" s="81" t="s">
        <v>3417</v>
      </c>
      <c r="I41" s="81" t="s">
        <v>6993</v>
      </c>
      <c r="J41" s="81" t="s">
        <v>7381</v>
      </c>
      <c r="K41" s="81" t="str">
        <f t="shared" si="0"/>
        <v>000100003001005006</v>
      </c>
    </row>
    <row r="42" spans="1:11">
      <c r="A42" s="78" t="s">
        <v>10774</v>
      </c>
      <c r="B42" s="79"/>
      <c r="C42" s="80">
        <v>4</v>
      </c>
      <c r="D42" s="81" t="s">
        <v>3355</v>
      </c>
      <c r="E42" s="81" t="s">
        <v>3417</v>
      </c>
      <c r="F42" s="81" t="s">
        <v>3986</v>
      </c>
      <c r="G42" s="81" t="s">
        <v>3423</v>
      </c>
      <c r="H42" s="81" t="s">
        <v>3417</v>
      </c>
      <c r="I42" s="81" t="s">
        <v>6993</v>
      </c>
      <c r="J42" s="81" t="s">
        <v>7385</v>
      </c>
      <c r="K42" s="81" t="str">
        <f t="shared" si="0"/>
        <v>000100003001005007</v>
      </c>
    </row>
    <row r="43" spans="1:11">
      <c r="A43" s="78" t="s">
        <v>10775</v>
      </c>
      <c r="B43" s="79"/>
      <c r="C43" s="80">
        <v>4</v>
      </c>
      <c r="D43" s="81" t="s">
        <v>3355</v>
      </c>
      <c r="E43" s="81" t="s">
        <v>3417</v>
      </c>
      <c r="F43" s="81" t="s">
        <v>3986</v>
      </c>
      <c r="G43" s="81" t="s">
        <v>3423</v>
      </c>
      <c r="H43" s="81" t="s">
        <v>3417</v>
      </c>
      <c r="I43" s="81" t="s">
        <v>6993</v>
      </c>
      <c r="J43" s="81" t="s">
        <v>3987</v>
      </c>
      <c r="K43" s="81" t="str">
        <f t="shared" si="0"/>
        <v>000100003001005008</v>
      </c>
    </row>
    <row r="44" spans="1:11">
      <c r="A44" s="78" t="s">
        <v>3548</v>
      </c>
      <c r="B44" s="79"/>
      <c r="C44" s="80">
        <v>4</v>
      </c>
      <c r="D44" s="81" t="s">
        <v>3355</v>
      </c>
      <c r="E44" s="81" t="s">
        <v>3417</v>
      </c>
      <c r="F44" s="81" t="s">
        <v>3986</v>
      </c>
      <c r="G44" s="81" t="s">
        <v>3423</v>
      </c>
      <c r="H44" s="81" t="s">
        <v>3417</v>
      </c>
      <c r="I44" s="81" t="s">
        <v>6993</v>
      </c>
      <c r="J44" s="81" t="s">
        <v>6967</v>
      </c>
      <c r="K44" s="81" t="str">
        <f t="shared" si="0"/>
        <v>000100003001005009</v>
      </c>
    </row>
    <row r="45" spans="1:11">
      <c r="A45" s="21" t="s">
        <v>607</v>
      </c>
      <c r="B45" s="21" t="s">
        <v>11002</v>
      </c>
      <c r="C45" s="22">
        <v>3</v>
      </c>
      <c r="D45" s="23" t="s">
        <v>3355</v>
      </c>
      <c r="E45" s="23" t="s">
        <v>3417</v>
      </c>
      <c r="F45" s="23" t="s">
        <v>3986</v>
      </c>
      <c r="G45" s="23" t="s">
        <v>3423</v>
      </c>
      <c r="H45" s="23" t="s">
        <v>3417</v>
      </c>
      <c r="I45" s="23" t="s">
        <v>7381</v>
      </c>
      <c r="J45" s="23"/>
      <c r="K45" s="23" t="str">
        <f t="shared" si="0"/>
        <v>000100003001006</v>
      </c>
    </row>
    <row r="46" spans="1:11">
      <c r="A46" s="21" t="s">
        <v>610</v>
      </c>
      <c r="B46" s="21" t="s">
        <v>11003</v>
      </c>
      <c r="C46" s="22">
        <v>3</v>
      </c>
      <c r="D46" s="23" t="s">
        <v>3355</v>
      </c>
      <c r="E46" s="23" t="s">
        <v>3417</v>
      </c>
      <c r="F46" s="23" t="s">
        <v>3986</v>
      </c>
      <c r="G46" s="23" t="s">
        <v>3423</v>
      </c>
      <c r="H46" s="23" t="s">
        <v>3417</v>
      </c>
      <c r="I46" s="23" t="s">
        <v>7385</v>
      </c>
      <c r="J46" s="23"/>
      <c r="K46" s="23" t="str">
        <f t="shared" si="0"/>
        <v>000100003001007</v>
      </c>
    </row>
    <row r="47" spans="1:11">
      <c r="A47" s="21" t="s">
        <v>9961</v>
      </c>
      <c r="B47" s="21" t="s">
        <v>11004</v>
      </c>
      <c r="C47" s="22">
        <v>3</v>
      </c>
      <c r="D47" s="23" t="s">
        <v>3355</v>
      </c>
      <c r="E47" s="23" t="s">
        <v>3417</v>
      </c>
      <c r="F47" s="23" t="s">
        <v>3986</v>
      </c>
      <c r="G47" s="23" t="s">
        <v>3423</v>
      </c>
      <c r="H47" s="23" t="s">
        <v>3417</v>
      </c>
      <c r="I47" s="23" t="s">
        <v>3987</v>
      </c>
      <c r="J47" s="23"/>
      <c r="K47" s="23" t="str">
        <f t="shared" si="0"/>
        <v>000100003001008</v>
      </c>
    </row>
    <row r="48" spans="1:11">
      <c r="A48" s="79" t="s">
        <v>11005</v>
      </c>
      <c r="B48" s="79" t="s">
        <v>11006</v>
      </c>
      <c r="C48" s="80">
        <v>4</v>
      </c>
      <c r="D48" s="81" t="s">
        <v>3355</v>
      </c>
      <c r="E48" s="81" t="s">
        <v>3417</v>
      </c>
      <c r="F48" s="81" t="s">
        <v>3986</v>
      </c>
      <c r="G48" s="81" t="s">
        <v>3423</v>
      </c>
      <c r="H48" s="81" t="s">
        <v>3417</v>
      </c>
      <c r="I48" s="81" t="s">
        <v>3987</v>
      </c>
      <c r="J48" s="81" t="s">
        <v>3417</v>
      </c>
      <c r="K48" s="81" t="str">
        <f t="shared" si="0"/>
        <v>000100003001008001</v>
      </c>
    </row>
    <row r="49" spans="1:11">
      <c r="A49" s="79" t="s">
        <v>2752</v>
      </c>
      <c r="B49" s="79" t="s">
        <v>11007</v>
      </c>
      <c r="C49" s="80">
        <v>4</v>
      </c>
      <c r="D49" s="81" t="s">
        <v>3355</v>
      </c>
      <c r="E49" s="81" t="s">
        <v>3417</v>
      </c>
      <c r="F49" s="81" t="s">
        <v>3986</v>
      </c>
      <c r="G49" s="81" t="s">
        <v>3423</v>
      </c>
      <c r="H49" s="81" t="s">
        <v>3417</v>
      </c>
      <c r="I49" s="81" t="s">
        <v>3987</v>
      </c>
      <c r="J49" s="81" t="s">
        <v>3420</v>
      </c>
      <c r="K49" s="81" t="str">
        <f t="shared" si="0"/>
        <v>000100003001008002</v>
      </c>
    </row>
    <row r="50" spans="1:11">
      <c r="A50" s="79" t="s">
        <v>11008</v>
      </c>
      <c r="B50" s="79" t="s">
        <v>11009</v>
      </c>
      <c r="C50" s="80">
        <v>4</v>
      </c>
      <c r="D50" s="81" t="s">
        <v>3355</v>
      </c>
      <c r="E50" s="81" t="s">
        <v>3417</v>
      </c>
      <c r="F50" s="81" t="s">
        <v>3986</v>
      </c>
      <c r="G50" s="81" t="s">
        <v>3423</v>
      </c>
      <c r="H50" s="81" t="s">
        <v>3417</v>
      </c>
      <c r="I50" s="81" t="s">
        <v>3987</v>
      </c>
      <c r="J50" s="81" t="s">
        <v>3423</v>
      </c>
      <c r="K50" s="81" t="str">
        <f t="shared" si="0"/>
        <v>000100003001008003</v>
      </c>
    </row>
    <row r="51" spans="1:11">
      <c r="A51" s="21" t="s">
        <v>11010</v>
      </c>
      <c r="B51" s="21" t="s">
        <v>11011</v>
      </c>
      <c r="C51" s="22">
        <v>3</v>
      </c>
      <c r="D51" s="23" t="s">
        <v>3355</v>
      </c>
      <c r="E51" s="23" t="s">
        <v>3417</v>
      </c>
      <c r="F51" s="23" t="s">
        <v>3986</v>
      </c>
      <c r="G51" s="23" t="s">
        <v>3423</v>
      </c>
      <c r="H51" s="23" t="s">
        <v>3417</v>
      </c>
      <c r="I51" s="23" t="s">
        <v>6967</v>
      </c>
      <c r="J51" s="23"/>
      <c r="K51" s="23" t="str">
        <f t="shared" ref="K51:K172" si="1">D51&amp;E51&amp;F51&amp;G51&amp;H51&amp;I51&amp;J51</f>
        <v>000100003001009</v>
      </c>
    </row>
    <row r="52" spans="1:11">
      <c r="A52" s="21" t="s">
        <v>612</v>
      </c>
      <c r="B52" s="21"/>
      <c r="C52" s="22">
        <v>3</v>
      </c>
      <c r="D52" s="21" t="s">
        <v>3355</v>
      </c>
      <c r="E52" s="21" t="s">
        <v>3417</v>
      </c>
      <c r="F52" s="21" t="s">
        <v>3986</v>
      </c>
      <c r="G52" s="21" t="s">
        <v>3423</v>
      </c>
      <c r="H52" s="21" t="s">
        <v>3417</v>
      </c>
      <c r="I52" s="21" t="s">
        <v>3401</v>
      </c>
      <c r="J52" s="21"/>
      <c r="K52" s="21" t="str">
        <f t="shared" si="1"/>
        <v>000100003001010</v>
      </c>
    </row>
    <row r="53" spans="1:11">
      <c r="A53" s="24" t="s">
        <v>3589</v>
      </c>
      <c r="B53" s="24"/>
      <c r="C53" s="46">
        <v>4</v>
      </c>
      <c r="D53" s="35" t="s">
        <v>3355</v>
      </c>
      <c r="E53" s="35" t="s">
        <v>3417</v>
      </c>
      <c r="F53" s="35" t="s">
        <v>3986</v>
      </c>
      <c r="G53" s="35" t="s">
        <v>3423</v>
      </c>
      <c r="H53" s="35" t="s">
        <v>3417</v>
      </c>
      <c r="I53" s="26" t="s">
        <v>3401</v>
      </c>
      <c r="J53" s="26" t="s">
        <v>3417</v>
      </c>
      <c r="K53" s="26" t="str">
        <f t="shared" si="1"/>
        <v>000100003001010001</v>
      </c>
    </row>
    <row r="54" spans="1:11">
      <c r="A54" s="24" t="s">
        <v>3590</v>
      </c>
      <c r="B54" s="24"/>
      <c r="C54" s="46">
        <v>4</v>
      </c>
      <c r="D54" s="27" t="s">
        <v>3355</v>
      </c>
      <c r="E54" s="27" t="s">
        <v>3417</v>
      </c>
      <c r="F54" s="27" t="s">
        <v>3986</v>
      </c>
      <c r="G54" s="27" t="s">
        <v>3423</v>
      </c>
      <c r="H54" s="27" t="s">
        <v>3417</v>
      </c>
      <c r="I54" s="26" t="s">
        <v>3401</v>
      </c>
      <c r="J54" s="26" t="s">
        <v>3420</v>
      </c>
      <c r="K54" s="26" t="str">
        <f t="shared" si="1"/>
        <v>000100003001010002</v>
      </c>
    </row>
    <row r="55" spans="1:11">
      <c r="A55" s="24" t="s">
        <v>2957</v>
      </c>
      <c r="B55" s="24"/>
      <c r="C55" s="46">
        <v>4</v>
      </c>
      <c r="D55" s="35" t="s">
        <v>3355</v>
      </c>
      <c r="E55" s="35" t="s">
        <v>3417</v>
      </c>
      <c r="F55" s="35" t="s">
        <v>3986</v>
      </c>
      <c r="G55" s="35" t="s">
        <v>3423</v>
      </c>
      <c r="H55" s="35" t="s">
        <v>3417</v>
      </c>
      <c r="I55" s="26" t="s">
        <v>3401</v>
      </c>
      <c r="J55" s="26" t="s">
        <v>3423</v>
      </c>
      <c r="K55" s="26" t="str">
        <f t="shared" si="1"/>
        <v>000100003001010003</v>
      </c>
    </row>
    <row r="56" spans="1:11">
      <c r="A56" s="21" t="s">
        <v>615</v>
      </c>
      <c r="B56" s="21" t="s">
        <v>11011</v>
      </c>
      <c r="C56" s="22">
        <v>3</v>
      </c>
      <c r="D56" s="22" t="s">
        <v>3355</v>
      </c>
      <c r="E56" s="22" t="s">
        <v>3417</v>
      </c>
      <c r="F56" s="22" t="s">
        <v>3986</v>
      </c>
      <c r="G56" s="22" t="s">
        <v>3423</v>
      </c>
      <c r="H56" s="22" t="s">
        <v>3417</v>
      </c>
      <c r="I56" s="23" t="s">
        <v>3404</v>
      </c>
      <c r="J56" s="22"/>
      <c r="K56" s="22" t="str">
        <f t="shared" si="1"/>
        <v>000100003001011</v>
      </c>
    </row>
    <row r="57" spans="1:11">
      <c r="A57" s="24" t="s">
        <v>2751</v>
      </c>
      <c r="B57" s="24"/>
      <c r="C57" s="46">
        <v>4</v>
      </c>
      <c r="D57" s="35" t="s">
        <v>3355</v>
      </c>
      <c r="E57" s="35" t="s">
        <v>3417</v>
      </c>
      <c r="F57" s="35" t="s">
        <v>3986</v>
      </c>
      <c r="G57" s="35" t="s">
        <v>3423</v>
      </c>
      <c r="H57" s="35" t="s">
        <v>3417</v>
      </c>
      <c r="I57" s="26" t="s">
        <v>3404</v>
      </c>
      <c r="J57" s="26" t="s">
        <v>3426</v>
      </c>
      <c r="K57" s="26" t="str">
        <f t="shared" si="1"/>
        <v>000100003001011004</v>
      </c>
    </row>
    <row r="58" spans="1:11">
      <c r="A58" s="24" t="s">
        <v>2752</v>
      </c>
      <c r="B58" s="24"/>
      <c r="C58" s="46">
        <v>4</v>
      </c>
      <c r="D58" s="35" t="s">
        <v>3355</v>
      </c>
      <c r="E58" s="35" t="s">
        <v>3417</v>
      </c>
      <c r="F58" s="35" t="s">
        <v>3986</v>
      </c>
      <c r="G58" s="35" t="s">
        <v>3423</v>
      </c>
      <c r="H58" s="35" t="s">
        <v>3417</v>
      </c>
      <c r="I58" s="26" t="s">
        <v>3404</v>
      </c>
      <c r="J58" s="26" t="s">
        <v>6993</v>
      </c>
      <c r="K58" s="26" t="str">
        <f t="shared" si="1"/>
        <v>000100003001011005</v>
      </c>
    </row>
    <row r="59" spans="1:11">
      <c r="A59" s="24" t="s">
        <v>2753</v>
      </c>
      <c r="B59" s="24"/>
      <c r="C59" s="46">
        <v>4</v>
      </c>
      <c r="D59" s="35" t="s">
        <v>3355</v>
      </c>
      <c r="E59" s="35" t="s">
        <v>3417</v>
      </c>
      <c r="F59" s="35" t="s">
        <v>3986</v>
      </c>
      <c r="G59" s="35" t="s">
        <v>3423</v>
      </c>
      <c r="H59" s="35" t="s">
        <v>3417</v>
      </c>
      <c r="I59" s="26" t="s">
        <v>3404</v>
      </c>
      <c r="J59" s="26" t="s">
        <v>7381</v>
      </c>
      <c r="K59" s="26" t="str">
        <f t="shared" si="1"/>
        <v>000100003001011006</v>
      </c>
    </row>
    <row r="60" spans="1:11">
      <c r="A60" s="21" t="s">
        <v>619</v>
      </c>
      <c r="B60" s="21"/>
      <c r="C60" s="22">
        <v>3</v>
      </c>
      <c r="D60" s="22" t="s">
        <v>3355</v>
      </c>
      <c r="E60" s="22" t="s">
        <v>3417</v>
      </c>
      <c r="F60" s="22" t="s">
        <v>3986</v>
      </c>
      <c r="G60" s="22" t="s">
        <v>3423</v>
      </c>
      <c r="H60" s="22" t="s">
        <v>3417</v>
      </c>
      <c r="I60" s="23" t="s">
        <v>6973</v>
      </c>
      <c r="J60" s="22"/>
      <c r="K60" s="22" t="str">
        <f t="shared" si="1"/>
        <v>000100003001012</v>
      </c>
    </row>
    <row r="61" spans="1:11">
      <c r="A61" s="24" t="s">
        <v>2887</v>
      </c>
      <c r="B61" s="24"/>
      <c r="C61" s="46">
        <v>4</v>
      </c>
      <c r="D61" s="35" t="s">
        <v>3355</v>
      </c>
      <c r="E61" s="35" t="s">
        <v>3417</v>
      </c>
      <c r="F61" s="35" t="s">
        <v>3986</v>
      </c>
      <c r="G61" s="35" t="s">
        <v>3423</v>
      </c>
      <c r="H61" s="35" t="s">
        <v>3417</v>
      </c>
      <c r="I61" s="26" t="s">
        <v>6973</v>
      </c>
      <c r="J61" s="26" t="s">
        <v>3417</v>
      </c>
      <c r="K61" s="28" t="str">
        <f t="shared" si="1"/>
        <v>000100003001012001</v>
      </c>
    </row>
    <row r="62" spans="1:11">
      <c r="A62" s="24" t="s">
        <v>2888</v>
      </c>
      <c r="B62" s="24"/>
      <c r="C62" s="46">
        <v>4</v>
      </c>
      <c r="D62" s="35" t="s">
        <v>3355</v>
      </c>
      <c r="E62" s="35" t="s">
        <v>3417</v>
      </c>
      <c r="F62" s="35" t="s">
        <v>3986</v>
      </c>
      <c r="G62" s="35" t="s">
        <v>3423</v>
      </c>
      <c r="H62" s="35" t="s">
        <v>3417</v>
      </c>
      <c r="I62" s="26" t="s">
        <v>6973</v>
      </c>
      <c r="J62" s="26" t="s">
        <v>3420</v>
      </c>
      <c r="K62" s="28" t="str">
        <f t="shared" si="1"/>
        <v>000100003001012002</v>
      </c>
    </row>
    <row r="63" spans="1:11">
      <c r="A63" s="24" t="s">
        <v>2889</v>
      </c>
      <c r="B63" s="24"/>
      <c r="C63" s="46">
        <v>4</v>
      </c>
      <c r="D63" s="35" t="s">
        <v>3355</v>
      </c>
      <c r="E63" s="35" t="s">
        <v>3417</v>
      </c>
      <c r="F63" s="35" t="s">
        <v>3986</v>
      </c>
      <c r="G63" s="35" t="s">
        <v>3423</v>
      </c>
      <c r="H63" s="35" t="s">
        <v>3417</v>
      </c>
      <c r="I63" s="26" t="s">
        <v>6973</v>
      </c>
      <c r="J63" s="26" t="s">
        <v>3423</v>
      </c>
      <c r="K63" s="28" t="str">
        <f t="shared" si="1"/>
        <v>000100003001012003</v>
      </c>
    </row>
    <row r="64" spans="1:11">
      <c r="A64" s="24" t="s">
        <v>2890</v>
      </c>
      <c r="B64" s="24"/>
      <c r="C64" s="46">
        <v>4</v>
      </c>
      <c r="D64" s="35" t="s">
        <v>3355</v>
      </c>
      <c r="E64" s="35" t="s">
        <v>3417</v>
      </c>
      <c r="F64" s="35" t="s">
        <v>3986</v>
      </c>
      <c r="G64" s="35" t="s">
        <v>3423</v>
      </c>
      <c r="H64" s="35" t="s">
        <v>3417</v>
      </c>
      <c r="I64" s="26" t="s">
        <v>6973</v>
      </c>
      <c r="J64" s="26" t="s">
        <v>3426</v>
      </c>
      <c r="K64" s="28" t="str">
        <f t="shared" si="1"/>
        <v>000100003001012004</v>
      </c>
    </row>
    <row r="65" spans="1:11">
      <c r="A65" s="24" t="s">
        <v>2891</v>
      </c>
      <c r="B65" s="24"/>
      <c r="C65" s="46">
        <v>4</v>
      </c>
      <c r="D65" s="35" t="s">
        <v>3355</v>
      </c>
      <c r="E65" s="35" t="s">
        <v>3417</v>
      </c>
      <c r="F65" s="35" t="s">
        <v>3986</v>
      </c>
      <c r="G65" s="35" t="s">
        <v>3423</v>
      </c>
      <c r="H65" s="35" t="s">
        <v>3417</v>
      </c>
      <c r="I65" s="26" t="s">
        <v>6973</v>
      </c>
      <c r="J65" s="26" t="s">
        <v>6993</v>
      </c>
      <c r="K65" s="28" t="str">
        <f t="shared" si="1"/>
        <v>000100003001012005</v>
      </c>
    </row>
    <row r="66" spans="1:11">
      <c r="A66" s="24" t="s">
        <v>2892</v>
      </c>
      <c r="B66" s="24"/>
      <c r="C66" s="46">
        <v>4</v>
      </c>
      <c r="D66" s="35" t="s">
        <v>3355</v>
      </c>
      <c r="E66" s="35" t="s">
        <v>3417</v>
      </c>
      <c r="F66" s="35" t="s">
        <v>3986</v>
      </c>
      <c r="G66" s="35" t="s">
        <v>3423</v>
      </c>
      <c r="H66" s="35" t="s">
        <v>3417</v>
      </c>
      <c r="I66" s="26" t="s">
        <v>6973</v>
      </c>
      <c r="J66" s="26" t="s">
        <v>7381</v>
      </c>
      <c r="K66" s="28" t="str">
        <f t="shared" si="1"/>
        <v>000100003001012006</v>
      </c>
    </row>
    <row r="67" spans="1:11">
      <c r="A67" s="24" t="s">
        <v>2893</v>
      </c>
      <c r="B67" s="24"/>
      <c r="C67" s="46">
        <v>4</v>
      </c>
      <c r="D67" s="35" t="s">
        <v>3355</v>
      </c>
      <c r="E67" s="35" t="s">
        <v>3417</v>
      </c>
      <c r="F67" s="35" t="s">
        <v>3986</v>
      </c>
      <c r="G67" s="35" t="s">
        <v>3423</v>
      </c>
      <c r="H67" s="35" t="s">
        <v>3417</v>
      </c>
      <c r="I67" s="26" t="s">
        <v>6973</v>
      </c>
      <c r="J67" s="26" t="s">
        <v>7385</v>
      </c>
      <c r="K67" s="28" t="str">
        <f t="shared" si="1"/>
        <v>000100003001012007</v>
      </c>
    </row>
    <row r="68" spans="1:11">
      <c r="A68" s="24" t="s">
        <v>2894</v>
      </c>
      <c r="B68" s="24"/>
      <c r="C68" s="46">
        <v>4</v>
      </c>
      <c r="D68" s="35" t="s">
        <v>3355</v>
      </c>
      <c r="E68" s="35" t="s">
        <v>3417</v>
      </c>
      <c r="F68" s="35" t="s">
        <v>3986</v>
      </c>
      <c r="G68" s="35" t="s">
        <v>3423</v>
      </c>
      <c r="H68" s="35" t="s">
        <v>3417</v>
      </c>
      <c r="I68" s="26" t="s">
        <v>6973</v>
      </c>
      <c r="J68" s="26" t="s">
        <v>3987</v>
      </c>
      <c r="K68" s="28" t="str">
        <f t="shared" si="1"/>
        <v>000100003001012008</v>
      </c>
    </row>
    <row r="69" spans="1:11">
      <c r="A69" s="24" t="s">
        <v>2895</v>
      </c>
      <c r="B69" s="24"/>
      <c r="C69" s="46">
        <v>4</v>
      </c>
      <c r="D69" s="35" t="s">
        <v>3355</v>
      </c>
      <c r="E69" s="35" t="s">
        <v>3417</v>
      </c>
      <c r="F69" s="35" t="s">
        <v>3986</v>
      </c>
      <c r="G69" s="35" t="s">
        <v>3423</v>
      </c>
      <c r="H69" s="35" t="s">
        <v>3417</v>
      </c>
      <c r="I69" s="26" t="s">
        <v>6973</v>
      </c>
      <c r="J69" s="26" t="s">
        <v>6967</v>
      </c>
      <c r="K69" s="28" t="str">
        <f t="shared" si="1"/>
        <v>000100003001012009</v>
      </c>
    </row>
    <row r="70" spans="1:11">
      <c r="A70" s="24" t="s">
        <v>2896</v>
      </c>
      <c r="B70" s="24"/>
      <c r="C70" s="46">
        <v>4</v>
      </c>
      <c r="D70" s="35" t="s">
        <v>3355</v>
      </c>
      <c r="E70" s="35" t="s">
        <v>3417</v>
      </c>
      <c r="F70" s="35" t="s">
        <v>3986</v>
      </c>
      <c r="G70" s="35" t="s">
        <v>3423</v>
      </c>
      <c r="H70" s="35" t="s">
        <v>3417</v>
      </c>
      <c r="I70" s="26" t="s">
        <v>6973</v>
      </c>
      <c r="J70" s="26" t="s">
        <v>3401</v>
      </c>
      <c r="K70" s="28" t="str">
        <f t="shared" si="1"/>
        <v>000100003001012010</v>
      </c>
    </row>
    <row r="71" spans="1:11">
      <c r="A71" s="24" t="s">
        <v>2897</v>
      </c>
      <c r="B71" s="24"/>
      <c r="C71" s="46">
        <v>4</v>
      </c>
      <c r="D71" s="35" t="s">
        <v>3355</v>
      </c>
      <c r="E71" s="35" t="s">
        <v>3417</v>
      </c>
      <c r="F71" s="35" t="s">
        <v>3986</v>
      </c>
      <c r="G71" s="35" t="s">
        <v>3423</v>
      </c>
      <c r="H71" s="35" t="s">
        <v>3417</v>
      </c>
      <c r="I71" s="26" t="s">
        <v>6973</v>
      </c>
      <c r="J71" s="26" t="s">
        <v>3404</v>
      </c>
      <c r="K71" s="28" t="str">
        <f t="shared" si="1"/>
        <v>000100003001012011</v>
      </c>
    </row>
    <row r="72" spans="1:11">
      <c r="A72" s="24" t="s">
        <v>2898</v>
      </c>
      <c r="B72" s="24"/>
      <c r="C72" s="46">
        <v>4</v>
      </c>
      <c r="D72" s="35" t="s">
        <v>3355</v>
      </c>
      <c r="E72" s="35" t="s">
        <v>3417</v>
      </c>
      <c r="F72" s="35" t="s">
        <v>3986</v>
      </c>
      <c r="G72" s="35" t="s">
        <v>3423</v>
      </c>
      <c r="H72" s="35" t="s">
        <v>3417</v>
      </c>
      <c r="I72" s="26" t="s">
        <v>6973</v>
      </c>
      <c r="J72" s="26" t="s">
        <v>6973</v>
      </c>
      <c r="K72" s="28" t="str">
        <f t="shared" si="1"/>
        <v>000100003001012012</v>
      </c>
    </row>
    <row r="73" spans="1:11">
      <c r="A73" s="24" t="s">
        <v>2899</v>
      </c>
      <c r="B73" s="24"/>
      <c r="C73" s="46">
        <v>4</v>
      </c>
      <c r="D73" s="35" t="s">
        <v>3355</v>
      </c>
      <c r="E73" s="35" t="s">
        <v>3417</v>
      </c>
      <c r="F73" s="35" t="s">
        <v>3986</v>
      </c>
      <c r="G73" s="35" t="s">
        <v>3423</v>
      </c>
      <c r="H73" s="35" t="s">
        <v>3417</v>
      </c>
      <c r="I73" s="26" t="s">
        <v>6973</v>
      </c>
      <c r="J73" s="26" t="s">
        <v>6976</v>
      </c>
      <c r="K73" s="28" t="str">
        <f t="shared" si="1"/>
        <v>000100003001012013</v>
      </c>
    </row>
    <row r="74" spans="1:11">
      <c r="A74" s="24" t="s">
        <v>2900</v>
      </c>
      <c r="B74" s="24"/>
      <c r="C74" s="46">
        <v>4</v>
      </c>
      <c r="D74" s="35" t="s">
        <v>3355</v>
      </c>
      <c r="E74" s="35" t="s">
        <v>3417</v>
      </c>
      <c r="F74" s="35" t="s">
        <v>3986</v>
      </c>
      <c r="G74" s="35" t="s">
        <v>3423</v>
      </c>
      <c r="H74" s="35" t="s">
        <v>3417</v>
      </c>
      <c r="I74" s="26" t="s">
        <v>6973</v>
      </c>
      <c r="J74" s="26" t="s">
        <v>6979</v>
      </c>
      <c r="K74" s="28" t="str">
        <f t="shared" si="1"/>
        <v>000100003001012014</v>
      </c>
    </row>
    <row r="75" spans="1:11">
      <c r="A75" s="24" t="s">
        <v>2901</v>
      </c>
      <c r="B75" s="24"/>
      <c r="C75" s="46">
        <v>4</v>
      </c>
      <c r="D75" s="35" t="s">
        <v>3355</v>
      </c>
      <c r="E75" s="35" t="s">
        <v>3417</v>
      </c>
      <c r="F75" s="35" t="s">
        <v>3986</v>
      </c>
      <c r="G75" s="35" t="s">
        <v>3423</v>
      </c>
      <c r="H75" s="35" t="s">
        <v>3417</v>
      </c>
      <c r="I75" s="26" t="s">
        <v>6973</v>
      </c>
      <c r="J75" s="26" t="s">
        <v>6982</v>
      </c>
      <c r="K75" s="28" t="str">
        <f t="shared" si="1"/>
        <v>000100003001012015</v>
      </c>
    </row>
    <row r="76" spans="1:11">
      <c r="A76" s="24" t="s">
        <v>2902</v>
      </c>
      <c r="B76" s="24"/>
      <c r="C76" s="46">
        <v>4</v>
      </c>
      <c r="D76" s="35" t="s">
        <v>3355</v>
      </c>
      <c r="E76" s="35" t="s">
        <v>3417</v>
      </c>
      <c r="F76" s="35" t="s">
        <v>3986</v>
      </c>
      <c r="G76" s="35" t="s">
        <v>3423</v>
      </c>
      <c r="H76" s="35" t="s">
        <v>3417</v>
      </c>
      <c r="I76" s="26" t="s">
        <v>6973</v>
      </c>
      <c r="J76" s="26" t="s">
        <v>6985</v>
      </c>
      <c r="K76" s="28" t="str">
        <f t="shared" si="1"/>
        <v>000100003001012016</v>
      </c>
    </row>
    <row r="77" spans="1:11">
      <c r="A77" s="24" t="s">
        <v>2903</v>
      </c>
      <c r="B77" s="24"/>
      <c r="C77" s="46">
        <v>4</v>
      </c>
      <c r="D77" s="35" t="s">
        <v>3355</v>
      </c>
      <c r="E77" s="35" t="s">
        <v>3417</v>
      </c>
      <c r="F77" s="35" t="s">
        <v>3986</v>
      </c>
      <c r="G77" s="35" t="s">
        <v>3423</v>
      </c>
      <c r="H77" s="35" t="s">
        <v>3417</v>
      </c>
      <c r="I77" s="26" t="s">
        <v>6973</v>
      </c>
      <c r="J77" s="26" t="s">
        <v>6988</v>
      </c>
      <c r="K77" s="28" t="str">
        <f t="shared" si="1"/>
        <v>000100003001012017</v>
      </c>
    </row>
    <row r="78" spans="1:11">
      <c r="A78" s="24" t="s">
        <v>2904</v>
      </c>
      <c r="B78" s="24"/>
      <c r="C78" s="46">
        <v>4</v>
      </c>
      <c r="D78" s="35" t="s">
        <v>3355</v>
      </c>
      <c r="E78" s="35" t="s">
        <v>3417</v>
      </c>
      <c r="F78" s="35" t="s">
        <v>3986</v>
      </c>
      <c r="G78" s="35" t="s">
        <v>3423</v>
      </c>
      <c r="H78" s="35" t="s">
        <v>3417</v>
      </c>
      <c r="I78" s="26" t="s">
        <v>6973</v>
      </c>
      <c r="J78" s="26" t="s">
        <v>6946</v>
      </c>
      <c r="K78" s="28" t="str">
        <f t="shared" si="1"/>
        <v>000100003001012018</v>
      </c>
    </row>
    <row r="79" spans="1:11">
      <c r="A79" s="24" t="s">
        <v>2905</v>
      </c>
      <c r="B79" s="24"/>
      <c r="C79" s="46">
        <v>4</v>
      </c>
      <c r="D79" s="35" t="s">
        <v>3355</v>
      </c>
      <c r="E79" s="35" t="s">
        <v>3417</v>
      </c>
      <c r="F79" s="35" t="s">
        <v>3986</v>
      </c>
      <c r="G79" s="35" t="s">
        <v>3423</v>
      </c>
      <c r="H79" s="35" t="s">
        <v>3417</v>
      </c>
      <c r="I79" s="26" t="s">
        <v>6973</v>
      </c>
      <c r="J79" s="26" t="s">
        <v>6949</v>
      </c>
      <c r="K79" s="28" t="str">
        <f t="shared" si="1"/>
        <v>000100003001012019</v>
      </c>
    </row>
    <row r="80" spans="1:11">
      <c r="A80" s="24" t="s">
        <v>2906</v>
      </c>
      <c r="B80" s="24"/>
      <c r="C80" s="46">
        <v>4</v>
      </c>
      <c r="D80" s="35" t="s">
        <v>3355</v>
      </c>
      <c r="E80" s="35" t="s">
        <v>3417</v>
      </c>
      <c r="F80" s="35" t="s">
        <v>3986</v>
      </c>
      <c r="G80" s="35" t="s">
        <v>3423</v>
      </c>
      <c r="H80" s="35" t="s">
        <v>3417</v>
      </c>
      <c r="I80" s="26" t="s">
        <v>6973</v>
      </c>
      <c r="J80" s="26" t="s">
        <v>6952</v>
      </c>
      <c r="K80" s="28" t="str">
        <f t="shared" si="1"/>
        <v>000100003001012020</v>
      </c>
    </row>
    <row r="81" spans="1:11">
      <c r="A81" s="24" t="s">
        <v>2907</v>
      </c>
      <c r="B81" s="24"/>
      <c r="C81" s="46">
        <v>4</v>
      </c>
      <c r="D81" s="35" t="s">
        <v>3355</v>
      </c>
      <c r="E81" s="35" t="s">
        <v>3417</v>
      </c>
      <c r="F81" s="35" t="s">
        <v>3986</v>
      </c>
      <c r="G81" s="35" t="s">
        <v>3423</v>
      </c>
      <c r="H81" s="35" t="s">
        <v>3417</v>
      </c>
      <c r="I81" s="26" t="s">
        <v>6973</v>
      </c>
      <c r="J81" s="26" t="s">
        <v>6955</v>
      </c>
      <c r="K81" s="28" t="str">
        <f t="shared" si="1"/>
        <v>000100003001012021</v>
      </c>
    </row>
    <row r="82" spans="1:11">
      <c r="A82" s="24" t="s">
        <v>2908</v>
      </c>
      <c r="B82" s="24"/>
      <c r="C82" s="46">
        <v>4</v>
      </c>
      <c r="D82" s="35" t="s">
        <v>3355</v>
      </c>
      <c r="E82" s="35" t="s">
        <v>3417</v>
      </c>
      <c r="F82" s="35" t="s">
        <v>3986</v>
      </c>
      <c r="G82" s="35" t="s">
        <v>3423</v>
      </c>
      <c r="H82" s="35" t="s">
        <v>3417</v>
      </c>
      <c r="I82" s="26" t="s">
        <v>6973</v>
      </c>
      <c r="J82" s="26" t="s">
        <v>6958</v>
      </c>
      <c r="K82" s="28" t="str">
        <f t="shared" si="1"/>
        <v>000100003001012022</v>
      </c>
    </row>
    <row r="83" spans="1:11">
      <c r="A83" s="24" t="s">
        <v>2909</v>
      </c>
      <c r="B83" s="24"/>
      <c r="C83" s="46">
        <v>4</v>
      </c>
      <c r="D83" s="35" t="s">
        <v>3355</v>
      </c>
      <c r="E83" s="35" t="s">
        <v>3417</v>
      </c>
      <c r="F83" s="35" t="s">
        <v>3986</v>
      </c>
      <c r="G83" s="35" t="s">
        <v>3423</v>
      </c>
      <c r="H83" s="35" t="s">
        <v>3417</v>
      </c>
      <c r="I83" s="26" t="s">
        <v>6973</v>
      </c>
      <c r="J83" s="26" t="s">
        <v>6995</v>
      </c>
      <c r="K83" s="28" t="str">
        <f t="shared" si="1"/>
        <v>000100003001012023</v>
      </c>
    </row>
    <row r="84" spans="1:11">
      <c r="A84" s="24" t="s">
        <v>2910</v>
      </c>
      <c r="B84" s="24"/>
      <c r="C84" s="46">
        <v>4</v>
      </c>
      <c r="D84" s="35" t="s">
        <v>3355</v>
      </c>
      <c r="E84" s="35" t="s">
        <v>3417</v>
      </c>
      <c r="F84" s="35" t="s">
        <v>3986</v>
      </c>
      <c r="G84" s="35" t="s">
        <v>3423</v>
      </c>
      <c r="H84" s="35" t="s">
        <v>3417</v>
      </c>
      <c r="I84" s="26" t="s">
        <v>6973</v>
      </c>
      <c r="J84" s="26" t="s">
        <v>6997</v>
      </c>
      <c r="K84" s="28" t="str">
        <f t="shared" si="1"/>
        <v>000100003001012024</v>
      </c>
    </row>
    <row r="85" spans="1:11">
      <c r="A85" s="21" t="s">
        <v>625</v>
      </c>
      <c r="B85" s="21"/>
      <c r="C85" s="51">
        <v>3</v>
      </c>
      <c r="D85" s="23" t="s">
        <v>3355</v>
      </c>
      <c r="E85" s="23" t="s">
        <v>3417</v>
      </c>
      <c r="F85" s="23" t="s">
        <v>3986</v>
      </c>
      <c r="G85" s="23" t="s">
        <v>3423</v>
      </c>
      <c r="H85" s="23" t="s">
        <v>3417</v>
      </c>
      <c r="I85" s="23" t="s">
        <v>6976</v>
      </c>
      <c r="J85" s="23"/>
      <c r="K85" s="22" t="str">
        <f t="shared" si="1"/>
        <v>000100003001013</v>
      </c>
    </row>
    <row r="86" spans="1:11" s="72" customFormat="1">
      <c r="A86" s="82" t="s">
        <v>3584</v>
      </c>
      <c r="B86" s="32"/>
      <c r="C86" s="83">
        <v>4</v>
      </c>
      <c r="D86" s="50" t="s">
        <v>3355</v>
      </c>
      <c r="E86" s="50" t="s">
        <v>3417</v>
      </c>
      <c r="F86" s="50" t="s">
        <v>3986</v>
      </c>
      <c r="G86" s="50" t="s">
        <v>3423</v>
      </c>
      <c r="H86" s="50" t="s">
        <v>3417</v>
      </c>
      <c r="I86" s="50" t="s">
        <v>6976</v>
      </c>
      <c r="J86" s="50" t="s">
        <v>3417</v>
      </c>
      <c r="K86" s="33" t="str">
        <f t="shared" si="1"/>
        <v>000100003001013001</v>
      </c>
    </row>
    <row r="87" spans="1:11" s="72" customFormat="1">
      <c r="A87" s="82" t="s">
        <v>3585</v>
      </c>
      <c r="B87" s="32"/>
      <c r="C87" s="83">
        <v>4</v>
      </c>
      <c r="D87" s="50" t="s">
        <v>3355</v>
      </c>
      <c r="E87" s="50" t="s">
        <v>3417</v>
      </c>
      <c r="F87" s="50" t="s">
        <v>3986</v>
      </c>
      <c r="G87" s="50" t="s">
        <v>3423</v>
      </c>
      <c r="H87" s="50" t="s">
        <v>3417</v>
      </c>
      <c r="I87" s="50" t="s">
        <v>6976</v>
      </c>
      <c r="J87" s="50" t="s">
        <v>3420</v>
      </c>
      <c r="K87" s="33" t="str">
        <f t="shared" si="1"/>
        <v>000100003001013002</v>
      </c>
    </row>
    <row r="88" spans="1:11" s="72" customFormat="1">
      <c r="A88" s="82" t="s">
        <v>3586</v>
      </c>
      <c r="B88" s="32"/>
      <c r="C88" s="83">
        <v>4</v>
      </c>
      <c r="D88" s="50" t="s">
        <v>3355</v>
      </c>
      <c r="E88" s="50" t="s">
        <v>3417</v>
      </c>
      <c r="F88" s="50" t="s">
        <v>3986</v>
      </c>
      <c r="G88" s="50" t="s">
        <v>3423</v>
      </c>
      <c r="H88" s="50" t="s">
        <v>3417</v>
      </c>
      <c r="I88" s="50" t="s">
        <v>6976</v>
      </c>
      <c r="J88" s="50" t="s">
        <v>3423</v>
      </c>
      <c r="K88" s="33" t="str">
        <f t="shared" si="1"/>
        <v>000100003001013003</v>
      </c>
    </row>
    <row r="89" spans="1:11" s="3" customFormat="1">
      <c r="A89" s="24" t="s">
        <v>3564</v>
      </c>
      <c r="B89" s="27"/>
      <c r="C89" s="84">
        <v>4</v>
      </c>
      <c r="D89" s="35" t="s">
        <v>3355</v>
      </c>
      <c r="E89" s="35" t="s">
        <v>3417</v>
      </c>
      <c r="F89" s="35" t="s">
        <v>3986</v>
      </c>
      <c r="G89" s="35" t="s">
        <v>3423</v>
      </c>
      <c r="H89" s="35" t="s">
        <v>3417</v>
      </c>
      <c r="I89" s="35" t="s">
        <v>6976</v>
      </c>
      <c r="J89" s="35" t="s">
        <v>3426</v>
      </c>
      <c r="K89" s="28" t="str">
        <f t="shared" si="1"/>
        <v>000100003001013004</v>
      </c>
    </row>
    <row r="90" spans="1:11" s="3" customFormat="1">
      <c r="A90" s="24" t="s">
        <v>3568</v>
      </c>
      <c r="B90" s="27"/>
      <c r="C90" s="84">
        <v>4</v>
      </c>
      <c r="D90" s="35" t="s">
        <v>3355</v>
      </c>
      <c r="E90" s="35" t="s">
        <v>3417</v>
      </c>
      <c r="F90" s="35" t="s">
        <v>3986</v>
      </c>
      <c r="G90" s="35" t="s">
        <v>3423</v>
      </c>
      <c r="H90" s="35" t="s">
        <v>3417</v>
      </c>
      <c r="I90" s="35" t="s">
        <v>6976</v>
      </c>
      <c r="J90" s="35" t="s">
        <v>6993</v>
      </c>
      <c r="K90" s="28" t="str">
        <f t="shared" si="1"/>
        <v>000100003001013005</v>
      </c>
    </row>
    <row r="91" spans="1:11" s="3" customFormat="1">
      <c r="A91" s="24" t="s">
        <v>3569</v>
      </c>
      <c r="B91" s="27"/>
      <c r="C91" s="84">
        <v>4</v>
      </c>
      <c r="D91" s="35" t="s">
        <v>3355</v>
      </c>
      <c r="E91" s="35" t="s">
        <v>3417</v>
      </c>
      <c r="F91" s="35" t="s">
        <v>3986</v>
      </c>
      <c r="G91" s="35" t="s">
        <v>3423</v>
      </c>
      <c r="H91" s="35" t="s">
        <v>3417</v>
      </c>
      <c r="I91" s="35" t="s">
        <v>6976</v>
      </c>
      <c r="J91" s="35" t="s">
        <v>7381</v>
      </c>
      <c r="K91" s="28" t="str">
        <f t="shared" si="1"/>
        <v>000100003001013006</v>
      </c>
    </row>
    <row r="92" spans="1:11" s="3" customFormat="1">
      <c r="A92" s="21" t="s">
        <v>11012</v>
      </c>
      <c r="B92" s="21"/>
      <c r="C92" s="51">
        <v>3</v>
      </c>
      <c r="D92" s="23" t="s">
        <v>3355</v>
      </c>
      <c r="E92" s="23" t="s">
        <v>3417</v>
      </c>
      <c r="F92" s="23" t="s">
        <v>3986</v>
      </c>
      <c r="G92" s="23" t="s">
        <v>3423</v>
      </c>
      <c r="H92" s="23" t="s">
        <v>3417</v>
      </c>
      <c r="I92" s="23" t="s">
        <v>6979</v>
      </c>
      <c r="J92" s="23"/>
      <c r="K92" s="22" t="str">
        <f t="shared" si="1"/>
        <v>000100003001014</v>
      </c>
    </row>
    <row r="93" spans="1:11" s="3" customFormat="1">
      <c r="A93" s="24" t="s">
        <v>2751</v>
      </c>
      <c r="B93" s="27"/>
      <c r="C93" s="84">
        <v>4</v>
      </c>
      <c r="D93" s="35" t="s">
        <v>3355</v>
      </c>
      <c r="E93" s="35" t="s">
        <v>3417</v>
      </c>
      <c r="F93" s="35" t="s">
        <v>3986</v>
      </c>
      <c r="G93" s="35" t="s">
        <v>3423</v>
      </c>
      <c r="H93" s="35" t="s">
        <v>3417</v>
      </c>
      <c r="I93" s="35" t="s">
        <v>6979</v>
      </c>
      <c r="J93" s="35" t="s">
        <v>3417</v>
      </c>
      <c r="K93" s="28" t="str">
        <f t="shared" si="1"/>
        <v>000100003001014001</v>
      </c>
    </row>
    <row r="94" spans="1:11" s="3" customFormat="1">
      <c r="A94" s="24" t="s">
        <v>2752</v>
      </c>
      <c r="B94" s="27"/>
      <c r="C94" s="84">
        <v>4</v>
      </c>
      <c r="D94" s="35" t="s">
        <v>3355</v>
      </c>
      <c r="E94" s="35" t="s">
        <v>3417</v>
      </c>
      <c r="F94" s="35" t="s">
        <v>3986</v>
      </c>
      <c r="G94" s="35" t="s">
        <v>3423</v>
      </c>
      <c r="H94" s="35" t="s">
        <v>3417</v>
      </c>
      <c r="I94" s="35" t="s">
        <v>6979</v>
      </c>
      <c r="J94" s="35" t="s">
        <v>3420</v>
      </c>
      <c r="K94" s="28" t="str">
        <f t="shared" si="1"/>
        <v>000100003001014002</v>
      </c>
    </row>
    <row r="95" spans="1:11" s="3" customFormat="1">
      <c r="A95" s="24" t="s">
        <v>2753</v>
      </c>
      <c r="B95" s="27"/>
      <c r="C95" s="84">
        <v>4</v>
      </c>
      <c r="D95" s="35" t="s">
        <v>3355</v>
      </c>
      <c r="E95" s="35" t="s">
        <v>3417</v>
      </c>
      <c r="F95" s="35" t="s">
        <v>3986</v>
      </c>
      <c r="G95" s="35" t="s">
        <v>3423</v>
      </c>
      <c r="H95" s="35" t="s">
        <v>3417</v>
      </c>
      <c r="I95" s="35" t="s">
        <v>6979</v>
      </c>
      <c r="J95" s="35" t="s">
        <v>3423</v>
      </c>
      <c r="K95" s="28" t="str">
        <f t="shared" si="1"/>
        <v>000100003001014003</v>
      </c>
    </row>
    <row r="96" spans="1:11" s="3" customFormat="1">
      <c r="A96" s="21" t="s">
        <v>11013</v>
      </c>
      <c r="B96" s="21"/>
      <c r="C96" s="51">
        <v>3</v>
      </c>
      <c r="D96" s="23" t="s">
        <v>3355</v>
      </c>
      <c r="E96" s="23" t="s">
        <v>3417</v>
      </c>
      <c r="F96" s="23" t="s">
        <v>3986</v>
      </c>
      <c r="G96" s="23" t="s">
        <v>3423</v>
      </c>
      <c r="H96" s="23" t="s">
        <v>3417</v>
      </c>
      <c r="I96" s="23" t="s">
        <v>6982</v>
      </c>
      <c r="J96" s="23"/>
      <c r="K96" s="22" t="str">
        <f t="shared" si="1"/>
        <v>000100003001015</v>
      </c>
    </row>
    <row r="97" spans="1:11" s="3" customFormat="1">
      <c r="A97" s="24" t="s">
        <v>2751</v>
      </c>
      <c r="B97" s="27"/>
      <c r="C97" s="84">
        <v>4</v>
      </c>
      <c r="D97" s="35" t="s">
        <v>3355</v>
      </c>
      <c r="E97" s="35" t="s">
        <v>3417</v>
      </c>
      <c r="F97" s="35" t="s">
        <v>3986</v>
      </c>
      <c r="G97" s="35" t="s">
        <v>3423</v>
      </c>
      <c r="H97" s="35" t="s">
        <v>3417</v>
      </c>
      <c r="I97" s="35" t="s">
        <v>6982</v>
      </c>
      <c r="J97" s="35" t="s">
        <v>3417</v>
      </c>
      <c r="K97" s="28" t="str">
        <f t="shared" si="1"/>
        <v>000100003001015001</v>
      </c>
    </row>
    <row r="98" spans="1:11" s="3" customFormat="1">
      <c r="A98" s="24" t="s">
        <v>2752</v>
      </c>
      <c r="B98" s="27"/>
      <c r="C98" s="84">
        <v>4</v>
      </c>
      <c r="D98" s="35" t="s">
        <v>3355</v>
      </c>
      <c r="E98" s="35" t="s">
        <v>3417</v>
      </c>
      <c r="F98" s="35" t="s">
        <v>3986</v>
      </c>
      <c r="G98" s="35" t="s">
        <v>3423</v>
      </c>
      <c r="H98" s="35" t="s">
        <v>3417</v>
      </c>
      <c r="I98" s="35" t="s">
        <v>6982</v>
      </c>
      <c r="J98" s="35" t="s">
        <v>3420</v>
      </c>
      <c r="K98" s="28" t="str">
        <f t="shared" si="1"/>
        <v>000100003001015002</v>
      </c>
    </row>
    <row r="99" spans="1:11" s="3" customFormat="1">
      <c r="A99" s="24" t="s">
        <v>2753</v>
      </c>
      <c r="B99" s="27"/>
      <c r="C99" s="84">
        <v>4</v>
      </c>
      <c r="D99" s="35" t="s">
        <v>3355</v>
      </c>
      <c r="E99" s="35" t="s">
        <v>3417</v>
      </c>
      <c r="F99" s="35" t="s">
        <v>3986</v>
      </c>
      <c r="G99" s="35" t="s">
        <v>3423</v>
      </c>
      <c r="H99" s="35" t="s">
        <v>3417</v>
      </c>
      <c r="I99" s="35" t="s">
        <v>6982</v>
      </c>
      <c r="J99" s="35" t="s">
        <v>3423</v>
      </c>
      <c r="K99" s="28" t="str">
        <f t="shared" si="1"/>
        <v>000100003001015003</v>
      </c>
    </row>
    <row r="100" spans="1:11" s="3" customFormat="1">
      <c r="A100" s="21" t="s">
        <v>11014</v>
      </c>
      <c r="B100" s="21"/>
      <c r="C100" s="51">
        <v>3</v>
      </c>
      <c r="D100" s="23" t="s">
        <v>3355</v>
      </c>
      <c r="E100" s="23" t="s">
        <v>3417</v>
      </c>
      <c r="F100" s="23" t="s">
        <v>3986</v>
      </c>
      <c r="G100" s="23" t="s">
        <v>3423</v>
      </c>
      <c r="H100" s="23" t="s">
        <v>3417</v>
      </c>
      <c r="I100" s="23" t="s">
        <v>6985</v>
      </c>
      <c r="J100" s="23"/>
      <c r="K100" s="22" t="str">
        <f t="shared" si="1"/>
        <v>000100003001016</v>
      </c>
    </row>
    <row r="101" spans="1:11" s="3" customFormat="1">
      <c r="A101" s="24" t="s">
        <v>2751</v>
      </c>
      <c r="B101" s="27"/>
      <c r="C101" s="84">
        <v>4</v>
      </c>
      <c r="D101" s="35" t="s">
        <v>3355</v>
      </c>
      <c r="E101" s="35" t="s">
        <v>3417</v>
      </c>
      <c r="F101" s="35" t="s">
        <v>3986</v>
      </c>
      <c r="G101" s="35" t="s">
        <v>3423</v>
      </c>
      <c r="H101" s="35" t="s">
        <v>3417</v>
      </c>
      <c r="I101" s="35" t="s">
        <v>6985</v>
      </c>
      <c r="J101" s="35" t="s">
        <v>3417</v>
      </c>
      <c r="K101" s="28" t="str">
        <f t="shared" si="1"/>
        <v>000100003001016001</v>
      </c>
    </row>
    <row r="102" spans="1:11" s="3" customFormat="1">
      <c r="A102" s="24" t="s">
        <v>2752</v>
      </c>
      <c r="B102" s="27"/>
      <c r="C102" s="84">
        <v>4</v>
      </c>
      <c r="D102" s="35" t="s">
        <v>3355</v>
      </c>
      <c r="E102" s="35" t="s">
        <v>3417</v>
      </c>
      <c r="F102" s="35" t="s">
        <v>3986</v>
      </c>
      <c r="G102" s="35" t="s">
        <v>3423</v>
      </c>
      <c r="H102" s="35" t="s">
        <v>3417</v>
      </c>
      <c r="I102" s="35" t="s">
        <v>6985</v>
      </c>
      <c r="J102" s="35" t="s">
        <v>3420</v>
      </c>
      <c r="K102" s="28" t="str">
        <f t="shared" si="1"/>
        <v>000100003001016002</v>
      </c>
    </row>
    <row r="103" spans="1:11" s="3" customFormat="1">
      <c r="A103" s="24" t="s">
        <v>2753</v>
      </c>
      <c r="B103" s="27"/>
      <c r="C103" s="84">
        <v>4</v>
      </c>
      <c r="D103" s="35" t="s">
        <v>3355</v>
      </c>
      <c r="E103" s="35" t="s">
        <v>3417</v>
      </c>
      <c r="F103" s="35" t="s">
        <v>3986</v>
      </c>
      <c r="G103" s="35" t="s">
        <v>3423</v>
      </c>
      <c r="H103" s="35" t="s">
        <v>3417</v>
      </c>
      <c r="I103" s="35" t="s">
        <v>6985</v>
      </c>
      <c r="J103" s="35" t="s">
        <v>3423</v>
      </c>
      <c r="K103" s="28" t="str">
        <f t="shared" si="1"/>
        <v>000100003001016003</v>
      </c>
    </row>
    <row r="104" spans="1:11" s="3" customFormat="1">
      <c r="A104" s="21" t="s">
        <v>11015</v>
      </c>
      <c r="B104" s="21"/>
      <c r="C104" s="51">
        <v>3</v>
      </c>
      <c r="D104" s="23" t="s">
        <v>3355</v>
      </c>
      <c r="E104" s="23" t="s">
        <v>3417</v>
      </c>
      <c r="F104" s="23" t="s">
        <v>3986</v>
      </c>
      <c r="G104" s="23" t="s">
        <v>3423</v>
      </c>
      <c r="H104" s="23" t="s">
        <v>3417</v>
      </c>
      <c r="I104" s="23" t="s">
        <v>6988</v>
      </c>
      <c r="J104" s="23"/>
      <c r="K104" s="22" t="str">
        <f t="shared" si="1"/>
        <v>000100003001017</v>
      </c>
    </row>
    <row r="105" spans="1:11" s="3" customFormat="1">
      <c r="A105" s="24" t="s">
        <v>2751</v>
      </c>
      <c r="B105" s="27"/>
      <c r="C105" s="84">
        <v>4</v>
      </c>
      <c r="D105" s="35" t="s">
        <v>3355</v>
      </c>
      <c r="E105" s="35" t="s">
        <v>3417</v>
      </c>
      <c r="F105" s="35" t="s">
        <v>3986</v>
      </c>
      <c r="G105" s="35" t="s">
        <v>3423</v>
      </c>
      <c r="H105" s="35" t="s">
        <v>3417</v>
      </c>
      <c r="I105" s="35" t="s">
        <v>6988</v>
      </c>
      <c r="J105" s="35" t="s">
        <v>3417</v>
      </c>
      <c r="K105" s="28" t="str">
        <f t="shared" si="1"/>
        <v>000100003001017001</v>
      </c>
    </row>
    <row r="106" spans="1:11" s="3" customFormat="1">
      <c r="A106" s="24" t="s">
        <v>2752</v>
      </c>
      <c r="B106" s="27"/>
      <c r="C106" s="84">
        <v>4</v>
      </c>
      <c r="D106" s="35" t="s">
        <v>3355</v>
      </c>
      <c r="E106" s="35" t="s">
        <v>3417</v>
      </c>
      <c r="F106" s="35" t="s">
        <v>3986</v>
      </c>
      <c r="G106" s="35" t="s">
        <v>3423</v>
      </c>
      <c r="H106" s="35" t="s">
        <v>3417</v>
      </c>
      <c r="I106" s="35" t="s">
        <v>6988</v>
      </c>
      <c r="J106" s="35" t="s">
        <v>3420</v>
      </c>
      <c r="K106" s="28" t="str">
        <f t="shared" si="1"/>
        <v>000100003001017002</v>
      </c>
    </row>
    <row r="107" spans="1:11" s="3" customFormat="1">
      <c r="A107" s="24" t="s">
        <v>2753</v>
      </c>
      <c r="B107" s="27"/>
      <c r="C107" s="84">
        <v>4</v>
      </c>
      <c r="D107" s="35" t="s">
        <v>3355</v>
      </c>
      <c r="E107" s="35" t="s">
        <v>3417</v>
      </c>
      <c r="F107" s="35" t="s">
        <v>3986</v>
      </c>
      <c r="G107" s="35" t="s">
        <v>3423</v>
      </c>
      <c r="H107" s="35" t="s">
        <v>3417</v>
      </c>
      <c r="I107" s="35" t="s">
        <v>6988</v>
      </c>
      <c r="J107" s="35" t="s">
        <v>3423</v>
      </c>
      <c r="K107" s="28" t="str">
        <f t="shared" si="1"/>
        <v>000100003001017003</v>
      </c>
    </row>
    <row r="108" spans="1:11" s="3" customFormat="1">
      <c r="A108" s="21" t="s">
        <v>11016</v>
      </c>
      <c r="B108" s="21"/>
      <c r="C108" s="51">
        <v>3</v>
      </c>
      <c r="D108" s="23" t="s">
        <v>3355</v>
      </c>
      <c r="E108" s="23" t="s">
        <v>3417</v>
      </c>
      <c r="F108" s="23" t="s">
        <v>3986</v>
      </c>
      <c r="G108" s="23" t="s">
        <v>3423</v>
      </c>
      <c r="H108" s="23" t="s">
        <v>3417</v>
      </c>
      <c r="I108" s="23" t="s">
        <v>6946</v>
      </c>
      <c r="J108" s="23"/>
      <c r="K108" s="22" t="str">
        <f t="shared" si="1"/>
        <v>000100003001018</v>
      </c>
    </row>
    <row r="109" spans="1:11" s="3" customFormat="1">
      <c r="A109" s="24" t="s">
        <v>2751</v>
      </c>
      <c r="B109" s="27"/>
      <c r="C109" s="84">
        <v>4</v>
      </c>
      <c r="D109" s="35" t="s">
        <v>3355</v>
      </c>
      <c r="E109" s="35" t="s">
        <v>3417</v>
      </c>
      <c r="F109" s="35" t="s">
        <v>3986</v>
      </c>
      <c r="G109" s="35" t="s">
        <v>3423</v>
      </c>
      <c r="H109" s="35" t="s">
        <v>3417</v>
      </c>
      <c r="I109" s="35" t="s">
        <v>6946</v>
      </c>
      <c r="J109" s="35" t="s">
        <v>3417</v>
      </c>
      <c r="K109" s="28" t="str">
        <f t="shared" si="1"/>
        <v>000100003001018001</v>
      </c>
    </row>
    <row r="110" spans="1:11" s="3" customFormat="1">
      <c r="A110" s="24" t="s">
        <v>2752</v>
      </c>
      <c r="B110" s="27"/>
      <c r="C110" s="84">
        <v>4</v>
      </c>
      <c r="D110" s="35" t="s">
        <v>3355</v>
      </c>
      <c r="E110" s="35" t="s">
        <v>3417</v>
      </c>
      <c r="F110" s="35" t="s">
        <v>3986</v>
      </c>
      <c r="G110" s="35" t="s">
        <v>3423</v>
      </c>
      <c r="H110" s="35" t="s">
        <v>3417</v>
      </c>
      <c r="I110" s="35" t="s">
        <v>6946</v>
      </c>
      <c r="J110" s="35" t="s">
        <v>3420</v>
      </c>
      <c r="K110" s="28" t="str">
        <f t="shared" si="1"/>
        <v>000100003001018002</v>
      </c>
    </row>
    <row r="111" spans="1:11" s="3" customFormat="1">
      <c r="A111" s="24" t="s">
        <v>2753</v>
      </c>
      <c r="B111" s="27"/>
      <c r="C111" s="84">
        <v>4</v>
      </c>
      <c r="D111" s="35" t="s">
        <v>3355</v>
      </c>
      <c r="E111" s="35" t="s">
        <v>3417</v>
      </c>
      <c r="F111" s="35" t="s">
        <v>3986</v>
      </c>
      <c r="G111" s="35" t="s">
        <v>3423</v>
      </c>
      <c r="H111" s="35" t="s">
        <v>3417</v>
      </c>
      <c r="I111" s="35" t="s">
        <v>6946</v>
      </c>
      <c r="J111" s="35" t="s">
        <v>3423</v>
      </c>
      <c r="K111" s="28" t="str">
        <f t="shared" si="1"/>
        <v>000100003001018003</v>
      </c>
    </row>
    <row r="112" spans="1:11" s="3" customFormat="1">
      <c r="A112" s="21" t="s">
        <v>11017</v>
      </c>
      <c r="B112" s="21"/>
      <c r="C112" s="51">
        <v>3</v>
      </c>
      <c r="D112" s="23" t="s">
        <v>3355</v>
      </c>
      <c r="E112" s="23" t="s">
        <v>3417</v>
      </c>
      <c r="F112" s="23" t="s">
        <v>3986</v>
      </c>
      <c r="G112" s="23" t="s">
        <v>3423</v>
      </c>
      <c r="H112" s="23" t="s">
        <v>3417</v>
      </c>
      <c r="I112" s="23" t="s">
        <v>6949</v>
      </c>
      <c r="J112" s="23"/>
      <c r="K112" s="22" t="str">
        <f t="shared" si="1"/>
        <v>000100003001019</v>
      </c>
    </row>
    <row r="113" spans="1:11" s="3" customFormat="1">
      <c r="A113" s="24" t="s">
        <v>2751</v>
      </c>
      <c r="B113" s="27"/>
      <c r="C113" s="84">
        <v>4</v>
      </c>
      <c r="D113" s="35" t="s">
        <v>3355</v>
      </c>
      <c r="E113" s="35" t="s">
        <v>3417</v>
      </c>
      <c r="F113" s="35" t="s">
        <v>3986</v>
      </c>
      <c r="G113" s="35" t="s">
        <v>3423</v>
      </c>
      <c r="H113" s="35" t="s">
        <v>3417</v>
      </c>
      <c r="I113" s="35" t="s">
        <v>6949</v>
      </c>
      <c r="J113" s="35" t="s">
        <v>3417</v>
      </c>
      <c r="K113" s="28" t="str">
        <f t="shared" si="1"/>
        <v>000100003001019001</v>
      </c>
    </row>
    <row r="114" spans="1:11" s="3" customFormat="1">
      <c r="A114" s="24" t="s">
        <v>2752</v>
      </c>
      <c r="B114" s="27"/>
      <c r="C114" s="84">
        <v>4</v>
      </c>
      <c r="D114" s="35" t="s">
        <v>3355</v>
      </c>
      <c r="E114" s="35" t="s">
        <v>3417</v>
      </c>
      <c r="F114" s="35" t="s">
        <v>3986</v>
      </c>
      <c r="G114" s="35" t="s">
        <v>3423</v>
      </c>
      <c r="H114" s="35" t="s">
        <v>3417</v>
      </c>
      <c r="I114" s="35" t="s">
        <v>6949</v>
      </c>
      <c r="J114" s="35" t="s">
        <v>3420</v>
      </c>
      <c r="K114" s="28" t="str">
        <f t="shared" si="1"/>
        <v>000100003001019002</v>
      </c>
    </row>
    <row r="115" spans="1:11" s="3" customFormat="1">
      <c r="A115" s="24" t="s">
        <v>2753</v>
      </c>
      <c r="B115" s="27"/>
      <c r="C115" s="84">
        <v>4</v>
      </c>
      <c r="D115" s="35" t="s">
        <v>3355</v>
      </c>
      <c r="E115" s="35" t="s">
        <v>3417</v>
      </c>
      <c r="F115" s="35" t="s">
        <v>3986</v>
      </c>
      <c r="G115" s="35" t="s">
        <v>3423</v>
      </c>
      <c r="H115" s="35" t="s">
        <v>3417</v>
      </c>
      <c r="I115" s="35" t="s">
        <v>6949</v>
      </c>
      <c r="J115" s="35" t="s">
        <v>3423</v>
      </c>
      <c r="K115" s="28" t="str">
        <f t="shared" si="1"/>
        <v>000100003001019003</v>
      </c>
    </row>
    <row r="116" spans="1:11" s="3" customFormat="1">
      <c r="A116" s="21" t="s">
        <v>11018</v>
      </c>
      <c r="B116" s="21"/>
      <c r="C116" s="51">
        <v>3</v>
      </c>
      <c r="D116" s="23" t="s">
        <v>3355</v>
      </c>
      <c r="E116" s="23" t="s">
        <v>3417</v>
      </c>
      <c r="F116" s="23" t="s">
        <v>3986</v>
      </c>
      <c r="G116" s="23" t="s">
        <v>3423</v>
      </c>
      <c r="H116" s="23" t="s">
        <v>3417</v>
      </c>
      <c r="I116" s="23" t="s">
        <v>6952</v>
      </c>
      <c r="J116" s="23"/>
      <c r="K116" s="22" t="str">
        <f t="shared" si="1"/>
        <v>000100003001020</v>
      </c>
    </row>
    <row r="117" spans="1:11" s="3" customFormat="1">
      <c r="A117" s="24" t="s">
        <v>2751</v>
      </c>
      <c r="B117" s="27"/>
      <c r="C117" s="84">
        <v>4</v>
      </c>
      <c r="D117" s="35" t="s">
        <v>3355</v>
      </c>
      <c r="E117" s="35" t="s">
        <v>3417</v>
      </c>
      <c r="F117" s="35" t="s">
        <v>3986</v>
      </c>
      <c r="G117" s="35" t="s">
        <v>3423</v>
      </c>
      <c r="H117" s="35" t="s">
        <v>3417</v>
      </c>
      <c r="I117" s="35" t="s">
        <v>6952</v>
      </c>
      <c r="J117" s="35" t="s">
        <v>3417</v>
      </c>
      <c r="K117" s="28" t="str">
        <f t="shared" si="1"/>
        <v>000100003001020001</v>
      </c>
    </row>
    <row r="118" spans="1:11" s="3" customFormat="1">
      <c r="A118" s="24" t="s">
        <v>2752</v>
      </c>
      <c r="B118" s="27"/>
      <c r="C118" s="84">
        <v>4</v>
      </c>
      <c r="D118" s="35" t="s">
        <v>3355</v>
      </c>
      <c r="E118" s="35" t="s">
        <v>3417</v>
      </c>
      <c r="F118" s="35" t="s">
        <v>3986</v>
      </c>
      <c r="G118" s="35" t="s">
        <v>3423</v>
      </c>
      <c r="H118" s="35" t="s">
        <v>3417</v>
      </c>
      <c r="I118" s="35" t="s">
        <v>6952</v>
      </c>
      <c r="J118" s="35" t="s">
        <v>3420</v>
      </c>
      <c r="K118" s="28" t="str">
        <f t="shared" si="1"/>
        <v>000100003001020002</v>
      </c>
    </row>
    <row r="119" spans="1:11" s="3" customFormat="1">
      <c r="A119" s="24" t="s">
        <v>2753</v>
      </c>
      <c r="B119" s="27"/>
      <c r="C119" s="84">
        <v>4</v>
      </c>
      <c r="D119" s="35" t="s">
        <v>3355</v>
      </c>
      <c r="E119" s="35" t="s">
        <v>3417</v>
      </c>
      <c r="F119" s="35" t="s">
        <v>3986</v>
      </c>
      <c r="G119" s="35" t="s">
        <v>3423</v>
      </c>
      <c r="H119" s="35" t="s">
        <v>3417</v>
      </c>
      <c r="I119" s="35" t="s">
        <v>6952</v>
      </c>
      <c r="J119" s="35" t="s">
        <v>3423</v>
      </c>
      <c r="K119" s="28" t="str">
        <f t="shared" si="1"/>
        <v>000100003001020003</v>
      </c>
    </row>
    <row r="120" spans="1:11" s="3" customFormat="1">
      <c r="A120" s="21" t="s">
        <v>11019</v>
      </c>
      <c r="B120" s="21"/>
      <c r="C120" s="51">
        <v>3</v>
      </c>
      <c r="D120" s="23" t="s">
        <v>3355</v>
      </c>
      <c r="E120" s="23" t="s">
        <v>3417</v>
      </c>
      <c r="F120" s="23" t="s">
        <v>3986</v>
      </c>
      <c r="G120" s="23" t="s">
        <v>3423</v>
      </c>
      <c r="H120" s="23" t="s">
        <v>3417</v>
      </c>
      <c r="I120" s="23" t="s">
        <v>6955</v>
      </c>
      <c r="J120" s="23"/>
      <c r="K120" s="22" t="str">
        <f t="shared" si="1"/>
        <v>000100003001021</v>
      </c>
    </row>
    <row r="121" spans="1:11" s="3" customFormat="1">
      <c r="A121" s="24" t="s">
        <v>2751</v>
      </c>
      <c r="B121" s="27"/>
      <c r="C121" s="84">
        <v>4</v>
      </c>
      <c r="D121" s="35" t="s">
        <v>3355</v>
      </c>
      <c r="E121" s="35" t="s">
        <v>3417</v>
      </c>
      <c r="F121" s="35" t="s">
        <v>3986</v>
      </c>
      <c r="G121" s="35" t="s">
        <v>3423</v>
      </c>
      <c r="H121" s="35" t="s">
        <v>3417</v>
      </c>
      <c r="I121" s="35" t="s">
        <v>6955</v>
      </c>
      <c r="J121" s="35" t="s">
        <v>3417</v>
      </c>
      <c r="K121" s="28" t="str">
        <f t="shared" si="1"/>
        <v>000100003001021001</v>
      </c>
    </row>
    <row r="122" spans="1:11" s="3" customFormat="1">
      <c r="A122" s="24" t="s">
        <v>2752</v>
      </c>
      <c r="B122" s="27"/>
      <c r="C122" s="84">
        <v>4</v>
      </c>
      <c r="D122" s="35" t="s">
        <v>3355</v>
      </c>
      <c r="E122" s="35" t="s">
        <v>3417</v>
      </c>
      <c r="F122" s="35" t="s">
        <v>3986</v>
      </c>
      <c r="G122" s="35" t="s">
        <v>3423</v>
      </c>
      <c r="H122" s="35" t="s">
        <v>3417</v>
      </c>
      <c r="I122" s="35" t="s">
        <v>6955</v>
      </c>
      <c r="J122" s="35" t="s">
        <v>3420</v>
      </c>
      <c r="K122" s="28" t="str">
        <f t="shared" si="1"/>
        <v>000100003001021002</v>
      </c>
    </row>
    <row r="123" spans="1:11" s="3" customFormat="1">
      <c r="A123" s="24" t="s">
        <v>2753</v>
      </c>
      <c r="B123" s="27"/>
      <c r="C123" s="84">
        <v>4</v>
      </c>
      <c r="D123" s="35" t="s">
        <v>3355</v>
      </c>
      <c r="E123" s="35" t="s">
        <v>3417</v>
      </c>
      <c r="F123" s="35" t="s">
        <v>3986</v>
      </c>
      <c r="G123" s="35" t="s">
        <v>3423</v>
      </c>
      <c r="H123" s="35" t="s">
        <v>3417</v>
      </c>
      <c r="I123" s="35" t="s">
        <v>6955</v>
      </c>
      <c r="J123" s="35" t="s">
        <v>3423</v>
      </c>
      <c r="K123" s="28" t="str">
        <f t="shared" si="1"/>
        <v>000100003001021003</v>
      </c>
    </row>
    <row r="124" spans="1:11" s="3" customFormat="1">
      <c r="A124" s="21" t="s">
        <v>11020</v>
      </c>
      <c r="B124" s="21"/>
      <c r="C124" s="51">
        <v>3</v>
      </c>
      <c r="D124" s="23" t="s">
        <v>3355</v>
      </c>
      <c r="E124" s="23" t="s">
        <v>3417</v>
      </c>
      <c r="F124" s="23" t="s">
        <v>3986</v>
      </c>
      <c r="G124" s="23" t="s">
        <v>3423</v>
      </c>
      <c r="H124" s="23" t="s">
        <v>3417</v>
      </c>
      <c r="I124" s="23" t="s">
        <v>6958</v>
      </c>
      <c r="J124" s="23"/>
      <c r="K124" s="22" t="str">
        <f t="shared" si="1"/>
        <v>000100003001022</v>
      </c>
    </row>
    <row r="125" spans="1:11" s="3" customFormat="1">
      <c r="A125" s="24" t="s">
        <v>2751</v>
      </c>
      <c r="B125" s="27"/>
      <c r="C125" s="84">
        <v>4</v>
      </c>
      <c r="D125" s="35" t="s">
        <v>3355</v>
      </c>
      <c r="E125" s="35" t="s">
        <v>3417</v>
      </c>
      <c r="F125" s="35" t="s">
        <v>3986</v>
      </c>
      <c r="G125" s="35" t="s">
        <v>3423</v>
      </c>
      <c r="H125" s="35" t="s">
        <v>3417</v>
      </c>
      <c r="I125" s="35" t="s">
        <v>6958</v>
      </c>
      <c r="J125" s="35" t="s">
        <v>3417</v>
      </c>
      <c r="K125" s="28" t="str">
        <f t="shared" si="1"/>
        <v>000100003001022001</v>
      </c>
    </row>
    <row r="126" spans="1:11" s="3" customFormat="1">
      <c r="A126" s="24" t="s">
        <v>2752</v>
      </c>
      <c r="B126" s="27"/>
      <c r="C126" s="84">
        <v>4</v>
      </c>
      <c r="D126" s="35" t="s">
        <v>3355</v>
      </c>
      <c r="E126" s="35" t="s">
        <v>3417</v>
      </c>
      <c r="F126" s="35" t="s">
        <v>3986</v>
      </c>
      <c r="G126" s="35" t="s">
        <v>3423</v>
      </c>
      <c r="H126" s="35" t="s">
        <v>3417</v>
      </c>
      <c r="I126" s="35" t="s">
        <v>6958</v>
      </c>
      <c r="J126" s="35" t="s">
        <v>3420</v>
      </c>
      <c r="K126" s="28" t="str">
        <f t="shared" si="1"/>
        <v>000100003001022002</v>
      </c>
    </row>
    <row r="127" spans="1:11" s="3" customFormat="1">
      <c r="A127" s="24" t="s">
        <v>2753</v>
      </c>
      <c r="B127" s="27"/>
      <c r="C127" s="84">
        <v>4</v>
      </c>
      <c r="D127" s="35" t="s">
        <v>3355</v>
      </c>
      <c r="E127" s="35" t="s">
        <v>3417</v>
      </c>
      <c r="F127" s="35" t="s">
        <v>3986</v>
      </c>
      <c r="G127" s="35" t="s">
        <v>3423</v>
      </c>
      <c r="H127" s="35" t="s">
        <v>3417</v>
      </c>
      <c r="I127" s="35" t="s">
        <v>6958</v>
      </c>
      <c r="J127" s="35" t="s">
        <v>3423</v>
      </c>
      <c r="K127" s="28" t="str">
        <f t="shared" si="1"/>
        <v>000100003001022003</v>
      </c>
    </row>
    <row r="128" spans="1:11" s="3" customFormat="1">
      <c r="A128" s="21" t="s">
        <v>11021</v>
      </c>
      <c r="B128" s="21"/>
      <c r="C128" s="51">
        <v>3</v>
      </c>
      <c r="D128" s="23" t="s">
        <v>3355</v>
      </c>
      <c r="E128" s="23" t="s">
        <v>3417</v>
      </c>
      <c r="F128" s="23" t="s">
        <v>3986</v>
      </c>
      <c r="G128" s="23" t="s">
        <v>3423</v>
      </c>
      <c r="H128" s="23" t="s">
        <v>3417</v>
      </c>
      <c r="I128" s="23" t="s">
        <v>6995</v>
      </c>
      <c r="J128" s="23"/>
      <c r="K128" s="22" t="str">
        <f t="shared" si="1"/>
        <v>000100003001023</v>
      </c>
    </row>
    <row r="129" spans="1:11" s="3" customFormat="1">
      <c r="A129" s="24" t="s">
        <v>2751</v>
      </c>
      <c r="B129" s="27"/>
      <c r="C129" s="84">
        <v>4</v>
      </c>
      <c r="D129" s="35" t="s">
        <v>3355</v>
      </c>
      <c r="E129" s="35" t="s">
        <v>3417</v>
      </c>
      <c r="F129" s="35" t="s">
        <v>3986</v>
      </c>
      <c r="G129" s="35" t="s">
        <v>3423</v>
      </c>
      <c r="H129" s="35" t="s">
        <v>3417</v>
      </c>
      <c r="I129" s="35" t="s">
        <v>6995</v>
      </c>
      <c r="J129" s="35" t="s">
        <v>3417</v>
      </c>
      <c r="K129" s="28" t="str">
        <f t="shared" si="1"/>
        <v>000100003001023001</v>
      </c>
    </row>
    <row r="130" spans="1:11" s="3" customFormat="1">
      <c r="A130" s="24" t="s">
        <v>2752</v>
      </c>
      <c r="B130" s="27"/>
      <c r="C130" s="84">
        <v>4</v>
      </c>
      <c r="D130" s="35" t="s">
        <v>3355</v>
      </c>
      <c r="E130" s="35" t="s">
        <v>3417</v>
      </c>
      <c r="F130" s="35" t="s">
        <v>3986</v>
      </c>
      <c r="G130" s="35" t="s">
        <v>3423</v>
      </c>
      <c r="H130" s="35" t="s">
        <v>3417</v>
      </c>
      <c r="I130" s="35" t="s">
        <v>6995</v>
      </c>
      <c r="J130" s="35" t="s">
        <v>3420</v>
      </c>
      <c r="K130" s="28" t="str">
        <f t="shared" si="1"/>
        <v>000100003001023002</v>
      </c>
    </row>
    <row r="131" spans="1:11" s="3" customFormat="1">
      <c r="A131" s="24" t="s">
        <v>2753</v>
      </c>
      <c r="B131" s="27"/>
      <c r="C131" s="84">
        <v>4</v>
      </c>
      <c r="D131" s="35" t="s">
        <v>3355</v>
      </c>
      <c r="E131" s="35" t="s">
        <v>3417</v>
      </c>
      <c r="F131" s="35" t="s">
        <v>3986</v>
      </c>
      <c r="G131" s="35" t="s">
        <v>3423</v>
      </c>
      <c r="H131" s="35" t="s">
        <v>3417</v>
      </c>
      <c r="I131" s="35" t="s">
        <v>6995</v>
      </c>
      <c r="J131" s="35" t="s">
        <v>3423</v>
      </c>
      <c r="K131" s="28" t="str">
        <f t="shared" si="1"/>
        <v>000100003001023003</v>
      </c>
    </row>
    <row r="132" spans="1:11" s="3" customFormat="1">
      <c r="A132" s="21" t="s">
        <v>11022</v>
      </c>
      <c r="B132" s="21"/>
      <c r="C132" s="51">
        <v>3</v>
      </c>
      <c r="D132" s="23" t="s">
        <v>3355</v>
      </c>
      <c r="E132" s="23" t="s">
        <v>3417</v>
      </c>
      <c r="F132" s="23" t="s">
        <v>3986</v>
      </c>
      <c r="G132" s="23" t="s">
        <v>3423</v>
      </c>
      <c r="H132" s="23" t="s">
        <v>3417</v>
      </c>
      <c r="I132" s="23" t="s">
        <v>6997</v>
      </c>
      <c r="J132" s="23"/>
      <c r="K132" s="22" t="str">
        <f t="shared" si="1"/>
        <v>000100003001024</v>
      </c>
    </row>
    <row r="133" spans="1:11" s="3" customFormat="1">
      <c r="A133" s="24" t="s">
        <v>2751</v>
      </c>
      <c r="B133" s="27"/>
      <c r="C133" s="84">
        <v>4</v>
      </c>
      <c r="D133" s="35" t="s">
        <v>3355</v>
      </c>
      <c r="E133" s="35" t="s">
        <v>3417</v>
      </c>
      <c r="F133" s="35" t="s">
        <v>3986</v>
      </c>
      <c r="G133" s="35" t="s">
        <v>3423</v>
      </c>
      <c r="H133" s="35" t="s">
        <v>3417</v>
      </c>
      <c r="I133" s="35" t="s">
        <v>6997</v>
      </c>
      <c r="J133" s="35" t="s">
        <v>3417</v>
      </c>
      <c r="K133" s="28" t="str">
        <f t="shared" si="1"/>
        <v>000100003001024001</v>
      </c>
    </row>
    <row r="134" spans="1:11" s="3" customFormat="1">
      <c r="A134" s="24" t="s">
        <v>2752</v>
      </c>
      <c r="B134" s="27"/>
      <c r="C134" s="84">
        <v>4</v>
      </c>
      <c r="D134" s="35" t="s">
        <v>3355</v>
      </c>
      <c r="E134" s="35" t="s">
        <v>3417</v>
      </c>
      <c r="F134" s="35" t="s">
        <v>3986</v>
      </c>
      <c r="G134" s="35" t="s">
        <v>3423</v>
      </c>
      <c r="H134" s="35" t="s">
        <v>3417</v>
      </c>
      <c r="I134" s="35" t="s">
        <v>6997</v>
      </c>
      <c r="J134" s="35" t="s">
        <v>3420</v>
      </c>
      <c r="K134" s="28" t="str">
        <f t="shared" si="1"/>
        <v>000100003001024002</v>
      </c>
    </row>
    <row r="135" spans="1:11" s="3" customFormat="1">
      <c r="A135" s="24" t="s">
        <v>2753</v>
      </c>
      <c r="B135" s="27"/>
      <c r="C135" s="84">
        <v>4</v>
      </c>
      <c r="D135" s="35" t="s">
        <v>3355</v>
      </c>
      <c r="E135" s="35" t="s">
        <v>3417</v>
      </c>
      <c r="F135" s="35" t="s">
        <v>3986</v>
      </c>
      <c r="G135" s="35" t="s">
        <v>3423</v>
      </c>
      <c r="H135" s="35" t="s">
        <v>3417</v>
      </c>
      <c r="I135" s="35" t="s">
        <v>6997</v>
      </c>
      <c r="J135" s="35" t="s">
        <v>3423</v>
      </c>
      <c r="K135" s="28" t="str">
        <f t="shared" si="1"/>
        <v>000100003001024003</v>
      </c>
    </row>
    <row r="136" spans="1:11" s="3" customFormat="1">
      <c r="A136" s="21" t="s">
        <v>11023</v>
      </c>
      <c r="B136" s="21"/>
      <c r="C136" s="51">
        <v>3</v>
      </c>
      <c r="D136" s="23" t="s">
        <v>3355</v>
      </c>
      <c r="E136" s="23" t="s">
        <v>3417</v>
      </c>
      <c r="F136" s="23" t="s">
        <v>3986</v>
      </c>
      <c r="G136" s="23" t="s">
        <v>3423</v>
      </c>
      <c r="H136" s="23" t="s">
        <v>3417</v>
      </c>
      <c r="I136" s="23" t="s">
        <v>6999</v>
      </c>
      <c r="J136" s="23"/>
      <c r="K136" s="22" t="str">
        <f t="shared" si="1"/>
        <v>000100003001025</v>
      </c>
    </row>
    <row r="137" spans="1:11" s="3" customFormat="1">
      <c r="A137" s="24" t="s">
        <v>2751</v>
      </c>
      <c r="B137" s="27"/>
      <c r="C137" s="84">
        <v>4</v>
      </c>
      <c r="D137" s="35" t="s">
        <v>3355</v>
      </c>
      <c r="E137" s="35" t="s">
        <v>3417</v>
      </c>
      <c r="F137" s="35" t="s">
        <v>3986</v>
      </c>
      <c r="G137" s="35" t="s">
        <v>3423</v>
      </c>
      <c r="H137" s="35" t="s">
        <v>3417</v>
      </c>
      <c r="I137" s="35" t="s">
        <v>6999</v>
      </c>
      <c r="J137" s="35" t="s">
        <v>3417</v>
      </c>
      <c r="K137" s="28" t="str">
        <f t="shared" si="1"/>
        <v>000100003001025001</v>
      </c>
    </row>
    <row r="138" spans="1:11" s="3" customFormat="1">
      <c r="A138" s="24" t="s">
        <v>2752</v>
      </c>
      <c r="B138" s="27"/>
      <c r="C138" s="84">
        <v>4</v>
      </c>
      <c r="D138" s="35" t="s">
        <v>3355</v>
      </c>
      <c r="E138" s="35" t="s">
        <v>3417</v>
      </c>
      <c r="F138" s="35" t="s">
        <v>3986</v>
      </c>
      <c r="G138" s="35" t="s">
        <v>3423</v>
      </c>
      <c r="H138" s="35" t="s">
        <v>3417</v>
      </c>
      <c r="I138" s="35" t="s">
        <v>6999</v>
      </c>
      <c r="J138" s="35" t="s">
        <v>3420</v>
      </c>
      <c r="K138" s="28" t="str">
        <f t="shared" si="1"/>
        <v>000100003001025002</v>
      </c>
    </row>
    <row r="139" spans="1:11" s="3" customFormat="1">
      <c r="A139" s="24" t="s">
        <v>2753</v>
      </c>
      <c r="B139" s="27"/>
      <c r="C139" s="84">
        <v>4</v>
      </c>
      <c r="D139" s="35" t="s">
        <v>3355</v>
      </c>
      <c r="E139" s="35" t="s">
        <v>3417</v>
      </c>
      <c r="F139" s="35" t="s">
        <v>3986</v>
      </c>
      <c r="G139" s="35" t="s">
        <v>3423</v>
      </c>
      <c r="H139" s="35" t="s">
        <v>3417</v>
      </c>
      <c r="I139" s="35" t="s">
        <v>6999</v>
      </c>
      <c r="J139" s="35" t="s">
        <v>3423</v>
      </c>
      <c r="K139" s="28" t="str">
        <f t="shared" si="1"/>
        <v>000100003001025003</v>
      </c>
    </row>
    <row r="140" spans="1:11" s="3" customFormat="1">
      <c r="A140" s="21" t="s">
        <v>11024</v>
      </c>
      <c r="B140" s="21"/>
      <c r="C140" s="51">
        <v>3</v>
      </c>
      <c r="D140" s="23" t="s">
        <v>3355</v>
      </c>
      <c r="E140" s="23" t="s">
        <v>3417</v>
      </c>
      <c r="F140" s="23" t="s">
        <v>3986</v>
      </c>
      <c r="G140" s="23" t="s">
        <v>3423</v>
      </c>
      <c r="H140" s="23" t="s">
        <v>3417</v>
      </c>
      <c r="I140" s="23" t="s">
        <v>7001</v>
      </c>
      <c r="J140" s="23"/>
      <c r="K140" s="22" t="str">
        <f t="shared" si="1"/>
        <v>000100003001026</v>
      </c>
    </row>
    <row r="141" spans="1:11" s="3" customFormat="1">
      <c r="A141" s="24" t="s">
        <v>2751</v>
      </c>
      <c r="B141" s="27"/>
      <c r="C141" s="84">
        <v>4</v>
      </c>
      <c r="D141" s="35" t="s">
        <v>3355</v>
      </c>
      <c r="E141" s="35" t="s">
        <v>3417</v>
      </c>
      <c r="F141" s="35" t="s">
        <v>3986</v>
      </c>
      <c r="G141" s="35" t="s">
        <v>3423</v>
      </c>
      <c r="H141" s="35" t="s">
        <v>3417</v>
      </c>
      <c r="I141" s="35" t="s">
        <v>7001</v>
      </c>
      <c r="J141" s="35" t="s">
        <v>3417</v>
      </c>
      <c r="K141" s="28" t="str">
        <f t="shared" si="1"/>
        <v>000100003001026001</v>
      </c>
    </row>
    <row r="142" spans="1:11" s="3" customFormat="1">
      <c r="A142" s="24" t="s">
        <v>2752</v>
      </c>
      <c r="B142" s="27"/>
      <c r="C142" s="84">
        <v>4</v>
      </c>
      <c r="D142" s="35" t="s">
        <v>3355</v>
      </c>
      <c r="E142" s="35" t="s">
        <v>3417</v>
      </c>
      <c r="F142" s="35" t="s">
        <v>3986</v>
      </c>
      <c r="G142" s="35" t="s">
        <v>3423</v>
      </c>
      <c r="H142" s="35" t="s">
        <v>3417</v>
      </c>
      <c r="I142" s="35" t="s">
        <v>7001</v>
      </c>
      <c r="J142" s="35" t="s">
        <v>3420</v>
      </c>
      <c r="K142" s="28" t="str">
        <f t="shared" si="1"/>
        <v>000100003001026002</v>
      </c>
    </row>
    <row r="143" spans="1:11" s="3" customFormat="1">
      <c r="A143" s="24" t="s">
        <v>2753</v>
      </c>
      <c r="B143" s="27"/>
      <c r="C143" s="84">
        <v>4</v>
      </c>
      <c r="D143" s="35" t="s">
        <v>3355</v>
      </c>
      <c r="E143" s="35" t="s">
        <v>3417</v>
      </c>
      <c r="F143" s="35" t="s">
        <v>3986</v>
      </c>
      <c r="G143" s="35" t="s">
        <v>3423</v>
      </c>
      <c r="H143" s="35" t="s">
        <v>3417</v>
      </c>
      <c r="I143" s="35" t="s">
        <v>7001</v>
      </c>
      <c r="J143" s="35" t="s">
        <v>3423</v>
      </c>
      <c r="K143" s="28" t="str">
        <f t="shared" si="1"/>
        <v>000100003001026003</v>
      </c>
    </row>
    <row r="144" spans="1:11" s="3" customFormat="1">
      <c r="A144" s="21" t="s">
        <v>11025</v>
      </c>
      <c r="B144" s="21"/>
      <c r="C144" s="51">
        <v>3</v>
      </c>
      <c r="D144" s="23" t="s">
        <v>3355</v>
      </c>
      <c r="E144" s="23" t="s">
        <v>3417</v>
      </c>
      <c r="F144" s="23" t="s">
        <v>3986</v>
      </c>
      <c r="G144" s="23" t="s">
        <v>3423</v>
      </c>
      <c r="H144" s="23" t="s">
        <v>3417</v>
      </c>
      <c r="I144" s="23" t="s">
        <v>7411</v>
      </c>
      <c r="J144" s="23"/>
      <c r="K144" s="22" t="str">
        <f t="shared" si="1"/>
        <v>000100003001027</v>
      </c>
    </row>
    <row r="145" spans="1:11" s="3" customFormat="1">
      <c r="A145" s="24" t="s">
        <v>2751</v>
      </c>
      <c r="B145" s="27"/>
      <c r="C145" s="84">
        <v>4</v>
      </c>
      <c r="D145" s="35" t="s">
        <v>3355</v>
      </c>
      <c r="E145" s="35" t="s">
        <v>3417</v>
      </c>
      <c r="F145" s="35" t="s">
        <v>3986</v>
      </c>
      <c r="G145" s="35" t="s">
        <v>3423</v>
      </c>
      <c r="H145" s="35" t="s">
        <v>3417</v>
      </c>
      <c r="I145" s="35" t="s">
        <v>7411</v>
      </c>
      <c r="J145" s="35" t="s">
        <v>3417</v>
      </c>
      <c r="K145" s="28" t="str">
        <f t="shared" si="1"/>
        <v>000100003001027001</v>
      </c>
    </row>
    <row r="146" spans="1:11" s="3" customFormat="1">
      <c r="A146" s="24" t="s">
        <v>2752</v>
      </c>
      <c r="B146" s="27"/>
      <c r="C146" s="84">
        <v>4</v>
      </c>
      <c r="D146" s="35" t="s">
        <v>3355</v>
      </c>
      <c r="E146" s="35" t="s">
        <v>3417</v>
      </c>
      <c r="F146" s="35" t="s">
        <v>3986</v>
      </c>
      <c r="G146" s="35" t="s">
        <v>3423</v>
      </c>
      <c r="H146" s="35" t="s">
        <v>3417</v>
      </c>
      <c r="I146" s="35" t="s">
        <v>7411</v>
      </c>
      <c r="J146" s="35" t="s">
        <v>3420</v>
      </c>
      <c r="K146" s="28" t="str">
        <f t="shared" si="1"/>
        <v>000100003001027002</v>
      </c>
    </row>
    <row r="147" spans="1:11" s="3" customFormat="1">
      <c r="A147" s="24" t="s">
        <v>2753</v>
      </c>
      <c r="B147" s="27"/>
      <c r="C147" s="84">
        <v>4</v>
      </c>
      <c r="D147" s="35" t="s">
        <v>3355</v>
      </c>
      <c r="E147" s="35" t="s">
        <v>3417</v>
      </c>
      <c r="F147" s="35" t="s">
        <v>3986</v>
      </c>
      <c r="G147" s="35" t="s">
        <v>3423</v>
      </c>
      <c r="H147" s="35" t="s">
        <v>3417</v>
      </c>
      <c r="I147" s="35" t="s">
        <v>7411</v>
      </c>
      <c r="J147" s="35" t="s">
        <v>3423</v>
      </c>
      <c r="K147" s="28" t="str">
        <f t="shared" si="1"/>
        <v>000100003001027003</v>
      </c>
    </row>
    <row r="148" spans="1:11" s="3" customFormat="1">
      <c r="A148" s="21" t="s">
        <v>11026</v>
      </c>
      <c r="B148" s="21"/>
      <c r="C148" s="51">
        <v>3</v>
      </c>
      <c r="D148" s="23" t="s">
        <v>3355</v>
      </c>
      <c r="E148" s="23" t="s">
        <v>3417</v>
      </c>
      <c r="F148" s="23" t="s">
        <v>3986</v>
      </c>
      <c r="G148" s="23" t="s">
        <v>3423</v>
      </c>
      <c r="H148" s="23" t="s">
        <v>3417</v>
      </c>
      <c r="I148" s="23" t="s">
        <v>7413</v>
      </c>
      <c r="J148" s="23"/>
      <c r="K148" s="22" t="str">
        <f t="shared" si="1"/>
        <v>000100003001028</v>
      </c>
    </row>
    <row r="149" spans="1:11" s="3" customFormat="1">
      <c r="A149" s="24" t="s">
        <v>2751</v>
      </c>
      <c r="B149" s="27"/>
      <c r="C149" s="84">
        <v>4</v>
      </c>
      <c r="D149" s="35" t="s">
        <v>3355</v>
      </c>
      <c r="E149" s="35" t="s">
        <v>3417</v>
      </c>
      <c r="F149" s="35" t="s">
        <v>3986</v>
      </c>
      <c r="G149" s="35" t="s">
        <v>3423</v>
      </c>
      <c r="H149" s="35" t="s">
        <v>3417</v>
      </c>
      <c r="I149" s="35" t="s">
        <v>7413</v>
      </c>
      <c r="J149" s="35" t="s">
        <v>3417</v>
      </c>
      <c r="K149" s="28" t="str">
        <f t="shared" si="1"/>
        <v>000100003001028001</v>
      </c>
    </row>
    <row r="150" spans="1:11" s="3" customFormat="1">
      <c r="A150" s="24" t="s">
        <v>2752</v>
      </c>
      <c r="B150" s="27"/>
      <c r="C150" s="84">
        <v>4</v>
      </c>
      <c r="D150" s="35" t="s">
        <v>3355</v>
      </c>
      <c r="E150" s="35" t="s">
        <v>3417</v>
      </c>
      <c r="F150" s="35" t="s">
        <v>3986</v>
      </c>
      <c r="G150" s="35" t="s">
        <v>3423</v>
      </c>
      <c r="H150" s="35" t="s">
        <v>3417</v>
      </c>
      <c r="I150" s="35" t="s">
        <v>7413</v>
      </c>
      <c r="J150" s="35" t="s">
        <v>3420</v>
      </c>
      <c r="K150" s="28" t="str">
        <f t="shared" si="1"/>
        <v>000100003001028002</v>
      </c>
    </row>
    <row r="151" spans="1:11" s="3" customFormat="1">
      <c r="A151" s="24" t="s">
        <v>2753</v>
      </c>
      <c r="B151" s="27"/>
      <c r="C151" s="84">
        <v>4</v>
      </c>
      <c r="D151" s="35" t="s">
        <v>3355</v>
      </c>
      <c r="E151" s="35" t="s">
        <v>3417</v>
      </c>
      <c r="F151" s="35" t="s">
        <v>3986</v>
      </c>
      <c r="G151" s="35" t="s">
        <v>3423</v>
      </c>
      <c r="H151" s="35" t="s">
        <v>3417</v>
      </c>
      <c r="I151" s="35" t="s">
        <v>7413</v>
      </c>
      <c r="J151" s="35" t="s">
        <v>3423</v>
      </c>
      <c r="K151" s="28" t="str">
        <f t="shared" si="1"/>
        <v>000100003001028003</v>
      </c>
    </row>
    <row r="152" spans="1:11" s="3" customFormat="1">
      <c r="A152" s="21" t="s">
        <v>11027</v>
      </c>
      <c r="B152" s="21"/>
      <c r="C152" s="51">
        <v>3</v>
      </c>
      <c r="D152" s="23" t="s">
        <v>3355</v>
      </c>
      <c r="E152" s="23" t="s">
        <v>3417</v>
      </c>
      <c r="F152" s="23" t="s">
        <v>3986</v>
      </c>
      <c r="G152" s="23" t="s">
        <v>3423</v>
      </c>
      <c r="H152" s="23" t="s">
        <v>3417</v>
      </c>
      <c r="I152" s="23" t="s">
        <v>7415</v>
      </c>
      <c r="J152" s="23"/>
      <c r="K152" s="22" t="str">
        <f t="shared" si="1"/>
        <v>000100003001029</v>
      </c>
    </row>
    <row r="153" spans="1:11" s="3" customFormat="1">
      <c r="A153" s="24" t="s">
        <v>2751</v>
      </c>
      <c r="B153" s="27"/>
      <c r="C153" s="84">
        <v>4</v>
      </c>
      <c r="D153" s="35" t="s">
        <v>3355</v>
      </c>
      <c r="E153" s="35" t="s">
        <v>3417</v>
      </c>
      <c r="F153" s="35" t="s">
        <v>3986</v>
      </c>
      <c r="G153" s="35" t="s">
        <v>3423</v>
      </c>
      <c r="H153" s="35" t="s">
        <v>3417</v>
      </c>
      <c r="I153" s="35" t="s">
        <v>7415</v>
      </c>
      <c r="J153" s="35" t="s">
        <v>3417</v>
      </c>
      <c r="K153" s="28" t="str">
        <f t="shared" si="1"/>
        <v>000100003001029001</v>
      </c>
    </row>
    <row r="154" spans="1:11" s="3" customFormat="1">
      <c r="A154" s="24" t="s">
        <v>2752</v>
      </c>
      <c r="B154" s="27"/>
      <c r="C154" s="84">
        <v>4</v>
      </c>
      <c r="D154" s="35" t="s">
        <v>3355</v>
      </c>
      <c r="E154" s="35" t="s">
        <v>3417</v>
      </c>
      <c r="F154" s="35" t="s">
        <v>3986</v>
      </c>
      <c r="G154" s="35" t="s">
        <v>3423</v>
      </c>
      <c r="H154" s="35" t="s">
        <v>3417</v>
      </c>
      <c r="I154" s="35" t="s">
        <v>7415</v>
      </c>
      <c r="J154" s="35" t="s">
        <v>3420</v>
      </c>
      <c r="K154" s="28" t="str">
        <f t="shared" si="1"/>
        <v>000100003001029002</v>
      </c>
    </row>
    <row r="155" spans="1:11" s="3" customFormat="1">
      <c r="A155" s="24" t="s">
        <v>2753</v>
      </c>
      <c r="B155" s="27"/>
      <c r="C155" s="84">
        <v>4</v>
      </c>
      <c r="D155" s="35" t="s">
        <v>3355</v>
      </c>
      <c r="E155" s="35" t="s">
        <v>3417</v>
      </c>
      <c r="F155" s="35" t="s">
        <v>3986</v>
      </c>
      <c r="G155" s="35" t="s">
        <v>3423</v>
      </c>
      <c r="H155" s="35" t="s">
        <v>3417</v>
      </c>
      <c r="I155" s="35" t="s">
        <v>7415</v>
      </c>
      <c r="J155" s="35" t="s">
        <v>3423</v>
      </c>
      <c r="K155" s="28" t="str">
        <f t="shared" si="1"/>
        <v>000100003001029003</v>
      </c>
    </row>
    <row r="156" spans="1:11" s="3" customFormat="1">
      <c r="A156" s="21" t="s">
        <v>11028</v>
      </c>
      <c r="B156" s="21"/>
      <c r="C156" s="51">
        <v>3</v>
      </c>
      <c r="D156" s="23" t="s">
        <v>3355</v>
      </c>
      <c r="E156" s="23" t="s">
        <v>3417</v>
      </c>
      <c r="F156" s="23" t="s">
        <v>3986</v>
      </c>
      <c r="G156" s="23" t="s">
        <v>3423</v>
      </c>
      <c r="H156" s="23" t="s">
        <v>3417</v>
      </c>
      <c r="I156" s="23" t="s">
        <v>7417</v>
      </c>
      <c r="J156" s="23"/>
      <c r="K156" s="22" t="str">
        <f t="shared" si="1"/>
        <v>000100003001030</v>
      </c>
    </row>
    <row r="157" spans="1:11" s="3" customFormat="1">
      <c r="A157" s="24" t="s">
        <v>2751</v>
      </c>
      <c r="B157" s="27"/>
      <c r="C157" s="84">
        <v>4</v>
      </c>
      <c r="D157" s="35" t="s">
        <v>3355</v>
      </c>
      <c r="E157" s="35" t="s">
        <v>3417</v>
      </c>
      <c r="F157" s="35" t="s">
        <v>3986</v>
      </c>
      <c r="G157" s="35" t="s">
        <v>3423</v>
      </c>
      <c r="H157" s="35" t="s">
        <v>3417</v>
      </c>
      <c r="I157" s="35" t="s">
        <v>7417</v>
      </c>
      <c r="J157" s="35" t="s">
        <v>3417</v>
      </c>
      <c r="K157" s="28" t="str">
        <f t="shared" si="1"/>
        <v>000100003001030001</v>
      </c>
    </row>
    <row r="158" spans="1:11" s="3" customFormat="1">
      <c r="A158" s="24" t="s">
        <v>2752</v>
      </c>
      <c r="B158" s="27"/>
      <c r="C158" s="84">
        <v>4</v>
      </c>
      <c r="D158" s="35" t="s">
        <v>3355</v>
      </c>
      <c r="E158" s="35" t="s">
        <v>3417</v>
      </c>
      <c r="F158" s="35" t="s">
        <v>3986</v>
      </c>
      <c r="G158" s="35" t="s">
        <v>3423</v>
      </c>
      <c r="H158" s="35" t="s">
        <v>3417</v>
      </c>
      <c r="I158" s="35" t="s">
        <v>7417</v>
      </c>
      <c r="J158" s="35" t="s">
        <v>3420</v>
      </c>
      <c r="K158" s="28" t="str">
        <f t="shared" si="1"/>
        <v>000100003001030002</v>
      </c>
    </row>
    <row r="159" spans="1:11" s="3" customFormat="1">
      <c r="A159" s="24" t="s">
        <v>2753</v>
      </c>
      <c r="B159" s="27"/>
      <c r="C159" s="84">
        <v>4</v>
      </c>
      <c r="D159" s="35" t="s">
        <v>3355</v>
      </c>
      <c r="E159" s="35" t="s">
        <v>3417</v>
      </c>
      <c r="F159" s="35" t="s">
        <v>3986</v>
      </c>
      <c r="G159" s="35" t="s">
        <v>3423</v>
      </c>
      <c r="H159" s="35" t="s">
        <v>3417</v>
      </c>
      <c r="I159" s="35" t="s">
        <v>7417</v>
      </c>
      <c r="J159" s="35" t="s">
        <v>3423</v>
      </c>
      <c r="K159" s="28" t="str">
        <f t="shared" si="1"/>
        <v>000100003001030003</v>
      </c>
    </row>
    <row r="160" spans="1:11" s="3" customFormat="1">
      <c r="A160" s="21" t="s">
        <v>11029</v>
      </c>
      <c r="B160" s="21"/>
      <c r="C160" s="51">
        <v>3</v>
      </c>
      <c r="D160" s="23" t="s">
        <v>3355</v>
      </c>
      <c r="E160" s="23" t="s">
        <v>3417</v>
      </c>
      <c r="F160" s="23" t="s">
        <v>3986</v>
      </c>
      <c r="G160" s="23" t="s">
        <v>3423</v>
      </c>
      <c r="H160" s="23" t="s">
        <v>3417</v>
      </c>
      <c r="I160" s="23" t="s">
        <v>7419</v>
      </c>
      <c r="J160" s="23"/>
      <c r="K160" s="22" t="str">
        <f t="shared" si="1"/>
        <v>000100003001031</v>
      </c>
    </row>
    <row r="161" spans="1:11" s="3" customFormat="1">
      <c r="A161" s="24" t="s">
        <v>2751</v>
      </c>
      <c r="B161" s="27"/>
      <c r="C161" s="84">
        <v>4</v>
      </c>
      <c r="D161" s="35" t="s">
        <v>3355</v>
      </c>
      <c r="E161" s="35" t="s">
        <v>3417</v>
      </c>
      <c r="F161" s="35" t="s">
        <v>3986</v>
      </c>
      <c r="G161" s="35" t="s">
        <v>3423</v>
      </c>
      <c r="H161" s="35" t="s">
        <v>3417</v>
      </c>
      <c r="I161" s="35" t="s">
        <v>7419</v>
      </c>
      <c r="J161" s="35" t="s">
        <v>3417</v>
      </c>
      <c r="K161" s="28" t="str">
        <f t="shared" si="1"/>
        <v>000100003001031001</v>
      </c>
    </row>
    <row r="162" spans="1:11" s="3" customFormat="1">
      <c r="A162" s="24" t="s">
        <v>2752</v>
      </c>
      <c r="B162" s="27"/>
      <c r="C162" s="84">
        <v>4</v>
      </c>
      <c r="D162" s="35" t="s">
        <v>3355</v>
      </c>
      <c r="E162" s="35" t="s">
        <v>3417</v>
      </c>
      <c r="F162" s="35" t="s">
        <v>3986</v>
      </c>
      <c r="G162" s="35" t="s">
        <v>3423</v>
      </c>
      <c r="H162" s="35" t="s">
        <v>3417</v>
      </c>
      <c r="I162" s="35" t="s">
        <v>7419</v>
      </c>
      <c r="J162" s="35" t="s">
        <v>3420</v>
      </c>
      <c r="K162" s="28" t="str">
        <f t="shared" si="1"/>
        <v>000100003001031002</v>
      </c>
    </row>
    <row r="163" spans="1:11" s="3" customFormat="1">
      <c r="A163" s="24" t="s">
        <v>2753</v>
      </c>
      <c r="B163" s="27"/>
      <c r="C163" s="84">
        <v>4</v>
      </c>
      <c r="D163" s="35" t="s">
        <v>3355</v>
      </c>
      <c r="E163" s="35" t="s">
        <v>3417</v>
      </c>
      <c r="F163" s="35" t="s">
        <v>3986</v>
      </c>
      <c r="G163" s="35" t="s">
        <v>3423</v>
      </c>
      <c r="H163" s="35" t="s">
        <v>3417</v>
      </c>
      <c r="I163" s="35" t="s">
        <v>7419</v>
      </c>
      <c r="J163" s="35" t="s">
        <v>3423</v>
      </c>
      <c r="K163" s="28" t="str">
        <f t="shared" si="1"/>
        <v>000100003001031003</v>
      </c>
    </row>
    <row r="164" spans="1:11" s="3" customFormat="1">
      <c r="A164" s="21" t="s">
        <v>11030</v>
      </c>
      <c r="B164" s="21"/>
      <c r="C164" s="51">
        <v>3</v>
      </c>
      <c r="D164" s="23" t="s">
        <v>3355</v>
      </c>
      <c r="E164" s="23" t="s">
        <v>3417</v>
      </c>
      <c r="F164" s="23" t="s">
        <v>3986</v>
      </c>
      <c r="G164" s="23" t="s">
        <v>3423</v>
      </c>
      <c r="H164" s="23" t="s">
        <v>3417</v>
      </c>
      <c r="I164" s="23" t="s">
        <v>7420</v>
      </c>
      <c r="J164" s="23"/>
      <c r="K164" s="22" t="str">
        <f t="shared" si="1"/>
        <v>000100003001032</v>
      </c>
    </row>
    <row r="165" spans="1:11" s="3" customFormat="1">
      <c r="A165" s="24" t="s">
        <v>2751</v>
      </c>
      <c r="B165" s="27"/>
      <c r="C165" s="84">
        <v>4</v>
      </c>
      <c r="D165" s="35" t="s">
        <v>3355</v>
      </c>
      <c r="E165" s="35" t="s">
        <v>3417</v>
      </c>
      <c r="F165" s="35" t="s">
        <v>3986</v>
      </c>
      <c r="G165" s="35" t="s">
        <v>3423</v>
      </c>
      <c r="H165" s="35" t="s">
        <v>3417</v>
      </c>
      <c r="I165" s="35" t="s">
        <v>7420</v>
      </c>
      <c r="J165" s="35" t="s">
        <v>3417</v>
      </c>
      <c r="K165" s="28" t="str">
        <f t="shared" si="1"/>
        <v>000100003001032001</v>
      </c>
    </row>
    <row r="166" spans="1:11" s="3" customFormat="1">
      <c r="A166" s="24" t="s">
        <v>2752</v>
      </c>
      <c r="B166" s="27"/>
      <c r="C166" s="84">
        <v>4</v>
      </c>
      <c r="D166" s="35" t="s">
        <v>3355</v>
      </c>
      <c r="E166" s="35" t="s">
        <v>3417</v>
      </c>
      <c r="F166" s="35" t="s">
        <v>3986</v>
      </c>
      <c r="G166" s="35" t="s">
        <v>3423</v>
      </c>
      <c r="H166" s="35" t="s">
        <v>3417</v>
      </c>
      <c r="I166" s="35" t="s">
        <v>7420</v>
      </c>
      <c r="J166" s="35" t="s">
        <v>3420</v>
      </c>
      <c r="K166" s="28" t="str">
        <f t="shared" si="1"/>
        <v>000100003001032002</v>
      </c>
    </row>
    <row r="167" spans="1:11" s="3" customFormat="1">
      <c r="A167" s="24" t="s">
        <v>2753</v>
      </c>
      <c r="B167" s="27"/>
      <c r="C167" s="84">
        <v>4</v>
      </c>
      <c r="D167" s="35" t="s">
        <v>3355</v>
      </c>
      <c r="E167" s="35" t="s">
        <v>3417</v>
      </c>
      <c r="F167" s="35" t="s">
        <v>3986</v>
      </c>
      <c r="G167" s="35" t="s">
        <v>3423</v>
      </c>
      <c r="H167" s="35" t="s">
        <v>3417</v>
      </c>
      <c r="I167" s="35" t="s">
        <v>7420</v>
      </c>
      <c r="J167" s="35" t="s">
        <v>3423</v>
      </c>
      <c r="K167" s="28" t="str">
        <f t="shared" si="1"/>
        <v>000100003001032003</v>
      </c>
    </row>
    <row r="168" spans="1:11" s="3" customFormat="1">
      <c r="A168" s="21" t="s">
        <v>11031</v>
      </c>
      <c r="B168" s="21"/>
      <c r="C168" s="51">
        <v>3</v>
      </c>
      <c r="D168" s="23" t="s">
        <v>3355</v>
      </c>
      <c r="E168" s="23" t="s">
        <v>3417</v>
      </c>
      <c r="F168" s="23" t="s">
        <v>3986</v>
      </c>
      <c r="G168" s="23" t="s">
        <v>3423</v>
      </c>
      <c r="H168" s="23" t="s">
        <v>3417</v>
      </c>
      <c r="I168" s="23" t="s">
        <v>7421</v>
      </c>
      <c r="J168" s="23"/>
      <c r="K168" s="22" t="str">
        <f t="shared" si="1"/>
        <v>000100003001033</v>
      </c>
    </row>
    <row r="169" spans="1:11" s="3" customFormat="1">
      <c r="A169" s="24" t="s">
        <v>2751</v>
      </c>
      <c r="B169" s="27"/>
      <c r="C169" s="84">
        <v>4</v>
      </c>
      <c r="D169" s="35" t="s">
        <v>3355</v>
      </c>
      <c r="E169" s="35" t="s">
        <v>3417</v>
      </c>
      <c r="F169" s="35" t="s">
        <v>3986</v>
      </c>
      <c r="G169" s="35" t="s">
        <v>3423</v>
      </c>
      <c r="H169" s="35" t="s">
        <v>3417</v>
      </c>
      <c r="I169" s="35" t="s">
        <v>7421</v>
      </c>
      <c r="J169" s="35" t="s">
        <v>3417</v>
      </c>
      <c r="K169" s="28" t="str">
        <f t="shared" si="1"/>
        <v>000100003001033001</v>
      </c>
    </row>
    <row r="170" spans="1:11" s="3" customFormat="1">
      <c r="A170" s="24" t="s">
        <v>2752</v>
      </c>
      <c r="B170" s="27"/>
      <c r="C170" s="84">
        <v>4</v>
      </c>
      <c r="D170" s="35" t="s">
        <v>3355</v>
      </c>
      <c r="E170" s="35" t="s">
        <v>3417</v>
      </c>
      <c r="F170" s="35" t="s">
        <v>3986</v>
      </c>
      <c r="G170" s="35" t="s">
        <v>3423</v>
      </c>
      <c r="H170" s="35" t="s">
        <v>3417</v>
      </c>
      <c r="I170" s="35" t="s">
        <v>7421</v>
      </c>
      <c r="J170" s="35" t="s">
        <v>3420</v>
      </c>
      <c r="K170" s="28" t="str">
        <f t="shared" si="1"/>
        <v>000100003001033002</v>
      </c>
    </row>
    <row r="171" spans="1:11" s="3" customFormat="1">
      <c r="A171" s="24" t="s">
        <v>2753</v>
      </c>
      <c r="B171" s="27"/>
      <c r="C171" s="84">
        <v>4</v>
      </c>
      <c r="D171" s="35" t="s">
        <v>3355</v>
      </c>
      <c r="E171" s="35" t="s">
        <v>3417</v>
      </c>
      <c r="F171" s="35" t="s">
        <v>3986</v>
      </c>
      <c r="G171" s="35" t="s">
        <v>3423</v>
      </c>
      <c r="H171" s="35" t="s">
        <v>3417</v>
      </c>
      <c r="I171" s="35" t="s">
        <v>7421</v>
      </c>
      <c r="J171" s="35" t="s">
        <v>3423</v>
      </c>
      <c r="K171" s="28" t="str">
        <f t="shared" si="1"/>
        <v>000100003001033003</v>
      </c>
    </row>
    <row r="172" spans="1:11" s="3" customFormat="1">
      <c r="A172" s="21" t="s">
        <v>11032</v>
      </c>
      <c r="B172" s="21"/>
      <c r="C172" s="51">
        <v>3</v>
      </c>
      <c r="D172" s="23" t="s">
        <v>3355</v>
      </c>
      <c r="E172" s="23" t="s">
        <v>3417</v>
      </c>
      <c r="F172" s="23" t="s">
        <v>3986</v>
      </c>
      <c r="G172" s="23" t="s">
        <v>3423</v>
      </c>
      <c r="H172" s="23" t="s">
        <v>3417</v>
      </c>
      <c r="I172" s="23" t="s">
        <v>7422</v>
      </c>
      <c r="J172" s="23"/>
      <c r="K172" s="22" t="str">
        <f t="shared" si="1"/>
        <v>000100003001034</v>
      </c>
    </row>
    <row r="173" spans="1:11" s="3" customFormat="1">
      <c r="A173" s="24" t="s">
        <v>2751</v>
      </c>
      <c r="B173" s="27"/>
      <c r="C173" s="84">
        <v>4</v>
      </c>
      <c r="D173" s="35" t="s">
        <v>3355</v>
      </c>
      <c r="E173" s="35" t="s">
        <v>3417</v>
      </c>
      <c r="F173" s="35" t="s">
        <v>3986</v>
      </c>
      <c r="G173" s="35" t="s">
        <v>3423</v>
      </c>
      <c r="H173" s="35" t="s">
        <v>3417</v>
      </c>
      <c r="I173" s="35" t="s">
        <v>7422</v>
      </c>
      <c r="J173" s="35" t="s">
        <v>3417</v>
      </c>
      <c r="K173" s="28" t="str">
        <f t="shared" ref="K173:K180" si="2">D173&amp;E173&amp;F173&amp;G173&amp;H173&amp;I173&amp;J173</f>
        <v>000100003001034001</v>
      </c>
    </row>
    <row r="174" spans="1:11" s="3" customFormat="1">
      <c r="A174" s="24" t="s">
        <v>2752</v>
      </c>
      <c r="B174" s="27"/>
      <c r="C174" s="84">
        <v>4</v>
      </c>
      <c r="D174" s="35" t="s">
        <v>3355</v>
      </c>
      <c r="E174" s="35" t="s">
        <v>3417</v>
      </c>
      <c r="F174" s="35" t="s">
        <v>3986</v>
      </c>
      <c r="G174" s="35" t="s">
        <v>3423</v>
      </c>
      <c r="H174" s="35" t="s">
        <v>3417</v>
      </c>
      <c r="I174" s="35" t="s">
        <v>7422</v>
      </c>
      <c r="J174" s="35" t="s">
        <v>3420</v>
      </c>
      <c r="K174" s="28" t="str">
        <f t="shared" si="2"/>
        <v>000100003001034002</v>
      </c>
    </row>
    <row r="175" spans="1:11" s="3" customFormat="1">
      <c r="A175" s="24" t="s">
        <v>2753</v>
      </c>
      <c r="B175" s="27"/>
      <c r="C175" s="84">
        <v>4</v>
      </c>
      <c r="D175" s="35" t="s">
        <v>3355</v>
      </c>
      <c r="E175" s="35" t="s">
        <v>3417</v>
      </c>
      <c r="F175" s="35" t="s">
        <v>3986</v>
      </c>
      <c r="G175" s="35" t="s">
        <v>3423</v>
      </c>
      <c r="H175" s="35" t="s">
        <v>3417</v>
      </c>
      <c r="I175" s="35" t="s">
        <v>7422</v>
      </c>
      <c r="J175" s="35" t="s">
        <v>3423</v>
      </c>
      <c r="K175" s="28" t="str">
        <f t="shared" si="2"/>
        <v>000100003001034003</v>
      </c>
    </row>
    <row r="176" spans="1:11" s="3" customFormat="1">
      <c r="A176" s="21" t="s">
        <v>11033</v>
      </c>
      <c r="B176" s="21"/>
      <c r="C176" s="51">
        <v>3</v>
      </c>
      <c r="D176" s="23" t="s">
        <v>3355</v>
      </c>
      <c r="E176" s="23" t="s">
        <v>3417</v>
      </c>
      <c r="F176" s="23" t="s">
        <v>3986</v>
      </c>
      <c r="G176" s="23" t="s">
        <v>3423</v>
      </c>
      <c r="H176" s="23" t="s">
        <v>3417</v>
      </c>
      <c r="I176" s="23" t="s">
        <v>7424</v>
      </c>
      <c r="J176" s="23"/>
      <c r="K176" s="22" t="str">
        <f t="shared" si="2"/>
        <v>000100003001035</v>
      </c>
    </row>
    <row r="177" spans="1:11" s="3" customFormat="1">
      <c r="A177" s="21" t="s">
        <v>11034</v>
      </c>
      <c r="B177" s="21"/>
      <c r="C177" s="51">
        <v>3</v>
      </c>
      <c r="D177" s="23" t="s">
        <v>3355</v>
      </c>
      <c r="E177" s="23" t="s">
        <v>3417</v>
      </c>
      <c r="F177" s="23" t="s">
        <v>3986</v>
      </c>
      <c r="G177" s="23" t="s">
        <v>3423</v>
      </c>
      <c r="H177" s="23" t="s">
        <v>3417</v>
      </c>
      <c r="I177" s="23" t="s">
        <v>7425</v>
      </c>
      <c r="J177" s="23"/>
      <c r="K177" s="22" t="str">
        <f t="shared" si="2"/>
        <v>000100003001036</v>
      </c>
    </row>
    <row r="178" spans="1:11" s="3" customFormat="1">
      <c r="A178" s="21" t="s">
        <v>11035</v>
      </c>
      <c r="B178" s="21"/>
      <c r="C178" s="51">
        <v>3</v>
      </c>
      <c r="D178" s="23" t="s">
        <v>3355</v>
      </c>
      <c r="E178" s="23" t="s">
        <v>3417</v>
      </c>
      <c r="F178" s="23" t="s">
        <v>3986</v>
      </c>
      <c r="G178" s="23" t="s">
        <v>3423</v>
      </c>
      <c r="H178" s="23" t="s">
        <v>3417</v>
      </c>
      <c r="I178" s="23" t="s">
        <v>7426</v>
      </c>
      <c r="J178" s="23"/>
      <c r="K178" s="22" t="str">
        <f t="shared" si="2"/>
        <v>000100003001037</v>
      </c>
    </row>
    <row r="179" spans="1:11">
      <c r="A179" s="51" t="s">
        <v>628</v>
      </c>
      <c r="B179" s="51"/>
      <c r="C179" s="51">
        <v>3</v>
      </c>
      <c r="D179" s="23" t="s">
        <v>3355</v>
      </c>
      <c r="E179" s="23" t="s">
        <v>3417</v>
      </c>
      <c r="F179" s="23" t="s">
        <v>3986</v>
      </c>
      <c r="G179" s="23" t="s">
        <v>3423</v>
      </c>
      <c r="H179" s="23" t="s">
        <v>3417</v>
      </c>
      <c r="I179" s="23" t="s">
        <v>7427</v>
      </c>
      <c r="J179" s="23"/>
      <c r="K179" s="23" t="str">
        <f t="shared" si="2"/>
        <v>000100003001038</v>
      </c>
    </row>
    <row r="180" spans="1:11">
      <c r="A180" s="51" t="s">
        <v>632</v>
      </c>
      <c r="B180" s="51"/>
      <c r="C180" s="51">
        <v>3</v>
      </c>
      <c r="D180" s="23" t="s">
        <v>3355</v>
      </c>
      <c r="E180" s="23" t="s">
        <v>3417</v>
      </c>
      <c r="F180" s="23" t="s">
        <v>3986</v>
      </c>
      <c r="G180" s="23" t="s">
        <v>3423</v>
      </c>
      <c r="H180" s="23" t="s">
        <v>3417</v>
      </c>
      <c r="I180" s="23" t="s">
        <v>7428</v>
      </c>
      <c r="J180" s="23"/>
      <c r="K180" s="23" t="str">
        <f t="shared" si="2"/>
        <v>000100003001039</v>
      </c>
    </row>
    <row r="181" spans="1:11">
      <c r="A181" s="85"/>
      <c r="B181" s="85"/>
      <c r="C181" s="85"/>
      <c r="D181" s="55"/>
      <c r="E181" s="55"/>
      <c r="F181" s="55"/>
      <c r="G181" s="55"/>
      <c r="H181" s="55"/>
      <c r="I181" s="86"/>
      <c r="J181" s="86"/>
      <c r="K181" s="86"/>
    </row>
    <row r="182" spans="1:11">
      <c r="A182" s="85"/>
      <c r="B182" s="85"/>
      <c r="C182" s="85"/>
      <c r="D182" s="55"/>
      <c r="E182" s="55"/>
      <c r="F182" s="55"/>
      <c r="G182" s="55"/>
      <c r="H182" s="55"/>
      <c r="I182" s="86"/>
      <c r="J182" s="86"/>
      <c r="K182" s="86"/>
    </row>
    <row r="183" spans="1:11">
      <c r="A183" s="85"/>
      <c r="B183" s="85"/>
      <c r="C183" s="85"/>
      <c r="D183" s="55"/>
      <c r="E183" s="55"/>
      <c r="F183" s="55"/>
      <c r="G183" s="55"/>
      <c r="H183" s="55"/>
      <c r="I183" s="86"/>
      <c r="J183" s="86"/>
      <c r="K183" s="86"/>
    </row>
    <row r="184" spans="1:11">
      <c r="A184" s="56"/>
      <c r="B184" s="57" t="s">
        <v>9890</v>
      </c>
      <c r="K184" s="10"/>
    </row>
    <row r="185" spans="1:11">
      <c r="A185" s="58"/>
      <c r="B185" s="59" t="s">
        <v>9891</v>
      </c>
      <c r="K185" s="10"/>
    </row>
    <row r="186" spans="1:11">
      <c r="A186" s="58"/>
      <c r="B186" s="60" t="s">
        <v>9892</v>
      </c>
      <c r="K186" s="10"/>
    </row>
    <row r="187" spans="1:11">
      <c r="A187" s="58"/>
      <c r="B187" s="61" t="s">
        <v>9893</v>
      </c>
      <c r="K187" s="10"/>
    </row>
    <row r="188" spans="1:11">
      <c r="K188" s="10"/>
    </row>
    <row r="189" spans="1:11">
      <c r="K189" s="10"/>
    </row>
    <row r="190" spans="1:11">
      <c r="K190" s="10"/>
    </row>
    <row r="191" spans="1:11">
      <c r="K191" s="10"/>
    </row>
    <row r="192" spans="1:11">
      <c r="K192" s="10"/>
    </row>
    <row r="193" spans="11:11">
      <c r="K193" s="10"/>
    </row>
    <row r="194" spans="11:11">
      <c r="K194" s="10"/>
    </row>
    <row r="195" spans="11:11">
      <c r="K195" s="10"/>
    </row>
    <row r="196" spans="11:11">
      <c r="K196" s="10"/>
    </row>
    <row r="197" spans="11:11">
      <c r="K197" s="10"/>
    </row>
    <row r="198" spans="11:11">
      <c r="K198" s="10"/>
    </row>
    <row r="199" spans="11:11">
      <c r="K199" s="10"/>
    </row>
  </sheetData>
  <phoneticPr fontId="20"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dimension ref="A1:M476"/>
  <sheetViews>
    <sheetView topLeftCell="A451" zoomScale="80" zoomScaleNormal="80" workbookViewId="0">
      <selection activeCell="A465" sqref="A465"/>
    </sheetView>
  </sheetViews>
  <sheetFormatPr defaultColWidth="9" defaultRowHeight="16.5"/>
  <cols>
    <col min="1" max="1" width="21.25" style="8" customWidth="1"/>
    <col min="2" max="2" width="36" style="8" customWidth="1"/>
    <col min="3" max="3" width="8.25" style="9" customWidth="1"/>
    <col min="4" max="4" width="12.75" style="10" customWidth="1"/>
    <col min="5" max="6" width="9" style="10" customWidth="1"/>
    <col min="7" max="8" width="12.375" style="10" customWidth="1"/>
    <col min="9" max="9" width="9" style="10" customWidth="1"/>
    <col min="10" max="10" width="7.75" style="10" customWidth="1"/>
    <col min="11" max="11" width="28.625" style="10" customWidth="1"/>
    <col min="12" max="12" width="23.875" style="8" customWidth="1"/>
    <col min="13" max="16384" width="9" style="8"/>
  </cols>
  <sheetData>
    <row r="1" spans="1:11" s="1" customFormat="1" ht="30">
      <c r="A1" s="11" t="s">
        <v>3975</v>
      </c>
      <c r="B1" s="11" t="s">
        <v>3976</v>
      </c>
      <c r="C1" s="12" t="s">
        <v>3977</v>
      </c>
      <c r="D1" s="13" t="s">
        <v>3978</v>
      </c>
      <c r="E1" s="13" t="s">
        <v>3979</v>
      </c>
      <c r="F1" s="13" t="s">
        <v>3980</v>
      </c>
      <c r="G1" s="14" t="s">
        <v>3981</v>
      </c>
      <c r="H1" s="14" t="s">
        <v>3982</v>
      </c>
      <c r="I1" s="14" t="s">
        <v>3983</v>
      </c>
      <c r="J1" s="14" t="s">
        <v>3984</v>
      </c>
      <c r="K1" s="13" t="s">
        <v>3985</v>
      </c>
    </row>
    <row r="2" spans="1:11">
      <c r="A2" s="15" t="s">
        <v>635</v>
      </c>
      <c r="B2" s="15" t="s">
        <v>635</v>
      </c>
      <c r="C2" s="16">
        <v>1</v>
      </c>
      <c r="D2" s="17" t="s">
        <v>3355</v>
      </c>
      <c r="E2" s="17" t="s">
        <v>3417</v>
      </c>
      <c r="F2" s="17" t="s">
        <v>3986</v>
      </c>
      <c r="G2" s="17" t="s">
        <v>3426</v>
      </c>
      <c r="H2" s="17"/>
      <c r="I2" s="17"/>
      <c r="J2" s="17"/>
      <c r="K2" s="17" t="str">
        <f t="shared" ref="K2:K65" si="0">D2&amp;E2&amp;F2&amp;G2&amp;H2&amp;I2&amp;J2</f>
        <v>000100004</v>
      </c>
    </row>
    <row r="3" spans="1:11">
      <c r="A3" s="18" t="s">
        <v>638</v>
      </c>
      <c r="B3" s="18" t="s">
        <v>11036</v>
      </c>
      <c r="C3" s="19">
        <v>2</v>
      </c>
      <c r="D3" s="20" t="s">
        <v>3355</v>
      </c>
      <c r="E3" s="20" t="s">
        <v>3417</v>
      </c>
      <c r="F3" s="20" t="s">
        <v>3986</v>
      </c>
      <c r="G3" s="20" t="s">
        <v>3426</v>
      </c>
      <c r="H3" s="20" t="s">
        <v>3417</v>
      </c>
      <c r="I3" s="20"/>
      <c r="J3" s="20"/>
      <c r="K3" s="20" t="str">
        <f t="shared" si="0"/>
        <v>000100004001</v>
      </c>
    </row>
    <row r="4" spans="1:11">
      <c r="A4" s="21" t="s">
        <v>640</v>
      </c>
      <c r="B4" s="21" t="s">
        <v>11037</v>
      </c>
      <c r="C4" s="22">
        <v>3</v>
      </c>
      <c r="D4" s="23" t="s">
        <v>3355</v>
      </c>
      <c r="E4" s="23" t="s">
        <v>3417</v>
      </c>
      <c r="F4" s="23" t="s">
        <v>3986</v>
      </c>
      <c r="G4" s="23" t="s">
        <v>3426</v>
      </c>
      <c r="H4" s="23" t="s">
        <v>3417</v>
      </c>
      <c r="I4" s="23" t="s">
        <v>3417</v>
      </c>
      <c r="J4" s="23"/>
      <c r="K4" s="23" t="str">
        <f t="shared" si="0"/>
        <v>000100004001001</v>
      </c>
    </row>
    <row r="5" spans="1:11">
      <c r="A5" s="24" t="s">
        <v>2922</v>
      </c>
      <c r="B5" s="24" t="s">
        <v>11038</v>
      </c>
      <c r="C5" s="25">
        <v>4</v>
      </c>
      <c r="D5" s="26" t="s">
        <v>3355</v>
      </c>
      <c r="E5" s="26" t="s">
        <v>3417</v>
      </c>
      <c r="F5" s="26" t="s">
        <v>3986</v>
      </c>
      <c r="G5" s="26" t="s">
        <v>3426</v>
      </c>
      <c r="H5" s="26" t="s">
        <v>3417</v>
      </c>
      <c r="I5" s="26" t="s">
        <v>3417</v>
      </c>
      <c r="J5" s="26" t="s">
        <v>3417</v>
      </c>
      <c r="K5" s="26" t="str">
        <f t="shared" si="0"/>
        <v>000100004001001001</v>
      </c>
    </row>
    <row r="6" spans="1:11">
      <c r="A6" s="24" t="s">
        <v>2920</v>
      </c>
      <c r="B6" s="24" t="s">
        <v>11039</v>
      </c>
      <c r="C6" s="25">
        <v>4</v>
      </c>
      <c r="D6" s="26" t="s">
        <v>3355</v>
      </c>
      <c r="E6" s="26" t="s">
        <v>3417</v>
      </c>
      <c r="F6" s="26" t="s">
        <v>3986</v>
      </c>
      <c r="G6" s="26" t="s">
        <v>3426</v>
      </c>
      <c r="H6" s="26" t="s">
        <v>3417</v>
      </c>
      <c r="I6" s="26" t="s">
        <v>3417</v>
      </c>
      <c r="J6" s="26" t="s">
        <v>3420</v>
      </c>
      <c r="K6" s="26" t="str">
        <f t="shared" si="0"/>
        <v>000100004001001002</v>
      </c>
    </row>
    <row r="7" spans="1:11">
      <c r="A7" s="24" t="s">
        <v>2925</v>
      </c>
      <c r="B7" s="24" t="s">
        <v>11040</v>
      </c>
      <c r="C7" s="25">
        <v>4</v>
      </c>
      <c r="D7" s="26" t="s">
        <v>3355</v>
      </c>
      <c r="E7" s="26" t="s">
        <v>3417</v>
      </c>
      <c r="F7" s="26" t="s">
        <v>3986</v>
      </c>
      <c r="G7" s="26" t="s">
        <v>3426</v>
      </c>
      <c r="H7" s="26" t="s">
        <v>3417</v>
      </c>
      <c r="I7" s="26" t="s">
        <v>3417</v>
      </c>
      <c r="J7" s="26" t="s">
        <v>3423</v>
      </c>
      <c r="K7" s="26" t="str">
        <f t="shared" si="0"/>
        <v>000100004001001003</v>
      </c>
    </row>
    <row r="8" spans="1:11">
      <c r="A8" s="21" t="s">
        <v>649</v>
      </c>
      <c r="B8" s="21" t="s">
        <v>11041</v>
      </c>
      <c r="C8" s="22">
        <v>3</v>
      </c>
      <c r="D8" s="23" t="s">
        <v>3355</v>
      </c>
      <c r="E8" s="23" t="s">
        <v>3417</v>
      </c>
      <c r="F8" s="23" t="s">
        <v>3986</v>
      </c>
      <c r="G8" s="23" t="s">
        <v>3426</v>
      </c>
      <c r="H8" s="23" t="s">
        <v>3417</v>
      </c>
      <c r="I8" s="23" t="s">
        <v>3423</v>
      </c>
      <c r="J8" s="23"/>
      <c r="K8" s="23" t="str">
        <f t="shared" si="0"/>
        <v>000100004001003</v>
      </c>
    </row>
    <row r="9" spans="1:11">
      <c r="A9" s="24" t="s">
        <v>2931</v>
      </c>
      <c r="B9" s="24" t="s">
        <v>11042</v>
      </c>
      <c r="C9" s="25">
        <v>4</v>
      </c>
      <c r="D9" s="26" t="s">
        <v>3355</v>
      </c>
      <c r="E9" s="26" t="s">
        <v>3417</v>
      </c>
      <c r="F9" s="26" t="s">
        <v>3986</v>
      </c>
      <c r="G9" s="26" t="s">
        <v>3426</v>
      </c>
      <c r="H9" s="26" t="s">
        <v>3417</v>
      </c>
      <c r="I9" s="26" t="s">
        <v>3423</v>
      </c>
      <c r="J9" s="26" t="s">
        <v>3417</v>
      </c>
      <c r="K9" s="35" t="str">
        <f t="shared" si="0"/>
        <v>000100004001003001</v>
      </c>
    </row>
    <row r="10" spans="1:11">
      <c r="A10" s="24" t="s">
        <v>2932</v>
      </c>
      <c r="B10" s="24" t="s">
        <v>11043</v>
      </c>
      <c r="C10" s="25">
        <v>4</v>
      </c>
      <c r="D10" s="26" t="s">
        <v>3355</v>
      </c>
      <c r="E10" s="26" t="s">
        <v>3417</v>
      </c>
      <c r="F10" s="26" t="s">
        <v>3986</v>
      </c>
      <c r="G10" s="26" t="s">
        <v>3426</v>
      </c>
      <c r="H10" s="26" t="s">
        <v>3417</v>
      </c>
      <c r="I10" s="26" t="s">
        <v>3423</v>
      </c>
      <c r="J10" s="26" t="s">
        <v>3420</v>
      </c>
      <c r="K10" s="35" t="str">
        <f t="shared" si="0"/>
        <v>000100004001003002</v>
      </c>
    </row>
    <row r="11" spans="1:11">
      <c r="A11" s="24" t="s">
        <v>2934</v>
      </c>
      <c r="B11" s="24" t="s">
        <v>11044</v>
      </c>
      <c r="C11" s="25">
        <v>4</v>
      </c>
      <c r="D11" s="26" t="s">
        <v>3355</v>
      </c>
      <c r="E11" s="26" t="s">
        <v>3417</v>
      </c>
      <c r="F11" s="26" t="s">
        <v>3986</v>
      </c>
      <c r="G11" s="26" t="s">
        <v>3426</v>
      </c>
      <c r="H11" s="26" t="s">
        <v>3417</v>
      </c>
      <c r="I11" s="26" t="s">
        <v>3423</v>
      </c>
      <c r="J11" s="26" t="s">
        <v>3423</v>
      </c>
      <c r="K11" s="35" t="str">
        <f t="shared" si="0"/>
        <v>000100004001003003</v>
      </c>
    </row>
    <row r="12" spans="1:11">
      <c r="A12" s="24" t="s">
        <v>2933</v>
      </c>
      <c r="B12" s="24" t="s">
        <v>11045</v>
      </c>
      <c r="C12" s="25">
        <v>4</v>
      </c>
      <c r="D12" s="26" t="s">
        <v>3355</v>
      </c>
      <c r="E12" s="26" t="s">
        <v>3417</v>
      </c>
      <c r="F12" s="26" t="s">
        <v>3986</v>
      </c>
      <c r="G12" s="26" t="s">
        <v>3426</v>
      </c>
      <c r="H12" s="26" t="s">
        <v>3417</v>
      </c>
      <c r="I12" s="26" t="s">
        <v>3423</v>
      </c>
      <c r="J12" s="26" t="s">
        <v>3426</v>
      </c>
      <c r="K12" s="35" t="str">
        <f t="shared" si="0"/>
        <v>000100004001003004</v>
      </c>
    </row>
    <row r="13" spans="1:11">
      <c r="A13" s="24" t="s">
        <v>11046</v>
      </c>
      <c r="B13" s="24" t="s">
        <v>11047</v>
      </c>
      <c r="C13" s="25">
        <v>4</v>
      </c>
      <c r="D13" s="26" t="s">
        <v>3355</v>
      </c>
      <c r="E13" s="26" t="s">
        <v>3417</v>
      </c>
      <c r="F13" s="26" t="s">
        <v>3986</v>
      </c>
      <c r="G13" s="26" t="s">
        <v>3426</v>
      </c>
      <c r="H13" s="26" t="s">
        <v>3417</v>
      </c>
      <c r="I13" s="26" t="s">
        <v>3423</v>
      </c>
      <c r="J13" s="26" t="s">
        <v>6993</v>
      </c>
      <c r="K13" s="35" t="str">
        <f t="shared" si="0"/>
        <v>000100004001003005</v>
      </c>
    </row>
    <row r="14" spans="1:11">
      <c r="A14" s="24" t="s">
        <v>2935</v>
      </c>
      <c r="B14" s="24" t="s">
        <v>11048</v>
      </c>
      <c r="C14" s="25">
        <v>4</v>
      </c>
      <c r="D14" s="26" t="s">
        <v>3355</v>
      </c>
      <c r="E14" s="26" t="s">
        <v>3417</v>
      </c>
      <c r="F14" s="26" t="s">
        <v>3986</v>
      </c>
      <c r="G14" s="26" t="s">
        <v>3426</v>
      </c>
      <c r="H14" s="26" t="s">
        <v>3417</v>
      </c>
      <c r="I14" s="26" t="s">
        <v>3423</v>
      </c>
      <c r="J14" s="26" t="s">
        <v>7381</v>
      </c>
      <c r="K14" s="35" t="str">
        <f t="shared" si="0"/>
        <v>000100004001003006</v>
      </c>
    </row>
    <row r="15" spans="1:11">
      <c r="A15" s="24" t="s">
        <v>3919</v>
      </c>
      <c r="B15" s="24" t="s">
        <v>11049</v>
      </c>
      <c r="C15" s="25">
        <v>4</v>
      </c>
      <c r="D15" s="26" t="s">
        <v>3355</v>
      </c>
      <c r="E15" s="26" t="s">
        <v>3417</v>
      </c>
      <c r="F15" s="26" t="s">
        <v>3986</v>
      </c>
      <c r="G15" s="26" t="s">
        <v>3426</v>
      </c>
      <c r="H15" s="26" t="s">
        <v>3417</v>
      </c>
      <c r="I15" s="26" t="s">
        <v>3423</v>
      </c>
      <c r="J15" s="26" t="s">
        <v>7385</v>
      </c>
      <c r="K15" s="35" t="str">
        <f t="shared" si="0"/>
        <v>000100004001003007</v>
      </c>
    </row>
    <row r="16" spans="1:11">
      <c r="A16" s="21" t="s">
        <v>652</v>
      </c>
      <c r="B16" s="21" t="s">
        <v>11050</v>
      </c>
      <c r="C16" s="22">
        <v>3</v>
      </c>
      <c r="D16" s="23" t="s">
        <v>3355</v>
      </c>
      <c r="E16" s="23" t="s">
        <v>3417</v>
      </c>
      <c r="F16" s="23" t="s">
        <v>3986</v>
      </c>
      <c r="G16" s="23" t="s">
        <v>3426</v>
      </c>
      <c r="H16" s="23" t="s">
        <v>3417</v>
      </c>
      <c r="I16" s="23" t="s">
        <v>3426</v>
      </c>
      <c r="J16" s="23"/>
      <c r="K16" s="23" t="str">
        <f t="shared" si="0"/>
        <v>000100004001004</v>
      </c>
    </row>
    <row r="17" spans="1:13">
      <c r="A17" s="24" t="s">
        <v>3920</v>
      </c>
      <c r="B17" s="24" t="s">
        <v>11051</v>
      </c>
      <c r="C17" s="25">
        <v>4</v>
      </c>
      <c r="D17" s="26" t="s">
        <v>3355</v>
      </c>
      <c r="E17" s="26" t="s">
        <v>3417</v>
      </c>
      <c r="F17" s="26" t="s">
        <v>3986</v>
      </c>
      <c r="G17" s="26" t="s">
        <v>3426</v>
      </c>
      <c r="H17" s="26" t="s">
        <v>3417</v>
      </c>
      <c r="I17" s="26" t="s">
        <v>3426</v>
      </c>
      <c r="J17" s="26" t="s">
        <v>3417</v>
      </c>
      <c r="K17" s="35" t="str">
        <f t="shared" si="0"/>
        <v>000100004001004001</v>
      </c>
    </row>
    <row r="18" spans="1:13">
      <c r="A18" s="24" t="s">
        <v>2943</v>
      </c>
      <c r="B18" s="24" t="s">
        <v>11052</v>
      </c>
      <c r="C18" s="25">
        <v>4</v>
      </c>
      <c r="D18" s="26" t="s">
        <v>3355</v>
      </c>
      <c r="E18" s="26" t="s">
        <v>3417</v>
      </c>
      <c r="F18" s="26" t="s">
        <v>3986</v>
      </c>
      <c r="G18" s="26" t="s">
        <v>3426</v>
      </c>
      <c r="H18" s="26" t="s">
        <v>3417</v>
      </c>
      <c r="I18" s="26" t="s">
        <v>3426</v>
      </c>
      <c r="J18" s="26" t="s">
        <v>3420</v>
      </c>
      <c r="K18" s="35" t="str">
        <f t="shared" si="0"/>
        <v>000100004001004002</v>
      </c>
    </row>
    <row r="19" spans="1:13">
      <c r="A19" s="24" t="s">
        <v>2945</v>
      </c>
      <c r="B19" s="24" t="s">
        <v>11053</v>
      </c>
      <c r="C19" s="25">
        <v>4</v>
      </c>
      <c r="D19" s="26" t="s">
        <v>3355</v>
      </c>
      <c r="E19" s="26" t="s">
        <v>3417</v>
      </c>
      <c r="F19" s="26" t="s">
        <v>3986</v>
      </c>
      <c r="G19" s="26" t="s">
        <v>3426</v>
      </c>
      <c r="H19" s="26" t="s">
        <v>3417</v>
      </c>
      <c r="I19" s="26" t="s">
        <v>3426</v>
      </c>
      <c r="J19" s="26" t="s">
        <v>3423</v>
      </c>
      <c r="K19" s="35" t="str">
        <f t="shared" si="0"/>
        <v>000100004001004003</v>
      </c>
    </row>
    <row r="20" spans="1:13">
      <c r="A20" s="24" t="s">
        <v>3921</v>
      </c>
      <c r="B20" s="24" t="s">
        <v>11054</v>
      </c>
      <c r="C20" s="25">
        <v>4</v>
      </c>
      <c r="D20" s="26" t="s">
        <v>3355</v>
      </c>
      <c r="E20" s="26" t="s">
        <v>3417</v>
      </c>
      <c r="F20" s="26" t="s">
        <v>3986</v>
      </c>
      <c r="G20" s="26" t="s">
        <v>3426</v>
      </c>
      <c r="H20" s="26" t="s">
        <v>3417</v>
      </c>
      <c r="I20" s="26" t="s">
        <v>3426</v>
      </c>
      <c r="J20" s="26" t="s">
        <v>3426</v>
      </c>
      <c r="K20" s="35" t="str">
        <f t="shared" si="0"/>
        <v>000100004001004004</v>
      </c>
    </row>
    <row r="21" spans="1:13">
      <c r="A21" s="21" t="s">
        <v>655</v>
      </c>
      <c r="B21" s="21" t="s">
        <v>11055</v>
      </c>
      <c r="C21" s="22">
        <v>3</v>
      </c>
      <c r="D21" s="23" t="s">
        <v>3355</v>
      </c>
      <c r="E21" s="23" t="s">
        <v>3417</v>
      </c>
      <c r="F21" s="23" t="s">
        <v>3986</v>
      </c>
      <c r="G21" s="23" t="s">
        <v>3426</v>
      </c>
      <c r="H21" s="23" t="s">
        <v>3417</v>
      </c>
      <c r="I21" s="23" t="s">
        <v>6993</v>
      </c>
      <c r="J21" s="23"/>
      <c r="K21" s="23" t="str">
        <f t="shared" si="0"/>
        <v>000100004001005</v>
      </c>
    </row>
    <row r="22" spans="1:13">
      <c r="A22" s="24" t="s">
        <v>2950</v>
      </c>
      <c r="B22" s="24" t="s">
        <v>11056</v>
      </c>
      <c r="C22" s="25">
        <v>4</v>
      </c>
      <c r="D22" s="26" t="s">
        <v>3355</v>
      </c>
      <c r="E22" s="26" t="s">
        <v>3417</v>
      </c>
      <c r="F22" s="26" t="s">
        <v>3986</v>
      </c>
      <c r="G22" s="26" t="s">
        <v>3426</v>
      </c>
      <c r="H22" s="26" t="s">
        <v>3417</v>
      </c>
      <c r="I22" s="26" t="s">
        <v>6993</v>
      </c>
      <c r="J22" s="26" t="s">
        <v>3417</v>
      </c>
      <c r="K22" s="26" t="str">
        <f t="shared" si="0"/>
        <v>000100004001005001</v>
      </c>
    </row>
    <row r="23" spans="1:13">
      <c r="A23" s="24" t="s">
        <v>2952</v>
      </c>
      <c r="B23" s="24" t="s">
        <v>11057</v>
      </c>
      <c r="C23" s="25">
        <v>4</v>
      </c>
      <c r="D23" s="26" t="s">
        <v>3355</v>
      </c>
      <c r="E23" s="26" t="s">
        <v>3417</v>
      </c>
      <c r="F23" s="26" t="s">
        <v>3986</v>
      </c>
      <c r="G23" s="26" t="s">
        <v>3426</v>
      </c>
      <c r="H23" s="26" t="s">
        <v>3417</v>
      </c>
      <c r="I23" s="26" t="s">
        <v>6993</v>
      </c>
      <c r="J23" s="26" t="s">
        <v>3420</v>
      </c>
      <c r="K23" s="26" t="str">
        <f t="shared" si="0"/>
        <v>000100004001005002</v>
      </c>
    </row>
    <row r="24" spans="1:13">
      <c r="A24" s="24" t="s">
        <v>2954</v>
      </c>
      <c r="B24" s="24" t="s">
        <v>11058</v>
      </c>
      <c r="C24" s="25">
        <v>4</v>
      </c>
      <c r="D24" s="26" t="s">
        <v>3355</v>
      </c>
      <c r="E24" s="26" t="s">
        <v>3417</v>
      </c>
      <c r="F24" s="26" t="s">
        <v>3986</v>
      </c>
      <c r="G24" s="26" t="s">
        <v>3426</v>
      </c>
      <c r="H24" s="26" t="s">
        <v>3417</v>
      </c>
      <c r="I24" s="26" t="s">
        <v>6993</v>
      </c>
      <c r="J24" s="26" t="s">
        <v>3423</v>
      </c>
      <c r="K24" s="26" t="str">
        <f t="shared" si="0"/>
        <v>000100004001005003</v>
      </c>
    </row>
    <row r="25" spans="1:13">
      <c r="A25" s="24" t="s">
        <v>2956</v>
      </c>
      <c r="B25" s="24" t="s">
        <v>11059</v>
      </c>
      <c r="C25" s="25">
        <v>4</v>
      </c>
      <c r="D25" s="26" t="s">
        <v>3355</v>
      </c>
      <c r="E25" s="26" t="s">
        <v>3417</v>
      </c>
      <c r="F25" s="26" t="s">
        <v>3986</v>
      </c>
      <c r="G25" s="26" t="s">
        <v>3426</v>
      </c>
      <c r="H25" s="26" t="s">
        <v>3417</v>
      </c>
      <c r="I25" s="26" t="s">
        <v>6993</v>
      </c>
      <c r="J25" s="26" t="s">
        <v>3426</v>
      </c>
      <c r="K25" s="26" t="str">
        <f t="shared" si="0"/>
        <v>000100004001005004</v>
      </c>
    </row>
    <row r="26" spans="1:13">
      <c r="A26" s="24" t="s">
        <v>2957</v>
      </c>
      <c r="B26" s="24" t="s">
        <v>11060</v>
      </c>
      <c r="C26" s="25">
        <v>4</v>
      </c>
      <c r="D26" s="26" t="s">
        <v>3355</v>
      </c>
      <c r="E26" s="26" t="s">
        <v>3417</v>
      </c>
      <c r="F26" s="26" t="s">
        <v>3986</v>
      </c>
      <c r="G26" s="26" t="s">
        <v>3426</v>
      </c>
      <c r="H26" s="26" t="s">
        <v>3417</v>
      </c>
      <c r="I26" s="26" t="s">
        <v>6993</v>
      </c>
      <c r="J26" s="26" t="s">
        <v>6993</v>
      </c>
      <c r="K26" s="26" t="str">
        <f t="shared" si="0"/>
        <v>000100004001005005</v>
      </c>
    </row>
    <row r="27" spans="1:13">
      <c r="A27" s="21" t="s">
        <v>658</v>
      </c>
      <c r="B27" s="21" t="s">
        <v>11061</v>
      </c>
      <c r="C27" s="22">
        <v>3</v>
      </c>
      <c r="D27" s="23" t="s">
        <v>3355</v>
      </c>
      <c r="E27" s="23" t="s">
        <v>3417</v>
      </c>
      <c r="F27" s="23" t="s">
        <v>3986</v>
      </c>
      <c r="G27" s="23" t="s">
        <v>3426</v>
      </c>
      <c r="H27" s="23" t="s">
        <v>3417</v>
      </c>
      <c r="I27" s="23" t="s">
        <v>7381</v>
      </c>
      <c r="J27" s="23"/>
      <c r="K27" s="23" t="str">
        <f t="shared" si="0"/>
        <v>000100004001006</v>
      </c>
    </row>
    <row r="28" spans="1:13">
      <c r="A28" s="24" t="s">
        <v>3635</v>
      </c>
      <c r="B28" s="24" t="s">
        <v>11062</v>
      </c>
      <c r="C28" s="25">
        <v>4</v>
      </c>
      <c r="D28" s="26" t="s">
        <v>3355</v>
      </c>
      <c r="E28" s="26" t="s">
        <v>3417</v>
      </c>
      <c r="F28" s="26" t="s">
        <v>3986</v>
      </c>
      <c r="G28" s="26" t="s">
        <v>3426</v>
      </c>
      <c r="H28" s="26" t="s">
        <v>3417</v>
      </c>
      <c r="I28" s="26" t="s">
        <v>7381</v>
      </c>
      <c r="J28" s="26" t="s">
        <v>3417</v>
      </c>
      <c r="K28" s="26" t="str">
        <f t="shared" si="0"/>
        <v>000100004001006001</v>
      </c>
    </row>
    <row r="29" spans="1:13">
      <c r="A29" s="24" t="s">
        <v>3922</v>
      </c>
      <c r="B29" s="24" t="s">
        <v>11063</v>
      </c>
      <c r="C29" s="25">
        <v>4</v>
      </c>
      <c r="D29" s="26" t="s">
        <v>3355</v>
      </c>
      <c r="E29" s="26" t="s">
        <v>3417</v>
      </c>
      <c r="F29" s="26" t="s">
        <v>3986</v>
      </c>
      <c r="G29" s="26" t="s">
        <v>3426</v>
      </c>
      <c r="H29" s="26" t="s">
        <v>3417</v>
      </c>
      <c r="I29" s="26" t="s">
        <v>7381</v>
      </c>
      <c r="J29" s="26" t="s">
        <v>3420</v>
      </c>
      <c r="K29" s="26" t="str">
        <f t="shared" si="0"/>
        <v>000100004001006002</v>
      </c>
      <c r="L29" s="3"/>
      <c r="M29" s="3"/>
    </row>
    <row r="30" spans="1:13">
      <c r="A30" s="24" t="s">
        <v>3923</v>
      </c>
      <c r="B30" s="24" t="s">
        <v>11064</v>
      </c>
      <c r="C30" s="25">
        <v>4</v>
      </c>
      <c r="D30" s="26" t="s">
        <v>3355</v>
      </c>
      <c r="E30" s="26" t="s">
        <v>3417</v>
      </c>
      <c r="F30" s="26" t="s">
        <v>3986</v>
      </c>
      <c r="G30" s="26" t="s">
        <v>3426</v>
      </c>
      <c r="H30" s="26" t="s">
        <v>3417</v>
      </c>
      <c r="I30" s="26" t="s">
        <v>7381</v>
      </c>
      <c r="J30" s="26" t="s">
        <v>3423</v>
      </c>
      <c r="K30" s="26" t="str">
        <f t="shared" si="0"/>
        <v>000100004001006003</v>
      </c>
      <c r="L30" s="3"/>
      <c r="M30" s="3"/>
    </row>
    <row r="31" spans="1:13">
      <c r="A31" s="24" t="s">
        <v>3924</v>
      </c>
      <c r="B31" s="24" t="s">
        <v>11065</v>
      </c>
      <c r="C31" s="25">
        <v>4</v>
      </c>
      <c r="D31" s="26" t="s">
        <v>3355</v>
      </c>
      <c r="E31" s="26" t="s">
        <v>3417</v>
      </c>
      <c r="F31" s="26" t="s">
        <v>3986</v>
      </c>
      <c r="G31" s="26" t="s">
        <v>3426</v>
      </c>
      <c r="H31" s="26" t="s">
        <v>3417</v>
      </c>
      <c r="I31" s="26" t="s">
        <v>7381</v>
      </c>
      <c r="J31" s="26" t="s">
        <v>3426</v>
      </c>
      <c r="K31" s="26" t="str">
        <f t="shared" si="0"/>
        <v>000100004001006004</v>
      </c>
      <c r="L31" s="45" t="s">
        <v>9830</v>
      </c>
      <c r="M31" s="3"/>
    </row>
    <row r="32" spans="1:13" s="2" customFormat="1" hidden="1">
      <c r="A32" s="29" t="s">
        <v>2997</v>
      </c>
      <c r="B32" s="29" t="s">
        <v>11066</v>
      </c>
      <c r="C32" s="30">
        <v>3</v>
      </c>
      <c r="D32" s="31" t="s">
        <v>3355</v>
      </c>
      <c r="E32" s="31" t="s">
        <v>3417</v>
      </c>
      <c r="F32" s="31" t="s">
        <v>3986</v>
      </c>
      <c r="G32" s="31" t="s">
        <v>3426</v>
      </c>
      <c r="H32" s="31" t="s">
        <v>3417</v>
      </c>
      <c r="I32" s="31" t="s">
        <v>6952</v>
      </c>
      <c r="J32" s="31"/>
      <c r="K32" s="31" t="str">
        <f t="shared" si="0"/>
        <v>000100004001020</v>
      </c>
      <c r="L32" s="72"/>
      <c r="M32" s="72"/>
    </row>
    <row r="33" spans="1:11" s="3" customFormat="1">
      <c r="A33" s="21" t="s">
        <v>643</v>
      </c>
      <c r="B33" s="21" t="s">
        <v>11067</v>
      </c>
      <c r="C33" s="22">
        <v>3</v>
      </c>
      <c r="D33" s="23" t="s">
        <v>3355</v>
      </c>
      <c r="E33" s="23" t="s">
        <v>3417</v>
      </c>
      <c r="F33" s="23" t="s">
        <v>3986</v>
      </c>
      <c r="G33" s="23" t="s">
        <v>3426</v>
      </c>
      <c r="H33" s="23" t="s">
        <v>3417</v>
      </c>
      <c r="I33" s="23" t="s">
        <v>7385</v>
      </c>
      <c r="J33" s="23"/>
      <c r="K33" s="23" t="str">
        <f t="shared" si="0"/>
        <v>000100004001007</v>
      </c>
    </row>
    <row r="34" spans="1:11" s="3" customFormat="1">
      <c r="A34" s="21" t="s">
        <v>646</v>
      </c>
      <c r="B34" s="21" t="s">
        <v>11068</v>
      </c>
      <c r="C34" s="22">
        <v>3</v>
      </c>
      <c r="D34" s="23" t="s">
        <v>3355</v>
      </c>
      <c r="E34" s="23" t="s">
        <v>3417</v>
      </c>
      <c r="F34" s="23" t="s">
        <v>3986</v>
      </c>
      <c r="G34" s="23" t="s">
        <v>3426</v>
      </c>
      <c r="H34" s="23" t="s">
        <v>3417</v>
      </c>
      <c r="I34" s="23" t="s">
        <v>3420</v>
      </c>
      <c r="J34" s="23"/>
      <c r="K34" s="23" t="str">
        <f t="shared" si="0"/>
        <v>000100004001002</v>
      </c>
    </row>
    <row r="35" spans="1:11" s="3" customFormat="1">
      <c r="A35" s="27" t="s">
        <v>2978</v>
      </c>
      <c r="B35" s="27" t="str">
        <f t="shared" ref="B35:B98" si="1">"通信/设备信息/移动端设备品牌/"&amp;A35</f>
        <v>通信/设备信息/移动端设备品牌/苹果</v>
      </c>
      <c r="C35" s="28">
        <v>4</v>
      </c>
      <c r="D35" s="35" t="s">
        <v>3355</v>
      </c>
      <c r="E35" s="35" t="s">
        <v>3417</v>
      </c>
      <c r="F35" s="35" t="s">
        <v>3986</v>
      </c>
      <c r="G35" s="35" t="s">
        <v>3426</v>
      </c>
      <c r="H35" s="35" t="s">
        <v>3417</v>
      </c>
      <c r="I35" s="35" t="s">
        <v>3420</v>
      </c>
      <c r="J35" s="35" t="s">
        <v>3417</v>
      </c>
      <c r="K35" s="35" t="str">
        <f t="shared" si="0"/>
        <v>000100004001002001</v>
      </c>
    </row>
    <row r="36" spans="1:11" s="3" customFormat="1">
      <c r="A36" s="27" t="s">
        <v>2982</v>
      </c>
      <c r="B36" s="27" t="str">
        <f t="shared" si="1"/>
        <v>通信/设备信息/移动端设备品牌/三星</v>
      </c>
      <c r="C36" s="28">
        <v>4</v>
      </c>
      <c r="D36" s="35" t="s">
        <v>3355</v>
      </c>
      <c r="E36" s="35" t="s">
        <v>3417</v>
      </c>
      <c r="F36" s="35" t="s">
        <v>3986</v>
      </c>
      <c r="G36" s="35" t="s">
        <v>3426</v>
      </c>
      <c r="H36" s="35" t="s">
        <v>3417</v>
      </c>
      <c r="I36" s="35" t="s">
        <v>3420</v>
      </c>
      <c r="J36" s="35" t="s">
        <v>3420</v>
      </c>
      <c r="K36" s="35" t="str">
        <f t="shared" si="0"/>
        <v>000100004001002002</v>
      </c>
    </row>
    <row r="37" spans="1:11" s="3" customFormat="1">
      <c r="A37" s="27" t="s">
        <v>2974</v>
      </c>
      <c r="B37" s="27" t="str">
        <f t="shared" si="1"/>
        <v>通信/设备信息/移动端设备品牌/小米</v>
      </c>
      <c r="C37" s="28">
        <v>4</v>
      </c>
      <c r="D37" s="35" t="s">
        <v>3355</v>
      </c>
      <c r="E37" s="35" t="s">
        <v>3417</v>
      </c>
      <c r="F37" s="35" t="s">
        <v>3986</v>
      </c>
      <c r="G37" s="35" t="s">
        <v>3426</v>
      </c>
      <c r="H37" s="35" t="s">
        <v>3417</v>
      </c>
      <c r="I37" s="35" t="s">
        <v>3420</v>
      </c>
      <c r="J37" s="35" t="s">
        <v>3423</v>
      </c>
      <c r="K37" s="35" t="str">
        <f t="shared" si="0"/>
        <v>000100004001002003</v>
      </c>
    </row>
    <row r="38" spans="1:11" s="3" customFormat="1">
      <c r="A38" s="27" t="s">
        <v>2976</v>
      </c>
      <c r="B38" s="27" t="str">
        <f t="shared" si="1"/>
        <v>通信/设备信息/移动端设备品牌/华为</v>
      </c>
      <c r="C38" s="28">
        <v>4</v>
      </c>
      <c r="D38" s="35" t="s">
        <v>3355</v>
      </c>
      <c r="E38" s="35" t="s">
        <v>3417</v>
      </c>
      <c r="F38" s="35" t="s">
        <v>3986</v>
      </c>
      <c r="G38" s="35" t="s">
        <v>3426</v>
      </c>
      <c r="H38" s="35" t="s">
        <v>3417</v>
      </c>
      <c r="I38" s="35" t="s">
        <v>3420</v>
      </c>
      <c r="J38" s="35" t="s">
        <v>3426</v>
      </c>
      <c r="K38" s="35" t="str">
        <f t="shared" si="0"/>
        <v>000100004001002004</v>
      </c>
    </row>
    <row r="39" spans="1:11" s="3" customFormat="1">
      <c r="A39" s="27" t="s">
        <v>11069</v>
      </c>
      <c r="B39" s="27" t="str">
        <f t="shared" si="1"/>
        <v>通信/设备信息/移动端设备品牌/步步高</v>
      </c>
      <c r="C39" s="28">
        <v>4</v>
      </c>
      <c r="D39" s="35" t="s">
        <v>3355</v>
      </c>
      <c r="E39" s="35" t="s">
        <v>3417</v>
      </c>
      <c r="F39" s="35" t="s">
        <v>3986</v>
      </c>
      <c r="G39" s="35" t="s">
        <v>3426</v>
      </c>
      <c r="H39" s="35" t="s">
        <v>3417</v>
      </c>
      <c r="I39" s="35" t="s">
        <v>3420</v>
      </c>
      <c r="J39" s="35" t="s">
        <v>6993</v>
      </c>
      <c r="K39" s="35" t="str">
        <f t="shared" si="0"/>
        <v>000100004001002005</v>
      </c>
    </row>
    <row r="40" spans="1:11" s="3" customFormat="1">
      <c r="A40" s="27" t="s">
        <v>2980</v>
      </c>
      <c r="B40" s="27" t="str">
        <f t="shared" si="1"/>
        <v>通信/设备信息/移动端设备品牌/OPPO</v>
      </c>
      <c r="C40" s="28">
        <v>4</v>
      </c>
      <c r="D40" s="35" t="s">
        <v>3355</v>
      </c>
      <c r="E40" s="35" t="s">
        <v>3417</v>
      </c>
      <c r="F40" s="35" t="s">
        <v>3986</v>
      </c>
      <c r="G40" s="35" t="s">
        <v>3426</v>
      </c>
      <c r="H40" s="35" t="s">
        <v>3417</v>
      </c>
      <c r="I40" s="35" t="s">
        <v>3420</v>
      </c>
      <c r="J40" s="35" t="s">
        <v>7381</v>
      </c>
      <c r="K40" s="35" t="str">
        <f t="shared" si="0"/>
        <v>000100004001002006</v>
      </c>
    </row>
    <row r="41" spans="1:11" s="3" customFormat="1">
      <c r="A41" s="27" t="s">
        <v>2991</v>
      </c>
      <c r="B41" s="27" t="str">
        <f t="shared" si="1"/>
        <v>通信/设备信息/移动端设备品牌/联想</v>
      </c>
      <c r="C41" s="28">
        <v>4</v>
      </c>
      <c r="D41" s="35" t="s">
        <v>3355</v>
      </c>
      <c r="E41" s="35" t="s">
        <v>3417</v>
      </c>
      <c r="F41" s="35" t="s">
        <v>3986</v>
      </c>
      <c r="G41" s="35" t="s">
        <v>3426</v>
      </c>
      <c r="H41" s="35" t="s">
        <v>3417</v>
      </c>
      <c r="I41" s="35" t="s">
        <v>3420</v>
      </c>
      <c r="J41" s="35" t="s">
        <v>7385</v>
      </c>
      <c r="K41" s="35" t="str">
        <f t="shared" si="0"/>
        <v>000100004001002007</v>
      </c>
    </row>
    <row r="42" spans="1:11" s="3" customFormat="1">
      <c r="A42" s="27" t="s">
        <v>11070</v>
      </c>
      <c r="B42" s="27" t="str">
        <f t="shared" si="1"/>
        <v>通信/设备信息/移动端设备品牌/宇龙酷派</v>
      </c>
      <c r="C42" s="28">
        <v>4</v>
      </c>
      <c r="D42" s="35" t="s">
        <v>3355</v>
      </c>
      <c r="E42" s="35" t="s">
        <v>3417</v>
      </c>
      <c r="F42" s="35" t="s">
        <v>3986</v>
      </c>
      <c r="G42" s="35" t="s">
        <v>3426</v>
      </c>
      <c r="H42" s="35" t="s">
        <v>3417</v>
      </c>
      <c r="I42" s="35" t="s">
        <v>3420</v>
      </c>
      <c r="J42" s="35" t="s">
        <v>3987</v>
      </c>
      <c r="K42" s="35" t="str">
        <f t="shared" si="0"/>
        <v>000100004001002008</v>
      </c>
    </row>
    <row r="43" spans="1:11" s="3" customFormat="1">
      <c r="A43" s="27" t="s">
        <v>3000</v>
      </c>
      <c r="B43" s="27" t="str">
        <f t="shared" si="1"/>
        <v>通信/设备信息/移动端设备品牌/中兴</v>
      </c>
      <c r="C43" s="28">
        <v>4</v>
      </c>
      <c r="D43" s="35" t="s">
        <v>3355</v>
      </c>
      <c r="E43" s="35" t="s">
        <v>3417</v>
      </c>
      <c r="F43" s="35" t="s">
        <v>3986</v>
      </c>
      <c r="G43" s="35" t="s">
        <v>3426</v>
      </c>
      <c r="H43" s="35" t="s">
        <v>3417</v>
      </c>
      <c r="I43" s="35" t="s">
        <v>3420</v>
      </c>
      <c r="J43" s="35" t="s">
        <v>6967</v>
      </c>
      <c r="K43" s="35" t="str">
        <f t="shared" si="0"/>
        <v>000100004001002009</v>
      </c>
    </row>
    <row r="44" spans="1:11" s="3" customFormat="1">
      <c r="A44" s="27" t="s">
        <v>2987</v>
      </c>
      <c r="B44" s="27" t="str">
        <f t="shared" si="1"/>
        <v>通信/设备信息/移动端设备品牌/魅族</v>
      </c>
      <c r="C44" s="28">
        <v>4</v>
      </c>
      <c r="D44" s="35" t="s">
        <v>3355</v>
      </c>
      <c r="E44" s="35" t="s">
        <v>3417</v>
      </c>
      <c r="F44" s="35" t="s">
        <v>3986</v>
      </c>
      <c r="G44" s="35" t="s">
        <v>3426</v>
      </c>
      <c r="H44" s="35" t="s">
        <v>3417</v>
      </c>
      <c r="I44" s="35" t="s">
        <v>3420</v>
      </c>
      <c r="J44" s="35" t="s">
        <v>3401</v>
      </c>
      <c r="K44" s="35" t="str">
        <f t="shared" si="0"/>
        <v>000100004001002010</v>
      </c>
    </row>
    <row r="45" spans="1:11" s="3" customFormat="1">
      <c r="A45" s="27" t="s">
        <v>2993</v>
      </c>
      <c r="B45" s="27" t="str">
        <f t="shared" si="1"/>
        <v>通信/设备信息/移动端设备品牌/金立</v>
      </c>
      <c r="C45" s="28">
        <v>4</v>
      </c>
      <c r="D45" s="35" t="s">
        <v>3355</v>
      </c>
      <c r="E45" s="35" t="s">
        <v>3417</v>
      </c>
      <c r="F45" s="35" t="s">
        <v>3986</v>
      </c>
      <c r="G45" s="35" t="s">
        <v>3426</v>
      </c>
      <c r="H45" s="35" t="s">
        <v>3417</v>
      </c>
      <c r="I45" s="35" t="s">
        <v>3420</v>
      </c>
      <c r="J45" s="35" t="s">
        <v>3404</v>
      </c>
      <c r="K45" s="35" t="str">
        <f t="shared" si="0"/>
        <v>000100004001002011</v>
      </c>
    </row>
    <row r="46" spans="1:11" s="3" customFormat="1">
      <c r="A46" s="27" t="s">
        <v>2999</v>
      </c>
      <c r="B46" s="27" t="str">
        <f t="shared" si="1"/>
        <v>通信/设备信息/移动端设备品牌/HTC</v>
      </c>
      <c r="C46" s="28">
        <v>4</v>
      </c>
      <c r="D46" s="35" t="s">
        <v>3355</v>
      </c>
      <c r="E46" s="35" t="s">
        <v>3417</v>
      </c>
      <c r="F46" s="35" t="s">
        <v>3986</v>
      </c>
      <c r="G46" s="35" t="s">
        <v>3426</v>
      </c>
      <c r="H46" s="35" t="s">
        <v>3417</v>
      </c>
      <c r="I46" s="35" t="s">
        <v>3420</v>
      </c>
      <c r="J46" s="35" t="s">
        <v>6973</v>
      </c>
      <c r="K46" s="35" t="str">
        <f t="shared" si="0"/>
        <v>000100004001002012</v>
      </c>
    </row>
    <row r="47" spans="1:11" s="3" customFormat="1">
      <c r="A47" s="27" t="s">
        <v>3016</v>
      </c>
      <c r="B47" s="27" t="str">
        <f t="shared" si="1"/>
        <v>通信/设备信息/移动端设备品牌/索尼</v>
      </c>
      <c r="C47" s="28">
        <v>4</v>
      </c>
      <c r="D47" s="35" t="s">
        <v>3355</v>
      </c>
      <c r="E47" s="35" t="s">
        <v>3417</v>
      </c>
      <c r="F47" s="35" t="s">
        <v>3986</v>
      </c>
      <c r="G47" s="35" t="s">
        <v>3426</v>
      </c>
      <c r="H47" s="35" t="s">
        <v>3417</v>
      </c>
      <c r="I47" s="35" t="s">
        <v>3420</v>
      </c>
      <c r="J47" s="35" t="s">
        <v>6976</v>
      </c>
      <c r="K47" s="35" t="str">
        <f t="shared" si="0"/>
        <v>000100004001002013</v>
      </c>
    </row>
    <row r="48" spans="1:11" s="3" customFormat="1">
      <c r="A48" s="27" t="s">
        <v>3002</v>
      </c>
      <c r="B48" s="27" t="str">
        <f t="shared" si="1"/>
        <v>通信/设备信息/移动端设备品牌/海信</v>
      </c>
      <c r="C48" s="28">
        <v>4</v>
      </c>
      <c r="D48" s="35" t="s">
        <v>3355</v>
      </c>
      <c r="E48" s="35" t="s">
        <v>3417</v>
      </c>
      <c r="F48" s="35" t="s">
        <v>3986</v>
      </c>
      <c r="G48" s="35" t="s">
        <v>3426</v>
      </c>
      <c r="H48" s="35" t="s">
        <v>3417</v>
      </c>
      <c r="I48" s="35" t="s">
        <v>3420</v>
      </c>
      <c r="J48" s="35" t="s">
        <v>6979</v>
      </c>
      <c r="K48" s="35" t="str">
        <f t="shared" si="0"/>
        <v>000100004001002014</v>
      </c>
    </row>
    <row r="49" spans="1:11" s="3" customFormat="1">
      <c r="A49" s="27" t="s">
        <v>3001</v>
      </c>
      <c r="B49" s="27" t="str">
        <f t="shared" si="1"/>
        <v>通信/设备信息/移动端设备品牌/LG</v>
      </c>
      <c r="C49" s="28">
        <v>4</v>
      </c>
      <c r="D49" s="35" t="s">
        <v>3355</v>
      </c>
      <c r="E49" s="35" t="s">
        <v>3417</v>
      </c>
      <c r="F49" s="35" t="s">
        <v>3986</v>
      </c>
      <c r="G49" s="35" t="s">
        <v>3426</v>
      </c>
      <c r="H49" s="35" t="s">
        <v>3417</v>
      </c>
      <c r="I49" s="35" t="s">
        <v>3420</v>
      </c>
      <c r="J49" s="35" t="s">
        <v>6982</v>
      </c>
      <c r="K49" s="35" t="str">
        <f t="shared" si="0"/>
        <v>000100004001002015</v>
      </c>
    </row>
    <row r="50" spans="1:11" s="3" customFormat="1">
      <c r="A50" s="27" t="s">
        <v>2976</v>
      </c>
      <c r="B50" s="27" t="str">
        <f t="shared" si="1"/>
        <v>通信/设备信息/移动端设备品牌/华为</v>
      </c>
      <c r="C50" s="28">
        <v>4</v>
      </c>
      <c r="D50" s="35" t="s">
        <v>3355</v>
      </c>
      <c r="E50" s="35" t="s">
        <v>3417</v>
      </c>
      <c r="F50" s="35" t="s">
        <v>3986</v>
      </c>
      <c r="G50" s="35" t="s">
        <v>3426</v>
      </c>
      <c r="H50" s="35" t="s">
        <v>3417</v>
      </c>
      <c r="I50" s="35" t="s">
        <v>3420</v>
      </c>
      <c r="J50" s="35" t="s">
        <v>6985</v>
      </c>
      <c r="K50" s="49" t="str">
        <f t="shared" si="0"/>
        <v>000100004001002016</v>
      </c>
    </row>
    <row r="51" spans="1:11" s="3" customFormat="1">
      <c r="A51" s="27" t="s">
        <v>2978</v>
      </c>
      <c r="B51" s="27" t="str">
        <f t="shared" si="1"/>
        <v>通信/设备信息/移动端设备品牌/苹果</v>
      </c>
      <c r="C51" s="28">
        <v>4</v>
      </c>
      <c r="D51" s="35" t="s">
        <v>3355</v>
      </c>
      <c r="E51" s="35" t="s">
        <v>3417</v>
      </c>
      <c r="F51" s="35" t="s">
        <v>3986</v>
      </c>
      <c r="G51" s="35" t="s">
        <v>3426</v>
      </c>
      <c r="H51" s="35" t="s">
        <v>3417</v>
      </c>
      <c r="I51" s="35" t="s">
        <v>3420</v>
      </c>
      <c r="J51" s="35" t="s">
        <v>6988</v>
      </c>
      <c r="K51" s="49" t="str">
        <f t="shared" si="0"/>
        <v>000100004001002017</v>
      </c>
    </row>
    <row r="52" spans="1:11" s="3" customFormat="1">
      <c r="A52" s="27" t="s">
        <v>2982</v>
      </c>
      <c r="B52" s="27" t="str">
        <f t="shared" si="1"/>
        <v>通信/设备信息/移动端设备品牌/三星</v>
      </c>
      <c r="C52" s="28">
        <v>4</v>
      </c>
      <c r="D52" s="35" t="s">
        <v>3355</v>
      </c>
      <c r="E52" s="35" t="s">
        <v>3417</v>
      </c>
      <c r="F52" s="35" t="s">
        <v>3986</v>
      </c>
      <c r="G52" s="35" t="s">
        <v>3426</v>
      </c>
      <c r="H52" s="35" t="s">
        <v>3417</v>
      </c>
      <c r="I52" s="35" t="s">
        <v>3420</v>
      </c>
      <c r="J52" s="35" t="s">
        <v>6946</v>
      </c>
      <c r="K52" s="49" t="str">
        <f t="shared" si="0"/>
        <v>000100004001002018</v>
      </c>
    </row>
    <row r="53" spans="1:11" s="3" customFormat="1">
      <c r="A53" s="27" t="s">
        <v>2974</v>
      </c>
      <c r="B53" s="27" t="str">
        <f t="shared" si="1"/>
        <v>通信/设备信息/移动端设备品牌/小米</v>
      </c>
      <c r="C53" s="28">
        <v>4</v>
      </c>
      <c r="D53" s="35" t="s">
        <v>3355</v>
      </c>
      <c r="E53" s="35" t="s">
        <v>3417</v>
      </c>
      <c r="F53" s="35" t="s">
        <v>3986</v>
      </c>
      <c r="G53" s="35" t="s">
        <v>3426</v>
      </c>
      <c r="H53" s="35" t="s">
        <v>3417</v>
      </c>
      <c r="I53" s="35" t="s">
        <v>3420</v>
      </c>
      <c r="J53" s="35" t="s">
        <v>6949</v>
      </c>
      <c r="K53" s="49" t="str">
        <f t="shared" si="0"/>
        <v>000100004001002019</v>
      </c>
    </row>
    <row r="54" spans="1:11" s="3" customFormat="1">
      <c r="A54" s="27" t="s">
        <v>2980</v>
      </c>
      <c r="B54" s="27" t="str">
        <f t="shared" si="1"/>
        <v>通信/设备信息/移动端设备品牌/OPPO</v>
      </c>
      <c r="C54" s="28">
        <v>4</v>
      </c>
      <c r="D54" s="35" t="s">
        <v>3355</v>
      </c>
      <c r="E54" s="35" t="s">
        <v>3417</v>
      </c>
      <c r="F54" s="35" t="s">
        <v>3986</v>
      </c>
      <c r="G54" s="35" t="s">
        <v>3426</v>
      </c>
      <c r="H54" s="35" t="s">
        <v>3417</v>
      </c>
      <c r="I54" s="35" t="s">
        <v>3420</v>
      </c>
      <c r="J54" s="35" t="s">
        <v>6952</v>
      </c>
      <c r="K54" s="49" t="str">
        <f t="shared" si="0"/>
        <v>000100004001002020</v>
      </c>
    </row>
    <row r="55" spans="1:11" s="3" customFormat="1">
      <c r="A55" s="27" t="s">
        <v>2985</v>
      </c>
      <c r="B55" s="27" t="str">
        <f t="shared" si="1"/>
        <v>通信/设备信息/移动端设备品牌/vivo</v>
      </c>
      <c r="C55" s="28">
        <v>4</v>
      </c>
      <c r="D55" s="35" t="s">
        <v>3355</v>
      </c>
      <c r="E55" s="35" t="s">
        <v>3417</v>
      </c>
      <c r="F55" s="35" t="s">
        <v>3986</v>
      </c>
      <c r="G55" s="35" t="s">
        <v>3426</v>
      </c>
      <c r="H55" s="35" t="s">
        <v>3417</v>
      </c>
      <c r="I55" s="35" t="s">
        <v>3420</v>
      </c>
      <c r="J55" s="35" t="s">
        <v>6955</v>
      </c>
      <c r="K55" s="49" t="str">
        <f t="shared" si="0"/>
        <v>000100004001002021</v>
      </c>
    </row>
    <row r="56" spans="1:11" s="3" customFormat="1">
      <c r="A56" s="27" t="s">
        <v>2998</v>
      </c>
      <c r="B56" s="27" t="str">
        <f t="shared" si="1"/>
        <v>通信/设备信息/移动端设备品牌/Google</v>
      </c>
      <c r="C56" s="28">
        <v>4</v>
      </c>
      <c r="D56" s="35" t="s">
        <v>3355</v>
      </c>
      <c r="E56" s="35" t="s">
        <v>3417</v>
      </c>
      <c r="F56" s="35" t="s">
        <v>3986</v>
      </c>
      <c r="G56" s="35" t="s">
        <v>3426</v>
      </c>
      <c r="H56" s="35" t="s">
        <v>3417</v>
      </c>
      <c r="I56" s="35" t="s">
        <v>3420</v>
      </c>
      <c r="J56" s="35" t="s">
        <v>6958</v>
      </c>
      <c r="K56" s="49" t="str">
        <f t="shared" si="0"/>
        <v>000100004001002022</v>
      </c>
    </row>
    <row r="57" spans="1:11" s="3" customFormat="1">
      <c r="A57" s="27" t="s">
        <v>2999</v>
      </c>
      <c r="B57" s="27" t="str">
        <f t="shared" si="1"/>
        <v>通信/设备信息/移动端设备品牌/HTC</v>
      </c>
      <c r="C57" s="28">
        <v>4</v>
      </c>
      <c r="D57" s="35" t="s">
        <v>3355</v>
      </c>
      <c r="E57" s="35" t="s">
        <v>3417</v>
      </c>
      <c r="F57" s="35" t="s">
        <v>3986</v>
      </c>
      <c r="G57" s="35" t="s">
        <v>3426</v>
      </c>
      <c r="H57" s="35" t="s">
        <v>3417</v>
      </c>
      <c r="I57" s="35" t="s">
        <v>3420</v>
      </c>
      <c r="J57" s="35" t="s">
        <v>6995</v>
      </c>
      <c r="K57" s="49" t="str">
        <f t="shared" si="0"/>
        <v>000100004001002023</v>
      </c>
    </row>
    <row r="58" spans="1:11" s="3" customFormat="1">
      <c r="A58" s="27" t="s">
        <v>2989</v>
      </c>
      <c r="B58" s="27" t="str">
        <f t="shared" si="1"/>
        <v>通信/设备信息/移动端设备品牌/酷派</v>
      </c>
      <c r="C58" s="28">
        <v>4</v>
      </c>
      <c r="D58" s="35" t="s">
        <v>3355</v>
      </c>
      <c r="E58" s="35" t="s">
        <v>3417</v>
      </c>
      <c r="F58" s="35" t="s">
        <v>3986</v>
      </c>
      <c r="G58" s="35" t="s">
        <v>3426</v>
      </c>
      <c r="H58" s="35" t="s">
        <v>3417</v>
      </c>
      <c r="I58" s="35" t="s">
        <v>3420</v>
      </c>
      <c r="J58" s="35" t="s">
        <v>6997</v>
      </c>
      <c r="K58" s="49" t="str">
        <f t="shared" si="0"/>
        <v>000100004001002024</v>
      </c>
    </row>
    <row r="59" spans="1:11" s="3" customFormat="1">
      <c r="A59" s="27" t="s">
        <v>2987</v>
      </c>
      <c r="B59" s="27" t="str">
        <f t="shared" si="1"/>
        <v>通信/设备信息/移动端设备品牌/魅族</v>
      </c>
      <c r="C59" s="28">
        <v>4</v>
      </c>
      <c r="D59" s="35" t="s">
        <v>3355</v>
      </c>
      <c r="E59" s="35" t="s">
        <v>3417</v>
      </c>
      <c r="F59" s="35" t="s">
        <v>3986</v>
      </c>
      <c r="G59" s="35" t="s">
        <v>3426</v>
      </c>
      <c r="H59" s="35" t="s">
        <v>3417</v>
      </c>
      <c r="I59" s="35" t="s">
        <v>3420</v>
      </c>
      <c r="J59" s="35" t="s">
        <v>6999</v>
      </c>
      <c r="K59" s="49" t="str">
        <f t="shared" si="0"/>
        <v>000100004001002025</v>
      </c>
    </row>
    <row r="60" spans="1:11" s="3" customFormat="1">
      <c r="A60" s="27" t="s">
        <v>3000</v>
      </c>
      <c r="B60" s="27" t="str">
        <f t="shared" si="1"/>
        <v>通信/设备信息/移动端设备品牌/中兴</v>
      </c>
      <c r="C60" s="28">
        <v>4</v>
      </c>
      <c r="D60" s="35" t="s">
        <v>3355</v>
      </c>
      <c r="E60" s="35" t="s">
        <v>3417</v>
      </c>
      <c r="F60" s="35" t="s">
        <v>3986</v>
      </c>
      <c r="G60" s="35" t="s">
        <v>3426</v>
      </c>
      <c r="H60" s="35" t="s">
        <v>3417</v>
      </c>
      <c r="I60" s="35" t="s">
        <v>3420</v>
      </c>
      <c r="J60" s="35" t="s">
        <v>7001</v>
      </c>
      <c r="K60" s="49" t="str">
        <f t="shared" si="0"/>
        <v>000100004001002026</v>
      </c>
    </row>
    <row r="61" spans="1:11" s="3" customFormat="1">
      <c r="A61" s="27" t="s">
        <v>3001</v>
      </c>
      <c r="B61" s="27" t="str">
        <f t="shared" si="1"/>
        <v>通信/设备信息/移动端设备品牌/LG</v>
      </c>
      <c r="C61" s="28">
        <v>4</v>
      </c>
      <c r="D61" s="35" t="s">
        <v>3355</v>
      </c>
      <c r="E61" s="35" t="s">
        <v>3417</v>
      </c>
      <c r="F61" s="35" t="s">
        <v>3986</v>
      </c>
      <c r="G61" s="35" t="s">
        <v>3426</v>
      </c>
      <c r="H61" s="35" t="s">
        <v>3417</v>
      </c>
      <c r="I61" s="35" t="s">
        <v>3420</v>
      </c>
      <c r="J61" s="35" t="s">
        <v>7411</v>
      </c>
      <c r="K61" s="49" t="str">
        <f t="shared" si="0"/>
        <v>000100004001002027</v>
      </c>
    </row>
    <row r="62" spans="1:11" s="3" customFormat="1">
      <c r="A62" s="27" t="s">
        <v>2991</v>
      </c>
      <c r="B62" s="27" t="str">
        <f t="shared" si="1"/>
        <v>通信/设备信息/移动端设备品牌/联想</v>
      </c>
      <c r="C62" s="28">
        <v>4</v>
      </c>
      <c r="D62" s="35" t="s">
        <v>3355</v>
      </c>
      <c r="E62" s="35" t="s">
        <v>3417</v>
      </c>
      <c r="F62" s="35" t="s">
        <v>3986</v>
      </c>
      <c r="G62" s="35" t="s">
        <v>3426</v>
      </c>
      <c r="H62" s="35" t="s">
        <v>3417</v>
      </c>
      <c r="I62" s="35" t="s">
        <v>3420</v>
      </c>
      <c r="J62" s="35" t="s">
        <v>7413</v>
      </c>
      <c r="K62" s="49" t="str">
        <f t="shared" si="0"/>
        <v>000100004001002028</v>
      </c>
    </row>
    <row r="63" spans="1:11" s="3" customFormat="1">
      <c r="A63" s="27" t="s">
        <v>3002</v>
      </c>
      <c r="B63" s="27" t="str">
        <f t="shared" si="1"/>
        <v>通信/设备信息/移动端设备品牌/海信</v>
      </c>
      <c r="C63" s="28">
        <v>4</v>
      </c>
      <c r="D63" s="35" t="s">
        <v>3355</v>
      </c>
      <c r="E63" s="35" t="s">
        <v>3417</v>
      </c>
      <c r="F63" s="35" t="s">
        <v>3986</v>
      </c>
      <c r="G63" s="35" t="s">
        <v>3426</v>
      </c>
      <c r="H63" s="35" t="s">
        <v>3417</v>
      </c>
      <c r="I63" s="35" t="s">
        <v>3420</v>
      </c>
      <c r="J63" s="35" t="s">
        <v>7415</v>
      </c>
      <c r="K63" s="49" t="str">
        <f t="shared" si="0"/>
        <v>000100004001002029</v>
      </c>
    </row>
    <row r="64" spans="1:11" s="3" customFormat="1">
      <c r="A64" s="27" t="s">
        <v>3003</v>
      </c>
      <c r="B64" s="27" t="str">
        <f t="shared" si="1"/>
        <v>通信/设备信息/移动端设备品牌/美图</v>
      </c>
      <c r="C64" s="28">
        <v>4</v>
      </c>
      <c r="D64" s="35" t="s">
        <v>3355</v>
      </c>
      <c r="E64" s="35" t="s">
        <v>3417</v>
      </c>
      <c r="F64" s="35" t="s">
        <v>3986</v>
      </c>
      <c r="G64" s="35" t="s">
        <v>3426</v>
      </c>
      <c r="H64" s="35" t="s">
        <v>3417</v>
      </c>
      <c r="I64" s="35" t="s">
        <v>3420</v>
      </c>
      <c r="J64" s="35" t="s">
        <v>7417</v>
      </c>
      <c r="K64" s="49" t="str">
        <f t="shared" si="0"/>
        <v>000100004001002030</v>
      </c>
    </row>
    <row r="65" spans="1:11" s="3" customFormat="1">
      <c r="A65" s="27" t="s">
        <v>3004</v>
      </c>
      <c r="B65" s="27" t="str">
        <f t="shared" si="1"/>
        <v>通信/设备信息/移动端设备品牌/酷比</v>
      </c>
      <c r="C65" s="28">
        <v>4</v>
      </c>
      <c r="D65" s="35" t="s">
        <v>3355</v>
      </c>
      <c r="E65" s="35" t="s">
        <v>3417</v>
      </c>
      <c r="F65" s="35" t="s">
        <v>3986</v>
      </c>
      <c r="G65" s="35" t="s">
        <v>3426</v>
      </c>
      <c r="H65" s="35" t="s">
        <v>3417</v>
      </c>
      <c r="I65" s="35" t="s">
        <v>3420</v>
      </c>
      <c r="J65" s="35" t="s">
        <v>7419</v>
      </c>
      <c r="K65" s="49" t="str">
        <f t="shared" si="0"/>
        <v>000100004001002031</v>
      </c>
    </row>
    <row r="66" spans="1:11" s="3" customFormat="1">
      <c r="A66" s="27" t="s">
        <v>3005</v>
      </c>
      <c r="B66" s="27" t="str">
        <f t="shared" si="1"/>
        <v>通信/设备信息/移动端设备品牌/TCL</v>
      </c>
      <c r="C66" s="28">
        <v>4</v>
      </c>
      <c r="D66" s="35" t="s">
        <v>3355</v>
      </c>
      <c r="E66" s="35" t="s">
        <v>3417</v>
      </c>
      <c r="F66" s="35" t="s">
        <v>3986</v>
      </c>
      <c r="G66" s="35" t="s">
        <v>3426</v>
      </c>
      <c r="H66" s="35" t="s">
        <v>3417</v>
      </c>
      <c r="I66" s="35" t="s">
        <v>3420</v>
      </c>
      <c r="J66" s="35" t="s">
        <v>7420</v>
      </c>
      <c r="K66" s="49" t="str">
        <f t="shared" ref="K66:K129" si="2">D66&amp;E66&amp;F66&amp;G66&amp;H66&amp;I66&amp;J66</f>
        <v>000100004001002032</v>
      </c>
    </row>
    <row r="67" spans="1:11" s="3" customFormat="1">
      <c r="A67" s="27" t="s">
        <v>3006</v>
      </c>
      <c r="B67" s="27" t="str">
        <f t="shared" si="1"/>
        <v>通信/设备信息/移动端设备品牌/奥洛斯</v>
      </c>
      <c r="C67" s="28">
        <v>4</v>
      </c>
      <c r="D67" s="35" t="s">
        <v>3355</v>
      </c>
      <c r="E67" s="35" t="s">
        <v>3417</v>
      </c>
      <c r="F67" s="35" t="s">
        <v>3986</v>
      </c>
      <c r="G67" s="35" t="s">
        <v>3426</v>
      </c>
      <c r="H67" s="35" t="s">
        <v>3417</v>
      </c>
      <c r="I67" s="35" t="s">
        <v>3420</v>
      </c>
      <c r="J67" s="35" t="s">
        <v>7421</v>
      </c>
      <c r="K67" s="49" t="str">
        <f t="shared" si="2"/>
        <v>000100004001002033</v>
      </c>
    </row>
    <row r="68" spans="1:11" s="3" customFormat="1">
      <c r="A68" s="27" t="s">
        <v>2993</v>
      </c>
      <c r="B68" s="27" t="str">
        <f t="shared" si="1"/>
        <v>通信/设备信息/移动端设备品牌/金立</v>
      </c>
      <c r="C68" s="28">
        <v>4</v>
      </c>
      <c r="D68" s="35" t="s">
        <v>3355</v>
      </c>
      <c r="E68" s="35" t="s">
        <v>3417</v>
      </c>
      <c r="F68" s="35" t="s">
        <v>3986</v>
      </c>
      <c r="G68" s="35" t="s">
        <v>3426</v>
      </c>
      <c r="H68" s="35" t="s">
        <v>3417</v>
      </c>
      <c r="I68" s="35" t="s">
        <v>3420</v>
      </c>
      <c r="J68" s="35" t="s">
        <v>7422</v>
      </c>
      <c r="K68" s="49" t="str">
        <f t="shared" si="2"/>
        <v>000100004001002034</v>
      </c>
    </row>
    <row r="69" spans="1:11" s="3" customFormat="1">
      <c r="A69" s="27" t="s">
        <v>3007</v>
      </c>
      <c r="B69" s="27" t="str">
        <f t="shared" si="1"/>
        <v>通信/设备信息/移动端设备品牌/HIKE</v>
      </c>
      <c r="C69" s="28">
        <v>4</v>
      </c>
      <c r="D69" s="35" t="s">
        <v>3355</v>
      </c>
      <c r="E69" s="35" t="s">
        <v>3417</v>
      </c>
      <c r="F69" s="35" t="s">
        <v>3986</v>
      </c>
      <c r="G69" s="35" t="s">
        <v>3426</v>
      </c>
      <c r="H69" s="35" t="s">
        <v>3417</v>
      </c>
      <c r="I69" s="35" t="s">
        <v>3420</v>
      </c>
      <c r="J69" s="35" t="s">
        <v>7424</v>
      </c>
      <c r="K69" s="49" t="str">
        <f t="shared" si="2"/>
        <v>000100004001002035</v>
      </c>
    </row>
    <row r="70" spans="1:11" s="3" customFormat="1">
      <c r="A70" s="27" t="s">
        <v>2995</v>
      </c>
      <c r="B70" s="27" t="str">
        <f t="shared" si="1"/>
        <v>通信/设备信息/移动端设备品牌/乐视</v>
      </c>
      <c r="C70" s="28">
        <v>4</v>
      </c>
      <c r="D70" s="35" t="s">
        <v>3355</v>
      </c>
      <c r="E70" s="35" t="s">
        <v>3417</v>
      </c>
      <c r="F70" s="35" t="s">
        <v>3986</v>
      </c>
      <c r="G70" s="35" t="s">
        <v>3426</v>
      </c>
      <c r="H70" s="35" t="s">
        <v>3417</v>
      </c>
      <c r="I70" s="35" t="s">
        <v>3420</v>
      </c>
      <c r="J70" s="35" t="s">
        <v>7425</v>
      </c>
      <c r="K70" s="49" t="str">
        <f t="shared" si="2"/>
        <v>000100004001002036</v>
      </c>
    </row>
    <row r="71" spans="1:11" s="3" customFormat="1">
      <c r="A71" s="27" t="s">
        <v>3008</v>
      </c>
      <c r="B71" s="27" t="str">
        <f t="shared" si="1"/>
        <v>通信/设备信息/移动端设备品牌/摩托罗拉</v>
      </c>
      <c r="C71" s="28">
        <v>4</v>
      </c>
      <c r="D71" s="35" t="s">
        <v>3355</v>
      </c>
      <c r="E71" s="35" t="s">
        <v>3417</v>
      </c>
      <c r="F71" s="35" t="s">
        <v>3986</v>
      </c>
      <c r="G71" s="35" t="s">
        <v>3426</v>
      </c>
      <c r="H71" s="35" t="s">
        <v>3417</v>
      </c>
      <c r="I71" s="35" t="s">
        <v>3420</v>
      </c>
      <c r="J71" s="35" t="s">
        <v>7426</v>
      </c>
      <c r="K71" s="49" t="str">
        <f t="shared" si="2"/>
        <v>000100004001002037</v>
      </c>
    </row>
    <row r="72" spans="1:11" s="3" customFormat="1">
      <c r="A72" s="27" t="s">
        <v>3009</v>
      </c>
      <c r="B72" s="27" t="str">
        <f t="shared" si="1"/>
        <v>通信/设备信息/移动端设备品牌/广信</v>
      </c>
      <c r="C72" s="28">
        <v>4</v>
      </c>
      <c r="D72" s="35" t="s">
        <v>3355</v>
      </c>
      <c r="E72" s="35" t="s">
        <v>3417</v>
      </c>
      <c r="F72" s="35" t="s">
        <v>3986</v>
      </c>
      <c r="G72" s="35" t="s">
        <v>3426</v>
      </c>
      <c r="H72" s="35" t="s">
        <v>3417</v>
      </c>
      <c r="I72" s="35" t="s">
        <v>3420</v>
      </c>
      <c r="J72" s="35" t="s">
        <v>7427</v>
      </c>
      <c r="K72" s="49" t="str">
        <f t="shared" si="2"/>
        <v>000100004001002038</v>
      </c>
    </row>
    <row r="73" spans="1:11" s="3" customFormat="1">
      <c r="A73" s="27" t="s">
        <v>3010</v>
      </c>
      <c r="B73" s="27" t="str">
        <f t="shared" si="1"/>
        <v>通信/设备信息/移动端设备品牌/优米</v>
      </c>
      <c r="C73" s="28">
        <v>4</v>
      </c>
      <c r="D73" s="35" t="s">
        <v>3355</v>
      </c>
      <c r="E73" s="35" t="s">
        <v>3417</v>
      </c>
      <c r="F73" s="35" t="s">
        <v>3986</v>
      </c>
      <c r="G73" s="35" t="s">
        <v>3426</v>
      </c>
      <c r="H73" s="35" t="s">
        <v>3417</v>
      </c>
      <c r="I73" s="35" t="s">
        <v>3420</v>
      </c>
      <c r="J73" s="35" t="s">
        <v>7428</v>
      </c>
      <c r="K73" s="49" t="str">
        <f t="shared" si="2"/>
        <v>000100004001002039</v>
      </c>
    </row>
    <row r="74" spans="1:11" s="3" customFormat="1">
      <c r="A74" s="27" t="s">
        <v>3011</v>
      </c>
      <c r="B74" s="27" t="str">
        <f t="shared" si="1"/>
        <v>通信/设备信息/移动端设备品牌/微软</v>
      </c>
      <c r="C74" s="28">
        <v>4</v>
      </c>
      <c r="D74" s="35" t="s">
        <v>3355</v>
      </c>
      <c r="E74" s="35" t="s">
        <v>3417</v>
      </c>
      <c r="F74" s="35" t="s">
        <v>3986</v>
      </c>
      <c r="G74" s="35" t="s">
        <v>3426</v>
      </c>
      <c r="H74" s="35" t="s">
        <v>3417</v>
      </c>
      <c r="I74" s="35" t="s">
        <v>3420</v>
      </c>
      <c r="J74" s="35" t="s">
        <v>7429</v>
      </c>
      <c r="K74" s="49" t="str">
        <f t="shared" si="2"/>
        <v>000100004001002040</v>
      </c>
    </row>
    <row r="75" spans="1:11" s="3" customFormat="1">
      <c r="A75" s="27" t="s">
        <v>3012</v>
      </c>
      <c r="B75" s="27" t="str">
        <f t="shared" si="1"/>
        <v>通信/设备信息/移动端设备品牌/诺基亚</v>
      </c>
      <c r="C75" s="28">
        <v>4</v>
      </c>
      <c r="D75" s="35" t="s">
        <v>3355</v>
      </c>
      <c r="E75" s="35" t="s">
        <v>3417</v>
      </c>
      <c r="F75" s="35" t="s">
        <v>3986</v>
      </c>
      <c r="G75" s="35" t="s">
        <v>3426</v>
      </c>
      <c r="H75" s="35" t="s">
        <v>3417</v>
      </c>
      <c r="I75" s="35" t="s">
        <v>3420</v>
      </c>
      <c r="J75" s="35" t="s">
        <v>7430</v>
      </c>
      <c r="K75" s="49" t="str">
        <f t="shared" si="2"/>
        <v>000100004001002041</v>
      </c>
    </row>
    <row r="76" spans="1:11" s="3" customFormat="1">
      <c r="A76" s="27" t="s">
        <v>3013</v>
      </c>
      <c r="B76" s="27" t="str">
        <f t="shared" si="1"/>
        <v>通信/设备信息/移动端设备品牌/天语</v>
      </c>
      <c r="C76" s="28">
        <v>4</v>
      </c>
      <c r="D76" s="35" t="s">
        <v>3355</v>
      </c>
      <c r="E76" s="35" t="s">
        <v>3417</v>
      </c>
      <c r="F76" s="35" t="s">
        <v>3986</v>
      </c>
      <c r="G76" s="35" t="s">
        <v>3426</v>
      </c>
      <c r="H76" s="35" t="s">
        <v>3417</v>
      </c>
      <c r="I76" s="35" t="s">
        <v>3420</v>
      </c>
      <c r="J76" s="35" t="s">
        <v>7431</v>
      </c>
      <c r="K76" s="49" t="str">
        <f t="shared" si="2"/>
        <v>000100004001002042</v>
      </c>
    </row>
    <row r="77" spans="1:11" s="3" customFormat="1">
      <c r="A77" s="27" t="s">
        <v>3014</v>
      </c>
      <c r="B77" s="27" t="str">
        <f t="shared" si="1"/>
        <v>通信/设备信息/移动端设备品牌/一加</v>
      </c>
      <c r="C77" s="28">
        <v>4</v>
      </c>
      <c r="D77" s="35" t="s">
        <v>3355</v>
      </c>
      <c r="E77" s="35" t="s">
        <v>3417</v>
      </c>
      <c r="F77" s="35" t="s">
        <v>3986</v>
      </c>
      <c r="G77" s="35" t="s">
        <v>3426</v>
      </c>
      <c r="H77" s="35" t="s">
        <v>3417</v>
      </c>
      <c r="I77" s="35" t="s">
        <v>3420</v>
      </c>
      <c r="J77" s="35" t="s">
        <v>7432</v>
      </c>
      <c r="K77" s="49" t="str">
        <f t="shared" si="2"/>
        <v>000100004001002043</v>
      </c>
    </row>
    <row r="78" spans="1:11" s="3" customFormat="1">
      <c r="A78" s="27" t="s">
        <v>3015</v>
      </c>
      <c r="B78" s="27" t="str">
        <f t="shared" si="1"/>
        <v>通信/设备信息/移动端设备品牌/波导</v>
      </c>
      <c r="C78" s="28">
        <v>4</v>
      </c>
      <c r="D78" s="35" t="s">
        <v>3355</v>
      </c>
      <c r="E78" s="35" t="s">
        <v>3417</v>
      </c>
      <c r="F78" s="35" t="s">
        <v>3986</v>
      </c>
      <c r="G78" s="35" t="s">
        <v>3426</v>
      </c>
      <c r="H78" s="35" t="s">
        <v>3417</v>
      </c>
      <c r="I78" s="35" t="s">
        <v>3420</v>
      </c>
      <c r="J78" s="35" t="s">
        <v>7433</v>
      </c>
      <c r="K78" s="49" t="str">
        <f t="shared" si="2"/>
        <v>000100004001002044</v>
      </c>
    </row>
    <row r="79" spans="1:11" s="3" customFormat="1">
      <c r="A79" s="27" t="s">
        <v>3016</v>
      </c>
      <c r="B79" s="27" t="str">
        <f t="shared" si="1"/>
        <v>通信/设备信息/移动端设备品牌/索尼</v>
      </c>
      <c r="C79" s="28">
        <v>4</v>
      </c>
      <c r="D79" s="35" t="s">
        <v>3355</v>
      </c>
      <c r="E79" s="35" t="s">
        <v>3417</v>
      </c>
      <c r="F79" s="35" t="s">
        <v>3986</v>
      </c>
      <c r="G79" s="35" t="s">
        <v>3426</v>
      </c>
      <c r="H79" s="35" t="s">
        <v>3417</v>
      </c>
      <c r="I79" s="35" t="s">
        <v>3420</v>
      </c>
      <c r="J79" s="35" t="s">
        <v>7434</v>
      </c>
      <c r="K79" s="49" t="str">
        <f t="shared" si="2"/>
        <v>000100004001002045</v>
      </c>
    </row>
    <row r="80" spans="1:11" s="3" customFormat="1">
      <c r="A80" s="27" t="s">
        <v>3017</v>
      </c>
      <c r="B80" s="27" t="str">
        <f t="shared" si="1"/>
        <v>通信/设备信息/移动端设备品牌/小辣椒</v>
      </c>
      <c r="C80" s="28">
        <v>4</v>
      </c>
      <c r="D80" s="35" t="s">
        <v>3355</v>
      </c>
      <c r="E80" s="35" t="s">
        <v>3417</v>
      </c>
      <c r="F80" s="35" t="s">
        <v>3986</v>
      </c>
      <c r="G80" s="35" t="s">
        <v>3426</v>
      </c>
      <c r="H80" s="35" t="s">
        <v>3417</v>
      </c>
      <c r="I80" s="35" t="s">
        <v>3420</v>
      </c>
      <c r="J80" s="35" t="s">
        <v>7435</v>
      </c>
      <c r="K80" s="49" t="str">
        <f t="shared" si="2"/>
        <v>000100004001002046</v>
      </c>
    </row>
    <row r="81" spans="1:11" s="3" customFormat="1">
      <c r="A81" s="27" t="s">
        <v>3018</v>
      </c>
      <c r="B81" s="27" t="str">
        <f t="shared" si="1"/>
        <v>通信/设备信息/移动端设备品牌/易丰</v>
      </c>
      <c r="C81" s="28">
        <v>4</v>
      </c>
      <c r="D81" s="35" t="s">
        <v>3355</v>
      </c>
      <c r="E81" s="35" t="s">
        <v>3417</v>
      </c>
      <c r="F81" s="35" t="s">
        <v>3986</v>
      </c>
      <c r="G81" s="35" t="s">
        <v>3426</v>
      </c>
      <c r="H81" s="35" t="s">
        <v>3417</v>
      </c>
      <c r="I81" s="35" t="s">
        <v>3420</v>
      </c>
      <c r="J81" s="35" t="s">
        <v>7436</v>
      </c>
      <c r="K81" s="49" t="str">
        <f t="shared" si="2"/>
        <v>000100004001002047</v>
      </c>
    </row>
    <row r="82" spans="1:11" s="3" customFormat="1">
      <c r="A82" s="27" t="s">
        <v>3019</v>
      </c>
      <c r="B82" s="27" t="str">
        <f t="shared" si="1"/>
        <v>通信/设备信息/移动端设备品牌/本为</v>
      </c>
      <c r="C82" s="28">
        <v>4</v>
      </c>
      <c r="D82" s="35" t="s">
        <v>3355</v>
      </c>
      <c r="E82" s="35" t="s">
        <v>3417</v>
      </c>
      <c r="F82" s="35" t="s">
        <v>3986</v>
      </c>
      <c r="G82" s="35" t="s">
        <v>3426</v>
      </c>
      <c r="H82" s="35" t="s">
        <v>3417</v>
      </c>
      <c r="I82" s="35" t="s">
        <v>3420</v>
      </c>
      <c r="J82" s="35" t="s">
        <v>7437</v>
      </c>
      <c r="K82" s="49" t="str">
        <f t="shared" si="2"/>
        <v>000100004001002048</v>
      </c>
    </row>
    <row r="83" spans="1:11" s="3" customFormat="1">
      <c r="A83" s="27" t="s">
        <v>3020</v>
      </c>
      <c r="B83" s="27" t="str">
        <f t="shared" si="1"/>
        <v>通信/设备信息/移动端设备品牌/朵唯</v>
      </c>
      <c r="C83" s="28">
        <v>4</v>
      </c>
      <c r="D83" s="35" t="s">
        <v>3355</v>
      </c>
      <c r="E83" s="35" t="s">
        <v>3417</v>
      </c>
      <c r="F83" s="35" t="s">
        <v>3986</v>
      </c>
      <c r="G83" s="35" t="s">
        <v>3426</v>
      </c>
      <c r="H83" s="35" t="s">
        <v>3417</v>
      </c>
      <c r="I83" s="35" t="s">
        <v>3420</v>
      </c>
      <c r="J83" s="35" t="s">
        <v>7438</v>
      </c>
      <c r="K83" s="49" t="str">
        <f t="shared" si="2"/>
        <v>000100004001002049</v>
      </c>
    </row>
    <row r="84" spans="1:11" s="3" customFormat="1">
      <c r="A84" s="27" t="s">
        <v>3021</v>
      </c>
      <c r="B84" s="27" t="str">
        <f t="shared" si="1"/>
        <v>通信/设备信息/移动端设备品牌/青橙</v>
      </c>
      <c r="C84" s="28">
        <v>4</v>
      </c>
      <c r="D84" s="35" t="s">
        <v>3355</v>
      </c>
      <c r="E84" s="35" t="s">
        <v>3417</v>
      </c>
      <c r="F84" s="35" t="s">
        <v>3986</v>
      </c>
      <c r="G84" s="35" t="s">
        <v>3426</v>
      </c>
      <c r="H84" s="35" t="s">
        <v>3417</v>
      </c>
      <c r="I84" s="35" t="s">
        <v>3420</v>
      </c>
      <c r="J84" s="35" t="s">
        <v>7439</v>
      </c>
      <c r="K84" s="49" t="str">
        <f t="shared" si="2"/>
        <v>000100004001002050</v>
      </c>
    </row>
    <row r="85" spans="1:11" s="3" customFormat="1">
      <c r="A85" s="27" t="s">
        <v>3022</v>
      </c>
      <c r="B85" s="27" t="str">
        <f t="shared" si="1"/>
        <v>通信/设备信息/移动端设备品牌/华硕</v>
      </c>
      <c r="C85" s="28">
        <v>4</v>
      </c>
      <c r="D85" s="35" t="s">
        <v>3355</v>
      </c>
      <c r="E85" s="35" t="s">
        <v>3417</v>
      </c>
      <c r="F85" s="35" t="s">
        <v>3986</v>
      </c>
      <c r="G85" s="35" t="s">
        <v>3426</v>
      </c>
      <c r="H85" s="35" t="s">
        <v>3417</v>
      </c>
      <c r="I85" s="35" t="s">
        <v>3420</v>
      </c>
      <c r="J85" s="35" t="s">
        <v>7440</v>
      </c>
      <c r="K85" s="49" t="str">
        <f t="shared" si="2"/>
        <v>000100004001002051</v>
      </c>
    </row>
    <row r="86" spans="1:11" s="3" customFormat="1">
      <c r="A86" s="27" t="s">
        <v>3023</v>
      </c>
      <c r="B86" s="27" t="str">
        <f t="shared" si="1"/>
        <v>通信/设备信息/移动端设备品牌/贝尔丰</v>
      </c>
      <c r="C86" s="28">
        <v>4</v>
      </c>
      <c r="D86" s="35" t="s">
        <v>3355</v>
      </c>
      <c r="E86" s="35" t="s">
        <v>3417</v>
      </c>
      <c r="F86" s="35" t="s">
        <v>3986</v>
      </c>
      <c r="G86" s="35" t="s">
        <v>3426</v>
      </c>
      <c r="H86" s="35" t="s">
        <v>3417</v>
      </c>
      <c r="I86" s="35" t="s">
        <v>3420</v>
      </c>
      <c r="J86" s="35" t="s">
        <v>7441</v>
      </c>
      <c r="K86" s="49" t="str">
        <f t="shared" si="2"/>
        <v>000100004001002052</v>
      </c>
    </row>
    <row r="87" spans="1:11" s="3" customFormat="1">
      <c r="A87" s="27" t="s">
        <v>3024</v>
      </c>
      <c r="B87" s="27" t="str">
        <f t="shared" si="1"/>
        <v>通信/设备信息/移动端设备品牌/金星</v>
      </c>
      <c r="C87" s="28">
        <v>4</v>
      </c>
      <c r="D87" s="35" t="s">
        <v>3355</v>
      </c>
      <c r="E87" s="35" t="s">
        <v>3417</v>
      </c>
      <c r="F87" s="35" t="s">
        <v>3986</v>
      </c>
      <c r="G87" s="35" t="s">
        <v>3426</v>
      </c>
      <c r="H87" s="35" t="s">
        <v>3417</v>
      </c>
      <c r="I87" s="35" t="s">
        <v>3420</v>
      </c>
      <c r="J87" s="35" t="s">
        <v>7442</v>
      </c>
      <c r="K87" s="49" t="str">
        <f t="shared" si="2"/>
        <v>000100004001002053</v>
      </c>
    </row>
    <row r="88" spans="1:11" s="3" customFormat="1">
      <c r="A88" s="27" t="s">
        <v>3025</v>
      </c>
      <c r="B88" s="27" t="str">
        <f t="shared" si="1"/>
        <v>通信/设备信息/移动端设备品牌/锤子</v>
      </c>
      <c r="C88" s="28">
        <v>4</v>
      </c>
      <c r="D88" s="35" t="s">
        <v>3355</v>
      </c>
      <c r="E88" s="35" t="s">
        <v>3417</v>
      </c>
      <c r="F88" s="35" t="s">
        <v>3986</v>
      </c>
      <c r="G88" s="35" t="s">
        <v>3426</v>
      </c>
      <c r="H88" s="35" t="s">
        <v>3417</v>
      </c>
      <c r="I88" s="35" t="s">
        <v>3420</v>
      </c>
      <c r="J88" s="35" t="s">
        <v>7443</v>
      </c>
      <c r="K88" s="49" t="str">
        <f t="shared" si="2"/>
        <v>000100004001002054</v>
      </c>
    </row>
    <row r="89" spans="1:11" s="3" customFormat="1">
      <c r="A89" s="27" t="s">
        <v>3026</v>
      </c>
      <c r="B89" s="27" t="str">
        <f t="shared" si="1"/>
        <v>通信/设备信息/移动端设备品牌/海尔</v>
      </c>
      <c r="C89" s="28">
        <v>4</v>
      </c>
      <c r="D89" s="35" t="s">
        <v>3355</v>
      </c>
      <c r="E89" s="35" t="s">
        <v>3417</v>
      </c>
      <c r="F89" s="35" t="s">
        <v>3986</v>
      </c>
      <c r="G89" s="35" t="s">
        <v>3426</v>
      </c>
      <c r="H89" s="35" t="s">
        <v>3417</v>
      </c>
      <c r="I89" s="35" t="s">
        <v>3420</v>
      </c>
      <c r="J89" s="35" t="s">
        <v>7444</v>
      </c>
      <c r="K89" s="49" t="str">
        <f t="shared" si="2"/>
        <v>000100004001002055</v>
      </c>
    </row>
    <row r="90" spans="1:11" s="3" customFormat="1">
      <c r="A90" s="27" t="s">
        <v>3027</v>
      </c>
      <c r="B90" s="27" t="str">
        <f t="shared" si="1"/>
        <v>通信/设备信息/移动端设备品牌/米智</v>
      </c>
      <c r="C90" s="28">
        <v>4</v>
      </c>
      <c r="D90" s="35" t="s">
        <v>3355</v>
      </c>
      <c r="E90" s="35" t="s">
        <v>3417</v>
      </c>
      <c r="F90" s="35" t="s">
        <v>3986</v>
      </c>
      <c r="G90" s="35" t="s">
        <v>3426</v>
      </c>
      <c r="H90" s="35" t="s">
        <v>3417</v>
      </c>
      <c r="I90" s="35" t="s">
        <v>3420</v>
      </c>
      <c r="J90" s="35" t="s">
        <v>7445</v>
      </c>
      <c r="K90" s="49" t="str">
        <f t="shared" si="2"/>
        <v>000100004001002056</v>
      </c>
    </row>
    <row r="91" spans="1:11" s="3" customFormat="1">
      <c r="A91" s="27" t="s">
        <v>3028</v>
      </c>
      <c r="B91" s="27" t="str">
        <f t="shared" si="1"/>
        <v>通信/设备信息/移动端设备品牌/欧沃</v>
      </c>
      <c r="C91" s="28">
        <v>4</v>
      </c>
      <c r="D91" s="35" t="s">
        <v>3355</v>
      </c>
      <c r="E91" s="35" t="s">
        <v>3417</v>
      </c>
      <c r="F91" s="35" t="s">
        <v>3986</v>
      </c>
      <c r="G91" s="35" t="s">
        <v>3426</v>
      </c>
      <c r="H91" s="35" t="s">
        <v>3417</v>
      </c>
      <c r="I91" s="35" t="s">
        <v>3420</v>
      </c>
      <c r="J91" s="35" t="s">
        <v>7446</v>
      </c>
      <c r="K91" s="49" t="str">
        <f t="shared" si="2"/>
        <v>000100004001002057</v>
      </c>
    </row>
    <row r="92" spans="1:11" s="3" customFormat="1">
      <c r="A92" s="27" t="s">
        <v>3029</v>
      </c>
      <c r="B92" s="27" t="str">
        <f t="shared" si="1"/>
        <v>通信/设备信息/移动端设备品牌/Kumai</v>
      </c>
      <c r="C92" s="28">
        <v>4</v>
      </c>
      <c r="D92" s="35" t="s">
        <v>3355</v>
      </c>
      <c r="E92" s="35" t="s">
        <v>3417</v>
      </c>
      <c r="F92" s="35" t="s">
        <v>3986</v>
      </c>
      <c r="G92" s="35" t="s">
        <v>3426</v>
      </c>
      <c r="H92" s="35" t="s">
        <v>3417</v>
      </c>
      <c r="I92" s="35" t="s">
        <v>3420</v>
      </c>
      <c r="J92" s="35" t="s">
        <v>7447</v>
      </c>
      <c r="K92" s="49" t="str">
        <f t="shared" si="2"/>
        <v>000100004001002058</v>
      </c>
    </row>
    <row r="93" spans="1:11" s="3" customFormat="1">
      <c r="A93" s="27" t="s">
        <v>3030</v>
      </c>
      <c r="B93" s="27" t="str">
        <f t="shared" si="1"/>
        <v>通信/设备信息/移动端设备品牌/普天</v>
      </c>
      <c r="C93" s="28">
        <v>4</v>
      </c>
      <c r="D93" s="35" t="s">
        <v>3355</v>
      </c>
      <c r="E93" s="35" t="s">
        <v>3417</v>
      </c>
      <c r="F93" s="35" t="s">
        <v>3986</v>
      </c>
      <c r="G93" s="35" t="s">
        <v>3426</v>
      </c>
      <c r="H93" s="35" t="s">
        <v>3417</v>
      </c>
      <c r="I93" s="35" t="s">
        <v>3420</v>
      </c>
      <c r="J93" s="35" t="s">
        <v>7448</v>
      </c>
      <c r="K93" s="49" t="str">
        <f t="shared" si="2"/>
        <v>000100004001002059</v>
      </c>
    </row>
    <row r="94" spans="1:11" s="3" customFormat="1">
      <c r="A94" s="27" t="s">
        <v>3031</v>
      </c>
      <c r="B94" s="27" t="str">
        <f t="shared" si="1"/>
        <v>通信/设备信息/移动端设备品牌/HTO</v>
      </c>
      <c r="C94" s="28">
        <v>4</v>
      </c>
      <c r="D94" s="35" t="s">
        <v>3355</v>
      </c>
      <c r="E94" s="35" t="s">
        <v>3417</v>
      </c>
      <c r="F94" s="35" t="s">
        <v>3986</v>
      </c>
      <c r="G94" s="35" t="s">
        <v>3426</v>
      </c>
      <c r="H94" s="35" t="s">
        <v>3417</v>
      </c>
      <c r="I94" s="35" t="s">
        <v>3420</v>
      </c>
      <c r="J94" s="35" t="s">
        <v>7449</v>
      </c>
      <c r="K94" s="49" t="str">
        <f t="shared" si="2"/>
        <v>000100004001002060</v>
      </c>
    </row>
    <row r="95" spans="1:11" s="3" customFormat="1">
      <c r="A95" s="27" t="s">
        <v>3032</v>
      </c>
      <c r="B95" s="27" t="str">
        <f t="shared" si="1"/>
        <v>通信/设备信息/移动端设备品牌/铂锐</v>
      </c>
      <c r="C95" s="28">
        <v>4</v>
      </c>
      <c r="D95" s="35" t="s">
        <v>3355</v>
      </c>
      <c r="E95" s="35" t="s">
        <v>3417</v>
      </c>
      <c r="F95" s="35" t="s">
        <v>3986</v>
      </c>
      <c r="G95" s="35" t="s">
        <v>3426</v>
      </c>
      <c r="H95" s="35" t="s">
        <v>3417</v>
      </c>
      <c r="I95" s="35" t="s">
        <v>3420</v>
      </c>
      <c r="J95" s="35" t="s">
        <v>7450</v>
      </c>
      <c r="K95" s="49" t="str">
        <f t="shared" si="2"/>
        <v>000100004001002061</v>
      </c>
    </row>
    <row r="96" spans="1:11" s="3" customFormat="1">
      <c r="A96" s="27" t="s">
        <v>3033</v>
      </c>
      <c r="B96" s="27" t="str">
        <f t="shared" si="1"/>
        <v>通信/设备信息/移动端设备品牌/锋达通</v>
      </c>
      <c r="C96" s="28">
        <v>4</v>
      </c>
      <c r="D96" s="35" t="s">
        <v>3355</v>
      </c>
      <c r="E96" s="35" t="s">
        <v>3417</v>
      </c>
      <c r="F96" s="35" t="s">
        <v>3986</v>
      </c>
      <c r="G96" s="35" t="s">
        <v>3426</v>
      </c>
      <c r="H96" s="35" t="s">
        <v>3417</v>
      </c>
      <c r="I96" s="35" t="s">
        <v>3420</v>
      </c>
      <c r="J96" s="35" t="s">
        <v>7451</v>
      </c>
      <c r="K96" s="49" t="str">
        <f t="shared" si="2"/>
        <v>000100004001002062</v>
      </c>
    </row>
    <row r="97" spans="1:11" s="3" customFormat="1">
      <c r="A97" s="27" t="s">
        <v>3034</v>
      </c>
      <c r="B97" s="27" t="str">
        <f t="shared" si="1"/>
        <v>通信/设备信息/移动端设备品牌/ctyon</v>
      </c>
      <c r="C97" s="28">
        <v>4</v>
      </c>
      <c r="D97" s="35" t="s">
        <v>3355</v>
      </c>
      <c r="E97" s="35" t="s">
        <v>3417</v>
      </c>
      <c r="F97" s="35" t="s">
        <v>3986</v>
      </c>
      <c r="G97" s="35" t="s">
        <v>3426</v>
      </c>
      <c r="H97" s="35" t="s">
        <v>3417</v>
      </c>
      <c r="I97" s="35" t="s">
        <v>3420</v>
      </c>
      <c r="J97" s="35" t="s">
        <v>7452</v>
      </c>
      <c r="K97" s="49" t="str">
        <f t="shared" si="2"/>
        <v>000100004001002063</v>
      </c>
    </row>
    <row r="98" spans="1:11" s="3" customFormat="1">
      <c r="A98" s="27" t="s">
        <v>3035</v>
      </c>
      <c r="B98" s="27" t="str">
        <f t="shared" si="1"/>
        <v>通信/设备信息/移动端设备品牌/爱讯达</v>
      </c>
      <c r="C98" s="28">
        <v>4</v>
      </c>
      <c r="D98" s="35" t="s">
        <v>3355</v>
      </c>
      <c r="E98" s="35" t="s">
        <v>3417</v>
      </c>
      <c r="F98" s="35" t="s">
        <v>3986</v>
      </c>
      <c r="G98" s="35" t="s">
        <v>3426</v>
      </c>
      <c r="H98" s="35" t="s">
        <v>3417</v>
      </c>
      <c r="I98" s="35" t="s">
        <v>3420</v>
      </c>
      <c r="J98" s="35" t="s">
        <v>7453</v>
      </c>
      <c r="K98" s="49" t="str">
        <f t="shared" si="2"/>
        <v>000100004001002064</v>
      </c>
    </row>
    <row r="99" spans="1:11" s="3" customFormat="1">
      <c r="A99" s="27" t="s">
        <v>3036</v>
      </c>
      <c r="B99" s="27" t="str">
        <f t="shared" ref="B99:B162" si="3">"通信/设备信息/移动端设备品牌/"&amp;A99</f>
        <v>通信/设备信息/移动端设备品牌/恒宇丰</v>
      </c>
      <c r="C99" s="28">
        <v>4</v>
      </c>
      <c r="D99" s="35" t="s">
        <v>3355</v>
      </c>
      <c r="E99" s="35" t="s">
        <v>3417</v>
      </c>
      <c r="F99" s="35" t="s">
        <v>3986</v>
      </c>
      <c r="G99" s="35" t="s">
        <v>3426</v>
      </c>
      <c r="H99" s="35" t="s">
        <v>3417</v>
      </c>
      <c r="I99" s="35" t="s">
        <v>3420</v>
      </c>
      <c r="J99" s="35" t="s">
        <v>7454</v>
      </c>
      <c r="K99" s="49" t="str">
        <f t="shared" si="2"/>
        <v>000100004001002065</v>
      </c>
    </row>
    <row r="100" spans="1:11" s="3" customFormat="1">
      <c r="A100" s="27" t="s">
        <v>3037</v>
      </c>
      <c r="B100" s="27" t="str">
        <f t="shared" si="3"/>
        <v>通信/设备信息/移动端设备品牌/长虹</v>
      </c>
      <c r="C100" s="28">
        <v>4</v>
      </c>
      <c r="D100" s="35" t="s">
        <v>3355</v>
      </c>
      <c r="E100" s="35" t="s">
        <v>3417</v>
      </c>
      <c r="F100" s="35" t="s">
        <v>3986</v>
      </c>
      <c r="G100" s="35" t="s">
        <v>3426</v>
      </c>
      <c r="H100" s="35" t="s">
        <v>3417</v>
      </c>
      <c r="I100" s="35" t="s">
        <v>3420</v>
      </c>
      <c r="J100" s="35" t="s">
        <v>7455</v>
      </c>
      <c r="K100" s="49" t="str">
        <f t="shared" si="2"/>
        <v>000100004001002066</v>
      </c>
    </row>
    <row r="101" spans="1:11" s="3" customFormat="1">
      <c r="A101" s="27" t="s">
        <v>3038</v>
      </c>
      <c r="B101" s="27" t="str">
        <f t="shared" si="3"/>
        <v>通信/设备信息/移动端设备品牌/七星河</v>
      </c>
      <c r="C101" s="28">
        <v>4</v>
      </c>
      <c r="D101" s="35" t="s">
        <v>3355</v>
      </c>
      <c r="E101" s="35" t="s">
        <v>3417</v>
      </c>
      <c r="F101" s="35" t="s">
        <v>3986</v>
      </c>
      <c r="G101" s="35" t="s">
        <v>3426</v>
      </c>
      <c r="H101" s="35" t="s">
        <v>3417</v>
      </c>
      <c r="I101" s="35" t="s">
        <v>3420</v>
      </c>
      <c r="J101" s="35" t="s">
        <v>7456</v>
      </c>
      <c r="K101" s="49" t="str">
        <f t="shared" si="2"/>
        <v>000100004001002067</v>
      </c>
    </row>
    <row r="102" spans="1:11" s="3" customFormat="1">
      <c r="A102" s="27" t="s">
        <v>3039</v>
      </c>
      <c r="B102" s="27" t="str">
        <f t="shared" si="3"/>
        <v>通信/设备信息/移动端设备品牌/奥克斯</v>
      </c>
      <c r="C102" s="28">
        <v>4</v>
      </c>
      <c r="D102" s="35" t="s">
        <v>3355</v>
      </c>
      <c r="E102" s="35" t="s">
        <v>3417</v>
      </c>
      <c r="F102" s="35" t="s">
        <v>3986</v>
      </c>
      <c r="G102" s="35" t="s">
        <v>3426</v>
      </c>
      <c r="H102" s="35" t="s">
        <v>3417</v>
      </c>
      <c r="I102" s="35" t="s">
        <v>3420</v>
      </c>
      <c r="J102" s="35" t="s">
        <v>7457</v>
      </c>
      <c r="K102" s="49" t="str">
        <f t="shared" si="2"/>
        <v>000100004001002068</v>
      </c>
    </row>
    <row r="103" spans="1:11" s="3" customFormat="1">
      <c r="A103" s="27" t="s">
        <v>3040</v>
      </c>
      <c r="B103" s="27" t="str">
        <f t="shared" si="3"/>
        <v>通信/设备信息/移动端设备品牌/黑米</v>
      </c>
      <c r="C103" s="28">
        <v>4</v>
      </c>
      <c r="D103" s="35" t="s">
        <v>3355</v>
      </c>
      <c r="E103" s="35" t="s">
        <v>3417</v>
      </c>
      <c r="F103" s="35" t="s">
        <v>3986</v>
      </c>
      <c r="G103" s="35" t="s">
        <v>3426</v>
      </c>
      <c r="H103" s="35" t="s">
        <v>3417</v>
      </c>
      <c r="I103" s="35" t="s">
        <v>3420</v>
      </c>
      <c r="J103" s="35" t="s">
        <v>7458</v>
      </c>
      <c r="K103" s="49" t="str">
        <f t="shared" si="2"/>
        <v>000100004001002069</v>
      </c>
    </row>
    <row r="104" spans="1:11" s="3" customFormat="1">
      <c r="A104" s="27" t="s">
        <v>3041</v>
      </c>
      <c r="B104" s="27" t="str">
        <f t="shared" si="3"/>
        <v>通信/设备信息/移动端设备品牌/爱我</v>
      </c>
      <c r="C104" s="28">
        <v>4</v>
      </c>
      <c r="D104" s="35" t="s">
        <v>3355</v>
      </c>
      <c r="E104" s="35" t="s">
        <v>3417</v>
      </c>
      <c r="F104" s="35" t="s">
        <v>3986</v>
      </c>
      <c r="G104" s="35" t="s">
        <v>3426</v>
      </c>
      <c r="H104" s="35" t="s">
        <v>3417</v>
      </c>
      <c r="I104" s="35" t="s">
        <v>3420</v>
      </c>
      <c r="J104" s="35" t="s">
        <v>7459</v>
      </c>
      <c r="K104" s="49" t="str">
        <f t="shared" si="2"/>
        <v>000100004001002070</v>
      </c>
    </row>
    <row r="105" spans="1:11" s="3" customFormat="1">
      <c r="A105" s="27" t="s">
        <v>3042</v>
      </c>
      <c r="B105" s="27" t="str">
        <f t="shared" si="3"/>
        <v>通信/设备信息/移动端设备品牌/佳域</v>
      </c>
      <c r="C105" s="28">
        <v>4</v>
      </c>
      <c r="D105" s="35" t="s">
        <v>3355</v>
      </c>
      <c r="E105" s="35" t="s">
        <v>3417</v>
      </c>
      <c r="F105" s="35" t="s">
        <v>3986</v>
      </c>
      <c r="G105" s="35" t="s">
        <v>3426</v>
      </c>
      <c r="H105" s="35" t="s">
        <v>3417</v>
      </c>
      <c r="I105" s="35" t="s">
        <v>3420</v>
      </c>
      <c r="J105" s="35" t="s">
        <v>7460</v>
      </c>
      <c r="K105" s="49" t="str">
        <f t="shared" si="2"/>
        <v>000100004001002071</v>
      </c>
    </row>
    <row r="106" spans="1:11" s="3" customFormat="1">
      <c r="A106" s="27" t="s">
        <v>3043</v>
      </c>
      <c r="B106" s="27" t="str">
        <f t="shared" si="3"/>
        <v>通信/设备信息/移动端设备品牌/誉品</v>
      </c>
      <c r="C106" s="28">
        <v>4</v>
      </c>
      <c r="D106" s="35" t="s">
        <v>3355</v>
      </c>
      <c r="E106" s="35" t="s">
        <v>3417</v>
      </c>
      <c r="F106" s="35" t="s">
        <v>3986</v>
      </c>
      <c r="G106" s="35" t="s">
        <v>3426</v>
      </c>
      <c r="H106" s="35" t="s">
        <v>3417</v>
      </c>
      <c r="I106" s="35" t="s">
        <v>3420</v>
      </c>
      <c r="J106" s="35" t="s">
        <v>7461</v>
      </c>
      <c r="K106" s="49" t="str">
        <f t="shared" si="2"/>
        <v>000100004001002072</v>
      </c>
    </row>
    <row r="107" spans="1:11" s="3" customFormat="1">
      <c r="A107" s="27" t="s">
        <v>3044</v>
      </c>
      <c r="B107" s="27" t="str">
        <f t="shared" si="3"/>
        <v>通信/设备信息/移动端设备品牌/诺亚信</v>
      </c>
      <c r="C107" s="28">
        <v>4</v>
      </c>
      <c r="D107" s="35" t="s">
        <v>3355</v>
      </c>
      <c r="E107" s="35" t="s">
        <v>3417</v>
      </c>
      <c r="F107" s="35" t="s">
        <v>3986</v>
      </c>
      <c r="G107" s="35" t="s">
        <v>3426</v>
      </c>
      <c r="H107" s="35" t="s">
        <v>3417</v>
      </c>
      <c r="I107" s="35" t="s">
        <v>3420</v>
      </c>
      <c r="J107" s="35" t="s">
        <v>7462</v>
      </c>
      <c r="K107" s="49" t="str">
        <f t="shared" si="2"/>
        <v>000100004001002073</v>
      </c>
    </row>
    <row r="108" spans="1:11" s="3" customFormat="1">
      <c r="A108" s="27" t="s">
        <v>3045</v>
      </c>
      <c r="B108" s="27" t="str">
        <f t="shared" si="3"/>
        <v>通信/设备信息/移动端设备品牌/米蓝</v>
      </c>
      <c r="C108" s="28">
        <v>4</v>
      </c>
      <c r="D108" s="35" t="s">
        <v>3355</v>
      </c>
      <c r="E108" s="35" t="s">
        <v>3417</v>
      </c>
      <c r="F108" s="35" t="s">
        <v>3986</v>
      </c>
      <c r="G108" s="35" t="s">
        <v>3426</v>
      </c>
      <c r="H108" s="35" t="s">
        <v>3417</v>
      </c>
      <c r="I108" s="35" t="s">
        <v>3420</v>
      </c>
      <c r="J108" s="35" t="s">
        <v>7463</v>
      </c>
      <c r="K108" s="49" t="str">
        <f t="shared" si="2"/>
        <v>000100004001002074</v>
      </c>
    </row>
    <row r="109" spans="1:11" s="3" customFormat="1">
      <c r="A109" s="27" t="s">
        <v>3046</v>
      </c>
      <c r="B109" s="27" t="str">
        <f t="shared" si="3"/>
        <v>通信/设备信息/移动端设备品牌/纬图</v>
      </c>
      <c r="C109" s="28">
        <v>4</v>
      </c>
      <c r="D109" s="35" t="s">
        <v>3355</v>
      </c>
      <c r="E109" s="35" t="s">
        <v>3417</v>
      </c>
      <c r="F109" s="35" t="s">
        <v>3986</v>
      </c>
      <c r="G109" s="35" t="s">
        <v>3426</v>
      </c>
      <c r="H109" s="35" t="s">
        <v>3417</v>
      </c>
      <c r="I109" s="35" t="s">
        <v>3420</v>
      </c>
      <c r="J109" s="35" t="s">
        <v>7464</v>
      </c>
      <c r="K109" s="49" t="str">
        <f t="shared" si="2"/>
        <v>000100004001002075</v>
      </c>
    </row>
    <row r="110" spans="1:11" s="3" customFormat="1">
      <c r="A110" s="27" t="s">
        <v>3047</v>
      </c>
      <c r="B110" s="27" t="str">
        <f t="shared" si="3"/>
        <v>通信/设备信息/移动端设备品牌/优购</v>
      </c>
      <c r="C110" s="28">
        <v>4</v>
      </c>
      <c r="D110" s="35" t="s">
        <v>3355</v>
      </c>
      <c r="E110" s="35" t="s">
        <v>3417</v>
      </c>
      <c r="F110" s="35" t="s">
        <v>3986</v>
      </c>
      <c r="G110" s="35" t="s">
        <v>3426</v>
      </c>
      <c r="H110" s="35" t="s">
        <v>3417</v>
      </c>
      <c r="I110" s="35" t="s">
        <v>3420</v>
      </c>
      <c r="J110" s="35" t="s">
        <v>7465</v>
      </c>
      <c r="K110" s="49" t="str">
        <f t="shared" si="2"/>
        <v>000100004001002076</v>
      </c>
    </row>
    <row r="111" spans="1:11" s="3" customFormat="1">
      <c r="A111" s="27" t="s">
        <v>3048</v>
      </c>
      <c r="B111" s="27" t="str">
        <f t="shared" si="3"/>
        <v>通信/设备信息/移动端设备品牌/泛泰</v>
      </c>
      <c r="C111" s="28">
        <v>4</v>
      </c>
      <c r="D111" s="35" t="s">
        <v>3355</v>
      </c>
      <c r="E111" s="35" t="s">
        <v>3417</v>
      </c>
      <c r="F111" s="35" t="s">
        <v>3986</v>
      </c>
      <c r="G111" s="35" t="s">
        <v>3426</v>
      </c>
      <c r="H111" s="35" t="s">
        <v>3417</v>
      </c>
      <c r="I111" s="35" t="s">
        <v>3420</v>
      </c>
      <c r="J111" s="35" t="s">
        <v>7466</v>
      </c>
      <c r="K111" s="49" t="str">
        <f t="shared" si="2"/>
        <v>000100004001002077</v>
      </c>
    </row>
    <row r="112" spans="1:11" s="3" customFormat="1">
      <c r="A112" s="27" t="s">
        <v>3049</v>
      </c>
      <c r="B112" s="27" t="str">
        <f t="shared" si="3"/>
        <v>通信/设备信息/移动端设备品牌/奥乐</v>
      </c>
      <c r="C112" s="28">
        <v>4</v>
      </c>
      <c r="D112" s="35" t="s">
        <v>3355</v>
      </c>
      <c r="E112" s="35" t="s">
        <v>3417</v>
      </c>
      <c r="F112" s="35" t="s">
        <v>3986</v>
      </c>
      <c r="G112" s="35" t="s">
        <v>3426</v>
      </c>
      <c r="H112" s="35" t="s">
        <v>3417</v>
      </c>
      <c r="I112" s="35" t="s">
        <v>3420</v>
      </c>
      <c r="J112" s="35" t="s">
        <v>7467</v>
      </c>
      <c r="K112" s="49" t="str">
        <f t="shared" si="2"/>
        <v>000100004001002078</v>
      </c>
    </row>
    <row r="113" spans="1:11" s="3" customFormat="1">
      <c r="A113" s="27" t="s">
        <v>3050</v>
      </c>
      <c r="B113" s="27" t="str">
        <f t="shared" si="3"/>
        <v>通信/设备信息/移动端设备品牌/亿通</v>
      </c>
      <c r="C113" s="28">
        <v>4</v>
      </c>
      <c r="D113" s="35" t="s">
        <v>3355</v>
      </c>
      <c r="E113" s="35" t="s">
        <v>3417</v>
      </c>
      <c r="F113" s="35" t="s">
        <v>3986</v>
      </c>
      <c r="G113" s="35" t="s">
        <v>3426</v>
      </c>
      <c r="H113" s="35" t="s">
        <v>3417</v>
      </c>
      <c r="I113" s="35" t="s">
        <v>3420</v>
      </c>
      <c r="J113" s="35" t="s">
        <v>7468</v>
      </c>
      <c r="K113" s="49" t="str">
        <f t="shared" si="2"/>
        <v>000100004001002079</v>
      </c>
    </row>
    <row r="114" spans="1:11" s="3" customFormat="1">
      <c r="A114" s="27" t="s">
        <v>3051</v>
      </c>
      <c r="B114" s="27" t="str">
        <f t="shared" si="3"/>
        <v>通信/设备信息/移动端设备品牌/爱魅</v>
      </c>
      <c r="C114" s="28">
        <v>4</v>
      </c>
      <c r="D114" s="35" t="s">
        <v>3355</v>
      </c>
      <c r="E114" s="35" t="s">
        <v>3417</v>
      </c>
      <c r="F114" s="35" t="s">
        <v>3986</v>
      </c>
      <c r="G114" s="35" t="s">
        <v>3426</v>
      </c>
      <c r="H114" s="35" t="s">
        <v>3417</v>
      </c>
      <c r="I114" s="35" t="s">
        <v>3420</v>
      </c>
      <c r="J114" s="35" t="s">
        <v>7469</v>
      </c>
      <c r="K114" s="49" t="str">
        <f t="shared" si="2"/>
        <v>000100004001002080</v>
      </c>
    </row>
    <row r="115" spans="1:11" s="3" customFormat="1">
      <c r="A115" s="27" t="s">
        <v>3052</v>
      </c>
      <c r="B115" s="27" t="str">
        <f t="shared" si="3"/>
        <v>通信/设备信息/移动端设备品牌/邦华</v>
      </c>
      <c r="C115" s="28">
        <v>4</v>
      </c>
      <c r="D115" s="35" t="s">
        <v>3355</v>
      </c>
      <c r="E115" s="35" t="s">
        <v>3417</v>
      </c>
      <c r="F115" s="35" t="s">
        <v>3986</v>
      </c>
      <c r="G115" s="35" t="s">
        <v>3426</v>
      </c>
      <c r="H115" s="35" t="s">
        <v>3417</v>
      </c>
      <c r="I115" s="35" t="s">
        <v>3420</v>
      </c>
      <c r="J115" s="35" t="s">
        <v>7470</v>
      </c>
      <c r="K115" s="49" t="str">
        <f t="shared" si="2"/>
        <v>000100004001002081</v>
      </c>
    </row>
    <row r="116" spans="1:11" s="3" customFormat="1">
      <c r="A116" s="27" t="s">
        <v>3053</v>
      </c>
      <c r="B116" s="27" t="str">
        <f t="shared" si="3"/>
        <v>通信/设备信息/移动端设备品牌/康佳</v>
      </c>
      <c r="C116" s="28">
        <v>4</v>
      </c>
      <c r="D116" s="35" t="s">
        <v>3355</v>
      </c>
      <c r="E116" s="35" t="s">
        <v>3417</v>
      </c>
      <c r="F116" s="35" t="s">
        <v>3986</v>
      </c>
      <c r="G116" s="35" t="s">
        <v>3426</v>
      </c>
      <c r="H116" s="35" t="s">
        <v>3417</v>
      </c>
      <c r="I116" s="35" t="s">
        <v>3420</v>
      </c>
      <c r="J116" s="35" t="s">
        <v>7471</v>
      </c>
      <c r="K116" s="49" t="str">
        <f t="shared" si="2"/>
        <v>000100004001002082</v>
      </c>
    </row>
    <row r="117" spans="1:11" s="3" customFormat="1">
      <c r="A117" s="27" t="s">
        <v>3054</v>
      </c>
      <c r="B117" s="27" t="str">
        <f t="shared" si="3"/>
        <v>通信/设备信息/移动端设备品牌/糯米</v>
      </c>
      <c r="C117" s="28">
        <v>4</v>
      </c>
      <c r="D117" s="35" t="s">
        <v>3355</v>
      </c>
      <c r="E117" s="35" t="s">
        <v>3417</v>
      </c>
      <c r="F117" s="35" t="s">
        <v>3986</v>
      </c>
      <c r="G117" s="35" t="s">
        <v>3426</v>
      </c>
      <c r="H117" s="35" t="s">
        <v>3417</v>
      </c>
      <c r="I117" s="35" t="s">
        <v>3420</v>
      </c>
      <c r="J117" s="35" t="s">
        <v>7472</v>
      </c>
      <c r="K117" s="49" t="str">
        <f t="shared" si="2"/>
        <v>000100004001002083</v>
      </c>
    </row>
    <row r="118" spans="1:11" s="3" customFormat="1">
      <c r="A118" s="27" t="s">
        <v>3055</v>
      </c>
      <c r="B118" s="27" t="str">
        <f t="shared" si="3"/>
        <v>通信/设备信息/移动端设备品牌/多普达</v>
      </c>
      <c r="C118" s="28">
        <v>4</v>
      </c>
      <c r="D118" s="35" t="s">
        <v>3355</v>
      </c>
      <c r="E118" s="35" t="s">
        <v>3417</v>
      </c>
      <c r="F118" s="35" t="s">
        <v>3986</v>
      </c>
      <c r="G118" s="35" t="s">
        <v>3426</v>
      </c>
      <c r="H118" s="35" t="s">
        <v>3417</v>
      </c>
      <c r="I118" s="35" t="s">
        <v>3420</v>
      </c>
      <c r="J118" s="35" t="s">
        <v>7473</v>
      </c>
      <c r="K118" s="49" t="str">
        <f t="shared" si="2"/>
        <v>000100004001002084</v>
      </c>
    </row>
    <row r="119" spans="1:11" s="3" customFormat="1">
      <c r="A119" s="28" t="s">
        <v>3591</v>
      </c>
      <c r="B119" s="27" t="str">
        <f t="shared" si="3"/>
        <v>通信/设备信息/移动端设备品牌/百加</v>
      </c>
      <c r="C119" s="28">
        <v>4</v>
      </c>
      <c r="D119" s="35" t="s">
        <v>3355</v>
      </c>
      <c r="E119" s="35" t="s">
        <v>3417</v>
      </c>
      <c r="F119" s="35" t="s">
        <v>3986</v>
      </c>
      <c r="G119" s="35" t="s">
        <v>3426</v>
      </c>
      <c r="H119" s="35" t="s">
        <v>3417</v>
      </c>
      <c r="I119" s="35" t="s">
        <v>3420</v>
      </c>
      <c r="J119" s="35" t="s">
        <v>7474</v>
      </c>
      <c r="K119" s="49" t="str">
        <f t="shared" si="2"/>
        <v>000100004001002085</v>
      </c>
    </row>
    <row r="120" spans="1:11" s="3" customFormat="1">
      <c r="A120" s="28">
        <v>115</v>
      </c>
      <c r="B120" s="27" t="str">
        <f t="shared" si="3"/>
        <v>通信/设备信息/移动端设备品牌/115</v>
      </c>
      <c r="C120" s="28">
        <v>4</v>
      </c>
      <c r="D120" s="35" t="s">
        <v>3355</v>
      </c>
      <c r="E120" s="35" t="s">
        <v>3417</v>
      </c>
      <c r="F120" s="35" t="s">
        <v>3986</v>
      </c>
      <c r="G120" s="35" t="s">
        <v>3426</v>
      </c>
      <c r="H120" s="35" t="s">
        <v>3417</v>
      </c>
      <c r="I120" s="35" t="s">
        <v>3420</v>
      </c>
      <c r="J120" s="35" t="s">
        <v>7475</v>
      </c>
      <c r="K120" s="49" t="str">
        <f t="shared" si="2"/>
        <v>000100004001002086</v>
      </c>
    </row>
    <row r="121" spans="1:11" s="3" customFormat="1">
      <c r="A121" s="28" t="s">
        <v>3592</v>
      </c>
      <c r="B121" s="27" t="str">
        <f t="shared" si="3"/>
        <v>通信/设备信息/移动端设备品牌/云狐</v>
      </c>
      <c r="C121" s="28">
        <v>4</v>
      </c>
      <c r="D121" s="35" t="s">
        <v>3355</v>
      </c>
      <c r="E121" s="35" t="s">
        <v>3417</v>
      </c>
      <c r="F121" s="35" t="s">
        <v>3986</v>
      </c>
      <c r="G121" s="35" t="s">
        <v>3426</v>
      </c>
      <c r="H121" s="35" t="s">
        <v>3417</v>
      </c>
      <c r="I121" s="35" t="s">
        <v>3420</v>
      </c>
      <c r="J121" s="35" t="s">
        <v>7476</v>
      </c>
      <c r="K121" s="49" t="str">
        <f t="shared" si="2"/>
        <v>000100004001002087</v>
      </c>
    </row>
    <row r="122" spans="1:11" s="3" customFormat="1">
      <c r="A122" s="28" t="s">
        <v>3593</v>
      </c>
      <c r="B122" s="27" t="str">
        <f t="shared" si="3"/>
        <v>通信/设备信息/移动端设备品牌/17Vee</v>
      </c>
      <c r="C122" s="28">
        <v>4</v>
      </c>
      <c r="D122" s="35" t="s">
        <v>3355</v>
      </c>
      <c r="E122" s="35" t="s">
        <v>3417</v>
      </c>
      <c r="F122" s="35" t="s">
        <v>3986</v>
      </c>
      <c r="G122" s="35" t="s">
        <v>3426</v>
      </c>
      <c r="H122" s="35" t="s">
        <v>3417</v>
      </c>
      <c r="I122" s="35" t="s">
        <v>3420</v>
      </c>
      <c r="J122" s="35" t="s">
        <v>7477</v>
      </c>
      <c r="K122" s="49" t="str">
        <f t="shared" si="2"/>
        <v>000100004001002088</v>
      </c>
    </row>
    <row r="123" spans="1:11" s="3" customFormat="1">
      <c r="A123" s="28" t="s">
        <v>3594</v>
      </c>
      <c r="B123" s="27" t="str">
        <f t="shared" si="3"/>
        <v>通信/设备信息/移动端设备品牌/35Phone</v>
      </c>
      <c r="C123" s="28">
        <v>4</v>
      </c>
      <c r="D123" s="35" t="s">
        <v>3355</v>
      </c>
      <c r="E123" s="35" t="s">
        <v>3417</v>
      </c>
      <c r="F123" s="35" t="s">
        <v>3986</v>
      </c>
      <c r="G123" s="35" t="s">
        <v>3426</v>
      </c>
      <c r="H123" s="35" t="s">
        <v>3417</v>
      </c>
      <c r="I123" s="35" t="s">
        <v>3420</v>
      </c>
      <c r="J123" s="35" t="s">
        <v>7478</v>
      </c>
      <c r="K123" s="49" t="str">
        <f t="shared" si="2"/>
        <v>000100004001002089</v>
      </c>
    </row>
    <row r="124" spans="1:11" s="3" customFormat="1">
      <c r="A124" s="28" t="s">
        <v>3595</v>
      </c>
      <c r="B124" s="27" t="str">
        <f t="shared" si="3"/>
        <v>通信/设备信息/移动端设备品牌/三巨网</v>
      </c>
      <c r="C124" s="28">
        <v>4</v>
      </c>
      <c r="D124" s="35" t="s">
        <v>3355</v>
      </c>
      <c r="E124" s="35" t="s">
        <v>3417</v>
      </c>
      <c r="F124" s="35" t="s">
        <v>3986</v>
      </c>
      <c r="G124" s="35" t="s">
        <v>3426</v>
      </c>
      <c r="H124" s="35" t="s">
        <v>3417</v>
      </c>
      <c r="I124" s="35" t="s">
        <v>3420</v>
      </c>
      <c r="J124" s="35" t="s">
        <v>7479</v>
      </c>
      <c r="K124" s="49" t="str">
        <f t="shared" si="2"/>
        <v>000100004001002090</v>
      </c>
    </row>
    <row r="125" spans="1:11" s="3" customFormat="1">
      <c r="A125" s="28" t="s">
        <v>3596</v>
      </c>
      <c r="B125" s="27" t="str">
        <f t="shared" si="3"/>
        <v>通信/设备信息/移动端设备品牌/宏碁</v>
      </c>
      <c r="C125" s="28">
        <v>4</v>
      </c>
      <c r="D125" s="35" t="s">
        <v>3355</v>
      </c>
      <c r="E125" s="35" t="s">
        <v>3417</v>
      </c>
      <c r="F125" s="35" t="s">
        <v>3986</v>
      </c>
      <c r="G125" s="35" t="s">
        <v>3426</v>
      </c>
      <c r="H125" s="35" t="s">
        <v>3417</v>
      </c>
      <c r="I125" s="35" t="s">
        <v>3420</v>
      </c>
      <c r="J125" s="35" t="s">
        <v>7480</v>
      </c>
      <c r="K125" s="49" t="str">
        <f t="shared" si="2"/>
        <v>000100004001002091</v>
      </c>
    </row>
    <row r="126" spans="1:11" s="3" customFormat="1">
      <c r="A126" s="28" t="s">
        <v>3597</v>
      </c>
      <c r="B126" s="27" t="str">
        <f t="shared" si="3"/>
        <v>通信/设备信息/移动端设备品牌/爱国者</v>
      </c>
      <c r="C126" s="28">
        <v>4</v>
      </c>
      <c r="D126" s="35" t="s">
        <v>3355</v>
      </c>
      <c r="E126" s="35" t="s">
        <v>3417</v>
      </c>
      <c r="F126" s="35" t="s">
        <v>3986</v>
      </c>
      <c r="G126" s="35" t="s">
        <v>3426</v>
      </c>
      <c r="H126" s="35" t="s">
        <v>3417</v>
      </c>
      <c r="I126" s="35" t="s">
        <v>3420</v>
      </c>
      <c r="J126" s="35" t="s">
        <v>7481</v>
      </c>
      <c r="K126" s="49" t="str">
        <f t="shared" si="2"/>
        <v>000100004001002092</v>
      </c>
    </row>
    <row r="127" spans="1:11" s="3" customFormat="1">
      <c r="A127" s="28" t="s">
        <v>3598</v>
      </c>
      <c r="B127" s="27" t="str">
        <f t="shared" si="3"/>
        <v>通信/设备信息/移动端设备品牌/阿尔卡特</v>
      </c>
      <c r="C127" s="28">
        <v>4</v>
      </c>
      <c r="D127" s="35" t="s">
        <v>3355</v>
      </c>
      <c r="E127" s="35" t="s">
        <v>3417</v>
      </c>
      <c r="F127" s="35" t="s">
        <v>3986</v>
      </c>
      <c r="G127" s="35" t="s">
        <v>3426</v>
      </c>
      <c r="H127" s="35" t="s">
        <v>3417</v>
      </c>
      <c r="I127" s="35" t="s">
        <v>3420</v>
      </c>
      <c r="J127" s="35" t="s">
        <v>7482</v>
      </c>
      <c r="K127" s="49" t="str">
        <f t="shared" si="2"/>
        <v>000100004001002093</v>
      </c>
    </row>
    <row r="128" spans="1:11" s="3" customFormat="1">
      <c r="A128" s="28" t="s">
        <v>3599</v>
      </c>
      <c r="B128" s="27" t="str">
        <f t="shared" si="3"/>
        <v>通信/设备信息/移动端设备品牌/阿尔法</v>
      </c>
      <c r="C128" s="28">
        <v>4</v>
      </c>
      <c r="D128" s="35" t="s">
        <v>3355</v>
      </c>
      <c r="E128" s="35" t="s">
        <v>3417</v>
      </c>
      <c r="F128" s="35" t="s">
        <v>3986</v>
      </c>
      <c r="G128" s="35" t="s">
        <v>3426</v>
      </c>
      <c r="H128" s="35" t="s">
        <v>3417</v>
      </c>
      <c r="I128" s="35" t="s">
        <v>3420</v>
      </c>
      <c r="J128" s="35" t="s">
        <v>7483</v>
      </c>
      <c r="K128" s="49" t="str">
        <f t="shared" si="2"/>
        <v>000100004001002094</v>
      </c>
    </row>
    <row r="129" spans="1:11" s="3" customFormat="1">
      <c r="A129" s="28" t="s">
        <v>3600</v>
      </c>
      <c r="B129" s="27" t="str">
        <f t="shared" si="3"/>
        <v>通信/设备信息/移动端设备品牌/特灵通</v>
      </c>
      <c r="C129" s="28">
        <v>4</v>
      </c>
      <c r="D129" s="35" t="s">
        <v>3355</v>
      </c>
      <c r="E129" s="35" t="s">
        <v>3417</v>
      </c>
      <c r="F129" s="35" t="s">
        <v>3986</v>
      </c>
      <c r="G129" s="35" t="s">
        <v>3426</v>
      </c>
      <c r="H129" s="35" t="s">
        <v>3417</v>
      </c>
      <c r="I129" s="35" t="s">
        <v>3420</v>
      </c>
      <c r="J129" s="35" t="s">
        <v>7484</v>
      </c>
      <c r="K129" s="49" t="str">
        <f t="shared" si="2"/>
        <v>000100004001002095</v>
      </c>
    </row>
    <row r="130" spans="1:11" s="3" customFormat="1">
      <c r="A130" s="28" t="s">
        <v>3601</v>
      </c>
      <c r="B130" s="27" t="str">
        <f t="shared" si="3"/>
        <v>通信/设备信息/移动端设备品牌/华晶</v>
      </c>
      <c r="C130" s="28">
        <v>4</v>
      </c>
      <c r="D130" s="35" t="s">
        <v>3355</v>
      </c>
      <c r="E130" s="35" t="s">
        <v>3417</v>
      </c>
      <c r="F130" s="35" t="s">
        <v>3986</v>
      </c>
      <c r="G130" s="35" t="s">
        <v>3426</v>
      </c>
      <c r="H130" s="35" t="s">
        <v>3417</v>
      </c>
      <c r="I130" s="35" t="s">
        <v>3420</v>
      </c>
      <c r="J130" s="35" t="s">
        <v>7485</v>
      </c>
      <c r="K130" s="49" t="str">
        <f t="shared" ref="K130:K193" si="4">D130&amp;E130&amp;F130&amp;G130&amp;H130&amp;I130&amp;J130</f>
        <v>000100004001002096</v>
      </c>
    </row>
    <row r="131" spans="1:11" s="3" customFormat="1">
      <c r="A131" s="28" t="s">
        <v>3602</v>
      </c>
      <c r="B131" s="27" t="str">
        <f t="shared" si="3"/>
        <v>通信/设备信息/移动端设备品牌/亚马逊</v>
      </c>
      <c r="C131" s="28">
        <v>4</v>
      </c>
      <c r="D131" s="35" t="s">
        <v>3355</v>
      </c>
      <c r="E131" s="35" t="s">
        <v>3417</v>
      </c>
      <c r="F131" s="35" t="s">
        <v>3986</v>
      </c>
      <c r="G131" s="35" t="s">
        <v>3426</v>
      </c>
      <c r="H131" s="35" t="s">
        <v>3417</v>
      </c>
      <c r="I131" s="35" t="s">
        <v>3420</v>
      </c>
      <c r="J131" s="35" t="s">
        <v>7486</v>
      </c>
      <c r="K131" s="49" t="str">
        <f t="shared" si="4"/>
        <v>000100004001002097</v>
      </c>
    </row>
    <row r="132" spans="1:11" s="3" customFormat="1">
      <c r="A132" s="28" t="s">
        <v>3603</v>
      </c>
      <c r="B132" s="27" t="str">
        <f t="shared" si="3"/>
        <v>通信/设备信息/移动端设备品牌/夏新</v>
      </c>
      <c r="C132" s="28">
        <v>4</v>
      </c>
      <c r="D132" s="35" t="s">
        <v>3355</v>
      </c>
      <c r="E132" s="35" t="s">
        <v>3417</v>
      </c>
      <c r="F132" s="35" t="s">
        <v>3986</v>
      </c>
      <c r="G132" s="35" t="s">
        <v>3426</v>
      </c>
      <c r="H132" s="35" t="s">
        <v>3417</v>
      </c>
      <c r="I132" s="35" t="s">
        <v>3420</v>
      </c>
      <c r="J132" s="35" t="s">
        <v>7487</v>
      </c>
      <c r="K132" s="49" t="str">
        <f t="shared" si="4"/>
        <v>000100004001002098</v>
      </c>
    </row>
    <row r="133" spans="1:11" s="3" customFormat="1">
      <c r="A133" s="28" t="s">
        <v>3604</v>
      </c>
      <c r="B133" s="27" t="str">
        <f t="shared" si="3"/>
        <v>通信/设备信息/移动端设备品牌/艾美讯</v>
      </c>
      <c r="C133" s="28">
        <v>4</v>
      </c>
      <c r="D133" s="35" t="s">
        <v>3355</v>
      </c>
      <c r="E133" s="35" t="s">
        <v>3417</v>
      </c>
      <c r="F133" s="35" t="s">
        <v>3986</v>
      </c>
      <c r="G133" s="35" t="s">
        <v>3426</v>
      </c>
      <c r="H133" s="35" t="s">
        <v>3417</v>
      </c>
      <c r="I133" s="35" t="s">
        <v>3420</v>
      </c>
      <c r="J133" s="35" t="s">
        <v>7488</v>
      </c>
      <c r="K133" s="49" t="str">
        <f t="shared" si="4"/>
        <v>000100004001002099</v>
      </c>
    </row>
    <row r="134" spans="1:11" s="3" customFormat="1">
      <c r="A134" s="28" t="s">
        <v>3605</v>
      </c>
      <c r="B134" s="27" t="str">
        <f t="shared" si="3"/>
        <v>通信/设备信息/移动端设备品牌/AOC</v>
      </c>
      <c r="C134" s="28">
        <v>4</v>
      </c>
      <c r="D134" s="35" t="s">
        <v>3355</v>
      </c>
      <c r="E134" s="35" t="s">
        <v>3417</v>
      </c>
      <c r="F134" s="35" t="s">
        <v>3986</v>
      </c>
      <c r="G134" s="35" t="s">
        <v>3426</v>
      </c>
      <c r="H134" s="35" t="s">
        <v>3417</v>
      </c>
      <c r="I134" s="35" t="s">
        <v>3420</v>
      </c>
      <c r="J134" s="35" t="s">
        <v>7489</v>
      </c>
      <c r="K134" s="49" t="str">
        <f t="shared" si="4"/>
        <v>000100004001002100</v>
      </c>
    </row>
    <row r="135" spans="1:11" s="3" customFormat="1">
      <c r="A135" s="28" t="s">
        <v>3606</v>
      </c>
      <c r="B135" s="27" t="str">
        <f t="shared" si="3"/>
        <v>通信/设备信息/移动端设备品牌/雅珞</v>
      </c>
      <c r="C135" s="28">
        <v>4</v>
      </c>
      <c r="D135" s="35" t="s">
        <v>3355</v>
      </c>
      <c r="E135" s="35" t="s">
        <v>3417</v>
      </c>
      <c r="F135" s="35" t="s">
        <v>3986</v>
      </c>
      <c r="G135" s="35" t="s">
        <v>3426</v>
      </c>
      <c r="H135" s="35" t="s">
        <v>3417</v>
      </c>
      <c r="I135" s="35" t="s">
        <v>3420</v>
      </c>
      <c r="J135" s="35" t="s">
        <v>7490</v>
      </c>
      <c r="K135" s="49" t="str">
        <f t="shared" si="4"/>
        <v>000100004001002101</v>
      </c>
    </row>
    <row r="136" spans="1:11" s="3" customFormat="1">
      <c r="A136" s="28" t="s">
        <v>3607</v>
      </c>
      <c r="B136" s="27" t="str">
        <f t="shared" si="3"/>
        <v>通信/设备信息/移动端设备品牌/傲胜</v>
      </c>
      <c r="C136" s="28">
        <v>4</v>
      </c>
      <c r="D136" s="35" t="s">
        <v>3355</v>
      </c>
      <c r="E136" s="35" t="s">
        <v>3417</v>
      </c>
      <c r="F136" s="35" t="s">
        <v>3986</v>
      </c>
      <c r="G136" s="35" t="s">
        <v>3426</v>
      </c>
      <c r="H136" s="35" t="s">
        <v>3417</v>
      </c>
      <c r="I136" s="35" t="s">
        <v>3420</v>
      </c>
      <c r="J136" s="35" t="s">
        <v>7491</v>
      </c>
      <c r="K136" s="49" t="str">
        <f t="shared" si="4"/>
        <v>000100004001002102</v>
      </c>
    </row>
    <row r="137" spans="1:11" s="3" customFormat="1">
      <c r="A137" s="28" t="s">
        <v>3608</v>
      </c>
      <c r="B137" s="27" t="str">
        <f t="shared" si="3"/>
        <v>通信/设备信息/移动端设备品牌/爱立顺</v>
      </c>
      <c r="C137" s="28">
        <v>4</v>
      </c>
      <c r="D137" s="35" t="s">
        <v>3355</v>
      </c>
      <c r="E137" s="35" t="s">
        <v>3417</v>
      </c>
      <c r="F137" s="35" t="s">
        <v>3986</v>
      </c>
      <c r="G137" s="35" t="s">
        <v>3426</v>
      </c>
      <c r="H137" s="35" t="s">
        <v>3417</v>
      </c>
      <c r="I137" s="35" t="s">
        <v>3420</v>
      </c>
      <c r="J137" s="35" t="s">
        <v>7492</v>
      </c>
      <c r="K137" s="49" t="str">
        <f t="shared" si="4"/>
        <v>000100004001002103</v>
      </c>
    </row>
    <row r="138" spans="1:11" s="3" customFormat="1">
      <c r="A138" s="28" t="s">
        <v>3609</v>
      </c>
      <c r="B138" s="27" t="str">
        <f t="shared" si="3"/>
        <v>通信/设备信息/移动端设备品牌/首派</v>
      </c>
      <c r="C138" s="28">
        <v>4</v>
      </c>
      <c r="D138" s="35" t="s">
        <v>3355</v>
      </c>
      <c r="E138" s="35" t="s">
        <v>3417</v>
      </c>
      <c r="F138" s="35" t="s">
        <v>3986</v>
      </c>
      <c r="G138" s="35" t="s">
        <v>3426</v>
      </c>
      <c r="H138" s="35" t="s">
        <v>3417</v>
      </c>
      <c r="I138" s="35" t="s">
        <v>3420</v>
      </c>
      <c r="J138" s="35" t="s">
        <v>7493</v>
      </c>
      <c r="K138" s="49" t="str">
        <f t="shared" si="4"/>
        <v>000100004001002104</v>
      </c>
    </row>
    <row r="139" spans="1:11" s="3" customFormat="1">
      <c r="A139" s="28" t="s">
        <v>3610</v>
      </c>
      <c r="B139" s="27" t="str">
        <f t="shared" si="3"/>
        <v>通信/设备信息/移动端设备品牌/爱可视</v>
      </c>
      <c r="C139" s="28">
        <v>4</v>
      </c>
      <c r="D139" s="35" t="s">
        <v>3355</v>
      </c>
      <c r="E139" s="35" t="s">
        <v>3417</v>
      </c>
      <c r="F139" s="35" t="s">
        <v>3986</v>
      </c>
      <c r="G139" s="35" t="s">
        <v>3426</v>
      </c>
      <c r="H139" s="35" t="s">
        <v>3417</v>
      </c>
      <c r="I139" s="35" t="s">
        <v>3420</v>
      </c>
      <c r="J139" s="35" t="s">
        <v>7494</v>
      </c>
      <c r="K139" s="49" t="str">
        <f t="shared" si="4"/>
        <v>000100004001002105</v>
      </c>
    </row>
    <row r="140" spans="1:11" s="3" customFormat="1">
      <c r="A140" s="28" t="s">
        <v>3611</v>
      </c>
      <c r="B140" s="27" t="str">
        <f t="shared" si="3"/>
        <v>通信/设备信息/移动端设备品牌/华冠</v>
      </c>
      <c r="C140" s="28">
        <v>4</v>
      </c>
      <c r="D140" s="35" t="s">
        <v>3355</v>
      </c>
      <c r="E140" s="35" t="s">
        <v>3417</v>
      </c>
      <c r="F140" s="35" t="s">
        <v>3986</v>
      </c>
      <c r="G140" s="35" t="s">
        <v>3426</v>
      </c>
      <c r="H140" s="35" t="s">
        <v>3417</v>
      </c>
      <c r="I140" s="35" t="s">
        <v>3420</v>
      </c>
      <c r="J140" s="35" t="s">
        <v>7495</v>
      </c>
      <c r="K140" s="49" t="str">
        <f t="shared" si="4"/>
        <v>000100004001002106</v>
      </c>
    </row>
    <row r="141" spans="1:11" s="3" customFormat="1">
      <c r="A141" s="28" t="s">
        <v>3612</v>
      </c>
      <c r="B141" s="27" t="str">
        <f t="shared" si="3"/>
        <v>通信/设备信息/移动端设备品牌/ATET</v>
      </c>
      <c r="C141" s="28">
        <v>4</v>
      </c>
      <c r="D141" s="35" t="s">
        <v>3355</v>
      </c>
      <c r="E141" s="35" t="s">
        <v>3417</v>
      </c>
      <c r="F141" s="35" t="s">
        <v>3986</v>
      </c>
      <c r="G141" s="35" t="s">
        <v>3426</v>
      </c>
      <c r="H141" s="35" t="s">
        <v>3417</v>
      </c>
      <c r="I141" s="35" t="s">
        <v>3420</v>
      </c>
      <c r="J141" s="35" t="s">
        <v>7496</v>
      </c>
      <c r="K141" s="49" t="str">
        <f t="shared" si="4"/>
        <v>000100004001002107</v>
      </c>
    </row>
    <row r="142" spans="1:11" s="3" customFormat="1">
      <c r="A142" s="28" t="s">
        <v>3613</v>
      </c>
      <c r="B142" s="27" t="str">
        <f t="shared" si="3"/>
        <v>通信/设备信息/移动端设备品牌/宝捷讯</v>
      </c>
      <c r="C142" s="28">
        <v>4</v>
      </c>
      <c r="D142" s="35" t="s">
        <v>3355</v>
      </c>
      <c r="E142" s="35" t="s">
        <v>3417</v>
      </c>
      <c r="F142" s="35" t="s">
        <v>3986</v>
      </c>
      <c r="G142" s="35" t="s">
        <v>3426</v>
      </c>
      <c r="H142" s="35" t="s">
        <v>3417</v>
      </c>
      <c r="I142" s="35" t="s">
        <v>3420</v>
      </c>
      <c r="J142" s="35" t="s">
        <v>7497</v>
      </c>
      <c r="K142" s="49" t="str">
        <f t="shared" si="4"/>
        <v>000100004001002108</v>
      </c>
    </row>
    <row r="143" spans="1:11" s="3" customFormat="1">
      <c r="A143" s="28" t="s">
        <v>3614</v>
      </c>
      <c r="B143" s="27" t="str">
        <f t="shared" si="3"/>
        <v>通信/设备信息/移动端设备品牌/bbk</v>
      </c>
      <c r="C143" s="28">
        <v>4</v>
      </c>
      <c r="D143" s="35" t="s">
        <v>3355</v>
      </c>
      <c r="E143" s="35" t="s">
        <v>3417</v>
      </c>
      <c r="F143" s="35" t="s">
        <v>3986</v>
      </c>
      <c r="G143" s="35" t="s">
        <v>3426</v>
      </c>
      <c r="H143" s="35" t="s">
        <v>3417</v>
      </c>
      <c r="I143" s="35" t="s">
        <v>3420</v>
      </c>
      <c r="J143" s="35" t="s">
        <v>7498</v>
      </c>
      <c r="K143" s="49" t="str">
        <f t="shared" si="4"/>
        <v>000100004001002109</v>
      </c>
    </row>
    <row r="144" spans="1:11" s="3" customFormat="1">
      <c r="A144" s="28" t="s">
        <v>3615</v>
      </c>
      <c r="B144" s="27" t="str">
        <f t="shared" si="3"/>
        <v>通信/设备信息/移动端设备品牌/百迪宝</v>
      </c>
      <c r="C144" s="28">
        <v>4</v>
      </c>
      <c r="D144" s="35" t="s">
        <v>3355</v>
      </c>
      <c r="E144" s="35" t="s">
        <v>3417</v>
      </c>
      <c r="F144" s="35" t="s">
        <v>3986</v>
      </c>
      <c r="G144" s="35" t="s">
        <v>3426</v>
      </c>
      <c r="H144" s="35" t="s">
        <v>3417</v>
      </c>
      <c r="I144" s="35" t="s">
        <v>3420</v>
      </c>
      <c r="J144" s="35" t="s">
        <v>7499</v>
      </c>
      <c r="K144" s="49" t="str">
        <f t="shared" si="4"/>
        <v>000100004001002110</v>
      </c>
    </row>
    <row r="145" spans="1:11" s="3" customFormat="1">
      <c r="A145" s="28" t="s">
        <v>3616</v>
      </c>
      <c r="B145" s="27" t="str">
        <f t="shared" si="3"/>
        <v>通信/设备信息/移动端设备品牌/贝尔威夫</v>
      </c>
      <c r="C145" s="28">
        <v>4</v>
      </c>
      <c r="D145" s="35" t="s">
        <v>3355</v>
      </c>
      <c r="E145" s="35" t="s">
        <v>3417</v>
      </c>
      <c r="F145" s="35" t="s">
        <v>3986</v>
      </c>
      <c r="G145" s="35" t="s">
        <v>3426</v>
      </c>
      <c r="H145" s="35" t="s">
        <v>3417</v>
      </c>
      <c r="I145" s="35" t="s">
        <v>3420</v>
      </c>
      <c r="J145" s="35" t="s">
        <v>7500</v>
      </c>
      <c r="K145" s="49" t="str">
        <f t="shared" si="4"/>
        <v>000100004001002111</v>
      </c>
    </row>
    <row r="146" spans="1:11" s="3" customFormat="1">
      <c r="A146" s="28" t="s">
        <v>3617</v>
      </c>
      <c r="B146" s="27" t="str">
        <f t="shared" si="3"/>
        <v>通信/设备信息/移动端设备品牌/大白鲸</v>
      </c>
      <c r="C146" s="28">
        <v>4</v>
      </c>
      <c r="D146" s="35" t="s">
        <v>3355</v>
      </c>
      <c r="E146" s="35" t="s">
        <v>3417</v>
      </c>
      <c r="F146" s="35" t="s">
        <v>3986</v>
      </c>
      <c r="G146" s="35" t="s">
        <v>3426</v>
      </c>
      <c r="H146" s="35" t="s">
        <v>3417</v>
      </c>
      <c r="I146" s="35" t="s">
        <v>3420</v>
      </c>
      <c r="J146" s="35" t="s">
        <v>7501</v>
      </c>
      <c r="K146" s="49" t="str">
        <f t="shared" si="4"/>
        <v>000100004001002112</v>
      </c>
    </row>
    <row r="147" spans="1:11" s="3" customFormat="1">
      <c r="A147" s="28" t="s">
        <v>3618</v>
      </c>
      <c r="B147" s="27" t="str">
        <f t="shared" si="3"/>
        <v>通信/设备信息/移动端设备品牌/明基</v>
      </c>
      <c r="C147" s="28">
        <v>4</v>
      </c>
      <c r="D147" s="35" t="s">
        <v>3355</v>
      </c>
      <c r="E147" s="35" t="s">
        <v>3417</v>
      </c>
      <c r="F147" s="35" t="s">
        <v>3986</v>
      </c>
      <c r="G147" s="35" t="s">
        <v>3426</v>
      </c>
      <c r="H147" s="35" t="s">
        <v>3417</v>
      </c>
      <c r="I147" s="35" t="s">
        <v>3420</v>
      </c>
      <c r="J147" s="35" t="s">
        <v>7502</v>
      </c>
      <c r="K147" s="49" t="str">
        <f t="shared" si="4"/>
        <v>000100004001002113</v>
      </c>
    </row>
    <row r="148" spans="1:11" s="3" customFormat="1">
      <c r="A148" s="28" t="s">
        <v>3619</v>
      </c>
      <c r="B148" s="27" t="str">
        <f t="shared" si="3"/>
        <v>通信/设备信息/移动端设备品牌/至尊宝</v>
      </c>
      <c r="C148" s="28">
        <v>4</v>
      </c>
      <c r="D148" s="35" t="s">
        <v>3355</v>
      </c>
      <c r="E148" s="35" t="s">
        <v>3417</v>
      </c>
      <c r="F148" s="35" t="s">
        <v>3986</v>
      </c>
      <c r="G148" s="35" t="s">
        <v>3426</v>
      </c>
      <c r="H148" s="35" t="s">
        <v>3417</v>
      </c>
      <c r="I148" s="35" t="s">
        <v>3420</v>
      </c>
      <c r="J148" s="35" t="s">
        <v>7503</v>
      </c>
      <c r="K148" s="49" t="str">
        <f t="shared" si="4"/>
        <v>000100004001002114</v>
      </c>
    </row>
    <row r="149" spans="1:11" s="3" customFormat="1">
      <c r="A149" s="28" t="s">
        <v>3620</v>
      </c>
      <c r="B149" s="27" t="str">
        <f t="shared" si="3"/>
        <v>通信/设备信息/移动端设备品牌/BFB</v>
      </c>
      <c r="C149" s="28">
        <v>4</v>
      </c>
      <c r="D149" s="35" t="s">
        <v>3355</v>
      </c>
      <c r="E149" s="35" t="s">
        <v>3417</v>
      </c>
      <c r="F149" s="35" t="s">
        <v>3986</v>
      </c>
      <c r="G149" s="35" t="s">
        <v>3426</v>
      </c>
      <c r="H149" s="35" t="s">
        <v>3417</v>
      </c>
      <c r="I149" s="35" t="s">
        <v>3420</v>
      </c>
      <c r="J149" s="35" t="s">
        <v>7504</v>
      </c>
      <c r="K149" s="49" t="str">
        <f t="shared" si="4"/>
        <v>000100004001002115</v>
      </c>
    </row>
    <row r="150" spans="1:11" s="3" customFormat="1">
      <c r="A150" s="28" t="s">
        <v>3621</v>
      </c>
      <c r="B150" s="27" t="str">
        <f t="shared" si="3"/>
        <v>通信/设备信息/移动端设备品牌/黑莓</v>
      </c>
      <c r="C150" s="28">
        <v>4</v>
      </c>
      <c r="D150" s="35" t="s">
        <v>3355</v>
      </c>
      <c r="E150" s="35" t="s">
        <v>3417</v>
      </c>
      <c r="F150" s="35" t="s">
        <v>3986</v>
      </c>
      <c r="G150" s="35" t="s">
        <v>3426</v>
      </c>
      <c r="H150" s="35" t="s">
        <v>3417</v>
      </c>
      <c r="I150" s="35" t="s">
        <v>3420</v>
      </c>
      <c r="J150" s="35" t="s">
        <v>7505</v>
      </c>
      <c r="K150" s="49" t="str">
        <f t="shared" si="4"/>
        <v>000100004001002116</v>
      </c>
    </row>
    <row r="151" spans="1:11" s="3" customFormat="1">
      <c r="A151" s="28" t="s">
        <v>3622</v>
      </c>
      <c r="B151" s="27" t="str">
        <f t="shared" si="3"/>
        <v>通信/设备信息/移动端设备品牌/蓝天信</v>
      </c>
      <c r="C151" s="28">
        <v>4</v>
      </c>
      <c r="D151" s="35" t="s">
        <v>3355</v>
      </c>
      <c r="E151" s="35" t="s">
        <v>3417</v>
      </c>
      <c r="F151" s="35" t="s">
        <v>3986</v>
      </c>
      <c r="G151" s="35" t="s">
        <v>3426</v>
      </c>
      <c r="H151" s="35" t="s">
        <v>3417</v>
      </c>
      <c r="I151" s="35" t="s">
        <v>3420</v>
      </c>
      <c r="J151" s="35" t="s">
        <v>7506</v>
      </c>
      <c r="K151" s="49" t="str">
        <f t="shared" si="4"/>
        <v>000100004001002117</v>
      </c>
    </row>
    <row r="152" spans="1:11" s="3" customFormat="1">
      <c r="A152" s="28" t="s">
        <v>3623</v>
      </c>
      <c r="B152" s="27" t="str">
        <f t="shared" si="3"/>
        <v>通信/设备信息/移动端设备品牌/bmm</v>
      </c>
      <c r="C152" s="28">
        <v>4</v>
      </c>
      <c r="D152" s="35" t="s">
        <v>3355</v>
      </c>
      <c r="E152" s="35" t="s">
        <v>3417</v>
      </c>
      <c r="F152" s="35" t="s">
        <v>3986</v>
      </c>
      <c r="G152" s="35" t="s">
        <v>3426</v>
      </c>
      <c r="H152" s="35" t="s">
        <v>3417</v>
      </c>
      <c r="I152" s="35" t="s">
        <v>3420</v>
      </c>
      <c r="J152" s="35" t="s">
        <v>7507</v>
      </c>
      <c r="K152" s="49" t="str">
        <f t="shared" si="4"/>
        <v>000100004001002118</v>
      </c>
    </row>
    <row r="153" spans="1:11" s="3" customFormat="1">
      <c r="A153" s="28" t="s">
        <v>3624</v>
      </c>
      <c r="B153" s="27" t="str">
        <f t="shared" si="3"/>
        <v>通信/设备信息/移动端设备品牌/bosi</v>
      </c>
      <c r="C153" s="28">
        <v>4</v>
      </c>
      <c r="D153" s="35" t="s">
        <v>3355</v>
      </c>
      <c r="E153" s="35" t="s">
        <v>3417</v>
      </c>
      <c r="F153" s="35" t="s">
        <v>3986</v>
      </c>
      <c r="G153" s="35" t="s">
        <v>3426</v>
      </c>
      <c r="H153" s="35" t="s">
        <v>3417</v>
      </c>
      <c r="I153" s="35" t="s">
        <v>3420</v>
      </c>
      <c r="J153" s="35" t="s">
        <v>7508</v>
      </c>
      <c r="K153" s="49" t="str">
        <f t="shared" si="4"/>
        <v>000100004001002119</v>
      </c>
    </row>
    <row r="154" spans="1:11" s="3" customFormat="1">
      <c r="A154" s="28" t="s">
        <v>3625</v>
      </c>
      <c r="B154" s="27" t="str">
        <f t="shared" si="3"/>
        <v>通信/设备信息/移动端设备品牌/铂联</v>
      </c>
      <c r="C154" s="28">
        <v>4</v>
      </c>
      <c r="D154" s="35" t="s">
        <v>3355</v>
      </c>
      <c r="E154" s="35" t="s">
        <v>3417</v>
      </c>
      <c r="F154" s="35" t="s">
        <v>3986</v>
      </c>
      <c r="G154" s="35" t="s">
        <v>3426</v>
      </c>
      <c r="H154" s="35" t="s">
        <v>3417</v>
      </c>
      <c r="I154" s="35" t="s">
        <v>3420</v>
      </c>
      <c r="J154" s="35" t="s">
        <v>7509</v>
      </c>
      <c r="K154" s="49" t="str">
        <f t="shared" si="4"/>
        <v>000100004001002120</v>
      </c>
    </row>
    <row r="155" spans="1:11" s="3" customFormat="1">
      <c r="A155" s="28" t="s">
        <v>3626</v>
      </c>
      <c r="B155" s="27" t="str">
        <f t="shared" si="3"/>
        <v>通信/设备信息/移动端设备品牌/首信</v>
      </c>
      <c r="C155" s="28">
        <v>4</v>
      </c>
      <c r="D155" s="35" t="s">
        <v>3355</v>
      </c>
      <c r="E155" s="35" t="s">
        <v>3417</v>
      </c>
      <c r="F155" s="35" t="s">
        <v>3986</v>
      </c>
      <c r="G155" s="35" t="s">
        <v>3426</v>
      </c>
      <c r="H155" s="35" t="s">
        <v>3417</v>
      </c>
      <c r="I155" s="35" t="s">
        <v>3420</v>
      </c>
      <c r="J155" s="35" t="s">
        <v>7510</v>
      </c>
      <c r="K155" s="49" t="str">
        <f t="shared" si="4"/>
        <v>000100004001002121</v>
      </c>
    </row>
    <row r="156" spans="1:11" s="3" customFormat="1">
      <c r="A156" s="28" t="s">
        <v>3627</v>
      </c>
      <c r="B156" s="27" t="str">
        <f t="shared" si="3"/>
        <v>通信/设备信息/移动端设备品牌/卡西欧</v>
      </c>
      <c r="C156" s="28">
        <v>4</v>
      </c>
      <c r="D156" s="35" t="s">
        <v>3355</v>
      </c>
      <c r="E156" s="35" t="s">
        <v>3417</v>
      </c>
      <c r="F156" s="35" t="s">
        <v>3986</v>
      </c>
      <c r="G156" s="35" t="s">
        <v>3426</v>
      </c>
      <c r="H156" s="35" t="s">
        <v>3417</v>
      </c>
      <c r="I156" s="35" t="s">
        <v>3420</v>
      </c>
      <c r="J156" s="35" t="s">
        <v>7511</v>
      </c>
      <c r="K156" s="49" t="str">
        <f t="shared" si="4"/>
        <v>000100004001002122</v>
      </c>
    </row>
    <row r="157" spans="1:11" s="3" customFormat="1">
      <c r="A157" s="28" t="s">
        <v>3628</v>
      </c>
      <c r="B157" s="27" t="str">
        <f t="shared" si="3"/>
        <v>通信/设备信息/移动端设备品牌/嘉源</v>
      </c>
      <c r="C157" s="28">
        <v>4</v>
      </c>
      <c r="D157" s="35" t="s">
        <v>3355</v>
      </c>
      <c r="E157" s="35" t="s">
        <v>3417</v>
      </c>
      <c r="F157" s="35" t="s">
        <v>3986</v>
      </c>
      <c r="G157" s="35" t="s">
        <v>3426</v>
      </c>
      <c r="H157" s="35" t="s">
        <v>3417</v>
      </c>
      <c r="I157" s="35" t="s">
        <v>3420</v>
      </c>
      <c r="J157" s="35" t="s">
        <v>7512</v>
      </c>
      <c r="K157" s="49" t="str">
        <f t="shared" si="4"/>
        <v>000100004001002123</v>
      </c>
    </row>
    <row r="158" spans="1:11" s="3" customFormat="1">
      <c r="A158" s="28" t="s">
        <v>3629</v>
      </c>
      <c r="B158" s="27" t="str">
        <f t="shared" si="3"/>
        <v>通信/设备信息/移动端设备品牌/cbt</v>
      </c>
      <c r="C158" s="28">
        <v>4</v>
      </c>
      <c r="D158" s="35" t="s">
        <v>3355</v>
      </c>
      <c r="E158" s="35" t="s">
        <v>3417</v>
      </c>
      <c r="F158" s="35" t="s">
        <v>3986</v>
      </c>
      <c r="G158" s="35" t="s">
        <v>3426</v>
      </c>
      <c r="H158" s="35" t="s">
        <v>3417</v>
      </c>
      <c r="I158" s="35" t="s">
        <v>3420</v>
      </c>
      <c r="J158" s="35" t="s">
        <v>7513</v>
      </c>
      <c r="K158" s="49" t="str">
        <f t="shared" si="4"/>
        <v>000100004001002124</v>
      </c>
    </row>
    <row r="159" spans="1:11" s="3" customFormat="1">
      <c r="A159" s="28" t="s">
        <v>3630</v>
      </c>
      <c r="B159" s="27" t="str">
        <f t="shared" si="3"/>
        <v>通信/设备信息/移动端设备品牌/西铂</v>
      </c>
      <c r="C159" s="28">
        <v>4</v>
      </c>
      <c r="D159" s="35" t="s">
        <v>3355</v>
      </c>
      <c r="E159" s="35" t="s">
        <v>3417</v>
      </c>
      <c r="F159" s="35" t="s">
        <v>3986</v>
      </c>
      <c r="G159" s="35" t="s">
        <v>3426</v>
      </c>
      <c r="H159" s="35" t="s">
        <v>3417</v>
      </c>
      <c r="I159" s="35" t="s">
        <v>3420</v>
      </c>
      <c r="J159" s="35" t="s">
        <v>7514</v>
      </c>
      <c r="K159" s="49" t="str">
        <f t="shared" si="4"/>
        <v>000100004001002125</v>
      </c>
    </row>
    <row r="160" spans="1:11" s="3" customFormat="1">
      <c r="A160" s="28" t="s">
        <v>3631</v>
      </c>
      <c r="B160" s="27" t="str">
        <f t="shared" si="3"/>
        <v>通信/设备信息/移动端设备品牌/CECT</v>
      </c>
      <c r="C160" s="28">
        <v>4</v>
      </c>
      <c r="D160" s="35" t="s">
        <v>3355</v>
      </c>
      <c r="E160" s="35" t="s">
        <v>3417</v>
      </c>
      <c r="F160" s="35" t="s">
        <v>3986</v>
      </c>
      <c r="G160" s="35" t="s">
        <v>3426</v>
      </c>
      <c r="H160" s="35" t="s">
        <v>3417</v>
      </c>
      <c r="I160" s="35" t="s">
        <v>3420</v>
      </c>
      <c r="J160" s="35" t="s">
        <v>7515</v>
      </c>
      <c r="K160" s="49" t="str">
        <f t="shared" si="4"/>
        <v>000100004001002126</v>
      </c>
    </row>
    <row r="161" spans="1:11" s="3" customFormat="1">
      <c r="A161" s="28" t="s">
        <v>3632</v>
      </c>
      <c r="B161" s="27" t="str">
        <f t="shared" si="3"/>
        <v>通信/设备信息/移动端设备品牌/赛洛特</v>
      </c>
      <c r="C161" s="28">
        <v>4</v>
      </c>
      <c r="D161" s="35" t="s">
        <v>3355</v>
      </c>
      <c r="E161" s="35" t="s">
        <v>3417</v>
      </c>
      <c r="F161" s="35" t="s">
        <v>3986</v>
      </c>
      <c r="G161" s="35" t="s">
        <v>3426</v>
      </c>
      <c r="H161" s="35" t="s">
        <v>3417</v>
      </c>
      <c r="I161" s="35" t="s">
        <v>3420</v>
      </c>
      <c r="J161" s="35" t="s">
        <v>7516</v>
      </c>
      <c r="K161" s="49" t="str">
        <f t="shared" si="4"/>
        <v>000100004001002127</v>
      </c>
    </row>
    <row r="162" spans="1:11" s="3" customFormat="1">
      <c r="A162" s="28" t="s">
        <v>3633</v>
      </c>
      <c r="B162" s="27" t="str">
        <f t="shared" si="3"/>
        <v>通信/设备信息/移动端设备品牌/中桥</v>
      </c>
      <c r="C162" s="28">
        <v>4</v>
      </c>
      <c r="D162" s="35" t="s">
        <v>3355</v>
      </c>
      <c r="E162" s="35" t="s">
        <v>3417</v>
      </c>
      <c r="F162" s="35" t="s">
        <v>3986</v>
      </c>
      <c r="G162" s="35" t="s">
        <v>3426</v>
      </c>
      <c r="H162" s="35" t="s">
        <v>3417</v>
      </c>
      <c r="I162" s="35" t="s">
        <v>3420</v>
      </c>
      <c r="J162" s="35" t="s">
        <v>7517</v>
      </c>
      <c r="K162" s="49" t="str">
        <f t="shared" si="4"/>
        <v>000100004001002128</v>
      </c>
    </row>
    <row r="163" spans="1:11" s="3" customFormat="1">
      <c r="A163" s="28" t="s">
        <v>3634</v>
      </c>
      <c r="B163" s="27" t="str">
        <f t="shared" ref="B163:B226" si="5">"通信/设备信息/移动端设备品牌/"&amp;A163</f>
        <v>通信/设备信息/移动端设备品牌/齐乐</v>
      </c>
      <c r="C163" s="28">
        <v>4</v>
      </c>
      <c r="D163" s="35" t="s">
        <v>3355</v>
      </c>
      <c r="E163" s="35" t="s">
        <v>3417</v>
      </c>
      <c r="F163" s="35" t="s">
        <v>3986</v>
      </c>
      <c r="G163" s="35" t="s">
        <v>3426</v>
      </c>
      <c r="H163" s="35" t="s">
        <v>3417</v>
      </c>
      <c r="I163" s="35" t="s">
        <v>3420</v>
      </c>
      <c r="J163" s="35" t="s">
        <v>7518</v>
      </c>
      <c r="K163" s="49" t="str">
        <f t="shared" si="4"/>
        <v>000100004001002129</v>
      </c>
    </row>
    <row r="164" spans="1:11" s="3" customFormat="1">
      <c r="A164" s="28" t="s">
        <v>3635</v>
      </c>
      <c r="B164" s="27" t="str">
        <f t="shared" si="5"/>
        <v>通信/设备信息/移动端设备品牌/中国移动</v>
      </c>
      <c r="C164" s="28">
        <v>4</v>
      </c>
      <c r="D164" s="35" t="s">
        <v>3355</v>
      </c>
      <c r="E164" s="35" t="s">
        <v>3417</v>
      </c>
      <c r="F164" s="35" t="s">
        <v>3986</v>
      </c>
      <c r="G164" s="35" t="s">
        <v>3426</v>
      </c>
      <c r="H164" s="35" t="s">
        <v>3417</v>
      </c>
      <c r="I164" s="35" t="s">
        <v>3420</v>
      </c>
      <c r="J164" s="35" t="s">
        <v>7519</v>
      </c>
      <c r="K164" s="49" t="str">
        <f t="shared" si="4"/>
        <v>000100004001002130</v>
      </c>
    </row>
    <row r="165" spans="1:11" s="3" customFormat="1">
      <c r="A165" s="28" t="s">
        <v>3636</v>
      </c>
      <c r="B165" s="27" t="str">
        <f t="shared" si="5"/>
        <v>通信/设备信息/移动端设备品牌/创雅</v>
      </c>
      <c r="C165" s="28">
        <v>4</v>
      </c>
      <c r="D165" s="35" t="s">
        <v>3355</v>
      </c>
      <c r="E165" s="35" t="s">
        <v>3417</v>
      </c>
      <c r="F165" s="35" t="s">
        <v>3986</v>
      </c>
      <c r="G165" s="35" t="s">
        <v>3426</v>
      </c>
      <c r="H165" s="35" t="s">
        <v>3417</v>
      </c>
      <c r="I165" s="35" t="s">
        <v>3420</v>
      </c>
      <c r="J165" s="35" t="s">
        <v>7520</v>
      </c>
      <c r="K165" s="49" t="str">
        <f t="shared" si="4"/>
        <v>000100004001002131</v>
      </c>
    </row>
    <row r="166" spans="1:11" s="3" customFormat="1">
      <c r="A166" s="28" t="s">
        <v>3637</v>
      </c>
      <c r="B166" s="27" t="str">
        <f t="shared" si="5"/>
        <v>通信/设备信息/移动端设备品牌/驰为</v>
      </c>
      <c r="C166" s="28">
        <v>4</v>
      </c>
      <c r="D166" s="35" t="s">
        <v>3355</v>
      </c>
      <c r="E166" s="35" t="s">
        <v>3417</v>
      </c>
      <c r="F166" s="35" t="s">
        <v>3986</v>
      </c>
      <c r="G166" s="35" t="s">
        <v>3426</v>
      </c>
      <c r="H166" s="35" t="s">
        <v>3417</v>
      </c>
      <c r="I166" s="35" t="s">
        <v>3420</v>
      </c>
      <c r="J166" s="35" t="s">
        <v>7521</v>
      </c>
      <c r="K166" s="49" t="str">
        <f t="shared" si="4"/>
        <v>000100004001002132</v>
      </c>
    </row>
    <row r="167" spans="1:11" s="3" customFormat="1">
      <c r="A167" s="28" t="s">
        <v>3638</v>
      </c>
      <c r="B167" s="27" t="str">
        <f t="shared" si="5"/>
        <v>通信/设备信息/移动端设备品牌/盛泰</v>
      </c>
      <c r="C167" s="28">
        <v>4</v>
      </c>
      <c r="D167" s="35" t="s">
        <v>3355</v>
      </c>
      <c r="E167" s="35" t="s">
        <v>3417</v>
      </c>
      <c r="F167" s="35" t="s">
        <v>3986</v>
      </c>
      <c r="G167" s="35" t="s">
        <v>3426</v>
      </c>
      <c r="H167" s="35" t="s">
        <v>3417</v>
      </c>
      <c r="I167" s="35" t="s">
        <v>3420</v>
      </c>
      <c r="J167" s="35" t="s">
        <v>7522</v>
      </c>
      <c r="K167" s="49" t="str">
        <f t="shared" si="4"/>
        <v>000100004001002133</v>
      </c>
    </row>
    <row r="168" spans="1:11" s="3" customFormat="1">
      <c r="A168" s="28" t="s">
        <v>3639</v>
      </c>
      <c r="B168" s="27" t="str">
        <f t="shared" si="5"/>
        <v>通信/设备信息/移动端设备品牌/深爱</v>
      </c>
      <c r="C168" s="28">
        <v>4</v>
      </c>
      <c r="D168" s="35" t="s">
        <v>3355</v>
      </c>
      <c r="E168" s="35" t="s">
        <v>3417</v>
      </c>
      <c r="F168" s="35" t="s">
        <v>3986</v>
      </c>
      <c r="G168" s="35" t="s">
        <v>3426</v>
      </c>
      <c r="H168" s="35" t="s">
        <v>3417</v>
      </c>
      <c r="I168" s="35" t="s">
        <v>3420</v>
      </c>
      <c r="J168" s="35" t="s">
        <v>7523</v>
      </c>
      <c r="K168" s="49" t="str">
        <f t="shared" si="4"/>
        <v>000100004001002134</v>
      </c>
    </row>
    <row r="169" spans="1:11" s="3" customFormat="1">
      <c r="A169" s="28" t="s">
        <v>3640</v>
      </c>
      <c r="B169" s="27" t="str">
        <f t="shared" si="5"/>
        <v>通信/设备信息/移动端设备品牌/comdata</v>
      </c>
      <c r="C169" s="28">
        <v>4</v>
      </c>
      <c r="D169" s="35" t="s">
        <v>3355</v>
      </c>
      <c r="E169" s="35" t="s">
        <v>3417</v>
      </c>
      <c r="F169" s="35" t="s">
        <v>3986</v>
      </c>
      <c r="G169" s="35" t="s">
        <v>3426</v>
      </c>
      <c r="H169" s="35" t="s">
        <v>3417</v>
      </c>
      <c r="I169" s="35" t="s">
        <v>3420</v>
      </c>
      <c r="J169" s="35" t="s">
        <v>7524</v>
      </c>
      <c r="K169" s="49" t="str">
        <f t="shared" si="4"/>
        <v>000100004001002135</v>
      </c>
    </row>
    <row r="170" spans="1:11" s="3" customFormat="1">
      <c r="A170" s="28" t="s">
        <v>3641</v>
      </c>
      <c r="B170" s="27" t="str">
        <f t="shared" si="5"/>
        <v>通信/设备信息/移动端设备品牌/COOL</v>
      </c>
      <c r="C170" s="28">
        <v>4</v>
      </c>
      <c r="D170" s="35" t="s">
        <v>3355</v>
      </c>
      <c r="E170" s="35" t="s">
        <v>3417</v>
      </c>
      <c r="F170" s="35" t="s">
        <v>3986</v>
      </c>
      <c r="G170" s="35" t="s">
        <v>3426</v>
      </c>
      <c r="H170" s="35" t="s">
        <v>3417</v>
      </c>
      <c r="I170" s="35" t="s">
        <v>3420</v>
      </c>
      <c r="J170" s="35" t="s">
        <v>7525</v>
      </c>
      <c r="K170" s="49" t="str">
        <f t="shared" si="4"/>
        <v>000100004001002136</v>
      </c>
    </row>
    <row r="171" spans="1:11" s="3" customFormat="1">
      <c r="A171" s="28" t="s">
        <v>3642</v>
      </c>
      <c r="B171" s="27" t="str">
        <f t="shared" si="5"/>
        <v>通信/设备信息/移动端设备品牌/科盛</v>
      </c>
      <c r="C171" s="28">
        <v>4</v>
      </c>
      <c r="D171" s="35" t="s">
        <v>3355</v>
      </c>
      <c r="E171" s="35" t="s">
        <v>3417</v>
      </c>
      <c r="F171" s="35" t="s">
        <v>3986</v>
      </c>
      <c r="G171" s="35" t="s">
        <v>3426</v>
      </c>
      <c r="H171" s="35" t="s">
        <v>3417</v>
      </c>
      <c r="I171" s="35" t="s">
        <v>3420</v>
      </c>
      <c r="J171" s="35" t="s">
        <v>7526</v>
      </c>
      <c r="K171" s="49" t="str">
        <f t="shared" si="4"/>
        <v>000100004001002137</v>
      </c>
    </row>
    <row r="172" spans="1:11" s="3" customFormat="1">
      <c r="A172" s="28" t="s">
        <v>3643</v>
      </c>
      <c r="B172" s="27" t="str">
        <f t="shared" si="5"/>
        <v>通信/设备信息/移动端设备品牌/同洲</v>
      </c>
      <c r="C172" s="28">
        <v>4</v>
      </c>
      <c r="D172" s="35" t="s">
        <v>3355</v>
      </c>
      <c r="E172" s="35" t="s">
        <v>3417</v>
      </c>
      <c r="F172" s="35" t="s">
        <v>3986</v>
      </c>
      <c r="G172" s="35" t="s">
        <v>3426</v>
      </c>
      <c r="H172" s="35" t="s">
        <v>3417</v>
      </c>
      <c r="I172" s="35" t="s">
        <v>3420</v>
      </c>
      <c r="J172" s="35" t="s">
        <v>7527</v>
      </c>
      <c r="K172" s="49" t="str">
        <f t="shared" si="4"/>
        <v>000100004001002138</v>
      </c>
    </row>
    <row r="173" spans="1:11" s="3" customFormat="1">
      <c r="A173" s="28" t="s">
        <v>3644</v>
      </c>
      <c r="B173" s="27" t="str">
        <f t="shared" si="5"/>
        <v>通信/设备信息/移动端设备品牌/侨兴</v>
      </c>
      <c r="C173" s="28">
        <v>4</v>
      </c>
      <c r="D173" s="35" t="s">
        <v>3355</v>
      </c>
      <c r="E173" s="35" t="s">
        <v>3417</v>
      </c>
      <c r="F173" s="35" t="s">
        <v>3986</v>
      </c>
      <c r="G173" s="35" t="s">
        <v>3426</v>
      </c>
      <c r="H173" s="35" t="s">
        <v>3417</v>
      </c>
      <c r="I173" s="35" t="s">
        <v>3420</v>
      </c>
      <c r="J173" s="35" t="s">
        <v>7528</v>
      </c>
      <c r="K173" s="49" t="str">
        <f t="shared" si="4"/>
        <v>000100004001002139</v>
      </c>
    </row>
    <row r="174" spans="1:11" s="3" customFormat="1">
      <c r="A174" s="28" t="s">
        <v>3645</v>
      </c>
      <c r="B174" s="27" t="str">
        <f t="shared" si="5"/>
        <v>通信/设备信息/移动端设备品牌/酷比魔方</v>
      </c>
      <c r="C174" s="28">
        <v>4</v>
      </c>
      <c r="D174" s="35" t="s">
        <v>3355</v>
      </c>
      <c r="E174" s="35" t="s">
        <v>3417</v>
      </c>
      <c r="F174" s="35" t="s">
        <v>3986</v>
      </c>
      <c r="G174" s="35" t="s">
        <v>3426</v>
      </c>
      <c r="H174" s="35" t="s">
        <v>3417</v>
      </c>
      <c r="I174" s="35" t="s">
        <v>3420</v>
      </c>
      <c r="J174" s="35" t="s">
        <v>7529</v>
      </c>
      <c r="K174" s="49" t="str">
        <f t="shared" si="4"/>
        <v>000100004001002140</v>
      </c>
    </row>
    <row r="175" spans="1:11" s="3" customFormat="1">
      <c r="A175" s="28" t="s">
        <v>3646</v>
      </c>
      <c r="B175" s="27" t="str">
        <f t="shared" si="5"/>
        <v>通信/设备信息/移动端设备品牌/大可乐</v>
      </c>
      <c r="C175" s="28">
        <v>4</v>
      </c>
      <c r="D175" s="35" t="s">
        <v>3355</v>
      </c>
      <c r="E175" s="35" t="s">
        <v>3417</v>
      </c>
      <c r="F175" s="35" t="s">
        <v>3986</v>
      </c>
      <c r="G175" s="35" t="s">
        <v>3426</v>
      </c>
      <c r="H175" s="35" t="s">
        <v>3417</v>
      </c>
      <c r="I175" s="35" t="s">
        <v>3420</v>
      </c>
      <c r="J175" s="35" t="s">
        <v>7530</v>
      </c>
      <c r="K175" s="49" t="str">
        <f t="shared" si="4"/>
        <v>000100004001002141</v>
      </c>
    </row>
    <row r="176" spans="1:11" s="3" customFormat="1">
      <c r="A176" s="28" t="s">
        <v>3647</v>
      </c>
      <c r="B176" s="27" t="str">
        <f t="shared" si="5"/>
        <v>通信/设备信息/移动端设备品牌/大Q</v>
      </c>
      <c r="C176" s="28">
        <v>4</v>
      </c>
      <c r="D176" s="35" t="s">
        <v>3355</v>
      </c>
      <c r="E176" s="35" t="s">
        <v>3417</v>
      </c>
      <c r="F176" s="35" t="s">
        <v>3986</v>
      </c>
      <c r="G176" s="35" t="s">
        <v>3426</v>
      </c>
      <c r="H176" s="35" t="s">
        <v>3417</v>
      </c>
      <c r="I176" s="35" t="s">
        <v>3420</v>
      </c>
      <c r="J176" s="35" t="s">
        <v>7531</v>
      </c>
      <c r="K176" s="49" t="str">
        <f t="shared" si="4"/>
        <v>000100004001002142</v>
      </c>
    </row>
    <row r="177" spans="1:11" s="3" customFormat="1">
      <c r="A177" s="28" t="s">
        <v>3648</v>
      </c>
      <c r="B177" s="27" t="str">
        <f t="shared" si="5"/>
        <v>通信/设备信息/移动端设备品牌/大唐</v>
      </c>
      <c r="C177" s="28">
        <v>4</v>
      </c>
      <c r="D177" s="35" t="s">
        <v>3355</v>
      </c>
      <c r="E177" s="35" t="s">
        <v>3417</v>
      </c>
      <c r="F177" s="35" t="s">
        <v>3986</v>
      </c>
      <c r="G177" s="35" t="s">
        <v>3426</v>
      </c>
      <c r="H177" s="35" t="s">
        <v>3417</v>
      </c>
      <c r="I177" s="35" t="s">
        <v>3420</v>
      </c>
      <c r="J177" s="35" t="s">
        <v>7532</v>
      </c>
      <c r="K177" s="49" t="str">
        <f t="shared" si="4"/>
        <v>000100004001002143</v>
      </c>
    </row>
    <row r="178" spans="1:11" s="3" customFormat="1">
      <c r="A178" s="28" t="s">
        <v>3649</v>
      </c>
      <c r="B178" s="27" t="str">
        <f t="shared" si="5"/>
        <v>通信/设备信息/移动端设备品牌/大显</v>
      </c>
      <c r="C178" s="28">
        <v>4</v>
      </c>
      <c r="D178" s="35" t="s">
        <v>3355</v>
      </c>
      <c r="E178" s="35" t="s">
        <v>3417</v>
      </c>
      <c r="F178" s="35" t="s">
        <v>3986</v>
      </c>
      <c r="G178" s="35" t="s">
        <v>3426</v>
      </c>
      <c r="H178" s="35" t="s">
        <v>3417</v>
      </c>
      <c r="I178" s="35" t="s">
        <v>3420</v>
      </c>
      <c r="J178" s="35" t="s">
        <v>7533</v>
      </c>
      <c r="K178" s="49" t="str">
        <f t="shared" si="4"/>
        <v>000100004001002144</v>
      </c>
    </row>
    <row r="179" spans="1:11" s="3" customFormat="1">
      <c r="A179" s="28" t="s">
        <v>3650</v>
      </c>
      <c r="B179" s="27" t="str">
        <f t="shared" si="5"/>
        <v>通信/设备信息/移动端设备品牌/大神</v>
      </c>
      <c r="C179" s="28">
        <v>4</v>
      </c>
      <c r="D179" s="35" t="s">
        <v>3355</v>
      </c>
      <c r="E179" s="35" t="s">
        <v>3417</v>
      </c>
      <c r="F179" s="35" t="s">
        <v>3986</v>
      </c>
      <c r="G179" s="35" t="s">
        <v>3426</v>
      </c>
      <c r="H179" s="35" t="s">
        <v>3417</v>
      </c>
      <c r="I179" s="35" t="s">
        <v>3420</v>
      </c>
      <c r="J179" s="35" t="s">
        <v>7534</v>
      </c>
      <c r="K179" s="49" t="str">
        <f t="shared" si="4"/>
        <v>000100004001002145</v>
      </c>
    </row>
    <row r="180" spans="1:11" s="3" customFormat="1">
      <c r="A180" s="28" t="s">
        <v>3651</v>
      </c>
      <c r="B180" s="27" t="str">
        <f t="shared" si="5"/>
        <v>通信/设备信息/移动端设备品牌/迪比特</v>
      </c>
      <c r="C180" s="28">
        <v>4</v>
      </c>
      <c r="D180" s="35" t="s">
        <v>3355</v>
      </c>
      <c r="E180" s="35" t="s">
        <v>3417</v>
      </c>
      <c r="F180" s="35" t="s">
        <v>3986</v>
      </c>
      <c r="G180" s="35" t="s">
        <v>3426</v>
      </c>
      <c r="H180" s="35" t="s">
        <v>3417</v>
      </c>
      <c r="I180" s="35" t="s">
        <v>3420</v>
      </c>
      <c r="J180" s="35" t="s">
        <v>7535</v>
      </c>
      <c r="K180" s="49" t="str">
        <f t="shared" si="4"/>
        <v>000100004001002146</v>
      </c>
    </row>
    <row r="181" spans="1:11" s="3" customFormat="1">
      <c r="A181" s="28" t="s">
        <v>3652</v>
      </c>
      <c r="B181" s="27" t="str">
        <f t="shared" si="5"/>
        <v>通信/设备信息/移动端设备品牌/中恒</v>
      </c>
      <c r="C181" s="28">
        <v>4</v>
      </c>
      <c r="D181" s="35" t="s">
        <v>3355</v>
      </c>
      <c r="E181" s="35" t="s">
        <v>3417</v>
      </c>
      <c r="F181" s="35" t="s">
        <v>3986</v>
      </c>
      <c r="G181" s="35" t="s">
        <v>3426</v>
      </c>
      <c r="H181" s="35" t="s">
        <v>3417</v>
      </c>
      <c r="I181" s="35" t="s">
        <v>3420</v>
      </c>
      <c r="J181" s="35" t="s">
        <v>7536</v>
      </c>
      <c r="K181" s="49" t="str">
        <f t="shared" si="4"/>
        <v>000100004001002147</v>
      </c>
    </row>
    <row r="182" spans="1:11" s="3" customFormat="1">
      <c r="A182" s="28" t="s">
        <v>3653</v>
      </c>
      <c r="B182" s="27" t="str">
        <f t="shared" si="5"/>
        <v>通信/设备信息/移动端设备品牌/戴尔</v>
      </c>
      <c r="C182" s="28">
        <v>4</v>
      </c>
      <c r="D182" s="35" t="s">
        <v>3355</v>
      </c>
      <c r="E182" s="35" t="s">
        <v>3417</v>
      </c>
      <c r="F182" s="35" t="s">
        <v>3986</v>
      </c>
      <c r="G182" s="35" t="s">
        <v>3426</v>
      </c>
      <c r="H182" s="35" t="s">
        <v>3417</v>
      </c>
      <c r="I182" s="35" t="s">
        <v>3420</v>
      </c>
      <c r="J182" s="35" t="s">
        <v>7537</v>
      </c>
      <c r="K182" s="49" t="str">
        <f t="shared" si="4"/>
        <v>000100004001002148</v>
      </c>
    </row>
    <row r="183" spans="1:11" s="3" customFormat="1">
      <c r="A183" s="28" t="s">
        <v>3654</v>
      </c>
      <c r="B183" s="27" t="str">
        <f t="shared" si="5"/>
        <v>通信/设备信息/移动端设备品牌/Deovo</v>
      </c>
      <c r="C183" s="28">
        <v>4</v>
      </c>
      <c r="D183" s="35" t="s">
        <v>3355</v>
      </c>
      <c r="E183" s="35" t="s">
        <v>3417</v>
      </c>
      <c r="F183" s="35" t="s">
        <v>3986</v>
      </c>
      <c r="G183" s="35" t="s">
        <v>3426</v>
      </c>
      <c r="H183" s="35" t="s">
        <v>3417</v>
      </c>
      <c r="I183" s="35" t="s">
        <v>3420</v>
      </c>
      <c r="J183" s="35" t="s">
        <v>7538</v>
      </c>
      <c r="K183" s="49" t="str">
        <f t="shared" si="4"/>
        <v>000100004001002149</v>
      </c>
    </row>
    <row r="184" spans="1:11" s="3" customFormat="1">
      <c r="A184" s="28" t="s">
        <v>3655</v>
      </c>
      <c r="B184" s="27" t="str">
        <f t="shared" si="5"/>
        <v>通信/设备信息/移动端设备品牌/德赛</v>
      </c>
      <c r="C184" s="28">
        <v>4</v>
      </c>
      <c r="D184" s="35" t="s">
        <v>3355</v>
      </c>
      <c r="E184" s="35" t="s">
        <v>3417</v>
      </c>
      <c r="F184" s="35" t="s">
        <v>3986</v>
      </c>
      <c r="G184" s="35" t="s">
        <v>3426</v>
      </c>
      <c r="H184" s="35" t="s">
        <v>3417</v>
      </c>
      <c r="I184" s="35" t="s">
        <v>3420</v>
      </c>
      <c r="J184" s="35" t="s">
        <v>7539</v>
      </c>
      <c r="K184" s="49" t="str">
        <f t="shared" si="4"/>
        <v>000100004001002150</v>
      </c>
    </row>
    <row r="185" spans="1:11" s="3" customFormat="1">
      <c r="A185" s="28" t="s">
        <v>3656</v>
      </c>
      <c r="B185" s="27" t="str">
        <f t="shared" si="5"/>
        <v>通信/设备信息/移动端设备品牌/百分之百</v>
      </c>
      <c r="C185" s="28">
        <v>4</v>
      </c>
      <c r="D185" s="35" t="s">
        <v>3355</v>
      </c>
      <c r="E185" s="35" t="s">
        <v>3417</v>
      </c>
      <c r="F185" s="35" t="s">
        <v>3986</v>
      </c>
      <c r="G185" s="35" t="s">
        <v>3426</v>
      </c>
      <c r="H185" s="35" t="s">
        <v>3417</v>
      </c>
      <c r="I185" s="35" t="s">
        <v>3420</v>
      </c>
      <c r="J185" s="35" t="s">
        <v>7540</v>
      </c>
      <c r="K185" s="49" t="str">
        <f t="shared" si="4"/>
        <v>000100004001002151</v>
      </c>
    </row>
    <row r="186" spans="1:11" s="3" customFormat="1">
      <c r="A186" s="28" t="s">
        <v>3657</v>
      </c>
      <c r="B186" s="27" t="str">
        <f t="shared" si="5"/>
        <v>通信/设备信息/移动端设备品牌/DigiTalk</v>
      </c>
      <c r="C186" s="28">
        <v>4</v>
      </c>
      <c r="D186" s="35" t="s">
        <v>3355</v>
      </c>
      <c r="E186" s="35" t="s">
        <v>3417</v>
      </c>
      <c r="F186" s="35" t="s">
        <v>3986</v>
      </c>
      <c r="G186" s="35" t="s">
        <v>3426</v>
      </c>
      <c r="H186" s="35" t="s">
        <v>3417</v>
      </c>
      <c r="I186" s="35" t="s">
        <v>3420</v>
      </c>
      <c r="J186" s="35" t="s">
        <v>7541</v>
      </c>
      <c r="K186" s="49" t="str">
        <f t="shared" si="4"/>
        <v>000100004001002152</v>
      </c>
    </row>
    <row r="187" spans="1:11" s="3" customFormat="1">
      <c r="A187" s="28" t="s">
        <v>3658</v>
      </c>
      <c r="B187" s="27" t="str">
        <f t="shared" si="5"/>
        <v>通信/设备信息/移动端设备品牌/迪士尼</v>
      </c>
      <c r="C187" s="28">
        <v>4</v>
      </c>
      <c r="D187" s="35" t="s">
        <v>3355</v>
      </c>
      <c r="E187" s="35" t="s">
        <v>3417</v>
      </c>
      <c r="F187" s="35" t="s">
        <v>3986</v>
      </c>
      <c r="G187" s="35" t="s">
        <v>3426</v>
      </c>
      <c r="H187" s="35" t="s">
        <v>3417</v>
      </c>
      <c r="I187" s="35" t="s">
        <v>3420</v>
      </c>
      <c r="J187" s="35" t="s">
        <v>7542</v>
      </c>
      <c r="K187" s="49" t="str">
        <f t="shared" si="4"/>
        <v>000100004001002153</v>
      </c>
    </row>
    <row r="188" spans="1:11" s="3" customFormat="1">
      <c r="A188" s="28" t="s">
        <v>3659</v>
      </c>
      <c r="B188" s="27" t="str">
        <f t="shared" si="5"/>
        <v>通信/设备信息/移动端设备品牌/迪威诺</v>
      </c>
      <c r="C188" s="28">
        <v>4</v>
      </c>
      <c r="D188" s="35" t="s">
        <v>3355</v>
      </c>
      <c r="E188" s="35" t="s">
        <v>3417</v>
      </c>
      <c r="F188" s="35" t="s">
        <v>3986</v>
      </c>
      <c r="G188" s="35" t="s">
        <v>3426</v>
      </c>
      <c r="H188" s="35" t="s">
        <v>3417</v>
      </c>
      <c r="I188" s="35" t="s">
        <v>3420</v>
      </c>
      <c r="J188" s="35" t="s">
        <v>7543</v>
      </c>
      <c r="K188" s="49" t="str">
        <f t="shared" si="4"/>
        <v>000100004001002154</v>
      </c>
    </row>
    <row r="189" spans="1:11" s="3" customFormat="1">
      <c r="A189" s="28" t="s">
        <v>3660</v>
      </c>
      <c r="B189" s="27" t="str">
        <f t="shared" si="5"/>
        <v>通信/设备信息/移动端设备品牌/dmobo</v>
      </c>
      <c r="C189" s="28">
        <v>4</v>
      </c>
      <c r="D189" s="35" t="s">
        <v>3355</v>
      </c>
      <c r="E189" s="35" t="s">
        <v>3417</v>
      </c>
      <c r="F189" s="35" t="s">
        <v>3986</v>
      </c>
      <c r="G189" s="35" t="s">
        <v>3426</v>
      </c>
      <c r="H189" s="35" t="s">
        <v>3417</v>
      </c>
      <c r="I189" s="35" t="s">
        <v>3420</v>
      </c>
      <c r="J189" s="35" t="s">
        <v>7544</v>
      </c>
      <c r="K189" s="49" t="str">
        <f t="shared" si="4"/>
        <v>000100004001002155</v>
      </c>
    </row>
    <row r="190" spans="1:11" s="3" customFormat="1">
      <c r="A190" s="28" t="s">
        <v>3661</v>
      </c>
      <c r="B190" s="27" t="str">
        <f t="shared" si="5"/>
        <v>通信/设备信息/移动端设备品牌/大为</v>
      </c>
      <c r="C190" s="28">
        <v>4</v>
      </c>
      <c r="D190" s="35" t="s">
        <v>3355</v>
      </c>
      <c r="E190" s="35" t="s">
        <v>3417</v>
      </c>
      <c r="F190" s="35" t="s">
        <v>3986</v>
      </c>
      <c r="G190" s="35" t="s">
        <v>3426</v>
      </c>
      <c r="H190" s="35" t="s">
        <v>3417</v>
      </c>
      <c r="I190" s="35" t="s">
        <v>3420</v>
      </c>
      <c r="J190" s="35" t="s">
        <v>7545</v>
      </c>
      <c r="K190" s="49" t="str">
        <f t="shared" si="4"/>
        <v>000100004001002156</v>
      </c>
    </row>
    <row r="191" spans="1:11" s="3" customFormat="1">
      <c r="A191" s="28" t="s">
        <v>3662</v>
      </c>
      <c r="B191" s="27" t="str">
        <f t="shared" si="5"/>
        <v>通信/设备信息/移动端设备品牌/dragon</v>
      </c>
      <c r="C191" s="28">
        <v>4</v>
      </c>
      <c r="D191" s="35" t="s">
        <v>3355</v>
      </c>
      <c r="E191" s="35" t="s">
        <v>3417</v>
      </c>
      <c r="F191" s="35" t="s">
        <v>3986</v>
      </c>
      <c r="G191" s="35" t="s">
        <v>3426</v>
      </c>
      <c r="H191" s="35" t="s">
        <v>3417</v>
      </c>
      <c r="I191" s="35" t="s">
        <v>3420</v>
      </c>
      <c r="J191" s="35" t="s">
        <v>7546</v>
      </c>
      <c r="K191" s="49" t="str">
        <f t="shared" si="4"/>
        <v>000100004001002157</v>
      </c>
    </row>
    <row r="192" spans="1:11" s="3" customFormat="1">
      <c r="A192" s="28" t="s">
        <v>3663</v>
      </c>
      <c r="B192" s="27" t="str">
        <f t="shared" si="5"/>
        <v>通信/设备信息/移动端设备品牌/dubao</v>
      </c>
      <c r="C192" s="28">
        <v>4</v>
      </c>
      <c r="D192" s="35" t="s">
        <v>3355</v>
      </c>
      <c r="E192" s="35" t="s">
        <v>3417</v>
      </c>
      <c r="F192" s="35" t="s">
        <v>3986</v>
      </c>
      <c r="G192" s="35" t="s">
        <v>3426</v>
      </c>
      <c r="H192" s="35" t="s">
        <v>3417</v>
      </c>
      <c r="I192" s="35" t="s">
        <v>3420</v>
      </c>
      <c r="J192" s="35" t="s">
        <v>7547</v>
      </c>
      <c r="K192" s="49" t="str">
        <f t="shared" si="4"/>
        <v>000100004001002158</v>
      </c>
    </row>
    <row r="193" spans="1:11" s="3" customFormat="1">
      <c r="A193" s="28" t="s">
        <v>3664</v>
      </c>
      <c r="B193" s="27" t="str">
        <f t="shared" si="5"/>
        <v>通信/设备信息/移动端设备品牌/多普龙</v>
      </c>
      <c r="C193" s="28">
        <v>4</v>
      </c>
      <c r="D193" s="35" t="s">
        <v>3355</v>
      </c>
      <c r="E193" s="35" t="s">
        <v>3417</v>
      </c>
      <c r="F193" s="35" t="s">
        <v>3986</v>
      </c>
      <c r="G193" s="35" t="s">
        <v>3426</v>
      </c>
      <c r="H193" s="35" t="s">
        <v>3417</v>
      </c>
      <c r="I193" s="35" t="s">
        <v>3420</v>
      </c>
      <c r="J193" s="35" t="s">
        <v>7548</v>
      </c>
      <c r="K193" s="49" t="str">
        <f t="shared" si="4"/>
        <v>000100004001002159</v>
      </c>
    </row>
    <row r="194" spans="1:11" s="3" customFormat="1">
      <c r="A194" s="28" t="s">
        <v>3665</v>
      </c>
      <c r="B194" s="27" t="str">
        <f t="shared" si="5"/>
        <v>通信/设备信息/移动端设备品牌/东信</v>
      </c>
      <c r="C194" s="28">
        <v>4</v>
      </c>
      <c r="D194" s="35" t="s">
        <v>3355</v>
      </c>
      <c r="E194" s="35" t="s">
        <v>3417</v>
      </c>
      <c r="F194" s="35" t="s">
        <v>3986</v>
      </c>
      <c r="G194" s="35" t="s">
        <v>3426</v>
      </c>
      <c r="H194" s="35" t="s">
        <v>3417</v>
      </c>
      <c r="I194" s="35" t="s">
        <v>3420</v>
      </c>
      <c r="J194" s="35" t="s">
        <v>7549</v>
      </c>
      <c r="K194" s="49" t="str">
        <f t="shared" ref="K194:K257" si="6">D194&amp;E194&amp;F194&amp;G194&amp;H194&amp;I194&amp;J194</f>
        <v>000100004001002160</v>
      </c>
    </row>
    <row r="195" spans="1:11" s="3" customFormat="1">
      <c r="A195" s="28" t="s">
        <v>3666</v>
      </c>
      <c r="B195" s="27" t="str">
        <f t="shared" si="5"/>
        <v>通信/设备信息/移动端设备品牌/e人e本</v>
      </c>
      <c r="C195" s="28">
        <v>4</v>
      </c>
      <c r="D195" s="35" t="s">
        <v>3355</v>
      </c>
      <c r="E195" s="35" t="s">
        <v>3417</v>
      </c>
      <c r="F195" s="35" t="s">
        <v>3986</v>
      </c>
      <c r="G195" s="35" t="s">
        <v>3426</v>
      </c>
      <c r="H195" s="35" t="s">
        <v>3417</v>
      </c>
      <c r="I195" s="35" t="s">
        <v>3420</v>
      </c>
      <c r="J195" s="35" t="s">
        <v>7550</v>
      </c>
      <c r="K195" s="49" t="str">
        <f t="shared" si="6"/>
        <v>000100004001002161</v>
      </c>
    </row>
    <row r="196" spans="1:11" s="3" customFormat="1">
      <c r="A196" s="28" t="s">
        <v>3667</v>
      </c>
      <c r="B196" s="27" t="str">
        <f t="shared" si="5"/>
        <v>通信/设备信息/移动端设备品牌/E派</v>
      </c>
      <c r="C196" s="28">
        <v>4</v>
      </c>
      <c r="D196" s="35" t="s">
        <v>3355</v>
      </c>
      <c r="E196" s="35" t="s">
        <v>3417</v>
      </c>
      <c r="F196" s="35" t="s">
        <v>3986</v>
      </c>
      <c r="G196" s="35" t="s">
        <v>3426</v>
      </c>
      <c r="H196" s="35" t="s">
        <v>3417</v>
      </c>
      <c r="I196" s="35" t="s">
        <v>3420</v>
      </c>
      <c r="J196" s="35" t="s">
        <v>7551</v>
      </c>
      <c r="K196" s="49" t="str">
        <f t="shared" si="6"/>
        <v>000100004001002162</v>
      </c>
    </row>
    <row r="197" spans="1:11" s="3" customFormat="1">
      <c r="A197" s="28" t="s">
        <v>3668</v>
      </c>
      <c r="B197" s="27" t="str">
        <f t="shared" si="5"/>
        <v>通信/设备信息/移动端设备品牌/埃立特</v>
      </c>
      <c r="C197" s="28">
        <v>4</v>
      </c>
      <c r="D197" s="35" t="s">
        <v>3355</v>
      </c>
      <c r="E197" s="35" t="s">
        <v>3417</v>
      </c>
      <c r="F197" s="35" t="s">
        <v>3986</v>
      </c>
      <c r="G197" s="35" t="s">
        <v>3426</v>
      </c>
      <c r="H197" s="35" t="s">
        <v>3417</v>
      </c>
      <c r="I197" s="35" t="s">
        <v>3420</v>
      </c>
      <c r="J197" s="35" t="s">
        <v>7552</v>
      </c>
      <c r="K197" s="49" t="str">
        <f t="shared" si="6"/>
        <v>000100004001002163</v>
      </c>
    </row>
    <row r="198" spans="1:11" s="3" customFormat="1">
      <c r="A198" s="28" t="s">
        <v>3669</v>
      </c>
      <c r="B198" s="27" t="str">
        <f t="shared" si="5"/>
        <v>通信/设备信息/移动端设备品牌/EmoPulse</v>
      </c>
      <c r="C198" s="28">
        <v>4</v>
      </c>
      <c r="D198" s="35" t="s">
        <v>3355</v>
      </c>
      <c r="E198" s="35" t="s">
        <v>3417</v>
      </c>
      <c r="F198" s="35" t="s">
        <v>3986</v>
      </c>
      <c r="G198" s="35" t="s">
        <v>3426</v>
      </c>
      <c r="H198" s="35" t="s">
        <v>3417</v>
      </c>
      <c r="I198" s="35" t="s">
        <v>3420</v>
      </c>
      <c r="J198" s="35" t="s">
        <v>7553</v>
      </c>
      <c r="K198" s="49" t="str">
        <f t="shared" si="6"/>
        <v>000100004001002164</v>
      </c>
    </row>
    <row r="199" spans="1:11" s="3" customFormat="1">
      <c r="A199" s="28" t="s">
        <v>3670</v>
      </c>
      <c r="B199" s="27" t="str">
        <f t="shared" si="5"/>
        <v>通信/设备信息/移动端设备品牌/爱立信</v>
      </c>
      <c r="C199" s="28">
        <v>4</v>
      </c>
      <c r="D199" s="35" t="s">
        <v>3355</v>
      </c>
      <c r="E199" s="35" t="s">
        <v>3417</v>
      </c>
      <c r="F199" s="35" t="s">
        <v>3986</v>
      </c>
      <c r="G199" s="35" t="s">
        <v>3426</v>
      </c>
      <c r="H199" s="35" t="s">
        <v>3417</v>
      </c>
      <c r="I199" s="35" t="s">
        <v>3420</v>
      </c>
      <c r="J199" s="35" t="s">
        <v>7554</v>
      </c>
      <c r="K199" s="49" t="str">
        <f t="shared" si="6"/>
        <v>000100004001002165</v>
      </c>
    </row>
    <row r="200" spans="1:11" s="3" customFormat="1">
      <c r="A200" s="28" t="s">
        <v>3671</v>
      </c>
      <c r="B200" s="27" t="str">
        <f t="shared" si="5"/>
        <v>通信/设备信息/移动端设备品牌/企鹅</v>
      </c>
      <c r="C200" s="28">
        <v>4</v>
      </c>
      <c r="D200" s="35" t="s">
        <v>3355</v>
      </c>
      <c r="E200" s="35" t="s">
        <v>3417</v>
      </c>
      <c r="F200" s="35" t="s">
        <v>3986</v>
      </c>
      <c r="G200" s="35" t="s">
        <v>3426</v>
      </c>
      <c r="H200" s="35" t="s">
        <v>3417</v>
      </c>
      <c r="I200" s="35" t="s">
        <v>3420</v>
      </c>
      <c r="J200" s="35" t="s">
        <v>7555</v>
      </c>
      <c r="K200" s="49" t="str">
        <f t="shared" si="6"/>
        <v>000100004001002166</v>
      </c>
    </row>
    <row r="201" spans="1:11" s="3" customFormat="1">
      <c r="A201" s="28" t="s">
        <v>3672</v>
      </c>
      <c r="B201" s="27" t="str">
        <f t="shared" si="5"/>
        <v>通信/设备信息/移动端设备品牌/华蜀</v>
      </c>
      <c r="C201" s="28">
        <v>4</v>
      </c>
      <c r="D201" s="35" t="s">
        <v>3355</v>
      </c>
      <c r="E201" s="35" t="s">
        <v>3417</v>
      </c>
      <c r="F201" s="35" t="s">
        <v>3986</v>
      </c>
      <c r="G201" s="35" t="s">
        <v>3426</v>
      </c>
      <c r="H201" s="35" t="s">
        <v>3417</v>
      </c>
      <c r="I201" s="35" t="s">
        <v>3420</v>
      </c>
      <c r="J201" s="35" t="s">
        <v>7556</v>
      </c>
      <c r="K201" s="49" t="str">
        <f t="shared" si="6"/>
        <v>000100004001002167</v>
      </c>
    </row>
    <row r="202" spans="1:11" s="3" customFormat="1">
      <c r="A202" s="28" t="s">
        <v>2745</v>
      </c>
      <c r="B202" s="27" t="str">
        <f t="shared" si="5"/>
        <v>通信/设备信息/移动端设备品牌/大众</v>
      </c>
      <c r="C202" s="28">
        <v>4</v>
      </c>
      <c r="D202" s="35" t="s">
        <v>3355</v>
      </c>
      <c r="E202" s="35" t="s">
        <v>3417</v>
      </c>
      <c r="F202" s="35" t="s">
        <v>3986</v>
      </c>
      <c r="G202" s="35" t="s">
        <v>3426</v>
      </c>
      <c r="H202" s="35" t="s">
        <v>3417</v>
      </c>
      <c r="I202" s="35" t="s">
        <v>3420</v>
      </c>
      <c r="J202" s="35" t="s">
        <v>7557</v>
      </c>
      <c r="K202" s="49" t="str">
        <f t="shared" si="6"/>
        <v>000100004001002168</v>
      </c>
    </row>
    <row r="203" spans="1:11" s="3" customFormat="1">
      <c r="A203" s="28" t="s">
        <v>3673</v>
      </c>
      <c r="B203" s="27" t="str">
        <f t="shared" si="5"/>
        <v>通信/设备信息/移动端设备品牌/Firefox</v>
      </c>
      <c r="C203" s="28">
        <v>4</v>
      </c>
      <c r="D203" s="35" t="s">
        <v>3355</v>
      </c>
      <c r="E203" s="35" t="s">
        <v>3417</v>
      </c>
      <c r="F203" s="35" t="s">
        <v>3986</v>
      </c>
      <c r="G203" s="35" t="s">
        <v>3426</v>
      </c>
      <c r="H203" s="35" t="s">
        <v>3417</v>
      </c>
      <c r="I203" s="35" t="s">
        <v>3420</v>
      </c>
      <c r="J203" s="35" t="s">
        <v>7558</v>
      </c>
      <c r="K203" s="49" t="str">
        <f t="shared" si="6"/>
        <v>000100004001002169</v>
      </c>
    </row>
    <row r="204" spans="1:11" s="3" customFormat="1">
      <c r="A204" s="28" t="s">
        <v>3674</v>
      </c>
      <c r="B204" s="27" t="str">
        <f t="shared" si="5"/>
        <v>通信/设备信息/移动端设备品牌/福日</v>
      </c>
      <c r="C204" s="28">
        <v>4</v>
      </c>
      <c r="D204" s="35" t="s">
        <v>3355</v>
      </c>
      <c r="E204" s="35" t="s">
        <v>3417</v>
      </c>
      <c r="F204" s="35" t="s">
        <v>3986</v>
      </c>
      <c r="G204" s="35" t="s">
        <v>3426</v>
      </c>
      <c r="H204" s="35" t="s">
        <v>3417</v>
      </c>
      <c r="I204" s="35" t="s">
        <v>3420</v>
      </c>
      <c r="J204" s="35" t="s">
        <v>7559</v>
      </c>
      <c r="K204" s="49" t="str">
        <f t="shared" si="6"/>
        <v>000100004001002170</v>
      </c>
    </row>
    <row r="205" spans="1:11" s="3" customFormat="1">
      <c r="A205" s="28" t="s">
        <v>3675</v>
      </c>
      <c r="B205" s="27" t="str">
        <f t="shared" si="5"/>
        <v>通信/设备信息/移动端设备品牌/富士通</v>
      </c>
      <c r="C205" s="28">
        <v>4</v>
      </c>
      <c r="D205" s="35" t="s">
        <v>3355</v>
      </c>
      <c r="E205" s="35" t="s">
        <v>3417</v>
      </c>
      <c r="F205" s="35" t="s">
        <v>3986</v>
      </c>
      <c r="G205" s="35" t="s">
        <v>3426</v>
      </c>
      <c r="H205" s="35" t="s">
        <v>3417</v>
      </c>
      <c r="I205" s="35" t="s">
        <v>3420</v>
      </c>
      <c r="J205" s="35" t="s">
        <v>7560</v>
      </c>
      <c r="K205" s="49" t="str">
        <f t="shared" si="6"/>
        <v>000100004001002171</v>
      </c>
    </row>
    <row r="206" spans="1:11" s="3" customFormat="1">
      <c r="A206" s="28" t="s">
        <v>3676</v>
      </c>
      <c r="B206" s="27" t="str">
        <f t="shared" si="5"/>
        <v>通信/设备信息/移动端设备品牌/影驰</v>
      </c>
      <c r="C206" s="28">
        <v>4</v>
      </c>
      <c r="D206" s="35" t="s">
        <v>3355</v>
      </c>
      <c r="E206" s="35" t="s">
        <v>3417</v>
      </c>
      <c r="F206" s="35" t="s">
        <v>3986</v>
      </c>
      <c r="G206" s="35" t="s">
        <v>3426</v>
      </c>
      <c r="H206" s="35" t="s">
        <v>3417</v>
      </c>
      <c r="I206" s="35" t="s">
        <v>3420</v>
      </c>
      <c r="J206" s="35" t="s">
        <v>7561</v>
      </c>
      <c r="K206" s="49" t="str">
        <f t="shared" si="6"/>
        <v>000100004001002172</v>
      </c>
    </row>
    <row r="207" spans="1:11" s="3" customFormat="1">
      <c r="A207" s="28" t="s">
        <v>3677</v>
      </c>
      <c r="B207" s="27" t="str">
        <f t="shared" si="5"/>
        <v>通信/设备信息/移动端设备品牌/高新奇</v>
      </c>
      <c r="C207" s="28">
        <v>4</v>
      </c>
      <c r="D207" s="35" t="s">
        <v>3355</v>
      </c>
      <c r="E207" s="35" t="s">
        <v>3417</v>
      </c>
      <c r="F207" s="35" t="s">
        <v>3986</v>
      </c>
      <c r="G207" s="35" t="s">
        <v>3426</v>
      </c>
      <c r="H207" s="35" t="s">
        <v>3417</v>
      </c>
      <c r="I207" s="35" t="s">
        <v>3420</v>
      </c>
      <c r="J207" s="35" t="s">
        <v>7562</v>
      </c>
      <c r="K207" s="49" t="str">
        <f t="shared" si="6"/>
        <v>000100004001002173</v>
      </c>
    </row>
    <row r="208" spans="1:11" s="3" customFormat="1">
      <c r="A208" s="28" t="s">
        <v>3678</v>
      </c>
      <c r="B208" s="27" t="str">
        <f t="shared" si="5"/>
        <v>通信/设备信息/移动端设备品牌/果壳电子</v>
      </c>
      <c r="C208" s="28">
        <v>4</v>
      </c>
      <c r="D208" s="35" t="s">
        <v>3355</v>
      </c>
      <c r="E208" s="35" t="s">
        <v>3417</v>
      </c>
      <c r="F208" s="35" t="s">
        <v>3986</v>
      </c>
      <c r="G208" s="35" t="s">
        <v>3426</v>
      </c>
      <c r="H208" s="35" t="s">
        <v>3417</v>
      </c>
      <c r="I208" s="35" t="s">
        <v>3420</v>
      </c>
      <c r="J208" s="35" t="s">
        <v>7563</v>
      </c>
      <c r="K208" s="49" t="str">
        <f t="shared" si="6"/>
        <v>000100004001002174</v>
      </c>
    </row>
    <row r="209" spans="1:11" s="3" customFormat="1">
      <c r="A209" s="28" t="s">
        <v>3679</v>
      </c>
      <c r="B209" s="27" t="str">
        <f t="shared" si="5"/>
        <v>通信/设备信息/移动端设备品牌/庚Phone</v>
      </c>
      <c r="C209" s="28">
        <v>4</v>
      </c>
      <c r="D209" s="35" t="s">
        <v>3355</v>
      </c>
      <c r="E209" s="35" t="s">
        <v>3417</v>
      </c>
      <c r="F209" s="35" t="s">
        <v>3986</v>
      </c>
      <c r="G209" s="35" t="s">
        <v>3426</v>
      </c>
      <c r="H209" s="35" t="s">
        <v>3417</v>
      </c>
      <c r="I209" s="35" t="s">
        <v>3420</v>
      </c>
      <c r="J209" s="35" t="s">
        <v>7564</v>
      </c>
      <c r="K209" s="49" t="str">
        <f t="shared" si="6"/>
        <v>000100004001002175</v>
      </c>
    </row>
    <row r="210" spans="1:11" s="3" customFormat="1">
      <c r="A210" s="28" t="s">
        <v>3680</v>
      </c>
      <c r="B210" s="27" t="str">
        <f t="shared" si="5"/>
        <v>通信/设备信息/移动端设备品牌/geo</v>
      </c>
      <c r="C210" s="28">
        <v>4</v>
      </c>
      <c r="D210" s="35" t="s">
        <v>3355</v>
      </c>
      <c r="E210" s="35" t="s">
        <v>3417</v>
      </c>
      <c r="F210" s="35" t="s">
        <v>3986</v>
      </c>
      <c r="G210" s="35" t="s">
        <v>3426</v>
      </c>
      <c r="H210" s="35" t="s">
        <v>3417</v>
      </c>
      <c r="I210" s="35" t="s">
        <v>3420</v>
      </c>
      <c r="J210" s="35" t="s">
        <v>7565</v>
      </c>
      <c r="K210" s="49" t="str">
        <f t="shared" si="6"/>
        <v>000100004001002176</v>
      </c>
    </row>
    <row r="211" spans="1:11" s="3" customFormat="1">
      <c r="A211" s="28" t="s">
        <v>3681</v>
      </c>
      <c r="B211" s="27" t="str">
        <f t="shared" si="5"/>
        <v>通信/设备信息/移动端设备品牌/Getac</v>
      </c>
      <c r="C211" s="28">
        <v>4</v>
      </c>
      <c r="D211" s="35" t="s">
        <v>3355</v>
      </c>
      <c r="E211" s="35" t="s">
        <v>3417</v>
      </c>
      <c r="F211" s="35" t="s">
        <v>3986</v>
      </c>
      <c r="G211" s="35" t="s">
        <v>3426</v>
      </c>
      <c r="H211" s="35" t="s">
        <v>3417</v>
      </c>
      <c r="I211" s="35" t="s">
        <v>3420</v>
      </c>
      <c r="J211" s="35" t="s">
        <v>7566</v>
      </c>
      <c r="K211" s="49" t="str">
        <f t="shared" si="6"/>
        <v>000100004001002177</v>
      </c>
    </row>
    <row r="212" spans="1:11" s="3" customFormat="1">
      <c r="A212" s="28" t="s">
        <v>3682</v>
      </c>
      <c r="B212" s="27" t="str">
        <f t="shared" si="5"/>
        <v>通信/设备信息/移动端设备品牌/高科</v>
      </c>
      <c r="C212" s="28">
        <v>4</v>
      </c>
      <c r="D212" s="35" t="s">
        <v>3355</v>
      </c>
      <c r="E212" s="35" t="s">
        <v>3417</v>
      </c>
      <c r="F212" s="35" t="s">
        <v>3986</v>
      </c>
      <c r="G212" s="35" t="s">
        <v>3426</v>
      </c>
      <c r="H212" s="35" t="s">
        <v>3417</v>
      </c>
      <c r="I212" s="35" t="s">
        <v>3420</v>
      </c>
      <c r="J212" s="35" t="s">
        <v>7567</v>
      </c>
      <c r="K212" s="49" t="str">
        <f t="shared" si="6"/>
        <v>000100004001002178</v>
      </c>
    </row>
    <row r="213" spans="1:11" s="3" customFormat="1">
      <c r="A213" s="28" t="s">
        <v>3683</v>
      </c>
      <c r="B213" s="27" t="str">
        <f t="shared" si="5"/>
        <v>通信/设备信息/移动端设备品牌/基伍</v>
      </c>
      <c r="C213" s="28">
        <v>4</v>
      </c>
      <c r="D213" s="35" t="s">
        <v>3355</v>
      </c>
      <c r="E213" s="35" t="s">
        <v>3417</v>
      </c>
      <c r="F213" s="35" t="s">
        <v>3986</v>
      </c>
      <c r="G213" s="35" t="s">
        <v>3426</v>
      </c>
      <c r="H213" s="35" t="s">
        <v>3417</v>
      </c>
      <c r="I213" s="35" t="s">
        <v>3420</v>
      </c>
      <c r="J213" s="35" t="s">
        <v>7568</v>
      </c>
      <c r="K213" s="49" t="str">
        <f t="shared" si="6"/>
        <v>000100004001002179</v>
      </c>
    </row>
    <row r="214" spans="1:11" s="3" customFormat="1">
      <c r="A214" s="28" t="s">
        <v>3684</v>
      </c>
      <c r="B214" s="27" t="str">
        <f t="shared" si="5"/>
        <v>通信/设备信息/移动端设备品牌/国虹</v>
      </c>
      <c r="C214" s="28">
        <v>4</v>
      </c>
      <c r="D214" s="35" t="s">
        <v>3355</v>
      </c>
      <c r="E214" s="35" t="s">
        <v>3417</v>
      </c>
      <c r="F214" s="35" t="s">
        <v>3986</v>
      </c>
      <c r="G214" s="35" t="s">
        <v>3426</v>
      </c>
      <c r="H214" s="35" t="s">
        <v>3417</v>
      </c>
      <c r="I214" s="35" t="s">
        <v>3420</v>
      </c>
      <c r="J214" s="35" t="s">
        <v>7569</v>
      </c>
      <c r="K214" s="49" t="str">
        <f t="shared" si="6"/>
        <v>000100004001002180</v>
      </c>
    </row>
    <row r="215" spans="1:11" s="3" customFormat="1">
      <c r="A215" s="28" t="s">
        <v>3685</v>
      </c>
      <c r="B215" s="27" t="str">
        <f t="shared" si="5"/>
        <v>通信/设备信息/移动端设备品牌/技嘉</v>
      </c>
      <c r="C215" s="28">
        <v>4</v>
      </c>
      <c r="D215" s="35" t="s">
        <v>3355</v>
      </c>
      <c r="E215" s="35" t="s">
        <v>3417</v>
      </c>
      <c r="F215" s="35" t="s">
        <v>3986</v>
      </c>
      <c r="G215" s="35" t="s">
        <v>3426</v>
      </c>
      <c r="H215" s="35" t="s">
        <v>3417</v>
      </c>
      <c r="I215" s="35" t="s">
        <v>3420</v>
      </c>
      <c r="J215" s="35" t="s">
        <v>7570</v>
      </c>
      <c r="K215" s="49" t="str">
        <f t="shared" si="6"/>
        <v>000100004001002181</v>
      </c>
    </row>
    <row r="216" spans="1:11" s="3" customFormat="1">
      <c r="A216" s="28" t="s">
        <v>3686</v>
      </c>
      <c r="B216" s="27" t="str">
        <f t="shared" si="5"/>
        <v>通信/设备信息/移动端设备品牌/经纬</v>
      </c>
      <c r="C216" s="28">
        <v>4</v>
      </c>
      <c r="D216" s="35" t="s">
        <v>3355</v>
      </c>
      <c r="E216" s="35" t="s">
        <v>3417</v>
      </c>
      <c r="F216" s="35" t="s">
        <v>3986</v>
      </c>
      <c r="G216" s="35" t="s">
        <v>3426</v>
      </c>
      <c r="H216" s="35" t="s">
        <v>3417</v>
      </c>
      <c r="I216" s="35" t="s">
        <v>3420</v>
      </c>
      <c r="J216" s="35" t="s">
        <v>7571</v>
      </c>
      <c r="K216" s="49" t="str">
        <f t="shared" si="6"/>
        <v>000100004001002182</v>
      </c>
    </row>
    <row r="217" spans="1:11" s="3" customFormat="1">
      <c r="A217" s="28" t="s">
        <v>3687</v>
      </c>
      <c r="B217" s="27" t="str">
        <f t="shared" si="5"/>
        <v>通信/设备信息/移动端设备品牌/谷峰</v>
      </c>
      <c r="C217" s="28">
        <v>4</v>
      </c>
      <c r="D217" s="35" t="s">
        <v>3355</v>
      </c>
      <c r="E217" s="35" t="s">
        <v>3417</v>
      </c>
      <c r="F217" s="35" t="s">
        <v>3986</v>
      </c>
      <c r="G217" s="35" t="s">
        <v>3426</v>
      </c>
      <c r="H217" s="35" t="s">
        <v>3417</v>
      </c>
      <c r="I217" s="35" t="s">
        <v>3420</v>
      </c>
      <c r="J217" s="35" t="s">
        <v>7572</v>
      </c>
      <c r="K217" s="49" t="str">
        <f t="shared" si="6"/>
        <v>000100004001002183</v>
      </c>
    </row>
    <row r="218" spans="1:11" s="3" customFormat="1">
      <c r="A218" s="28" t="s">
        <v>3688</v>
      </c>
      <c r="B218" s="27" t="str">
        <f t="shared" si="5"/>
        <v>通信/设备信息/移动端设备品牌/高斯贝尔</v>
      </c>
      <c r="C218" s="28">
        <v>4</v>
      </c>
      <c r="D218" s="35" t="s">
        <v>3355</v>
      </c>
      <c r="E218" s="35" t="s">
        <v>3417</v>
      </c>
      <c r="F218" s="35" t="s">
        <v>3986</v>
      </c>
      <c r="G218" s="35" t="s">
        <v>3426</v>
      </c>
      <c r="H218" s="35" t="s">
        <v>3417</v>
      </c>
      <c r="I218" s="35" t="s">
        <v>3420</v>
      </c>
      <c r="J218" s="35" t="s">
        <v>7573</v>
      </c>
      <c r="K218" s="49" t="str">
        <f t="shared" si="6"/>
        <v>000100004001002184</v>
      </c>
    </row>
    <row r="219" spans="1:11" s="3" customFormat="1">
      <c r="A219" s="28" t="s">
        <v>3689</v>
      </c>
      <c r="B219" s="27" t="str">
        <f t="shared" si="5"/>
        <v>通信/设备信息/移动端设备品牌/长城</v>
      </c>
      <c r="C219" s="28">
        <v>4</v>
      </c>
      <c r="D219" s="35" t="s">
        <v>3355</v>
      </c>
      <c r="E219" s="35" t="s">
        <v>3417</v>
      </c>
      <c r="F219" s="35" t="s">
        <v>3986</v>
      </c>
      <c r="G219" s="35" t="s">
        <v>3426</v>
      </c>
      <c r="H219" s="35" t="s">
        <v>3417</v>
      </c>
      <c r="I219" s="35" t="s">
        <v>3420</v>
      </c>
      <c r="J219" s="35" t="s">
        <v>7574</v>
      </c>
      <c r="K219" s="49" t="str">
        <f t="shared" si="6"/>
        <v>000100004001002185</v>
      </c>
    </row>
    <row r="220" spans="1:11" s="3" customFormat="1">
      <c r="A220" s="28" t="s">
        <v>3690</v>
      </c>
      <c r="B220" s="27" t="str">
        <f t="shared" si="5"/>
        <v>通信/设备信息/移动端设备品牌/青柠</v>
      </c>
      <c r="C220" s="28">
        <v>4</v>
      </c>
      <c r="D220" s="35" t="s">
        <v>3355</v>
      </c>
      <c r="E220" s="35" t="s">
        <v>3417</v>
      </c>
      <c r="F220" s="35" t="s">
        <v>3986</v>
      </c>
      <c r="G220" s="35" t="s">
        <v>3426</v>
      </c>
      <c r="H220" s="35" t="s">
        <v>3417</v>
      </c>
      <c r="I220" s="35" t="s">
        <v>3420</v>
      </c>
      <c r="J220" s="35" t="s">
        <v>7575</v>
      </c>
      <c r="K220" s="49" t="str">
        <f t="shared" si="6"/>
        <v>000100004001002186</v>
      </c>
    </row>
    <row r="221" spans="1:11" s="3" customFormat="1">
      <c r="A221" s="28" t="s">
        <v>3691</v>
      </c>
      <c r="B221" s="27" t="str">
        <f t="shared" si="5"/>
        <v>通信/设备信息/移动端设备品牌/绿力</v>
      </c>
      <c r="C221" s="28">
        <v>4</v>
      </c>
      <c r="D221" s="35" t="s">
        <v>3355</v>
      </c>
      <c r="E221" s="35" t="s">
        <v>3417</v>
      </c>
      <c r="F221" s="35" t="s">
        <v>3986</v>
      </c>
      <c r="G221" s="35" t="s">
        <v>3426</v>
      </c>
      <c r="H221" s="35" t="s">
        <v>3417</v>
      </c>
      <c r="I221" s="35" t="s">
        <v>3420</v>
      </c>
      <c r="J221" s="35" t="s">
        <v>7576</v>
      </c>
      <c r="K221" s="49" t="str">
        <f t="shared" si="6"/>
        <v>000100004001002187</v>
      </c>
    </row>
    <row r="222" spans="1:11" s="3" customFormat="1">
      <c r="A222" s="28" t="s">
        <v>3692</v>
      </c>
      <c r="B222" s="27" t="str">
        <f t="shared" si="5"/>
        <v>通信/设备信息/移动端设备品牌/格力</v>
      </c>
      <c r="C222" s="28">
        <v>4</v>
      </c>
      <c r="D222" s="35" t="s">
        <v>3355</v>
      </c>
      <c r="E222" s="35" t="s">
        <v>3417</v>
      </c>
      <c r="F222" s="35" t="s">
        <v>3986</v>
      </c>
      <c r="G222" s="35" t="s">
        <v>3426</v>
      </c>
      <c r="H222" s="35" t="s">
        <v>3417</v>
      </c>
      <c r="I222" s="35" t="s">
        <v>3420</v>
      </c>
      <c r="J222" s="35" t="s">
        <v>7577</v>
      </c>
      <c r="K222" s="49" t="str">
        <f t="shared" si="6"/>
        <v>000100004001002188</v>
      </c>
    </row>
    <row r="223" spans="1:11" s="3" customFormat="1">
      <c r="A223" s="28" t="s">
        <v>3693</v>
      </c>
      <c r="B223" s="27" t="str">
        <f t="shared" si="5"/>
        <v>通信/设备信息/移动端设备品牌/吉事达</v>
      </c>
      <c r="C223" s="28">
        <v>4</v>
      </c>
      <c r="D223" s="35" t="s">
        <v>3355</v>
      </c>
      <c r="E223" s="35" t="s">
        <v>3417</v>
      </c>
      <c r="F223" s="35" t="s">
        <v>3986</v>
      </c>
      <c r="G223" s="35" t="s">
        <v>3426</v>
      </c>
      <c r="H223" s="35" t="s">
        <v>3417</v>
      </c>
      <c r="I223" s="35" t="s">
        <v>3420</v>
      </c>
      <c r="J223" s="35" t="s">
        <v>7578</v>
      </c>
      <c r="K223" s="49" t="str">
        <f t="shared" si="6"/>
        <v>000100004001002189</v>
      </c>
    </row>
    <row r="224" spans="1:11" s="3" customFormat="1">
      <c r="A224" s="28" t="s">
        <v>3694</v>
      </c>
      <c r="B224" s="27" t="str">
        <f t="shared" si="5"/>
        <v>通信/设备信息/移动端设备品牌/佳通</v>
      </c>
      <c r="C224" s="28">
        <v>4</v>
      </c>
      <c r="D224" s="35" t="s">
        <v>3355</v>
      </c>
      <c r="E224" s="35" t="s">
        <v>3417</v>
      </c>
      <c r="F224" s="35" t="s">
        <v>3986</v>
      </c>
      <c r="G224" s="35" t="s">
        <v>3426</v>
      </c>
      <c r="H224" s="35" t="s">
        <v>3417</v>
      </c>
      <c r="I224" s="35" t="s">
        <v>3420</v>
      </c>
      <c r="J224" s="35" t="s">
        <v>7579</v>
      </c>
      <c r="K224" s="49" t="str">
        <f t="shared" si="6"/>
        <v>000100004001002190</v>
      </c>
    </row>
    <row r="225" spans="1:11" s="3" customFormat="1">
      <c r="A225" s="28" t="s">
        <v>3695</v>
      </c>
      <c r="B225" s="27" t="str">
        <f t="shared" si="5"/>
        <v>通信/设备信息/移动端设备品牌/果冻</v>
      </c>
      <c r="C225" s="28">
        <v>4</v>
      </c>
      <c r="D225" s="35" t="s">
        <v>3355</v>
      </c>
      <c r="E225" s="35" t="s">
        <v>3417</v>
      </c>
      <c r="F225" s="35" t="s">
        <v>3986</v>
      </c>
      <c r="G225" s="35" t="s">
        <v>3426</v>
      </c>
      <c r="H225" s="35" t="s">
        <v>3417</v>
      </c>
      <c r="I225" s="35" t="s">
        <v>3420</v>
      </c>
      <c r="J225" s="35" t="s">
        <v>7580</v>
      </c>
      <c r="K225" s="49" t="str">
        <f t="shared" si="6"/>
        <v>000100004001002191</v>
      </c>
    </row>
    <row r="226" spans="1:11" s="3" customFormat="1">
      <c r="A226" s="28" t="s">
        <v>3696</v>
      </c>
      <c r="B226" s="27" t="str">
        <f t="shared" si="5"/>
        <v>通信/设备信息/移动端设备品牌/国信通</v>
      </c>
      <c r="C226" s="28">
        <v>4</v>
      </c>
      <c r="D226" s="35" t="s">
        <v>3355</v>
      </c>
      <c r="E226" s="35" t="s">
        <v>3417</v>
      </c>
      <c r="F226" s="35" t="s">
        <v>3986</v>
      </c>
      <c r="G226" s="35" t="s">
        <v>3426</v>
      </c>
      <c r="H226" s="35" t="s">
        <v>3417</v>
      </c>
      <c r="I226" s="35" t="s">
        <v>3420</v>
      </c>
      <c r="J226" s="35" t="s">
        <v>7581</v>
      </c>
      <c r="K226" s="49" t="str">
        <f t="shared" si="6"/>
        <v>000100004001002192</v>
      </c>
    </row>
    <row r="227" spans="1:11" s="3" customFormat="1">
      <c r="A227" s="28" t="s">
        <v>3697</v>
      </c>
      <c r="B227" s="27" t="str">
        <f t="shared" ref="B227:B290" si="7">"通信/设备信息/移动端设备品牌/"&amp;A227</f>
        <v>通信/设备信息/移动端设备品牌/国信</v>
      </c>
      <c r="C227" s="28">
        <v>4</v>
      </c>
      <c r="D227" s="35" t="s">
        <v>3355</v>
      </c>
      <c r="E227" s="35" t="s">
        <v>3417</v>
      </c>
      <c r="F227" s="35" t="s">
        <v>3986</v>
      </c>
      <c r="G227" s="35" t="s">
        <v>3426</v>
      </c>
      <c r="H227" s="35" t="s">
        <v>3417</v>
      </c>
      <c r="I227" s="35" t="s">
        <v>3420</v>
      </c>
      <c r="J227" s="35" t="s">
        <v>7582</v>
      </c>
      <c r="K227" s="49" t="str">
        <f t="shared" si="6"/>
        <v>000100004001002193</v>
      </c>
    </row>
    <row r="228" spans="1:11" s="3" customFormat="1">
      <c r="A228" s="28" t="s">
        <v>3698</v>
      </c>
      <c r="B228" s="27" t="str">
        <f t="shared" si="7"/>
        <v>通信/设备信息/移动端设备品牌/海诺</v>
      </c>
      <c r="C228" s="28">
        <v>4</v>
      </c>
      <c r="D228" s="35" t="s">
        <v>3355</v>
      </c>
      <c r="E228" s="35" t="s">
        <v>3417</v>
      </c>
      <c r="F228" s="35" t="s">
        <v>3986</v>
      </c>
      <c r="G228" s="35" t="s">
        <v>3426</v>
      </c>
      <c r="H228" s="35" t="s">
        <v>3417</v>
      </c>
      <c r="I228" s="35" t="s">
        <v>3420</v>
      </c>
      <c r="J228" s="35" t="s">
        <v>7583</v>
      </c>
      <c r="K228" s="49" t="str">
        <f t="shared" si="6"/>
        <v>000100004001002194</v>
      </c>
    </row>
    <row r="229" spans="1:11" s="3" customFormat="1">
      <c r="A229" s="28" t="s">
        <v>3699</v>
      </c>
      <c r="B229" s="27" t="str">
        <f t="shared" si="7"/>
        <v>通信/设备信息/移动端设备品牌/HANMAC</v>
      </c>
      <c r="C229" s="28">
        <v>4</v>
      </c>
      <c r="D229" s="35" t="s">
        <v>3355</v>
      </c>
      <c r="E229" s="35" t="s">
        <v>3417</v>
      </c>
      <c r="F229" s="35" t="s">
        <v>3986</v>
      </c>
      <c r="G229" s="35" t="s">
        <v>3426</v>
      </c>
      <c r="H229" s="35" t="s">
        <v>3417</v>
      </c>
      <c r="I229" s="35" t="s">
        <v>3420</v>
      </c>
      <c r="J229" s="35" t="s">
        <v>7584</v>
      </c>
      <c r="K229" s="49" t="str">
        <f t="shared" si="6"/>
        <v>000100004001002195</v>
      </c>
    </row>
    <row r="230" spans="1:11" s="3" customFormat="1">
      <c r="A230" s="28" t="s">
        <v>3700</v>
      </c>
      <c r="B230" s="27" t="str">
        <f t="shared" si="7"/>
        <v>通信/设备信息/移动端设备品牌/汉泰</v>
      </c>
      <c r="C230" s="28">
        <v>4</v>
      </c>
      <c r="D230" s="35" t="s">
        <v>3355</v>
      </c>
      <c r="E230" s="35" t="s">
        <v>3417</v>
      </c>
      <c r="F230" s="35" t="s">
        <v>3986</v>
      </c>
      <c r="G230" s="35" t="s">
        <v>3426</v>
      </c>
      <c r="H230" s="35" t="s">
        <v>3417</v>
      </c>
      <c r="I230" s="35" t="s">
        <v>3420</v>
      </c>
      <c r="J230" s="35" t="s">
        <v>7585</v>
      </c>
      <c r="K230" s="49" t="str">
        <f t="shared" si="6"/>
        <v>000100004001002196</v>
      </c>
    </row>
    <row r="231" spans="1:11" s="3" customFormat="1">
      <c r="A231" s="28" t="s">
        <v>3701</v>
      </c>
      <c r="B231" s="27" t="str">
        <f t="shared" si="7"/>
        <v>通信/设备信息/移动端设备品牌/汉王</v>
      </c>
      <c r="C231" s="28">
        <v>4</v>
      </c>
      <c r="D231" s="35" t="s">
        <v>3355</v>
      </c>
      <c r="E231" s="35" t="s">
        <v>3417</v>
      </c>
      <c r="F231" s="35" t="s">
        <v>3986</v>
      </c>
      <c r="G231" s="35" t="s">
        <v>3426</v>
      </c>
      <c r="H231" s="35" t="s">
        <v>3417</v>
      </c>
      <c r="I231" s="35" t="s">
        <v>3420</v>
      </c>
      <c r="J231" s="35" t="s">
        <v>7586</v>
      </c>
      <c r="K231" s="49" t="str">
        <f t="shared" si="6"/>
        <v>000100004001002197</v>
      </c>
    </row>
    <row r="232" spans="1:11" s="3" customFormat="1">
      <c r="A232" s="28" t="s">
        <v>3702</v>
      </c>
      <c r="B232" s="27" t="str">
        <f t="shared" si="7"/>
        <v>通信/设备信息/移动端设备品牌/神舟</v>
      </c>
      <c r="C232" s="28">
        <v>4</v>
      </c>
      <c r="D232" s="35" t="s">
        <v>3355</v>
      </c>
      <c r="E232" s="35" t="s">
        <v>3417</v>
      </c>
      <c r="F232" s="35" t="s">
        <v>3986</v>
      </c>
      <c r="G232" s="35" t="s">
        <v>3426</v>
      </c>
      <c r="H232" s="35" t="s">
        <v>3417</v>
      </c>
      <c r="I232" s="35" t="s">
        <v>3420</v>
      </c>
      <c r="J232" s="35" t="s">
        <v>7587</v>
      </c>
      <c r="K232" s="49" t="str">
        <f t="shared" si="6"/>
        <v>000100004001002198</v>
      </c>
    </row>
    <row r="233" spans="1:11" s="3" customFormat="1">
      <c r="A233" s="28" t="s">
        <v>3703</v>
      </c>
      <c r="B233" s="27" t="str">
        <f t="shared" si="7"/>
        <v>通信/设备信息/移动端设备品牌/七喜</v>
      </c>
      <c r="C233" s="28">
        <v>4</v>
      </c>
      <c r="D233" s="35" t="s">
        <v>3355</v>
      </c>
      <c r="E233" s="35" t="s">
        <v>3417</v>
      </c>
      <c r="F233" s="35" t="s">
        <v>3986</v>
      </c>
      <c r="G233" s="35" t="s">
        <v>3426</v>
      </c>
      <c r="H233" s="35" t="s">
        <v>3417</v>
      </c>
      <c r="I233" s="35" t="s">
        <v>3420</v>
      </c>
      <c r="J233" s="35" t="s">
        <v>7588</v>
      </c>
      <c r="K233" s="49" t="str">
        <f t="shared" si="6"/>
        <v>000100004001002199</v>
      </c>
    </row>
    <row r="234" spans="1:11" s="3" customFormat="1">
      <c r="A234" s="28" t="s">
        <v>3704</v>
      </c>
      <c r="B234" s="27" t="str">
        <f t="shared" si="7"/>
        <v>通信/设备信息/移动端设备品牌/和信</v>
      </c>
      <c r="C234" s="28">
        <v>4</v>
      </c>
      <c r="D234" s="35" t="s">
        <v>3355</v>
      </c>
      <c r="E234" s="35" t="s">
        <v>3417</v>
      </c>
      <c r="F234" s="35" t="s">
        <v>3986</v>
      </c>
      <c r="G234" s="35" t="s">
        <v>3426</v>
      </c>
      <c r="H234" s="35" t="s">
        <v>3417</v>
      </c>
      <c r="I234" s="35" t="s">
        <v>3420</v>
      </c>
      <c r="J234" s="35" t="s">
        <v>7589</v>
      </c>
      <c r="K234" s="49" t="str">
        <f t="shared" si="6"/>
        <v>000100004001002200</v>
      </c>
    </row>
    <row r="235" spans="1:11" s="3" customFormat="1">
      <c r="A235" s="28" t="s">
        <v>3705</v>
      </c>
      <c r="B235" s="27" t="str">
        <f t="shared" si="7"/>
        <v>通信/设备信息/移动端设备品牌/日立</v>
      </c>
      <c r="C235" s="28">
        <v>4</v>
      </c>
      <c r="D235" s="35" t="s">
        <v>3355</v>
      </c>
      <c r="E235" s="35" t="s">
        <v>3417</v>
      </c>
      <c r="F235" s="35" t="s">
        <v>3986</v>
      </c>
      <c r="G235" s="35" t="s">
        <v>3426</v>
      </c>
      <c r="H235" s="35" t="s">
        <v>3417</v>
      </c>
      <c r="I235" s="35" t="s">
        <v>3420</v>
      </c>
      <c r="J235" s="35" t="s">
        <v>7590</v>
      </c>
      <c r="K235" s="49" t="str">
        <f t="shared" si="6"/>
        <v>000100004001002201</v>
      </c>
    </row>
    <row r="236" spans="1:11" s="3" customFormat="1">
      <c r="A236" s="28" t="s">
        <v>3706</v>
      </c>
      <c r="B236" s="27" t="str">
        <f t="shared" si="7"/>
        <v>通信/设备信息/移动端设备品牌/HKC</v>
      </c>
      <c r="C236" s="28">
        <v>4</v>
      </c>
      <c r="D236" s="35" t="s">
        <v>3355</v>
      </c>
      <c r="E236" s="35" t="s">
        <v>3417</v>
      </c>
      <c r="F236" s="35" t="s">
        <v>3986</v>
      </c>
      <c r="G236" s="35" t="s">
        <v>3426</v>
      </c>
      <c r="H236" s="35" t="s">
        <v>3417</v>
      </c>
      <c r="I236" s="35" t="s">
        <v>3420</v>
      </c>
      <c r="J236" s="35" t="s">
        <v>7591</v>
      </c>
      <c r="K236" s="49" t="str">
        <f t="shared" si="6"/>
        <v>000100004001002202</v>
      </c>
    </row>
    <row r="237" spans="1:11" s="3" customFormat="1">
      <c r="A237" s="28" t="s">
        <v>3707</v>
      </c>
      <c r="B237" s="27" t="str">
        <f t="shared" si="7"/>
        <v>通信/设备信息/移动端设备品牌/Holiday</v>
      </c>
      <c r="C237" s="28">
        <v>4</v>
      </c>
      <c r="D237" s="35" t="s">
        <v>3355</v>
      </c>
      <c r="E237" s="35" t="s">
        <v>3417</v>
      </c>
      <c r="F237" s="35" t="s">
        <v>3986</v>
      </c>
      <c r="G237" s="35" t="s">
        <v>3426</v>
      </c>
      <c r="H237" s="35" t="s">
        <v>3417</v>
      </c>
      <c r="I237" s="35" t="s">
        <v>3420</v>
      </c>
      <c r="J237" s="35" t="s">
        <v>7592</v>
      </c>
      <c r="K237" s="49" t="str">
        <f t="shared" si="6"/>
        <v>000100004001002203</v>
      </c>
    </row>
    <row r="238" spans="1:11" s="3" customFormat="1">
      <c r="A238" s="28" t="s">
        <v>3708</v>
      </c>
      <c r="B238" s="27" t="str">
        <f t="shared" si="7"/>
        <v>通信/设备信息/移动端设备品牌/华立</v>
      </c>
      <c r="C238" s="28">
        <v>4</v>
      </c>
      <c r="D238" s="35" t="s">
        <v>3355</v>
      </c>
      <c r="E238" s="35" t="s">
        <v>3417</v>
      </c>
      <c r="F238" s="35" t="s">
        <v>3986</v>
      </c>
      <c r="G238" s="35" t="s">
        <v>3426</v>
      </c>
      <c r="H238" s="35" t="s">
        <v>3417</v>
      </c>
      <c r="I238" s="35" t="s">
        <v>3420</v>
      </c>
      <c r="J238" s="35" t="s">
        <v>7593</v>
      </c>
      <c r="K238" s="49" t="str">
        <f t="shared" si="6"/>
        <v>000100004001002204</v>
      </c>
    </row>
    <row r="239" spans="1:11" s="3" customFormat="1">
      <c r="A239" s="28" t="s">
        <v>3709</v>
      </c>
      <c r="B239" s="27" t="str">
        <f t="shared" si="7"/>
        <v>通信/设备信息/移动端设备品牌/宏康</v>
      </c>
      <c r="C239" s="28">
        <v>4</v>
      </c>
      <c r="D239" s="35" t="s">
        <v>3355</v>
      </c>
      <c r="E239" s="35" t="s">
        <v>3417</v>
      </c>
      <c r="F239" s="35" t="s">
        <v>3986</v>
      </c>
      <c r="G239" s="35" t="s">
        <v>3426</v>
      </c>
      <c r="H239" s="35" t="s">
        <v>3417</v>
      </c>
      <c r="I239" s="35" t="s">
        <v>3420</v>
      </c>
      <c r="J239" s="35" t="s">
        <v>7594</v>
      </c>
      <c r="K239" s="49" t="str">
        <f t="shared" si="6"/>
        <v>000100004001002205</v>
      </c>
    </row>
    <row r="240" spans="1:11" s="3" customFormat="1">
      <c r="A240" s="28" t="s">
        <v>3710</v>
      </c>
      <c r="B240" s="27" t="str">
        <f t="shared" si="7"/>
        <v>通信/设备信息/移动端设备品牌/红牛</v>
      </c>
      <c r="C240" s="28">
        <v>4</v>
      </c>
      <c r="D240" s="35" t="s">
        <v>3355</v>
      </c>
      <c r="E240" s="35" t="s">
        <v>3417</v>
      </c>
      <c r="F240" s="35" t="s">
        <v>3986</v>
      </c>
      <c r="G240" s="35" t="s">
        <v>3426</v>
      </c>
      <c r="H240" s="35" t="s">
        <v>3417</v>
      </c>
      <c r="I240" s="35" t="s">
        <v>3420</v>
      </c>
      <c r="J240" s="35" t="s">
        <v>7595</v>
      </c>
      <c r="K240" s="49" t="str">
        <f t="shared" si="6"/>
        <v>000100004001002206</v>
      </c>
    </row>
    <row r="241" spans="1:11" s="3" customFormat="1">
      <c r="A241" s="28" t="s">
        <v>3711</v>
      </c>
      <c r="B241" s="27" t="str">
        <f t="shared" si="7"/>
        <v>通信/设备信息/移动端设备品牌/欧新</v>
      </c>
      <c r="C241" s="28">
        <v>4</v>
      </c>
      <c r="D241" s="35" t="s">
        <v>3355</v>
      </c>
      <c r="E241" s="35" t="s">
        <v>3417</v>
      </c>
      <c r="F241" s="35" t="s">
        <v>3986</v>
      </c>
      <c r="G241" s="35" t="s">
        <v>3426</v>
      </c>
      <c r="H241" s="35" t="s">
        <v>3417</v>
      </c>
      <c r="I241" s="35" t="s">
        <v>3420</v>
      </c>
      <c r="J241" s="35" t="s">
        <v>7596</v>
      </c>
      <c r="K241" s="49" t="str">
        <f t="shared" si="6"/>
        <v>000100004001002207</v>
      </c>
    </row>
    <row r="242" spans="1:11" s="3" customFormat="1">
      <c r="A242" s="28" t="s">
        <v>3712</v>
      </c>
      <c r="B242" s="27" t="str">
        <f t="shared" si="7"/>
        <v>通信/设备信息/移动端设备品牌/豪特</v>
      </c>
      <c r="C242" s="28">
        <v>4</v>
      </c>
      <c r="D242" s="35" t="s">
        <v>3355</v>
      </c>
      <c r="E242" s="35" t="s">
        <v>3417</v>
      </c>
      <c r="F242" s="35" t="s">
        <v>3986</v>
      </c>
      <c r="G242" s="35" t="s">
        <v>3426</v>
      </c>
      <c r="H242" s="35" t="s">
        <v>3417</v>
      </c>
      <c r="I242" s="35" t="s">
        <v>3420</v>
      </c>
      <c r="J242" s="35" t="s">
        <v>7597</v>
      </c>
      <c r="K242" s="49" t="str">
        <f t="shared" si="6"/>
        <v>000100004001002208</v>
      </c>
    </row>
    <row r="243" spans="1:11" s="3" customFormat="1">
      <c r="A243" s="28" t="s">
        <v>3713</v>
      </c>
      <c r="B243" s="27" t="str">
        <f t="shared" si="7"/>
        <v>通信/设备信息/移动端设备品牌/惠普</v>
      </c>
      <c r="C243" s="28">
        <v>4</v>
      </c>
      <c r="D243" s="35" t="s">
        <v>3355</v>
      </c>
      <c r="E243" s="35" t="s">
        <v>3417</v>
      </c>
      <c r="F243" s="35" t="s">
        <v>3986</v>
      </c>
      <c r="G243" s="35" t="s">
        <v>3426</v>
      </c>
      <c r="H243" s="35" t="s">
        <v>3417</v>
      </c>
      <c r="I243" s="35" t="s">
        <v>3420</v>
      </c>
      <c r="J243" s="35" t="s">
        <v>7598</v>
      </c>
      <c r="K243" s="49" t="str">
        <f t="shared" si="6"/>
        <v>000100004001002209</v>
      </c>
    </row>
    <row r="244" spans="1:11" s="3" customFormat="1">
      <c r="A244" s="28" t="s">
        <v>3714</v>
      </c>
      <c r="B244" s="27" t="str">
        <f t="shared" si="7"/>
        <v>通信/设备信息/移动端设备品牌/恒基伟业</v>
      </c>
      <c r="C244" s="28">
        <v>4</v>
      </c>
      <c r="D244" s="35" t="s">
        <v>3355</v>
      </c>
      <c r="E244" s="35" t="s">
        <v>3417</v>
      </c>
      <c r="F244" s="35" t="s">
        <v>3986</v>
      </c>
      <c r="G244" s="35" t="s">
        <v>3426</v>
      </c>
      <c r="H244" s="35" t="s">
        <v>3417</v>
      </c>
      <c r="I244" s="35" t="s">
        <v>3420</v>
      </c>
      <c r="J244" s="35" t="s">
        <v>7599</v>
      </c>
      <c r="K244" s="49" t="str">
        <f t="shared" si="6"/>
        <v>000100004001002210</v>
      </c>
    </row>
    <row r="245" spans="1:11" s="3" customFormat="1">
      <c r="A245" s="28" t="s">
        <v>3715</v>
      </c>
      <c r="B245" s="27" t="str">
        <f t="shared" si="7"/>
        <v>通信/设备信息/移动端设备品牌/hTY</v>
      </c>
      <c r="C245" s="28">
        <v>4</v>
      </c>
      <c r="D245" s="35" t="s">
        <v>3355</v>
      </c>
      <c r="E245" s="35" t="s">
        <v>3417</v>
      </c>
      <c r="F245" s="35" t="s">
        <v>3986</v>
      </c>
      <c r="G245" s="35" t="s">
        <v>3426</v>
      </c>
      <c r="H245" s="35" t="s">
        <v>3417</v>
      </c>
      <c r="I245" s="35" t="s">
        <v>3420</v>
      </c>
      <c r="J245" s="35" t="s">
        <v>7600</v>
      </c>
      <c r="K245" s="49" t="str">
        <f t="shared" si="6"/>
        <v>000100004001002211</v>
      </c>
    </row>
    <row r="246" spans="1:11" s="3" customFormat="1">
      <c r="A246" s="28" t="s">
        <v>3716</v>
      </c>
      <c r="B246" s="27" t="str">
        <f t="shared" si="7"/>
        <v>通信/设备信息/移动端设备品牌/华录</v>
      </c>
      <c r="C246" s="28">
        <v>4</v>
      </c>
      <c r="D246" s="35" t="s">
        <v>3355</v>
      </c>
      <c r="E246" s="35" t="s">
        <v>3417</v>
      </c>
      <c r="F246" s="35" t="s">
        <v>3986</v>
      </c>
      <c r="G246" s="35" t="s">
        <v>3426</v>
      </c>
      <c r="H246" s="35" t="s">
        <v>3417</v>
      </c>
      <c r="I246" s="35" t="s">
        <v>3420</v>
      </c>
      <c r="J246" s="35" t="s">
        <v>7601</v>
      </c>
      <c r="K246" s="49" t="str">
        <f t="shared" si="6"/>
        <v>000100004001002212</v>
      </c>
    </row>
    <row r="247" spans="1:11" s="3" customFormat="1">
      <c r="A247" s="28" t="s">
        <v>3717</v>
      </c>
      <c r="B247" s="27" t="str">
        <f t="shared" si="7"/>
        <v>通信/设备信息/移动端设备品牌/华讯</v>
      </c>
      <c r="C247" s="28">
        <v>4</v>
      </c>
      <c r="D247" s="35" t="s">
        <v>3355</v>
      </c>
      <c r="E247" s="35" t="s">
        <v>3417</v>
      </c>
      <c r="F247" s="35" t="s">
        <v>3986</v>
      </c>
      <c r="G247" s="35" t="s">
        <v>3426</v>
      </c>
      <c r="H247" s="35" t="s">
        <v>3417</v>
      </c>
      <c r="I247" s="35" t="s">
        <v>3420</v>
      </c>
      <c r="J247" s="35" t="s">
        <v>7602</v>
      </c>
      <c r="K247" s="49" t="str">
        <f t="shared" si="6"/>
        <v>000100004001002213</v>
      </c>
    </row>
    <row r="248" spans="1:11" s="3" customFormat="1">
      <c r="A248" s="28" t="s">
        <v>3718</v>
      </c>
      <c r="B248" s="27" t="str">
        <f t="shared" si="7"/>
        <v>通信/设备信息/移动端设备品牌/华禹</v>
      </c>
      <c r="C248" s="28">
        <v>4</v>
      </c>
      <c r="D248" s="35" t="s">
        <v>3355</v>
      </c>
      <c r="E248" s="35" t="s">
        <v>3417</v>
      </c>
      <c r="F248" s="35" t="s">
        <v>3986</v>
      </c>
      <c r="G248" s="35" t="s">
        <v>3426</v>
      </c>
      <c r="H248" s="35" t="s">
        <v>3417</v>
      </c>
      <c r="I248" s="35" t="s">
        <v>3420</v>
      </c>
      <c r="J248" s="35" t="s">
        <v>7603</v>
      </c>
      <c r="K248" s="49" t="str">
        <f t="shared" si="6"/>
        <v>000100004001002214</v>
      </c>
    </row>
    <row r="249" spans="1:11" s="3" customFormat="1">
      <c r="A249" s="28" t="s">
        <v>3719</v>
      </c>
      <c r="B249" s="27" t="str">
        <f t="shared" si="7"/>
        <v>通信/设备信息/移动端设备品牌/现代</v>
      </c>
      <c r="C249" s="28">
        <v>4</v>
      </c>
      <c r="D249" s="35" t="s">
        <v>3355</v>
      </c>
      <c r="E249" s="35" t="s">
        <v>3417</v>
      </c>
      <c r="F249" s="35" t="s">
        <v>3986</v>
      </c>
      <c r="G249" s="35" t="s">
        <v>3426</v>
      </c>
      <c r="H249" s="35" t="s">
        <v>3417</v>
      </c>
      <c r="I249" s="35" t="s">
        <v>3420</v>
      </c>
      <c r="J249" s="35" t="s">
        <v>7604</v>
      </c>
      <c r="K249" s="49" t="str">
        <f t="shared" si="6"/>
        <v>000100004001002215</v>
      </c>
    </row>
    <row r="250" spans="1:11" s="3" customFormat="1">
      <c r="A250" s="28" t="s">
        <v>3720</v>
      </c>
      <c r="B250" s="27" t="str">
        <f t="shared" si="7"/>
        <v>通信/设备信息/移动端设备品牌/IDO</v>
      </c>
      <c r="C250" s="28">
        <v>4</v>
      </c>
      <c r="D250" s="35" t="s">
        <v>3355</v>
      </c>
      <c r="E250" s="35" t="s">
        <v>3417</v>
      </c>
      <c r="F250" s="35" t="s">
        <v>3986</v>
      </c>
      <c r="G250" s="35" t="s">
        <v>3426</v>
      </c>
      <c r="H250" s="35" t="s">
        <v>3417</v>
      </c>
      <c r="I250" s="35" t="s">
        <v>3420</v>
      </c>
      <c r="J250" s="35" t="s">
        <v>7605</v>
      </c>
      <c r="K250" s="49" t="str">
        <f t="shared" si="6"/>
        <v>000100004001002216</v>
      </c>
    </row>
    <row r="251" spans="1:11" s="3" customFormat="1">
      <c r="A251" s="28" t="s">
        <v>3721</v>
      </c>
      <c r="B251" s="27" t="str">
        <f t="shared" si="7"/>
        <v>通信/设备信息/移动端设备品牌/ilove</v>
      </c>
      <c r="C251" s="28">
        <v>4</v>
      </c>
      <c r="D251" s="35" t="s">
        <v>3355</v>
      </c>
      <c r="E251" s="35" t="s">
        <v>3417</v>
      </c>
      <c r="F251" s="35" t="s">
        <v>3986</v>
      </c>
      <c r="G251" s="35" t="s">
        <v>3426</v>
      </c>
      <c r="H251" s="35" t="s">
        <v>3417</v>
      </c>
      <c r="I251" s="35" t="s">
        <v>3420</v>
      </c>
      <c r="J251" s="35" t="s">
        <v>7606</v>
      </c>
      <c r="K251" s="49" t="str">
        <f t="shared" si="6"/>
        <v>000100004001002217</v>
      </c>
    </row>
    <row r="252" spans="1:11" s="3" customFormat="1">
      <c r="A252" s="28" t="s">
        <v>3722</v>
      </c>
      <c r="B252" s="27" t="str">
        <f t="shared" si="7"/>
        <v>通信/设备信息/移动端设备品牌/imoo</v>
      </c>
      <c r="C252" s="28">
        <v>4</v>
      </c>
      <c r="D252" s="35" t="s">
        <v>3355</v>
      </c>
      <c r="E252" s="35" t="s">
        <v>3417</v>
      </c>
      <c r="F252" s="35" t="s">
        <v>3986</v>
      </c>
      <c r="G252" s="35" t="s">
        <v>3426</v>
      </c>
      <c r="H252" s="35" t="s">
        <v>3417</v>
      </c>
      <c r="I252" s="35" t="s">
        <v>3420</v>
      </c>
      <c r="J252" s="35" t="s">
        <v>7607</v>
      </c>
      <c r="K252" s="49" t="str">
        <f t="shared" si="6"/>
        <v>000100004001002218</v>
      </c>
    </row>
    <row r="253" spans="1:11" s="3" customFormat="1">
      <c r="A253" s="28" t="s">
        <v>3723</v>
      </c>
      <c r="B253" s="27" t="str">
        <f t="shared" si="7"/>
        <v>通信/设备信息/移动端设备品牌/康师傅</v>
      </c>
      <c r="C253" s="28">
        <v>4</v>
      </c>
      <c r="D253" s="35" t="s">
        <v>3355</v>
      </c>
      <c r="E253" s="35" t="s">
        <v>3417</v>
      </c>
      <c r="F253" s="35" t="s">
        <v>3986</v>
      </c>
      <c r="G253" s="35" t="s">
        <v>3426</v>
      </c>
      <c r="H253" s="35" t="s">
        <v>3417</v>
      </c>
      <c r="I253" s="35" t="s">
        <v>3420</v>
      </c>
      <c r="J253" s="35" t="s">
        <v>7608</v>
      </c>
      <c r="K253" s="49" t="str">
        <f t="shared" si="6"/>
        <v>000100004001002219</v>
      </c>
    </row>
    <row r="254" spans="1:11" s="3" customFormat="1">
      <c r="A254" s="28" t="s">
        <v>3724</v>
      </c>
      <c r="B254" s="27" t="str">
        <f t="shared" si="7"/>
        <v>通信/设备信息/移动端设备品牌/伊诺</v>
      </c>
      <c r="C254" s="28">
        <v>4</v>
      </c>
      <c r="D254" s="35" t="s">
        <v>3355</v>
      </c>
      <c r="E254" s="35" t="s">
        <v>3417</v>
      </c>
      <c r="F254" s="35" t="s">
        <v>3986</v>
      </c>
      <c r="G254" s="35" t="s">
        <v>3426</v>
      </c>
      <c r="H254" s="35" t="s">
        <v>3417</v>
      </c>
      <c r="I254" s="35" t="s">
        <v>3420</v>
      </c>
      <c r="J254" s="35" t="s">
        <v>7609</v>
      </c>
      <c r="K254" s="49" t="str">
        <f t="shared" si="6"/>
        <v>000100004001002220</v>
      </c>
    </row>
    <row r="255" spans="1:11" s="3" customFormat="1">
      <c r="A255" s="28" t="s">
        <v>3725</v>
      </c>
      <c r="B255" s="27" t="str">
        <f t="shared" si="7"/>
        <v>通信/设备信息/移动端设备品牌/innos</v>
      </c>
      <c r="C255" s="28">
        <v>4</v>
      </c>
      <c r="D255" s="35" t="s">
        <v>3355</v>
      </c>
      <c r="E255" s="35" t="s">
        <v>3417</v>
      </c>
      <c r="F255" s="35" t="s">
        <v>3986</v>
      </c>
      <c r="G255" s="35" t="s">
        <v>3426</v>
      </c>
      <c r="H255" s="35" t="s">
        <v>3417</v>
      </c>
      <c r="I255" s="35" t="s">
        <v>3420</v>
      </c>
      <c r="J255" s="35" t="s">
        <v>7610</v>
      </c>
      <c r="K255" s="49" t="str">
        <f t="shared" si="6"/>
        <v>000100004001002221</v>
      </c>
    </row>
    <row r="256" spans="1:11" s="3" customFormat="1">
      <c r="A256" s="28" t="s">
        <v>3726</v>
      </c>
      <c r="B256" s="27" t="str">
        <f t="shared" si="7"/>
        <v>通信/设备信息/移动端设备品牌/INQ</v>
      </c>
      <c r="C256" s="28">
        <v>4</v>
      </c>
      <c r="D256" s="35" t="s">
        <v>3355</v>
      </c>
      <c r="E256" s="35" t="s">
        <v>3417</v>
      </c>
      <c r="F256" s="35" t="s">
        <v>3986</v>
      </c>
      <c r="G256" s="35" t="s">
        <v>3426</v>
      </c>
      <c r="H256" s="35" t="s">
        <v>3417</v>
      </c>
      <c r="I256" s="35" t="s">
        <v>3420</v>
      </c>
      <c r="J256" s="35" t="s">
        <v>7611</v>
      </c>
      <c r="K256" s="49" t="str">
        <f t="shared" si="6"/>
        <v>000100004001002222</v>
      </c>
    </row>
    <row r="257" spans="1:11" s="3" customFormat="1">
      <c r="A257" s="28" t="s">
        <v>3727</v>
      </c>
      <c r="B257" s="27" t="str">
        <f t="shared" si="7"/>
        <v>通信/设备信息/移动端设备品牌/英特尔</v>
      </c>
      <c r="C257" s="28">
        <v>4</v>
      </c>
      <c r="D257" s="35" t="s">
        <v>3355</v>
      </c>
      <c r="E257" s="35" t="s">
        <v>3417</v>
      </c>
      <c r="F257" s="35" t="s">
        <v>3986</v>
      </c>
      <c r="G257" s="35" t="s">
        <v>3426</v>
      </c>
      <c r="H257" s="35" t="s">
        <v>3417</v>
      </c>
      <c r="I257" s="35" t="s">
        <v>3420</v>
      </c>
      <c r="J257" s="35" t="s">
        <v>7612</v>
      </c>
      <c r="K257" s="49" t="str">
        <f t="shared" si="6"/>
        <v>000100004001002223</v>
      </c>
    </row>
    <row r="258" spans="1:11" s="3" customFormat="1">
      <c r="A258" s="28" t="s">
        <v>3728</v>
      </c>
      <c r="B258" s="27" t="str">
        <f t="shared" si="7"/>
        <v>通信/设备信息/移动端设备品牌/欧盛</v>
      </c>
      <c r="C258" s="28">
        <v>4</v>
      </c>
      <c r="D258" s="35" t="s">
        <v>3355</v>
      </c>
      <c r="E258" s="35" t="s">
        <v>3417</v>
      </c>
      <c r="F258" s="35" t="s">
        <v>3986</v>
      </c>
      <c r="G258" s="35" t="s">
        <v>3426</v>
      </c>
      <c r="H258" s="35" t="s">
        <v>3417</v>
      </c>
      <c r="I258" s="35" t="s">
        <v>3420</v>
      </c>
      <c r="J258" s="35" t="s">
        <v>7613</v>
      </c>
      <c r="K258" s="49" t="str">
        <f t="shared" ref="K258:K321" si="8">D258&amp;E258&amp;F258&amp;G258&amp;H258&amp;I258&amp;J258</f>
        <v>000100004001002224</v>
      </c>
    </row>
    <row r="259" spans="1:11" s="3" customFormat="1">
      <c r="A259" s="28" t="s">
        <v>3729</v>
      </c>
      <c r="B259" s="27" t="str">
        <f t="shared" si="7"/>
        <v>通信/设备信息/移动端设备品牌/华银</v>
      </c>
      <c r="C259" s="28">
        <v>4</v>
      </c>
      <c r="D259" s="35" t="s">
        <v>3355</v>
      </c>
      <c r="E259" s="35" t="s">
        <v>3417</v>
      </c>
      <c r="F259" s="35" t="s">
        <v>3986</v>
      </c>
      <c r="G259" s="35" t="s">
        <v>3426</v>
      </c>
      <c r="H259" s="35" t="s">
        <v>3417</v>
      </c>
      <c r="I259" s="35" t="s">
        <v>3420</v>
      </c>
      <c r="J259" s="35" t="s">
        <v>7614</v>
      </c>
      <c r="K259" s="49" t="str">
        <f t="shared" si="8"/>
        <v>000100004001002225</v>
      </c>
    </row>
    <row r="260" spans="1:11" s="3" customFormat="1">
      <c r="A260" s="28" t="s">
        <v>3730</v>
      </c>
      <c r="B260" s="27" t="str">
        <f t="shared" si="7"/>
        <v>通信/设备信息/移动端设备品牌/IUNI</v>
      </c>
      <c r="C260" s="28">
        <v>4</v>
      </c>
      <c r="D260" s="35" t="s">
        <v>3355</v>
      </c>
      <c r="E260" s="35" t="s">
        <v>3417</v>
      </c>
      <c r="F260" s="35" t="s">
        <v>3986</v>
      </c>
      <c r="G260" s="35" t="s">
        <v>3426</v>
      </c>
      <c r="H260" s="35" t="s">
        <v>3417</v>
      </c>
      <c r="I260" s="35" t="s">
        <v>3420</v>
      </c>
      <c r="J260" s="35" t="s">
        <v>7615</v>
      </c>
      <c r="K260" s="49" t="str">
        <f t="shared" si="8"/>
        <v>000100004001002226</v>
      </c>
    </row>
    <row r="261" spans="1:11" s="3" customFormat="1">
      <c r="A261" s="28" t="s">
        <v>3731</v>
      </c>
      <c r="B261" s="27" t="str">
        <f t="shared" si="7"/>
        <v>通信/设备信息/移动端设备品牌/ivvi</v>
      </c>
      <c r="C261" s="28">
        <v>4</v>
      </c>
      <c r="D261" s="35" t="s">
        <v>3355</v>
      </c>
      <c r="E261" s="35" t="s">
        <v>3417</v>
      </c>
      <c r="F261" s="35" t="s">
        <v>3986</v>
      </c>
      <c r="G261" s="35" t="s">
        <v>3426</v>
      </c>
      <c r="H261" s="35" t="s">
        <v>3417</v>
      </c>
      <c r="I261" s="35" t="s">
        <v>3420</v>
      </c>
      <c r="J261" s="35" t="s">
        <v>7616</v>
      </c>
      <c r="K261" s="49" t="str">
        <f t="shared" si="8"/>
        <v>000100004001002227</v>
      </c>
    </row>
    <row r="262" spans="1:11" s="3" customFormat="1">
      <c r="A262" s="28" t="s">
        <v>3732</v>
      </c>
      <c r="B262" s="27" t="str">
        <f t="shared" si="7"/>
        <v>通信/设备信息/移动端设备品牌/iwoo</v>
      </c>
      <c r="C262" s="28">
        <v>4</v>
      </c>
      <c r="D262" s="35" t="s">
        <v>3355</v>
      </c>
      <c r="E262" s="35" t="s">
        <v>3417</v>
      </c>
      <c r="F262" s="35" t="s">
        <v>3986</v>
      </c>
      <c r="G262" s="35" t="s">
        <v>3426</v>
      </c>
      <c r="H262" s="35" t="s">
        <v>3417</v>
      </c>
      <c r="I262" s="35" t="s">
        <v>3420</v>
      </c>
      <c r="J262" s="35" t="s">
        <v>7617</v>
      </c>
      <c r="K262" s="49" t="str">
        <f t="shared" si="8"/>
        <v>000100004001002228</v>
      </c>
    </row>
    <row r="263" spans="1:11" s="3" customFormat="1">
      <c r="A263" s="28" t="s">
        <v>3733</v>
      </c>
      <c r="B263" s="27" t="str">
        <f t="shared" si="7"/>
        <v>通信/设备信息/移动端设备品牌/金鹏</v>
      </c>
      <c r="C263" s="28">
        <v>4</v>
      </c>
      <c r="D263" s="35" t="s">
        <v>3355</v>
      </c>
      <c r="E263" s="35" t="s">
        <v>3417</v>
      </c>
      <c r="F263" s="35" t="s">
        <v>3986</v>
      </c>
      <c r="G263" s="35" t="s">
        <v>3426</v>
      </c>
      <c r="H263" s="35" t="s">
        <v>3417</v>
      </c>
      <c r="I263" s="35" t="s">
        <v>3420</v>
      </c>
      <c r="J263" s="35" t="s">
        <v>7618</v>
      </c>
      <c r="K263" s="49" t="str">
        <f t="shared" si="8"/>
        <v>000100004001002229</v>
      </c>
    </row>
    <row r="264" spans="1:11" s="3" customFormat="1">
      <c r="A264" s="28" t="s">
        <v>3734</v>
      </c>
      <c r="B264" s="27" t="str">
        <f t="shared" si="7"/>
        <v>通信/设备信息/移动端设备品牌/jolla</v>
      </c>
      <c r="C264" s="28">
        <v>4</v>
      </c>
      <c r="D264" s="35" t="s">
        <v>3355</v>
      </c>
      <c r="E264" s="35" t="s">
        <v>3417</v>
      </c>
      <c r="F264" s="35" t="s">
        <v>3986</v>
      </c>
      <c r="G264" s="35" t="s">
        <v>3426</v>
      </c>
      <c r="H264" s="35" t="s">
        <v>3417</v>
      </c>
      <c r="I264" s="35" t="s">
        <v>3420</v>
      </c>
      <c r="J264" s="35" t="s">
        <v>7619</v>
      </c>
      <c r="K264" s="49" t="str">
        <f t="shared" si="8"/>
        <v>000100004001002230</v>
      </c>
    </row>
    <row r="265" spans="1:11" s="3" customFormat="1">
      <c r="A265" s="28" t="s">
        <v>3735</v>
      </c>
      <c r="B265" s="27" t="str">
        <f t="shared" si="7"/>
        <v>通信/设备信息/移动端设备品牌/知己</v>
      </c>
      <c r="C265" s="28">
        <v>4</v>
      </c>
      <c r="D265" s="35" t="s">
        <v>3355</v>
      </c>
      <c r="E265" s="35" t="s">
        <v>3417</v>
      </c>
      <c r="F265" s="35" t="s">
        <v>3986</v>
      </c>
      <c r="G265" s="35" t="s">
        <v>3426</v>
      </c>
      <c r="H265" s="35" t="s">
        <v>3417</v>
      </c>
      <c r="I265" s="35" t="s">
        <v>3420</v>
      </c>
      <c r="J265" s="35" t="s">
        <v>7620</v>
      </c>
      <c r="K265" s="49" t="str">
        <f t="shared" si="8"/>
        <v>000100004001002231</v>
      </c>
    </row>
    <row r="266" spans="1:11" s="3" customFormat="1">
      <c r="A266" s="28" t="s">
        <v>3736</v>
      </c>
      <c r="B266" s="27" t="str">
        <f t="shared" si="7"/>
        <v>通信/设备信息/移动端设备品牌/junyu</v>
      </c>
      <c r="C266" s="28">
        <v>4</v>
      </c>
      <c r="D266" s="35" t="s">
        <v>3355</v>
      </c>
      <c r="E266" s="35" t="s">
        <v>3417</v>
      </c>
      <c r="F266" s="35" t="s">
        <v>3986</v>
      </c>
      <c r="G266" s="35" t="s">
        <v>3426</v>
      </c>
      <c r="H266" s="35" t="s">
        <v>3417</v>
      </c>
      <c r="I266" s="35" t="s">
        <v>3420</v>
      </c>
      <c r="J266" s="35" t="s">
        <v>7621</v>
      </c>
      <c r="K266" s="49" t="str">
        <f t="shared" si="8"/>
        <v>000100004001002232</v>
      </c>
    </row>
    <row r="267" spans="1:11" s="3" customFormat="1">
      <c r="A267" s="28" t="s">
        <v>3737</v>
      </c>
      <c r="B267" s="27" t="str">
        <f t="shared" si="7"/>
        <v>通信/设备信息/移动端设备品牌/KAZAM</v>
      </c>
      <c r="C267" s="28">
        <v>4</v>
      </c>
      <c r="D267" s="35" t="s">
        <v>3355</v>
      </c>
      <c r="E267" s="35" t="s">
        <v>3417</v>
      </c>
      <c r="F267" s="35" t="s">
        <v>3986</v>
      </c>
      <c r="G267" s="35" t="s">
        <v>3426</v>
      </c>
      <c r="H267" s="35" t="s">
        <v>3417</v>
      </c>
      <c r="I267" s="35" t="s">
        <v>3420</v>
      </c>
      <c r="J267" s="35" t="s">
        <v>7622</v>
      </c>
      <c r="K267" s="49" t="str">
        <f t="shared" si="8"/>
        <v>000100004001002233</v>
      </c>
    </row>
    <row r="268" spans="1:11" s="3" customFormat="1">
      <c r="A268" s="28" t="s">
        <v>3738</v>
      </c>
      <c r="B268" s="27" t="str">
        <f t="shared" si="7"/>
        <v>通信/设备信息/移动端设备品牌/科宝</v>
      </c>
      <c r="C268" s="28">
        <v>4</v>
      </c>
      <c r="D268" s="35" t="s">
        <v>3355</v>
      </c>
      <c r="E268" s="35" t="s">
        <v>3417</v>
      </c>
      <c r="F268" s="35" t="s">
        <v>3986</v>
      </c>
      <c r="G268" s="35" t="s">
        <v>3426</v>
      </c>
      <c r="H268" s="35" t="s">
        <v>3417</v>
      </c>
      <c r="I268" s="35" t="s">
        <v>3420</v>
      </c>
      <c r="J268" s="35" t="s">
        <v>7623</v>
      </c>
      <c r="K268" s="49" t="str">
        <f t="shared" si="8"/>
        <v>000100004001002234</v>
      </c>
    </row>
    <row r="269" spans="1:11" s="3" customFormat="1">
      <c r="A269" s="28" t="s">
        <v>3739</v>
      </c>
      <c r="B269" s="27" t="str">
        <f t="shared" si="7"/>
        <v>通信/设备信息/移动端设备品牌/科健</v>
      </c>
      <c r="C269" s="28">
        <v>4</v>
      </c>
      <c r="D269" s="35" t="s">
        <v>3355</v>
      </c>
      <c r="E269" s="35" t="s">
        <v>3417</v>
      </c>
      <c r="F269" s="35" t="s">
        <v>3986</v>
      </c>
      <c r="G269" s="35" t="s">
        <v>3426</v>
      </c>
      <c r="H269" s="35" t="s">
        <v>3417</v>
      </c>
      <c r="I269" s="35" t="s">
        <v>3420</v>
      </c>
      <c r="J269" s="35" t="s">
        <v>7624</v>
      </c>
      <c r="K269" s="49" t="str">
        <f t="shared" si="8"/>
        <v>000100004001002235</v>
      </c>
    </row>
    <row r="270" spans="1:11" s="3" customFormat="1">
      <c r="A270" s="28" t="s">
        <v>3740</v>
      </c>
      <c r="B270" s="27" t="str">
        <f t="shared" si="7"/>
        <v>通信/设备信息/移动端设备品牌/科诺</v>
      </c>
      <c r="C270" s="28">
        <v>4</v>
      </c>
      <c r="D270" s="35" t="s">
        <v>3355</v>
      </c>
      <c r="E270" s="35" t="s">
        <v>3417</v>
      </c>
      <c r="F270" s="35" t="s">
        <v>3986</v>
      </c>
      <c r="G270" s="35" t="s">
        <v>3426</v>
      </c>
      <c r="H270" s="35" t="s">
        <v>3417</v>
      </c>
      <c r="I270" s="35" t="s">
        <v>3420</v>
      </c>
      <c r="J270" s="35" t="s">
        <v>7625</v>
      </c>
      <c r="K270" s="49" t="str">
        <f t="shared" si="8"/>
        <v>000100004001002236</v>
      </c>
    </row>
    <row r="271" spans="1:11" s="3" customFormat="1">
      <c r="A271" s="28" t="s">
        <v>3741</v>
      </c>
      <c r="B271" s="27" t="str">
        <f t="shared" si="7"/>
        <v>通信/设备信息/移动端设备品牌/垦鑫达</v>
      </c>
      <c r="C271" s="28">
        <v>4</v>
      </c>
      <c r="D271" s="35" t="s">
        <v>3355</v>
      </c>
      <c r="E271" s="35" t="s">
        <v>3417</v>
      </c>
      <c r="F271" s="35" t="s">
        <v>3986</v>
      </c>
      <c r="G271" s="35" t="s">
        <v>3426</v>
      </c>
      <c r="H271" s="35" t="s">
        <v>3417</v>
      </c>
      <c r="I271" s="35" t="s">
        <v>3420</v>
      </c>
      <c r="J271" s="35" t="s">
        <v>7626</v>
      </c>
      <c r="K271" s="49" t="str">
        <f t="shared" si="8"/>
        <v>000100004001002237</v>
      </c>
    </row>
    <row r="272" spans="1:11" s="3" customFormat="1">
      <c r="A272" s="28" t="s">
        <v>3742</v>
      </c>
      <c r="B272" s="27" t="str">
        <f t="shared" si="7"/>
        <v>通信/设备信息/移动端设备品牌/凯利通</v>
      </c>
      <c r="C272" s="28">
        <v>4</v>
      </c>
      <c r="D272" s="35" t="s">
        <v>3355</v>
      </c>
      <c r="E272" s="35" t="s">
        <v>3417</v>
      </c>
      <c r="F272" s="35" t="s">
        <v>3986</v>
      </c>
      <c r="G272" s="35" t="s">
        <v>3426</v>
      </c>
      <c r="H272" s="35" t="s">
        <v>3417</v>
      </c>
      <c r="I272" s="35" t="s">
        <v>3420</v>
      </c>
      <c r="J272" s="35" t="s">
        <v>7627</v>
      </c>
      <c r="K272" s="49" t="str">
        <f t="shared" si="8"/>
        <v>000100004001002238</v>
      </c>
    </row>
    <row r="273" spans="1:11" s="3" customFormat="1">
      <c r="A273" s="28" t="s">
        <v>3743</v>
      </c>
      <c r="B273" s="27" t="str">
        <f t="shared" si="7"/>
        <v>通信/设备信息/移动端设备品牌/柯达</v>
      </c>
      <c r="C273" s="28">
        <v>4</v>
      </c>
      <c r="D273" s="35" t="s">
        <v>3355</v>
      </c>
      <c r="E273" s="35" t="s">
        <v>3417</v>
      </c>
      <c r="F273" s="35" t="s">
        <v>3986</v>
      </c>
      <c r="G273" s="35" t="s">
        <v>3426</v>
      </c>
      <c r="H273" s="35" t="s">
        <v>3417</v>
      </c>
      <c r="I273" s="35" t="s">
        <v>3420</v>
      </c>
      <c r="J273" s="35" t="s">
        <v>7628</v>
      </c>
      <c r="K273" s="49" t="str">
        <f t="shared" si="8"/>
        <v>000100004001002239</v>
      </c>
    </row>
    <row r="274" spans="1:11" s="3" customFormat="1">
      <c r="A274" s="28" t="s">
        <v>3744</v>
      </c>
      <c r="B274" s="27" t="str">
        <f t="shared" si="7"/>
        <v>通信/设备信息/移动端设备品牌/港利通</v>
      </c>
      <c r="C274" s="28">
        <v>4</v>
      </c>
      <c r="D274" s="35" t="s">
        <v>3355</v>
      </c>
      <c r="E274" s="35" t="s">
        <v>3417</v>
      </c>
      <c r="F274" s="35" t="s">
        <v>3986</v>
      </c>
      <c r="G274" s="35" t="s">
        <v>3426</v>
      </c>
      <c r="H274" s="35" t="s">
        <v>3417</v>
      </c>
      <c r="I274" s="35" t="s">
        <v>3420</v>
      </c>
      <c r="J274" s="35" t="s">
        <v>7629</v>
      </c>
      <c r="K274" s="49" t="str">
        <f t="shared" si="8"/>
        <v>000100004001002240</v>
      </c>
    </row>
    <row r="275" spans="1:11" s="3" customFormat="1">
      <c r="A275" s="28" t="s">
        <v>3745</v>
      </c>
      <c r="B275" s="27" t="str">
        <f t="shared" si="7"/>
        <v>通信/设备信息/移动端设备品牌/京瓷</v>
      </c>
      <c r="C275" s="28">
        <v>4</v>
      </c>
      <c r="D275" s="35" t="s">
        <v>3355</v>
      </c>
      <c r="E275" s="35" t="s">
        <v>3417</v>
      </c>
      <c r="F275" s="35" t="s">
        <v>3986</v>
      </c>
      <c r="G275" s="35" t="s">
        <v>3426</v>
      </c>
      <c r="H275" s="35" t="s">
        <v>3417</v>
      </c>
      <c r="I275" s="35" t="s">
        <v>3420</v>
      </c>
      <c r="J275" s="35" t="s">
        <v>7630</v>
      </c>
      <c r="K275" s="49" t="str">
        <f t="shared" si="8"/>
        <v>000100004001002241</v>
      </c>
    </row>
    <row r="276" spans="1:11" s="3" customFormat="1">
      <c r="A276" s="28" t="s">
        <v>3746</v>
      </c>
      <c r="B276" s="27" t="str">
        <f t="shared" si="7"/>
        <v>通信/设备信息/移动端设备品牌/蓝天</v>
      </c>
      <c r="C276" s="28">
        <v>4</v>
      </c>
      <c r="D276" s="35" t="s">
        <v>3355</v>
      </c>
      <c r="E276" s="35" t="s">
        <v>3417</v>
      </c>
      <c r="F276" s="35" t="s">
        <v>3986</v>
      </c>
      <c r="G276" s="35" t="s">
        <v>3426</v>
      </c>
      <c r="H276" s="35" t="s">
        <v>3417</v>
      </c>
      <c r="I276" s="35" t="s">
        <v>3420</v>
      </c>
      <c r="J276" s="35" t="s">
        <v>7631</v>
      </c>
      <c r="K276" s="49" t="str">
        <f t="shared" si="8"/>
        <v>000100004001002242</v>
      </c>
    </row>
    <row r="277" spans="1:11" s="3" customFormat="1">
      <c r="A277" s="28" t="s">
        <v>3747</v>
      </c>
      <c r="B277" s="27" t="str">
        <f t="shared" si="7"/>
        <v>通信/设备信息/移动端设备品牌/浪潮</v>
      </c>
      <c r="C277" s="28">
        <v>4</v>
      </c>
      <c r="D277" s="35" t="s">
        <v>3355</v>
      </c>
      <c r="E277" s="35" t="s">
        <v>3417</v>
      </c>
      <c r="F277" s="35" t="s">
        <v>3986</v>
      </c>
      <c r="G277" s="35" t="s">
        <v>3426</v>
      </c>
      <c r="H277" s="35" t="s">
        <v>3417</v>
      </c>
      <c r="I277" s="35" t="s">
        <v>3420</v>
      </c>
      <c r="J277" s="35" t="s">
        <v>7632</v>
      </c>
      <c r="K277" s="49" t="str">
        <f t="shared" si="8"/>
        <v>000100004001002243</v>
      </c>
    </row>
    <row r="278" spans="1:11" s="3" customFormat="1">
      <c r="A278" s="28" t="s">
        <v>3748</v>
      </c>
      <c r="B278" s="27" t="str">
        <f t="shared" si="7"/>
        <v>通信/设备信息/移动端设备品牌/蓝星月</v>
      </c>
      <c r="C278" s="28">
        <v>4</v>
      </c>
      <c r="D278" s="35" t="s">
        <v>3355</v>
      </c>
      <c r="E278" s="35" t="s">
        <v>3417</v>
      </c>
      <c r="F278" s="35" t="s">
        <v>3986</v>
      </c>
      <c r="G278" s="35" t="s">
        <v>3426</v>
      </c>
      <c r="H278" s="35" t="s">
        <v>3417</v>
      </c>
      <c r="I278" s="35" t="s">
        <v>3420</v>
      </c>
      <c r="J278" s="35" t="s">
        <v>7633</v>
      </c>
      <c r="K278" s="49" t="str">
        <f t="shared" si="8"/>
        <v>000100004001002244</v>
      </c>
    </row>
    <row r="279" spans="1:11" s="3" customFormat="1">
      <c r="A279" s="28" t="s">
        <v>3749</v>
      </c>
      <c r="B279" s="27" t="str">
        <f t="shared" si="7"/>
        <v>通信/设备信息/移动端设备品牌/力派</v>
      </c>
      <c r="C279" s="28">
        <v>4</v>
      </c>
      <c r="D279" s="35" t="s">
        <v>3355</v>
      </c>
      <c r="E279" s="35" t="s">
        <v>3417</v>
      </c>
      <c r="F279" s="35" t="s">
        <v>3986</v>
      </c>
      <c r="G279" s="35" t="s">
        <v>3426</v>
      </c>
      <c r="H279" s="35" t="s">
        <v>3417</v>
      </c>
      <c r="I279" s="35" t="s">
        <v>3420</v>
      </c>
      <c r="J279" s="35" t="s">
        <v>7634</v>
      </c>
      <c r="K279" s="49" t="str">
        <f t="shared" si="8"/>
        <v>000100004001002245</v>
      </c>
    </row>
    <row r="280" spans="1:11" s="3" customFormat="1">
      <c r="A280" s="28" t="s">
        <v>3750</v>
      </c>
      <c r="B280" s="27" t="str">
        <f t="shared" si="7"/>
        <v>通信/设备信息/移动端设备品牌/明腾</v>
      </c>
      <c r="C280" s="28">
        <v>4</v>
      </c>
      <c r="D280" s="35" t="s">
        <v>3355</v>
      </c>
      <c r="E280" s="35" t="s">
        <v>3417</v>
      </c>
      <c r="F280" s="35" t="s">
        <v>3986</v>
      </c>
      <c r="G280" s="35" t="s">
        <v>3426</v>
      </c>
      <c r="H280" s="35" t="s">
        <v>3417</v>
      </c>
      <c r="I280" s="35" t="s">
        <v>3420</v>
      </c>
      <c r="J280" s="35" t="s">
        <v>7635</v>
      </c>
      <c r="K280" s="49" t="str">
        <f t="shared" si="8"/>
        <v>000100004001002246</v>
      </c>
    </row>
    <row r="281" spans="1:11" s="3" customFormat="1">
      <c r="A281" s="28" t="s">
        <v>3751</v>
      </c>
      <c r="B281" s="27" t="str">
        <f t="shared" si="7"/>
        <v>通信/设备信息/移动端设备品牌/乐丰</v>
      </c>
      <c r="C281" s="28">
        <v>4</v>
      </c>
      <c r="D281" s="35" t="s">
        <v>3355</v>
      </c>
      <c r="E281" s="35" t="s">
        <v>3417</v>
      </c>
      <c r="F281" s="35" t="s">
        <v>3986</v>
      </c>
      <c r="G281" s="35" t="s">
        <v>3426</v>
      </c>
      <c r="H281" s="35" t="s">
        <v>3417</v>
      </c>
      <c r="I281" s="35" t="s">
        <v>3420</v>
      </c>
      <c r="J281" s="35" t="s">
        <v>7636</v>
      </c>
      <c r="K281" s="49" t="str">
        <f t="shared" si="8"/>
        <v>000100004001002247</v>
      </c>
    </row>
    <row r="282" spans="1:11" s="3" customFormat="1">
      <c r="A282" s="28" t="s">
        <v>3752</v>
      </c>
      <c r="B282" s="27" t="str">
        <f t="shared" si="7"/>
        <v>通信/设备信息/移动端设备品牌/乐讯</v>
      </c>
      <c r="C282" s="28">
        <v>4</v>
      </c>
      <c r="D282" s="35" t="s">
        <v>3355</v>
      </c>
      <c r="E282" s="35" t="s">
        <v>3417</v>
      </c>
      <c r="F282" s="35" t="s">
        <v>3986</v>
      </c>
      <c r="G282" s="35" t="s">
        <v>3426</v>
      </c>
      <c r="H282" s="35" t="s">
        <v>3417</v>
      </c>
      <c r="I282" s="35" t="s">
        <v>3420</v>
      </c>
      <c r="J282" s="35" t="s">
        <v>7637</v>
      </c>
      <c r="K282" s="49" t="str">
        <f t="shared" si="8"/>
        <v>000100004001002248</v>
      </c>
    </row>
    <row r="283" spans="1:11" s="3" customFormat="1">
      <c r="A283" s="28" t="s">
        <v>3753</v>
      </c>
      <c r="B283" s="27" t="str">
        <f t="shared" si="7"/>
        <v>通信/设备信息/移动端设备品牌/联创</v>
      </c>
      <c r="C283" s="28">
        <v>4</v>
      </c>
      <c r="D283" s="35" t="s">
        <v>3355</v>
      </c>
      <c r="E283" s="35" t="s">
        <v>3417</v>
      </c>
      <c r="F283" s="35" t="s">
        <v>3986</v>
      </c>
      <c r="G283" s="35" t="s">
        <v>3426</v>
      </c>
      <c r="H283" s="35" t="s">
        <v>3417</v>
      </c>
      <c r="I283" s="35" t="s">
        <v>3420</v>
      </c>
      <c r="J283" s="35" t="s">
        <v>7638</v>
      </c>
      <c r="K283" s="49" t="str">
        <f t="shared" si="8"/>
        <v>000100004001002249</v>
      </c>
    </row>
    <row r="284" spans="1:11" s="3" customFormat="1">
      <c r="A284" s="28" t="s">
        <v>3754</v>
      </c>
      <c r="B284" s="27" t="str">
        <f t="shared" si="7"/>
        <v>通信/设备信息/移动端设备品牌/聆韵</v>
      </c>
      <c r="C284" s="28">
        <v>4</v>
      </c>
      <c r="D284" s="35" t="s">
        <v>3355</v>
      </c>
      <c r="E284" s="35" t="s">
        <v>3417</v>
      </c>
      <c r="F284" s="35" t="s">
        <v>3986</v>
      </c>
      <c r="G284" s="35" t="s">
        <v>3426</v>
      </c>
      <c r="H284" s="35" t="s">
        <v>3417</v>
      </c>
      <c r="I284" s="35" t="s">
        <v>3420</v>
      </c>
      <c r="J284" s="35" t="s">
        <v>7639</v>
      </c>
      <c r="K284" s="49" t="str">
        <f t="shared" si="8"/>
        <v>000100004001002250</v>
      </c>
    </row>
    <row r="285" spans="1:11" s="3" customFormat="1">
      <c r="A285" s="28" t="s">
        <v>3755</v>
      </c>
      <c r="B285" s="27" t="str">
        <f t="shared" si="7"/>
        <v>通信/设备信息/移动端设备品牌/朗讯</v>
      </c>
      <c r="C285" s="28">
        <v>4</v>
      </c>
      <c r="D285" s="35" t="s">
        <v>3355</v>
      </c>
      <c r="E285" s="35" t="s">
        <v>3417</v>
      </c>
      <c r="F285" s="35" t="s">
        <v>3986</v>
      </c>
      <c r="G285" s="35" t="s">
        <v>3426</v>
      </c>
      <c r="H285" s="35" t="s">
        <v>3417</v>
      </c>
      <c r="I285" s="35" t="s">
        <v>3420</v>
      </c>
      <c r="J285" s="35" t="s">
        <v>7640</v>
      </c>
      <c r="K285" s="49" t="str">
        <f t="shared" si="8"/>
        <v>000100004001002251</v>
      </c>
    </row>
    <row r="286" spans="1:11" s="3" customFormat="1">
      <c r="A286" s="28" t="s">
        <v>3756</v>
      </c>
      <c r="B286" s="27" t="str">
        <f t="shared" si="7"/>
        <v>通信/设备信息/移动端设备品牌/万利达</v>
      </c>
      <c r="C286" s="28">
        <v>4</v>
      </c>
      <c r="D286" s="35" t="s">
        <v>3355</v>
      </c>
      <c r="E286" s="35" t="s">
        <v>3417</v>
      </c>
      <c r="F286" s="35" t="s">
        <v>3986</v>
      </c>
      <c r="G286" s="35" t="s">
        <v>3426</v>
      </c>
      <c r="H286" s="35" t="s">
        <v>3417</v>
      </c>
      <c r="I286" s="35" t="s">
        <v>3420</v>
      </c>
      <c r="J286" s="35" t="s">
        <v>7641</v>
      </c>
      <c r="K286" s="49" t="str">
        <f t="shared" si="8"/>
        <v>000100004001002252</v>
      </c>
    </row>
    <row r="287" spans="1:11" s="3" customFormat="1">
      <c r="A287" s="28" t="s">
        <v>3757</v>
      </c>
      <c r="B287" s="27" t="str">
        <f t="shared" si="7"/>
        <v>通信/设备信息/移动端设备品牌/manta</v>
      </c>
      <c r="C287" s="28">
        <v>4</v>
      </c>
      <c r="D287" s="35" t="s">
        <v>3355</v>
      </c>
      <c r="E287" s="35" t="s">
        <v>3417</v>
      </c>
      <c r="F287" s="35" t="s">
        <v>3986</v>
      </c>
      <c r="G287" s="35" t="s">
        <v>3426</v>
      </c>
      <c r="H287" s="35" t="s">
        <v>3417</v>
      </c>
      <c r="I287" s="35" t="s">
        <v>3420</v>
      </c>
      <c r="J287" s="35" t="s">
        <v>7642</v>
      </c>
      <c r="K287" s="49" t="str">
        <f t="shared" si="8"/>
        <v>000100004001002253</v>
      </c>
    </row>
    <row r="288" spans="1:11" s="3" customFormat="1">
      <c r="A288" s="28" t="s">
        <v>3758</v>
      </c>
      <c r="B288" s="27" t="str">
        <f t="shared" si="7"/>
        <v>通信/设备信息/移动端设备品牌/万事通</v>
      </c>
      <c r="C288" s="28">
        <v>4</v>
      </c>
      <c r="D288" s="35" t="s">
        <v>3355</v>
      </c>
      <c r="E288" s="35" t="s">
        <v>3417</v>
      </c>
      <c r="F288" s="35" t="s">
        <v>3986</v>
      </c>
      <c r="G288" s="35" t="s">
        <v>3426</v>
      </c>
      <c r="H288" s="35" t="s">
        <v>3417</v>
      </c>
      <c r="I288" s="35" t="s">
        <v>3420</v>
      </c>
      <c r="J288" s="35" t="s">
        <v>7643</v>
      </c>
      <c r="K288" s="49" t="str">
        <f t="shared" si="8"/>
        <v>000100004001002254</v>
      </c>
    </row>
    <row r="289" spans="1:11" s="3" customFormat="1">
      <c r="A289" s="28" t="s">
        <v>3759</v>
      </c>
      <c r="B289" s="27" t="str">
        <f t="shared" si="7"/>
        <v>通信/设备信息/移动端设备品牌/美晨</v>
      </c>
      <c r="C289" s="28">
        <v>4</v>
      </c>
      <c r="D289" s="35" t="s">
        <v>3355</v>
      </c>
      <c r="E289" s="35" t="s">
        <v>3417</v>
      </c>
      <c r="F289" s="35" t="s">
        <v>3986</v>
      </c>
      <c r="G289" s="35" t="s">
        <v>3426</v>
      </c>
      <c r="H289" s="35" t="s">
        <v>3417</v>
      </c>
      <c r="I289" s="35" t="s">
        <v>3420</v>
      </c>
      <c r="J289" s="35" t="s">
        <v>7644</v>
      </c>
      <c r="K289" s="49" t="str">
        <f t="shared" si="8"/>
        <v>000100004001002255</v>
      </c>
    </row>
    <row r="290" spans="1:11" s="3" customFormat="1">
      <c r="A290" s="28" t="s">
        <v>3760</v>
      </c>
      <c r="B290" s="27" t="str">
        <f t="shared" si="7"/>
        <v>通信/设备信息/移动端设备品牌/魅蓝</v>
      </c>
      <c r="C290" s="28">
        <v>4</v>
      </c>
      <c r="D290" s="35" t="s">
        <v>3355</v>
      </c>
      <c r="E290" s="35" t="s">
        <v>3417</v>
      </c>
      <c r="F290" s="35" t="s">
        <v>3986</v>
      </c>
      <c r="G290" s="35" t="s">
        <v>3426</v>
      </c>
      <c r="H290" s="35" t="s">
        <v>3417</v>
      </c>
      <c r="I290" s="35" t="s">
        <v>3420</v>
      </c>
      <c r="J290" s="35" t="s">
        <v>7645</v>
      </c>
      <c r="K290" s="49" t="str">
        <f t="shared" si="8"/>
        <v>000100004001002256</v>
      </c>
    </row>
    <row r="291" spans="1:11" s="3" customFormat="1">
      <c r="A291" s="28" t="s">
        <v>3761</v>
      </c>
      <c r="B291" s="27" t="str">
        <f t="shared" ref="B291:B354" si="9">"通信/设备信息/移动端设备品牌/"&amp;A291</f>
        <v>通信/设备信息/移动端设备品牌/明泰</v>
      </c>
      <c r="C291" s="28">
        <v>4</v>
      </c>
      <c r="D291" s="35" t="s">
        <v>3355</v>
      </c>
      <c r="E291" s="35" t="s">
        <v>3417</v>
      </c>
      <c r="F291" s="35" t="s">
        <v>3986</v>
      </c>
      <c r="G291" s="35" t="s">
        <v>3426</v>
      </c>
      <c r="H291" s="35" t="s">
        <v>3417</v>
      </c>
      <c r="I291" s="35" t="s">
        <v>3420</v>
      </c>
      <c r="J291" s="35" t="s">
        <v>7646</v>
      </c>
      <c r="K291" s="49" t="str">
        <f t="shared" si="8"/>
        <v>000100004001002257</v>
      </c>
    </row>
    <row r="292" spans="1:11" s="3" customFormat="1">
      <c r="A292" s="28" t="s">
        <v>3762</v>
      </c>
      <c r="B292" s="27" t="str">
        <f t="shared" si="9"/>
        <v>通信/设备信息/移动端设备品牌/神达</v>
      </c>
      <c r="C292" s="28">
        <v>4</v>
      </c>
      <c r="D292" s="35" t="s">
        <v>3355</v>
      </c>
      <c r="E292" s="35" t="s">
        <v>3417</v>
      </c>
      <c r="F292" s="35" t="s">
        <v>3986</v>
      </c>
      <c r="G292" s="35" t="s">
        <v>3426</v>
      </c>
      <c r="H292" s="35" t="s">
        <v>3417</v>
      </c>
      <c r="I292" s="35" t="s">
        <v>3420</v>
      </c>
      <c r="J292" s="35" t="s">
        <v>7647</v>
      </c>
      <c r="K292" s="49" t="str">
        <f t="shared" si="8"/>
        <v>000100004001002258</v>
      </c>
    </row>
    <row r="293" spans="1:11" s="3" customFormat="1">
      <c r="A293" s="28" t="s">
        <v>3763</v>
      </c>
      <c r="B293" s="27" t="str">
        <f t="shared" si="9"/>
        <v>通信/设备信息/移动端设备品牌/三菱手机</v>
      </c>
      <c r="C293" s="28">
        <v>4</v>
      </c>
      <c r="D293" s="35" t="s">
        <v>3355</v>
      </c>
      <c r="E293" s="35" t="s">
        <v>3417</v>
      </c>
      <c r="F293" s="35" t="s">
        <v>3986</v>
      </c>
      <c r="G293" s="35" t="s">
        <v>3426</v>
      </c>
      <c r="H293" s="35" t="s">
        <v>3417</v>
      </c>
      <c r="I293" s="35" t="s">
        <v>3420</v>
      </c>
      <c r="J293" s="35" t="s">
        <v>7648</v>
      </c>
      <c r="K293" s="49" t="str">
        <f t="shared" si="8"/>
        <v>000100004001002259</v>
      </c>
    </row>
    <row r="294" spans="1:11" s="3" customFormat="1">
      <c r="A294" s="28" t="s">
        <v>3764</v>
      </c>
      <c r="B294" s="27" t="str">
        <f t="shared" si="9"/>
        <v>通信/设备信息/移动端设备品牌/mobiado</v>
      </c>
      <c r="C294" s="28">
        <v>4</v>
      </c>
      <c r="D294" s="35" t="s">
        <v>3355</v>
      </c>
      <c r="E294" s="35" t="s">
        <v>3417</v>
      </c>
      <c r="F294" s="35" t="s">
        <v>3986</v>
      </c>
      <c r="G294" s="35" t="s">
        <v>3426</v>
      </c>
      <c r="H294" s="35" t="s">
        <v>3417</v>
      </c>
      <c r="I294" s="35" t="s">
        <v>3420</v>
      </c>
      <c r="J294" s="35" t="s">
        <v>7649</v>
      </c>
      <c r="K294" s="49" t="str">
        <f t="shared" si="8"/>
        <v>000100004001002260</v>
      </c>
    </row>
    <row r="295" spans="1:11" s="3" customFormat="1">
      <c r="A295" s="28" t="s">
        <v>3765</v>
      </c>
      <c r="B295" s="27" t="str">
        <f t="shared" si="9"/>
        <v>通信/设备信息/移动端设备品牌/摩普达</v>
      </c>
      <c r="C295" s="28">
        <v>4</v>
      </c>
      <c r="D295" s="35" t="s">
        <v>3355</v>
      </c>
      <c r="E295" s="35" t="s">
        <v>3417</v>
      </c>
      <c r="F295" s="35" t="s">
        <v>3986</v>
      </c>
      <c r="G295" s="35" t="s">
        <v>3426</v>
      </c>
      <c r="H295" s="35" t="s">
        <v>3417</v>
      </c>
      <c r="I295" s="35" t="s">
        <v>3420</v>
      </c>
      <c r="J295" s="35" t="s">
        <v>7650</v>
      </c>
      <c r="K295" s="49" t="str">
        <f t="shared" si="8"/>
        <v>000100004001002261</v>
      </c>
    </row>
    <row r="296" spans="1:11" s="3" customFormat="1">
      <c r="A296" s="28" t="s">
        <v>3766</v>
      </c>
      <c r="B296" s="27" t="str">
        <f t="shared" si="9"/>
        <v>通信/设备信息/移动端设备品牌/mokia</v>
      </c>
      <c r="C296" s="28">
        <v>4</v>
      </c>
      <c r="D296" s="35" t="s">
        <v>3355</v>
      </c>
      <c r="E296" s="35" t="s">
        <v>3417</v>
      </c>
      <c r="F296" s="35" t="s">
        <v>3986</v>
      </c>
      <c r="G296" s="35" t="s">
        <v>3426</v>
      </c>
      <c r="H296" s="35" t="s">
        <v>3417</v>
      </c>
      <c r="I296" s="35" t="s">
        <v>3420</v>
      </c>
      <c r="J296" s="35" t="s">
        <v>7651</v>
      </c>
      <c r="K296" s="49" t="str">
        <f t="shared" si="8"/>
        <v>000100004001002262</v>
      </c>
    </row>
    <row r="297" spans="1:11" s="3" customFormat="1">
      <c r="A297" s="28" t="s">
        <v>3767</v>
      </c>
      <c r="B297" s="27" t="str">
        <f t="shared" si="9"/>
        <v>通信/设备信息/移动端设备品牌/MONSTER</v>
      </c>
      <c r="C297" s="28">
        <v>4</v>
      </c>
      <c r="D297" s="35" t="s">
        <v>3355</v>
      </c>
      <c r="E297" s="35" t="s">
        <v>3417</v>
      </c>
      <c r="F297" s="35" t="s">
        <v>3986</v>
      </c>
      <c r="G297" s="35" t="s">
        <v>3426</v>
      </c>
      <c r="H297" s="35" t="s">
        <v>3417</v>
      </c>
      <c r="I297" s="35" t="s">
        <v>3420</v>
      </c>
      <c r="J297" s="35" t="s">
        <v>7652</v>
      </c>
      <c r="K297" s="49" t="str">
        <f t="shared" si="8"/>
        <v>000100004001002263</v>
      </c>
    </row>
    <row r="298" spans="1:11" s="3" customFormat="1">
      <c r="A298" s="28" t="s">
        <v>3768</v>
      </c>
      <c r="B298" s="27" t="str">
        <f t="shared" si="9"/>
        <v>通信/设备信息/移动端设备品牌/MOPS</v>
      </c>
      <c r="C298" s="28">
        <v>4</v>
      </c>
      <c r="D298" s="35" t="s">
        <v>3355</v>
      </c>
      <c r="E298" s="35" t="s">
        <v>3417</v>
      </c>
      <c r="F298" s="35" t="s">
        <v>3986</v>
      </c>
      <c r="G298" s="35" t="s">
        <v>3426</v>
      </c>
      <c r="H298" s="35" t="s">
        <v>3417</v>
      </c>
      <c r="I298" s="35" t="s">
        <v>3420</v>
      </c>
      <c r="J298" s="35" t="s">
        <v>7653</v>
      </c>
      <c r="K298" s="49" t="str">
        <f t="shared" si="8"/>
        <v>000100004001002264</v>
      </c>
    </row>
    <row r="299" spans="1:11" s="3" customFormat="1">
      <c r="A299" s="28" t="s">
        <v>3769</v>
      </c>
      <c r="B299" s="27" t="str">
        <f t="shared" si="9"/>
        <v>通信/设备信息/移动端设备品牌/摩西</v>
      </c>
      <c r="C299" s="28">
        <v>4</v>
      </c>
      <c r="D299" s="35" t="s">
        <v>3355</v>
      </c>
      <c r="E299" s="35" t="s">
        <v>3417</v>
      </c>
      <c r="F299" s="35" t="s">
        <v>3986</v>
      </c>
      <c r="G299" s="35" t="s">
        <v>3426</v>
      </c>
      <c r="H299" s="35" t="s">
        <v>3417</v>
      </c>
      <c r="I299" s="35" t="s">
        <v>3420</v>
      </c>
      <c r="J299" s="35" t="s">
        <v>7654</v>
      </c>
      <c r="K299" s="49" t="str">
        <f t="shared" si="8"/>
        <v>000100004001002265</v>
      </c>
    </row>
    <row r="300" spans="1:11" s="3" customFormat="1">
      <c r="A300" s="28" t="s">
        <v>3770</v>
      </c>
      <c r="B300" s="27" t="str">
        <f t="shared" si="9"/>
        <v>通信/设备信息/移动端设备品牌/微星</v>
      </c>
      <c r="C300" s="28">
        <v>4</v>
      </c>
      <c r="D300" s="35" t="s">
        <v>3355</v>
      </c>
      <c r="E300" s="35" t="s">
        <v>3417</v>
      </c>
      <c r="F300" s="35" t="s">
        <v>3986</v>
      </c>
      <c r="G300" s="35" t="s">
        <v>3426</v>
      </c>
      <c r="H300" s="35" t="s">
        <v>3417</v>
      </c>
      <c r="I300" s="35" t="s">
        <v>3420</v>
      </c>
      <c r="J300" s="35" t="s">
        <v>7655</v>
      </c>
      <c r="K300" s="49" t="str">
        <f t="shared" si="8"/>
        <v>000100004001002266</v>
      </c>
    </row>
    <row r="301" spans="1:11" s="3" customFormat="1">
      <c r="A301" s="28" t="s">
        <v>3771</v>
      </c>
      <c r="B301" s="27" t="str">
        <f t="shared" si="9"/>
        <v>通信/设备信息/移动端设备品牌/摩奇</v>
      </c>
      <c r="C301" s="28">
        <v>4</v>
      </c>
      <c r="D301" s="35" t="s">
        <v>3355</v>
      </c>
      <c r="E301" s="35" t="s">
        <v>3417</v>
      </c>
      <c r="F301" s="35" t="s">
        <v>3986</v>
      </c>
      <c r="G301" s="35" t="s">
        <v>3426</v>
      </c>
      <c r="H301" s="35" t="s">
        <v>3417</v>
      </c>
      <c r="I301" s="35" t="s">
        <v>3420</v>
      </c>
      <c r="J301" s="35" t="s">
        <v>7656</v>
      </c>
      <c r="K301" s="49" t="str">
        <f t="shared" si="8"/>
        <v>000100004001002267</v>
      </c>
    </row>
    <row r="302" spans="1:11" s="3" customFormat="1">
      <c r="A302" s="28" t="s">
        <v>3772</v>
      </c>
      <c r="B302" s="27" t="str">
        <f t="shared" si="9"/>
        <v>通信/设备信息/移动端设备品牌/托普</v>
      </c>
      <c r="C302" s="28">
        <v>4</v>
      </c>
      <c r="D302" s="35" t="s">
        <v>3355</v>
      </c>
      <c r="E302" s="35" t="s">
        <v>3417</v>
      </c>
      <c r="F302" s="35" t="s">
        <v>3986</v>
      </c>
      <c r="G302" s="35" t="s">
        <v>3426</v>
      </c>
      <c r="H302" s="35" t="s">
        <v>3417</v>
      </c>
      <c r="I302" s="35" t="s">
        <v>3420</v>
      </c>
      <c r="J302" s="35" t="s">
        <v>7657</v>
      </c>
      <c r="K302" s="49" t="str">
        <f t="shared" si="8"/>
        <v>000100004001002268</v>
      </c>
    </row>
    <row r="303" spans="1:11" s="3" customFormat="1">
      <c r="A303" s="28" t="s">
        <v>3773</v>
      </c>
      <c r="B303" s="27" t="str">
        <f t="shared" si="9"/>
        <v>通信/设备信息/移动端设备品牌/夏朗</v>
      </c>
      <c r="C303" s="28">
        <v>4</v>
      </c>
      <c r="D303" s="35" t="s">
        <v>3355</v>
      </c>
      <c r="E303" s="35" t="s">
        <v>3417</v>
      </c>
      <c r="F303" s="35" t="s">
        <v>3986</v>
      </c>
      <c r="G303" s="35" t="s">
        <v>3426</v>
      </c>
      <c r="H303" s="35" t="s">
        <v>3417</v>
      </c>
      <c r="I303" s="35" t="s">
        <v>3420</v>
      </c>
      <c r="J303" s="35" t="s">
        <v>7658</v>
      </c>
      <c r="K303" s="49" t="str">
        <f t="shared" si="8"/>
        <v>000100004001002269</v>
      </c>
    </row>
    <row r="304" spans="1:11" s="3" customFormat="1">
      <c r="A304" s="28" t="s">
        <v>3774</v>
      </c>
      <c r="B304" s="27" t="str">
        <f t="shared" si="9"/>
        <v>通信/设备信息/移动端设备品牌/nba</v>
      </c>
      <c r="C304" s="28">
        <v>4</v>
      </c>
      <c r="D304" s="35" t="s">
        <v>3355</v>
      </c>
      <c r="E304" s="35" t="s">
        <v>3417</v>
      </c>
      <c r="F304" s="35" t="s">
        <v>3986</v>
      </c>
      <c r="G304" s="35" t="s">
        <v>3426</v>
      </c>
      <c r="H304" s="35" t="s">
        <v>3417</v>
      </c>
      <c r="I304" s="35" t="s">
        <v>3420</v>
      </c>
      <c r="J304" s="35" t="s">
        <v>7659</v>
      </c>
      <c r="K304" s="49" t="str">
        <f t="shared" si="8"/>
        <v>000100004001002270</v>
      </c>
    </row>
    <row r="305" spans="1:11" s="3" customFormat="1">
      <c r="A305" s="28" t="s">
        <v>3775</v>
      </c>
      <c r="B305" s="27" t="str">
        <f t="shared" si="9"/>
        <v>通信/设备信息/移动端设备品牌/新中桥</v>
      </c>
      <c r="C305" s="28">
        <v>4</v>
      </c>
      <c r="D305" s="35" t="s">
        <v>3355</v>
      </c>
      <c r="E305" s="35" t="s">
        <v>3417</v>
      </c>
      <c r="F305" s="35" t="s">
        <v>3986</v>
      </c>
      <c r="G305" s="35" t="s">
        <v>3426</v>
      </c>
      <c r="H305" s="35" t="s">
        <v>3417</v>
      </c>
      <c r="I305" s="35" t="s">
        <v>3420</v>
      </c>
      <c r="J305" s="35" t="s">
        <v>7660</v>
      </c>
      <c r="K305" s="49" t="str">
        <f t="shared" si="8"/>
        <v>000100004001002271</v>
      </c>
    </row>
    <row r="306" spans="1:11" s="3" customFormat="1">
      <c r="A306" s="28" t="s">
        <v>3776</v>
      </c>
      <c r="B306" s="27" t="str">
        <f t="shared" si="9"/>
        <v>通信/设备信息/移动端设备品牌/NEC</v>
      </c>
      <c r="C306" s="28">
        <v>4</v>
      </c>
      <c r="D306" s="35" t="s">
        <v>3355</v>
      </c>
      <c r="E306" s="35" t="s">
        <v>3417</v>
      </c>
      <c r="F306" s="35" t="s">
        <v>3986</v>
      </c>
      <c r="G306" s="35" t="s">
        <v>3426</v>
      </c>
      <c r="H306" s="35" t="s">
        <v>3417</v>
      </c>
      <c r="I306" s="35" t="s">
        <v>3420</v>
      </c>
      <c r="J306" s="35" t="s">
        <v>7661</v>
      </c>
      <c r="K306" s="49" t="str">
        <f t="shared" si="8"/>
        <v>000100004001002272</v>
      </c>
    </row>
    <row r="307" spans="1:11" s="3" customFormat="1">
      <c r="A307" s="28" t="s">
        <v>3777</v>
      </c>
      <c r="B307" s="27" t="str">
        <f t="shared" si="9"/>
        <v>通信/设备信息/移动端设备品牌/尼凯恩</v>
      </c>
      <c r="C307" s="28">
        <v>4</v>
      </c>
      <c r="D307" s="35" t="s">
        <v>3355</v>
      </c>
      <c r="E307" s="35" t="s">
        <v>3417</v>
      </c>
      <c r="F307" s="35" t="s">
        <v>3986</v>
      </c>
      <c r="G307" s="35" t="s">
        <v>3426</v>
      </c>
      <c r="H307" s="35" t="s">
        <v>3417</v>
      </c>
      <c r="I307" s="35" t="s">
        <v>3420</v>
      </c>
      <c r="J307" s="35" t="s">
        <v>7662</v>
      </c>
      <c r="K307" s="49" t="str">
        <f t="shared" si="8"/>
        <v>000100004001002273</v>
      </c>
    </row>
    <row r="308" spans="1:11" s="3" customFormat="1">
      <c r="A308" s="28" t="s">
        <v>3778</v>
      </c>
      <c r="B308" s="27" t="str">
        <f t="shared" si="9"/>
        <v>通信/设备信息/移动端设备品牌/里奥</v>
      </c>
      <c r="C308" s="28">
        <v>4</v>
      </c>
      <c r="D308" s="35" t="s">
        <v>3355</v>
      </c>
      <c r="E308" s="35" t="s">
        <v>3417</v>
      </c>
      <c r="F308" s="35" t="s">
        <v>3986</v>
      </c>
      <c r="G308" s="35" t="s">
        <v>3426</v>
      </c>
      <c r="H308" s="35" t="s">
        <v>3417</v>
      </c>
      <c r="I308" s="35" t="s">
        <v>3420</v>
      </c>
      <c r="J308" s="35" t="s">
        <v>7663</v>
      </c>
      <c r="K308" s="49" t="str">
        <f t="shared" si="8"/>
        <v>000100004001002274</v>
      </c>
    </row>
    <row r="309" spans="1:11" s="3" customFormat="1">
      <c r="A309" s="28" t="s">
        <v>3779</v>
      </c>
      <c r="B309" s="27" t="str">
        <f t="shared" si="9"/>
        <v>通信/设备信息/移动端设备品牌/纽曼</v>
      </c>
      <c r="C309" s="28">
        <v>4</v>
      </c>
      <c r="D309" s="35" t="s">
        <v>3355</v>
      </c>
      <c r="E309" s="35" t="s">
        <v>3417</v>
      </c>
      <c r="F309" s="35" t="s">
        <v>3986</v>
      </c>
      <c r="G309" s="35" t="s">
        <v>3426</v>
      </c>
      <c r="H309" s="35" t="s">
        <v>3417</v>
      </c>
      <c r="I309" s="35" t="s">
        <v>3420</v>
      </c>
      <c r="J309" s="35" t="s">
        <v>7664</v>
      </c>
      <c r="K309" s="49" t="str">
        <f t="shared" si="8"/>
        <v>000100004001002275</v>
      </c>
    </row>
    <row r="310" spans="1:11" s="3" customFormat="1">
      <c r="A310" s="28" t="s">
        <v>3780</v>
      </c>
      <c r="B310" s="27" t="str">
        <f t="shared" si="9"/>
        <v>通信/设备信息/移动端设备品牌/nibiru</v>
      </c>
      <c r="C310" s="28">
        <v>4</v>
      </c>
      <c r="D310" s="35" t="s">
        <v>3355</v>
      </c>
      <c r="E310" s="35" t="s">
        <v>3417</v>
      </c>
      <c r="F310" s="35" t="s">
        <v>3986</v>
      </c>
      <c r="G310" s="35" t="s">
        <v>3426</v>
      </c>
      <c r="H310" s="35" t="s">
        <v>3417</v>
      </c>
      <c r="I310" s="35" t="s">
        <v>3420</v>
      </c>
      <c r="J310" s="35" t="s">
        <v>7665</v>
      </c>
      <c r="K310" s="49" t="str">
        <f t="shared" si="8"/>
        <v>000100004001002276</v>
      </c>
    </row>
    <row r="311" spans="1:11" s="3" customFormat="1">
      <c r="A311" s="28" t="s">
        <v>3781</v>
      </c>
      <c r="B311" s="27" t="str">
        <f t="shared" si="9"/>
        <v>通信/设备信息/移动端设备品牌/金正</v>
      </c>
      <c r="C311" s="28">
        <v>4</v>
      </c>
      <c r="D311" s="35" t="s">
        <v>3355</v>
      </c>
      <c r="E311" s="35" t="s">
        <v>3417</v>
      </c>
      <c r="F311" s="35" t="s">
        <v>3986</v>
      </c>
      <c r="G311" s="35" t="s">
        <v>3426</v>
      </c>
      <c r="H311" s="35" t="s">
        <v>3417</v>
      </c>
      <c r="I311" s="35" t="s">
        <v>3420</v>
      </c>
      <c r="J311" s="35" t="s">
        <v>7666</v>
      </c>
      <c r="K311" s="49" t="str">
        <f t="shared" si="8"/>
        <v>000100004001002277</v>
      </c>
    </row>
    <row r="312" spans="1:11" s="3" customFormat="1">
      <c r="A312" s="28" t="s">
        <v>3782</v>
      </c>
      <c r="B312" s="27" t="str">
        <f t="shared" si="9"/>
        <v>通信/设备信息/移动端设备品牌/努比亚</v>
      </c>
      <c r="C312" s="28">
        <v>4</v>
      </c>
      <c r="D312" s="35" t="s">
        <v>3355</v>
      </c>
      <c r="E312" s="35" t="s">
        <v>3417</v>
      </c>
      <c r="F312" s="35" t="s">
        <v>3986</v>
      </c>
      <c r="G312" s="35" t="s">
        <v>3426</v>
      </c>
      <c r="H312" s="35" t="s">
        <v>3417</v>
      </c>
      <c r="I312" s="35" t="s">
        <v>3420</v>
      </c>
      <c r="J312" s="35" t="s">
        <v>7667</v>
      </c>
      <c r="K312" s="49" t="str">
        <f t="shared" si="8"/>
        <v>000100004001002278</v>
      </c>
    </row>
    <row r="313" spans="1:11" s="3" customFormat="1">
      <c r="A313" s="28" t="s">
        <v>3783</v>
      </c>
      <c r="B313" s="27" t="str">
        <f t="shared" si="9"/>
        <v>通信/设备信息/移动端设备品牌/英伟达</v>
      </c>
      <c r="C313" s="28">
        <v>4</v>
      </c>
      <c r="D313" s="35" t="s">
        <v>3355</v>
      </c>
      <c r="E313" s="35" t="s">
        <v>3417</v>
      </c>
      <c r="F313" s="35" t="s">
        <v>3986</v>
      </c>
      <c r="G313" s="35" t="s">
        <v>3426</v>
      </c>
      <c r="H313" s="35" t="s">
        <v>3417</v>
      </c>
      <c r="I313" s="35" t="s">
        <v>3420</v>
      </c>
      <c r="J313" s="35" t="s">
        <v>7668</v>
      </c>
      <c r="K313" s="49" t="str">
        <f t="shared" si="8"/>
        <v>000100004001002279</v>
      </c>
    </row>
    <row r="314" spans="1:11" s="3" customFormat="1">
      <c r="A314" s="28" t="s">
        <v>3784</v>
      </c>
      <c r="B314" s="27" t="str">
        <f t="shared" si="9"/>
        <v>通信/设备信息/移动端设备品牌/O2</v>
      </c>
      <c r="C314" s="28">
        <v>4</v>
      </c>
      <c r="D314" s="35" t="s">
        <v>3355</v>
      </c>
      <c r="E314" s="35" t="s">
        <v>3417</v>
      </c>
      <c r="F314" s="35" t="s">
        <v>3986</v>
      </c>
      <c r="G314" s="35" t="s">
        <v>3426</v>
      </c>
      <c r="H314" s="35" t="s">
        <v>3417</v>
      </c>
      <c r="I314" s="35" t="s">
        <v>3420</v>
      </c>
      <c r="J314" s="35" t="s">
        <v>7669</v>
      </c>
      <c r="K314" s="49" t="str">
        <f t="shared" si="8"/>
        <v>000100004001002280</v>
      </c>
    </row>
    <row r="315" spans="1:11" s="3" customFormat="1">
      <c r="A315" s="28" t="s">
        <v>3785</v>
      </c>
      <c r="B315" s="27" t="str">
        <f t="shared" si="9"/>
        <v>通信/设备信息/移动端设备品牌/振华欧比</v>
      </c>
      <c r="C315" s="28">
        <v>4</v>
      </c>
      <c r="D315" s="35" t="s">
        <v>3355</v>
      </c>
      <c r="E315" s="35" t="s">
        <v>3417</v>
      </c>
      <c r="F315" s="35" t="s">
        <v>3986</v>
      </c>
      <c r="G315" s="35" t="s">
        <v>3426</v>
      </c>
      <c r="H315" s="35" t="s">
        <v>3417</v>
      </c>
      <c r="I315" s="35" t="s">
        <v>3420</v>
      </c>
      <c r="J315" s="35" t="s">
        <v>7670</v>
      </c>
      <c r="K315" s="49" t="str">
        <f t="shared" si="8"/>
        <v>000100004001002281</v>
      </c>
    </row>
    <row r="316" spans="1:11" s="3" customFormat="1">
      <c r="A316" s="28" t="s">
        <v>3786</v>
      </c>
      <c r="B316" s="27" t="str">
        <f t="shared" si="9"/>
        <v>通信/设备信息/移动端设备品牌/odin</v>
      </c>
      <c r="C316" s="28">
        <v>4</v>
      </c>
      <c r="D316" s="35" t="s">
        <v>3355</v>
      </c>
      <c r="E316" s="35" t="s">
        <v>3417</v>
      </c>
      <c r="F316" s="35" t="s">
        <v>3986</v>
      </c>
      <c r="G316" s="35" t="s">
        <v>3426</v>
      </c>
      <c r="H316" s="35" t="s">
        <v>3417</v>
      </c>
      <c r="I316" s="35" t="s">
        <v>3420</v>
      </c>
      <c r="J316" s="35" t="s">
        <v>7671</v>
      </c>
      <c r="K316" s="49" t="str">
        <f t="shared" si="8"/>
        <v>000100004001002282</v>
      </c>
    </row>
    <row r="317" spans="1:11" s="3" customFormat="1">
      <c r="A317" s="28" t="s">
        <v>3787</v>
      </c>
      <c r="B317" s="27" t="str">
        <f t="shared" si="9"/>
        <v>通信/设备信息/移动端设备品牌/乐目</v>
      </c>
      <c r="C317" s="28">
        <v>4</v>
      </c>
      <c r="D317" s="35" t="s">
        <v>3355</v>
      </c>
      <c r="E317" s="35" t="s">
        <v>3417</v>
      </c>
      <c r="F317" s="35" t="s">
        <v>3986</v>
      </c>
      <c r="G317" s="35" t="s">
        <v>3426</v>
      </c>
      <c r="H317" s="35" t="s">
        <v>3417</v>
      </c>
      <c r="I317" s="35" t="s">
        <v>3420</v>
      </c>
      <c r="J317" s="35" t="s">
        <v>7672</v>
      </c>
      <c r="K317" s="49" t="str">
        <f t="shared" si="8"/>
        <v>000100004001002283</v>
      </c>
    </row>
    <row r="318" spans="1:11" s="3" customFormat="1">
      <c r="A318" s="28" t="s">
        <v>3788</v>
      </c>
      <c r="B318" s="27" t="str">
        <f t="shared" si="9"/>
        <v>通信/设备信息/移动端设备品牌/OKWAP</v>
      </c>
      <c r="C318" s="28">
        <v>4</v>
      </c>
      <c r="D318" s="35" t="s">
        <v>3355</v>
      </c>
      <c r="E318" s="35" t="s">
        <v>3417</v>
      </c>
      <c r="F318" s="35" t="s">
        <v>3986</v>
      </c>
      <c r="G318" s="35" t="s">
        <v>3426</v>
      </c>
      <c r="H318" s="35" t="s">
        <v>3417</v>
      </c>
      <c r="I318" s="35" t="s">
        <v>3420</v>
      </c>
      <c r="J318" s="35" t="s">
        <v>7673</v>
      </c>
      <c r="K318" s="49" t="str">
        <f t="shared" si="8"/>
        <v>000100004001002284</v>
      </c>
    </row>
    <row r="319" spans="1:11" s="3" customFormat="1">
      <c r="A319" s="28" t="s">
        <v>3789</v>
      </c>
      <c r="B319" s="27" t="str">
        <f t="shared" si="9"/>
        <v>通信/设备信息/移动端设备品牌/omma</v>
      </c>
      <c r="C319" s="28">
        <v>4</v>
      </c>
      <c r="D319" s="35" t="s">
        <v>3355</v>
      </c>
      <c r="E319" s="35" t="s">
        <v>3417</v>
      </c>
      <c r="F319" s="35" t="s">
        <v>3986</v>
      </c>
      <c r="G319" s="35" t="s">
        <v>3426</v>
      </c>
      <c r="H319" s="35" t="s">
        <v>3417</v>
      </c>
      <c r="I319" s="35" t="s">
        <v>3420</v>
      </c>
      <c r="J319" s="35" t="s">
        <v>7674</v>
      </c>
      <c r="K319" s="49" t="str">
        <f t="shared" si="8"/>
        <v>000100004001002285</v>
      </c>
    </row>
    <row r="320" spans="1:11" s="3" customFormat="1">
      <c r="A320" s="28" t="s">
        <v>3790</v>
      </c>
      <c r="B320" s="27" t="str">
        <f t="shared" si="9"/>
        <v>通信/设备信息/移动端设备品牌/昂达</v>
      </c>
      <c r="C320" s="28">
        <v>4</v>
      </c>
      <c r="D320" s="35" t="s">
        <v>3355</v>
      </c>
      <c r="E320" s="35" t="s">
        <v>3417</v>
      </c>
      <c r="F320" s="35" t="s">
        <v>3986</v>
      </c>
      <c r="G320" s="35" t="s">
        <v>3426</v>
      </c>
      <c r="H320" s="35" t="s">
        <v>3417</v>
      </c>
      <c r="I320" s="35" t="s">
        <v>3420</v>
      </c>
      <c r="J320" s="35" t="s">
        <v>7675</v>
      </c>
      <c r="K320" s="49" t="str">
        <f t="shared" si="8"/>
        <v>000100004001002286</v>
      </c>
    </row>
    <row r="321" spans="1:11" s="3" customFormat="1">
      <c r="A321" s="28" t="s">
        <v>3791</v>
      </c>
      <c r="B321" s="27" t="str">
        <f t="shared" si="9"/>
        <v>通信/设备信息/移动端设备品牌/欧恩</v>
      </c>
      <c r="C321" s="28">
        <v>4</v>
      </c>
      <c r="D321" s="35" t="s">
        <v>3355</v>
      </c>
      <c r="E321" s="35" t="s">
        <v>3417</v>
      </c>
      <c r="F321" s="35" t="s">
        <v>3986</v>
      </c>
      <c r="G321" s="35" t="s">
        <v>3426</v>
      </c>
      <c r="H321" s="35" t="s">
        <v>3417</v>
      </c>
      <c r="I321" s="35" t="s">
        <v>3420</v>
      </c>
      <c r="J321" s="35" t="s">
        <v>7676</v>
      </c>
      <c r="K321" s="49" t="str">
        <f t="shared" si="8"/>
        <v>000100004001002287</v>
      </c>
    </row>
    <row r="322" spans="1:11" s="3" customFormat="1">
      <c r="A322" s="28" t="s">
        <v>3792</v>
      </c>
      <c r="B322" s="27" t="str">
        <f t="shared" si="9"/>
        <v>通信/设备信息/移动端设备品牌/欧博信</v>
      </c>
      <c r="C322" s="28">
        <v>4</v>
      </c>
      <c r="D322" s="35" t="s">
        <v>3355</v>
      </c>
      <c r="E322" s="35" t="s">
        <v>3417</v>
      </c>
      <c r="F322" s="35" t="s">
        <v>3986</v>
      </c>
      <c r="G322" s="35" t="s">
        <v>3426</v>
      </c>
      <c r="H322" s="35" t="s">
        <v>3417</v>
      </c>
      <c r="I322" s="35" t="s">
        <v>3420</v>
      </c>
      <c r="J322" s="35" t="s">
        <v>7677</v>
      </c>
      <c r="K322" s="49" t="str">
        <f t="shared" ref="K322:K385" si="10">D322&amp;E322&amp;F322&amp;G322&amp;H322&amp;I322&amp;J322</f>
        <v>000100004001002288</v>
      </c>
    </row>
    <row r="323" spans="1:11" s="3" customFormat="1">
      <c r="A323" s="28" t="s">
        <v>3793</v>
      </c>
      <c r="B323" s="27" t="str">
        <f t="shared" si="9"/>
        <v>通信/设备信息/移动端设备品牌/OQO</v>
      </c>
      <c r="C323" s="28">
        <v>4</v>
      </c>
      <c r="D323" s="35" t="s">
        <v>3355</v>
      </c>
      <c r="E323" s="35" t="s">
        <v>3417</v>
      </c>
      <c r="F323" s="35" t="s">
        <v>3986</v>
      </c>
      <c r="G323" s="35" t="s">
        <v>3426</v>
      </c>
      <c r="H323" s="35" t="s">
        <v>3417</v>
      </c>
      <c r="I323" s="35" t="s">
        <v>3420</v>
      </c>
      <c r="J323" s="35" t="s">
        <v>7678</v>
      </c>
      <c r="K323" s="49" t="str">
        <f t="shared" si="10"/>
        <v>000100004001002289</v>
      </c>
    </row>
    <row r="324" spans="1:11" s="3" customFormat="1">
      <c r="A324" s="28" t="s">
        <v>3794</v>
      </c>
      <c r="B324" s="27" t="str">
        <f t="shared" si="9"/>
        <v>通信/设备信息/移动端设备品牌/欧谷</v>
      </c>
      <c r="C324" s="28">
        <v>4</v>
      </c>
      <c r="D324" s="35" t="s">
        <v>3355</v>
      </c>
      <c r="E324" s="35" t="s">
        <v>3417</v>
      </c>
      <c r="F324" s="35" t="s">
        <v>3986</v>
      </c>
      <c r="G324" s="35" t="s">
        <v>3426</v>
      </c>
      <c r="H324" s="35" t="s">
        <v>3417</v>
      </c>
      <c r="I324" s="35" t="s">
        <v>3420</v>
      </c>
      <c r="J324" s="35" t="s">
        <v>7679</v>
      </c>
      <c r="K324" s="49" t="str">
        <f t="shared" si="10"/>
        <v>000100004001002290</v>
      </c>
    </row>
    <row r="325" spans="1:11" s="3" customFormat="1">
      <c r="A325" s="28" t="s">
        <v>3795</v>
      </c>
      <c r="B325" s="27" t="str">
        <f t="shared" si="9"/>
        <v>通信/设备信息/移动端设备品牌/半岛铁盒</v>
      </c>
      <c r="C325" s="28">
        <v>4</v>
      </c>
      <c r="D325" s="35" t="s">
        <v>3355</v>
      </c>
      <c r="E325" s="35" t="s">
        <v>3417</v>
      </c>
      <c r="F325" s="35" t="s">
        <v>3986</v>
      </c>
      <c r="G325" s="35" t="s">
        <v>3426</v>
      </c>
      <c r="H325" s="35" t="s">
        <v>3417</v>
      </c>
      <c r="I325" s="35" t="s">
        <v>3420</v>
      </c>
      <c r="J325" s="35" t="s">
        <v>7680</v>
      </c>
      <c r="K325" s="49" t="str">
        <f t="shared" si="10"/>
        <v>000100004001002291</v>
      </c>
    </row>
    <row r="326" spans="1:11" s="3" customFormat="1">
      <c r="A326" s="28" t="s">
        <v>3796</v>
      </c>
      <c r="B326" s="27" t="str">
        <f t="shared" si="9"/>
        <v>通信/设备信息/移动端设备品牌/Palm</v>
      </c>
      <c r="C326" s="28">
        <v>4</v>
      </c>
      <c r="D326" s="35" t="s">
        <v>3355</v>
      </c>
      <c r="E326" s="35" t="s">
        <v>3417</v>
      </c>
      <c r="F326" s="35" t="s">
        <v>3986</v>
      </c>
      <c r="G326" s="35" t="s">
        <v>3426</v>
      </c>
      <c r="H326" s="35" t="s">
        <v>3417</v>
      </c>
      <c r="I326" s="35" t="s">
        <v>3420</v>
      </c>
      <c r="J326" s="35" t="s">
        <v>7681</v>
      </c>
      <c r="K326" s="49" t="str">
        <f t="shared" si="10"/>
        <v>000100004001002292</v>
      </c>
    </row>
    <row r="327" spans="1:11" s="3" customFormat="1">
      <c r="A327" s="28" t="s">
        <v>3797</v>
      </c>
      <c r="B327" s="27" t="str">
        <f t="shared" si="9"/>
        <v>通信/设备信息/移动端设备品牌/松下</v>
      </c>
      <c r="C327" s="28">
        <v>4</v>
      </c>
      <c r="D327" s="35" t="s">
        <v>3355</v>
      </c>
      <c r="E327" s="35" t="s">
        <v>3417</v>
      </c>
      <c r="F327" s="35" t="s">
        <v>3986</v>
      </c>
      <c r="G327" s="35" t="s">
        <v>3426</v>
      </c>
      <c r="H327" s="35" t="s">
        <v>3417</v>
      </c>
      <c r="I327" s="35" t="s">
        <v>3420</v>
      </c>
      <c r="J327" s="35" t="s">
        <v>7682</v>
      </c>
      <c r="K327" s="49" t="str">
        <f t="shared" si="10"/>
        <v>000100004001002293</v>
      </c>
    </row>
    <row r="328" spans="1:11" s="3" customFormat="1">
      <c r="A328" s="28" t="s">
        <v>3798</v>
      </c>
      <c r="B328" s="27" t="str">
        <f t="shared" si="9"/>
        <v>通信/设备信息/移动端设备品牌/熊猫</v>
      </c>
      <c r="C328" s="28">
        <v>4</v>
      </c>
      <c r="D328" s="35" t="s">
        <v>3355</v>
      </c>
      <c r="E328" s="35" t="s">
        <v>3417</v>
      </c>
      <c r="F328" s="35" t="s">
        <v>3986</v>
      </c>
      <c r="G328" s="35" t="s">
        <v>3426</v>
      </c>
      <c r="H328" s="35" t="s">
        <v>3417</v>
      </c>
      <c r="I328" s="35" t="s">
        <v>3420</v>
      </c>
      <c r="J328" s="35" t="s">
        <v>7683</v>
      </c>
      <c r="K328" s="49" t="str">
        <f t="shared" si="10"/>
        <v>000100004001002294</v>
      </c>
    </row>
    <row r="329" spans="1:11" s="3" customFormat="1">
      <c r="A329" s="28" t="s">
        <v>3799</v>
      </c>
      <c r="B329" s="27" t="str">
        <f t="shared" si="9"/>
        <v>通信/设备信息/移动端设备品牌/pfdm</v>
      </c>
      <c r="C329" s="28">
        <v>4</v>
      </c>
      <c r="D329" s="35" t="s">
        <v>3355</v>
      </c>
      <c r="E329" s="35" t="s">
        <v>3417</v>
      </c>
      <c r="F329" s="35" t="s">
        <v>3986</v>
      </c>
      <c r="G329" s="35" t="s">
        <v>3426</v>
      </c>
      <c r="H329" s="35" t="s">
        <v>3417</v>
      </c>
      <c r="I329" s="35" t="s">
        <v>3420</v>
      </c>
      <c r="J329" s="35" t="s">
        <v>7684</v>
      </c>
      <c r="K329" s="49" t="str">
        <f t="shared" si="10"/>
        <v>000100004001002295</v>
      </c>
    </row>
    <row r="330" spans="1:11" s="3" customFormat="1">
      <c r="A330" s="28" t="s">
        <v>3800</v>
      </c>
      <c r="B330" s="27" t="str">
        <f t="shared" si="9"/>
        <v>通信/设备信息/移动端设备品牌/飞利浦</v>
      </c>
      <c r="C330" s="28">
        <v>4</v>
      </c>
      <c r="D330" s="35" t="s">
        <v>3355</v>
      </c>
      <c r="E330" s="35" t="s">
        <v>3417</v>
      </c>
      <c r="F330" s="35" t="s">
        <v>3986</v>
      </c>
      <c r="G330" s="35" t="s">
        <v>3426</v>
      </c>
      <c r="H330" s="35" t="s">
        <v>3417</v>
      </c>
      <c r="I330" s="35" t="s">
        <v>3420</v>
      </c>
      <c r="J330" s="35" t="s">
        <v>7685</v>
      </c>
      <c r="K330" s="49" t="str">
        <f t="shared" si="10"/>
        <v>000100004001002296</v>
      </c>
    </row>
    <row r="331" spans="1:11" s="3" customFormat="1">
      <c r="A331" s="28" t="s">
        <v>3801</v>
      </c>
      <c r="B331" s="27" t="str">
        <f t="shared" si="9"/>
        <v>通信/设备信息/移动端设备品牌/先锋</v>
      </c>
      <c r="C331" s="28">
        <v>4</v>
      </c>
      <c r="D331" s="35" t="s">
        <v>3355</v>
      </c>
      <c r="E331" s="35" t="s">
        <v>3417</v>
      </c>
      <c r="F331" s="35" t="s">
        <v>3986</v>
      </c>
      <c r="G331" s="35" t="s">
        <v>3426</v>
      </c>
      <c r="H331" s="35" t="s">
        <v>3417</v>
      </c>
      <c r="I331" s="35" t="s">
        <v>3420</v>
      </c>
      <c r="J331" s="35" t="s">
        <v>7686</v>
      </c>
      <c r="K331" s="49" t="str">
        <f t="shared" si="10"/>
        <v>000100004001002297</v>
      </c>
    </row>
    <row r="332" spans="1:11" s="3" customFormat="1">
      <c r="A332" s="28" t="s">
        <v>3802</v>
      </c>
      <c r="B332" s="27" t="str">
        <f t="shared" si="9"/>
        <v>通信/设备信息/移动端设备品牌/品铂</v>
      </c>
      <c r="C332" s="28">
        <v>4</v>
      </c>
      <c r="D332" s="35" t="s">
        <v>3355</v>
      </c>
      <c r="E332" s="35" t="s">
        <v>3417</v>
      </c>
      <c r="F332" s="35" t="s">
        <v>3986</v>
      </c>
      <c r="G332" s="35" t="s">
        <v>3426</v>
      </c>
      <c r="H332" s="35" t="s">
        <v>3417</v>
      </c>
      <c r="I332" s="35" t="s">
        <v>3420</v>
      </c>
      <c r="J332" s="35" t="s">
        <v>7687</v>
      </c>
      <c r="K332" s="49" t="str">
        <f t="shared" si="10"/>
        <v>000100004001002298</v>
      </c>
    </row>
    <row r="333" spans="1:11" s="3" customFormat="1">
      <c r="A333" s="28" t="s">
        <v>3803</v>
      </c>
      <c r="B333" s="27" t="str">
        <f t="shared" si="9"/>
        <v>通信/设备信息/移动端设备品牌/普耐尔</v>
      </c>
      <c r="C333" s="28">
        <v>4</v>
      </c>
      <c r="D333" s="35" t="s">
        <v>3355</v>
      </c>
      <c r="E333" s="35" t="s">
        <v>3417</v>
      </c>
      <c r="F333" s="35" t="s">
        <v>3986</v>
      </c>
      <c r="G333" s="35" t="s">
        <v>3426</v>
      </c>
      <c r="H333" s="35" t="s">
        <v>3417</v>
      </c>
      <c r="I333" s="35" t="s">
        <v>3420</v>
      </c>
      <c r="J333" s="35" t="s">
        <v>7688</v>
      </c>
      <c r="K333" s="49" t="str">
        <f t="shared" si="10"/>
        <v>000100004001002299</v>
      </c>
    </row>
    <row r="334" spans="1:11" s="3" customFormat="1">
      <c r="A334" s="28" t="s">
        <v>3804</v>
      </c>
      <c r="B334" s="27" t="str">
        <f t="shared" si="9"/>
        <v>通信/设备信息/移动端设备品牌/PPTV</v>
      </c>
      <c r="C334" s="28">
        <v>4</v>
      </c>
      <c r="D334" s="35" t="s">
        <v>3355</v>
      </c>
      <c r="E334" s="35" t="s">
        <v>3417</v>
      </c>
      <c r="F334" s="35" t="s">
        <v>3986</v>
      </c>
      <c r="G334" s="35" t="s">
        <v>3426</v>
      </c>
      <c r="H334" s="35" t="s">
        <v>3417</v>
      </c>
      <c r="I334" s="35" t="s">
        <v>3420</v>
      </c>
      <c r="J334" s="35" t="s">
        <v>7689</v>
      </c>
      <c r="K334" s="49" t="str">
        <f t="shared" si="10"/>
        <v>000100004001002300</v>
      </c>
    </row>
    <row r="335" spans="1:11" s="3" customFormat="1">
      <c r="A335" s="28" t="s">
        <v>3805</v>
      </c>
      <c r="B335" s="27" t="str">
        <f t="shared" si="9"/>
        <v>通信/设备信息/移动端设备品牌/中启创</v>
      </c>
      <c r="C335" s="28">
        <v>4</v>
      </c>
      <c r="D335" s="35" t="s">
        <v>3355</v>
      </c>
      <c r="E335" s="35" t="s">
        <v>3417</v>
      </c>
      <c r="F335" s="35" t="s">
        <v>3986</v>
      </c>
      <c r="G335" s="35" t="s">
        <v>3426</v>
      </c>
      <c r="H335" s="35" t="s">
        <v>3417</v>
      </c>
      <c r="I335" s="35" t="s">
        <v>3420</v>
      </c>
      <c r="J335" s="35" t="s">
        <v>7690</v>
      </c>
      <c r="K335" s="49" t="str">
        <f t="shared" si="10"/>
        <v>000100004001002301</v>
      </c>
    </row>
    <row r="336" spans="1:11" s="3" customFormat="1">
      <c r="A336" s="28" t="s">
        <v>3806</v>
      </c>
      <c r="B336" s="27" t="str">
        <f t="shared" si="9"/>
        <v>通信/设备信息/移动端设备品牌/普莱达</v>
      </c>
      <c r="C336" s="28">
        <v>4</v>
      </c>
      <c r="D336" s="35" t="s">
        <v>3355</v>
      </c>
      <c r="E336" s="35" t="s">
        <v>3417</v>
      </c>
      <c r="F336" s="35" t="s">
        <v>3986</v>
      </c>
      <c r="G336" s="35" t="s">
        <v>3426</v>
      </c>
      <c r="H336" s="35" t="s">
        <v>3417</v>
      </c>
      <c r="I336" s="35" t="s">
        <v>3420</v>
      </c>
      <c r="J336" s="35" t="s">
        <v>7691</v>
      </c>
      <c r="K336" s="49" t="str">
        <f t="shared" si="10"/>
        <v>000100004001002302</v>
      </c>
    </row>
    <row r="337" spans="1:11" s="3" customFormat="1">
      <c r="A337" s="28" t="s">
        <v>3807</v>
      </c>
      <c r="B337" s="27" t="str">
        <f t="shared" si="9"/>
        <v>通信/设备信息/移动端设备品牌/琦基</v>
      </c>
      <c r="C337" s="28">
        <v>4</v>
      </c>
      <c r="D337" s="35" t="s">
        <v>3355</v>
      </c>
      <c r="E337" s="35" t="s">
        <v>3417</v>
      </c>
      <c r="F337" s="35" t="s">
        <v>3986</v>
      </c>
      <c r="G337" s="35" t="s">
        <v>3426</v>
      </c>
      <c r="H337" s="35" t="s">
        <v>3417</v>
      </c>
      <c r="I337" s="35" t="s">
        <v>3420</v>
      </c>
      <c r="J337" s="35" t="s">
        <v>7692</v>
      </c>
      <c r="K337" s="49" t="str">
        <f t="shared" si="10"/>
        <v>000100004001002303</v>
      </c>
    </row>
    <row r="338" spans="1:11" s="3" customFormat="1">
      <c r="A338" s="28" t="s">
        <v>3808</v>
      </c>
      <c r="B338" s="27" t="str">
        <f t="shared" si="9"/>
        <v>通信/设备信息/移动端设备品牌/奇虎360</v>
      </c>
      <c r="C338" s="28">
        <v>4</v>
      </c>
      <c r="D338" s="35" t="s">
        <v>3355</v>
      </c>
      <c r="E338" s="35" t="s">
        <v>3417</v>
      </c>
      <c r="F338" s="35" t="s">
        <v>3986</v>
      </c>
      <c r="G338" s="35" t="s">
        <v>3426</v>
      </c>
      <c r="H338" s="35" t="s">
        <v>3417</v>
      </c>
      <c r="I338" s="35" t="s">
        <v>3420</v>
      </c>
      <c r="J338" s="35" t="s">
        <v>7693</v>
      </c>
      <c r="K338" s="49" t="str">
        <f t="shared" si="10"/>
        <v>000100004001002304</v>
      </c>
    </row>
    <row r="339" spans="1:11" s="3" customFormat="1">
      <c r="A339" s="28" t="s">
        <v>3809</v>
      </c>
      <c r="B339" s="27" t="str">
        <f t="shared" si="9"/>
        <v>通信/设备信息/移动端设备品牌/奇酷</v>
      </c>
      <c r="C339" s="28">
        <v>4</v>
      </c>
      <c r="D339" s="35" t="s">
        <v>3355</v>
      </c>
      <c r="E339" s="35" t="s">
        <v>3417</v>
      </c>
      <c r="F339" s="35" t="s">
        <v>3986</v>
      </c>
      <c r="G339" s="35" t="s">
        <v>3426</v>
      </c>
      <c r="H339" s="35" t="s">
        <v>3417</v>
      </c>
      <c r="I339" s="35" t="s">
        <v>3420</v>
      </c>
      <c r="J339" s="35" t="s">
        <v>7694</v>
      </c>
      <c r="K339" s="49" t="str">
        <f t="shared" si="10"/>
        <v>000100004001002305</v>
      </c>
    </row>
    <row r="340" spans="1:11" s="3" customFormat="1">
      <c r="A340" s="28" t="s">
        <v>3810</v>
      </c>
      <c r="B340" s="27" t="str">
        <f t="shared" si="9"/>
        <v>通信/设备信息/移动端设备品牌/quanshu</v>
      </c>
      <c r="C340" s="28">
        <v>4</v>
      </c>
      <c r="D340" s="35" t="s">
        <v>3355</v>
      </c>
      <c r="E340" s="35" t="s">
        <v>3417</v>
      </c>
      <c r="F340" s="35" t="s">
        <v>3986</v>
      </c>
      <c r="G340" s="35" t="s">
        <v>3426</v>
      </c>
      <c r="H340" s="35" t="s">
        <v>3417</v>
      </c>
      <c r="I340" s="35" t="s">
        <v>3420</v>
      </c>
      <c r="J340" s="35" t="s">
        <v>7695</v>
      </c>
      <c r="K340" s="49" t="str">
        <f t="shared" si="10"/>
        <v>000100004001002306</v>
      </c>
    </row>
    <row r="341" spans="1:11" s="3" customFormat="1">
      <c r="A341" s="28" t="s">
        <v>3811</v>
      </c>
      <c r="B341" s="27" t="str">
        <f t="shared" si="9"/>
        <v>通信/设备信息/移动端设备品牌/蓝魔</v>
      </c>
      <c r="C341" s="28">
        <v>4</v>
      </c>
      <c r="D341" s="35" t="s">
        <v>3355</v>
      </c>
      <c r="E341" s="35" t="s">
        <v>3417</v>
      </c>
      <c r="F341" s="35" t="s">
        <v>3986</v>
      </c>
      <c r="G341" s="35" t="s">
        <v>3426</v>
      </c>
      <c r="H341" s="35" t="s">
        <v>3417</v>
      </c>
      <c r="I341" s="35" t="s">
        <v>3420</v>
      </c>
      <c r="J341" s="35" t="s">
        <v>7696</v>
      </c>
      <c r="K341" s="49" t="str">
        <f t="shared" si="10"/>
        <v>000100004001002307</v>
      </c>
    </row>
    <row r="342" spans="1:11" s="3" customFormat="1">
      <c r="A342" s="28" t="s">
        <v>3812</v>
      </c>
      <c r="B342" s="27" t="str">
        <f t="shared" si="9"/>
        <v>通信/设备信息/移动端设备品牌/锐合</v>
      </c>
      <c r="C342" s="28">
        <v>4</v>
      </c>
      <c r="D342" s="35" t="s">
        <v>3355</v>
      </c>
      <c r="E342" s="35" t="s">
        <v>3417</v>
      </c>
      <c r="F342" s="35" t="s">
        <v>3986</v>
      </c>
      <c r="G342" s="35" t="s">
        <v>3426</v>
      </c>
      <c r="H342" s="35" t="s">
        <v>3417</v>
      </c>
      <c r="I342" s="35" t="s">
        <v>3420</v>
      </c>
      <c r="J342" s="35" t="s">
        <v>7697</v>
      </c>
      <c r="K342" s="49" t="str">
        <f t="shared" si="10"/>
        <v>000100004001002308</v>
      </c>
    </row>
    <row r="343" spans="1:11" s="3" customFormat="1">
      <c r="A343" s="28" t="s">
        <v>3813</v>
      </c>
      <c r="B343" s="27" t="str">
        <f t="shared" si="9"/>
        <v>通信/设备信息/移动端设备品牌/乐华</v>
      </c>
      <c r="C343" s="28">
        <v>4</v>
      </c>
      <c r="D343" s="35" t="s">
        <v>3355</v>
      </c>
      <c r="E343" s="35" t="s">
        <v>3417</v>
      </c>
      <c r="F343" s="35" t="s">
        <v>3986</v>
      </c>
      <c r="G343" s="35" t="s">
        <v>3426</v>
      </c>
      <c r="H343" s="35" t="s">
        <v>3417</v>
      </c>
      <c r="I343" s="35" t="s">
        <v>3420</v>
      </c>
      <c r="J343" s="35" t="s">
        <v>7698</v>
      </c>
      <c r="K343" s="49" t="str">
        <f t="shared" si="10"/>
        <v>000100004001002309</v>
      </c>
    </row>
    <row r="344" spans="1:11" s="3" customFormat="1">
      <c r="A344" s="28" t="s">
        <v>3814</v>
      </c>
      <c r="B344" s="27" t="str">
        <f t="shared" si="9"/>
        <v>通信/设备信息/移动端设备品牌/Runbo</v>
      </c>
      <c r="C344" s="28">
        <v>4</v>
      </c>
      <c r="D344" s="35" t="s">
        <v>3355</v>
      </c>
      <c r="E344" s="35" t="s">
        <v>3417</v>
      </c>
      <c r="F344" s="35" t="s">
        <v>3986</v>
      </c>
      <c r="G344" s="35" t="s">
        <v>3426</v>
      </c>
      <c r="H344" s="35" t="s">
        <v>3417</v>
      </c>
      <c r="I344" s="35" t="s">
        <v>3420</v>
      </c>
      <c r="J344" s="35" t="s">
        <v>7699</v>
      </c>
      <c r="K344" s="49" t="str">
        <f t="shared" si="10"/>
        <v>000100004001002310</v>
      </c>
    </row>
    <row r="345" spans="1:11" s="3" customFormat="1">
      <c r="A345" s="28" t="s">
        <v>3815</v>
      </c>
      <c r="B345" s="27" t="str">
        <f t="shared" si="9"/>
        <v>通信/设备信息/移动端设备品牌/萨基姆</v>
      </c>
      <c r="C345" s="28">
        <v>4</v>
      </c>
      <c r="D345" s="35" t="s">
        <v>3355</v>
      </c>
      <c r="E345" s="35" t="s">
        <v>3417</v>
      </c>
      <c r="F345" s="35" t="s">
        <v>3986</v>
      </c>
      <c r="G345" s="35" t="s">
        <v>3426</v>
      </c>
      <c r="H345" s="35" t="s">
        <v>3417</v>
      </c>
      <c r="I345" s="35" t="s">
        <v>3420</v>
      </c>
      <c r="J345" s="35" t="s">
        <v>7700</v>
      </c>
      <c r="K345" s="49" t="str">
        <f t="shared" si="10"/>
        <v>000100004001002311</v>
      </c>
    </row>
    <row r="346" spans="1:11" s="3" customFormat="1">
      <c r="A346" s="28" t="s">
        <v>3816</v>
      </c>
      <c r="B346" s="27" t="str">
        <f t="shared" si="9"/>
        <v>通信/设备信息/移动端设备品牌/赛昂科技</v>
      </c>
      <c r="C346" s="28">
        <v>4</v>
      </c>
      <c r="D346" s="35" t="s">
        <v>3355</v>
      </c>
      <c r="E346" s="35" t="s">
        <v>3417</v>
      </c>
      <c r="F346" s="35" t="s">
        <v>3986</v>
      </c>
      <c r="G346" s="35" t="s">
        <v>3426</v>
      </c>
      <c r="H346" s="35" t="s">
        <v>3417</v>
      </c>
      <c r="I346" s="35" t="s">
        <v>3420</v>
      </c>
      <c r="J346" s="35" t="s">
        <v>7701</v>
      </c>
      <c r="K346" s="49" t="str">
        <f t="shared" si="10"/>
        <v>000100004001002312</v>
      </c>
    </row>
    <row r="347" spans="1:11" s="3" customFormat="1">
      <c r="A347" s="28" t="s">
        <v>3817</v>
      </c>
      <c r="B347" s="27" t="str">
        <f t="shared" si="9"/>
        <v>通信/设备信息/移动端设备品牌/saiangxing</v>
      </c>
      <c r="C347" s="28">
        <v>4</v>
      </c>
      <c r="D347" s="35" t="s">
        <v>3355</v>
      </c>
      <c r="E347" s="35" t="s">
        <v>3417</v>
      </c>
      <c r="F347" s="35" t="s">
        <v>3986</v>
      </c>
      <c r="G347" s="35" t="s">
        <v>3426</v>
      </c>
      <c r="H347" s="35" t="s">
        <v>3417</v>
      </c>
      <c r="I347" s="35" t="s">
        <v>3420</v>
      </c>
      <c r="J347" s="35" t="s">
        <v>7702</v>
      </c>
      <c r="K347" s="49" t="str">
        <f t="shared" si="10"/>
        <v>000100004001002313</v>
      </c>
    </row>
    <row r="348" spans="1:11" s="3" customFormat="1">
      <c r="A348" s="28" t="s">
        <v>3818</v>
      </c>
      <c r="B348" s="27" t="str">
        <f t="shared" si="9"/>
        <v>通信/设备信息/移动端设备品牌/赛格</v>
      </c>
      <c r="C348" s="28">
        <v>4</v>
      </c>
      <c r="D348" s="35" t="s">
        <v>3355</v>
      </c>
      <c r="E348" s="35" t="s">
        <v>3417</v>
      </c>
      <c r="F348" s="35" t="s">
        <v>3986</v>
      </c>
      <c r="G348" s="35" t="s">
        <v>3426</v>
      </c>
      <c r="H348" s="35" t="s">
        <v>3417</v>
      </c>
      <c r="I348" s="35" t="s">
        <v>3420</v>
      </c>
      <c r="J348" s="35" t="s">
        <v>7703</v>
      </c>
      <c r="K348" s="49" t="str">
        <f t="shared" si="10"/>
        <v>000100004001002314</v>
      </c>
    </row>
    <row r="349" spans="1:11" s="3" customFormat="1">
      <c r="A349" s="28" t="s">
        <v>3819</v>
      </c>
      <c r="B349" s="27" t="str">
        <f t="shared" si="9"/>
        <v>通信/设备信息/移动端设备品牌/赛鸿</v>
      </c>
      <c r="C349" s="28">
        <v>4</v>
      </c>
      <c r="D349" s="35" t="s">
        <v>3355</v>
      </c>
      <c r="E349" s="35" t="s">
        <v>3417</v>
      </c>
      <c r="F349" s="35" t="s">
        <v>3986</v>
      </c>
      <c r="G349" s="35" t="s">
        <v>3426</v>
      </c>
      <c r="H349" s="35" t="s">
        <v>3417</v>
      </c>
      <c r="I349" s="35" t="s">
        <v>3420</v>
      </c>
      <c r="J349" s="35" t="s">
        <v>7704</v>
      </c>
      <c r="K349" s="49" t="str">
        <f t="shared" si="10"/>
        <v>000100004001002315</v>
      </c>
    </row>
    <row r="350" spans="1:11" s="3" customFormat="1">
      <c r="A350" s="28" t="s">
        <v>3820</v>
      </c>
      <c r="B350" s="27" t="str">
        <f t="shared" si="9"/>
        <v>通信/设备信息/移动端设备品牌/山水</v>
      </c>
      <c r="C350" s="28">
        <v>4</v>
      </c>
      <c r="D350" s="35" t="s">
        <v>3355</v>
      </c>
      <c r="E350" s="35" t="s">
        <v>3417</v>
      </c>
      <c r="F350" s="35" t="s">
        <v>3986</v>
      </c>
      <c r="G350" s="35" t="s">
        <v>3426</v>
      </c>
      <c r="H350" s="35" t="s">
        <v>3417</v>
      </c>
      <c r="I350" s="35" t="s">
        <v>3420</v>
      </c>
      <c r="J350" s="35" t="s">
        <v>7705</v>
      </c>
      <c r="K350" s="49" t="str">
        <f t="shared" si="10"/>
        <v>000100004001002316</v>
      </c>
    </row>
    <row r="351" spans="1:11" s="3" customFormat="1">
      <c r="A351" s="28" t="s">
        <v>3821</v>
      </c>
      <c r="B351" s="27" t="str">
        <f t="shared" si="9"/>
        <v>通信/设备信息/移动端设备品牌/三洋</v>
      </c>
      <c r="C351" s="28">
        <v>4</v>
      </c>
      <c r="D351" s="35" t="s">
        <v>3355</v>
      </c>
      <c r="E351" s="35" t="s">
        <v>3417</v>
      </c>
      <c r="F351" s="35" t="s">
        <v>3986</v>
      </c>
      <c r="G351" s="35" t="s">
        <v>3426</v>
      </c>
      <c r="H351" s="35" t="s">
        <v>3417</v>
      </c>
      <c r="I351" s="35" t="s">
        <v>3420</v>
      </c>
      <c r="J351" s="35" t="s">
        <v>7706</v>
      </c>
      <c r="K351" s="49" t="str">
        <f t="shared" si="10"/>
        <v>000100004001002317</v>
      </c>
    </row>
    <row r="352" spans="1:11" s="3" customFormat="1">
      <c r="A352" s="28" t="s">
        <v>3822</v>
      </c>
      <c r="B352" s="27" t="str">
        <f t="shared" si="9"/>
        <v>通信/设备信息/移动端设备品牌/seals</v>
      </c>
      <c r="C352" s="28">
        <v>4</v>
      </c>
      <c r="D352" s="35" t="s">
        <v>3355</v>
      </c>
      <c r="E352" s="35" t="s">
        <v>3417</v>
      </c>
      <c r="F352" s="35" t="s">
        <v>3986</v>
      </c>
      <c r="G352" s="35" t="s">
        <v>3426</v>
      </c>
      <c r="H352" s="35" t="s">
        <v>3417</v>
      </c>
      <c r="I352" s="35" t="s">
        <v>3420</v>
      </c>
      <c r="J352" s="35" t="s">
        <v>7707</v>
      </c>
      <c r="K352" s="49" t="str">
        <f t="shared" si="10"/>
        <v>000100004001002318</v>
      </c>
    </row>
    <row r="353" spans="1:11" s="3" customFormat="1">
      <c r="A353" s="28" t="s">
        <v>3823</v>
      </c>
      <c r="B353" s="27" t="str">
        <f t="shared" si="9"/>
        <v>通信/设备信息/移动端设备品牌/桑达</v>
      </c>
      <c r="C353" s="28">
        <v>4</v>
      </c>
      <c r="D353" s="35" t="s">
        <v>3355</v>
      </c>
      <c r="E353" s="35" t="s">
        <v>3417</v>
      </c>
      <c r="F353" s="35" t="s">
        <v>3986</v>
      </c>
      <c r="G353" s="35" t="s">
        <v>3426</v>
      </c>
      <c r="H353" s="35" t="s">
        <v>3417</v>
      </c>
      <c r="I353" s="35" t="s">
        <v>3420</v>
      </c>
      <c r="J353" s="35" t="s">
        <v>7708</v>
      </c>
      <c r="K353" s="49" t="str">
        <f t="shared" si="10"/>
        <v>000100004001002319</v>
      </c>
    </row>
    <row r="354" spans="1:11" s="3" customFormat="1">
      <c r="A354" s="28" t="s">
        <v>3824</v>
      </c>
      <c r="B354" s="27" t="str">
        <f t="shared" si="9"/>
        <v>通信/设备信息/移动端设备品牌/sendo</v>
      </c>
      <c r="C354" s="28">
        <v>4</v>
      </c>
      <c r="D354" s="35" t="s">
        <v>3355</v>
      </c>
      <c r="E354" s="35" t="s">
        <v>3417</v>
      </c>
      <c r="F354" s="35" t="s">
        <v>3986</v>
      </c>
      <c r="G354" s="35" t="s">
        <v>3426</v>
      </c>
      <c r="H354" s="35" t="s">
        <v>3417</v>
      </c>
      <c r="I354" s="35" t="s">
        <v>3420</v>
      </c>
      <c r="J354" s="35" t="s">
        <v>7709</v>
      </c>
      <c r="K354" s="49" t="str">
        <f t="shared" si="10"/>
        <v>000100004001002320</v>
      </c>
    </row>
    <row r="355" spans="1:11" s="3" customFormat="1">
      <c r="A355" s="28" t="s">
        <v>3825</v>
      </c>
      <c r="B355" s="27" t="str">
        <f t="shared" ref="B355:B418" si="11">"通信/设备信息/移动端设备品牌/"&amp;A355</f>
        <v>通信/设备信息/移动端设备品牌/山寨</v>
      </c>
      <c r="C355" s="28">
        <v>4</v>
      </c>
      <c r="D355" s="35" t="s">
        <v>3355</v>
      </c>
      <c r="E355" s="35" t="s">
        <v>3417</v>
      </c>
      <c r="F355" s="35" t="s">
        <v>3986</v>
      </c>
      <c r="G355" s="35" t="s">
        <v>3426</v>
      </c>
      <c r="H355" s="35" t="s">
        <v>3417</v>
      </c>
      <c r="I355" s="35" t="s">
        <v>3420</v>
      </c>
      <c r="J355" s="35" t="s">
        <v>7710</v>
      </c>
      <c r="K355" s="49" t="str">
        <f t="shared" si="10"/>
        <v>000100004001002321</v>
      </c>
    </row>
    <row r="356" spans="1:11" s="3" customFormat="1">
      <c r="A356" s="28" t="s">
        <v>3826</v>
      </c>
      <c r="B356" s="27" t="str">
        <f t="shared" si="11"/>
        <v>通信/设备信息/移动端设备品牌/夏普</v>
      </c>
      <c r="C356" s="28">
        <v>4</v>
      </c>
      <c r="D356" s="35" t="s">
        <v>3355</v>
      </c>
      <c r="E356" s="35" t="s">
        <v>3417</v>
      </c>
      <c r="F356" s="35" t="s">
        <v>3986</v>
      </c>
      <c r="G356" s="35" t="s">
        <v>3426</v>
      </c>
      <c r="H356" s="35" t="s">
        <v>3417</v>
      </c>
      <c r="I356" s="35" t="s">
        <v>3420</v>
      </c>
      <c r="J356" s="35" t="s">
        <v>7711</v>
      </c>
      <c r="K356" s="49" t="str">
        <f t="shared" si="10"/>
        <v>000100004001002322</v>
      </c>
    </row>
    <row r="357" spans="1:11" s="3" customFormat="1">
      <c r="A357" s="28" t="s">
        <v>3827</v>
      </c>
      <c r="B357" s="27" t="str">
        <f t="shared" si="11"/>
        <v>通信/设备信息/移动端设备品牌/西门子</v>
      </c>
      <c r="C357" s="28">
        <v>4</v>
      </c>
      <c r="D357" s="35" t="s">
        <v>3355</v>
      </c>
      <c r="E357" s="35" t="s">
        <v>3417</v>
      </c>
      <c r="F357" s="35" t="s">
        <v>3986</v>
      </c>
      <c r="G357" s="35" t="s">
        <v>3426</v>
      </c>
      <c r="H357" s="35" t="s">
        <v>3417</v>
      </c>
      <c r="I357" s="35" t="s">
        <v>3420</v>
      </c>
      <c r="J357" s="35" t="s">
        <v>7712</v>
      </c>
      <c r="K357" s="49" t="str">
        <f t="shared" si="10"/>
        <v>000100004001002323</v>
      </c>
    </row>
    <row r="358" spans="1:11" s="3" customFormat="1">
      <c r="A358" s="28" t="s">
        <v>3828</v>
      </c>
      <c r="B358" s="27" t="str">
        <f t="shared" si="11"/>
        <v>通信/设备信息/移动端设备品牌/信实</v>
      </c>
      <c r="C358" s="28">
        <v>4</v>
      </c>
      <c r="D358" s="35" t="s">
        <v>3355</v>
      </c>
      <c r="E358" s="35" t="s">
        <v>3417</v>
      </c>
      <c r="F358" s="35" t="s">
        <v>3986</v>
      </c>
      <c r="G358" s="35" t="s">
        <v>3426</v>
      </c>
      <c r="H358" s="35" t="s">
        <v>3417</v>
      </c>
      <c r="I358" s="35" t="s">
        <v>3420</v>
      </c>
      <c r="J358" s="35" t="s">
        <v>7713</v>
      </c>
      <c r="K358" s="49" t="str">
        <f t="shared" si="10"/>
        <v>000100004001002324</v>
      </c>
    </row>
    <row r="359" spans="1:11" s="3" customFormat="1">
      <c r="A359" s="28" t="s">
        <v>3829</v>
      </c>
      <c r="B359" s="27" t="str">
        <f t="shared" si="11"/>
        <v>通信/设备信息/移动端设备品牌/创维</v>
      </c>
      <c r="C359" s="28">
        <v>4</v>
      </c>
      <c r="D359" s="35" t="s">
        <v>3355</v>
      </c>
      <c r="E359" s="35" t="s">
        <v>3417</v>
      </c>
      <c r="F359" s="35" t="s">
        <v>3986</v>
      </c>
      <c r="G359" s="35" t="s">
        <v>3426</v>
      </c>
      <c r="H359" s="35" t="s">
        <v>3417</v>
      </c>
      <c r="I359" s="35" t="s">
        <v>3420</v>
      </c>
      <c r="J359" s="35" t="s">
        <v>7714</v>
      </c>
      <c r="K359" s="49" t="str">
        <f t="shared" si="10"/>
        <v>000100004001002325</v>
      </c>
    </row>
    <row r="360" spans="1:11" s="3" customFormat="1">
      <c r="A360" s="28" t="s">
        <v>3830</v>
      </c>
      <c r="B360" s="27" t="str">
        <f t="shared" si="11"/>
        <v>通信/设备信息/移动端设备品牌/SK</v>
      </c>
      <c r="C360" s="28">
        <v>4</v>
      </c>
      <c r="D360" s="35" t="s">
        <v>3355</v>
      </c>
      <c r="E360" s="35" t="s">
        <v>3417</v>
      </c>
      <c r="F360" s="35" t="s">
        <v>3986</v>
      </c>
      <c r="G360" s="35" t="s">
        <v>3426</v>
      </c>
      <c r="H360" s="35" t="s">
        <v>3417</v>
      </c>
      <c r="I360" s="35" t="s">
        <v>3420</v>
      </c>
      <c r="J360" s="35" t="s">
        <v>7715</v>
      </c>
      <c r="K360" s="49" t="str">
        <f t="shared" si="10"/>
        <v>000100004001002326</v>
      </c>
    </row>
    <row r="361" spans="1:11" s="3" customFormat="1">
      <c r="A361" s="28" t="s">
        <v>3831</v>
      </c>
      <c r="B361" s="27" t="str">
        <f t="shared" si="11"/>
        <v>通信/设备信息/移动端设备品牌/智簿</v>
      </c>
      <c r="C361" s="28">
        <v>4</v>
      </c>
      <c r="D361" s="35" t="s">
        <v>3355</v>
      </c>
      <c r="E361" s="35" t="s">
        <v>3417</v>
      </c>
      <c r="F361" s="35" t="s">
        <v>3986</v>
      </c>
      <c r="G361" s="35" t="s">
        <v>3426</v>
      </c>
      <c r="H361" s="35" t="s">
        <v>3417</v>
      </c>
      <c r="I361" s="35" t="s">
        <v>3420</v>
      </c>
      <c r="J361" s="35" t="s">
        <v>7716</v>
      </c>
      <c r="K361" s="49" t="str">
        <f t="shared" si="10"/>
        <v>000100004001002327</v>
      </c>
    </row>
    <row r="362" spans="1:11" s="3" customFormat="1">
      <c r="A362" s="28" t="s">
        <v>3832</v>
      </c>
      <c r="B362" s="27" t="str">
        <f t="shared" si="11"/>
        <v>通信/设备信息/移动端设备品牌/智器</v>
      </c>
      <c r="C362" s="28">
        <v>4</v>
      </c>
      <c r="D362" s="35" t="s">
        <v>3355</v>
      </c>
      <c r="E362" s="35" t="s">
        <v>3417</v>
      </c>
      <c r="F362" s="35" t="s">
        <v>3986</v>
      </c>
      <c r="G362" s="35" t="s">
        <v>3426</v>
      </c>
      <c r="H362" s="35" t="s">
        <v>3417</v>
      </c>
      <c r="I362" s="35" t="s">
        <v>3420</v>
      </c>
      <c r="J362" s="35" t="s">
        <v>7717</v>
      </c>
      <c r="K362" s="49" t="str">
        <f t="shared" si="10"/>
        <v>000100004001002328</v>
      </c>
    </row>
    <row r="363" spans="1:11" s="3" customFormat="1">
      <c r="A363" s="28" t="s">
        <v>3833</v>
      </c>
      <c r="B363" s="27" t="str">
        <f t="shared" si="11"/>
        <v>通信/设备信息/移动端设备品牌/盛大</v>
      </c>
      <c r="C363" s="28">
        <v>4</v>
      </c>
      <c r="D363" s="35" t="s">
        <v>3355</v>
      </c>
      <c r="E363" s="35" t="s">
        <v>3417</v>
      </c>
      <c r="F363" s="35" t="s">
        <v>3986</v>
      </c>
      <c r="G363" s="35" t="s">
        <v>3426</v>
      </c>
      <c r="H363" s="35" t="s">
        <v>3417</v>
      </c>
      <c r="I363" s="35" t="s">
        <v>3420</v>
      </c>
      <c r="J363" s="35" t="s">
        <v>7718</v>
      </c>
      <c r="K363" s="49" t="str">
        <f t="shared" si="10"/>
        <v>000100004001002329</v>
      </c>
    </row>
    <row r="364" spans="1:11" s="3" customFormat="1">
      <c r="A364" s="28" t="s">
        <v>3834</v>
      </c>
      <c r="B364" s="27" t="str">
        <f t="shared" si="11"/>
        <v>通信/设备信息/移动端设备品牌/首亿</v>
      </c>
      <c r="C364" s="28">
        <v>4</v>
      </c>
      <c r="D364" s="35" t="s">
        <v>3355</v>
      </c>
      <c r="E364" s="35" t="s">
        <v>3417</v>
      </c>
      <c r="F364" s="35" t="s">
        <v>3986</v>
      </c>
      <c r="G364" s="35" t="s">
        <v>3426</v>
      </c>
      <c r="H364" s="35" t="s">
        <v>3417</v>
      </c>
      <c r="I364" s="35" t="s">
        <v>3420</v>
      </c>
      <c r="J364" s="35" t="s">
        <v>7719</v>
      </c>
      <c r="K364" s="49" t="str">
        <f t="shared" si="10"/>
        <v>000100004001002330</v>
      </c>
    </row>
    <row r="365" spans="1:11" s="3" customFormat="1">
      <c r="A365" s="28" t="s">
        <v>3835</v>
      </c>
      <c r="B365" s="27" t="str">
        <f t="shared" si="11"/>
        <v>通信/设备信息/移动端设备品牌/Sonim</v>
      </c>
      <c r="C365" s="28">
        <v>4</v>
      </c>
      <c r="D365" s="35" t="s">
        <v>3355</v>
      </c>
      <c r="E365" s="35" t="s">
        <v>3417</v>
      </c>
      <c r="F365" s="35" t="s">
        <v>3986</v>
      </c>
      <c r="G365" s="35" t="s">
        <v>3426</v>
      </c>
      <c r="H365" s="35" t="s">
        <v>3417</v>
      </c>
      <c r="I365" s="35" t="s">
        <v>3420</v>
      </c>
      <c r="J365" s="35" t="s">
        <v>7720</v>
      </c>
      <c r="K365" s="49" t="str">
        <f t="shared" si="10"/>
        <v>000100004001002331</v>
      </c>
    </row>
    <row r="366" spans="1:11" s="3" customFormat="1">
      <c r="A366" s="28" t="s">
        <v>3836</v>
      </c>
      <c r="B366" s="27" t="str">
        <f t="shared" si="11"/>
        <v>通信/设备信息/移动端设备品牌/索爱</v>
      </c>
      <c r="C366" s="28">
        <v>4</v>
      </c>
      <c r="D366" s="35" t="s">
        <v>3355</v>
      </c>
      <c r="E366" s="35" t="s">
        <v>3417</v>
      </c>
      <c r="F366" s="35" t="s">
        <v>3986</v>
      </c>
      <c r="G366" s="35" t="s">
        <v>3426</v>
      </c>
      <c r="H366" s="35" t="s">
        <v>3417</v>
      </c>
      <c r="I366" s="35" t="s">
        <v>3420</v>
      </c>
      <c r="J366" s="35" t="s">
        <v>7721</v>
      </c>
      <c r="K366" s="49" t="str">
        <f t="shared" si="10"/>
        <v>000100004001002332</v>
      </c>
    </row>
    <row r="367" spans="1:11" s="3" customFormat="1">
      <c r="A367" s="28" t="s">
        <v>3837</v>
      </c>
      <c r="B367" s="27" t="str">
        <f t="shared" si="11"/>
        <v>通信/设备信息/移动端设备品牌/索立信</v>
      </c>
      <c r="C367" s="28">
        <v>4</v>
      </c>
      <c r="D367" s="35" t="s">
        <v>3355</v>
      </c>
      <c r="E367" s="35" t="s">
        <v>3417</v>
      </c>
      <c r="F367" s="35" t="s">
        <v>3986</v>
      </c>
      <c r="G367" s="35" t="s">
        <v>3426</v>
      </c>
      <c r="H367" s="35" t="s">
        <v>3417</v>
      </c>
      <c r="I367" s="35" t="s">
        <v>3420</v>
      </c>
      <c r="J367" s="35" t="s">
        <v>7722</v>
      </c>
      <c r="K367" s="49" t="str">
        <f t="shared" si="10"/>
        <v>000100004001002333</v>
      </c>
    </row>
    <row r="368" spans="1:11" s="3" customFormat="1">
      <c r="A368" s="28" t="s">
        <v>3838</v>
      </c>
      <c r="B368" s="27" t="str">
        <f t="shared" si="11"/>
        <v>通信/设备信息/移动端设备品牌/南方高科</v>
      </c>
      <c r="C368" s="28">
        <v>4</v>
      </c>
      <c r="D368" s="35" t="s">
        <v>3355</v>
      </c>
      <c r="E368" s="35" t="s">
        <v>3417</v>
      </c>
      <c r="F368" s="35" t="s">
        <v>3986</v>
      </c>
      <c r="G368" s="35" t="s">
        <v>3426</v>
      </c>
      <c r="H368" s="35" t="s">
        <v>3417</v>
      </c>
      <c r="I368" s="35" t="s">
        <v>3420</v>
      </c>
      <c r="J368" s="35" t="s">
        <v>7723</v>
      </c>
      <c r="K368" s="49" t="str">
        <f t="shared" si="10"/>
        <v>000100004001002334</v>
      </c>
    </row>
    <row r="369" spans="1:11" s="3" customFormat="1">
      <c r="A369" s="28" t="s">
        <v>3839</v>
      </c>
      <c r="B369" s="27" t="str">
        <f t="shared" si="11"/>
        <v>通信/设备信息/移动端设备品牌/数源</v>
      </c>
      <c r="C369" s="28">
        <v>4</v>
      </c>
      <c r="D369" s="35" t="s">
        <v>3355</v>
      </c>
      <c r="E369" s="35" t="s">
        <v>3417</v>
      </c>
      <c r="F369" s="35" t="s">
        <v>3986</v>
      </c>
      <c r="G369" s="35" t="s">
        <v>3426</v>
      </c>
      <c r="H369" s="35" t="s">
        <v>3417</v>
      </c>
      <c r="I369" s="35" t="s">
        <v>3420</v>
      </c>
      <c r="J369" s="35" t="s">
        <v>7724</v>
      </c>
      <c r="K369" s="49" t="str">
        <f t="shared" si="10"/>
        <v>000100004001002335</v>
      </c>
    </row>
    <row r="370" spans="1:11" s="3" customFormat="1">
      <c r="A370" s="28" t="s">
        <v>3840</v>
      </c>
      <c r="B370" s="27" t="str">
        <f t="shared" si="11"/>
        <v>通信/设备信息/移动端设备品牌/南极星</v>
      </c>
      <c r="C370" s="28">
        <v>4</v>
      </c>
      <c r="D370" s="35" t="s">
        <v>3355</v>
      </c>
      <c r="E370" s="35" t="s">
        <v>3417</v>
      </c>
      <c r="F370" s="35" t="s">
        <v>3986</v>
      </c>
      <c r="G370" s="35" t="s">
        <v>3426</v>
      </c>
      <c r="H370" s="35" t="s">
        <v>3417</v>
      </c>
      <c r="I370" s="35" t="s">
        <v>3420</v>
      </c>
      <c r="J370" s="35" t="s">
        <v>7725</v>
      </c>
      <c r="K370" s="49" t="str">
        <f t="shared" si="10"/>
        <v>000100004001002336</v>
      </c>
    </row>
    <row r="371" spans="1:11" s="3" customFormat="1">
      <c r="A371" s="28" t="s">
        <v>3841</v>
      </c>
      <c r="B371" s="27" t="str">
        <f t="shared" si="11"/>
        <v>通信/设备信息/移动端设备品牌/小霸王</v>
      </c>
      <c r="C371" s="28">
        <v>4</v>
      </c>
      <c r="D371" s="35" t="s">
        <v>3355</v>
      </c>
      <c r="E371" s="35" t="s">
        <v>3417</v>
      </c>
      <c r="F371" s="35" t="s">
        <v>3986</v>
      </c>
      <c r="G371" s="35" t="s">
        <v>3426</v>
      </c>
      <c r="H371" s="35" t="s">
        <v>3417</v>
      </c>
      <c r="I371" s="35" t="s">
        <v>3420</v>
      </c>
      <c r="J371" s="35" t="s">
        <v>7726</v>
      </c>
      <c r="K371" s="49" t="str">
        <f t="shared" si="10"/>
        <v>000100004001002337</v>
      </c>
    </row>
    <row r="372" spans="1:11" s="3" customFormat="1">
      <c r="A372" s="28" t="s">
        <v>3842</v>
      </c>
      <c r="B372" s="27" t="str">
        <f t="shared" si="11"/>
        <v>通信/设备信息/移动端设备品牌/SUGAR</v>
      </c>
      <c r="C372" s="28">
        <v>4</v>
      </c>
      <c r="D372" s="35" t="s">
        <v>3355</v>
      </c>
      <c r="E372" s="35" t="s">
        <v>3417</v>
      </c>
      <c r="F372" s="35" t="s">
        <v>3986</v>
      </c>
      <c r="G372" s="35" t="s">
        <v>3426</v>
      </c>
      <c r="H372" s="35" t="s">
        <v>3417</v>
      </c>
      <c r="I372" s="35" t="s">
        <v>3420</v>
      </c>
      <c r="J372" s="35" t="s">
        <v>7727</v>
      </c>
      <c r="K372" s="49" t="str">
        <f t="shared" si="10"/>
        <v>000100004001002338</v>
      </c>
    </row>
    <row r="373" spans="1:11" s="3" customFormat="1">
      <c r="A373" s="28" t="s">
        <v>3843</v>
      </c>
      <c r="B373" s="27" t="str">
        <f t="shared" si="11"/>
        <v>通信/设备信息/移动端设备品牌/盛隆</v>
      </c>
      <c r="C373" s="28">
        <v>4</v>
      </c>
      <c r="D373" s="35" t="s">
        <v>3355</v>
      </c>
      <c r="E373" s="35" t="s">
        <v>3417</v>
      </c>
      <c r="F373" s="35" t="s">
        <v>3986</v>
      </c>
      <c r="G373" s="35" t="s">
        <v>3426</v>
      </c>
      <c r="H373" s="35" t="s">
        <v>3417</v>
      </c>
      <c r="I373" s="35" t="s">
        <v>3420</v>
      </c>
      <c r="J373" s="35" t="s">
        <v>7728</v>
      </c>
      <c r="K373" s="49" t="str">
        <f t="shared" si="10"/>
        <v>000100004001002339</v>
      </c>
    </row>
    <row r="374" spans="1:11" s="3" customFormat="1">
      <c r="A374" s="28" t="s">
        <v>3844</v>
      </c>
      <c r="B374" s="27" t="str">
        <f t="shared" si="11"/>
        <v>通信/设备信息/移动端设备品牌/三普</v>
      </c>
      <c r="C374" s="28">
        <v>4</v>
      </c>
      <c r="D374" s="35" t="s">
        <v>3355</v>
      </c>
      <c r="E374" s="35" t="s">
        <v>3417</v>
      </c>
      <c r="F374" s="35" t="s">
        <v>3986</v>
      </c>
      <c r="G374" s="35" t="s">
        <v>3426</v>
      </c>
      <c r="H374" s="35" t="s">
        <v>3417</v>
      </c>
      <c r="I374" s="35" t="s">
        <v>3420</v>
      </c>
      <c r="J374" s="35" t="s">
        <v>7729</v>
      </c>
      <c r="K374" s="49" t="str">
        <f t="shared" si="10"/>
        <v>000100004001002340</v>
      </c>
    </row>
    <row r="375" spans="1:11" s="3" customFormat="1">
      <c r="A375" s="28" t="s">
        <v>3845</v>
      </c>
      <c r="B375" s="27" t="str">
        <f t="shared" si="11"/>
        <v>通信/设备信息/移动端设备品牌/takee</v>
      </c>
      <c r="C375" s="28">
        <v>4</v>
      </c>
      <c r="D375" s="35" t="s">
        <v>3355</v>
      </c>
      <c r="E375" s="35" t="s">
        <v>3417</v>
      </c>
      <c r="F375" s="35" t="s">
        <v>3986</v>
      </c>
      <c r="G375" s="35" t="s">
        <v>3426</v>
      </c>
      <c r="H375" s="35" t="s">
        <v>3417</v>
      </c>
      <c r="I375" s="35" t="s">
        <v>3420</v>
      </c>
      <c r="J375" s="35" t="s">
        <v>7730</v>
      </c>
      <c r="K375" s="49" t="str">
        <f t="shared" si="10"/>
        <v>000100004001002341</v>
      </c>
    </row>
    <row r="376" spans="1:11" s="3" customFormat="1">
      <c r="A376" s="28" t="s">
        <v>3846</v>
      </c>
      <c r="B376" s="27" t="str">
        <f t="shared" si="11"/>
        <v>通信/设备信息/移动端设备品牌/泰克飞石</v>
      </c>
      <c r="C376" s="28">
        <v>4</v>
      </c>
      <c r="D376" s="35" t="s">
        <v>3355</v>
      </c>
      <c r="E376" s="35" t="s">
        <v>3417</v>
      </c>
      <c r="F376" s="35" t="s">
        <v>3986</v>
      </c>
      <c r="G376" s="35" t="s">
        <v>3426</v>
      </c>
      <c r="H376" s="35" t="s">
        <v>3417</v>
      </c>
      <c r="I376" s="35" t="s">
        <v>3420</v>
      </c>
      <c r="J376" s="35" t="s">
        <v>7731</v>
      </c>
      <c r="K376" s="49" t="str">
        <f t="shared" si="10"/>
        <v>000100004001002342</v>
      </c>
    </row>
    <row r="377" spans="1:11" s="3" customFormat="1">
      <c r="A377" s="28" t="s">
        <v>3847</v>
      </c>
      <c r="B377" s="27" t="str">
        <f t="shared" si="11"/>
        <v>通信/设备信息/移动端设备品牌/台电</v>
      </c>
      <c r="C377" s="28">
        <v>4</v>
      </c>
      <c r="D377" s="35" t="s">
        <v>3355</v>
      </c>
      <c r="E377" s="35" t="s">
        <v>3417</v>
      </c>
      <c r="F377" s="35" t="s">
        <v>3986</v>
      </c>
      <c r="G377" s="35" t="s">
        <v>3426</v>
      </c>
      <c r="H377" s="35" t="s">
        <v>3417</v>
      </c>
      <c r="I377" s="35" t="s">
        <v>3420</v>
      </c>
      <c r="J377" s="35" t="s">
        <v>7732</v>
      </c>
      <c r="K377" s="49" t="str">
        <f t="shared" si="10"/>
        <v>000100004001002343</v>
      </c>
    </row>
    <row r="378" spans="1:11" s="3" customFormat="1">
      <c r="A378" s="28" t="s">
        <v>3848</v>
      </c>
      <c r="B378" s="27" t="str">
        <f t="shared" si="11"/>
        <v>通信/设备信息/移动端设备品牌/天时达</v>
      </c>
      <c r="C378" s="28">
        <v>4</v>
      </c>
      <c r="D378" s="35" t="s">
        <v>3355</v>
      </c>
      <c r="E378" s="35" t="s">
        <v>3417</v>
      </c>
      <c r="F378" s="35" t="s">
        <v>3986</v>
      </c>
      <c r="G378" s="35" t="s">
        <v>3426</v>
      </c>
      <c r="H378" s="35" t="s">
        <v>3417</v>
      </c>
      <c r="I378" s="35" t="s">
        <v>3420</v>
      </c>
      <c r="J378" s="35" t="s">
        <v>7733</v>
      </c>
      <c r="K378" s="49" t="str">
        <f t="shared" si="10"/>
        <v>000100004001002344</v>
      </c>
    </row>
    <row r="379" spans="1:11" s="3" customFormat="1">
      <c r="A379" s="28" t="s">
        <v>3849</v>
      </c>
      <c r="B379" s="27" t="str">
        <f t="shared" si="11"/>
        <v>通信/设备信息/移动端设备品牌/中讯天创</v>
      </c>
      <c r="C379" s="28">
        <v>4</v>
      </c>
      <c r="D379" s="35" t="s">
        <v>3355</v>
      </c>
      <c r="E379" s="35" t="s">
        <v>3417</v>
      </c>
      <c r="F379" s="35" t="s">
        <v>3986</v>
      </c>
      <c r="G379" s="35" t="s">
        <v>3426</v>
      </c>
      <c r="H379" s="35" t="s">
        <v>3417</v>
      </c>
      <c r="I379" s="35" t="s">
        <v>3420</v>
      </c>
      <c r="J379" s="35" t="s">
        <v>7734</v>
      </c>
      <c r="K379" s="49" t="str">
        <f t="shared" si="10"/>
        <v>000100004001002345</v>
      </c>
    </row>
    <row r="380" spans="1:11" s="3" customFormat="1">
      <c r="A380" s="28" t="s">
        <v>3850</v>
      </c>
      <c r="B380" s="27" t="str">
        <f t="shared" si="11"/>
        <v>通信/设备信息/移动端设备品牌/Thl</v>
      </c>
      <c r="C380" s="28">
        <v>4</v>
      </c>
      <c r="D380" s="35" t="s">
        <v>3355</v>
      </c>
      <c r="E380" s="35" t="s">
        <v>3417</v>
      </c>
      <c r="F380" s="35" t="s">
        <v>3986</v>
      </c>
      <c r="G380" s="35" t="s">
        <v>3426</v>
      </c>
      <c r="H380" s="35" t="s">
        <v>3417</v>
      </c>
      <c r="I380" s="35" t="s">
        <v>3420</v>
      </c>
      <c r="J380" s="35" t="s">
        <v>7737</v>
      </c>
      <c r="K380" s="49" t="str">
        <f t="shared" si="10"/>
        <v>000100004001002346</v>
      </c>
    </row>
    <row r="381" spans="1:11" s="3" customFormat="1">
      <c r="A381" s="28" t="s">
        <v>3851</v>
      </c>
      <c r="B381" s="27" t="str">
        <f t="shared" si="11"/>
        <v>通信/设备信息/移动端设备品牌/天元</v>
      </c>
      <c r="C381" s="28">
        <v>4</v>
      </c>
      <c r="D381" s="35" t="s">
        <v>3355</v>
      </c>
      <c r="E381" s="35" t="s">
        <v>3417</v>
      </c>
      <c r="F381" s="35" t="s">
        <v>3986</v>
      </c>
      <c r="G381" s="35" t="s">
        <v>3426</v>
      </c>
      <c r="H381" s="35" t="s">
        <v>3417</v>
      </c>
      <c r="I381" s="35" t="s">
        <v>3420</v>
      </c>
      <c r="J381" s="35" t="s">
        <v>7738</v>
      </c>
      <c r="K381" s="49" t="str">
        <f t="shared" si="10"/>
        <v>000100004001002347</v>
      </c>
    </row>
    <row r="382" spans="1:11" s="3" customFormat="1">
      <c r="A382" s="28" t="s">
        <v>3852</v>
      </c>
      <c r="B382" s="27" t="str">
        <f t="shared" si="11"/>
        <v>通信/设备信息/移动端设备品牌/天珑</v>
      </c>
      <c r="C382" s="28">
        <v>4</v>
      </c>
      <c r="D382" s="35" t="s">
        <v>3355</v>
      </c>
      <c r="E382" s="35" t="s">
        <v>3417</v>
      </c>
      <c r="F382" s="35" t="s">
        <v>3986</v>
      </c>
      <c r="G382" s="35" t="s">
        <v>3426</v>
      </c>
      <c r="H382" s="35" t="s">
        <v>3417</v>
      </c>
      <c r="I382" s="35" t="s">
        <v>3420</v>
      </c>
      <c r="J382" s="35" t="s">
        <v>7739</v>
      </c>
      <c r="K382" s="49" t="str">
        <f t="shared" si="10"/>
        <v>000100004001002348</v>
      </c>
    </row>
    <row r="383" spans="1:11" s="3" customFormat="1">
      <c r="A383" s="28" t="s">
        <v>3853</v>
      </c>
      <c r="B383" s="27" t="str">
        <f t="shared" si="11"/>
        <v>通信/设备信息/移动端设备品牌/京崎</v>
      </c>
      <c r="C383" s="28">
        <v>4</v>
      </c>
      <c r="D383" s="35" t="s">
        <v>3355</v>
      </c>
      <c r="E383" s="35" t="s">
        <v>3417</v>
      </c>
      <c r="F383" s="35" t="s">
        <v>3986</v>
      </c>
      <c r="G383" s="35" t="s">
        <v>3426</v>
      </c>
      <c r="H383" s="35" t="s">
        <v>3417</v>
      </c>
      <c r="I383" s="35" t="s">
        <v>3420</v>
      </c>
      <c r="J383" s="35" t="s">
        <v>7003</v>
      </c>
      <c r="K383" s="49" t="str">
        <f t="shared" si="10"/>
        <v>000100004001002349</v>
      </c>
    </row>
    <row r="384" spans="1:11" s="3" customFormat="1">
      <c r="A384" s="28" t="s">
        <v>3854</v>
      </c>
      <c r="B384" s="27" t="str">
        <f t="shared" si="11"/>
        <v>通信/设备信息/移动端设备品牌/东芝</v>
      </c>
      <c r="C384" s="28">
        <v>4</v>
      </c>
      <c r="D384" s="35" t="s">
        <v>3355</v>
      </c>
      <c r="E384" s="35" t="s">
        <v>3417</v>
      </c>
      <c r="F384" s="35" t="s">
        <v>3986</v>
      </c>
      <c r="G384" s="35" t="s">
        <v>3426</v>
      </c>
      <c r="H384" s="35" t="s">
        <v>3417</v>
      </c>
      <c r="I384" s="35" t="s">
        <v>3420</v>
      </c>
      <c r="J384" s="35" t="s">
        <v>7004</v>
      </c>
      <c r="K384" s="49" t="str">
        <f t="shared" si="10"/>
        <v>000100004001002350</v>
      </c>
    </row>
    <row r="385" spans="1:11" s="3" customFormat="1">
      <c r="A385" s="28" t="s">
        <v>3855</v>
      </c>
      <c r="B385" s="27" t="str">
        <f t="shared" si="11"/>
        <v>通信/设备信息/移动端设备品牌/松讯达</v>
      </c>
      <c r="C385" s="28">
        <v>4</v>
      </c>
      <c r="D385" s="35" t="s">
        <v>3355</v>
      </c>
      <c r="E385" s="35" t="s">
        <v>3417</v>
      </c>
      <c r="F385" s="35" t="s">
        <v>3986</v>
      </c>
      <c r="G385" s="35" t="s">
        <v>3426</v>
      </c>
      <c r="H385" s="35" t="s">
        <v>3417</v>
      </c>
      <c r="I385" s="35" t="s">
        <v>3420</v>
      </c>
      <c r="J385" s="35" t="s">
        <v>7005</v>
      </c>
      <c r="K385" s="49" t="str">
        <f t="shared" si="10"/>
        <v>000100004001002351</v>
      </c>
    </row>
    <row r="386" spans="1:11" s="3" customFormat="1">
      <c r="A386" s="28" t="s">
        <v>3856</v>
      </c>
      <c r="B386" s="27" t="str">
        <f t="shared" si="11"/>
        <v>通信/设备信息/移动端设备品牌/图灵</v>
      </c>
      <c r="C386" s="28">
        <v>4</v>
      </c>
      <c r="D386" s="35" t="s">
        <v>3355</v>
      </c>
      <c r="E386" s="35" t="s">
        <v>3417</v>
      </c>
      <c r="F386" s="35" t="s">
        <v>3986</v>
      </c>
      <c r="G386" s="35" t="s">
        <v>3426</v>
      </c>
      <c r="H386" s="35" t="s">
        <v>3417</v>
      </c>
      <c r="I386" s="35" t="s">
        <v>3420</v>
      </c>
      <c r="J386" s="35" t="s">
        <v>7006</v>
      </c>
      <c r="K386" s="49" t="str">
        <f t="shared" ref="K386:K449" si="12">D386&amp;E386&amp;F386&amp;G386&amp;H386&amp;I386&amp;J386</f>
        <v>000100004001002352</v>
      </c>
    </row>
    <row r="387" spans="1:11" s="3" customFormat="1">
      <c r="A387" s="28" t="s">
        <v>3857</v>
      </c>
      <c r="B387" s="27" t="str">
        <f t="shared" si="11"/>
        <v>通信/设备信息/移动端设备品牌/U9</v>
      </c>
      <c r="C387" s="28">
        <v>4</v>
      </c>
      <c r="D387" s="35" t="s">
        <v>3355</v>
      </c>
      <c r="E387" s="35" t="s">
        <v>3417</v>
      </c>
      <c r="F387" s="35" t="s">
        <v>3986</v>
      </c>
      <c r="G387" s="35" t="s">
        <v>3426</v>
      </c>
      <c r="H387" s="35" t="s">
        <v>3417</v>
      </c>
      <c r="I387" s="35" t="s">
        <v>3420</v>
      </c>
      <c r="J387" s="35" t="s">
        <v>7007</v>
      </c>
      <c r="K387" s="49" t="str">
        <f t="shared" si="12"/>
        <v>000100004001002353</v>
      </c>
    </row>
    <row r="388" spans="1:11" s="3" customFormat="1">
      <c r="A388" s="28" t="s">
        <v>3858</v>
      </c>
      <c r="B388" s="27" t="str">
        <f t="shared" si="11"/>
        <v>通信/设备信息/移动端设备品牌/优酷</v>
      </c>
      <c r="C388" s="28">
        <v>4</v>
      </c>
      <c r="D388" s="35" t="s">
        <v>3355</v>
      </c>
      <c r="E388" s="35" t="s">
        <v>3417</v>
      </c>
      <c r="F388" s="35" t="s">
        <v>3986</v>
      </c>
      <c r="G388" s="35" t="s">
        <v>3426</v>
      </c>
      <c r="H388" s="35" t="s">
        <v>3417</v>
      </c>
      <c r="I388" s="35" t="s">
        <v>3420</v>
      </c>
      <c r="J388" s="35" t="s">
        <v>7008</v>
      </c>
      <c r="K388" s="49" t="str">
        <f t="shared" si="12"/>
        <v>000100004001002354</v>
      </c>
    </row>
    <row r="389" spans="1:11" s="3" customFormat="1">
      <c r="A389" s="28" t="s">
        <v>3859</v>
      </c>
      <c r="B389" s="27" t="str">
        <f t="shared" si="11"/>
        <v>通信/设备信息/移动端设备品牌/uGate</v>
      </c>
      <c r="C389" s="28">
        <v>4</v>
      </c>
      <c r="D389" s="35" t="s">
        <v>3355</v>
      </c>
      <c r="E389" s="35" t="s">
        <v>3417</v>
      </c>
      <c r="F389" s="35" t="s">
        <v>3986</v>
      </c>
      <c r="G389" s="35" t="s">
        <v>3426</v>
      </c>
      <c r="H389" s="35" t="s">
        <v>3417</v>
      </c>
      <c r="I389" s="35" t="s">
        <v>3420</v>
      </c>
      <c r="J389" s="35" t="s">
        <v>7009</v>
      </c>
      <c r="K389" s="49" t="str">
        <f t="shared" si="12"/>
        <v>000100004001002355</v>
      </c>
    </row>
    <row r="390" spans="1:11" s="3" customFormat="1">
      <c r="A390" s="28" t="s">
        <v>3860</v>
      </c>
      <c r="B390" s="27" t="str">
        <f t="shared" si="11"/>
        <v>通信/设备信息/移动端设备品牌/优美</v>
      </c>
      <c r="C390" s="28">
        <v>4</v>
      </c>
      <c r="D390" s="35" t="s">
        <v>3355</v>
      </c>
      <c r="E390" s="35" t="s">
        <v>3417</v>
      </c>
      <c r="F390" s="35" t="s">
        <v>3986</v>
      </c>
      <c r="G390" s="35" t="s">
        <v>3426</v>
      </c>
      <c r="H390" s="35" t="s">
        <v>3417</v>
      </c>
      <c r="I390" s="35" t="s">
        <v>3420</v>
      </c>
      <c r="J390" s="35" t="s">
        <v>7010</v>
      </c>
      <c r="K390" s="49" t="str">
        <f t="shared" si="12"/>
        <v>000100004001002356</v>
      </c>
    </row>
    <row r="391" spans="1:11" s="3" customFormat="1">
      <c r="A391" s="28" t="s">
        <v>3861</v>
      </c>
      <c r="B391" s="27" t="str">
        <f t="shared" si="11"/>
        <v>通信/设备信息/移动端设备品牌/优摩</v>
      </c>
      <c r="C391" s="28">
        <v>4</v>
      </c>
      <c r="D391" s="35" t="s">
        <v>3355</v>
      </c>
      <c r="E391" s="35" t="s">
        <v>3417</v>
      </c>
      <c r="F391" s="35" t="s">
        <v>3986</v>
      </c>
      <c r="G391" s="35" t="s">
        <v>3426</v>
      </c>
      <c r="H391" s="35" t="s">
        <v>3417</v>
      </c>
      <c r="I391" s="35" t="s">
        <v>3420</v>
      </c>
      <c r="J391" s="35" t="s">
        <v>7011</v>
      </c>
      <c r="K391" s="49" t="str">
        <f t="shared" si="12"/>
        <v>000100004001002357</v>
      </c>
    </row>
    <row r="392" spans="1:11" s="3" customFormat="1">
      <c r="A392" s="28" t="s">
        <v>3862</v>
      </c>
      <c r="B392" s="27" t="str">
        <f t="shared" si="11"/>
        <v>通信/设备信息/移动端设备品牌/优思</v>
      </c>
      <c r="C392" s="28">
        <v>4</v>
      </c>
      <c r="D392" s="35" t="s">
        <v>3355</v>
      </c>
      <c r="E392" s="35" t="s">
        <v>3417</v>
      </c>
      <c r="F392" s="35" t="s">
        <v>3986</v>
      </c>
      <c r="G392" s="35" t="s">
        <v>3426</v>
      </c>
      <c r="H392" s="35" t="s">
        <v>3417</v>
      </c>
      <c r="I392" s="35" t="s">
        <v>3420</v>
      </c>
      <c r="J392" s="35" t="s">
        <v>7012</v>
      </c>
      <c r="K392" s="49" t="str">
        <f t="shared" si="12"/>
        <v>000100004001002358</v>
      </c>
    </row>
    <row r="393" spans="1:11" s="3" customFormat="1">
      <c r="A393" s="28" t="s">
        <v>3863</v>
      </c>
      <c r="B393" s="27" t="str">
        <f t="shared" si="11"/>
        <v>通信/设备信息/移动端设备品牌/友信达</v>
      </c>
      <c r="C393" s="28">
        <v>4</v>
      </c>
      <c r="D393" s="35" t="s">
        <v>3355</v>
      </c>
      <c r="E393" s="35" t="s">
        <v>3417</v>
      </c>
      <c r="F393" s="35" t="s">
        <v>3986</v>
      </c>
      <c r="G393" s="35" t="s">
        <v>3426</v>
      </c>
      <c r="H393" s="35" t="s">
        <v>3417</v>
      </c>
      <c r="I393" s="35" t="s">
        <v>3420</v>
      </c>
      <c r="J393" s="35" t="s">
        <v>7013</v>
      </c>
      <c r="K393" s="49" t="str">
        <f t="shared" si="12"/>
        <v>000100004001002359</v>
      </c>
    </row>
    <row r="394" spans="1:11" s="3" customFormat="1">
      <c r="A394" s="28" t="s">
        <v>3864</v>
      </c>
      <c r="B394" s="27" t="str">
        <f t="shared" si="11"/>
        <v>通信/设备信息/移动端设备品牌/紫光</v>
      </c>
      <c r="C394" s="28">
        <v>4</v>
      </c>
      <c r="D394" s="35" t="s">
        <v>3355</v>
      </c>
      <c r="E394" s="35" t="s">
        <v>3417</v>
      </c>
      <c r="F394" s="35" t="s">
        <v>3986</v>
      </c>
      <c r="G394" s="35" t="s">
        <v>3426</v>
      </c>
      <c r="H394" s="35" t="s">
        <v>3417</v>
      </c>
      <c r="I394" s="35" t="s">
        <v>3420</v>
      </c>
      <c r="J394" s="35" t="s">
        <v>1970</v>
      </c>
      <c r="K394" s="49" t="str">
        <f t="shared" si="12"/>
        <v>000100004001002360</v>
      </c>
    </row>
    <row r="395" spans="1:11" s="3" customFormat="1">
      <c r="A395" s="28" t="s">
        <v>3865</v>
      </c>
      <c r="B395" s="27" t="str">
        <f t="shared" si="11"/>
        <v>通信/设备信息/移动端设备品牌/友利通</v>
      </c>
      <c r="C395" s="28">
        <v>4</v>
      </c>
      <c r="D395" s="35" t="s">
        <v>3355</v>
      </c>
      <c r="E395" s="35" t="s">
        <v>3417</v>
      </c>
      <c r="F395" s="35" t="s">
        <v>3986</v>
      </c>
      <c r="G395" s="35" t="s">
        <v>3426</v>
      </c>
      <c r="H395" s="35" t="s">
        <v>3417</v>
      </c>
      <c r="I395" s="35" t="s">
        <v>3420</v>
      </c>
      <c r="J395" s="35" t="s">
        <v>7014</v>
      </c>
      <c r="K395" s="49" t="str">
        <f t="shared" si="12"/>
        <v>000100004001002361</v>
      </c>
    </row>
    <row r="396" spans="1:11" s="3" customFormat="1">
      <c r="A396" s="28" t="s">
        <v>3866</v>
      </c>
      <c r="B396" s="27" t="str">
        <f t="shared" si="11"/>
        <v>通信/设备信息/移动端设备品牌/友派</v>
      </c>
      <c r="C396" s="28">
        <v>4</v>
      </c>
      <c r="D396" s="35" t="s">
        <v>3355</v>
      </c>
      <c r="E396" s="35" t="s">
        <v>3417</v>
      </c>
      <c r="F396" s="35" t="s">
        <v>3986</v>
      </c>
      <c r="G396" s="35" t="s">
        <v>3426</v>
      </c>
      <c r="H396" s="35" t="s">
        <v>3417</v>
      </c>
      <c r="I396" s="35" t="s">
        <v>3420</v>
      </c>
      <c r="J396" s="35" t="s">
        <v>7015</v>
      </c>
      <c r="K396" s="49" t="str">
        <f t="shared" si="12"/>
        <v>000100004001002362</v>
      </c>
    </row>
    <row r="397" spans="1:11" s="3" customFormat="1">
      <c r="A397" s="28" t="s">
        <v>3867</v>
      </c>
      <c r="B397" s="27" t="str">
        <f t="shared" si="11"/>
        <v>通信/设备信息/移动端设备品牌/优珀</v>
      </c>
      <c r="C397" s="28">
        <v>4</v>
      </c>
      <c r="D397" s="35" t="s">
        <v>3355</v>
      </c>
      <c r="E397" s="35" t="s">
        <v>3417</v>
      </c>
      <c r="F397" s="35" t="s">
        <v>3986</v>
      </c>
      <c r="G397" s="35" t="s">
        <v>3426</v>
      </c>
      <c r="H397" s="35" t="s">
        <v>3417</v>
      </c>
      <c r="I397" s="35" t="s">
        <v>3420</v>
      </c>
      <c r="J397" s="35" t="s">
        <v>7016</v>
      </c>
      <c r="K397" s="49" t="str">
        <f t="shared" si="12"/>
        <v>000100004001002363</v>
      </c>
    </row>
    <row r="398" spans="1:11" s="3" customFormat="1">
      <c r="A398" s="28" t="s">
        <v>3868</v>
      </c>
      <c r="B398" s="27" t="str">
        <f t="shared" si="11"/>
        <v>通信/设备信息/移动端设备品牌/联合时代</v>
      </c>
      <c r="C398" s="28">
        <v>4</v>
      </c>
      <c r="D398" s="35" t="s">
        <v>3355</v>
      </c>
      <c r="E398" s="35" t="s">
        <v>3417</v>
      </c>
      <c r="F398" s="35" t="s">
        <v>3986</v>
      </c>
      <c r="G398" s="35" t="s">
        <v>3426</v>
      </c>
      <c r="H398" s="35" t="s">
        <v>3417</v>
      </c>
      <c r="I398" s="35" t="s">
        <v>3420</v>
      </c>
      <c r="J398" s="35" t="s">
        <v>7017</v>
      </c>
      <c r="K398" s="49" t="str">
        <f t="shared" si="12"/>
        <v>000100004001002364</v>
      </c>
    </row>
    <row r="399" spans="1:11" s="3" customFormat="1">
      <c r="A399" s="28" t="s">
        <v>3869</v>
      </c>
      <c r="B399" s="27" t="str">
        <f t="shared" si="11"/>
        <v>通信/设备信息/移动端设备品牌/UT斯达康</v>
      </c>
      <c r="C399" s="28">
        <v>4</v>
      </c>
      <c r="D399" s="35" t="s">
        <v>3355</v>
      </c>
      <c r="E399" s="35" t="s">
        <v>3417</v>
      </c>
      <c r="F399" s="35" t="s">
        <v>3986</v>
      </c>
      <c r="G399" s="35" t="s">
        <v>3426</v>
      </c>
      <c r="H399" s="35" t="s">
        <v>3417</v>
      </c>
      <c r="I399" s="35" t="s">
        <v>3420</v>
      </c>
      <c r="J399" s="35" t="s">
        <v>7018</v>
      </c>
      <c r="K399" s="49" t="str">
        <f t="shared" si="12"/>
        <v>000100004001002365</v>
      </c>
    </row>
    <row r="400" spans="1:11" s="3" customFormat="1">
      <c r="A400" s="28" t="s">
        <v>3870</v>
      </c>
      <c r="B400" s="27" t="str">
        <f t="shared" si="11"/>
        <v>通信/设备信息/移动端设备品牌/VAIO</v>
      </c>
      <c r="C400" s="28">
        <v>4</v>
      </c>
      <c r="D400" s="35" t="s">
        <v>3355</v>
      </c>
      <c r="E400" s="35" t="s">
        <v>3417</v>
      </c>
      <c r="F400" s="35" t="s">
        <v>3986</v>
      </c>
      <c r="G400" s="35" t="s">
        <v>3426</v>
      </c>
      <c r="H400" s="35" t="s">
        <v>3417</v>
      </c>
      <c r="I400" s="35" t="s">
        <v>3420</v>
      </c>
      <c r="J400" s="35" t="s">
        <v>7019</v>
      </c>
      <c r="K400" s="49" t="str">
        <f t="shared" si="12"/>
        <v>000100004001002366</v>
      </c>
    </row>
    <row r="401" spans="1:11" s="3" customFormat="1">
      <c r="A401" s="28" t="s">
        <v>3871</v>
      </c>
      <c r="B401" s="27" t="str">
        <f t="shared" si="11"/>
        <v>通信/设备信息/移动端设备品牌/唯科</v>
      </c>
      <c r="C401" s="28">
        <v>4</v>
      </c>
      <c r="D401" s="35" t="s">
        <v>3355</v>
      </c>
      <c r="E401" s="35" t="s">
        <v>3417</v>
      </c>
      <c r="F401" s="35" t="s">
        <v>3986</v>
      </c>
      <c r="G401" s="35" t="s">
        <v>3426</v>
      </c>
      <c r="H401" s="35" t="s">
        <v>3417</v>
      </c>
      <c r="I401" s="35" t="s">
        <v>3420</v>
      </c>
      <c r="J401" s="35" t="s">
        <v>7020</v>
      </c>
      <c r="K401" s="49" t="str">
        <f t="shared" si="12"/>
        <v>000100004001002367</v>
      </c>
    </row>
    <row r="402" spans="1:11" s="3" customFormat="1">
      <c r="A402" s="28" t="s">
        <v>3872</v>
      </c>
      <c r="B402" s="27" t="str">
        <f t="shared" si="11"/>
        <v>通信/设备信息/移动端设备品牌/VEB</v>
      </c>
      <c r="C402" s="28">
        <v>4</v>
      </c>
      <c r="D402" s="35" t="s">
        <v>3355</v>
      </c>
      <c r="E402" s="35" t="s">
        <v>3417</v>
      </c>
      <c r="F402" s="35" t="s">
        <v>3986</v>
      </c>
      <c r="G402" s="35" t="s">
        <v>3426</v>
      </c>
      <c r="H402" s="35" t="s">
        <v>3417</v>
      </c>
      <c r="I402" s="35" t="s">
        <v>3420</v>
      </c>
      <c r="J402" s="35" t="s">
        <v>7021</v>
      </c>
      <c r="K402" s="49" t="str">
        <f t="shared" si="12"/>
        <v>000100004001002368</v>
      </c>
    </row>
    <row r="403" spans="1:11" s="3" customFormat="1">
      <c r="A403" s="28" t="s">
        <v>3873</v>
      </c>
      <c r="B403" s="27" t="str">
        <f t="shared" si="11"/>
        <v>通信/设备信息/移动端设备品牌/VEVA</v>
      </c>
      <c r="C403" s="28">
        <v>4</v>
      </c>
      <c r="D403" s="35" t="s">
        <v>3355</v>
      </c>
      <c r="E403" s="35" t="s">
        <v>3417</v>
      </c>
      <c r="F403" s="35" t="s">
        <v>3986</v>
      </c>
      <c r="G403" s="35" t="s">
        <v>3426</v>
      </c>
      <c r="H403" s="35" t="s">
        <v>3417</v>
      </c>
      <c r="I403" s="35" t="s">
        <v>3420</v>
      </c>
      <c r="J403" s="35" t="s">
        <v>7022</v>
      </c>
      <c r="K403" s="49" t="str">
        <f t="shared" si="12"/>
        <v>000100004001002369</v>
      </c>
    </row>
    <row r="404" spans="1:11" s="3" customFormat="1">
      <c r="A404" s="28" t="s">
        <v>3874</v>
      </c>
      <c r="B404" s="27" t="str">
        <f t="shared" si="11"/>
        <v>通信/设备信息/移动端设备品牌/原道</v>
      </c>
      <c r="C404" s="28">
        <v>4</v>
      </c>
      <c r="D404" s="35" t="s">
        <v>3355</v>
      </c>
      <c r="E404" s="35" t="s">
        <v>3417</v>
      </c>
      <c r="F404" s="35" t="s">
        <v>3986</v>
      </c>
      <c r="G404" s="35" t="s">
        <v>3426</v>
      </c>
      <c r="H404" s="35" t="s">
        <v>3417</v>
      </c>
      <c r="I404" s="35" t="s">
        <v>3420</v>
      </c>
      <c r="J404" s="35" t="s">
        <v>7023</v>
      </c>
      <c r="K404" s="49" t="str">
        <f t="shared" si="12"/>
        <v>000100004001002370</v>
      </c>
    </row>
    <row r="405" spans="1:11" s="3" customFormat="1">
      <c r="A405" s="28" t="s">
        <v>3875</v>
      </c>
      <c r="B405" s="27" t="str">
        <f t="shared" si="11"/>
        <v>通信/设备信息/移动端设备品牌/优派</v>
      </c>
      <c r="C405" s="28">
        <v>4</v>
      </c>
      <c r="D405" s="35" t="s">
        <v>3355</v>
      </c>
      <c r="E405" s="35" t="s">
        <v>3417</v>
      </c>
      <c r="F405" s="35" t="s">
        <v>3986</v>
      </c>
      <c r="G405" s="35" t="s">
        <v>3426</v>
      </c>
      <c r="H405" s="35" t="s">
        <v>3417</v>
      </c>
      <c r="I405" s="35" t="s">
        <v>3420</v>
      </c>
      <c r="J405" s="35" t="s">
        <v>7024</v>
      </c>
      <c r="K405" s="49" t="str">
        <f t="shared" si="12"/>
        <v>000100004001002371</v>
      </c>
    </row>
    <row r="406" spans="1:11" s="3" customFormat="1">
      <c r="A406" s="28" t="s">
        <v>3876</v>
      </c>
      <c r="B406" s="27" t="str">
        <f t="shared" si="11"/>
        <v>通信/设备信息/移动端设备品牌/VINUS</v>
      </c>
      <c r="C406" s="28">
        <v>4</v>
      </c>
      <c r="D406" s="35" t="s">
        <v>3355</v>
      </c>
      <c r="E406" s="35" t="s">
        <v>3417</v>
      </c>
      <c r="F406" s="35" t="s">
        <v>3986</v>
      </c>
      <c r="G406" s="35" t="s">
        <v>3426</v>
      </c>
      <c r="H406" s="35" t="s">
        <v>3417</v>
      </c>
      <c r="I406" s="35" t="s">
        <v>3420</v>
      </c>
      <c r="J406" s="35" t="s">
        <v>7025</v>
      </c>
      <c r="K406" s="49" t="str">
        <f t="shared" si="12"/>
        <v>000100004001002372</v>
      </c>
    </row>
    <row r="407" spans="1:11" s="3" customFormat="1">
      <c r="A407" s="28" t="s">
        <v>3877</v>
      </c>
      <c r="B407" s="27" t="str">
        <f t="shared" si="11"/>
        <v>通信/设备信息/移动端设备品牌/为可</v>
      </c>
      <c r="C407" s="28">
        <v>4</v>
      </c>
      <c r="D407" s="35" t="s">
        <v>3355</v>
      </c>
      <c r="E407" s="35" t="s">
        <v>3417</v>
      </c>
      <c r="F407" s="35" t="s">
        <v>3986</v>
      </c>
      <c r="G407" s="35" t="s">
        <v>3426</v>
      </c>
      <c r="H407" s="35" t="s">
        <v>3417</v>
      </c>
      <c r="I407" s="35" t="s">
        <v>3420</v>
      </c>
      <c r="J407" s="35" t="s">
        <v>7026</v>
      </c>
      <c r="K407" s="49" t="str">
        <f t="shared" si="12"/>
        <v>000100004001002373</v>
      </c>
    </row>
    <row r="408" spans="1:11" s="3" customFormat="1">
      <c r="A408" s="28" t="s">
        <v>3878</v>
      </c>
      <c r="B408" s="27" t="str">
        <f t="shared" si="11"/>
        <v>通信/设备信息/移动端设备品牌/葳朗</v>
      </c>
      <c r="C408" s="28">
        <v>4</v>
      </c>
      <c r="D408" s="35" t="s">
        <v>3355</v>
      </c>
      <c r="E408" s="35" t="s">
        <v>3417</v>
      </c>
      <c r="F408" s="35" t="s">
        <v>3986</v>
      </c>
      <c r="G408" s="35" t="s">
        <v>3426</v>
      </c>
      <c r="H408" s="35" t="s">
        <v>3417</v>
      </c>
      <c r="I408" s="35" t="s">
        <v>3420</v>
      </c>
      <c r="J408" s="35" t="s">
        <v>7027</v>
      </c>
      <c r="K408" s="49" t="str">
        <f t="shared" si="12"/>
        <v>000100004001002374</v>
      </c>
    </row>
    <row r="409" spans="1:11" s="3" customFormat="1">
      <c r="A409" s="28" t="s">
        <v>3879</v>
      </c>
      <c r="B409" s="27" t="str">
        <f t="shared" si="11"/>
        <v>通信/设备信息/移动端设备品牌/唯奥</v>
      </c>
      <c r="C409" s="28">
        <v>4</v>
      </c>
      <c r="D409" s="35" t="s">
        <v>3355</v>
      </c>
      <c r="E409" s="35" t="s">
        <v>3417</v>
      </c>
      <c r="F409" s="35" t="s">
        <v>3986</v>
      </c>
      <c r="G409" s="35" t="s">
        <v>3426</v>
      </c>
      <c r="H409" s="35" t="s">
        <v>3417</v>
      </c>
      <c r="I409" s="35" t="s">
        <v>3420</v>
      </c>
      <c r="J409" s="35" t="s">
        <v>7028</v>
      </c>
      <c r="K409" s="49" t="str">
        <f t="shared" si="12"/>
        <v>000100004001002375</v>
      </c>
    </row>
    <row r="410" spans="1:11" s="3" customFormat="1">
      <c r="A410" s="28" t="s">
        <v>3880</v>
      </c>
      <c r="B410" s="27" t="str">
        <f t="shared" si="11"/>
        <v>通信/设备信息/移动端设备品牌/唯乐</v>
      </c>
      <c r="C410" s="28">
        <v>4</v>
      </c>
      <c r="D410" s="35" t="s">
        <v>3355</v>
      </c>
      <c r="E410" s="35" t="s">
        <v>3417</v>
      </c>
      <c r="F410" s="35" t="s">
        <v>3986</v>
      </c>
      <c r="G410" s="35" t="s">
        <v>3426</v>
      </c>
      <c r="H410" s="35" t="s">
        <v>3417</v>
      </c>
      <c r="I410" s="35" t="s">
        <v>3420</v>
      </c>
      <c r="J410" s="35" t="s">
        <v>7029</v>
      </c>
      <c r="K410" s="49" t="str">
        <f t="shared" si="12"/>
        <v>000100004001002376</v>
      </c>
    </row>
    <row r="411" spans="1:11" s="3" customFormat="1">
      <c r="A411" s="28" t="s">
        <v>3881</v>
      </c>
      <c r="B411" s="27" t="str">
        <f t="shared" si="11"/>
        <v>通信/设备信息/移动端设备品牌/奥翔白鹭</v>
      </c>
      <c r="C411" s="28">
        <v>4</v>
      </c>
      <c r="D411" s="35" t="s">
        <v>3355</v>
      </c>
      <c r="E411" s="35" t="s">
        <v>3417</v>
      </c>
      <c r="F411" s="35" t="s">
        <v>3986</v>
      </c>
      <c r="G411" s="35" t="s">
        <v>3426</v>
      </c>
      <c r="H411" s="35" t="s">
        <v>3417</v>
      </c>
      <c r="I411" s="35" t="s">
        <v>3420</v>
      </c>
      <c r="J411" s="35" t="s">
        <v>7030</v>
      </c>
      <c r="K411" s="49" t="str">
        <f t="shared" si="12"/>
        <v>000100004001002377</v>
      </c>
    </row>
    <row r="412" spans="1:11" s="3" customFormat="1">
      <c r="A412" s="28" t="s">
        <v>3882</v>
      </c>
      <c r="B412" s="27" t="str">
        <f t="shared" si="11"/>
        <v>通信/设备信息/移动端设备品牌/VOTO</v>
      </c>
      <c r="C412" s="28">
        <v>4</v>
      </c>
      <c r="D412" s="35" t="s">
        <v>3355</v>
      </c>
      <c r="E412" s="35" t="s">
        <v>3417</v>
      </c>
      <c r="F412" s="35" t="s">
        <v>3986</v>
      </c>
      <c r="G412" s="35" t="s">
        <v>3426</v>
      </c>
      <c r="H412" s="35" t="s">
        <v>3417</v>
      </c>
      <c r="I412" s="35" t="s">
        <v>3420</v>
      </c>
      <c r="J412" s="35" t="s">
        <v>7031</v>
      </c>
      <c r="K412" s="49" t="str">
        <f t="shared" si="12"/>
        <v>000100004001002378</v>
      </c>
    </row>
    <row r="413" spans="1:11" s="3" customFormat="1">
      <c r="A413" s="28" t="s">
        <v>3883</v>
      </c>
      <c r="B413" s="27" t="str">
        <f t="shared" si="11"/>
        <v>通信/设备信息/移动端设备品牌/凡尔纳</v>
      </c>
      <c r="C413" s="28">
        <v>4</v>
      </c>
      <c r="D413" s="35" t="s">
        <v>3355</v>
      </c>
      <c r="E413" s="35" t="s">
        <v>3417</v>
      </c>
      <c r="F413" s="35" t="s">
        <v>3986</v>
      </c>
      <c r="G413" s="35" t="s">
        <v>3426</v>
      </c>
      <c r="H413" s="35" t="s">
        <v>3417</v>
      </c>
      <c r="I413" s="35" t="s">
        <v>3420</v>
      </c>
      <c r="J413" s="35" t="s">
        <v>7032</v>
      </c>
      <c r="K413" s="49" t="str">
        <f t="shared" si="12"/>
        <v>000100004001002379</v>
      </c>
    </row>
    <row r="414" spans="1:11" s="3" customFormat="1">
      <c r="A414" s="28" t="s">
        <v>3884</v>
      </c>
      <c r="B414" s="27" t="str">
        <f t="shared" si="11"/>
        <v>通信/设备信息/移动端设备品牌/Voxtel</v>
      </c>
      <c r="C414" s="28">
        <v>4</v>
      </c>
      <c r="D414" s="35" t="s">
        <v>3355</v>
      </c>
      <c r="E414" s="35" t="s">
        <v>3417</v>
      </c>
      <c r="F414" s="35" t="s">
        <v>3986</v>
      </c>
      <c r="G414" s="35" t="s">
        <v>3426</v>
      </c>
      <c r="H414" s="35" t="s">
        <v>3417</v>
      </c>
      <c r="I414" s="35" t="s">
        <v>3420</v>
      </c>
      <c r="J414" s="35" t="s">
        <v>7033</v>
      </c>
      <c r="K414" s="49" t="str">
        <f t="shared" si="12"/>
        <v>000100004001002380</v>
      </c>
    </row>
    <row r="415" spans="1:11" s="3" customFormat="1">
      <c r="A415" s="28" t="s">
        <v>3885</v>
      </c>
      <c r="B415" s="27" t="str">
        <f t="shared" si="11"/>
        <v>通信/设备信息/移动端设备品牌/闻尚</v>
      </c>
      <c r="C415" s="28">
        <v>4</v>
      </c>
      <c r="D415" s="35" t="s">
        <v>3355</v>
      </c>
      <c r="E415" s="35" t="s">
        <v>3417</v>
      </c>
      <c r="F415" s="35" t="s">
        <v>3986</v>
      </c>
      <c r="G415" s="35" t="s">
        <v>3426</v>
      </c>
      <c r="H415" s="35" t="s">
        <v>3417</v>
      </c>
      <c r="I415" s="35" t="s">
        <v>3420</v>
      </c>
      <c r="J415" s="35" t="s">
        <v>7034</v>
      </c>
      <c r="K415" s="49" t="str">
        <f t="shared" si="12"/>
        <v>000100004001002381</v>
      </c>
    </row>
    <row r="416" spans="1:11" s="3" customFormat="1">
      <c r="A416" s="28" t="s">
        <v>3886</v>
      </c>
      <c r="B416" s="27" t="str">
        <f t="shared" si="11"/>
        <v>通信/设备信息/移动端设备品牌/vx</v>
      </c>
      <c r="C416" s="28">
        <v>4</v>
      </c>
      <c r="D416" s="35" t="s">
        <v>3355</v>
      </c>
      <c r="E416" s="35" t="s">
        <v>3417</v>
      </c>
      <c r="F416" s="35" t="s">
        <v>3986</v>
      </c>
      <c r="G416" s="35" t="s">
        <v>3426</v>
      </c>
      <c r="H416" s="35" t="s">
        <v>3417</v>
      </c>
      <c r="I416" s="35" t="s">
        <v>3420</v>
      </c>
      <c r="J416" s="35" t="s">
        <v>7035</v>
      </c>
      <c r="K416" s="49" t="str">
        <f t="shared" si="12"/>
        <v>000100004001002382</v>
      </c>
    </row>
    <row r="417" spans="1:11" s="3" customFormat="1">
      <c r="A417" s="28" t="s">
        <v>3887</v>
      </c>
      <c r="B417" s="27" t="str">
        <f t="shared" si="11"/>
        <v>通信/设备信息/移动端设备品牌/汇讯</v>
      </c>
      <c r="C417" s="28">
        <v>4</v>
      </c>
      <c r="D417" s="35" t="s">
        <v>3355</v>
      </c>
      <c r="E417" s="35" t="s">
        <v>3417</v>
      </c>
      <c r="F417" s="35" t="s">
        <v>3986</v>
      </c>
      <c r="G417" s="35" t="s">
        <v>3426</v>
      </c>
      <c r="H417" s="35" t="s">
        <v>3417</v>
      </c>
      <c r="I417" s="35" t="s">
        <v>3420</v>
      </c>
      <c r="J417" s="35" t="s">
        <v>7036</v>
      </c>
      <c r="K417" s="49" t="str">
        <f t="shared" si="12"/>
        <v>000100004001002383</v>
      </c>
    </row>
    <row r="418" spans="1:11" s="3" customFormat="1">
      <c r="A418" s="28" t="s">
        <v>3888</v>
      </c>
      <c r="B418" s="27" t="str">
        <f t="shared" si="11"/>
        <v>通信/设备信息/移动端设备品牌/Wiko</v>
      </c>
      <c r="C418" s="28">
        <v>4</v>
      </c>
      <c r="D418" s="35" t="s">
        <v>3355</v>
      </c>
      <c r="E418" s="35" t="s">
        <v>3417</v>
      </c>
      <c r="F418" s="35" t="s">
        <v>3986</v>
      </c>
      <c r="G418" s="35" t="s">
        <v>3426</v>
      </c>
      <c r="H418" s="35" t="s">
        <v>3417</v>
      </c>
      <c r="I418" s="35" t="s">
        <v>3420</v>
      </c>
      <c r="J418" s="35" t="s">
        <v>7037</v>
      </c>
      <c r="K418" s="49" t="str">
        <f t="shared" si="12"/>
        <v>000100004001002384</v>
      </c>
    </row>
    <row r="419" spans="1:11" s="3" customFormat="1">
      <c r="A419" s="28" t="s">
        <v>3889</v>
      </c>
      <c r="B419" s="27" t="str">
        <f t="shared" ref="B419:B448" si="13">"通信/设备信息/移动端设备品牌/"&amp;A419</f>
        <v>通信/设备信息/移动端设备品牌/西维</v>
      </c>
      <c r="C419" s="28">
        <v>4</v>
      </c>
      <c r="D419" s="35" t="s">
        <v>3355</v>
      </c>
      <c r="E419" s="35" t="s">
        <v>3417</v>
      </c>
      <c r="F419" s="35" t="s">
        <v>3986</v>
      </c>
      <c r="G419" s="35" t="s">
        <v>3426</v>
      </c>
      <c r="H419" s="35" t="s">
        <v>3417</v>
      </c>
      <c r="I419" s="35" t="s">
        <v>3420</v>
      </c>
      <c r="J419" s="35" t="s">
        <v>7038</v>
      </c>
      <c r="K419" s="49" t="str">
        <f t="shared" si="12"/>
        <v>000100004001002385</v>
      </c>
    </row>
    <row r="420" spans="1:11" s="3" customFormat="1">
      <c r="A420" s="28" t="s">
        <v>3890</v>
      </c>
      <c r="B420" s="27" t="str">
        <f t="shared" si="13"/>
        <v>通信/设备信息/移动端设备品牌/xcute</v>
      </c>
      <c r="C420" s="28">
        <v>4</v>
      </c>
      <c r="D420" s="35" t="s">
        <v>3355</v>
      </c>
      <c r="E420" s="35" t="s">
        <v>3417</v>
      </c>
      <c r="F420" s="35" t="s">
        <v>3986</v>
      </c>
      <c r="G420" s="35" t="s">
        <v>3426</v>
      </c>
      <c r="H420" s="35" t="s">
        <v>3417</v>
      </c>
      <c r="I420" s="35" t="s">
        <v>3420</v>
      </c>
      <c r="J420" s="35" t="s">
        <v>7039</v>
      </c>
      <c r="K420" s="49" t="str">
        <f t="shared" si="12"/>
        <v>000100004001002386</v>
      </c>
    </row>
    <row r="421" spans="1:11" s="3" customFormat="1">
      <c r="A421" s="28" t="s">
        <v>3891</v>
      </c>
      <c r="B421" s="27" t="str">
        <f t="shared" si="13"/>
        <v>通信/设备信息/移动端设备品牌/先科</v>
      </c>
      <c r="C421" s="28">
        <v>4</v>
      </c>
      <c r="D421" s="35" t="s">
        <v>3355</v>
      </c>
      <c r="E421" s="35" t="s">
        <v>3417</v>
      </c>
      <c r="F421" s="35" t="s">
        <v>3986</v>
      </c>
      <c r="G421" s="35" t="s">
        <v>3426</v>
      </c>
      <c r="H421" s="35" t="s">
        <v>3417</v>
      </c>
      <c r="I421" s="35" t="s">
        <v>3420</v>
      </c>
      <c r="J421" s="35" t="s">
        <v>7040</v>
      </c>
      <c r="K421" s="49" t="str">
        <f t="shared" si="12"/>
        <v>000100004001002387</v>
      </c>
    </row>
    <row r="422" spans="1:11" s="3" customFormat="1">
      <c r="A422" s="28" t="s">
        <v>3892</v>
      </c>
      <c r="B422" s="27" t="str">
        <f t="shared" si="13"/>
        <v>通信/设备信息/移动端设备品牌/新邮通</v>
      </c>
      <c r="C422" s="28">
        <v>4</v>
      </c>
      <c r="D422" s="35" t="s">
        <v>3355</v>
      </c>
      <c r="E422" s="35" t="s">
        <v>3417</v>
      </c>
      <c r="F422" s="35" t="s">
        <v>3986</v>
      </c>
      <c r="G422" s="35" t="s">
        <v>3426</v>
      </c>
      <c r="H422" s="35" t="s">
        <v>3417</v>
      </c>
      <c r="I422" s="35" t="s">
        <v>3420</v>
      </c>
      <c r="J422" s="35" t="s">
        <v>7041</v>
      </c>
      <c r="K422" s="49" t="str">
        <f t="shared" si="12"/>
        <v>000100004001002388</v>
      </c>
    </row>
    <row r="423" spans="1:11" s="3" customFormat="1">
      <c r="A423" s="28" t="s">
        <v>3893</v>
      </c>
      <c r="B423" s="27" t="str">
        <f t="shared" si="13"/>
        <v>通信/设备信息/移动端设备品牌/xoceco</v>
      </c>
      <c r="C423" s="28">
        <v>4</v>
      </c>
      <c r="D423" s="35" t="s">
        <v>3355</v>
      </c>
      <c r="E423" s="35" t="s">
        <v>3417</v>
      </c>
      <c r="F423" s="35" t="s">
        <v>3986</v>
      </c>
      <c r="G423" s="35" t="s">
        <v>3426</v>
      </c>
      <c r="H423" s="35" t="s">
        <v>3417</v>
      </c>
      <c r="I423" s="35" t="s">
        <v>3420</v>
      </c>
      <c r="J423" s="35" t="s">
        <v>7042</v>
      </c>
      <c r="K423" s="49" t="str">
        <f t="shared" si="12"/>
        <v>000100004001002389</v>
      </c>
    </row>
    <row r="424" spans="1:11" s="3" customFormat="1">
      <c r="A424" s="28" t="s">
        <v>3894</v>
      </c>
      <c r="B424" s="27" t="str">
        <f t="shared" si="13"/>
        <v>通信/设备信息/移动端设备品牌/权智</v>
      </c>
      <c r="C424" s="28">
        <v>4</v>
      </c>
      <c r="D424" s="35" t="s">
        <v>3355</v>
      </c>
      <c r="E424" s="35" t="s">
        <v>3417</v>
      </c>
      <c r="F424" s="35" t="s">
        <v>3986</v>
      </c>
      <c r="G424" s="35" t="s">
        <v>3426</v>
      </c>
      <c r="H424" s="35" t="s">
        <v>3417</v>
      </c>
      <c r="I424" s="35" t="s">
        <v>3420</v>
      </c>
      <c r="J424" s="35" t="s">
        <v>7043</v>
      </c>
      <c r="K424" s="49" t="str">
        <f t="shared" si="12"/>
        <v>000100004001002390</v>
      </c>
    </row>
    <row r="425" spans="1:11" s="3" customFormat="1">
      <c r="A425" s="28" t="s">
        <v>3895</v>
      </c>
      <c r="B425" s="27" t="str">
        <f t="shared" si="13"/>
        <v>通信/设备信息/移动端设备品牌/笔电锋</v>
      </c>
      <c r="C425" s="28">
        <v>4</v>
      </c>
      <c r="D425" s="35" t="s">
        <v>3355</v>
      </c>
      <c r="E425" s="35" t="s">
        <v>3417</v>
      </c>
      <c r="F425" s="35" t="s">
        <v>3986</v>
      </c>
      <c r="G425" s="35" t="s">
        <v>3426</v>
      </c>
      <c r="H425" s="35" t="s">
        <v>3417</v>
      </c>
      <c r="I425" s="35" t="s">
        <v>3420</v>
      </c>
      <c r="J425" s="35" t="s">
        <v>7044</v>
      </c>
      <c r="K425" s="49" t="str">
        <f t="shared" si="12"/>
        <v>000100004001002391</v>
      </c>
    </row>
    <row r="426" spans="1:11" s="3" customFormat="1">
      <c r="A426" s="28" t="s">
        <v>3896</v>
      </c>
      <c r="B426" s="27" t="str">
        <f t="shared" si="13"/>
        <v>通信/设备信息/移动端设备品牌/爱肯</v>
      </c>
      <c r="C426" s="28">
        <v>4</v>
      </c>
      <c r="D426" s="35" t="s">
        <v>3355</v>
      </c>
      <c r="E426" s="35" t="s">
        <v>3417</v>
      </c>
      <c r="F426" s="35" t="s">
        <v>3986</v>
      </c>
      <c r="G426" s="35" t="s">
        <v>3426</v>
      </c>
      <c r="H426" s="35" t="s">
        <v>3417</v>
      </c>
      <c r="I426" s="35" t="s">
        <v>3420</v>
      </c>
      <c r="J426" s="35" t="s">
        <v>7045</v>
      </c>
      <c r="K426" s="49" t="str">
        <f t="shared" si="12"/>
        <v>000100004001002392</v>
      </c>
    </row>
    <row r="427" spans="1:11" s="3" customFormat="1">
      <c r="A427" s="28" t="s">
        <v>3897</v>
      </c>
      <c r="B427" s="27" t="str">
        <f t="shared" si="13"/>
        <v>通信/设备信息/移动端设备品牌/xyzy</v>
      </c>
      <c r="C427" s="28">
        <v>4</v>
      </c>
      <c r="D427" s="35" t="s">
        <v>3355</v>
      </c>
      <c r="E427" s="35" t="s">
        <v>3417</v>
      </c>
      <c r="F427" s="35" t="s">
        <v>3986</v>
      </c>
      <c r="G427" s="35" t="s">
        <v>3426</v>
      </c>
      <c r="H427" s="35" t="s">
        <v>3417</v>
      </c>
      <c r="I427" s="35" t="s">
        <v>3420</v>
      </c>
      <c r="J427" s="35" t="s">
        <v>7046</v>
      </c>
      <c r="K427" s="49" t="str">
        <f t="shared" si="12"/>
        <v>000100004001002393</v>
      </c>
    </row>
    <row r="428" spans="1:11" s="3" customFormat="1">
      <c r="A428" s="28" t="s">
        <v>3898</v>
      </c>
      <c r="B428" s="27" t="str">
        <f t="shared" si="13"/>
        <v>通信/设备信息/移动端设备品牌/小宇宙</v>
      </c>
      <c r="C428" s="28">
        <v>4</v>
      </c>
      <c r="D428" s="35" t="s">
        <v>3355</v>
      </c>
      <c r="E428" s="35" t="s">
        <v>3417</v>
      </c>
      <c r="F428" s="35" t="s">
        <v>3986</v>
      </c>
      <c r="G428" s="35" t="s">
        <v>3426</v>
      </c>
      <c r="H428" s="35" t="s">
        <v>3417</v>
      </c>
      <c r="I428" s="35" t="s">
        <v>3420</v>
      </c>
      <c r="J428" s="35" t="s">
        <v>7047</v>
      </c>
      <c r="K428" s="49" t="str">
        <f t="shared" si="12"/>
        <v>000100004001002394</v>
      </c>
    </row>
    <row r="429" spans="1:11" s="3" customFormat="1">
      <c r="A429" s="28" t="s">
        <v>3899</v>
      </c>
      <c r="B429" s="27" t="str">
        <f t="shared" si="13"/>
        <v>通信/设备信息/移动端设备品牌/雅讯达</v>
      </c>
      <c r="C429" s="28">
        <v>4</v>
      </c>
      <c r="D429" s="35" t="s">
        <v>3355</v>
      </c>
      <c r="E429" s="35" t="s">
        <v>3417</v>
      </c>
      <c r="F429" s="35" t="s">
        <v>3986</v>
      </c>
      <c r="G429" s="35" t="s">
        <v>3426</v>
      </c>
      <c r="H429" s="35" t="s">
        <v>3417</v>
      </c>
      <c r="I429" s="35" t="s">
        <v>3420</v>
      </c>
      <c r="J429" s="35" t="s">
        <v>7048</v>
      </c>
      <c r="K429" s="49" t="str">
        <f t="shared" si="12"/>
        <v>000100004001002395</v>
      </c>
    </row>
    <row r="430" spans="1:11" s="3" customFormat="1">
      <c r="A430" s="28" t="s">
        <v>3900</v>
      </c>
      <c r="B430" s="27" t="str">
        <f t="shared" si="13"/>
        <v>通信/设备信息/移动端设备品牌/亿城</v>
      </c>
      <c r="C430" s="28">
        <v>4</v>
      </c>
      <c r="D430" s="35" t="s">
        <v>3355</v>
      </c>
      <c r="E430" s="35" t="s">
        <v>3417</v>
      </c>
      <c r="F430" s="35" t="s">
        <v>3986</v>
      </c>
      <c r="G430" s="35" t="s">
        <v>3426</v>
      </c>
      <c r="H430" s="35" t="s">
        <v>3417</v>
      </c>
      <c r="I430" s="35" t="s">
        <v>3420</v>
      </c>
      <c r="J430" s="35" t="s">
        <v>7049</v>
      </c>
      <c r="K430" s="49" t="str">
        <f t="shared" si="12"/>
        <v>000100004001002396</v>
      </c>
    </row>
    <row r="431" spans="1:11" s="3" customFormat="1">
      <c r="A431" s="28" t="s">
        <v>3901</v>
      </c>
      <c r="B431" s="27" t="str">
        <f t="shared" si="13"/>
        <v>通信/设备信息/移动端设备品牌/yidong</v>
      </c>
      <c r="C431" s="28">
        <v>4</v>
      </c>
      <c r="D431" s="35" t="s">
        <v>3355</v>
      </c>
      <c r="E431" s="35" t="s">
        <v>3417</v>
      </c>
      <c r="F431" s="35" t="s">
        <v>3986</v>
      </c>
      <c r="G431" s="35" t="s">
        <v>3426</v>
      </c>
      <c r="H431" s="35" t="s">
        <v>3417</v>
      </c>
      <c r="I431" s="35" t="s">
        <v>3420</v>
      </c>
      <c r="J431" s="35" t="s">
        <v>7050</v>
      </c>
      <c r="K431" s="49" t="str">
        <f t="shared" si="12"/>
        <v>000100004001002397</v>
      </c>
    </row>
    <row r="432" spans="1:11" s="3" customFormat="1">
      <c r="A432" s="28" t="s">
        <v>3902</v>
      </c>
      <c r="B432" s="27" t="str">
        <f t="shared" si="13"/>
        <v>通信/设备信息/移动端设备品牌/亿和源</v>
      </c>
      <c r="C432" s="28">
        <v>4</v>
      </c>
      <c r="D432" s="35" t="s">
        <v>3355</v>
      </c>
      <c r="E432" s="35" t="s">
        <v>3417</v>
      </c>
      <c r="F432" s="35" t="s">
        <v>3986</v>
      </c>
      <c r="G432" s="35" t="s">
        <v>3426</v>
      </c>
      <c r="H432" s="35" t="s">
        <v>3417</v>
      </c>
      <c r="I432" s="35" t="s">
        <v>3420</v>
      </c>
      <c r="J432" s="35" t="s">
        <v>7051</v>
      </c>
      <c r="K432" s="49" t="str">
        <f t="shared" si="12"/>
        <v>000100004001002398</v>
      </c>
    </row>
    <row r="433" spans="1:11" s="3" customFormat="1">
      <c r="A433" s="28" t="s">
        <v>3903</v>
      </c>
      <c r="B433" s="27" t="str">
        <f t="shared" si="13"/>
        <v>通信/设备信息/移动端设备品牌/倚天</v>
      </c>
      <c r="C433" s="28">
        <v>4</v>
      </c>
      <c r="D433" s="35" t="s">
        <v>3355</v>
      </c>
      <c r="E433" s="35" t="s">
        <v>3417</v>
      </c>
      <c r="F433" s="35" t="s">
        <v>3986</v>
      </c>
      <c r="G433" s="35" t="s">
        <v>3426</v>
      </c>
      <c r="H433" s="35" t="s">
        <v>3417</v>
      </c>
      <c r="I433" s="35" t="s">
        <v>3420</v>
      </c>
      <c r="J433" s="35" t="s">
        <v>7052</v>
      </c>
      <c r="K433" s="49" t="str">
        <f t="shared" si="12"/>
        <v>000100004001002399</v>
      </c>
    </row>
    <row r="434" spans="1:11" s="3" customFormat="1">
      <c r="A434" s="28" t="s">
        <v>3904</v>
      </c>
      <c r="B434" s="27" t="str">
        <f t="shared" si="13"/>
        <v>通信/设备信息/移动端设备品牌/yongke</v>
      </c>
      <c r="C434" s="28">
        <v>4</v>
      </c>
      <c r="D434" s="35" t="s">
        <v>3355</v>
      </c>
      <c r="E434" s="35" t="s">
        <v>3417</v>
      </c>
      <c r="F434" s="35" t="s">
        <v>3986</v>
      </c>
      <c r="G434" s="35" t="s">
        <v>3426</v>
      </c>
      <c r="H434" s="35" t="s">
        <v>3417</v>
      </c>
      <c r="I434" s="35" t="s">
        <v>3420</v>
      </c>
      <c r="J434" s="35" t="s">
        <v>7053</v>
      </c>
      <c r="K434" s="49" t="str">
        <f t="shared" si="12"/>
        <v>000100004001002400</v>
      </c>
    </row>
    <row r="435" spans="1:11" s="3" customFormat="1">
      <c r="A435" s="28" t="s">
        <v>3905</v>
      </c>
      <c r="B435" s="27" t="str">
        <f t="shared" si="13"/>
        <v>通信/设备信息/移动端设备品牌/优尔得</v>
      </c>
      <c r="C435" s="28">
        <v>4</v>
      </c>
      <c r="D435" s="35" t="s">
        <v>3355</v>
      </c>
      <c r="E435" s="35" t="s">
        <v>3417</v>
      </c>
      <c r="F435" s="35" t="s">
        <v>3986</v>
      </c>
      <c r="G435" s="35" t="s">
        <v>3426</v>
      </c>
      <c r="H435" s="35" t="s">
        <v>3417</v>
      </c>
      <c r="I435" s="35" t="s">
        <v>3420</v>
      </c>
      <c r="J435" s="35" t="s">
        <v>7054</v>
      </c>
      <c r="K435" s="49" t="str">
        <f t="shared" si="12"/>
        <v>000100004001002401</v>
      </c>
    </row>
    <row r="436" spans="1:11" s="3" customFormat="1">
      <c r="A436" s="28" t="s">
        <v>3906</v>
      </c>
      <c r="B436" s="27" t="str">
        <f t="shared" si="13"/>
        <v>通信/设备信息/移动端设备品牌/YotaPhone</v>
      </c>
      <c r="C436" s="28">
        <v>4</v>
      </c>
      <c r="D436" s="35" t="s">
        <v>3355</v>
      </c>
      <c r="E436" s="35" t="s">
        <v>3417</v>
      </c>
      <c r="F436" s="35" t="s">
        <v>3986</v>
      </c>
      <c r="G436" s="35" t="s">
        <v>3426</v>
      </c>
      <c r="H436" s="35" t="s">
        <v>3417</v>
      </c>
      <c r="I436" s="35" t="s">
        <v>3420</v>
      </c>
      <c r="J436" s="35" t="s">
        <v>7055</v>
      </c>
      <c r="K436" s="49" t="str">
        <f t="shared" si="12"/>
        <v>000100004001002402</v>
      </c>
    </row>
    <row r="437" spans="1:11" s="3" customFormat="1">
      <c r="A437" s="28" t="s">
        <v>3907</v>
      </c>
      <c r="B437" s="27" t="str">
        <f t="shared" si="13"/>
        <v>通信/设备信息/移动端设备品牌/原点</v>
      </c>
      <c r="C437" s="28">
        <v>4</v>
      </c>
      <c r="D437" s="35" t="s">
        <v>3355</v>
      </c>
      <c r="E437" s="35" t="s">
        <v>3417</v>
      </c>
      <c r="F437" s="35" t="s">
        <v>3986</v>
      </c>
      <c r="G437" s="35" t="s">
        <v>3426</v>
      </c>
      <c r="H437" s="35" t="s">
        <v>3417</v>
      </c>
      <c r="I437" s="35" t="s">
        <v>3420</v>
      </c>
      <c r="J437" s="35" t="s">
        <v>7056</v>
      </c>
      <c r="K437" s="49" t="str">
        <f t="shared" si="12"/>
        <v>000100004001002403</v>
      </c>
    </row>
    <row r="438" spans="1:11" s="3" customFormat="1">
      <c r="A438" s="28" t="s">
        <v>3908</v>
      </c>
      <c r="B438" s="27" t="str">
        <f t="shared" si="13"/>
        <v>通信/设备信息/移动端设备品牌/禹华</v>
      </c>
      <c r="C438" s="28">
        <v>4</v>
      </c>
      <c r="D438" s="35" t="s">
        <v>3355</v>
      </c>
      <c r="E438" s="35" t="s">
        <v>3417</v>
      </c>
      <c r="F438" s="35" t="s">
        <v>3986</v>
      </c>
      <c r="G438" s="35" t="s">
        <v>3426</v>
      </c>
      <c r="H438" s="35" t="s">
        <v>3417</v>
      </c>
      <c r="I438" s="35" t="s">
        <v>3420</v>
      </c>
      <c r="J438" s="35" t="s">
        <v>7057</v>
      </c>
      <c r="K438" s="49" t="str">
        <f t="shared" si="12"/>
        <v>000100004001002404</v>
      </c>
    </row>
    <row r="439" spans="1:11" s="3" customFormat="1">
      <c r="A439" s="28" t="s">
        <v>3909</v>
      </c>
      <c r="B439" s="27" t="str">
        <f t="shared" si="13"/>
        <v>通信/设备信息/移动端设备品牌/语信</v>
      </c>
      <c r="C439" s="28">
        <v>4</v>
      </c>
      <c r="D439" s="35" t="s">
        <v>3355</v>
      </c>
      <c r="E439" s="35" t="s">
        <v>3417</v>
      </c>
      <c r="F439" s="35" t="s">
        <v>3986</v>
      </c>
      <c r="G439" s="35" t="s">
        <v>3426</v>
      </c>
      <c r="H439" s="35" t="s">
        <v>3417</v>
      </c>
      <c r="I439" s="35" t="s">
        <v>3420</v>
      </c>
      <c r="J439" s="35" t="s">
        <v>7058</v>
      </c>
      <c r="K439" s="49" t="str">
        <f t="shared" si="12"/>
        <v>000100004001002405</v>
      </c>
    </row>
    <row r="440" spans="1:11" s="3" customFormat="1">
      <c r="A440" s="28" t="s">
        <v>3910</v>
      </c>
      <c r="B440" s="27" t="str">
        <f t="shared" si="13"/>
        <v>通信/设备信息/移动端设备品牌/兆讯达</v>
      </c>
      <c r="C440" s="28">
        <v>4</v>
      </c>
      <c r="D440" s="35" t="s">
        <v>3355</v>
      </c>
      <c r="E440" s="35" t="s">
        <v>3417</v>
      </c>
      <c r="F440" s="35" t="s">
        <v>3986</v>
      </c>
      <c r="G440" s="35" t="s">
        <v>3426</v>
      </c>
      <c r="H440" s="35" t="s">
        <v>3417</v>
      </c>
      <c r="I440" s="35" t="s">
        <v>3420</v>
      </c>
      <c r="J440" s="35" t="s">
        <v>7059</v>
      </c>
      <c r="K440" s="49" t="str">
        <f t="shared" si="12"/>
        <v>000100004001002406</v>
      </c>
    </row>
    <row r="441" spans="1:11" s="3" customFormat="1">
      <c r="A441" s="28" t="s">
        <v>3911</v>
      </c>
      <c r="B441" s="27" t="str">
        <f t="shared" si="13"/>
        <v>通信/设备信息/移动端设备品牌/臻爱</v>
      </c>
      <c r="C441" s="28">
        <v>4</v>
      </c>
      <c r="D441" s="35" t="s">
        <v>3355</v>
      </c>
      <c r="E441" s="35" t="s">
        <v>3417</v>
      </c>
      <c r="F441" s="35" t="s">
        <v>3986</v>
      </c>
      <c r="G441" s="35" t="s">
        <v>3426</v>
      </c>
      <c r="H441" s="35" t="s">
        <v>3417</v>
      </c>
      <c r="I441" s="35" t="s">
        <v>3420</v>
      </c>
      <c r="J441" s="35" t="s">
        <v>7060</v>
      </c>
      <c r="K441" s="49" t="str">
        <f t="shared" si="12"/>
        <v>000100004001002407</v>
      </c>
    </row>
    <row r="442" spans="1:11" s="3" customFormat="1">
      <c r="A442" s="28" t="s">
        <v>3912</v>
      </c>
      <c r="B442" s="27" t="str">
        <f t="shared" si="13"/>
        <v>通信/设备信息/移动端设备品牌/志高</v>
      </c>
      <c r="C442" s="28">
        <v>4</v>
      </c>
      <c r="D442" s="35" t="s">
        <v>3355</v>
      </c>
      <c r="E442" s="35" t="s">
        <v>3417</v>
      </c>
      <c r="F442" s="35" t="s">
        <v>3986</v>
      </c>
      <c r="G442" s="35" t="s">
        <v>3426</v>
      </c>
      <c r="H442" s="35" t="s">
        <v>3417</v>
      </c>
      <c r="I442" s="35" t="s">
        <v>3420</v>
      </c>
      <c r="J442" s="35" t="s">
        <v>7061</v>
      </c>
      <c r="K442" s="49" t="str">
        <f t="shared" si="12"/>
        <v>000100004001002408</v>
      </c>
    </row>
    <row r="443" spans="1:11" s="3" customFormat="1">
      <c r="A443" s="28" t="s">
        <v>3913</v>
      </c>
      <c r="B443" s="27" t="str">
        <f t="shared" si="13"/>
        <v>通信/设备信息/移动端设备品牌/众一</v>
      </c>
      <c r="C443" s="28">
        <v>4</v>
      </c>
      <c r="D443" s="35" t="s">
        <v>3355</v>
      </c>
      <c r="E443" s="35" t="s">
        <v>3417</v>
      </c>
      <c r="F443" s="35" t="s">
        <v>3986</v>
      </c>
      <c r="G443" s="35" t="s">
        <v>3426</v>
      </c>
      <c r="H443" s="35" t="s">
        <v>3417</v>
      </c>
      <c r="I443" s="35" t="s">
        <v>3420</v>
      </c>
      <c r="J443" s="35" t="s">
        <v>7062</v>
      </c>
      <c r="K443" s="49" t="str">
        <f t="shared" si="12"/>
        <v>000100004001002409</v>
      </c>
    </row>
    <row r="444" spans="1:11" s="3" customFormat="1">
      <c r="A444" s="28" t="s">
        <v>3914</v>
      </c>
      <c r="B444" s="27" t="str">
        <f t="shared" si="13"/>
        <v>通信/设备信息/移动端设备品牌/卓普</v>
      </c>
      <c r="C444" s="28">
        <v>4</v>
      </c>
      <c r="D444" s="35" t="s">
        <v>3355</v>
      </c>
      <c r="E444" s="35" t="s">
        <v>3417</v>
      </c>
      <c r="F444" s="35" t="s">
        <v>3986</v>
      </c>
      <c r="G444" s="35" t="s">
        <v>3426</v>
      </c>
      <c r="H444" s="35" t="s">
        <v>3417</v>
      </c>
      <c r="I444" s="35" t="s">
        <v>3420</v>
      </c>
      <c r="J444" s="35" t="s">
        <v>7063</v>
      </c>
      <c r="K444" s="49" t="str">
        <f t="shared" si="12"/>
        <v>000100004001002410</v>
      </c>
    </row>
    <row r="445" spans="1:11" s="3" customFormat="1">
      <c r="A445" s="28" t="s">
        <v>3915</v>
      </c>
      <c r="B445" s="27" t="str">
        <f t="shared" si="13"/>
        <v>通信/设备信息/移动端设备品牌/卓拉</v>
      </c>
      <c r="C445" s="28">
        <v>4</v>
      </c>
      <c r="D445" s="35" t="s">
        <v>3355</v>
      </c>
      <c r="E445" s="35" t="s">
        <v>3417</v>
      </c>
      <c r="F445" s="35" t="s">
        <v>3986</v>
      </c>
      <c r="G445" s="35" t="s">
        <v>3426</v>
      </c>
      <c r="H445" s="35" t="s">
        <v>3417</v>
      </c>
      <c r="I445" s="35" t="s">
        <v>3420</v>
      </c>
      <c r="J445" s="35" t="s">
        <v>7064</v>
      </c>
      <c r="K445" s="49" t="str">
        <f t="shared" si="12"/>
        <v>000100004001002411</v>
      </c>
    </row>
    <row r="446" spans="1:11" s="3" customFormat="1">
      <c r="A446" s="28" t="s">
        <v>3916</v>
      </c>
      <c r="B446" s="27" t="str">
        <f t="shared" si="13"/>
        <v>通信/设备信息/移动端设备品牌/中天</v>
      </c>
      <c r="C446" s="28">
        <v>4</v>
      </c>
      <c r="D446" s="35" t="s">
        <v>3355</v>
      </c>
      <c r="E446" s="35" t="s">
        <v>3417</v>
      </c>
      <c r="F446" s="35" t="s">
        <v>3986</v>
      </c>
      <c r="G446" s="35" t="s">
        <v>3426</v>
      </c>
      <c r="H446" s="35" t="s">
        <v>3417</v>
      </c>
      <c r="I446" s="35" t="s">
        <v>3420</v>
      </c>
      <c r="J446" s="35" t="s">
        <v>7065</v>
      </c>
      <c r="K446" s="49" t="str">
        <f t="shared" si="12"/>
        <v>000100004001002412</v>
      </c>
    </row>
    <row r="447" spans="1:11" s="3" customFormat="1">
      <c r="A447" s="28" t="s">
        <v>3917</v>
      </c>
      <c r="B447" s="27" t="str">
        <f t="shared" si="13"/>
        <v>通信/设备信息/移动端设备品牌/ztel</v>
      </c>
      <c r="C447" s="28">
        <v>4</v>
      </c>
      <c r="D447" s="35" t="s">
        <v>3355</v>
      </c>
      <c r="E447" s="35" t="s">
        <v>3417</v>
      </c>
      <c r="F447" s="35" t="s">
        <v>3986</v>
      </c>
      <c r="G447" s="35" t="s">
        <v>3426</v>
      </c>
      <c r="H447" s="35" t="s">
        <v>3417</v>
      </c>
      <c r="I447" s="35" t="s">
        <v>3420</v>
      </c>
      <c r="J447" s="35" t="s">
        <v>7066</v>
      </c>
      <c r="K447" s="49" t="str">
        <f t="shared" si="12"/>
        <v>000100004001002413</v>
      </c>
    </row>
    <row r="448" spans="1:11" s="3" customFormat="1">
      <c r="A448" s="28" t="s">
        <v>3918</v>
      </c>
      <c r="B448" s="27" t="str">
        <f t="shared" si="13"/>
        <v>通信/设备信息/移动端设备品牌/ZUK</v>
      </c>
      <c r="C448" s="28">
        <v>4</v>
      </c>
      <c r="D448" s="35" t="s">
        <v>3355</v>
      </c>
      <c r="E448" s="35" t="s">
        <v>3417</v>
      </c>
      <c r="F448" s="35" t="s">
        <v>3986</v>
      </c>
      <c r="G448" s="35" t="s">
        <v>3426</v>
      </c>
      <c r="H448" s="35" t="s">
        <v>3417</v>
      </c>
      <c r="I448" s="35" t="s">
        <v>3420</v>
      </c>
      <c r="J448" s="35" t="s">
        <v>7067</v>
      </c>
      <c r="K448" s="49" t="str">
        <f t="shared" si="12"/>
        <v>000100004001002414</v>
      </c>
    </row>
    <row r="449" spans="1:13">
      <c r="A449" s="21" t="s">
        <v>661</v>
      </c>
      <c r="B449" s="21" t="s">
        <v>11071</v>
      </c>
      <c r="C449" s="22">
        <v>3</v>
      </c>
      <c r="D449" s="23" t="s">
        <v>3355</v>
      </c>
      <c r="E449" s="23" t="s">
        <v>3417</v>
      </c>
      <c r="F449" s="23" t="s">
        <v>3986</v>
      </c>
      <c r="G449" s="23" t="s">
        <v>3426</v>
      </c>
      <c r="H449" s="23" t="s">
        <v>3417</v>
      </c>
      <c r="I449" s="23" t="s">
        <v>3987</v>
      </c>
      <c r="J449" s="23"/>
      <c r="K449" s="23" t="str">
        <f t="shared" si="12"/>
        <v>000100004001008</v>
      </c>
      <c r="L449" s="3"/>
      <c r="M449" s="3"/>
    </row>
    <row r="450" spans="1:13">
      <c r="A450" s="21" t="s">
        <v>664</v>
      </c>
      <c r="B450" s="21" t="s">
        <v>11072</v>
      </c>
      <c r="C450" s="22">
        <v>3</v>
      </c>
      <c r="D450" s="23" t="s">
        <v>3355</v>
      </c>
      <c r="E450" s="23" t="s">
        <v>3417</v>
      </c>
      <c r="F450" s="23" t="s">
        <v>3986</v>
      </c>
      <c r="G450" s="23" t="s">
        <v>3426</v>
      </c>
      <c r="H450" s="23" t="s">
        <v>3417</v>
      </c>
      <c r="I450" s="23" t="s">
        <v>6967</v>
      </c>
      <c r="J450" s="23"/>
      <c r="K450" s="23" t="str">
        <f t="shared" ref="K450:K462" si="14">D450&amp;E450&amp;F450&amp;G450&amp;H450&amp;I450&amp;J450</f>
        <v>000100004001009</v>
      </c>
      <c r="L450" s="3"/>
      <c r="M450" s="3"/>
    </row>
    <row r="451" spans="1:13">
      <c r="A451" s="21" t="s">
        <v>667</v>
      </c>
      <c r="B451" s="21" t="s">
        <v>11073</v>
      </c>
      <c r="C451" s="22">
        <v>3</v>
      </c>
      <c r="D451" s="23" t="s">
        <v>3355</v>
      </c>
      <c r="E451" s="23" t="s">
        <v>3417</v>
      </c>
      <c r="F451" s="23" t="s">
        <v>3986</v>
      </c>
      <c r="G451" s="23" t="s">
        <v>3426</v>
      </c>
      <c r="H451" s="23" t="s">
        <v>3417</v>
      </c>
      <c r="I451" s="23" t="s">
        <v>3401</v>
      </c>
      <c r="J451" s="23"/>
      <c r="K451" s="23" t="str">
        <f t="shared" si="14"/>
        <v>000100004001010</v>
      </c>
    </row>
    <row r="452" spans="1:13">
      <c r="A452" s="21" t="s">
        <v>670</v>
      </c>
      <c r="B452" s="21" t="s">
        <v>11074</v>
      </c>
      <c r="C452" s="22">
        <v>3</v>
      </c>
      <c r="D452" s="23" t="s">
        <v>3355</v>
      </c>
      <c r="E452" s="23" t="s">
        <v>3417</v>
      </c>
      <c r="F452" s="23" t="s">
        <v>3986</v>
      </c>
      <c r="G452" s="23" t="s">
        <v>3426</v>
      </c>
      <c r="H452" s="23" t="s">
        <v>3417</v>
      </c>
      <c r="I452" s="23" t="s">
        <v>3404</v>
      </c>
      <c r="J452" s="23"/>
      <c r="K452" s="23" t="str">
        <f t="shared" si="14"/>
        <v>000100004001011</v>
      </c>
    </row>
    <row r="453" spans="1:13">
      <c r="A453" s="21" t="s">
        <v>673</v>
      </c>
      <c r="B453" s="21" t="s">
        <v>11075</v>
      </c>
      <c r="C453" s="22">
        <v>3</v>
      </c>
      <c r="D453" s="23" t="s">
        <v>3355</v>
      </c>
      <c r="E453" s="23" t="s">
        <v>3417</v>
      </c>
      <c r="F453" s="23" t="s">
        <v>3986</v>
      </c>
      <c r="G453" s="23" t="s">
        <v>3426</v>
      </c>
      <c r="H453" s="23" t="s">
        <v>3417</v>
      </c>
      <c r="I453" s="23" t="s">
        <v>6973</v>
      </c>
      <c r="J453" s="23"/>
      <c r="K453" s="23" t="str">
        <f t="shared" si="14"/>
        <v>000100004001012</v>
      </c>
    </row>
    <row r="454" spans="1:13">
      <c r="A454" s="21" t="s">
        <v>676</v>
      </c>
      <c r="B454" s="21" t="s">
        <v>11076</v>
      </c>
      <c r="C454" s="22">
        <v>3</v>
      </c>
      <c r="D454" s="23" t="s">
        <v>3355</v>
      </c>
      <c r="E454" s="23" t="s">
        <v>3417</v>
      </c>
      <c r="F454" s="23" t="s">
        <v>3986</v>
      </c>
      <c r="G454" s="23" t="s">
        <v>3426</v>
      </c>
      <c r="H454" s="23" t="s">
        <v>3417</v>
      </c>
      <c r="I454" s="23" t="s">
        <v>6976</v>
      </c>
      <c r="J454" s="23"/>
      <c r="K454" s="23" t="str">
        <f t="shared" si="14"/>
        <v>000100004001013</v>
      </c>
    </row>
    <row r="455" spans="1:13">
      <c r="A455" s="21" t="s">
        <v>679</v>
      </c>
      <c r="B455" s="21" t="s">
        <v>11077</v>
      </c>
      <c r="C455" s="22">
        <v>3</v>
      </c>
      <c r="D455" s="23" t="s">
        <v>3355</v>
      </c>
      <c r="E455" s="23" t="s">
        <v>3417</v>
      </c>
      <c r="F455" s="23" t="s">
        <v>3986</v>
      </c>
      <c r="G455" s="23" t="s">
        <v>3426</v>
      </c>
      <c r="H455" s="23" t="s">
        <v>3417</v>
      </c>
      <c r="I455" s="23" t="s">
        <v>6979</v>
      </c>
      <c r="J455" s="23"/>
      <c r="K455" s="23" t="str">
        <f t="shared" si="14"/>
        <v>000100004001014</v>
      </c>
    </row>
    <row r="456" spans="1:13">
      <c r="A456" s="21" t="s">
        <v>682</v>
      </c>
      <c r="B456" s="21" t="s">
        <v>11078</v>
      </c>
      <c r="C456" s="22">
        <v>3</v>
      </c>
      <c r="D456" s="23" t="s">
        <v>3355</v>
      </c>
      <c r="E456" s="23" t="s">
        <v>3417</v>
      </c>
      <c r="F456" s="23" t="s">
        <v>3986</v>
      </c>
      <c r="G456" s="23" t="s">
        <v>3426</v>
      </c>
      <c r="H456" s="23" t="s">
        <v>3417</v>
      </c>
      <c r="I456" s="23" t="s">
        <v>6982</v>
      </c>
      <c r="J456" s="23"/>
      <c r="K456" s="23" t="str">
        <f t="shared" si="14"/>
        <v>000100004001015</v>
      </c>
    </row>
    <row r="457" spans="1:13">
      <c r="A457" s="21" t="s">
        <v>11079</v>
      </c>
      <c r="B457" s="21"/>
      <c r="C457" s="22">
        <v>3</v>
      </c>
      <c r="D457" s="23" t="s">
        <v>3355</v>
      </c>
      <c r="E457" s="23" t="s">
        <v>3417</v>
      </c>
      <c r="F457" s="23" t="s">
        <v>3986</v>
      </c>
      <c r="G457" s="23" t="s">
        <v>3426</v>
      </c>
      <c r="H457" s="23" t="s">
        <v>3417</v>
      </c>
      <c r="I457" s="23" t="s">
        <v>6985</v>
      </c>
      <c r="J457" s="23"/>
      <c r="K457" s="23" t="str">
        <f t="shared" si="14"/>
        <v>000100004001016</v>
      </c>
    </row>
    <row r="458" spans="1:13">
      <c r="A458" s="21" t="s">
        <v>11080</v>
      </c>
      <c r="B458" s="21"/>
      <c r="C458" s="22">
        <v>3</v>
      </c>
      <c r="D458" s="23" t="s">
        <v>3355</v>
      </c>
      <c r="E458" s="23" t="s">
        <v>3417</v>
      </c>
      <c r="F458" s="23" t="s">
        <v>3986</v>
      </c>
      <c r="G458" s="23" t="s">
        <v>3426</v>
      </c>
      <c r="H458" s="23" t="s">
        <v>3417</v>
      </c>
      <c r="I458" s="23" t="s">
        <v>6988</v>
      </c>
      <c r="J458" s="23"/>
      <c r="K458" s="23" t="str">
        <f t="shared" si="14"/>
        <v>000100004001017</v>
      </c>
    </row>
    <row r="459" spans="1:13">
      <c r="A459" s="21" t="s">
        <v>11081</v>
      </c>
      <c r="B459" s="21"/>
      <c r="C459" s="22">
        <v>3</v>
      </c>
      <c r="D459" s="23" t="s">
        <v>3355</v>
      </c>
      <c r="E459" s="23" t="s">
        <v>3417</v>
      </c>
      <c r="F459" s="23" t="s">
        <v>3986</v>
      </c>
      <c r="G459" s="23" t="s">
        <v>3426</v>
      </c>
      <c r="H459" s="23" t="s">
        <v>3417</v>
      </c>
      <c r="I459" s="23" t="s">
        <v>6946</v>
      </c>
      <c r="J459" s="23"/>
      <c r="K459" s="23" t="str">
        <f t="shared" si="14"/>
        <v>000100004001018</v>
      </c>
    </row>
    <row r="460" spans="1:13">
      <c r="A460" s="21" t="s">
        <v>11082</v>
      </c>
      <c r="B460" s="21"/>
      <c r="C460" s="22">
        <v>3</v>
      </c>
      <c r="D460" s="23" t="s">
        <v>3355</v>
      </c>
      <c r="E460" s="23" t="s">
        <v>3417</v>
      </c>
      <c r="F460" s="23" t="s">
        <v>3986</v>
      </c>
      <c r="G460" s="23" t="s">
        <v>3426</v>
      </c>
      <c r="H460" s="23" t="s">
        <v>3417</v>
      </c>
      <c r="I460" s="23" t="s">
        <v>6949</v>
      </c>
      <c r="J460" s="23"/>
      <c r="K460" s="23" t="str">
        <f t="shared" si="14"/>
        <v>000100004001019</v>
      </c>
    </row>
    <row r="461" spans="1:13">
      <c r="A461" s="21" t="s">
        <v>11083</v>
      </c>
      <c r="B461" s="21"/>
      <c r="C461" s="22">
        <v>3</v>
      </c>
      <c r="D461" s="23" t="s">
        <v>3355</v>
      </c>
      <c r="E461" s="23" t="s">
        <v>3417</v>
      </c>
      <c r="F461" s="23" t="s">
        <v>3986</v>
      </c>
      <c r="G461" s="23" t="s">
        <v>3426</v>
      </c>
      <c r="H461" s="23" t="s">
        <v>3417</v>
      </c>
      <c r="I461" s="23" t="s">
        <v>6952</v>
      </c>
      <c r="J461" s="23"/>
      <c r="K461" s="23" t="str">
        <f t="shared" si="14"/>
        <v>000100004001020</v>
      </c>
    </row>
    <row r="462" spans="1:13">
      <c r="A462" s="21" t="s">
        <v>11084</v>
      </c>
      <c r="B462" s="21"/>
      <c r="C462" s="22">
        <v>3</v>
      </c>
      <c r="D462" s="23" t="s">
        <v>3355</v>
      </c>
      <c r="E462" s="23" t="s">
        <v>3417</v>
      </c>
      <c r="F462" s="23" t="s">
        <v>3986</v>
      </c>
      <c r="G462" s="23" t="s">
        <v>3426</v>
      </c>
      <c r="H462" s="23" t="s">
        <v>3417</v>
      </c>
      <c r="I462" s="23" t="s">
        <v>6955</v>
      </c>
      <c r="J462" s="23"/>
      <c r="K462" s="23" t="str">
        <f t="shared" si="14"/>
        <v>000100004001021</v>
      </c>
    </row>
    <row r="472" spans="1:2">
      <c r="A472" s="52"/>
    </row>
    <row r="473" spans="1:2">
      <c r="A473" s="56" t="s">
        <v>9889</v>
      </c>
      <c r="B473" s="15" t="s">
        <v>9890</v>
      </c>
    </row>
    <row r="474" spans="1:2">
      <c r="A474" s="58"/>
      <c r="B474" s="59" t="s">
        <v>9891</v>
      </c>
    </row>
    <row r="475" spans="1:2">
      <c r="A475" s="58"/>
      <c r="B475" s="60" t="s">
        <v>9892</v>
      </c>
    </row>
    <row r="476" spans="1:2">
      <c r="A476" s="58"/>
      <c r="B476" s="61" t="s">
        <v>9893</v>
      </c>
    </row>
  </sheetData>
  <phoneticPr fontId="20" type="noConversion"/>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dimension ref="A1:K21"/>
  <sheetViews>
    <sheetView zoomScale="80" zoomScaleNormal="80" workbookViewId="0">
      <selection activeCell="M17" sqref="M17"/>
    </sheetView>
  </sheetViews>
  <sheetFormatPr defaultColWidth="9" defaultRowHeight="16.5"/>
  <cols>
    <col min="1" max="1" width="33.375" style="62" customWidth="1"/>
    <col min="2" max="2" width="17.5" style="62" customWidth="1"/>
    <col min="3" max="3" width="5.5" style="63" customWidth="1"/>
    <col min="4" max="4" width="13.25" style="62" customWidth="1"/>
    <col min="5" max="8" width="9" style="62"/>
    <col min="9" max="9" width="9" style="64"/>
    <col min="10" max="10" width="9" style="62"/>
    <col min="11" max="11" width="19.5" style="62" customWidth="1"/>
    <col min="12" max="16384" width="9" style="62"/>
  </cols>
  <sheetData>
    <row r="1" spans="1:11" ht="45">
      <c r="A1" s="11" t="s">
        <v>3975</v>
      </c>
      <c r="B1" s="11" t="s">
        <v>3976</v>
      </c>
      <c r="C1" s="65" t="s">
        <v>3977</v>
      </c>
      <c r="D1" s="13" t="s">
        <v>3978</v>
      </c>
      <c r="E1" s="13" t="s">
        <v>3979</v>
      </c>
      <c r="F1" s="13" t="s">
        <v>3980</v>
      </c>
      <c r="G1" s="14" t="s">
        <v>3981</v>
      </c>
      <c r="H1" s="14" t="s">
        <v>3982</v>
      </c>
      <c r="I1" s="68" t="s">
        <v>3983</v>
      </c>
      <c r="J1" s="14" t="s">
        <v>3984</v>
      </c>
      <c r="K1" s="13" t="s">
        <v>3985</v>
      </c>
    </row>
    <row r="2" spans="1:11">
      <c r="A2" s="15" t="s">
        <v>956</v>
      </c>
      <c r="B2" s="15" t="s">
        <v>956</v>
      </c>
      <c r="C2" s="16">
        <v>1</v>
      </c>
      <c r="D2" s="17" t="s">
        <v>3355</v>
      </c>
      <c r="E2" s="17" t="s">
        <v>3417</v>
      </c>
      <c r="F2" s="17" t="s">
        <v>3986</v>
      </c>
      <c r="G2" s="17" t="s">
        <v>7385</v>
      </c>
      <c r="H2" s="17"/>
      <c r="I2" s="69"/>
      <c r="J2" s="17"/>
      <c r="K2" s="17" t="str">
        <f t="shared" ref="K2:K21" si="0">D2&amp;E2&amp;F2&amp;G2&amp;H2&amp;I2&amp;J2</f>
        <v>000100007</v>
      </c>
    </row>
    <row r="3" spans="1:11">
      <c r="A3" s="18" t="s">
        <v>958</v>
      </c>
      <c r="B3" s="18"/>
      <c r="C3" s="19">
        <v>2</v>
      </c>
      <c r="D3" s="20" t="s">
        <v>3355</v>
      </c>
      <c r="E3" s="20" t="s">
        <v>3417</v>
      </c>
      <c r="F3" s="20" t="s">
        <v>3986</v>
      </c>
      <c r="G3" s="20" t="s">
        <v>7385</v>
      </c>
      <c r="H3" s="20" t="s">
        <v>3417</v>
      </c>
      <c r="I3" s="70"/>
      <c r="J3" s="20"/>
      <c r="K3" s="20" t="str">
        <f t="shared" si="0"/>
        <v>000100007001</v>
      </c>
    </row>
    <row r="4" spans="1:11">
      <c r="A4" s="66" t="s">
        <v>960</v>
      </c>
      <c r="B4" s="66"/>
      <c r="C4" s="67">
        <v>3</v>
      </c>
      <c r="D4" s="66" t="s">
        <v>3355</v>
      </c>
      <c r="E4" s="66" t="s">
        <v>3417</v>
      </c>
      <c r="F4" s="66" t="s">
        <v>3986</v>
      </c>
      <c r="G4" s="66" t="s">
        <v>7385</v>
      </c>
      <c r="H4" s="66" t="s">
        <v>3417</v>
      </c>
      <c r="I4" s="71" t="s">
        <v>3417</v>
      </c>
      <c r="J4" s="66"/>
      <c r="K4" s="35" t="str">
        <f t="shared" si="0"/>
        <v>000100007001001</v>
      </c>
    </row>
    <row r="5" spans="1:11">
      <c r="A5" s="66" t="s">
        <v>963</v>
      </c>
      <c r="B5" s="66"/>
      <c r="C5" s="67">
        <v>3</v>
      </c>
      <c r="D5" s="66" t="s">
        <v>3355</v>
      </c>
      <c r="E5" s="66" t="s">
        <v>3417</v>
      </c>
      <c r="F5" s="66" t="s">
        <v>3986</v>
      </c>
      <c r="G5" s="66" t="s">
        <v>7385</v>
      </c>
      <c r="H5" s="66" t="s">
        <v>3417</v>
      </c>
      <c r="I5" s="71" t="s">
        <v>3420</v>
      </c>
      <c r="J5" s="66"/>
      <c r="K5" s="35" t="str">
        <f t="shared" si="0"/>
        <v>000100007001002</v>
      </c>
    </row>
    <row r="6" spans="1:11">
      <c r="A6" s="66" t="s">
        <v>966</v>
      </c>
      <c r="B6" s="66"/>
      <c r="C6" s="67">
        <v>3</v>
      </c>
      <c r="D6" s="66" t="s">
        <v>3355</v>
      </c>
      <c r="E6" s="66" t="s">
        <v>3417</v>
      </c>
      <c r="F6" s="66" t="s">
        <v>3986</v>
      </c>
      <c r="G6" s="66" t="s">
        <v>7385</v>
      </c>
      <c r="H6" s="66" t="s">
        <v>3417</v>
      </c>
      <c r="I6" s="71" t="s">
        <v>3423</v>
      </c>
      <c r="J6" s="66"/>
      <c r="K6" s="35" t="str">
        <f t="shared" si="0"/>
        <v>000100007001003</v>
      </c>
    </row>
    <row r="7" spans="1:11">
      <c r="A7" s="66" t="s">
        <v>969</v>
      </c>
      <c r="B7" s="66"/>
      <c r="C7" s="67">
        <v>3</v>
      </c>
      <c r="D7" s="66" t="s">
        <v>3355</v>
      </c>
      <c r="E7" s="66" t="s">
        <v>3417</v>
      </c>
      <c r="F7" s="66" t="s">
        <v>3986</v>
      </c>
      <c r="G7" s="66" t="s">
        <v>7385</v>
      </c>
      <c r="H7" s="66" t="s">
        <v>3417</v>
      </c>
      <c r="I7" s="71" t="s">
        <v>3426</v>
      </c>
      <c r="J7" s="66"/>
      <c r="K7" s="35" t="str">
        <f t="shared" si="0"/>
        <v>000100007001004</v>
      </c>
    </row>
    <row r="8" spans="1:11">
      <c r="A8" s="66" t="s">
        <v>972</v>
      </c>
      <c r="B8" s="66"/>
      <c r="C8" s="67">
        <v>3</v>
      </c>
      <c r="D8" s="66" t="s">
        <v>3355</v>
      </c>
      <c r="E8" s="66" t="s">
        <v>3417</v>
      </c>
      <c r="F8" s="66" t="s">
        <v>3986</v>
      </c>
      <c r="G8" s="66" t="s">
        <v>7385</v>
      </c>
      <c r="H8" s="66" t="s">
        <v>3417</v>
      </c>
      <c r="I8" s="71" t="s">
        <v>6993</v>
      </c>
      <c r="J8" s="66"/>
      <c r="K8" s="35" t="str">
        <f t="shared" si="0"/>
        <v>000100007001005</v>
      </c>
    </row>
    <row r="9" spans="1:11">
      <c r="A9" s="66" t="s">
        <v>975</v>
      </c>
      <c r="B9" s="66"/>
      <c r="C9" s="67">
        <v>3</v>
      </c>
      <c r="D9" s="66" t="s">
        <v>3355</v>
      </c>
      <c r="E9" s="66" t="s">
        <v>3417</v>
      </c>
      <c r="F9" s="66" t="s">
        <v>3986</v>
      </c>
      <c r="G9" s="66" t="s">
        <v>7385</v>
      </c>
      <c r="H9" s="66" t="s">
        <v>3417</v>
      </c>
      <c r="I9" s="71" t="s">
        <v>7381</v>
      </c>
      <c r="J9" s="66"/>
      <c r="K9" s="35" t="str">
        <f t="shared" si="0"/>
        <v>000100007001006</v>
      </c>
    </row>
    <row r="10" spans="1:11">
      <c r="A10" s="66" t="s">
        <v>978</v>
      </c>
      <c r="B10" s="66"/>
      <c r="C10" s="67">
        <v>3</v>
      </c>
      <c r="D10" s="66" t="s">
        <v>3355</v>
      </c>
      <c r="E10" s="66" t="s">
        <v>3417</v>
      </c>
      <c r="F10" s="66" t="s">
        <v>3986</v>
      </c>
      <c r="G10" s="66" t="s">
        <v>7385</v>
      </c>
      <c r="H10" s="66" t="s">
        <v>3417</v>
      </c>
      <c r="I10" s="71" t="s">
        <v>7385</v>
      </c>
      <c r="J10" s="66"/>
      <c r="K10" s="35" t="str">
        <f t="shared" si="0"/>
        <v>000100007001007</v>
      </c>
    </row>
    <row r="11" spans="1:11">
      <c r="A11" s="66" t="s">
        <v>981</v>
      </c>
      <c r="B11" s="66"/>
      <c r="C11" s="67">
        <v>3</v>
      </c>
      <c r="D11" s="66" t="s">
        <v>3355</v>
      </c>
      <c r="E11" s="66" t="s">
        <v>3417</v>
      </c>
      <c r="F11" s="66" t="s">
        <v>3986</v>
      </c>
      <c r="G11" s="66" t="s">
        <v>7385</v>
      </c>
      <c r="H11" s="66" t="s">
        <v>3417</v>
      </c>
      <c r="I11" s="71" t="s">
        <v>3987</v>
      </c>
      <c r="J11" s="66"/>
      <c r="K11" s="35" t="str">
        <f t="shared" si="0"/>
        <v>000100007001008</v>
      </c>
    </row>
    <row r="12" spans="1:11">
      <c r="A12" s="66" t="s">
        <v>983</v>
      </c>
      <c r="B12" s="66"/>
      <c r="C12" s="67">
        <v>3</v>
      </c>
      <c r="D12" s="66" t="s">
        <v>3355</v>
      </c>
      <c r="E12" s="66" t="s">
        <v>3417</v>
      </c>
      <c r="F12" s="66" t="s">
        <v>3986</v>
      </c>
      <c r="G12" s="66" t="s">
        <v>7385</v>
      </c>
      <c r="H12" s="66" t="s">
        <v>3417</v>
      </c>
      <c r="I12" s="71" t="s">
        <v>6967</v>
      </c>
      <c r="J12" s="66"/>
      <c r="K12" s="35" t="str">
        <f t="shared" si="0"/>
        <v>000100007001009</v>
      </c>
    </row>
    <row r="13" spans="1:11">
      <c r="A13" s="66" t="s">
        <v>986</v>
      </c>
      <c r="B13" s="66"/>
      <c r="C13" s="67">
        <v>3</v>
      </c>
      <c r="D13" s="66" t="s">
        <v>3355</v>
      </c>
      <c r="E13" s="66" t="s">
        <v>3417</v>
      </c>
      <c r="F13" s="66" t="s">
        <v>3986</v>
      </c>
      <c r="G13" s="66" t="s">
        <v>7385</v>
      </c>
      <c r="H13" s="66" t="s">
        <v>3417</v>
      </c>
      <c r="I13" s="71" t="s">
        <v>3401</v>
      </c>
      <c r="J13" s="66"/>
      <c r="K13" s="35" t="str">
        <f t="shared" si="0"/>
        <v>000100007001010</v>
      </c>
    </row>
    <row r="14" spans="1:11">
      <c r="A14" s="66" t="s">
        <v>989</v>
      </c>
      <c r="B14" s="66"/>
      <c r="C14" s="67">
        <v>3</v>
      </c>
      <c r="D14" s="66" t="s">
        <v>3355</v>
      </c>
      <c r="E14" s="66" t="s">
        <v>3417</v>
      </c>
      <c r="F14" s="66" t="s">
        <v>3986</v>
      </c>
      <c r="G14" s="66" t="s">
        <v>7385</v>
      </c>
      <c r="H14" s="66" t="s">
        <v>3417</v>
      </c>
      <c r="I14" s="71" t="s">
        <v>3404</v>
      </c>
      <c r="J14" s="66"/>
      <c r="K14" s="35" t="str">
        <f t="shared" si="0"/>
        <v>000100007001011</v>
      </c>
    </row>
    <row r="15" spans="1:11">
      <c r="A15" s="66" t="s">
        <v>992</v>
      </c>
      <c r="B15" s="66"/>
      <c r="C15" s="67">
        <v>3</v>
      </c>
      <c r="D15" s="66" t="s">
        <v>3355</v>
      </c>
      <c r="E15" s="66" t="s">
        <v>3417</v>
      </c>
      <c r="F15" s="66" t="s">
        <v>3986</v>
      </c>
      <c r="G15" s="66" t="s">
        <v>7385</v>
      </c>
      <c r="H15" s="66" t="s">
        <v>3417</v>
      </c>
      <c r="I15" s="71" t="s">
        <v>6973</v>
      </c>
      <c r="J15" s="66"/>
      <c r="K15" s="35" t="str">
        <f t="shared" si="0"/>
        <v>000100007001012</v>
      </c>
    </row>
    <row r="16" spans="1:11">
      <c r="A16" s="66" t="s">
        <v>995</v>
      </c>
      <c r="B16" s="66"/>
      <c r="C16" s="67">
        <v>3</v>
      </c>
      <c r="D16" s="66" t="s">
        <v>3355</v>
      </c>
      <c r="E16" s="66" t="s">
        <v>3417</v>
      </c>
      <c r="F16" s="66" t="s">
        <v>3986</v>
      </c>
      <c r="G16" s="66" t="s">
        <v>7385</v>
      </c>
      <c r="H16" s="66" t="s">
        <v>3417</v>
      </c>
      <c r="I16" s="71" t="s">
        <v>6976</v>
      </c>
      <c r="J16" s="66"/>
      <c r="K16" s="35" t="str">
        <f t="shared" si="0"/>
        <v>000100007001013</v>
      </c>
    </row>
    <row r="17" spans="1:11">
      <c r="A17" s="66" t="s">
        <v>997</v>
      </c>
      <c r="B17" s="66"/>
      <c r="C17" s="67">
        <v>3</v>
      </c>
      <c r="D17" s="66" t="s">
        <v>3355</v>
      </c>
      <c r="E17" s="66" t="s">
        <v>3417</v>
      </c>
      <c r="F17" s="66" t="s">
        <v>3986</v>
      </c>
      <c r="G17" s="66" t="s">
        <v>7385</v>
      </c>
      <c r="H17" s="66" t="s">
        <v>3417</v>
      </c>
      <c r="I17" s="71" t="s">
        <v>6979</v>
      </c>
      <c r="J17" s="66"/>
      <c r="K17" s="35" t="str">
        <f t="shared" si="0"/>
        <v>000100007001014</v>
      </c>
    </row>
    <row r="18" spans="1:11">
      <c r="A18" s="66" t="s">
        <v>1000</v>
      </c>
      <c r="B18" s="66"/>
      <c r="C18" s="67">
        <v>3</v>
      </c>
      <c r="D18" s="66" t="s">
        <v>3355</v>
      </c>
      <c r="E18" s="66" t="s">
        <v>3417</v>
      </c>
      <c r="F18" s="66" t="s">
        <v>3986</v>
      </c>
      <c r="G18" s="66" t="s">
        <v>7385</v>
      </c>
      <c r="H18" s="66" t="s">
        <v>3417</v>
      </c>
      <c r="I18" s="71" t="s">
        <v>6982</v>
      </c>
      <c r="J18" s="66"/>
      <c r="K18" s="35" t="str">
        <f t="shared" si="0"/>
        <v>000100007001015</v>
      </c>
    </row>
    <row r="19" spans="1:11">
      <c r="A19" s="66" t="s">
        <v>1003</v>
      </c>
      <c r="B19" s="66"/>
      <c r="C19" s="67">
        <v>3</v>
      </c>
      <c r="D19" s="66" t="s">
        <v>3355</v>
      </c>
      <c r="E19" s="66" t="s">
        <v>3417</v>
      </c>
      <c r="F19" s="66" t="s">
        <v>3986</v>
      </c>
      <c r="G19" s="66" t="s">
        <v>7385</v>
      </c>
      <c r="H19" s="66" t="s">
        <v>3417</v>
      </c>
      <c r="I19" s="71" t="s">
        <v>6985</v>
      </c>
      <c r="J19" s="66"/>
      <c r="K19" s="35" t="str">
        <f t="shared" si="0"/>
        <v>000100007001016</v>
      </c>
    </row>
    <row r="20" spans="1:11">
      <c r="A20" s="66" t="s">
        <v>1005</v>
      </c>
      <c r="B20" s="66"/>
      <c r="C20" s="67">
        <v>3</v>
      </c>
      <c r="D20" s="66" t="s">
        <v>3355</v>
      </c>
      <c r="E20" s="66" t="s">
        <v>3417</v>
      </c>
      <c r="F20" s="66" t="s">
        <v>3986</v>
      </c>
      <c r="G20" s="66" t="s">
        <v>7385</v>
      </c>
      <c r="H20" s="66" t="s">
        <v>3417</v>
      </c>
      <c r="I20" s="71" t="s">
        <v>6988</v>
      </c>
      <c r="J20" s="66"/>
      <c r="K20" s="35" t="str">
        <f t="shared" si="0"/>
        <v>000100007001017</v>
      </c>
    </row>
    <row r="21" spans="1:11">
      <c r="A21" s="66" t="s">
        <v>1008</v>
      </c>
      <c r="B21" s="66"/>
      <c r="C21" s="67">
        <v>3</v>
      </c>
      <c r="D21" s="66" t="s">
        <v>3355</v>
      </c>
      <c r="E21" s="66" t="s">
        <v>3417</v>
      </c>
      <c r="F21" s="66" t="s">
        <v>3986</v>
      </c>
      <c r="G21" s="66" t="s">
        <v>7385</v>
      </c>
      <c r="H21" s="66" t="s">
        <v>3417</v>
      </c>
      <c r="I21" s="71" t="s">
        <v>6946</v>
      </c>
      <c r="J21" s="66"/>
      <c r="K21" s="35" t="str">
        <f t="shared" si="0"/>
        <v>000100007001018</v>
      </c>
    </row>
  </sheetData>
  <phoneticPr fontId="20" type="noConversion"/>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dimension ref="A1:L894"/>
  <sheetViews>
    <sheetView topLeftCell="A717" zoomScale="80" zoomScaleNormal="80" workbookViewId="0">
      <selection activeCell="J804" sqref="J804"/>
    </sheetView>
  </sheetViews>
  <sheetFormatPr defaultColWidth="9" defaultRowHeight="16.5"/>
  <cols>
    <col min="1" max="1" width="33.75" style="8" customWidth="1"/>
    <col min="2" max="2" width="50.875" style="8" customWidth="1"/>
    <col min="3" max="3" width="9.625" style="9" customWidth="1"/>
    <col min="4" max="4" width="12.875" style="10" customWidth="1"/>
    <col min="5" max="6" width="9" style="10" customWidth="1"/>
    <col min="7" max="7" width="12.375" style="10" customWidth="1"/>
    <col min="8" max="8" width="13.5" style="10" customWidth="1"/>
    <col min="9" max="9" width="9.5" style="10" customWidth="1"/>
    <col min="10" max="10" width="7.125" style="10" customWidth="1"/>
    <col min="11" max="11" width="29.375" style="10" customWidth="1"/>
    <col min="12" max="12" width="12.875" style="8" customWidth="1"/>
    <col min="13" max="16384" width="9" style="8"/>
  </cols>
  <sheetData>
    <row r="1" spans="1:11" s="1" customFormat="1" ht="30">
      <c r="A1" s="11" t="s">
        <v>3975</v>
      </c>
      <c r="B1" s="11" t="s">
        <v>3976</v>
      </c>
      <c r="C1" s="12" t="s">
        <v>3977</v>
      </c>
      <c r="D1" s="13" t="s">
        <v>3978</v>
      </c>
      <c r="E1" s="13" t="s">
        <v>3979</v>
      </c>
      <c r="F1" s="13" t="s">
        <v>3980</v>
      </c>
      <c r="G1" s="14" t="s">
        <v>3981</v>
      </c>
      <c r="H1" s="14" t="s">
        <v>3982</v>
      </c>
      <c r="I1" s="14" t="s">
        <v>3983</v>
      </c>
      <c r="J1" s="14" t="s">
        <v>3984</v>
      </c>
      <c r="K1" s="13" t="s">
        <v>3985</v>
      </c>
    </row>
    <row r="2" spans="1:11">
      <c r="A2" s="15" t="s">
        <v>685</v>
      </c>
      <c r="B2" s="15" t="s">
        <v>685</v>
      </c>
      <c r="C2" s="16">
        <v>1</v>
      </c>
      <c r="D2" s="17" t="s">
        <v>3355</v>
      </c>
      <c r="E2" s="17" t="s">
        <v>3417</v>
      </c>
      <c r="F2" s="17" t="s">
        <v>3986</v>
      </c>
      <c r="G2" s="17" t="s">
        <v>6993</v>
      </c>
      <c r="H2" s="17"/>
      <c r="I2" s="17"/>
      <c r="J2" s="17"/>
      <c r="K2" s="17" t="str">
        <f t="shared" ref="K2:K109" si="0">D2&amp;E2&amp;F2&amp;G2&amp;H2&amp;I2&amp;J2</f>
        <v>000100005</v>
      </c>
    </row>
    <row r="3" spans="1:11">
      <c r="A3" s="18" t="s">
        <v>687</v>
      </c>
      <c r="B3" s="18" t="s">
        <v>11085</v>
      </c>
      <c r="C3" s="19">
        <v>2</v>
      </c>
      <c r="D3" s="20" t="s">
        <v>3355</v>
      </c>
      <c r="E3" s="20" t="s">
        <v>3417</v>
      </c>
      <c r="F3" s="20" t="s">
        <v>3986</v>
      </c>
      <c r="G3" s="20" t="s">
        <v>6993</v>
      </c>
      <c r="H3" s="20" t="s">
        <v>3417</v>
      </c>
      <c r="I3" s="20"/>
      <c r="J3" s="20"/>
      <c r="K3" s="20" t="str">
        <f t="shared" si="0"/>
        <v>000100005001</v>
      </c>
    </row>
    <row r="4" spans="1:11">
      <c r="A4" s="21" t="s">
        <v>689</v>
      </c>
      <c r="B4" s="21" t="s">
        <v>11086</v>
      </c>
      <c r="C4" s="22">
        <v>3</v>
      </c>
      <c r="D4" s="23" t="s">
        <v>3355</v>
      </c>
      <c r="E4" s="23" t="s">
        <v>3417</v>
      </c>
      <c r="F4" s="23" t="s">
        <v>3986</v>
      </c>
      <c r="G4" s="23" t="s">
        <v>6993</v>
      </c>
      <c r="H4" s="23" t="s">
        <v>3417</v>
      </c>
      <c r="I4" s="23" t="s">
        <v>3417</v>
      </c>
      <c r="J4" s="23"/>
      <c r="K4" s="23" t="str">
        <f t="shared" si="0"/>
        <v>000100005001001</v>
      </c>
    </row>
    <row r="5" spans="1:11">
      <c r="A5" s="24" t="s">
        <v>2751</v>
      </c>
      <c r="B5" s="24" t="s">
        <v>11087</v>
      </c>
      <c r="C5" s="25">
        <v>4</v>
      </c>
      <c r="D5" s="26" t="s">
        <v>3355</v>
      </c>
      <c r="E5" s="26" t="s">
        <v>3417</v>
      </c>
      <c r="F5" s="26" t="s">
        <v>3986</v>
      </c>
      <c r="G5" s="26" t="s">
        <v>6993</v>
      </c>
      <c r="H5" s="26" t="s">
        <v>3417</v>
      </c>
      <c r="I5" s="26" t="s">
        <v>3417</v>
      </c>
      <c r="J5" s="26" t="s">
        <v>3417</v>
      </c>
      <c r="K5" s="26" t="str">
        <f t="shared" si="0"/>
        <v>000100005001001001</v>
      </c>
    </row>
    <row r="6" spans="1:11">
      <c r="A6" s="24" t="s">
        <v>2752</v>
      </c>
      <c r="B6" s="24" t="s">
        <v>11088</v>
      </c>
      <c r="C6" s="25">
        <v>4</v>
      </c>
      <c r="D6" s="26" t="s">
        <v>3355</v>
      </c>
      <c r="E6" s="26" t="s">
        <v>3417</v>
      </c>
      <c r="F6" s="26" t="s">
        <v>3986</v>
      </c>
      <c r="G6" s="26" t="s">
        <v>6993</v>
      </c>
      <c r="H6" s="26" t="s">
        <v>3417</v>
      </c>
      <c r="I6" s="26" t="s">
        <v>3417</v>
      </c>
      <c r="J6" s="26" t="s">
        <v>3420</v>
      </c>
      <c r="K6" s="26" t="str">
        <f t="shared" si="0"/>
        <v>000100005001001002</v>
      </c>
    </row>
    <row r="7" spans="1:11">
      <c r="A7" s="24" t="s">
        <v>2753</v>
      </c>
      <c r="B7" s="24" t="s">
        <v>11089</v>
      </c>
      <c r="C7" s="25">
        <v>4</v>
      </c>
      <c r="D7" s="26" t="s">
        <v>3355</v>
      </c>
      <c r="E7" s="26" t="s">
        <v>3417</v>
      </c>
      <c r="F7" s="26" t="s">
        <v>3986</v>
      </c>
      <c r="G7" s="26" t="s">
        <v>6993</v>
      </c>
      <c r="H7" s="26" t="s">
        <v>3417</v>
      </c>
      <c r="I7" s="26" t="s">
        <v>3417</v>
      </c>
      <c r="J7" s="26" t="s">
        <v>3423</v>
      </c>
      <c r="K7" s="26" t="str">
        <f t="shared" si="0"/>
        <v>000100005001001003</v>
      </c>
    </row>
    <row r="8" spans="1:11">
      <c r="A8" s="21" t="s">
        <v>692</v>
      </c>
      <c r="B8" s="21" t="s">
        <v>11090</v>
      </c>
      <c r="C8" s="22">
        <v>3</v>
      </c>
      <c r="D8" s="23" t="s">
        <v>3355</v>
      </c>
      <c r="E8" s="23" t="s">
        <v>3417</v>
      </c>
      <c r="F8" s="23" t="s">
        <v>3986</v>
      </c>
      <c r="G8" s="23" t="s">
        <v>6993</v>
      </c>
      <c r="H8" s="23" t="s">
        <v>3417</v>
      </c>
      <c r="I8" s="23" t="s">
        <v>3420</v>
      </c>
      <c r="J8" s="23"/>
      <c r="K8" s="23" t="str">
        <f t="shared" si="0"/>
        <v>000100005001002</v>
      </c>
    </row>
    <row r="9" spans="1:11">
      <c r="A9" s="24" t="s">
        <v>2751</v>
      </c>
      <c r="B9" s="27" t="s">
        <v>11091</v>
      </c>
      <c r="C9" s="28">
        <v>4</v>
      </c>
      <c r="D9" s="26" t="s">
        <v>3355</v>
      </c>
      <c r="E9" s="26" t="s">
        <v>3417</v>
      </c>
      <c r="F9" s="26" t="s">
        <v>3986</v>
      </c>
      <c r="G9" s="26" t="s">
        <v>6993</v>
      </c>
      <c r="H9" s="26" t="s">
        <v>3417</v>
      </c>
      <c r="I9" s="26" t="s">
        <v>3420</v>
      </c>
      <c r="J9" s="26" t="s">
        <v>3417</v>
      </c>
      <c r="K9" s="26" t="str">
        <f t="shared" si="0"/>
        <v>000100005001002001</v>
      </c>
    </row>
    <row r="10" spans="1:11">
      <c r="A10" s="24" t="s">
        <v>2752</v>
      </c>
      <c r="B10" s="27" t="s">
        <v>11092</v>
      </c>
      <c r="C10" s="28">
        <v>4</v>
      </c>
      <c r="D10" s="26" t="s">
        <v>3355</v>
      </c>
      <c r="E10" s="26" t="s">
        <v>3417</v>
      </c>
      <c r="F10" s="26" t="s">
        <v>3986</v>
      </c>
      <c r="G10" s="26" t="s">
        <v>6993</v>
      </c>
      <c r="H10" s="26" t="s">
        <v>3417</v>
      </c>
      <c r="I10" s="26" t="s">
        <v>3420</v>
      </c>
      <c r="J10" s="26" t="s">
        <v>3420</v>
      </c>
      <c r="K10" s="26" t="str">
        <f t="shared" si="0"/>
        <v>000100005001002002</v>
      </c>
    </row>
    <row r="11" spans="1:11">
      <c r="A11" s="24" t="s">
        <v>2753</v>
      </c>
      <c r="B11" s="27" t="s">
        <v>11093</v>
      </c>
      <c r="C11" s="28">
        <v>4</v>
      </c>
      <c r="D11" s="26" t="s">
        <v>3355</v>
      </c>
      <c r="E11" s="26" t="s">
        <v>3417</v>
      </c>
      <c r="F11" s="26" t="s">
        <v>3986</v>
      </c>
      <c r="G11" s="26" t="s">
        <v>6993</v>
      </c>
      <c r="H11" s="26" t="s">
        <v>3417</v>
      </c>
      <c r="I11" s="26" t="s">
        <v>3420</v>
      </c>
      <c r="J11" s="26" t="s">
        <v>3423</v>
      </c>
      <c r="K11" s="26" t="str">
        <f t="shared" si="0"/>
        <v>000100005001002003</v>
      </c>
    </row>
    <row r="12" spans="1:11">
      <c r="A12" s="21" t="s">
        <v>695</v>
      </c>
      <c r="B12" s="21" t="s">
        <v>11094</v>
      </c>
      <c r="C12" s="22">
        <v>3</v>
      </c>
      <c r="D12" s="23" t="s">
        <v>3355</v>
      </c>
      <c r="E12" s="23" t="s">
        <v>3417</v>
      </c>
      <c r="F12" s="23" t="s">
        <v>3986</v>
      </c>
      <c r="G12" s="23" t="s">
        <v>6993</v>
      </c>
      <c r="H12" s="23" t="s">
        <v>3417</v>
      </c>
      <c r="I12" s="23" t="s">
        <v>3423</v>
      </c>
      <c r="J12" s="23"/>
      <c r="K12" s="23" t="str">
        <f t="shared" si="0"/>
        <v>000100005001003</v>
      </c>
    </row>
    <row r="13" spans="1:11">
      <c r="A13" s="27" t="s">
        <v>2751</v>
      </c>
      <c r="B13" s="27" t="s">
        <v>11095</v>
      </c>
      <c r="C13" s="28">
        <v>4</v>
      </c>
      <c r="D13" s="26" t="s">
        <v>3355</v>
      </c>
      <c r="E13" s="26" t="s">
        <v>3417</v>
      </c>
      <c r="F13" s="26" t="s">
        <v>3986</v>
      </c>
      <c r="G13" s="26" t="s">
        <v>6993</v>
      </c>
      <c r="H13" s="26" t="s">
        <v>3417</v>
      </c>
      <c r="I13" s="26" t="s">
        <v>3423</v>
      </c>
      <c r="J13" s="26" t="s">
        <v>3417</v>
      </c>
      <c r="K13" s="26" t="str">
        <f t="shared" si="0"/>
        <v>000100005001003001</v>
      </c>
    </row>
    <row r="14" spans="1:11">
      <c r="A14" s="27" t="s">
        <v>2752</v>
      </c>
      <c r="B14" s="27" t="s">
        <v>11096</v>
      </c>
      <c r="C14" s="28">
        <v>4</v>
      </c>
      <c r="D14" s="26" t="s">
        <v>3355</v>
      </c>
      <c r="E14" s="26" t="s">
        <v>3417</v>
      </c>
      <c r="F14" s="26" t="s">
        <v>3986</v>
      </c>
      <c r="G14" s="26" t="s">
        <v>6993</v>
      </c>
      <c r="H14" s="26" t="s">
        <v>3417</v>
      </c>
      <c r="I14" s="26" t="s">
        <v>3423</v>
      </c>
      <c r="J14" s="26" t="s">
        <v>3420</v>
      </c>
      <c r="K14" s="26" t="str">
        <f t="shared" si="0"/>
        <v>000100005001003002</v>
      </c>
    </row>
    <row r="15" spans="1:11">
      <c r="A15" s="27" t="s">
        <v>2753</v>
      </c>
      <c r="B15" s="27" t="s">
        <v>11097</v>
      </c>
      <c r="C15" s="28">
        <v>4</v>
      </c>
      <c r="D15" s="26" t="s">
        <v>3355</v>
      </c>
      <c r="E15" s="26" t="s">
        <v>3417</v>
      </c>
      <c r="F15" s="26" t="s">
        <v>3986</v>
      </c>
      <c r="G15" s="26" t="s">
        <v>6993</v>
      </c>
      <c r="H15" s="26" t="s">
        <v>3417</v>
      </c>
      <c r="I15" s="26" t="s">
        <v>3423</v>
      </c>
      <c r="J15" s="26" t="s">
        <v>3423</v>
      </c>
      <c r="K15" s="26" t="str">
        <f t="shared" si="0"/>
        <v>000100005001003003</v>
      </c>
    </row>
    <row r="16" spans="1:11" s="2" customFormat="1" hidden="1">
      <c r="A16" s="29" t="s">
        <v>9982</v>
      </c>
      <c r="B16" s="29" t="s">
        <v>11098</v>
      </c>
      <c r="C16" s="30">
        <v>3</v>
      </c>
      <c r="D16" s="31" t="s">
        <v>3355</v>
      </c>
      <c r="E16" s="31" t="s">
        <v>3417</v>
      </c>
      <c r="F16" s="31" t="s">
        <v>3986</v>
      </c>
      <c r="G16" s="31" t="s">
        <v>6993</v>
      </c>
      <c r="H16" s="31" t="s">
        <v>3417</v>
      </c>
      <c r="I16" s="31" t="s">
        <v>3426</v>
      </c>
      <c r="J16" s="31"/>
      <c r="K16" s="31" t="str">
        <f t="shared" si="0"/>
        <v>000100005001004</v>
      </c>
    </row>
    <row r="17" spans="1:11" s="2" customFormat="1" hidden="1">
      <c r="A17" s="32" t="s">
        <v>2751</v>
      </c>
      <c r="B17" s="32" t="s">
        <v>11099</v>
      </c>
      <c r="C17" s="33">
        <v>4</v>
      </c>
      <c r="D17" s="34" t="s">
        <v>3355</v>
      </c>
      <c r="E17" s="34" t="s">
        <v>3417</v>
      </c>
      <c r="F17" s="34" t="s">
        <v>3986</v>
      </c>
      <c r="G17" s="34" t="s">
        <v>6993</v>
      </c>
      <c r="H17" s="34" t="s">
        <v>3417</v>
      </c>
      <c r="I17" s="34" t="s">
        <v>3426</v>
      </c>
      <c r="J17" s="34" t="s">
        <v>3417</v>
      </c>
      <c r="K17" s="34" t="str">
        <f t="shared" si="0"/>
        <v>000100005001004001</v>
      </c>
    </row>
    <row r="18" spans="1:11" s="2" customFormat="1" hidden="1">
      <c r="A18" s="32" t="s">
        <v>2752</v>
      </c>
      <c r="B18" s="32" t="s">
        <v>11100</v>
      </c>
      <c r="C18" s="33">
        <v>4</v>
      </c>
      <c r="D18" s="34" t="s">
        <v>3355</v>
      </c>
      <c r="E18" s="34" t="s">
        <v>3417</v>
      </c>
      <c r="F18" s="34" t="s">
        <v>3986</v>
      </c>
      <c r="G18" s="34" t="s">
        <v>6993</v>
      </c>
      <c r="H18" s="34" t="s">
        <v>3417</v>
      </c>
      <c r="I18" s="34" t="s">
        <v>3426</v>
      </c>
      <c r="J18" s="34" t="s">
        <v>3420</v>
      </c>
      <c r="K18" s="34" t="str">
        <f t="shared" si="0"/>
        <v>000100005001004002</v>
      </c>
    </row>
    <row r="19" spans="1:11" s="2" customFormat="1" hidden="1">
      <c r="A19" s="32" t="s">
        <v>2753</v>
      </c>
      <c r="B19" s="32" t="s">
        <v>11101</v>
      </c>
      <c r="C19" s="33">
        <v>4</v>
      </c>
      <c r="D19" s="34" t="s">
        <v>3355</v>
      </c>
      <c r="E19" s="34" t="s">
        <v>3417</v>
      </c>
      <c r="F19" s="34" t="s">
        <v>3986</v>
      </c>
      <c r="G19" s="34" t="s">
        <v>6993</v>
      </c>
      <c r="H19" s="34" t="s">
        <v>3417</v>
      </c>
      <c r="I19" s="34" t="s">
        <v>3426</v>
      </c>
      <c r="J19" s="34" t="s">
        <v>3423</v>
      </c>
      <c r="K19" s="34" t="str">
        <f t="shared" si="0"/>
        <v>000100005001004003</v>
      </c>
    </row>
    <row r="20" spans="1:11">
      <c r="A20" s="21" t="s">
        <v>698</v>
      </c>
      <c r="B20" s="21" t="s">
        <v>11102</v>
      </c>
      <c r="C20" s="22">
        <v>3</v>
      </c>
      <c r="D20" s="23" t="s">
        <v>3355</v>
      </c>
      <c r="E20" s="23" t="s">
        <v>3417</v>
      </c>
      <c r="F20" s="23" t="s">
        <v>3986</v>
      </c>
      <c r="G20" s="23" t="s">
        <v>6993</v>
      </c>
      <c r="H20" s="23" t="s">
        <v>3417</v>
      </c>
      <c r="I20" s="23" t="s">
        <v>6993</v>
      </c>
      <c r="J20" s="23"/>
      <c r="K20" s="23" t="str">
        <f t="shared" si="0"/>
        <v>000100005001005</v>
      </c>
    </row>
    <row r="21" spans="1:11">
      <c r="A21" s="27" t="s">
        <v>2751</v>
      </c>
      <c r="B21" s="27" t="s">
        <v>11103</v>
      </c>
      <c r="C21" s="28">
        <v>4</v>
      </c>
      <c r="D21" s="26" t="s">
        <v>3355</v>
      </c>
      <c r="E21" s="26" t="s">
        <v>3417</v>
      </c>
      <c r="F21" s="26" t="s">
        <v>3986</v>
      </c>
      <c r="G21" s="26" t="s">
        <v>6993</v>
      </c>
      <c r="H21" s="26" t="s">
        <v>3417</v>
      </c>
      <c r="I21" s="26" t="s">
        <v>6993</v>
      </c>
      <c r="J21" s="26" t="s">
        <v>3417</v>
      </c>
      <c r="K21" s="26" t="str">
        <f t="shared" si="0"/>
        <v>000100005001005001</v>
      </c>
    </row>
    <row r="22" spans="1:11">
      <c r="A22" s="27" t="s">
        <v>2752</v>
      </c>
      <c r="B22" s="27" t="s">
        <v>11104</v>
      </c>
      <c r="C22" s="28">
        <v>4</v>
      </c>
      <c r="D22" s="26" t="s">
        <v>3355</v>
      </c>
      <c r="E22" s="26" t="s">
        <v>3417</v>
      </c>
      <c r="F22" s="26" t="s">
        <v>3986</v>
      </c>
      <c r="G22" s="26" t="s">
        <v>6993</v>
      </c>
      <c r="H22" s="26" t="s">
        <v>3417</v>
      </c>
      <c r="I22" s="26" t="s">
        <v>6993</v>
      </c>
      <c r="J22" s="26" t="s">
        <v>3420</v>
      </c>
      <c r="K22" s="26" t="str">
        <f t="shared" si="0"/>
        <v>000100005001005002</v>
      </c>
    </row>
    <row r="23" spans="1:11">
      <c r="A23" s="27" t="s">
        <v>2753</v>
      </c>
      <c r="B23" s="27" t="s">
        <v>11105</v>
      </c>
      <c r="C23" s="28">
        <v>4</v>
      </c>
      <c r="D23" s="26" t="s">
        <v>3355</v>
      </c>
      <c r="E23" s="26" t="s">
        <v>3417</v>
      </c>
      <c r="F23" s="26" t="s">
        <v>3986</v>
      </c>
      <c r="G23" s="26" t="s">
        <v>6993</v>
      </c>
      <c r="H23" s="26" t="s">
        <v>3417</v>
      </c>
      <c r="I23" s="26" t="s">
        <v>6993</v>
      </c>
      <c r="J23" s="26" t="s">
        <v>3423</v>
      </c>
      <c r="K23" s="26" t="str">
        <f t="shared" si="0"/>
        <v>000100005001005003</v>
      </c>
    </row>
    <row r="24" spans="1:11">
      <c r="A24" s="21" t="s">
        <v>701</v>
      </c>
      <c r="B24" s="21" t="s">
        <v>11106</v>
      </c>
      <c r="C24" s="22">
        <v>3</v>
      </c>
      <c r="D24" s="23" t="s">
        <v>3355</v>
      </c>
      <c r="E24" s="23" t="s">
        <v>3417</v>
      </c>
      <c r="F24" s="23" t="s">
        <v>3986</v>
      </c>
      <c r="G24" s="23" t="s">
        <v>6993</v>
      </c>
      <c r="H24" s="23" t="s">
        <v>3417</v>
      </c>
      <c r="I24" s="23" t="s">
        <v>7381</v>
      </c>
      <c r="J24" s="23"/>
      <c r="K24" s="23" t="str">
        <f t="shared" si="0"/>
        <v>000100005001006</v>
      </c>
    </row>
    <row r="25" spans="1:11">
      <c r="A25" s="27" t="s">
        <v>2751</v>
      </c>
      <c r="B25" s="27" t="s">
        <v>11107</v>
      </c>
      <c r="C25" s="28">
        <v>4</v>
      </c>
      <c r="D25" s="26" t="s">
        <v>3355</v>
      </c>
      <c r="E25" s="26" t="s">
        <v>3417</v>
      </c>
      <c r="F25" s="26" t="s">
        <v>3986</v>
      </c>
      <c r="G25" s="26" t="s">
        <v>6993</v>
      </c>
      <c r="H25" s="26" t="s">
        <v>3417</v>
      </c>
      <c r="I25" s="26" t="s">
        <v>7381</v>
      </c>
      <c r="J25" s="26" t="s">
        <v>3417</v>
      </c>
      <c r="K25" s="26" t="str">
        <f t="shared" si="0"/>
        <v>000100005001006001</v>
      </c>
    </row>
    <row r="26" spans="1:11">
      <c r="A26" s="27" t="s">
        <v>2752</v>
      </c>
      <c r="B26" s="27" t="s">
        <v>11108</v>
      </c>
      <c r="C26" s="28">
        <v>4</v>
      </c>
      <c r="D26" s="26" t="s">
        <v>3355</v>
      </c>
      <c r="E26" s="26" t="s">
        <v>3417</v>
      </c>
      <c r="F26" s="26" t="s">
        <v>3986</v>
      </c>
      <c r="G26" s="26" t="s">
        <v>6993</v>
      </c>
      <c r="H26" s="26" t="s">
        <v>3417</v>
      </c>
      <c r="I26" s="26" t="s">
        <v>7381</v>
      </c>
      <c r="J26" s="26" t="s">
        <v>3420</v>
      </c>
      <c r="K26" s="26" t="str">
        <f t="shared" si="0"/>
        <v>000100005001006002</v>
      </c>
    </row>
    <row r="27" spans="1:11">
      <c r="A27" s="27" t="s">
        <v>2753</v>
      </c>
      <c r="B27" s="27" t="s">
        <v>11109</v>
      </c>
      <c r="C27" s="28">
        <v>4</v>
      </c>
      <c r="D27" s="26" t="s">
        <v>3355</v>
      </c>
      <c r="E27" s="26" t="s">
        <v>3417</v>
      </c>
      <c r="F27" s="26" t="s">
        <v>3986</v>
      </c>
      <c r="G27" s="26" t="s">
        <v>6993</v>
      </c>
      <c r="H27" s="26" t="s">
        <v>3417</v>
      </c>
      <c r="I27" s="26" t="s">
        <v>7381</v>
      </c>
      <c r="J27" s="26" t="s">
        <v>3423</v>
      </c>
      <c r="K27" s="26" t="str">
        <f t="shared" si="0"/>
        <v>000100005001006003</v>
      </c>
    </row>
    <row r="28" spans="1:11" s="3" customFormat="1">
      <c r="A28" s="21" t="s">
        <v>11110</v>
      </c>
      <c r="B28" s="21"/>
      <c r="C28" s="22">
        <v>3</v>
      </c>
      <c r="D28" s="23" t="s">
        <v>3355</v>
      </c>
      <c r="E28" s="23" t="s">
        <v>3417</v>
      </c>
      <c r="F28" s="23" t="s">
        <v>3986</v>
      </c>
      <c r="G28" s="23" t="s">
        <v>6993</v>
      </c>
      <c r="H28" s="23" t="s">
        <v>3417</v>
      </c>
      <c r="I28" s="23" t="s">
        <v>7385</v>
      </c>
      <c r="J28" s="23"/>
      <c r="K28" s="23" t="str">
        <f t="shared" si="0"/>
        <v>000100005001007</v>
      </c>
    </row>
    <row r="29" spans="1:11" s="3" customFormat="1">
      <c r="A29" s="27" t="s">
        <v>2751</v>
      </c>
      <c r="B29" s="27"/>
      <c r="C29" s="28">
        <v>4</v>
      </c>
      <c r="D29" s="26" t="s">
        <v>3355</v>
      </c>
      <c r="E29" s="26" t="s">
        <v>3417</v>
      </c>
      <c r="F29" s="26" t="s">
        <v>3986</v>
      </c>
      <c r="G29" s="26" t="s">
        <v>6993</v>
      </c>
      <c r="H29" s="26" t="s">
        <v>3417</v>
      </c>
      <c r="I29" s="35" t="s">
        <v>7385</v>
      </c>
      <c r="J29" s="26" t="s">
        <v>3417</v>
      </c>
      <c r="K29" s="26" t="str">
        <f t="shared" si="0"/>
        <v>000100005001007001</v>
      </c>
    </row>
    <row r="30" spans="1:11" s="3" customFormat="1">
      <c r="A30" s="27" t="s">
        <v>2752</v>
      </c>
      <c r="B30" s="27"/>
      <c r="C30" s="28">
        <v>4</v>
      </c>
      <c r="D30" s="26" t="s">
        <v>3355</v>
      </c>
      <c r="E30" s="26" t="s">
        <v>3417</v>
      </c>
      <c r="F30" s="26" t="s">
        <v>3986</v>
      </c>
      <c r="G30" s="26" t="s">
        <v>6993</v>
      </c>
      <c r="H30" s="26" t="s">
        <v>3417</v>
      </c>
      <c r="I30" s="35" t="s">
        <v>7385</v>
      </c>
      <c r="J30" s="26" t="s">
        <v>3420</v>
      </c>
      <c r="K30" s="26" t="str">
        <f t="shared" si="0"/>
        <v>000100005001007002</v>
      </c>
    </row>
    <row r="31" spans="1:11" s="3" customFormat="1">
      <c r="A31" s="27" t="s">
        <v>2753</v>
      </c>
      <c r="B31" s="27"/>
      <c r="C31" s="28">
        <v>4</v>
      </c>
      <c r="D31" s="26" t="s">
        <v>3355</v>
      </c>
      <c r="E31" s="26" t="s">
        <v>3417</v>
      </c>
      <c r="F31" s="26" t="s">
        <v>3986</v>
      </c>
      <c r="G31" s="26" t="s">
        <v>6993</v>
      </c>
      <c r="H31" s="26" t="s">
        <v>3417</v>
      </c>
      <c r="I31" s="35" t="s">
        <v>7385</v>
      </c>
      <c r="J31" s="26" t="s">
        <v>3423</v>
      </c>
      <c r="K31" s="26" t="str">
        <f t="shared" si="0"/>
        <v>000100005001007003</v>
      </c>
    </row>
    <row r="32" spans="1:11" s="3" customFormat="1">
      <c r="A32" s="21" t="s">
        <v>11111</v>
      </c>
      <c r="B32" s="21"/>
      <c r="C32" s="22">
        <v>3</v>
      </c>
      <c r="D32" s="23" t="s">
        <v>3355</v>
      </c>
      <c r="E32" s="23" t="s">
        <v>3417</v>
      </c>
      <c r="F32" s="23" t="s">
        <v>3986</v>
      </c>
      <c r="G32" s="23" t="s">
        <v>6993</v>
      </c>
      <c r="H32" s="23" t="s">
        <v>3417</v>
      </c>
      <c r="I32" s="23" t="s">
        <v>3987</v>
      </c>
      <c r="J32" s="23"/>
      <c r="K32" s="23" t="str">
        <f t="shared" si="0"/>
        <v>000100005001008</v>
      </c>
    </row>
    <row r="33" spans="1:11" s="3" customFormat="1">
      <c r="A33" s="27" t="s">
        <v>2751</v>
      </c>
      <c r="B33" s="27"/>
      <c r="C33" s="28">
        <v>4</v>
      </c>
      <c r="D33" s="26" t="s">
        <v>3355</v>
      </c>
      <c r="E33" s="26" t="s">
        <v>3417</v>
      </c>
      <c r="F33" s="26" t="s">
        <v>3986</v>
      </c>
      <c r="G33" s="26" t="s">
        <v>6993</v>
      </c>
      <c r="H33" s="26" t="s">
        <v>3417</v>
      </c>
      <c r="I33" s="35" t="s">
        <v>3987</v>
      </c>
      <c r="J33" s="26" t="s">
        <v>3417</v>
      </c>
      <c r="K33" s="26" t="str">
        <f t="shared" si="0"/>
        <v>000100005001008001</v>
      </c>
    </row>
    <row r="34" spans="1:11" s="3" customFormat="1">
      <c r="A34" s="27" t="s">
        <v>2752</v>
      </c>
      <c r="B34" s="27"/>
      <c r="C34" s="28">
        <v>4</v>
      </c>
      <c r="D34" s="26" t="s">
        <v>3355</v>
      </c>
      <c r="E34" s="26" t="s">
        <v>3417</v>
      </c>
      <c r="F34" s="26" t="s">
        <v>3986</v>
      </c>
      <c r="G34" s="26" t="s">
        <v>6993</v>
      </c>
      <c r="H34" s="26" t="s">
        <v>3417</v>
      </c>
      <c r="I34" s="35" t="s">
        <v>3987</v>
      </c>
      <c r="J34" s="26" t="s">
        <v>3420</v>
      </c>
      <c r="K34" s="26" t="str">
        <f t="shared" si="0"/>
        <v>000100005001008002</v>
      </c>
    </row>
    <row r="35" spans="1:11" s="3" customFormat="1">
      <c r="A35" s="27" t="s">
        <v>2753</v>
      </c>
      <c r="B35" s="27"/>
      <c r="C35" s="28">
        <v>4</v>
      </c>
      <c r="D35" s="26" t="s">
        <v>3355</v>
      </c>
      <c r="E35" s="26" t="s">
        <v>3417</v>
      </c>
      <c r="F35" s="26" t="s">
        <v>3986</v>
      </c>
      <c r="G35" s="26" t="s">
        <v>6993</v>
      </c>
      <c r="H35" s="26" t="s">
        <v>3417</v>
      </c>
      <c r="I35" s="35" t="s">
        <v>3987</v>
      </c>
      <c r="J35" s="26" t="s">
        <v>3423</v>
      </c>
      <c r="K35" s="26" t="str">
        <f t="shared" si="0"/>
        <v>000100005001008003</v>
      </c>
    </row>
    <row r="36" spans="1:11" s="3" customFormat="1">
      <c r="A36" s="21" t="s">
        <v>11112</v>
      </c>
      <c r="B36" s="21"/>
      <c r="C36" s="22">
        <v>3</v>
      </c>
      <c r="D36" s="23" t="s">
        <v>3355</v>
      </c>
      <c r="E36" s="23" t="s">
        <v>3417</v>
      </c>
      <c r="F36" s="23" t="s">
        <v>3986</v>
      </c>
      <c r="G36" s="23" t="s">
        <v>6993</v>
      </c>
      <c r="H36" s="23" t="s">
        <v>3417</v>
      </c>
      <c r="I36" s="23" t="s">
        <v>6967</v>
      </c>
      <c r="J36" s="23"/>
      <c r="K36" s="23" t="str">
        <f t="shared" si="0"/>
        <v>000100005001009</v>
      </c>
    </row>
    <row r="37" spans="1:11" s="3" customFormat="1">
      <c r="A37" s="27" t="s">
        <v>2751</v>
      </c>
      <c r="B37" s="27"/>
      <c r="C37" s="28">
        <v>4</v>
      </c>
      <c r="D37" s="26" t="s">
        <v>3355</v>
      </c>
      <c r="E37" s="26" t="s">
        <v>3417</v>
      </c>
      <c r="F37" s="26" t="s">
        <v>3986</v>
      </c>
      <c r="G37" s="26" t="s">
        <v>6993</v>
      </c>
      <c r="H37" s="26" t="s">
        <v>3417</v>
      </c>
      <c r="I37" s="35" t="s">
        <v>6967</v>
      </c>
      <c r="J37" s="26" t="s">
        <v>3417</v>
      </c>
      <c r="K37" s="26" t="str">
        <f t="shared" si="0"/>
        <v>000100005001009001</v>
      </c>
    </row>
    <row r="38" spans="1:11" s="3" customFormat="1">
      <c r="A38" s="27" t="s">
        <v>2752</v>
      </c>
      <c r="B38" s="27"/>
      <c r="C38" s="28">
        <v>4</v>
      </c>
      <c r="D38" s="26" t="s">
        <v>3355</v>
      </c>
      <c r="E38" s="26" t="s">
        <v>3417</v>
      </c>
      <c r="F38" s="26" t="s">
        <v>3986</v>
      </c>
      <c r="G38" s="26" t="s">
        <v>6993</v>
      </c>
      <c r="H38" s="26" t="s">
        <v>3417</v>
      </c>
      <c r="I38" s="35" t="s">
        <v>6967</v>
      </c>
      <c r="J38" s="26" t="s">
        <v>3420</v>
      </c>
      <c r="K38" s="26" t="str">
        <f t="shared" si="0"/>
        <v>000100005001009002</v>
      </c>
    </row>
    <row r="39" spans="1:11" s="3" customFormat="1">
      <c r="A39" s="27" t="s">
        <v>2753</v>
      </c>
      <c r="B39" s="27"/>
      <c r="C39" s="28">
        <v>4</v>
      </c>
      <c r="D39" s="26" t="s">
        <v>3355</v>
      </c>
      <c r="E39" s="26" t="s">
        <v>3417</v>
      </c>
      <c r="F39" s="26" t="s">
        <v>3986</v>
      </c>
      <c r="G39" s="26" t="s">
        <v>6993</v>
      </c>
      <c r="H39" s="26" t="s">
        <v>3417</v>
      </c>
      <c r="I39" s="35" t="s">
        <v>6967</v>
      </c>
      <c r="J39" s="26" t="s">
        <v>3423</v>
      </c>
      <c r="K39" s="26" t="str">
        <f t="shared" si="0"/>
        <v>000100005001009003</v>
      </c>
    </row>
    <row r="40" spans="1:11" s="3" customFormat="1">
      <c r="A40" s="21" t="s">
        <v>11113</v>
      </c>
      <c r="B40" s="21"/>
      <c r="C40" s="22">
        <v>3</v>
      </c>
      <c r="D40" s="23" t="s">
        <v>3355</v>
      </c>
      <c r="E40" s="23" t="s">
        <v>3417</v>
      </c>
      <c r="F40" s="23" t="s">
        <v>3986</v>
      </c>
      <c r="G40" s="23" t="s">
        <v>6993</v>
      </c>
      <c r="H40" s="23" t="s">
        <v>3417</v>
      </c>
      <c r="I40" s="23" t="s">
        <v>3401</v>
      </c>
      <c r="J40" s="23"/>
      <c r="K40" s="23" t="str">
        <f t="shared" si="0"/>
        <v>000100005001010</v>
      </c>
    </row>
    <row r="41" spans="1:11" s="3" customFormat="1">
      <c r="A41" s="27" t="s">
        <v>2751</v>
      </c>
      <c r="B41" s="27"/>
      <c r="C41" s="28">
        <v>4</v>
      </c>
      <c r="D41" s="26" t="s">
        <v>3355</v>
      </c>
      <c r="E41" s="26" t="s">
        <v>3417</v>
      </c>
      <c r="F41" s="26" t="s">
        <v>3986</v>
      </c>
      <c r="G41" s="26" t="s">
        <v>6993</v>
      </c>
      <c r="H41" s="26" t="s">
        <v>3417</v>
      </c>
      <c r="I41" s="35" t="s">
        <v>3401</v>
      </c>
      <c r="J41" s="26" t="s">
        <v>3417</v>
      </c>
      <c r="K41" s="26" t="str">
        <f t="shared" si="0"/>
        <v>000100005001010001</v>
      </c>
    </row>
    <row r="42" spans="1:11" s="3" customFormat="1">
      <c r="A42" s="27" t="s">
        <v>2752</v>
      </c>
      <c r="B42" s="27"/>
      <c r="C42" s="28">
        <v>4</v>
      </c>
      <c r="D42" s="26" t="s">
        <v>3355</v>
      </c>
      <c r="E42" s="26" t="s">
        <v>3417</v>
      </c>
      <c r="F42" s="26" t="s">
        <v>3986</v>
      </c>
      <c r="G42" s="26" t="s">
        <v>6993</v>
      </c>
      <c r="H42" s="26" t="s">
        <v>3417</v>
      </c>
      <c r="I42" s="35" t="s">
        <v>3401</v>
      </c>
      <c r="J42" s="26" t="s">
        <v>3420</v>
      </c>
      <c r="K42" s="26" t="str">
        <f t="shared" si="0"/>
        <v>000100005001010002</v>
      </c>
    </row>
    <row r="43" spans="1:11" s="3" customFormat="1">
      <c r="A43" s="27" t="s">
        <v>2753</v>
      </c>
      <c r="B43" s="27"/>
      <c r="C43" s="28">
        <v>4</v>
      </c>
      <c r="D43" s="26" t="s">
        <v>3355</v>
      </c>
      <c r="E43" s="26" t="s">
        <v>3417</v>
      </c>
      <c r="F43" s="26" t="s">
        <v>3986</v>
      </c>
      <c r="G43" s="26" t="s">
        <v>6993</v>
      </c>
      <c r="H43" s="26" t="s">
        <v>3417</v>
      </c>
      <c r="I43" s="35" t="s">
        <v>3401</v>
      </c>
      <c r="J43" s="26" t="s">
        <v>3423</v>
      </c>
      <c r="K43" s="26" t="str">
        <f t="shared" si="0"/>
        <v>000100005001010003</v>
      </c>
    </row>
    <row r="44" spans="1:11" s="3" customFormat="1">
      <c r="A44" s="21" t="s">
        <v>11114</v>
      </c>
      <c r="B44" s="21"/>
      <c r="C44" s="22">
        <v>3</v>
      </c>
      <c r="D44" s="23" t="s">
        <v>3355</v>
      </c>
      <c r="E44" s="23" t="s">
        <v>3417</v>
      </c>
      <c r="F44" s="23" t="s">
        <v>3986</v>
      </c>
      <c r="G44" s="23" t="s">
        <v>6993</v>
      </c>
      <c r="H44" s="23" t="s">
        <v>3417</v>
      </c>
      <c r="I44" s="23" t="s">
        <v>3404</v>
      </c>
      <c r="J44" s="23"/>
      <c r="K44" s="23" t="str">
        <f t="shared" si="0"/>
        <v>000100005001011</v>
      </c>
    </row>
    <row r="45" spans="1:11" s="3" customFormat="1">
      <c r="A45" s="27" t="s">
        <v>2751</v>
      </c>
      <c r="B45" s="27"/>
      <c r="C45" s="28">
        <v>4</v>
      </c>
      <c r="D45" s="26" t="s">
        <v>3355</v>
      </c>
      <c r="E45" s="26" t="s">
        <v>3417</v>
      </c>
      <c r="F45" s="26" t="s">
        <v>3986</v>
      </c>
      <c r="G45" s="26" t="s">
        <v>6993</v>
      </c>
      <c r="H45" s="26" t="s">
        <v>3417</v>
      </c>
      <c r="I45" s="35" t="s">
        <v>3404</v>
      </c>
      <c r="J45" s="26" t="s">
        <v>3417</v>
      </c>
      <c r="K45" s="26" t="str">
        <f t="shared" si="0"/>
        <v>000100005001011001</v>
      </c>
    </row>
    <row r="46" spans="1:11" s="3" customFormat="1">
      <c r="A46" s="27" t="s">
        <v>2752</v>
      </c>
      <c r="B46" s="27"/>
      <c r="C46" s="28">
        <v>4</v>
      </c>
      <c r="D46" s="26" t="s">
        <v>3355</v>
      </c>
      <c r="E46" s="26" t="s">
        <v>3417</v>
      </c>
      <c r="F46" s="26" t="s">
        <v>3986</v>
      </c>
      <c r="G46" s="26" t="s">
        <v>6993</v>
      </c>
      <c r="H46" s="26" t="s">
        <v>3417</v>
      </c>
      <c r="I46" s="35" t="s">
        <v>3404</v>
      </c>
      <c r="J46" s="26" t="s">
        <v>3420</v>
      </c>
      <c r="K46" s="26" t="str">
        <f t="shared" si="0"/>
        <v>000100005001011002</v>
      </c>
    </row>
    <row r="47" spans="1:11" s="3" customFormat="1">
      <c r="A47" s="27" t="s">
        <v>2753</v>
      </c>
      <c r="B47" s="27"/>
      <c r="C47" s="28">
        <v>4</v>
      </c>
      <c r="D47" s="26" t="s">
        <v>3355</v>
      </c>
      <c r="E47" s="26" t="s">
        <v>3417</v>
      </c>
      <c r="F47" s="26" t="s">
        <v>3986</v>
      </c>
      <c r="G47" s="26" t="s">
        <v>6993</v>
      </c>
      <c r="H47" s="26" t="s">
        <v>3417</v>
      </c>
      <c r="I47" s="35" t="s">
        <v>3404</v>
      </c>
      <c r="J47" s="26" t="s">
        <v>3423</v>
      </c>
      <c r="K47" s="26" t="str">
        <f t="shared" si="0"/>
        <v>000100005001011003</v>
      </c>
    </row>
    <row r="48" spans="1:11" s="3" customFormat="1">
      <c r="A48" s="21" t="s">
        <v>11115</v>
      </c>
      <c r="B48" s="21"/>
      <c r="C48" s="22">
        <v>3</v>
      </c>
      <c r="D48" s="23" t="s">
        <v>3355</v>
      </c>
      <c r="E48" s="23" t="s">
        <v>3417</v>
      </c>
      <c r="F48" s="23" t="s">
        <v>3986</v>
      </c>
      <c r="G48" s="23" t="s">
        <v>6993</v>
      </c>
      <c r="H48" s="23" t="s">
        <v>3417</v>
      </c>
      <c r="I48" s="23" t="s">
        <v>6973</v>
      </c>
      <c r="J48" s="23"/>
      <c r="K48" s="23" t="str">
        <f t="shared" si="0"/>
        <v>000100005001012</v>
      </c>
    </row>
    <row r="49" spans="1:11" s="3" customFormat="1">
      <c r="A49" s="27" t="s">
        <v>2751</v>
      </c>
      <c r="B49" s="27"/>
      <c r="C49" s="28">
        <v>4</v>
      </c>
      <c r="D49" s="26" t="s">
        <v>3355</v>
      </c>
      <c r="E49" s="26" t="s">
        <v>3417</v>
      </c>
      <c r="F49" s="26" t="s">
        <v>3986</v>
      </c>
      <c r="G49" s="26" t="s">
        <v>6993</v>
      </c>
      <c r="H49" s="26" t="s">
        <v>3417</v>
      </c>
      <c r="I49" s="35" t="s">
        <v>6973</v>
      </c>
      <c r="J49" s="26" t="s">
        <v>3417</v>
      </c>
      <c r="K49" s="26" t="str">
        <f t="shared" si="0"/>
        <v>000100005001012001</v>
      </c>
    </row>
    <row r="50" spans="1:11" s="3" customFormat="1">
      <c r="A50" s="27" t="s">
        <v>2752</v>
      </c>
      <c r="B50" s="27"/>
      <c r="C50" s="28">
        <v>4</v>
      </c>
      <c r="D50" s="26" t="s">
        <v>3355</v>
      </c>
      <c r="E50" s="26" t="s">
        <v>3417</v>
      </c>
      <c r="F50" s="26" t="s">
        <v>3986</v>
      </c>
      <c r="G50" s="26" t="s">
        <v>6993</v>
      </c>
      <c r="H50" s="26" t="s">
        <v>3417</v>
      </c>
      <c r="I50" s="35" t="s">
        <v>6973</v>
      </c>
      <c r="J50" s="26" t="s">
        <v>3420</v>
      </c>
      <c r="K50" s="26" t="str">
        <f t="shared" si="0"/>
        <v>000100005001012002</v>
      </c>
    </row>
    <row r="51" spans="1:11" s="3" customFormat="1">
      <c r="A51" s="27" t="s">
        <v>2753</v>
      </c>
      <c r="B51" s="27"/>
      <c r="C51" s="28">
        <v>4</v>
      </c>
      <c r="D51" s="26" t="s">
        <v>3355</v>
      </c>
      <c r="E51" s="26" t="s">
        <v>3417</v>
      </c>
      <c r="F51" s="26" t="s">
        <v>3986</v>
      </c>
      <c r="G51" s="26" t="s">
        <v>6993</v>
      </c>
      <c r="H51" s="26" t="s">
        <v>3417</v>
      </c>
      <c r="I51" s="35" t="s">
        <v>6973</v>
      </c>
      <c r="J51" s="26" t="s">
        <v>3423</v>
      </c>
      <c r="K51" s="26" t="str">
        <f t="shared" si="0"/>
        <v>000100005001012003</v>
      </c>
    </row>
    <row r="52" spans="1:11" s="3" customFormat="1">
      <c r="A52" s="21" t="s">
        <v>11116</v>
      </c>
      <c r="B52" s="21"/>
      <c r="C52" s="22">
        <v>3</v>
      </c>
      <c r="D52" s="23" t="s">
        <v>3355</v>
      </c>
      <c r="E52" s="23" t="s">
        <v>3417</v>
      </c>
      <c r="F52" s="23" t="s">
        <v>3986</v>
      </c>
      <c r="G52" s="23" t="s">
        <v>6993</v>
      </c>
      <c r="H52" s="23" t="s">
        <v>3417</v>
      </c>
      <c r="I52" s="23" t="s">
        <v>6976</v>
      </c>
      <c r="J52" s="23"/>
      <c r="K52" s="23" t="str">
        <f t="shared" si="0"/>
        <v>000100005001013</v>
      </c>
    </row>
    <row r="53" spans="1:11" s="3" customFormat="1">
      <c r="A53" s="27" t="s">
        <v>2751</v>
      </c>
      <c r="B53" s="27"/>
      <c r="C53" s="28">
        <v>4</v>
      </c>
      <c r="D53" s="26" t="s">
        <v>3355</v>
      </c>
      <c r="E53" s="26" t="s">
        <v>3417</v>
      </c>
      <c r="F53" s="26" t="s">
        <v>3986</v>
      </c>
      <c r="G53" s="26" t="s">
        <v>6993</v>
      </c>
      <c r="H53" s="26" t="s">
        <v>3417</v>
      </c>
      <c r="I53" s="35" t="s">
        <v>6976</v>
      </c>
      <c r="J53" s="26" t="s">
        <v>3417</v>
      </c>
      <c r="K53" s="26" t="str">
        <f t="shared" si="0"/>
        <v>000100005001013001</v>
      </c>
    </row>
    <row r="54" spans="1:11" s="3" customFormat="1">
      <c r="A54" s="27" t="s">
        <v>2752</v>
      </c>
      <c r="B54" s="27"/>
      <c r="C54" s="28">
        <v>4</v>
      </c>
      <c r="D54" s="26" t="s">
        <v>3355</v>
      </c>
      <c r="E54" s="26" t="s">
        <v>3417</v>
      </c>
      <c r="F54" s="26" t="s">
        <v>3986</v>
      </c>
      <c r="G54" s="26" t="s">
        <v>6993</v>
      </c>
      <c r="H54" s="26" t="s">
        <v>3417</v>
      </c>
      <c r="I54" s="35" t="s">
        <v>6976</v>
      </c>
      <c r="J54" s="26" t="s">
        <v>3420</v>
      </c>
      <c r="K54" s="26" t="str">
        <f t="shared" si="0"/>
        <v>000100005001013002</v>
      </c>
    </row>
    <row r="55" spans="1:11" s="3" customFormat="1">
      <c r="A55" s="27" t="s">
        <v>2753</v>
      </c>
      <c r="B55" s="27"/>
      <c r="C55" s="28">
        <v>4</v>
      </c>
      <c r="D55" s="26" t="s">
        <v>3355</v>
      </c>
      <c r="E55" s="26" t="s">
        <v>3417</v>
      </c>
      <c r="F55" s="26" t="s">
        <v>3986</v>
      </c>
      <c r="G55" s="26" t="s">
        <v>6993</v>
      </c>
      <c r="H55" s="26" t="s">
        <v>3417</v>
      </c>
      <c r="I55" s="35" t="s">
        <v>6976</v>
      </c>
      <c r="J55" s="26" t="s">
        <v>3423</v>
      </c>
      <c r="K55" s="26" t="str">
        <f t="shared" si="0"/>
        <v>000100005001013003</v>
      </c>
    </row>
    <row r="56" spans="1:11" s="3" customFormat="1">
      <c r="A56" s="21" t="s">
        <v>11117</v>
      </c>
      <c r="B56" s="21"/>
      <c r="C56" s="22">
        <v>3</v>
      </c>
      <c r="D56" s="23" t="s">
        <v>3355</v>
      </c>
      <c r="E56" s="23" t="s">
        <v>3417</v>
      </c>
      <c r="F56" s="23" t="s">
        <v>3986</v>
      </c>
      <c r="G56" s="23" t="s">
        <v>6993</v>
      </c>
      <c r="H56" s="23" t="s">
        <v>3417</v>
      </c>
      <c r="I56" s="23" t="s">
        <v>6979</v>
      </c>
      <c r="J56" s="23"/>
      <c r="K56" s="23" t="str">
        <f t="shared" si="0"/>
        <v>000100005001014</v>
      </c>
    </row>
    <row r="57" spans="1:11" s="3" customFormat="1">
      <c r="A57" s="27" t="s">
        <v>2751</v>
      </c>
      <c r="B57" s="27"/>
      <c r="C57" s="28">
        <v>4</v>
      </c>
      <c r="D57" s="26" t="s">
        <v>3355</v>
      </c>
      <c r="E57" s="26" t="s">
        <v>3417</v>
      </c>
      <c r="F57" s="26" t="s">
        <v>3986</v>
      </c>
      <c r="G57" s="26" t="s">
        <v>6993</v>
      </c>
      <c r="H57" s="26" t="s">
        <v>3417</v>
      </c>
      <c r="I57" s="35" t="s">
        <v>6979</v>
      </c>
      <c r="J57" s="26" t="s">
        <v>3417</v>
      </c>
      <c r="K57" s="26" t="str">
        <f t="shared" si="0"/>
        <v>000100005001014001</v>
      </c>
    </row>
    <row r="58" spans="1:11" s="3" customFormat="1">
      <c r="A58" s="27" t="s">
        <v>2752</v>
      </c>
      <c r="B58" s="27"/>
      <c r="C58" s="28">
        <v>4</v>
      </c>
      <c r="D58" s="26" t="s">
        <v>3355</v>
      </c>
      <c r="E58" s="26" t="s">
        <v>3417</v>
      </c>
      <c r="F58" s="26" t="s">
        <v>3986</v>
      </c>
      <c r="G58" s="26" t="s">
        <v>6993</v>
      </c>
      <c r="H58" s="26" t="s">
        <v>3417</v>
      </c>
      <c r="I58" s="35" t="s">
        <v>6979</v>
      </c>
      <c r="J58" s="26" t="s">
        <v>3420</v>
      </c>
      <c r="K58" s="26" t="str">
        <f t="shared" si="0"/>
        <v>000100005001014002</v>
      </c>
    </row>
    <row r="59" spans="1:11" s="3" customFormat="1">
      <c r="A59" s="27" t="s">
        <v>2753</v>
      </c>
      <c r="B59" s="27"/>
      <c r="C59" s="28">
        <v>4</v>
      </c>
      <c r="D59" s="26" t="s">
        <v>3355</v>
      </c>
      <c r="E59" s="26" t="s">
        <v>3417</v>
      </c>
      <c r="F59" s="26" t="s">
        <v>3986</v>
      </c>
      <c r="G59" s="26" t="s">
        <v>6993</v>
      </c>
      <c r="H59" s="26" t="s">
        <v>3417</v>
      </c>
      <c r="I59" s="35" t="s">
        <v>6979</v>
      </c>
      <c r="J59" s="26" t="s">
        <v>3423</v>
      </c>
      <c r="K59" s="26" t="str">
        <f t="shared" si="0"/>
        <v>000100005001014003</v>
      </c>
    </row>
    <row r="60" spans="1:11" s="3" customFormat="1">
      <c r="A60" s="21" t="s">
        <v>11118</v>
      </c>
      <c r="B60" s="21"/>
      <c r="C60" s="22">
        <v>3</v>
      </c>
      <c r="D60" s="23" t="s">
        <v>3355</v>
      </c>
      <c r="E60" s="23" t="s">
        <v>3417</v>
      </c>
      <c r="F60" s="23" t="s">
        <v>3986</v>
      </c>
      <c r="G60" s="23" t="s">
        <v>6993</v>
      </c>
      <c r="H60" s="23" t="s">
        <v>3417</v>
      </c>
      <c r="I60" s="23" t="s">
        <v>6982</v>
      </c>
      <c r="J60" s="23"/>
      <c r="K60" s="23" t="str">
        <f t="shared" si="0"/>
        <v>000100005001015</v>
      </c>
    </row>
    <row r="61" spans="1:11" s="3" customFormat="1">
      <c r="A61" s="27" t="s">
        <v>2751</v>
      </c>
      <c r="B61" s="27"/>
      <c r="C61" s="28">
        <v>4</v>
      </c>
      <c r="D61" s="26" t="s">
        <v>3355</v>
      </c>
      <c r="E61" s="26" t="s">
        <v>3417</v>
      </c>
      <c r="F61" s="26" t="s">
        <v>3986</v>
      </c>
      <c r="G61" s="26" t="s">
        <v>6993</v>
      </c>
      <c r="H61" s="26" t="s">
        <v>3417</v>
      </c>
      <c r="I61" s="35" t="s">
        <v>6982</v>
      </c>
      <c r="J61" s="26" t="s">
        <v>3417</v>
      </c>
      <c r="K61" s="26" t="str">
        <f t="shared" si="0"/>
        <v>000100005001015001</v>
      </c>
    </row>
    <row r="62" spans="1:11" s="3" customFormat="1">
      <c r="A62" s="27" t="s">
        <v>2752</v>
      </c>
      <c r="B62" s="27"/>
      <c r="C62" s="28">
        <v>4</v>
      </c>
      <c r="D62" s="26" t="s">
        <v>3355</v>
      </c>
      <c r="E62" s="26" t="s">
        <v>3417</v>
      </c>
      <c r="F62" s="26" t="s">
        <v>3986</v>
      </c>
      <c r="G62" s="26" t="s">
        <v>6993</v>
      </c>
      <c r="H62" s="26" t="s">
        <v>3417</v>
      </c>
      <c r="I62" s="35" t="s">
        <v>6982</v>
      </c>
      <c r="J62" s="26" t="s">
        <v>3420</v>
      </c>
      <c r="K62" s="26" t="str">
        <f t="shared" si="0"/>
        <v>000100005001015002</v>
      </c>
    </row>
    <row r="63" spans="1:11" s="3" customFormat="1">
      <c r="A63" s="27" t="s">
        <v>2753</v>
      </c>
      <c r="B63" s="27"/>
      <c r="C63" s="28">
        <v>4</v>
      </c>
      <c r="D63" s="26" t="s">
        <v>3355</v>
      </c>
      <c r="E63" s="26" t="s">
        <v>3417</v>
      </c>
      <c r="F63" s="26" t="s">
        <v>3986</v>
      </c>
      <c r="G63" s="26" t="s">
        <v>6993</v>
      </c>
      <c r="H63" s="26" t="s">
        <v>3417</v>
      </c>
      <c r="I63" s="35" t="s">
        <v>6982</v>
      </c>
      <c r="J63" s="26" t="s">
        <v>3423</v>
      </c>
      <c r="K63" s="26" t="str">
        <f t="shared" si="0"/>
        <v>000100005001015003</v>
      </c>
    </row>
    <row r="64" spans="1:11" s="3" customFormat="1">
      <c r="A64" s="21" t="s">
        <v>11119</v>
      </c>
      <c r="B64" s="21"/>
      <c r="C64" s="22">
        <v>3</v>
      </c>
      <c r="D64" s="23" t="s">
        <v>3355</v>
      </c>
      <c r="E64" s="23" t="s">
        <v>3417</v>
      </c>
      <c r="F64" s="23" t="s">
        <v>3986</v>
      </c>
      <c r="G64" s="23" t="s">
        <v>6993</v>
      </c>
      <c r="H64" s="23" t="s">
        <v>3417</v>
      </c>
      <c r="I64" s="23" t="s">
        <v>6985</v>
      </c>
      <c r="J64" s="23"/>
      <c r="K64" s="23" t="str">
        <f t="shared" si="0"/>
        <v>000100005001016</v>
      </c>
    </row>
    <row r="65" spans="1:11" s="3" customFormat="1">
      <c r="A65" s="27" t="s">
        <v>2751</v>
      </c>
      <c r="B65" s="27"/>
      <c r="C65" s="28">
        <v>4</v>
      </c>
      <c r="D65" s="26" t="s">
        <v>3355</v>
      </c>
      <c r="E65" s="26" t="s">
        <v>3417</v>
      </c>
      <c r="F65" s="26" t="s">
        <v>3986</v>
      </c>
      <c r="G65" s="26" t="s">
        <v>6993</v>
      </c>
      <c r="H65" s="26" t="s">
        <v>3417</v>
      </c>
      <c r="I65" s="35" t="s">
        <v>6985</v>
      </c>
      <c r="J65" s="26" t="s">
        <v>3417</v>
      </c>
      <c r="K65" s="26" t="str">
        <f t="shared" si="0"/>
        <v>000100005001016001</v>
      </c>
    </row>
    <row r="66" spans="1:11" s="3" customFormat="1">
      <c r="A66" s="27" t="s">
        <v>2752</v>
      </c>
      <c r="B66" s="27"/>
      <c r="C66" s="28">
        <v>4</v>
      </c>
      <c r="D66" s="26" t="s">
        <v>3355</v>
      </c>
      <c r="E66" s="26" t="s">
        <v>3417</v>
      </c>
      <c r="F66" s="26" t="s">
        <v>3986</v>
      </c>
      <c r="G66" s="26" t="s">
        <v>6993</v>
      </c>
      <c r="H66" s="26" t="s">
        <v>3417</v>
      </c>
      <c r="I66" s="35" t="s">
        <v>6985</v>
      </c>
      <c r="J66" s="26" t="s">
        <v>3420</v>
      </c>
      <c r="K66" s="26" t="str">
        <f t="shared" si="0"/>
        <v>000100005001016002</v>
      </c>
    </row>
    <row r="67" spans="1:11" s="3" customFormat="1">
      <c r="A67" s="27" t="s">
        <v>2753</v>
      </c>
      <c r="B67" s="27"/>
      <c r="C67" s="28">
        <v>4</v>
      </c>
      <c r="D67" s="26" t="s">
        <v>3355</v>
      </c>
      <c r="E67" s="26" t="s">
        <v>3417</v>
      </c>
      <c r="F67" s="26" t="s">
        <v>3986</v>
      </c>
      <c r="G67" s="26" t="s">
        <v>6993</v>
      </c>
      <c r="H67" s="26" t="s">
        <v>3417</v>
      </c>
      <c r="I67" s="35" t="s">
        <v>6985</v>
      </c>
      <c r="J67" s="26" t="s">
        <v>3423</v>
      </c>
      <c r="K67" s="26" t="str">
        <f t="shared" si="0"/>
        <v>000100005001016003</v>
      </c>
    </row>
    <row r="68" spans="1:11" s="3" customFormat="1">
      <c r="A68" s="21" t="s">
        <v>11120</v>
      </c>
      <c r="B68" s="21"/>
      <c r="C68" s="22">
        <v>3</v>
      </c>
      <c r="D68" s="23" t="s">
        <v>3355</v>
      </c>
      <c r="E68" s="23" t="s">
        <v>3417</v>
      </c>
      <c r="F68" s="23" t="s">
        <v>3986</v>
      </c>
      <c r="G68" s="23" t="s">
        <v>6993</v>
      </c>
      <c r="H68" s="23" t="s">
        <v>3417</v>
      </c>
      <c r="I68" s="23" t="s">
        <v>6988</v>
      </c>
      <c r="J68" s="23"/>
      <c r="K68" s="23" t="str">
        <f t="shared" si="0"/>
        <v>000100005001017</v>
      </c>
    </row>
    <row r="69" spans="1:11" s="3" customFormat="1">
      <c r="A69" s="27" t="s">
        <v>2751</v>
      </c>
      <c r="B69" s="27"/>
      <c r="C69" s="28">
        <v>4</v>
      </c>
      <c r="D69" s="26" t="s">
        <v>3355</v>
      </c>
      <c r="E69" s="26" t="s">
        <v>3417</v>
      </c>
      <c r="F69" s="26" t="s">
        <v>3986</v>
      </c>
      <c r="G69" s="26" t="s">
        <v>6993</v>
      </c>
      <c r="H69" s="26" t="s">
        <v>3417</v>
      </c>
      <c r="I69" s="35" t="s">
        <v>6988</v>
      </c>
      <c r="J69" s="26" t="s">
        <v>3417</v>
      </c>
      <c r="K69" s="26" t="str">
        <f t="shared" si="0"/>
        <v>000100005001017001</v>
      </c>
    </row>
    <row r="70" spans="1:11" s="3" customFormat="1">
      <c r="A70" s="27" t="s">
        <v>2752</v>
      </c>
      <c r="B70" s="27"/>
      <c r="C70" s="28">
        <v>4</v>
      </c>
      <c r="D70" s="26" t="s">
        <v>3355</v>
      </c>
      <c r="E70" s="26" t="s">
        <v>3417</v>
      </c>
      <c r="F70" s="26" t="s">
        <v>3986</v>
      </c>
      <c r="G70" s="26" t="s">
        <v>6993</v>
      </c>
      <c r="H70" s="26" t="s">
        <v>3417</v>
      </c>
      <c r="I70" s="35" t="s">
        <v>6988</v>
      </c>
      <c r="J70" s="26" t="s">
        <v>3420</v>
      </c>
      <c r="K70" s="26" t="str">
        <f t="shared" si="0"/>
        <v>000100005001017002</v>
      </c>
    </row>
    <row r="71" spans="1:11" s="3" customFormat="1">
      <c r="A71" s="27" t="s">
        <v>2753</v>
      </c>
      <c r="B71" s="27"/>
      <c r="C71" s="28">
        <v>4</v>
      </c>
      <c r="D71" s="26" t="s">
        <v>3355</v>
      </c>
      <c r="E71" s="26" t="s">
        <v>3417</v>
      </c>
      <c r="F71" s="26" t="s">
        <v>3986</v>
      </c>
      <c r="G71" s="26" t="s">
        <v>6993</v>
      </c>
      <c r="H71" s="26" t="s">
        <v>3417</v>
      </c>
      <c r="I71" s="35" t="s">
        <v>6988</v>
      </c>
      <c r="J71" s="26" t="s">
        <v>3423</v>
      </c>
      <c r="K71" s="26" t="str">
        <f t="shared" si="0"/>
        <v>000100005001017003</v>
      </c>
    </row>
    <row r="72" spans="1:11" s="3" customFormat="1">
      <c r="A72" s="21" t="s">
        <v>11121</v>
      </c>
      <c r="B72" s="21"/>
      <c r="C72" s="22">
        <v>3</v>
      </c>
      <c r="D72" s="23" t="s">
        <v>3355</v>
      </c>
      <c r="E72" s="23" t="s">
        <v>3417</v>
      </c>
      <c r="F72" s="23" t="s">
        <v>3986</v>
      </c>
      <c r="G72" s="23" t="s">
        <v>6993</v>
      </c>
      <c r="H72" s="23" t="s">
        <v>3417</v>
      </c>
      <c r="I72" s="23" t="s">
        <v>6946</v>
      </c>
      <c r="J72" s="23"/>
      <c r="K72" s="23" t="str">
        <f t="shared" si="0"/>
        <v>000100005001018</v>
      </c>
    </row>
    <row r="73" spans="1:11" s="3" customFormat="1">
      <c r="A73" s="27" t="s">
        <v>2751</v>
      </c>
      <c r="B73" s="27"/>
      <c r="C73" s="28">
        <v>4</v>
      </c>
      <c r="D73" s="26" t="s">
        <v>3355</v>
      </c>
      <c r="E73" s="26" t="s">
        <v>3417</v>
      </c>
      <c r="F73" s="26" t="s">
        <v>3986</v>
      </c>
      <c r="G73" s="26" t="s">
        <v>6993</v>
      </c>
      <c r="H73" s="26" t="s">
        <v>3417</v>
      </c>
      <c r="I73" s="35" t="s">
        <v>6946</v>
      </c>
      <c r="J73" s="26" t="s">
        <v>3417</v>
      </c>
      <c r="K73" s="26" t="str">
        <f t="shared" si="0"/>
        <v>000100005001018001</v>
      </c>
    </row>
    <row r="74" spans="1:11" s="3" customFormat="1">
      <c r="A74" s="27" t="s">
        <v>2752</v>
      </c>
      <c r="B74" s="27"/>
      <c r="C74" s="28">
        <v>4</v>
      </c>
      <c r="D74" s="26" t="s">
        <v>3355</v>
      </c>
      <c r="E74" s="26" t="s">
        <v>3417</v>
      </c>
      <c r="F74" s="26" t="s">
        <v>3986</v>
      </c>
      <c r="G74" s="26" t="s">
        <v>6993</v>
      </c>
      <c r="H74" s="26" t="s">
        <v>3417</v>
      </c>
      <c r="I74" s="35" t="s">
        <v>6946</v>
      </c>
      <c r="J74" s="26" t="s">
        <v>3420</v>
      </c>
      <c r="K74" s="26" t="str">
        <f t="shared" si="0"/>
        <v>000100005001018002</v>
      </c>
    </row>
    <row r="75" spans="1:11" s="3" customFormat="1">
      <c r="A75" s="27" t="s">
        <v>2753</v>
      </c>
      <c r="B75" s="27"/>
      <c r="C75" s="28">
        <v>4</v>
      </c>
      <c r="D75" s="26" t="s">
        <v>3355</v>
      </c>
      <c r="E75" s="26" t="s">
        <v>3417</v>
      </c>
      <c r="F75" s="26" t="s">
        <v>3986</v>
      </c>
      <c r="G75" s="26" t="s">
        <v>6993</v>
      </c>
      <c r="H75" s="26" t="s">
        <v>3417</v>
      </c>
      <c r="I75" s="35" t="s">
        <v>6946</v>
      </c>
      <c r="J75" s="26" t="s">
        <v>3423</v>
      </c>
      <c r="K75" s="26" t="str">
        <f t="shared" si="0"/>
        <v>000100005001018003</v>
      </c>
    </row>
    <row r="76" spans="1:11" s="3" customFormat="1">
      <c r="A76" s="21" t="s">
        <v>11122</v>
      </c>
      <c r="B76" s="21"/>
      <c r="C76" s="22">
        <v>3</v>
      </c>
      <c r="D76" s="23" t="s">
        <v>3355</v>
      </c>
      <c r="E76" s="23" t="s">
        <v>3417</v>
      </c>
      <c r="F76" s="23" t="s">
        <v>3986</v>
      </c>
      <c r="G76" s="23" t="s">
        <v>6993</v>
      </c>
      <c r="H76" s="23" t="s">
        <v>3417</v>
      </c>
      <c r="I76" s="23" t="s">
        <v>6949</v>
      </c>
      <c r="J76" s="23"/>
      <c r="K76" s="23" t="str">
        <f t="shared" si="0"/>
        <v>000100005001019</v>
      </c>
    </row>
    <row r="77" spans="1:11" s="3" customFormat="1">
      <c r="A77" s="27" t="s">
        <v>2751</v>
      </c>
      <c r="B77" s="27"/>
      <c r="C77" s="28">
        <v>4</v>
      </c>
      <c r="D77" s="26" t="s">
        <v>3355</v>
      </c>
      <c r="E77" s="26" t="s">
        <v>3417</v>
      </c>
      <c r="F77" s="26" t="s">
        <v>3986</v>
      </c>
      <c r="G77" s="26" t="s">
        <v>6993</v>
      </c>
      <c r="H77" s="26" t="s">
        <v>3417</v>
      </c>
      <c r="I77" s="35" t="s">
        <v>6949</v>
      </c>
      <c r="J77" s="26" t="s">
        <v>3417</v>
      </c>
      <c r="K77" s="26" t="str">
        <f t="shared" si="0"/>
        <v>000100005001019001</v>
      </c>
    </row>
    <row r="78" spans="1:11" s="3" customFormat="1">
      <c r="A78" s="27" t="s">
        <v>2752</v>
      </c>
      <c r="B78" s="27"/>
      <c r="C78" s="28">
        <v>4</v>
      </c>
      <c r="D78" s="26" t="s">
        <v>3355</v>
      </c>
      <c r="E78" s="26" t="s">
        <v>3417</v>
      </c>
      <c r="F78" s="26" t="s">
        <v>3986</v>
      </c>
      <c r="G78" s="26" t="s">
        <v>6993</v>
      </c>
      <c r="H78" s="26" t="s">
        <v>3417</v>
      </c>
      <c r="I78" s="35" t="s">
        <v>6949</v>
      </c>
      <c r="J78" s="26" t="s">
        <v>3420</v>
      </c>
      <c r="K78" s="26" t="str">
        <f t="shared" si="0"/>
        <v>000100005001019002</v>
      </c>
    </row>
    <row r="79" spans="1:11" s="3" customFormat="1">
      <c r="A79" s="27" t="s">
        <v>2753</v>
      </c>
      <c r="B79" s="27"/>
      <c r="C79" s="28">
        <v>4</v>
      </c>
      <c r="D79" s="26" t="s">
        <v>3355</v>
      </c>
      <c r="E79" s="26" t="s">
        <v>3417</v>
      </c>
      <c r="F79" s="26" t="s">
        <v>3986</v>
      </c>
      <c r="G79" s="26" t="s">
        <v>6993</v>
      </c>
      <c r="H79" s="26" t="s">
        <v>3417</v>
      </c>
      <c r="I79" s="35" t="s">
        <v>6949</v>
      </c>
      <c r="J79" s="26" t="s">
        <v>3423</v>
      </c>
      <c r="K79" s="26" t="str">
        <f t="shared" si="0"/>
        <v>000100005001019003</v>
      </c>
    </row>
    <row r="80" spans="1:11" s="3" customFormat="1">
      <c r="A80" s="21" t="s">
        <v>11123</v>
      </c>
      <c r="B80" s="21"/>
      <c r="C80" s="22">
        <v>3</v>
      </c>
      <c r="D80" s="23" t="s">
        <v>3355</v>
      </c>
      <c r="E80" s="23" t="s">
        <v>3417</v>
      </c>
      <c r="F80" s="23" t="s">
        <v>3986</v>
      </c>
      <c r="G80" s="23" t="s">
        <v>6993</v>
      </c>
      <c r="H80" s="23" t="s">
        <v>3417</v>
      </c>
      <c r="I80" s="23" t="s">
        <v>6952</v>
      </c>
      <c r="J80" s="23"/>
      <c r="K80" s="23" t="str">
        <f t="shared" si="0"/>
        <v>000100005001020</v>
      </c>
    </row>
    <row r="81" spans="1:11" s="3" customFormat="1">
      <c r="A81" s="27" t="s">
        <v>2751</v>
      </c>
      <c r="B81" s="27"/>
      <c r="C81" s="28">
        <v>4</v>
      </c>
      <c r="D81" s="26" t="s">
        <v>3355</v>
      </c>
      <c r="E81" s="26" t="s">
        <v>3417</v>
      </c>
      <c r="F81" s="26" t="s">
        <v>3986</v>
      </c>
      <c r="G81" s="26" t="s">
        <v>6993</v>
      </c>
      <c r="H81" s="26" t="s">
        <v>3417</v>
      </c>
      <c r="I81" s="35" t="s">
        <v>6952</v>
      </c>
      <c r="J81" s="26" t="s">
        <v>3417</v>
      </c>
      <c r="K81" s="26" t="str">
        <f t="shared" si="0"/>
        <v>000100005001020001</v>
      </c>
    </row>
    <row r="82" spans="1:11" s="3" customFormat="1">
      <c r="A82" s="27" t="s">
        <v>2752</v>
      </c>
      <c r="B82" s="27"/>
      <c r="C82" s="28">
        <v>4</v>
      </c>
      <c r="D82" s="26" t="s">
        <v>3355</v>
      </c>
      <c r="E82" s="26" t="s">
        <v>3417</v>
      </c>
      <c r="F82" s="26" t="s">
        <v>3986</v>
      </c>
      <c r="G82" s="26" t="s">
        <v>6993</v>
      </c>
      <c r="H82" s="26" t="s">
        <v>3417</v>
      </c>
      <c r="I82" s="35" t="s">
        <v>6952</v>
      </c>
      <c r="J82" s="26" t="s">
        <v>3420</v>
      </c>
      <c r="K82" s="26" t="str">
        <f t="shared" si="0"/>
        <v>000100005001020002</v>
      </c>
    </row>
    <row r="83" spans="1:11" s="3" customFormat="1">
      <c r="A83" s="27" t="s">
        <v>2753</v>
      </c>
      <c r="B83" s="27"/>
      <c r="C83" s="28">
        <v>4</v>
      </c>
      <c r="D83" s="26" t="s">
        <v>3355</v>
      </c>
      <c r="E83" s="26" t="s">
        <v>3417</v>
      </c>
      <c r="F83" s="26" t="s">
        <v>3986</v>
      </c>
      <c r="G83" s="26" t="s">
        <v>6993</v>
      </c>
      <c r="H83" s="26" t="s">
        <v>3417</v>
      </c>
      <c r="I83" s="35" t="s">
        <v>6952</v>
      </c>
      <c r="J83" s="26" t="s">
        <v>3423</v>
      </c>
      <c r="K83" s="26" t="str">
        <f t="shared" si="0"/>
        <v>000100005001020003</v>
      </c>
    </row>
    <row r="84" spans="1:11" s="3" customFormat="1">
      <c r="A84" s="21" t="s">
        <v>11124</v>
      </c>
      <c r="B84" s="21"/>
      <c r="C84" s="22">
        <v>3</v>
      </c>
      <c r="D84" s="23" t="s">
        <v>3355</v>
      </c>
      <c r="E84" s="23" t="s">
        <v>3417</v>
      </c>
      <c r="F84" s="23" t="s">
        <v>3986</v>
      </c>
      <c r="G84" s="23" t="s">
        <v>6993</v>
      </c>
      <c r="H84" s="23" t="s">
        <v>3417</v>
      </c>
      <c r="I84" s="23" t="s">
        <v>6955</v>
      </c>
      <c r="J84" s="23"/>
      <c r="K84" s="23" t="str">
        <f t="shared" si="0"/>
        <v>000100005001021</v>
      </c>
    </row>
    <row r="85" spans="1:11" s="3" customFormat="1">
      <c r="A85" s="27" t="s">
        <v>2751</v>
      </c>
      <c r="B85" s="27"/>
      <c r="C85" s="28">
        <v>4</v>
      </c>
      <c r="D85" s="26" t="s">
        <v>3355</v>
      </c>
      <c r="E85" s="26" t="s">
        <v>3417</v>
      </c>
      <c r="F85" s="26" t="s">
        <v>3986</v>
      </c>
      <c r="G85" s="26" t="s">
        <v>6993</v>
      </c>
      <c r="H85" s="26" t="s">
        <v>3417</v>
      </c>
      <c r="I85" s="35" t="s">
        <v>6955</v>
      </c>
      <c r="J85" s="26" t="s">
        <v>3417</v>
      </c>
      <c r="K85" s="26" t="str">
        <f t="shared" si="0"/>
        <v>000100005001021001</v>
      </c>
    </row>
    <row r="86" spans="1:11" s="3" customFormat="1">
      <c r="A86" s="27" t="s">
        <v>2752</v>
      </c>
      <c r="B86" s="27"/>
      <c r="C86" s="28">
        <v>4</v>
      </c>
      <c r="D86" s="26" t="s">
        <v>3355</v>
      </c>
      <c r="E86" s="26" t="s">
        <v>3417</v>
      </c>
      <c r="F86" s="26" t="s">
        <v>3986</v>
      </c>
      <c r="G86" s="26" t="s">
        <v>6993</v>
      </c>
      <c r="H86" s="26" t="s">
        <v>3417</v>
      </c>
      <c r="I86" s="35" t="s">
        <v>6955</v>
      </c>
      <c r="J86" s="26" t="s">
        <v>3420</v>
      </c>
      <c r="K86" s="26" t="str">
        <f t="shared" si="0"/>
        <v>000100005001021002</v>
      </c>
    </row>
    <row r="87" spans="1:11" s="3" customFormat="1">
      <c r="A87" s="27" t="s">
        <v>2753</v>
      </c>
      <c r="B87" s="27"/>
      <c r="C87" s="28">
        <v>4</v>
      </c>
      <c r="D87" s="26" t="s">
        <v>3355</v>
      </c>
      <c r="E87" s="26" t="s">
        <v>3417</v>
      </c>
      <c r="F87" s="26" t="s">
        <v>3986</v>
      </c>
      <c r="G87" s="26" t="s">
        <v>6993</v>
      </c>
      <c r="H87" s="26" t="s">
        <v>3417</v>
      </c>
      <c r="I87" s="35" t="s">
        <v>6955</v>
      </c>
      <c r="J87" s="26" t="s">
        <v>3423</v>
      </c>
      <c r="K87" s="26" t="str">
        <f t="shared" si="0"/>
        <v>000100005001021003</v>
      </c>
    </row>
    <row r="88" spans="1:11" s="3" customFormat="1">
      <c r="A88" s="21" t="s">
        <v>11125</v>
      </c>
      <c r="B88" s="21"/>
      <c r="C88" s="22">
        <v>3</v>
      </c>
      <c r="D88" s="23" t="s">
        <v>3355</v>
      </c>
      <c r="E88" s="23" t="s">
        <v>3417</v>
      </c>
      <c r="F88" s="23" t="s">
        <v>3986</v>
      </c>
      <c r="G88" s="23" t="s">
        <v>6993</v>
      </c>
      <c r="H88" s="23" t="s">
        <v>3417</v>
      </c>
      <c r="I88" s="23" t="s">
        <v>6958</v>
      </c>
      <c r="J88" s="23"/>
      <c r="K88" s="23" t="str">
        <f t="shared" si="0"/>
        <v>000100005001022</v>
      </c>
    </row>
    <row r="89" spans="1:11" s="3" customFormat="1">
      <c r="A89" s="27" t="s">
        <v>2751</v>
      </c>
      <c r="B89" s="27"/>
      <c r="C89" s="28">
        <v>4</v>
      </c>
      <c r="D89" s="26" t="s">
        <v>3355</v>
      </c>
      <c r="E89" s="26" t="s">
        <v>3417</v>
      </c>
      <c r="F89" s="26" t="s">
        <v>3986</v>
      </c>
      <c r="G89" s="26" t="s">
        <v>6993</v>
      </c>
      <c r="H89" s="26" t="s">
        <v>3417</v>
      </c>
      <c r="I89" s="35" t="s">
        <v>6958</v>
      </c>
      <c r="J89" s="26" t="s">
        <v>3417</v>
      </c>
      <c r="K89" s="26" t="str">
        <f t="shared" si="0"/>
        <v>000100005001022001</v>
      </c>
    </row>
    <row r="90" spans="1:11" s="3" customFormat="1">
      <c r="A90" s="27" t="s">
        <v>2752</v>
      </c>
      <c r="B90" s="27"/>
      <c r="C90" s="28">
        <v>4</v>
      </c>
      <c r="D90" s="26" t="s">
        <v>3355</v>
      </c>
      <c r="E90" s="26" t="s">
        <v>3417</v>
      </c>
      <c r="F90" s="26" t="s">
        <v>3986</v>
      </c>
      <c r="G90" s="26" t="s">
        <v>6993</v>
      </c>
      <c r="H90" s="26" t="s">
        <v>3417</v>
      </c>
      <c r="I90" s="35" t="s">
        <v>6958</v>
      </c>
      <c r="J90" s="26" t="s">
        <v>3420</v>
      </c>
      <c r="K90" s="26" t="str">
        <f t="shared" si="0"/>
        <v>000100005001022002</v>
      </c>
    </row>
    <row r="91" spans="1:11" s="3" customFormat="1">
      <c r="A91" s="27" t="s">
        <v>2753</v>
      </c>
      <c r="B91" s="27"/>
      <c r="C91" s="28">
        <v>4</v>
      </c>
      <c r="D91" s="26" t="s">
        <v>3355</v>
      </c>
      <c r="E91" s="26" t="s">
        <v>3417</v>
      </c>
      <c r="F91" s="26" t="s">
        <v>3986</v>
      </c>
      <c r="G91" s="26" t="s">
        <v>6993</v>
      </c>
      <c r="H91" s="26" t="s">
        <v>3417</v>
      </c>
      <c r="I91" s="35" t="s">
        <v>6958</v>
      </c>
      <c r="J91" s="26" t="s">
        <v>3423</v>
      </c>
      <c r="K91" s="26" t="str">
        <f t="shared" si="0"/>
        <v>000100005001022003</v>
      </c>
    </row>
    <row r="92" spans="1:11" s="3" customFormat="1">
      <c r="A92" s="21" t="s">
        <v>11126</v>
      </c>
      <c r="B92" s="21"/>
      <c r="C92" s="22">
        <v>3</v>
      </c>
      <c r="D92" s="23" t="s">
        <v>3355</v>
      </c>
      <c r="E92" s="23" t="s">
        <v>3417</v>
      </c>
      <c r="F92" s="23" t="s">
        <v>3986</v>
      </c>
      <c r="G92" s="23" t="s">
        <v>6993</v>
      </c>
      <c r="H92" s="23" t="s">
        <v>3417</v>
      </c>
      <c r="I92" s="23" t="s">
        <v>6995</v>
      </c>
      <c r="J92" s="23"/>
      <c r="K92" s="23" t="str">
        <f t="shared" si="0"/>
        <v>000100005001023</v>
      </c>
    </row>
    <row r="93" spans="1:11" s="3" customFormat="1">
      <c r="A93" s="27" t="s">
        <v>2751</v>
      </c>
      <c r="B93" s="27"/>
      <c r="C93" s="28">
        <v>4</v>
      </c>
      <c r="D93" s="26" t="s">
        <v>3355</v>
      </c>
      <c r="E93" s="26" t="s">
        <v>3417</v>
      </c>
      <c r="F93" s="26" t="s">
        <v>3986</v>
      </c>
      <c r="G93" s="26" t="s">
        <v>6993</v>
      </c>
      <c r="H93" s="26" t="s">
        <v>3417</v>
      </c>
      <c r="I93" s="35" t="s">
        <v>6995</v>
      </c>
      <c r="J93" s="26" t="s">
        <v>3417</v>
      </c>
      <c r="K93" s="26" t="str">
        <f t="shared" si="0"/>
        <v>000100005001023001</v>
      </c>
    </row>
    <row r="94" spans="1:11" s="3" customFormat="1">
      <c r="A94" s="27" t="s">
        <v>2752</v>
      </c>
      <c r="B94" s="27"/>
      <c r="C94" s="28">
        <v>4</v>
      </c>
      <c r="D94" s="26" t="s">
        <v>3355</v>
      </c>
      <c r="E94" s="26" t="s">
        <v>3417</v>
      </c>
      <c r="F94" s="26" t="s">
        <v>3986</v>
      </c>
      <c r="G94" s="26" t="s">
        <v>6993</v>
      </c>
      <c r="H94" s="26" t="s">
        <v>3417</v>
      </c>
      <c r="I94" s="35" t="s">
        <v>6995</v>
      </c>
      <c r="J94" s="26" t="s">
        <v>3420</v>
      </c>
      <c r="K94" s="26" t="str">
        <f t="shared" si="0"/>
        <v>000100005001023002</v>
      </c>
    </row>
    <row r="95" spans="1:11" s="3" customFormat="1">
      <c r="A95" s="27" t="s">
        <v>2753</v>
      </c>
      <c r="B95" s="27"/>
      <c r="C95" s="28">
        <v>4</v>
      </c>
      <c r="D95" s="26" t="s">
        <v>3355</v>
      </c>
      <c r="E95" s="26" t="s">
        <v>3417</v>
      </c>
      <c r="F95" s="26" t="s">
        <v>3986</v>
      </c>
      <c r="G95" s="26" t="s">
        <v>6993</v>
      </c>
      <c r="H95" s="26" t="s">
        <v>3417</v>
      </c>
      <c r="I95" s="35" t="s">
        <v>6995</v>
      </c>
      <c r="J95" s="26" t="s">
        <v>3423</v>
      </c>
      <c r="K95" s="26" t="str">
        <f t="shared" si="0"/>
        <v>000100005001023003</v>
      </c>
    </row>
    <row r="96" spans="1:11" s="3" customFormat="1">
      <c r="A96" s="21" t="s">
        <v>11127</v>
      </c>
      <c r="B96" s="21"/>
      <c r="C96" s="22">
        <v>3</v>
      </c>
      <c r="D96" s="23" t="s">
        <v>3355</v>
      </c>
      <c r="E96" s="23" t="s">
        <v>3417</v>
      </c>
      <c r="F96" s="23" t="s">
        <v>3986</v>
      </c>
      <c r="G96" s="23" t="s">
        <v>6993</v>
      </c>
      <c r="H96" s="23" t="s">
        <v>3417</v>
      </c>
      <c r="I96" s="23" t="s">
        <v>6997</v>
      </c>
      <c r="J96" s="23"/>
      <c r="K96" s="23" t="str">
        <f t="shared" si="0"/>
        <v>000100005001024</v>
      </c>
    </row>
    <row r="97" spans="1:11" s="3" customFormat="1">
      <c r="A97" s="27" t="s">
        <v>2751</v>
      </c>
      <c r="B97" s="27"/>
      <c r="C97" s="28">
        <v>4</v>
      </c>
      <c r="D97" s="26" t="s">
        <v>3355</v>
      </c>
      <c r="E97" s="26" t="s">
        <v>3417</v>
      </c>
      <c r="F97" s="26" t="s">
        <v>3986</v>
      </c>
      <c r="G97" s="26" t="s">
        <v>6993</v>
      </c>
      <c r="H97" s="26" t="s">
        <v>3417</v>
      </c>
      <c r="I97" s="35" t="s">
        <v>6997</v>
      </c>
      <c r="J97" s="26" t="s">
        <v>3417</v>
      </c>
      <c r="K97" s="26" t="str">
        <f t="shared" si="0"/>
        <v>000100005001024001</v>
      </c>
    </row>
    <row r="98" spans="1:11" s="3" customFormat="1">
      <c r="A98" s="27" t="s">
        <v>2752</v>
      </c>
      <c r="B98" s="27"/>
      <c r="C98" s="28">
        <v>4</v>
      </c>
      <c r="D98" s="26" t="s">
        <v>3355</v>
      </c>
      <c r="E98" s="26" t="s">
        <v>3417</v>
      </c>
      <c r="F98" s="26" t="s">
        <v>3986</v>
      </c>
      <c r="G98" s="26" t="s">
        <v>6993</v>
      </c>
      <c r="H98" s="26" t="s">
        <v>3417</v>
      </c>
      <c r="I98" s="35" t="s">
        <v>6997</v>
      </c>
      <c r="J98" s="26" t="s">
        <v>3420</v>
      </c>
      <c r="K98" s="26" t="str">
        <f t="shared" si="0"/>
        <v>000100005001024002</v>
      </c>
    </row>
    <row r="99" spans="1:11" s="3" customFormat="1">
      <c r="A99" s="27" t="s">
        <v>2753</v>
      </c>
      <c r="B99" s="27"/>
      <c r="C99" s="28">
        <v>4</v>
      </c>
      <c r="D99" s="26" t="s">
        <v>3355</v>
      </c>
      <c r="E99" s="26" t="s">
        <v>3417</v>
      </c>
      <c r="F99" s="26" t="s">
        <v>3986</v>
      </c>
      <c r="G99" s="26" t="s">
        <v>6993</v>
      </c>
      <c r="H99" s="26" t="s">
        <v>3417</v>
      </c>
      <c r="I99" s="35" t="s">
        <v>6997</v>
      </c>
      <c r="J99" s="26" t="s">
        <v>3423</v>
      </c>
      <c r="K99" s="26" t="str">
        <f t="shared" si="0"/>
        <v>000100005001024003</v>
      </c>
    </row>
    <row r="100" spans="1:11" s="3" customFormat="1">
      <c r="A100" s="21" t="s">
        <v>11128</v>
      </c>
      <c r="B100" s="21"/>
      <c r="C100" s="22">
        <v>3</v>
      </c>
      <c r="D100" s="23" t="s">
        <v>3355</v>
      </c>
      <c r="E100" s="23" t="s">
        <v>3417</v>
      </c>
      <c r="F100" s="23" t="s">
        <v>3986</v>
      </c>
      <c r="G100" s="23" t="s">
        <v>6993</v>
      </c>
      <c r="H100" s="23" t="s">
        <v>3417</v>
      </c>
      <c r="I100" s="23" t="s">
        <v>6999</v>
      </c>
      <c r="J100" s="23"/>
      <c r="K100" s="23" t="str">
        <f t="shared" si="0"/>
        <v>000100005001025</v>
      </c>
    </row>
    <row r="101" spans="1:11" s="3" customFormat="1">
      <c r="A101" s="27" t="s">
        <v>2751</v>
      </c>
      <c r="B101" s="27"/>
      <c r="C101" s="28">
        <v>4</v>
      </c>
      <c r="D101" s="26" t="s">
        <v>3355</v>
      </c>
      <c r="E101" s="26" t="s">
        <v>3417</v>
      </c>
      <c r="F101" s="26" t="s">
        <v>3986</v>
      </c>
      <c r="G101" s="26" t="s">
        <v>6993</v>
      </c>
      <c r="H101" s="26" t="s">
        <v>3417</v>
      </c>
      <c r="I101" s="35" t="s">
        <v>6999</v>
      </c>
      <c r="J101" s="26" t="s">
        <v>3417</v>
      </c>
      <c r="K101" s="26" t="str">
        <f t="shared" si="0"/>
        <v>000100005001025001</v>
      </c>
    </row>
    <row r="102" spans="1:11" s="3" customFormat="1">
      <c r="A102" s="27" t="s">
        <v>2752</v>
      </c>
      <c r="B102" s="27"/>
      <c r="C102" s="28">
        <v>4</v>
      </c>
      <c r="D102" s="26" t="s">
        <v>3355</v>
      </c>
      <c r="E102" s="26" t="s">
        <v>3417</v>
      </c>
      <c r="F102" s="26" t="s">
        <v>3986</v>
      </c>
      <c r="G102" s="26" t="s">
        <v>6993</v>
      </c>
      <c r="H102" s="26" t="s">
        <v>3417</v>
      </c>
      <c r="I102" s="35" t="s">
        <v>6999</v>
      </c>
      <c r="J102" s="26" t="s">
        <v>3420</v>
      </c>
      <c r="K102" s="26" t="str">
        <f t="shared" si="0"/>
        <v>000100005001025002</v>
      </c>
    </row>
    <row r="103" spans="1:11" s="3" customFormat="1">
      <c r="A103" s="27" t="s">
        <v>2753</v>
      </c>
      <c r="B103" s="27"/>
      <c r="C103" s="28">
        <v>4</v>
      </c>
      <c r="D103" s="26" t="s">
        <v>3355</v>
      </c>
      <c r="E103" s="26" t="s">
        <v>3417</v>
      </c>
      <c r="F103" s="26" t="s">
        <v>3986</v>
      </c>
      <c r="G103" s="26" t="s">
        <v>6993</v>
      </c>
      <c r="H103" s="26" t="s">
        <v>3417</v>
      </c>
      <c r="I103" s="35" t="s">
        <v>6999</v>
      </c>
      <c r="J103" s="26" t="s">
        <v>3423</v>
      </c>
      <c r="K103" s="26" t="str">
        <f t="shared" si="0"/>
        <v>000100005001025003</v>
      </c>
    </row>
    <row r="104" spans="1:11">
      <c r="A104" s="18" t="s">
        <v>704</v>
      </c>
      <c r="B104" s="18" t="s">
        <v>11129</v>
      </c>
      <c r="C104" s="19">
        <v>2</v>
      </c>
      <c r="D104" s="20" t="s">
        <v>3355</v>
      </c>
      <c r="E104" s="20" t="s">
        <v>3417</v>
      </c>
      <c r="F104" s="20" t="s">
        <v>3986</v>
      </c>
      <c r="G104" s="20" t="s">
        <v>6993</v>
      </c>
      <c r="H104" s="20" t="s">
        <v>3420</v>
      </c>
      <c r="I104" s="20"/>
      <c r="J104" s="20"/>
      <c r="K104" s="20" t="str">
        <f t="shared" si="0"/>
        <v>000100005002</v>
      </c>
    </row>
    <row r="105" spans="1:11">
      <c r="A105" s="21" t="s">
        <v>706</v>
      </c>
      <c r="B105" s="21" t="s">
        <v>11130</v>
      </c>
      <c r="C105" s="22">
        <v>3</v>
      </c>
      <c r="D105" s="23" t="s">
        <v>3355</v>
      </c>
      <c r="E105" s="23" t="s">
        <v>3417</v>
      </c>
      <c r="F105" s="23" t="s">
        <v>3986</v>
      </c>
      <c r="G105" s="23" t="s">
        <v>6993</v>
      </c>
      <c r="H105" s="23" t="s">
        <v>3420</v>
      </c>
      <c r="I105" s="23" t="s">
        <v>3417</v>
      </c>
      <c r="J105" s="23"/>
      <c r="K105" s="23" t="str">
        <f t="shared" si="0"/>
        <v>000100005002001</v>
      </c>
    </row>
    <row r="106" spans="1:11" s="4" customFormat="1">
      <c r="A106" s="36" t="s">
        <v>710</v>
      </c>
      <c r="B106" s="36" t="s">
        <v>11131</v>
      </c>
      <c r="C106" s="37">
        <v>3</v>
      </c>
      <c r="D106" s="38" t="s">
        <v>3355</v>
      </c>
      <c r="E106" s="38" t="s">
        <v>3417</v>
      </c>
      <c r="F106" s="38" t="s">
        <v>3986</v>
      </c>
      <c r="G106" s="38" t="s">
        <v>6993</v>
      </c>
      <c r="H106" s="38" t="s">
        <v>3420</v>
      </c>
      <c r="I106" s="38" t="s">
        <v>3420</v>
      </c>
      <c r="J106" s="38"/>
      <c r="K106" s="38" t="str">
        <f t="shared" si="0"/>
        <v>000100005002002</v>
      </c>
    </row>
    <row r="107" spans="1:11">
      <c r="A107" s="39" t="s">
        <v>3095</v>
      </c>
      <c r="B107" s="39" t="s">
        <v>11132</v>
      </c>
      <c r="C107" s="40">
        <v>4</v>
      </c>
      <c r="D107" s="41" t="s">
        <v>3355</v>
      </c>
      <c r="E107" s="41" t="s">
        <v>3417</v>
      </c>
      <c r="F107" s="41" t="s">
        <v>3986</v>
      </c>
      <c r="G107" s="41" t="s">
        <v>6993</v>
      </c>
      <c r="H107" s="41" t="s">
        <v>3420</v>
      </c>
      <c r="I107" s="41" t="s">
        <v>3420</v>
      </c>
      <c r="J107" s="41" t="s">
        <v>3417</v>
      </c>
      <c r="K107" s="41" t="str">
        <f t="shared" si="0"/>
        <v>000100005002002001</v>
      </c>
    </row>
    <row r="108" spans="1:11">
      <c r="A108" s="39" t="s">
        <v>3098</v>
      </c>
      <c r="B108" s="39" t="s">
        <v>11133</v>
      </c>
      <c r="C108" s="40">
        <v>4</v>
      </c>
      <c r="D108" s="41" t="s">
        <v>3355</v>
      </c>
      <c r="E108" s="41" t="s">
        <v>3417</v>
      </c>
      <c r="F108" s="41" t="s">
        <v>3986</v>
      </c>
      <c r="G108" s="41" t="s">
        <v>6993</v>
      </c>
      <c r="H108" s="41" t="s">
        <v>3420</v>
      </c>
      <c r="I108" s="41" t="s">
        <v>3420</v>
      </c>
      <c r="J108" s="41" t="s">
        <v>3420</v>
      </c>
      <c r="K108" s="41" t="str">
        <f t="shared" si="0"/>
        <v>000100005002002002</v>
      </c>
    </row>
    <row r="109" spans="1:11" s="4" customFormat="1">
      <c r="A109" s="36" t="s">
        <v>713</v>
      </c>
      <c r="B109" s="36" t="s">
        <v>11134</v>
      </c>
      <c r="C109" s="37">
        <v>3</v>
      </c>
      <c r="D109" s="38" t="s">
        <v>3355</v>
      </c>
      <c r="E109" s="38" t="s">
        <v>3417</v>
      </c>
      <c r="F109" s="38" t="s">
        <v>3986</v>
      </c>
      <c r="G109" s="38" t="s">
        <v>6993</v>
      </c>
      <c r="H109" s="38" t="s">
        <v>3420</v>
      </c>
      <c r="I109" s="38" t="s">
        <v>3423</v>
      </c>
      <c r="J109" s="38"/>
      <c r="K109" s="38" t="str">
        <f t="shared" si="0"/>
        <v>000100005002003</v>
      </c>
    </row>
    <row r="110" spans="1:11" s="5" customFormat="1">
      <c r="A110" s="42" t="s">
        <v>3105</v>
      </c>
      <c r="B110" s="42" t="s">
        <v>11135</v>
      </c>
      <c r="C110" s="43">
        <v>4</v>
      </c>
      <c r="D110" s="44" t="s">
        <v>3355</v>
      </c>
      <c r="E110" s="44" t="s">
        <v>3417</v>
      </c>
      <c r="F110" s="44" t="s">
        <v>3986</v>
      </c>
      <c r="G110" s="44" t="s">
        <v>6993</v>
      </c>
      <c r="H110" s="44" t="s">
        <v>3420</v>
      </c>
      <c r="I110" s="44" t="s">
        <v>3423</v>
      </c>
      <c r="J110" s="44" t="s">
        <v>3417</v>
      </c>
      <c r="K110" s="44" t="str">
        <f t="shared" ref="K110:K142" si="1">D110&amp;E110&amp;F110&amp;G110&amp;H110&amp;I110&amp;J110</f>
        <v>000100005002003001</v>
      </c>
    </row>
    <row r="111" spans="1:11" s="5" customFormat="1">
      <c r="A111" s="42" t="s">
        <v>3107</v>
      </c>
      <c r="B111" s="42" t="s">
        <v>11136</v>
      </c>
      <c r="C111" s="43">
        <v>4</v>
      </c>
      <c r="D111" s="44" t="s">
        <v>3355</v>
      </c>
      <c r="E111" s="44" t="s">
        <v>3417</v>
      </c>
      <c r="F111" s="44" t="s">
        <v>3986</v>
      </c>
      <c r="G111" s="44" t="s">
        <v>6993</v>
      </c>
      <c r="H111" s="44" t="s">
        <v>3420</v>
      </c>
      <c r="I111" s="44" t="s">
        <v>3423</v>
      </c>
      <c r="J111" s="44" t="s">
        <v>3420</v>
      </c>
      <c r="K111" s="44" t="str">
        <f t="shared" si="1"/>
        <v>000100005002003002</v>
      </c>
    </row>
    <row r="112" spans="1:11" s="5" customFormat="1">
      <c r="A112" s="42" t="s">
        <v>3109</v>
      </c>
      <c r="B112" s="42" t="s">
        <v>11137</v>
      </c>
      <c r="C112" s="43">
        <v>4</v>
      </c>
      <c r="D112" s="44" t="s">
        <v>3355</v>
      </c>
      <c r="E112" s="44" t="s">
        <v>3417</v>
      </c>
      <c r="F112" s="44" t="s">
        <v>3986</v>
      </c>
      <c r="G112" s="44" t="s">
        <v>6993</v>
      </c>
      <c r="H112" s="44" t="s">
        <v>3420</v>
      </c>
      <c r="I112" s="44" t="s">
        <v>3423</v>
      </c>
      <c r="J112" s="44" t="s">
        <v>3423</v>
      </c>
      <c r="K112" s="44" t="str">
        <f t="shared" si="1"/>
        <v>000100005002003003</v>
      </c>
    </row>
    <row r="113" spans="1:11" s="5" customFormat="1">
      <c r="A113" s="42" t="s">
        <v>3111</v>
      </c>
      <c r="B113" s="42" t="s">
        <v>11138</v>
      </c>
      <c r="C113" s="43">
        <v>4</v>
      </c>
      <c r="D113" s="44" t="s">
        <v>3355</v>
      </c>
      <c r="E113" s="44" t="s">
        <v>3417</v>
      </c>
      <c r="F113" s="44" t="s">
        <v>3986</v>
      </c>
      <c r="G113" s="44" t="s">
        <v>6993</v>
      </c>
      <c r="H113" s="44" t="s">
        <v>3420</v>
      </c>
      <c r="I113" s="44" t="s">
        <v>3423</v>
      </c>
      <c r="J113" s="44" t="s">
        <v>3426</v>
      </c>
      <c r="K113" s="44" t="str">
        <f t="shared" si="1"/>
        <v>000100005002003004</v>
      </c>
    </row>
    <row r="114" spans="1:11" s="5" customFormat="1">
      <c r="A114" s="42" t="s">
        <v>3113</v>
      </c>
      <c r="B114" s="42" t="s">
        <v>11139</v>
      </c>
      <c r="C114" s="43">
        <v>4</v>
      </c>
      <c r="D114" s="44" t="s">
        <v>3355</v>
      </c>
      <c r="E114" s="44" t="s">
        <v>3417</v>
      </c>
      <c r="F114" s="44" t="s">
        <v>3986</v>
      </c>
      <c r="G114" s="44" t="s">
        <v>6993</v>
      </c>
      <c r="H114" s="44" t="s">
        <v>3420</v>
      </c>
      <c r="I114" s="44" t="s">
        <v>3423</v>
      </c>
      <c r="J114" s="44" t="s">
        <v>6993</v>
      </c>
      <c r="K114" s="44" t="str">
        <f t="shared" si="1"/>
        <v>000100005002003005</v>
      </c>
    </row>
    <row r="115" spans="1:11" s="5" customFormat="1">
      <c r="A115" s="42" t="s">
        <v>2644</v>
      </c>
      <c r="B115" s="42" t="s">
        <v>11139</v>
      </c>
      <c r="C115" s="43">
        <v>4</v>
      </c>
      <c r="D115" s="44" t="s">
        <v>3355</v>
      </c>
      <c r="E115" s="44" t="s">
        <v>3417</v>
      </c>
      <c r="F115" s="44" t="s">
        <v>3986</v>
      </c>
      <c r="G115" s="44" t="s">
        <v>6993</v>
      </c>
      <c r="H115" s="44" t="s">
        <v>3420</v>
      </c>
      <c r="I115" s="44" t="s">
        <v>3423</v>
      </c>
      <c r="J115" s="44" t="s">
        <v>7381</v>
      </c>
      <c r="K115" s="44" t="str">
        <f t="shared" si="1"/>
        <v>000100005002003006</v>
      </c>
    </row>
    <row r="116" spans="1:11" s="4" customFormat="1">
      <c r="A116" s="36" t="s">
        <v>716</v>
      </c>
      <c r="B116" s="36" t="s">
        <v>11140</v>
      </c>
      <c r="C116" s="37">
        <v>3</v>
      </c>
      <c r="D116" s="38" t="s">
        <v>3355</v>
      </c>
      <c r="E116" s="38" t="s">
        <v>3417</v>
      </c>
      <c r="F116" s="38" t="s">
        <v>3986</v>
      </c>
      <c r="G116" s="38" t="s">
        <v>6993</v>
      </c>
      <c r="H116" s="38" t="s">
        <v>3420</v>
      </c>
      <c r="I116" s="38" t="s">
        <v>3426</v>
      </c>
      <c r="J116" s="38"/>
      <c r="K116" s="38" t="str">
        <f t="shared" si="1"/>
        <v>000100005002004</v>
      </c>
    </row>
    <row r="117" spans="1:11" s="5" customFormat="1">
      <c r="A117" s="42" t="s">
        <v>3120</v>
      </c>
      <c r="B117" s="42" t="s">
        <v>11141</v>
      </c>
      <c r="C117" s="43">
        <v>4</v>
      </c>
      <c r="D117" s="44" t="s">
        <v>3355</v>
      </c>
      <c r="E117" s="44" t="s">
        <v>3417</v>
      </c>
      <c r="F117" s="44" t="s">
        <v>3986</v>
      </c>
      <c r="G117" s="44" t="s">
        <v>6993</v>
      </c>
      <c r="H117" s="44" t="s">
        <v>3420</v>
      </c>
      <c r="I117" s="44" t="s">
        <v>3426</v>
      </c>
      <c r="J117" s="44" t="s">
        <v>3417</v>
      </c>
      <c r="K117" s="44" t="str">
        <f t="shared" si="1"/>
        <v>000100005002004001</v>
      </c>
    </row>
    <row r="118" spans="1:11" s="5" customFormat="1">
      <c r="A118" s="42" t="s">
        <v>3122</v>
      </c>
      <c r="B118" s="42" t="s">
        <v>11142</v>
      </c>
      <c r="C118" s="43">
        <v>4</v>
      </c>
      <c r="D118" s="44" t="s">
        <v>3355</v>
      </c>
      <c r="E118" s="44" t="s">
        <v>3417</v>
      </c>
      <c r="F118" s="44" t="s">
        <v>3986</v>
      </c>
      <c r="G118" s="44" t="s">
        <v>6993</v>
      </c>
      <c r="H118" s="44" t="s">
        <v>3420</v>
      </c>
      <c r="I118" s="44" t="s">
        <v>3426</v>
      </c>
      <c r="J118" s="44" t="s">
        <v>3420</v>
      </c>
      <c r="K118" s="44" t="str">
        <f t="shared" si="1"/>
        <v>000100005002004002</v>
      </c>
    </row>
    <row r="119" spans="1:11" s="5" customFormat="1">
      <c r="A119" s="42" t="s">
        <v>3124</v>
      </c>
      <c r="B119" s="42" t="s">
        <v>11143</v>
      </c>
      <c r="C119" s="43">
        <v>4</v>
      </c>
      <c r="D119" s="44" t="s">
        <v>3355</v>
      </c>
      <c r="E119" s="44" t="s">
        <v>3417</v>
      </c>
      <c r="F119" s="44" t="s">
        <v>3986</v>
      </c>
      <c r="G119" s="44" t="s">
        <v>6993</v>
      </c>
      <c r="H119" s="44" t="s">
        <v>3420</v>
      </c>
      <c r="I119" s="44" t="s">
        <v>3426</v>
      </c>
      <c r="J119" s="44" t="s">
        <v>3423</v>
      </c>
      <c r="K119" s="44" t="str">
        <f t="shared" si="1"/>
        <v>000100005002004003</v>
      </c>
    </row>
    <row r="120" spans="1:11" s="5" customFormat="1">
      <c r="A120" s="42" t="s">
        <v>3126</v>
      </c>
      <c r="B120" s="42" t="s">
        <v>11144</v>
      </c>
      <c r="C120" s="43">
        <v>4</v>
      </c>
      <c r="D120" s="44" t="s">
        <v>3355</v>
      </c>
      <c r="E120" s="44" t="s">
        <v>3417</v>
      </c>
      <c r="F120" s="44" t="s">
        <v>3986</v>
      </c>
      <c r="G120" s="44" t="s">
        <v>6993</v>
      </c>
      <c r="H120" s="44" t="s">
        <v>3420</v>
      </c>
      <c r="I120" s="44" t="s">
        <v>3426</v>
      </c>
      <c r="J120" s="44" t="s">
        <v>3426</v>
      </c>
      <c r="K120" s="44" t="str">
        <f t="shared" si="1"/>
        <v>000100005002004004</v>
      </c>
    </row>
    <row r="121" spans="1:11" s="5" customFormat="1">
      <c r="A121" s="42" t="s">
        <v>3128</v>
      </c>
      <c r="B121" s="42" t="s">
        <v>11145</v>
      </c>
      <c r="C121" s="43">
        <v>4</v>
      </c>
      <c r="D121" s="44" t="s">
        <v>3355</v>
      </c>
      <c r="E121" s="44" t="s">
        <v>3417</v>
      </c>
      <c r="F121" s="44" t="s">
        <v>3986</v>
      </c>
      <c r="G121" s="44" t="s">
        <v>6993</v>
      </c>
      <c r="H121" s="44" t="s">
        <v>3420</v>
      </c>
      <c r="I121" s="44" t="s">
        <v>3426</v>
      </c>
      <c r="J121" s="44" t="s">
        <v>6993</v>
      </c>
      <c r="K121" s="44" t="str">
        <f t="shared" si="1"/>
        <v>000100005002004005</v>
      </c>
    </row>
    <row r="122" spans="1:11" s="5" customFormat="1">
      <c r="A122" s="42" t="s">
        <v>3130</v>
      </c>
      <c r="B122" s="42" t="s">
        <v>11146</v>
      </c>
      <c r="C122" s="43">
        <v>4</v>
      </c>
      <c r="D122" s="44" t="s">
        <v>3355</v>
      </c>
      <c r="E122" s="44" t="s">
        <v>3417</v>
      </c>
      <c r="F122" s="44" t="s">
        <v>3986</v>
      </c>
      <c r="G122" s="44" t="s">
        <v>6993</v>
      </c>
      <c r="H122" s="44" t="s">
        <v>3420</v>
      </c>
      <c r="I122" s="44" t="s">
        <v>3426</v>
      </c>
      <c r="J122" s="44" t="s">
        <v>7381</v>
      </c>
      <c r="K122" s="44" t="str">
        <f t="shared" si="1"/>
        <v>000100005002004006</v>
      </c>
    </row>
    <row r="123" spans="1:11" s="5" customFormat="1">
      <c r="A123" s="42" t="s">
        <v>3132</v>
      </c>
      <c r="B123" s="42" t="s">
        <v>11147</v>
      </c>
      <c r="C123" s="43">
        <v>4</v>
      </c>
      <c r="D123" s="44" t="s">
        <v>3355</v>
      </c>
      <c r="E123" s="44" t="s">
        <v>3417</v>
      </c>
      <c r="F123" s="44" t="s">
        <v>3986</v>
      </c>
      <c r="G123" s="44" t="s">
        <v>6993</v>
      </c>
      <c r="H123" s="44" t="s">
        <v>3420</v>
      </c>
      <c r="I123" s="44" t="s">
        <v>3426</v>
      </c>
      <c r="J123" s="44" t="s">
        <v>7385</v>
      </c>
      <c r="K123" s="44" t="str">
        <f t="shared" si="1"/>
        <v>000100005002004007</v>
      </c>
    </row>
    <row r="124" spans="1:11" s="5" customFormat="1">
      <c r="A124" s="42" t="s">
        <v>3134</v>
      </c>
      <c r="B124" s="42" t="s">
        <v>11148</v>
      </c>
      <c r="C124" s="43">
        <v>4</v>
      </c>
      <c r="D124" s="44" t="s">
        <v>3355</v>
      </c>
      <c r="E124" s="44" t="s">
        <v>3417</v>
      </c>
      <c r="F124" s="44" t="s">
        <v>3986</v>
      </c>
      <c r="G124" s="44" t="s">
        <v>6993</v>
      </c>
      <c r="H124" s="44" t="s">
        <v>3420</v>
      </c>
      <c r="I124" s="44" t="s">
        <v>3426</v>
      </c>
      <c r="J124" s="44" t="s">
        <v>3987</v>
      </c>
      <c r="K124" s="44" t="str">
        <f t="shared" si="1"/>
        <v>000100005002004008</v>
      </c>
    </row>
    <row r="125" spans="1:11" s="5" customFormat="1">
      <c r="A125" s="42" t="s">
        <v>3136</v>
      </c>
      <c r="B125" s="42" t="s">
        <v>11149</v>
      </c>
      <c r="C125" s="43">
        <v>4</v>
      </c>
      <c r="D125" s="44" t="s">
        <v>3355</v>
      </c>
      <c r="E125" s="44" t="s">
        <v>3417</v>
      </c>
      <c r="F125" s="44" t="s">
        <v>3986</v>
      </c>
      <c r="G125" s="44" t="s">
        <v>6993</v>
      </c>
      <c r="H125" s="44" t="s">
        <v>3420</v>
      </c>
      <c r="I125" s="44" t="s">
        <v>3426</v>
      </c>
      <c r="J125" s="44" t="s">
        <v>6967</v>
      </c>
      <c r="K125" s="44" t="str">
        <f t="shared" si="1"/>
        <v>000100005002004009</v>
      </c>
    </row>
    <row r="126" spans="1:11" s="5" customFormat="1">
      <c r="A126" s="42" t="s">
        <v>3138</v>
      </c>
      <c r="B126" s="42" t="s">
        <v>11150</v>
      </c>
      <c r="C126" s="43">
        <v>4</v>
      </c>
      <c r="D126" s="44" t="s">
        <v>3355</v>
      </c>
      <c r="E126" s="44" t="s">
        <v>3417</v>
      </c>
      <c r="F126" s="44" t="s">
        <v>3986</v>
      </c>
      <c r="G126" s="44" t="s">
        <v>6993</v>
      </c>
      <c r="H126" s="44" t="s">
        <v>3420</v>
      </c>
      <c r="I126" s="44" t="s">
        <v>3426</v>
      </c>
      <c r="J126" s="44" t="s">
        <v>3401</v>
      </c>
      <c r="K126" s="44" t="str">
        <f t="shared" si="1"/>
        <v>000100005002004010</v>
      </c>
    </row>
    <row r="127" spans="1:11" s="5" customFormat="1">
      <c r="A127" s="42" t="s">
        <v>3140</v>
      </c>
      <c r="B127" s="42" t="s">
        <v>11151</v>
      </c>
      <c r="C127" s="43">
        <v>4</v>
      </c>
      <c r="D127" s="44" t="s">
        <v>3355</v>
      </c>
      <c r="E127" s="44" t="s">
        <v>3417</v>
      </c>
      <c r="F127" s="44" t="s">
        <v>3986</v>
      </c>
      <c r="G127" s="44" t="s">
        <v>6993</v>
      </c>
      <c r="H127" s="44" t="s">
        <v>3420</v>
      </c>
      <c r="I127" s="44" t="s">
        <v>3426</v>
      </c>
      <c r="J127" s="44" t="s">
        <v>3404</v>
      </c>
      <c r="K127" s="44" t="str">
        <f t="shared" si="1"/>
        <v>000100005002004011</v>
      </c>
    </row>
    <row r="128" spans="1:11" s="4" customFormat="1">
      <c r="A128" s="36" t="s">
        <v>719</v>
      </c>
      <c r="B128" s="36" t="s">
        <v>11152</v>
      </c>
      <c r="C128" s="37">
        <v>3</v>
      </c>
      <c r="D128" s="38" t="s">
        <v>3355</v>
      </c>
      <c r="E128" s="38" t="s">
        <v>3417</v>
      </c>
      <c r="F128" s="38" t="s">
        <v>3986</v>
      </c>
      <c r="G128" s="38" t="s">
        <v>6993</v>
      </c>
      <c r="H128" s="38" t="s">
        <v>3420</v>
      </c>
      <c r="I128" s="38" t="s">
        <v>6993</v>
      </c>
      <c r="J128" s="38"/>
      <c r="K128" s="38" t="str">
        <f t="shared" si="1"/>
        <v>000100005002005</v>
      </c>
    </row>
    <row r="129" spans="1:11" s="5" customFormat="1">
      <c r="A129" s="42" t="s">
        <v>3146</v>
      </c>
      <c r="B129" s="42" t="s">
        <v>11153</v>
      </c>
      <c r="C129" s="43">
        <v>4</v>
      </c>
      <c r="D129" s="44" t="s">
        <v>3355</v>
      </c>
      <c r="E129" s="44" t="s">
        <v>3417</v>
      </c>
      <c r="F129" s="44" t="s">
        <v>3986</v>
      </c>
      <c r="G129" s="44" t="s">
        <v>6993</v>
      </c>
      <c r="H129" s="44" t="s">
        <v>3420</v>
      </c>
      <c r="I129" s="44" t="s">
        <v>6993</v>
      </c>
      <c r="J129" s="44" t="s">
        <v>3417</v>
      </c>
      <c r="K129" s="44" t="str">
        <f t="shared" si="1"/>
        <v>000100005002005001</v>
      </c>
    </row>
    <row r="130" spans="1:11" s="5" customFormat="1">
      <c r="A130" s="42" t="s">
        <v>3148</v>
      </c>
      <c r="B130" s="42" t="s">
        <v>11154</v>
      </c>
      <c r="C130" s="43">
        <v>4</v>
      </c>
      <c r="D130" s="44" t="s">
        <v>3355</v>
      </c>
      <c r="E130" s="44" t="s">
        <v>3417</v>
      </c>
      <c r="F130" s="44" t="s">
        <v>3986</v>
      </c>
      <c r="G130" s="44" t="s">
        <v>6993</v>
      </c>
      <c r="H130" s="44" t="s">
        <v>3420</v>
      </c>
      <c r="I130" s="44" t="s">
        <v>6993</v>
      </c>
      <c r="J130" s="44" t="s">
        <v>3420</v>
      </c>
      <c r="K130" s="44" t="str">
        <f t="shared" si="1"/>
        <v>000100005002005002</v>
      </c>
    </row>
    <row r="131" spans="1:11" s="5" customFormat="1">
      <c r="A131" s="42" t="s">
        <v>3151</v>
      </c>
      <c r="B131" s="42" t="s">
        <v>11155</v>
      </c>
      <c r="C131" s="43">
        <v>4</v>
      </c>
      <c r="D131" s="44" t="s">
        <v>3355</v>
      </c>
      <c r="E131" s="44" t="s">
        <v>3417</v>
      </c>
      <c r="F131" s="44" t="s">
        <v>3986</v>
      </c>
      <c r="G131" s="44" t="s">
        <v>6993</v>
      </c>
      <c r="H131" s="44" t="s">
        <v>3420</v>
      </c>
      <c r="I131" s="44" t="s">
        <v>6993</v>
      </c>
      <c r="J131" s="44" t="s">
        <v>3423</v>
      </c>
      <c r="K131" s="44" t="str">
        <f t="shared" si="1"/>
        <v>000100005002005003</v>
      </c>
    </row>
    <row r="132" spans="1:11" s="5" customFormat="1">
      <c r="A132" s="42" t="s">
        <v>3153</v>
      </c>
      <c r="B132" s="42" t="s">
        <v>11156</v>
      </c>
      <c r="C132" s="43">
        <v>4</v>
      </c>
      <c r="D132" s="44" t="s">
        <v>3355</v>
      </c>
      <c r="E132" s="44" t="s">
        <v>3417</v>
      </c>
      <c r="F132" s="44" t="s">
        <v>3986</v>
      </c>
      <c r="G132" s="44" t="s">
        <v>6993</v>
      </c>
      <c r="H132" s="44" t="s">
        <v>3420</v>
      </c>
      <c r="I132" s="44" t="s">
        <v>6993</v>
      </c>
      <c r="J132" s="44" t="s">
        <v>3426</v>
      </c>
      <c r="K132" s="44" t="str">
        <f t="shared" si="1"/>
        <v>000100005002005004</v>
      </c>
    </row>
    <row r="133" spans="1:11" s="5" customFormat="1">
      <c r="A133" s="42" t="s">
        <v>3155</v>
      </c>
      <c r="B133" s="42" t="s">
        <v>11157</v>
      </c>
      <c r="C133" s="43">
        <v>4</v>
      </c>
      <c r="D133" s="44" t="s">
        <v>3355</v>
      </c>
      <c r="E133" s="44" t="s">
        <v>3417</v>
      </c>
      <c r="F133" s="44" t="s">
        <v>3986</v>
      </c>
      <c r="G133" s="44" t="s">
        <v>6993</v>
      </c>
      <c r="H133" s="44" t="s">
        <v>3420</v>
      </c>
      <c r="I133" s="44" t="s">
        <v>6993</v>
      </c>
      <c r="J133" s="44" t="s">
        <v>6993</v>
      </c>
      <c r="K133" s="44" t="str">
        <f t="shared" si="1"/>
        <v>000100005002005005</v>
      </c>
    </row>
    <row r="134" spans="1:11" s="4" customFormat="1">
      <c r="A134" s="36" t="s">
        <v>9996</v>
      </c>
      <c r="B134" s="36" t="s">
        <v>11158</v>
      </c>
      <c r="C134" s="37">
        <v>3</v>
      </c>
      <c r="D134" s="38" t="s">
        <v>3355</v>
      </c>
      <c r="E134" s="38" t="s">
        <v>3417</v>
      </c>
      <c r="F134" s="38" t="s">
        <v>3986</v>
      </c>
      <c r="G134" s="38" t="s">
        <v>6993</v>
      </c>
      <c r="H134" s="38" t="s">
        <v>3420</v>
      </c>
      <c r="I134" s="38" t="s">
        <v>7381</v>
      </c>
      <c r="J134" s="38"/>
      <c r="K134" s="38" t="str">
        <f t="shared" si="1"/>
        <v>000100005002006</v>
      </c>
    </row>
    <row r="135" spans="1:11" s="5" customFormat="1">
      <c r="A135" s="42" t="s">
        <v>3161</v>
      </c>
      <c r="B135" s="42" t="s">
        <v>11159</v>
      </c>
      <c r="C135" s="43">
        <v>4</v>
      </c>
      <c r="D135" s="44" t="s">
        <v>3355</v>
      </c>
      <c r="E135" s="44" t="s">
        <v>3417</v>
      </c>
      <c r="F135" s="44" t="s">
        <v>3986</v>
      </c>
      <c r="G135" s="44" t="s">
        <v>6993</v>
      </c>
      <c r="H135" s="44" t="s">
        <v>3420</v>
      </c>
      <c r="I135" s="44" t="s">
        <v>7381</v>
      </c>
      <c r="J135" s="44" t="s">
        <v>3417</v>
      </c>
      <c r="K135" s="44" t="str">
        <f t="shared" si="1"/>
        <v>000100005002006001</v>
      </c>
    </row>
    <row r="136" spans="1:11" s="5" customFormat="1">
      <c r="A136" s="42" t="s">
        <v>3163</v>
      </c>
      <c r="B136" s="42" t="s">
        <v>11160</v>
      </c>
      <c r="C136" s="43">
        <v>4</v>
      </c>
      <c r="D136" s="44" t="s">
        <v>3355</v>
      </c>
      <c r="E136" s="44" t="s">
        <v>3417</v>
      </c>
      <c r="F136" s="44" t="s">
        <v>3986</v>
      </c>
      <c r="G136" s="44" t="s">
        <v>6993</v>
      </c>
      <c r="H136" s="44" t="s">
        <v>3420</v>
      </c>
      <c r="I136" s="44" t="s">
        <v>7381</v>
      </c>
      <c r="J136" s="44" t="s">
        <v>3420</v>
      </c>
      <c r="K136" s="44" t="str">
        <f t="shared" si="1"/>
        <v>000100005002006002</v>
      </c>
    </row>
    <row r="137" spans="1:11" s="5" customFormat="1">
      <c r="A137" s="42" t="s">
        <v>3165</v>
      </c>
      <c r="B137" s="42" t="s">
        <v>11161</v>
      </c>
      <c r="C137" s="43">
        <v>4</v>
      </c>
      <c r="D137" s="44" t="s">
        <v>3355</v>
      </c>
      <c r="E137" s="44" t="s">
        <v>3417</v>
      </c>
      <c r="F137" s="44" t="s">
        <v>3986</v>
      </c>
      <c r="G137" s="44" t="s">
        <v>6993</v>
      </c>
      <c r="H137" s="44" t="s">
        <v>3420</v>
      </c>
      <c r="I137" s="44" t="s">
        <v>7381</v>
      </c>
      <c r="J137" s="44" t="s">
        <v>3423</v>
      </c>
      <c r="K137" s="44" t="str">
        <f t="shared" si="1"/>
        <v>000100005002006003</v>
      </c>
    </row>
    <row r="138" spans="1:11" s="5" customFormat="1">
      <c r="A138" s="42" t="s">
        <v>3167</v>
      </c>
      <c r="B138" s="42" t="s">
        <v>11162</v>
      </c>
      <c r="C138" s="43">
        <v>4</v>
      </c>
      <c r="D138" s="44" t="s">
        <v>3355</v>
      </c>
      <c r="E138" s="44" t="s">
        <v>3417</v>
      </c>
      <c r="F138" s="44" t="s">
        <v>3986</v>
      </c>
      <c r="G138" s="44" t="s">
        <v>6993</v>
      </c>
      <c r="H138" s="44" t="s">
        <v>3420</v>
      </c>
      <c r="I138" s="44" t="s">
        <v>7381</v>
      </c>
      <c r="J138" s="44" t="s">
        <v>3426</v>
      </c>
      <c r="K138" s="44" t="str">
        <f t="shared" si="1"/>
        <v>000100005002006004</v>
      </c>
    </row>
    <row r="139" spans="1:11" s="5" customFormat="1">
      <c r="A139" s="42" t="s">
        <v>3169</v>
      </c>
      <c r="B139" s="42" t="s">
        <v>11163</v>
      </c>
      <c r="C139" s="43">
        <v>4</v>
      </c>
      <c r="D139" s="44" t="s">
        <v>3355</v>
      </c>
      <c r="E139" s="44" t="s">
        <v>3417</v>
      </c>
      <c r="F139" s="44" t="s">
        <v>3986</v>
      </c>
      <c r="G139" s="44" t="s">
        <v>6993</v>
      </c>
      <c r="H139" s="44" t="s">
        <v>3420</v>
      </c>
      <c r="I139" s="44" t="s">
        <v>7381</v>
      </c>
      <c r="J139" s="44" t="s">
        <v>6993</v>
      </c>
      <c r="K139" s="44" t="str">
        <f t="shared" si="1"/>
        <v>000100005002006005</v>
      </c>
    </row>
    <row r="140" spans="1:11" s="4" customFormat="1">
      <c r="A140" s="36" t="s">
        <v>725</v>
      </c>
      <c r="B140" s="36" t="s">
        <v>11164</v>
      </c>
      <c r="C140" s="37">
        <v>3</v>
      </c>
      <c r="D140" s="38" t="s">
        <v>3355</v>
      </c>
      <c r="E140" s="38" t="s">
        <v>3417</v>
      </c>
      <c r="F140" s="38" t="s">
        <v>3986</v>
      </c>
      <c r="G140" s="38" t="s">
        <v>6993</v>
      </c>
      <c r="H140" s="38" t="s">
        <v>3420</v>
      </c>
      <c r="I140" s="38" t="s">
        <v>7385</v>
      </c>
      <c r="J140" s="38"/>
      <c r="K140" s="38" t="str">
        <f t="shared" si="1"/>
        <v>000100005002007</v>
      </c>
    </row>
    <row r="141" spans="1:11" s="5" customFormat="1">
      <c r="A141" s="42" t="s">
        <v>3176</v>
      </c>
      <c r="B141" s="42" t="s">
        <v>11165</v>
      </c>
      <c r="C141" s="43">
        <v>4</v>
      </c>
      <c r="D141" s="44" t="s">
        <v>3355</v>
      </c>
      <c r="E141" s="44" t="s">
        <v>3417</v>
      </c>
      <c r="F141" s="44" t="s">
        <v>3986</v>
      </c>
      <c r="G141" s="44" t="s">
        <v>6993</v>
      </c>
      <c r="H141" s="44" t="s">
        <v>3420</v>
      </c>
      <c r="I141" s="44" t="s">
        <v>7385</v>
      </c>
      <c r="J141" s="44" t="s">
        <v>3417</v>
      </c>
      <c r="K141" s="44" t="str">
        <f t="shared" si="1"/>
        <v>000100005002007001</v>
      </c>
    </row>
    <row r="142" spans="1:11" s="5" customFormat="1">
      <c r="A142" s="42" t="s">
        <v>3178</v>
      </c>
      <c r="B142" s="42" t="s">
        <v>11166</v>
      </c>
      <c r="C142" s="43">
        <v>4</v>
      </c>
      <c r="D142" s="44" t="s">
        <v>3355</v>
      </c>
      <c r="E142" s="44" t="s">
        <v>3417</v>
      </c>
      <c r="F142" s="44" t="s">
        <v>3986</v>
      </c>
      <c r="G142" s="44" t="s">
        <v>6993</v>
      </c>
      <c r="H142" s="44" t="s">
        <v>3420</v>
      </c>
      <c r="I142" s="44" t="s">
        <v>7385</v>
      </c>
      <c r="J142" s="44" t="s">
        <v>3420</v>
      </c>
      <c r="K142" s="44" t="str">
        <f t="shared" si="1"/>
        <v>000100005002007002</v>
      </c>
    </row>
    <row r="143" spans="1:11" s="5" customFormat="1">
      <c r="A143" s="42" t="s">
        <v>3180</v>
      </c>
      <c r="B143" s="42" t="s">
        <v>11167</v>
      </c>
      <c r="C143" s="43">
        <v>4</v>
      </c>
      <c r="D143" s="44" t="s">
        <v>3355</v>
      </c>
      <c r="E143" s="44" t="s">
        <v>3417</v>
      </c>
      <c r="F143" s="44" t="s">
        <v>3986</v>
      </c>
      <c r="G143" s="44" t="s">
        <v>6993</v>
      </c>
      <c r="H143" s="44" t="s">
        <v>3420</v>
      </c>
      <c r="I143" s="44" t="s">
        <v>7385</v>
      </c>
      <c r="J143" s="44" t="s">
        <v>3423</v>
      </c>
      <c r="K143" s="44" t="str">
        <f t="shared" ref="K143:K849" si="2">D143&amp;E143&amp;F143&amp;G143&amp;H143&amp;I143&amp;J143</f>
        <v>000100005002007003</v>
      </c>
    </row>
    <row r="144" spans="1:11" s="5" customFormat="1">
      <c r="A144" s="42" t="s">
        <v>3182</v>
      </c>
      <c r="B144" s="42" t="s">
        <v>11168</v>
      </c>
      <c r="C144" s="43">
        <v>4</v>
      </c>
      <c r="D144" s="44" t="s">
        <v>3355</v>
      </c>
      <c r="E144" s="44" t="s">
        <v>3417</v>
      </c>
      <c r="F144" s="44" t="s">
        <v>3986</v>
      </c>
      <c r="G144" s="44" t="s">
        <v>6993</v>
      </c>
      <c r="H144" s="44" t="s">
        <v>3420</v>
      </c>
      <c r="I144" s="44" t="s">
        <v>7385</v>
      </c>
      <c r="J144" s="44" t="s">
        <v>3426</v>
      </c>
      <c r="K144" s="44" t="str">
        <f t="shared" si="2"/>
        <v>000100005002007004</v>
      </c>
    </row>
    <row r="145" spans="1:11" s="5" customFormat="1">
      <c r="A145" s="42" t="s">
        <v>3184</v>
      </c>
      <c r="B145" s="42" t="s">
        <v>11169</v>
      </c>
      <c r="C145" s="43">
        <v>4</v>
      </c>
      <c r="D145" s="44" t="s">
        <v>3355</v>
      </c>
      <c r="E145" s="44" t="s">
        <v>3417</v>
      </c>
      <c r="F145" s="44" t="s">
        <v>3986</v>
      </c>
      <c r="G145" s="44" t="s">
        <v>6993</v>
      </c>
      <c r="H145" s="44" t="s">
        <v>3420</v>
      </c>
      <c r="I145" s="44" t="s">
        <v>7385</v>
      </c>
      <c r="J145" s="44" t="s">
        <v>6993</v>
      </c>
      <c r="K145" s="44" t="str">
        <f t="shared" si="2"/>
        <v>000100005002007005</v>
      </c>
    </row>
    <row r="146" spans="1:11" s="5" customFormat="1">
      <c r="A146" s="42" t="s">
        <v>3186</v>
      </c>
      <c r="B146" s="42" t="s">
        <v>11170</v>
      </c>
      <c r="C146" s="43">
        <v>4</v>
      </c>
      <c r="D146" s="44" t="s">
        <v>3355</v>
      </c>
      <c r="E146" s="44" t="s">
        <v>3417</v>
      </c>
      <c r="F146" s="44" t="s">
        <v>3986</v>
      </c>
      <c r="G146" s="44" t="s">
        <v>6993</v>
      </c>
      <c r="H146" s="44" t="s">
        <v>3420</v>
      </c>
      <c r="I146" s="44" t="s">
        <v>7385</v>
      </c>
      <c r="J146" s="44" t="s">
        <v>7381</v>
      </c>
      <c r="K146" s="44" t="str">
        <f t="shared" si="2"/>
        <v>000100005002007006</v>
      </c>
    </row>
    <row r="147" spans="1:11" s="5" customFormat="1">
      <c r="A147" s="42" t="s">
        <v>3188</v>
      </c>
      <c r="B147" s="42" t="s">
        <v>11171</v>
      </c>
      <c r="C147" s="43">
        <v>4</v>
      </c>
      <c r="D147" s="44" t="s">
        <v>3355</v>
      </c>
      <c r="E147" s="44" t="s">
        <v>3417</v>
      </c>
      <c r="F147" s="44" t="s">
        <v>3986</v>
      </c>
      <c r="G147" s="44" t="s">
        <v>6993</v>
      </c>
      <c r="H147" s="44" t="s">
        <v>3420</v>
      </c>
      <c r="I147" s="44" t="s">
        <v>7385</v>
      </c>
      <c r="J147" s="44" t="s">
        <v>7385</v>
      </c>
      <c r="K147" s="44" t="str">
        <f t="shared" si="2"/>
        <v>000100005002007007</v>
      </c>
    </row>
    <row r="148" spans="1:11" s="5" customFormat="1">
      <c r="A148" s="42" t="s">
        <v>3190</v>
      </c>
      <c r="B148" s="42" t="s">
        <v>11172</v>
      </c>
      <c r="C148" s="43">
        <v>4</v>
      </c>
      <c r="D148" s="44" t="s">
        <v>3355</v>
      </c>
      <c r="E148" s="44" t="s">
        <v>3417</v>
      </c>
      <c r="F148" s="44" t="s">
        <v>3986</v>
      </c>
      <c r="G148" s="44" t="s">
        <v>6993</v>
      </c>
      <c r="H148" s="44" t="s">
        <v>3420</v>
      </c>
      <c r="I148" s="44" t="s">
        <v>7385</v>
      </c>
      <c r="J148" s="44" t="s">
        <v>3987</v>
      </c>
      <c r="K148" s="44" t="str">
        <f t="shared" si="2"/>
        <v>000100005002007008</v>
      </c>
    </row>
    <row r="149" spans="1:11" s="5" customFormat="1">
      <c r="A149" s="42" t="s">
        <v>3192</v>
      </c>
      <c r="B149" s="42" t="s">
        <v>11173</v>
      </c>
      <c r="C149" s="43">
        <v>4</v>
      </c>
      <c r="D149" s="44" t="s">
        <v>3355</v>
      </c>
      <c r="E149" s="44" t="s">
        <v>3417</v>
      </c>
      <c r="F149" s="44" t="s">
        <v>3986</v>
      </c>
      <c r="G149" s="44" t="s">
        <v>6993</v>
      </c>
      <c r="H149" s="44" t="s">
        <v>3420</v>
      </c>
      <c r="I149" s="44" t="s">
        <v>7385</v>
      </c>
      <c r="J149" s="44" t="s">
        <v>6967</v>
      </c>
      <c r="K149" s="44" t="str">
        <f t="shared" si="2"/>
        <v>000100005002007009</v>
      </c>
    </row>
    <row r="150" spans="1:11" s="5" customFormat="1">
      <c r="A150" s="42" t="s">
        <v>3194</v>
      </c>
      <c r="B150" s="42" t="s">
        <v>11174</v>
      </c>
      <c r="C150" s="43">
        <v>4</v>
      </c>
      <c r="D150" s="44" t="s">
        <v>3355</v>
      </c>
      <c r="E150" s="44" t="s">
        <v>3417</v>
      </c>
      <c r="F150" s="44" t="s">
        <v>3986</v>
      </c>
      <c r="G150" s="44" t="s">
        <v>6993</v>
      </c>
      <c r="H150" s="44" t="s">
        <v>3420</v>
      </c>
      <c r="I150" s="44" t="s">
        <v>7385</v>
      </c>
      <c r="J150" s="44" t="s">
        <v>3401</v>
      </c>
      <c r="K150" s="44" t="str">
        <f t="shared" si="2"/>
        <v>000100005002007010</v>
      </c>
    </row>
    <row r="151" spans="1:11" s="5" customFormat="1">
      <c r="A151" s="42" t="s">
        <v>3196</v>
      </c>
      <c r="B151" s="42" t="s">
        <v>11175</v>
      </c>
      <c r="C151" s="43">
        <v>4</v>
      </c>
      <c r="D151" s="44" t="s">
        <v>3355</v>
      </c>
      <c r="E151" s="44" t="s">
        <v>3417</v>
      </c>
      <c r="F151" s="44" t="s">
        <v>3986</v>
      </c>
      <c r="G151" s="44" t="s">
        <v>6993</v>
      </c>
      <c r="H151" s="44" t="s">
        <v>3420</v>
      </c>
      <c r="I151" s="44" t="s">
        <v>7385</v>
      </c>
      <c r="J151" s="44" t="s">
        <v>3404</v>
      </c>
      <c r="K151" s="44" t="str">
        <f t="shared" si="2"/>
        <v>000100005002007011</v>
      </c>
    </row>
    <row r="152" spans="1:11" s="5" customFormat="1">
      <c r="A152" s="42" t="s">
        <v>3198</v>
      </c>
      <c r="B152" s="42" t="s">
        <v>11176</v>
      </c>
      <c r="C152" s="43">
        <v>4</v>
      </c>
      <c r="D152" s="44" t="s">
        <v>3355</v>
      </c>
      <c r="E152" s="44" t="s">
        <v>3417</v>
      </c>
      <c r="F152" s="44" t="s">
        <v>3986</v>
      </c>
      <c r="G152" s="44" t="s">
        <v>6993</v>
      </c>
      <c r="H152" s="44" t="s">
        <v>3420</v>
      </c>
      <c r="I152" s="44" t="s">
        <v>7385</v>
      </c>
      <c r="J152" s="44" t="s">
        <v>6973</v>
      </c>
      <c r="K152" s="44" t="str">
        <f t="shared" si="2"/>
        <v>000100005002007012</v>
      </c>
    </row>
    <row r="153" spans="1:11" s="5" customFormat="1">
      <c r="A153" s="42" t="s">
        <v>3200</v>
      </c>
      <c r="B153" s="42" t="s">
        <v>11177</v>
      </c>
      <c r="C153" s="43">
        <v>4</v>
      </c>
      <c r="D153" s="44" t="s">
        <v>3355</v>
      </c>
      <c r="E153" s="44" t="s">
        <v>3417</v>
      </c>
      <c r="F153" s="44" t="s">
        <v>3986</v>
      </c>
      <c r="G153" s="44" t="s">
        <v>6993</v>
      </c>
      <c r="H153" s="44" t="s">
        <v>3420</v>
      </c>
      <c r="I153" s="44" t="s">
        <v>7385</v>
      </c>
      <c r="J153" s="44" t="s">
        <v>6976</v>
      </c>
      <c r="K153" s="44" t="str">
        <f t="shared" si="2"/>
        <v>000100005002007013</v>
      </c>
    </row>
    <row r="154" spans="1:11" s="5" customFormat="1">
      <c r="A154" s="42" t="s">
        <v>3202</v>
      </c>
      <c r="B154" s="42" t="s">
        <v>11178</v>
      </c>
      <c r="C154" s="43">
        <v>4</v>
      </c>
      <c r="D154" s="44" t="s">
        <v>3355</v>
      </c>
      <c r="E154" s="44" t="s">
        <v>3417</v>
      </c>
      <c r="F154" s="44" t="s">
        <v>3986</v>
      </c>
      <c r="G154" s="44" t="s">
        <v>6993</v>
      </c>
      <c r="H154" s="44" t="s">
        <v>3420</v>
      </c>
      <c r="I154" s="44" t="s">
        <v>7385</v>
      </c>
      <c r="J154" s="44" t="s">
        <v>6979</v>
      </c>
      <c r="K154" s="44" t="str">
        <f t="shared" si="2"/>
        <v>000100005002007014</v>
      </c>
    </row>
    <row r="155" spans="1:11" s="5" customFormat="1">
      <c r="A155" s="42" t="s">
        <v>3204</v>
      </c>
      <c r="B155" s="42" t="s">
        <v>11179</v>
      </c>
      <c r="C155" s="43">
        <v>4</v>
      </c>
      <c r="D155" s="44" t="s">
        <v>3355</v>
      </c>
      <c r="E155" s="44" t="s">
        <v>3417</v>
      </c>
      <c r="F155" s="44" t="s">
        <v>3986</v>
      </c>
      <c r="G155" s="44" t="s">
        <v>6993</v>
      </c>
      <c r="H155" s="44" t="s">
        <v>3420</v>
      </c>
      <c r="I155" s="44" t="s">
        <v>7385</v>
      </c>
      <c r="J155" s="44" t="s">
        <v>6982</v>
      </c>
      <c r="K155" s="44" t="str">
        <f t="shared" si="2"/>
        <v>000100005002007015</v>
      </c>
    </row>
    <row r="156" spans="1:11" s="6" customFormat="1">
      <c r="A156" s="29" t="s">
        <v>3972</v>
      </c>
      <c r="B156" s="29" t="s">
        <v>11180</v>
      </c>
      <c r="C156" s="30">
        <v>3</v>
      </c>
      <c r="D156" s="31" t="s">
        <v>3355</v>
      </c>
      <c r="E156" s="31" t="s">
        <v>3417</v>
      </c>
      <c r="F156" s="31" t="s">
        <v>3986</v>
      </c>
      <c r="G156" s="31" t="s">
        <v>6993</v>
      </c>
      <c r="H156" s="31" t="s">
        <v>3420</v>
      </c>
      <c r="I156" s="31" t="s">
        <v>3987</v>
      </c>
      <c r="J156" s="31"/>
      <c r="K156" s="23" t="str">
        <f t="shared" si="2"/>
        <v>000100005002008</v>
      </c>
    </row>
    <row r="157" spans="1:11" s="6" customFormat="1">
      <c r="A157" s="29" t="s">
        <v>3973</v>
      </c>
      <c r="B157" s="29" t="s">
        <v>11181</v>
      </c>
      <c r="C157" s="30">
        <v>3</v>
      </c>
      <c r="D157" s="31" t="s">
        <v>3355</v>
      </c>
      <c r="E157" s="31" t="s">
        <v>3417</v>
      </c>
      <c r="F157" s="31" t="s">
        <v>3986</v>
      </c>
      <c r="G157" s="31" t="s">
        <v>6993</v>
      </c>
      <c r="H157" s="31" t="s">
        <v>3420</v>
      </c>
      <c r="I157" s="31" t="s">
        <v>6967</v>
      </c>
      <c r="J157" s="31"/>
      <c r="K157" s="23" t="str">
        <f t="shared" si="2"/>
        <v>000100005002009</v>
      </c>
    </row>
    <row r="158" spans="1:11" s="6" customFormat="1">
      <c r="A158" s="29" t="s">
        <v>3974</v>
      </c>
      <c r="B158" s="29" t="s">
        <v>11182</v>
      </c>
      <c r="C158" s="30">
        <v>3</v>
      </c>
      <c r="D158" s="31" t="s">
        <v>3355</v>
      </c>
      <c r="E158" s="31" t="s">
        <v>3417</v>
      </c>
      <c r="F158" s="31" t="s">
        <v>3986</v>
      </c>
      <c r="G158" s="31" t="s">
        <v>6993</v>
      </c>
      <c r="H158" s="31" t="s">
        <v>3420</v>
      </c>
      <c r="I158" s="31" t="s">
        <v>3401</v>
      </c>
      <c r="J158" s="31"/>
      <c r="K158" s="23" t="str">
        <f t="shared" si="2"/>
        <v>000100005002010</v>
      </c>
    </row>
    <row r="159" spans="1:11">
      <c r="A159" s="21" t="s">
        <v>874</v>
      </c>
      <c r="B159" s="21" t="s">
        <v>11183</v>
      </c>
      <c r="C159" s="22">
        <v>3</v>
      </c>
      <c r="D159" s="23" t="s">
        <v>3355</v>
      </c>
      <c r="E159" s="23" t="s">
        <v>3417</v>
      </c>
      <c r="F159" s="23" t="s">
        <v>3986</v>
      </c>
      <c r="G159" s="23" t="s">
        <v>6993</v>
      </c>
      <c r="H159" s="23" t="s">
        <v>3420</v>
      </c>
      <c r="I159" s="23" t="s">
        <v>3404</v>
      </c>
      <c r="J159" s="23"/>
      <c r="K159" s="23" t="str">
        <f t="shared" si="2"/>
        <v>000100005002011</v>
      </c>
    </row>
    <row r="160" spans="1:11" s="7" customFormat="1">
      <c r="A160" s="27" t="s">
        <v>3972</v>
      </c>
      <c r="B160" s="27" t="s">
        <v>11180</v>
      </c>
      <c r="C160" s="28">
        <v>4</v>
      </c>
      <c r="D160" s="35" t="s">
        <v>3355</v>
      </c>
      <c r="E160" s="35" t="s">
        <v>3417</v>
      </c>
      <c r="F160" s="35" t="s">
        <v>3986</v>
      </c>
      <c r="G160" s="35" t="s">
        <v>6993</v>
      </c>
      <c r="H160" s="35" t="s">
        <v>3420</v>
      </c>
      <c r="I160" s="35" t="s">
        <v>3404</v>
      </c>
      <c r="J160" s="35" t="s">
        <v>3417</v>
      </c>
      <c r="K160" s="35" t="str">
        <f t="shared" si="2"/>
        <v>000100005002011001</v>
      </c>
    </row>
    <row r="161" spans="1:12" s="7" customFormat="1">
      <c r="A161" s="27" t="s">
        <v>3973</v>
      </c>
      <c r="B161" s="27" t="s">
        <v>11181</v>
      </c>
      <c r="C161" s="28">
        <v>4</v>
      </c>
      <c r="D161" s="35" t="s">
        <v>3355</v>
      </c>
      <c r="E161" s="35" t="s">
        <v>3417</v>
      </c>
      <c r="F161" s="35" t="s">
        <v>3986</v>
      </c>
      <c r="G161" s="35" t="s">
        <v>6993</v>
      </c>
      <c r="H161" s="35" t="s">
        <v>3420</v>
      </c>
      <c r="I161" s="35" t="s">
        <v>3404</v>
      </c>
      <c r="J161" s="35" t="s">
        <v>3420</v>
      </c>
      <c r="K161" s="35" t="str">
        <f t="shared" si="2"/>
        <v>000100005002011002</v>
      </c>
    </row>
    <row r="162" spans="1:12" s="7" customFormat="1">
      <c r="A162" s="27" t="s">
        <v>3974</v>
      </c>
      <c r="B162" s="27" t="s">
        <v>11184</v>
      </c>
      <c r="C162" s="28">
        <v>4</v>
      </c>
      <c r="D162" s="35" t="s">
        <v>3355</v>
      </c>
      <c r="E162" s="35" t="s">
        <v>3417</v>
      </c>
      <c r="F162" s="35" t="s">
        <v>3986</v>
      </c>
      <c r="G162" s="35" t="s">
        <v>6993</v>
      </c>
      <c r="H162" s="35" t="s">
        <v>3420</v>
      </c>
      <c r="I162" s="35" t="s">
        <v>3404</v>
      </c>
      <c r="J162" s="35" t="s">
        <v>3423</v>
      </c>
      <c r="K162" s="35" t="str">
        <f t="shared" si="2"/>
        <v>000100005002011003</v>
      </c>
    </row>
    <row r="163" spans="1:12" s="7" customFormat="1">
      <c r="A163" s="21" t="s">
        <v>11185</v>
      </c>
      <c r="B163" s="21" t="s">
        <v>11186</v>
      </c>
      <c r="C163" s="22">
        <v>3</v>
      </c>
      <c r="D163" s="23" t="s">
        <v>3355</v>
      </c>
      <c r="E163" s="23" t="s">
        <v>3417</v>
      </c>
      <c r="F163" s="23" t="s">
        <v>3986</v>
      </c>
      <c r="G163" s="23" t="s">
        <v>6993</v>
      </c>
      <c r="H163" s="23" t="s">
        <v>3420</v>
      </c>
      <c r="I163" s="23" t="s">
        <v>6973</v>
      </c>
      <c r="J163" s="23"/>
      <c r="K163" s="23" t="str">
        <f t="shared" si="2"/>
        <v>000100005002012</v>
      </c>
      <c r="L163" s="45" t="s">
        <v>9830</v>
      </c>
    </row>
    <row r="164" spans="1:12" s="7" customFormat="1">
      <c r="A164" s="27" t="s">
        <v>1845</v>
      </c>
      <c r="B164" s="27" t="str">
        <f>"兴趣爱好/移动端行为偏好信息/"&amp;A163&amp;"/"&amp;A164</f>
        <v>兴趣爱好/移动端行为偏好信息/是否下载车资讯APP/是</v>
      </c>
      <c r="C164" s="28">
        <v>4</v>
      </c>
      <c r="D164" s="35" t="s">
        <v>3355</v>
      </c>
      <c r="E164" s="35" t="s">
        <v>3417</v>
      </c>
      <c r="F164" s="35" t="s">
        <v>3986</v>
      </c>
      <c r="G164" s="35" t="s">
        <v>6993</v>
      </c>
      <c r="H164" s="35" t="s">
        <v>3420</v>
      </c>
      <c r="I164" s="35" t="s">
        <v>6973</v>
      </c>
      <c r="J164" s="35" t="s">
        <v>3417</v>
      </c>
      <c r="K164" s="35" t="str">
        <f t="shared" si="2"/>
        <v>000100005002012001</v>
      </c>
      <c r="L164" s="45"/>
    </row>
    <row r="165" spans="1:12" s="7" customFormat="1">
      <c r="A165" s="21" t="s">
        <v>11187</v>
      </c>
      <c r="B165" s="21" t="s">
        <v>11188</v>
      </c>
      <c r="C165" s="22">
        <v>3</v>
      </c>
      <c r="D165" s="23" t="s">
        <v>3355</v>
      </c>
      <c r="E165" s="23" t="s">
        <v>3417</v>
      </c>
      <c r="F165" s="23" t="s">
        <v>3986</v>
      </c>
      <c r="G165" s="23" t="s">
        <v>6993</v>
      </c>
      <c r="H165" s="23" t="s">
        <v>3420</v>
      </c>
      <c r="I165" s="23" t="s">
        <v>6976</v>
      </c>
      <c r="J165" s="23"/>
      <c r="K165" s="23" t="str">
        <f t="shared" si="2"/>
        <v>000100005002013</v>
      </c>
      <c r="L165" s="45" t="s">
        <v>9830</v>
      </c>
    </row>
    <row r="166" spans="1:12" s="7" customFormat="1">
      <c r="A166" s="27" t="s">
        <v>1845</v>
      </c>
      <c r="B166" s="27" t="str">
        <f>"兴趣爱好/移动端行为偏好信息/"&amp;A165&amp;"/"&amp;A166</f>
        <v>兴趣爱好/移动端行为偏好信息/是否下载买卖车APP/是</v>
      </c>
      <c r="C166" s="28">
        <v>4</v>
      </c>
      <c r="D166" s="35" t="s">
        <v>3355</v>
      </c>
      <c r="E166" s="35" t="s">
        <v>3417</v>
      </c>
      <c r="F166" s="35" t="s">
        <v>3986</v>
      </c>
      <c r="G166" s="35" t="s">
        <v>6993</v>
      </c>
      <c r="H166" s="35" t="s">
        <v>3420</v>
      </c>
      <c r="I166" s="35" t="s">
        <v>6976</v>
      </c>
      <c r="J166" s="35" t="s">
        <v>3417</v>
      </c>
      <c r="K166" s="35" t="str">
        <f t="shared" si="2"/>
        <v>000100005002013001</v>
      </c>
      <c r="L166" s="45"/>
    </row>
    <row r="167" spans="1:12" s="7" customFormat="1">
      <c r="A167" s="21" t="s">
        <v>11189</v>
      </c>
      <c r="B167" s="21" t="str">
        <f>"兴趣爱好/移动端行为偏好信息/"&amp;A167</f>
        <v>兴趣爱好/移动端行为偏好信息/是否下载网上商城APP</v>
      </c>
      <c r="C167" s="22">
        <v>3</v>
      </c>
      <c r="D167" s="23" t="s">
        <v>3355</v>
      </c>
      <c r="E167" s="23" t="s">
        <v>3417</v>
      </c>
      <c r="F167" s="23" t="s">
        <v>3986</v>
      </c>
      <c r="G167" s="23" t="s">
        <v>6993</v>
      </c>
      <c r="H167" s="23" t="s">
        <v>3420</v>
      </c>
      <c r="I167" s="23" t="s">
        <v>6979</v>
      </c>
      <c r="J167" s="23"/>
      <c r="K167" s="23" t="str">
        <f t="shared" si="2"/>
        <v>000100005002014</v>
      </c>
      <c r="L167" s="45"/>
    </row>
    <row r="168" spans="1:12" s="7" customFormat="1">
      <c r="A168" s="27" t="s">
        <v>1845</v>
      </c>
      <c r="B168" s="27" t="str">
        <f>"兴趣爱好/移动端行为偏好信息/"&amp;A167&amp;"/"&amp;A168</f>
        <v>兴趣爱好/移动端行为偏好信息/是否下载网上商城APP/是</v>
      </c>
      <c r="C168" s="28">
        <v>4</v>
      </c>
      <c r="D168" s="35" t="s">
        <v>3355</v>
      </c>
      <c r="E168" s="35" t="s">
        <v>3417</v>
      </c>
      <c r="F168" s="35" t="s">
        <v>3986</v>
      </c>
      <c r="G168" s="35" t="s">
        <v>6993</v>
      </c>
      <c r="H168" s="35" t="s">
        <v>3420</v>
      </c>
      <c r="I168" s="35" t="s">
        <v>6979</v>
      </c>
      <c r="J168" s="35" t="s">
        <v>3417</v>
      </c>
      <c r="K168" s="35" t="str">
        <f t="shared" si="2"/>
        <v>000100005002014001</v>
      </c>
      <c r="L168" s="45"/>
    </row>
    <row r="169" spans="1:12" s="7" customFormat="1">
      <c r="A169" s="21" t="s">
        <v>11190</v>
      </c>
      <c r="B169" s="21" t="str">
        <f t="shared" ref="B169:B245" si="3">"兴趣爱好/移动端行为偏好信息/"&amp;A169</f>
        <v>兴趣爱好/移动端行为偏好信息/是否下载团购APP</v>
      </c>
      <c r="C169" s="22">
        <v>3</v>
      </c>
      <c r="D169" s="23" t="s">
        <v>3355</v>
      </c>
      <c r="E169" s="23" t="s">
        <v>3417</v>
      </c>
      <c r="F169" s="23" t="s">
        <v>3986</v>
      </c>
      <c r="G169" s="23" t="s">
        <v>6993</v>
      </c>
      <c r="H169" s="23" t="s">
        <v>3420</v>
      </c>
      <c r="I169" s="23" t="s">
        <v>6982</v>
      </c>
      <c r="J169" s="23"/>
      <c r="K169" s="23" t="str">
        <f t="shared" si="2"/>
        <v>000100005002015</v>
      </c>
      <c r="L169" s="45"/>
    </row>
    <row r="170" spans="1:12" s="7" customFormat="1">
      <c r="A170" s="27" t="s">
        <v>1845</v>
      </c>
      <c r="B170" s="27" t="str">
        <f>"兴趣爱好/移动端行为偏好信息/"&amp;A169&amp;"/"&amp;A170</f>
        <v>兴趣爱好/移动端行为偏好信息/是否下载团购APP/是</v>
      </c>
      <c r="C170" s="28">
        <v>4</v>
      </c>
      <c r="D170" s="35" t="s">
        <v>3355</v>
      </c>
      <c r="E170" s="35" t="s">
        <v>3417</v>
      </c>
      <c r="F170" s="35" t="s">
        <v>3986</v>
      </c>
      <c r="G170" s="35" t="s">
        <v>6993</v>
      </c>
      <c r="H170" s="35" t="s">
        <v>3420</v>
      </c>
      <c r="I170" s="35" t="s">
        <v>6982</v>
      </c>
      <c r="J170" s="35" t="s">
        <v>3417</v>
      </c>
      <c r="K170" s="35" t="str">
        <f t="shared" si="2"/>
        <v>000100005002015001</v>
      </c>
      <c r="L170" s="45"/>
    </row>
    <row r="171" spans="1:12" s="7" customFormat="1">
      <c r="A171" s="21" t="s">
        <v>11191</v>
      </c>
      <c r="B171" s="21" t="str">
        <f t="shared" si="3"/>
        <v>兴趣爱好/移动端行为偏好信息/是否下载导购APP</v>
      </c>
      <c r="C171" s="22">
        <v>3</v>
      </c>
      <c r="D171" s="23" t="s">
        <v>3355</v>
      </c>
      <c r="E171" s="23" t="s">
        <v>3417</v>
      </c>
      <c r="F171" s="23" t="s">
        <v>3986</v>
      </c>
      <c r="G171" s="23" t="s">
        <v>6993</v>
      </c>
      <c r="H171" s="23" t="s">
        <v>3420</v>
      </c>
      <c r="I171" s="23" t="s">
        <v>6985</v>
      </c>
      <c r="J171" s="23"/>
      <c r="K171" s="23" t="str">
        <f t="shared" si="2"/>
        <v>000100005002016</v>
      </c>
      <c r="L171" s="45"/>
    </row>
    <row r="172" spans="1:12" s="7" customFormat="1">
      <c r="A172" s="27" t="s">
        <v>1845</v>
      </c>
      <c r="B172" s="27" t="str">
        <f>"兴趣爱好/移动端行为偏好信息/"&amp;A171&amp;"/"&amp;A172</f>
        <v>兴趣爱好/移动端行为偏好信息/是否下载导购APP/是</v>
      </c>
      <c r="C172" s="28">
        <v>4</v>
      </c>
      <c r="D172" s="35" t="s">
        <v>3355</v>
      </c>
      <c r="E172" s="35" t="s">
        <v>3417</v>
      </c>
      <c r="F172" s="35" t="s">
        <v>3986</v>
      </c>
      <c r="G172" s="35" t="s">
        <v>6993</v>
      </c>
      <c r="H172" s="35" t="s">
        <v>3420</v>
      </c>
      <c r="I172" s="35" t="s">
        <v>6985</v>
      </c>
      <c r="J172" s="35" t="s">
        <v>3417</v>
      </c>
      <c r="K172" s="35" t="str">
        <f t="shared" si="2"/>
        <v>000100005002016001</v>
      </c>
      <c r="L172" s="45"/>
    </row>
    <row r="173" spans="1:12" s="7" customFormat="1">
      <c r="A173" s="21" t="s">
        <v>11192</v>
      </c>
      <c r="B173" s="21" t="str">
        <f t="shared" si="3"/>
        <v>兴趣爱好/移动端行为偏好信息/是否下载比价APP</v>
      </c>
      <c r="C173" s="22">
        <v>3</v>
      </c>
      <c r="D173" s="23" t="s">
        <v>3355</v>
      </c>
      <c r="E173" s="23" t="s">
        <v>3417</v>
      </c>
      <c r="F173" s="23" t="s">
        <v>3986</v>
      </c>
      <c r="G173" s="23" t="s">
        <v>6993</v>
      </c>
      <c r="H173" s="23" t="s">
        <v>3420</v>
      </c>
      <c r="I173" s="23" t="s">
        <v>6988</v>
      </c>
      <c r="J173" s="23"/>
      <c r="K173" s="23" t="str">
        <f t="shared" si="2"/>
        <v>000100005002017</v>
      </c>
      <c r="L173" s="45"/>
    </row>
    <row r="174" spans="1:12" s="7" customFormat="1">
      <c r="A174" s="27" t="s">
        <v>1845</v>
      </c>
      <c r="B174" s="27" t="str">
        <f>"兴趣爱好/移动端行为偏好信息/"&amp;A173&amp;"/"&amp;A174</f>
        <v>兴趣爱好/移动端行为偏好信息/是否下载比价APP/是</v>
      </c>
      <c r="C174" s="28">
        <v>4</v>
      </c>
      <c r="D174" s="35" t="s">
        <v>3355</v>
      </c>
      <c r="E174" s="35" t="s">
        <v>3417</v>
      </c>
      <c r="F174" s="35" t="s">
        <v>3986</v>
      </c>
      <c r="G174" s="35" t="s">
        <v>6993</v>
      </c>
      <c r="H174" s="35" t="s">
        <v>3420</v>
      </c>
      <c r="I174" s="35" t="s">
        <v>6988</v>
      </c>
      <c r="J174" s="35" t="s">
        <v>3417</v>
      </c>
      <c r="K174" s="35" t="str">
        <f t="shared" si="2"/>
        <v>000100005002017001</v>
      </c>
      <c r="L174" s="45"/>
    </row>
    <row r="175" spans="1:12" s="7" customFormat="1">
      <c r="A175" s="21" t="s">
        <v>11193</v>
      </c>
      <c r="B175" s="21" t="str">
        <f t="shared" si="3"/>
        <v>兴趣爱好/移动端行为偏好信息/是否下载购物分享APP</v>
      </c>
      <c r="C175" s="22">
        <v>3</v>
      </c>
      <c r="D175" s="23" t="s">
        <v>3355</v>
      </c>
      <c r="E175" s="23" t="s">
        <v>3417</v>
      </c>
      <c r="F175" s="23" t="s">
        <v>3986</v>
      </c>
      <c r="G175" s="23" t="s">
        <v>6993</v>
      </c>
      <c r="H175" s="23" t="s">
        <v>3420</v>
      </c>
      <c r="I175" s="23" t="s">
        <v>6946</v>
      </c>
      <c r="J175" s="23"/>
      <c r="K175" s="23" t="str">
        <f t="shared" si="2"/>
        <v>000100005002018</v>
      </c>
      <c r="L175" s="45"/>
    </row>
    <row r="176" spans="1:12" s="7" customFormat="1">
      <c r="A176" s="27" t="s">
        <v>1845</v>
      </c>
      <c r="B176" s="27" t="str">
        <f>"兴趣爱好/移动端行为偏好信息/"&amp;A175&amp;"/"&amp;A176</f>
        <v>兴趣爱好/移动端行为偏好信息/是否下载购物分享APP/是</v>
      </c>
      <c r="C176" s="28">
        <v>4</v>
      </c>
      <c r="D176" s="35" t="s">
        <v>3355</v>
      </c>
      <c r="E176" s="35" t="s">
        <v>3417</v>
      </c>
      <c r="F176" s="35" t="s">
        <v>3986</v>
      </c>
      <c r="G176" s="35" t="s">
        <v>6993</v>
      </c>
      <c r="H176" s="35" t="s">
        <v>3420</v>
      </c>
      <c r="I176" s="35" t="s">
        <v>6946</v>
      </c>
      <c r="J176" s="35" t="s">
        <v>3417</v>
      </c>
      <c r="K176" s="35" t="str">
        <f t="shared" si="2"/>
        <v>000100005002018001</v>
      </c>
      <c r="L176" s="45"/>
    </row>
    <row r="177" spans="1:12" s="7" customFormat="1">
      <c r="A177" s="21" t="s">
        <v>11194</v>
      </c>
      <c r="B177" s="21" t="str">
        <f t="shared" si="3"/>
        <v>兴趣爱好/移动端行为偏好信息/是否下载海淘APP</v>
      </c>
      <c r="C177" s="22">
        <v>3</v>
      </c>
      <c r="D177" s="23" t="s">
        <v>3355</v>
      </c>
      <c r="E177" s="23" t="s">
        <v>3417</v>
      </c>
      <c r="F177" s="23" t="s">
        <v>3986</v>
      </c>
      <c r="G177" s="23" t="s">
        <v>6993</v>
      </c>
      <c r="H177" s="23" t="s">
        <v>3420</v>
      </c>
      <c r="I177" s="23" t="s">
        <v>6949</v>
      </c>
      <c r="J177" s="23"/>
      <c r="K177" s="23" t="str">
        <f t="shared" si="2"/>
        <v>000100005002019</v>
      </c>
      <c r="L177" s="45"/>
    </row>
    <row r="178" spans="1:12" s="7" customFormat="1">
      <c r="A178" s="27" t="s">
        <v>1845</v>
      </c>
      <c r="B178" s="27" t="str">
        <f>"兴趣爱好/移动端行为偏好信息/"&amp;A177&amp;"/"&amp;A178</f>
        <v>兴趣爱好/移动端行为偏好信息/是否下载海淘APP/是</v>
      </c>
      <c r="C178" s="28">
        <v>4</v>
      </c>
      <c r="D178" s="35" t="s">
        <v>3355</v>
      </c>
      <c r="E178" s="35" t="s">
        <v>3417</v>
      </c>
      <c r="F178" s="35" t="s">
        <v>3986</v>
      </c>
      <c r="G178" s="35" t="s">
        <v>6993</v>
      </c>
      <c r="H178" s="35" t="s">
        <v>3420</v>
      </c>
      <c r="I178" s="35" t="s">
        <v>6949</v>
      </c>
      <c r="J178" s="35" t="s">
        <v>3417</v>
      </c>
      <c r="K178" s="35" t="str">
        <f t="shared" si="2"/>
        <v>000100005002019001</v>
      </c>
      <c r="L178" s="45"/>
    </row>
    <row r="179" spans="1:12" s="7" customFormat="1">
      <c r="A179" s="21" t="s">
        <v>11195</v>
      </c>
      <c r="B179" s="21" t="str">
        <f t="shared" si="3"/>
        <v>兴趣爱好/移动端行为偏好信息/是否下载胎教读物APP</v>
      </c>
      <c r="C179" s="22">
        <v>3</v>
      </c>
      <c r="D179" s="23" t="s">
        <v>3355</v>
      </c>
      <c r="E179" s="23" t="s">
        <v>3417</v>
      </c>
      <c r="F179" s="23" t="s">
        <v>3986</v>
      </c>
      <c r="G179" s="23" t="s">
        <v>6993</v>
      </c>
      <c r="H179" s="23" t="s">
        <v>3420</v>
      </c>
      <c r="I179" s="23" t="s">
        <v>6952</v>
      </c>
      <c r="J179" s="23"/>
      <c r="K179" s="23" t="str">
        <f t="shared" si="2"/>
        <v>000100005002020</v>
      </c>
      <c r="L179" s="45"/>
    </row>
    <row r="180" spans="1:12" s="7" customFormat="1">
      <c r="A180" s="27" t="s">
        <v>1845</v>
      </c>
      <c r="B180" s="27" t="str">
        <f>"兴趣爱好/移动端行为偏好信息/"&amp;A179&amp;"/"&amp;A180</f>
        <v>兴趣爱好/移动端行为偏好信息/是否下载胎教读物APP/是</v>
      </c>
      <c r="C180" s="28">
        <v>4</v>
      </c>
      <c r="D180" s="35" t="s">
        <v>3355</v>
      </c>
      <c r="E180" s="35" t="s">
        <v>3417</v>
      </c>
      <c r="F180" s="35" t="s">
        <v>3986</v>
      </c>
      <c r="G180" s="35" t="s">
        <v>6993</v>
      </c>
      <c r="H180" s="35" t="s">
        <v>3420</v>
      </c>
      <c r="I180" s="35" t="s">
        <v>6952</v>
      </c>
      <c r="J180" s="35" t="s">
        <v>3417</v>
      </c>
      <c r="K180" s="35" t="str">
        <f t="shared" si="2"/>
        <v>000100005002020001</v>
      </c>
      <c r="L180" s="45"/>
    </row>
    <row r="181" spans="1:12" s="7" customFormat="1">
      <c r="A181" s="21" t="s">
        <v>11196</v>
      </c>
      <c r="B181" s="21" t="str">
        <f t="shared" si="3"/>
        <v>兴趣爱好/移动端行为偏好信息/是否下载少儿读物APP</v>
      </c>
      <c r="C181" s="22">
        <v>3</v>
      </c>
      <c r="D181" s="23" t="s">
        <v>3355</v>
      </c>
      <c r="E181" s="23" t="s">
        <v>3417</v>
      </c>
      <c r="F181" s="23" t="s">
        <v>3986</v>
      </c>
      <c r="G181" s="23" t="s">
        <v>6993</v>
      </c>
      <c r="H181" s="23" t="s">
        <v>3420</v>
      </c>
      <c r="I181" s="23" t="s">
        <v>6955</v>
      </c>
      <c r="J181" s="23"/>
      <c r="K181" s="23" t="str">
        <f t="shared" si="2"/>
        <v>000100005002021</v>
      </c>
      <c r="L181" s="45"/>
    </row>
    <row r="182" spans="1:12" s="7" customFormat="1">
      <c r="A182" s="27" t="s">
        <v>1845</v>
      </c>
      <c r="B182" s="27" t="str">
        <f>"兴趣爱好/移动端行为偏好信息/"&amp;A181&amp;"/"&amp;A182</f>
        <v>兴趣爱好/移动端行为偏好信息/是否下载少儿读物APP/是</v>
      </c>
      <c r="C182" s="28">
        <v>4</v>
      </c>
      <c r="D182" s="35" t="s">
        <v>3355</v>
      </c>
      <c r="E182" s="35" t="s">
        <v>3417</v>
      </c>
      <c r="F182" s="35" t="s">
        <v>3986</v>
      </c>
      <c r="G182" s="35" t="s">
        <v>6993</v>
      </c>
      <c r="H182" s="35" t="s">
        <v>3420</v>
      </c>
      <c r="I182" s="35" t="s">
        <v>6955</v>
      </c>
      <c r="J182" s="35" t="s">
        <v>3417</v>
      </c>
      <c r="K182" s="35" t="str">
        <f t="shared" si="2"/>
        <v>000100005002021001</v>
      </c>
      <c r="L182" s="45"/>
    </row>
    <row r="183" spans="1:12" s="7" customFormat="1">
      <c r="A183" s="21" t="s">
        <v>11197</v>
      </c>
      <c r="B183" s="21" t="str">
        <f t="shared" si="3"/>
        <v>兴趣爱好/移动端行为偏好信息/是否下载小说APP</v>
      </c>
      <c r="C183" s="22">
        <v>3</v>
      </c>
      <c r="D183" s="23" t="s">
        <v>3355</v>
      </c>
      <c r="E183" s="23" t="s">
        <v>3417</v>
      </c>
      <c r="F183" s="23" t="s">
        <v>3986</v>
      </c>
      <c r="G183" s="23" t="s">
        <v>6993</v>
      </c>
      <c r="H183" s="23" t="s">
        <v>3420</v>
      </c>
      <c r="I183" s="23" t="s">
        <v>6958</v>
      </c>
      <c r="J183" s="23"/>
      <c r="K183" s="23" t="str">
        <f t="shared" si="2"/>
        <v>000100005002022</v>
      </c>
      <c r="L183" s="45"/>
    </row>
    <row r="184" spans="1:12" s="7" customFormat="1">
      <c r="A184" s="27" t="s">
        <v>1845</v>
      </c>
      <c r="B184" s="27" t="str">
        <f>"兴趣爱好/移动端行为偏好信息/"&amp;A183&amp;"/"&amp;A184</f>
        <v>兴趣爱好/移动端行为偏好信息/是否下载小说APP/是</v>
      </c>
      <c r="C184" s="28">
        <v>4</v>
      </c>
      <c r="D184" s="35" t="s">
        <v>3355</v>
      </c>
      <c r="E184" s="35" t="s">
        <v>3417</v>
      </c>
      <c r="F184" s="35" t="s">
        <v>3986</v>
      </c>
      <c r="G184" s="35" t="s">
        <v>6993</v>
      </c>
      <c r="H184" s="35" t="s">
        <v>3420</v>
      </c>
      <c r="I184" s="35" t="s">
        <v>6958</v>
      </c>
      <c r="J184" s="35" t="s">
        <v>3417</v>
      </c>
      <c r="K184" s="35" t="str">
        <f t="shared" si="2"/>
        <v>000100005002022001</v>
      </c>
      <c r="L184" s="45"/>
    </row>
    <row r="185" spans="1:12" s="7" customFormat="1">
      <c r="A185" s="21" t="s">
        <v>11198</v>
      </c>
      <c r="B185" s="21" t="str">
        <f t="shared" si="3"/>
        <v>兴趣爱好/移动端行为偏好信息/是否下载期刊杂志APP</v>
      </c>
      <c r="C185" s="22">
        <v>3</v>
      </c>
      <c r="D185" s="23" t="s">
        <v>3355</v>
      </c>
      <c r="E185" s="23" t="s">
        <v>3417</v>
      </c>
      <c r="F185" s="23" t="s">
        <v>3986</v>
      </c>
      <c r="G185" s="23" t="s">
        <v>6993</v>
      </c>
      <c r="H185" s="23" t="s">
        <v>3420</v>
      </c>
      <c r="I185" s="23" t="s">
        <v>6995</v>
      </c>
      <c r="J185" s="23"/>
      <c r="K185" s="23" t="str">
        <f t="shared" si="2"/>
        <v>000100005002023</v>
      </c>
      <c r="L185" s="45"/>
    </row>
    <row r="186" spans="1:12" s="7" customFormat="1">
      <c r="A186" s="27" t="s">
        <v>1845</v>
      </c>
      <c r="B186" s="27" t="str">
        <f>"兴趣爱好/移动端行为偏好信息/"&amp;A185&amp;"/"&amp;A186</f>
        <v>兴趣爱好/移动端行为偏好信息/是否下载期刊杂志APP/是</v>
      </c>
      <c r="C186" s="28">
        <v>4</v>
      </c>
      <c r="D186" s="35" t="s">
        <v>3355</v>
      </c>
      <c r="E186" s="35" t="s">
        <v>3417</v>
      </c>
      <c r="F186" s="35" t="s">
        <v>3986</v>
      </c>
      <c r="G186" s="35" t="s">
        <v>6993</v>
      </c>
      <c r="H186" s="35" t="s">
        <v>3420</v>
      </c>
      <c r="I186" s="35" t="s">
        <v>6995</v>
      </c>
      <c r="J186" s="35" t="s">
        <v>3417</v>
      </c>
      <c r="K186" s="35" t="str">
        <f t="shared" si="2"/>
        <v>000100005002023001</v>
      </c>
      <c r="L186" s="45"/>
    </row>
    <row r="187" spans="1:12" s="7" customFormat="1">
      <c r="A187" s="21" t="s">
        <v>11199</v>
      </c>
      <c r="B187" s="21" t="str">
        <f t="shared" si="3"/>
        <v>兴趣爱好/移动端行为偏好信息/是否下载漫画APP</v>
      </c>
      <c r="C187" s="22">
        <v>3</v>
      </c>
      <c r="D187" s="23" t="s">
        <v>3355</v>
      </c>
      <c r="E187" s="23" t="s">
        <v>3417</v>
      </c>
      <c r="F187" s="23" t="s">
        <v>3986</v>
      </c>
      <c r="G187" s="23" t="s">
        <v>6993</v>
      </c>
      <c r="H187" s="23" t="s">
        <v>3420</v>
      </c>
      <c r="I187" s="23" t="s">
        <v>6997</v>
      </c>
      <c r="J187" s="23"/>
      <c r="K187" s="23" t="str">
        <f t="shared" si="2"/>
        <v>000100005002024</v>
      </c>
      <c r="L187" s="45"/>
    </row>
    <row r="188" spans="1:12" s="7" customFormat="1">
      <c r="A188" s="27" t="s">
        <v>1845</v>
      </c>
      <c r="B188" s="27" t="str">
        <f>"兴趣爱好/移动端行为偏好信息/"&amp;A187&amp;"/"&amp;A188</f>
        <v>兴趣爱好/移动端行为偏好信息/是否下载漫画APP/是</v>
      </c>
      <c r="C188" s="28">
        <v>4</v>
      </c>
      <c r="D188" s="35" t="s">
        <v>3355</v>
      </c>
      <c r="E188" s="35" t="s">
        <v>3417</v>
      </c>
      <c r="F188" s="35" t="s">
        <v>3986</v>
      </c>
      <c r="G188" s="35" t="s">
        <v>6993</v>
      </c>
      <c r="H188" s="35" t="s">
        <v>3420</v>
      </c>
      <c r="I188" s="35" t="s">
        <v>6997</v>
      </c>
      <c r="J188" s="35" t="s">
        <v>3417</v>
      </c>
      <c r="K188" s="35" t="str">
        <f t="shared" si="2"/>
        <v>000100005002024001</v>
      </c>
      <c r="L188" s="45"/>
    </row>
    <row r="189" spans="1:12" s="7" customFormat="1">
      <c r="A189" s="21" t="s">
        <v>11200</v>
      </c>
      <c r="B189" s="21" t="str">
        <f t="shared" si="3"/>
        <v>兴趣爱好/移动端行为偏好信息/是否下载词典翻译APP</v>
      </c>
      <c r="C189" s="22">
        <v>3</v>
      </c>
      <c r="D189" s="23" t="s">
        <v>3355</v>
      </c>
      <c r="E189" s="23" t="s">
        <v>3417</v>
      </c>
      <c r="F189" s="23" t="s">
        <v>3986</v>
      </c>
      <c r="G189" s="23" t="s">
        <v>6993</v>
      </c>
      <c r="H189" s="23" t="s">
        <v>3420</v>
      </c>
      <c r="I189" s="23" t="s">
        <v>6999</v>
      </c>
      <c r="J189" s="23"/>
      <c r="K189" s="23" t="str">
        <f t="shared" si="2"/>
        <v>000100005002025</v>
      </c>
      <c r="L189" s="45"/>
    </row>
    <row r="190" spans="1:12" s="7" customFormat="1">
      <c r="A190" s="27" t="s">
        <v>1845</v>
      </c>
      <c r="B190" s="27" t="str">
        <f>"兴趣爱好/移动端行为偏好信息/"&amp;A189&amp;"/"&amp;A190</f>
        <v>兴趣爱好/移动端行为偏好信息/是否下载词典翻译APP/是</v>
      </c>
      <c r="C190" s="28">
        <v>4</v>
      </c>
      <c r="D190" s="35" t="s">
        <v>3355</v>
      </c>
      <c r="E190" s="35" t="s">
        <v>3417</v>
      </c>
      <c r="F190" s="35" t="s">
        <v>3986</v>
      </c>
      <c r="G190" s="35" t="s">
        <v>6993</v>
      </c>
      <c r="H190" s="35" t="s">
        <v>3420</v>
      </c>
      <c r="I190" s="35" t="s">
        <v>6999</v>
      </c>
      <c r="J190" s="35" t="s">
        <v>3417</v>
      </c>
      <c r="K190" s="35" t="str">
        <f t="shared" si="2"/>
        <v>000100005002025001</v>
      </c>
      <c r="L190" s="45"/>
    </row>
    <row r="191" spans="1:12" s="7" customFormat="1">
      <c r="A191" s="21" t="s">
        <v>11201</v>
      </c>
      <c r="B191" s="21" t="str">
        <f t="shared" si="3"/>
        <v>兴趣爱好/移动端行为偏好信息/是否下载阅读平台APP</v>
      </c>
      <c r="C191" s="22">
        <v>3</v>
      </c>
      <c r="D191" s="23" t="s">
        <v>3355</v>
      </c>
      <c r="E191" s="23" t="s">
        <v>3417</v>
      </c>
      <c r="F191" s="23" t="s">
        <v>3986</v>
      </c>
      <c r="G191" s="23" t="s">
        <v>6993</v>
      </c>
      <c r="H191" s="23" t="s">
        <v>3420</v>
      </c>
      <c r="I191" s="23" t="s">
        <v>7001</v>
      </c>
      <c r="J191" s="23"/>
      <c r="K191" s="23" t="str">
        <f t="shared" si="2"/>
        <v>000100005002026</v>
      </c>
      <c r="L191" s="45"/>
    </row>
    <row r="192" spans="1:12" s="7" customFormat="1">
      <c r="A192" s="27" t="s">
        <v>1845</v>
      </c>
      <c r="B192" s="27" t="str">
        <f>"兴趣爱好/移动端行为偏好信息/"&amp;A191&amp;"/"&amp;A192</f>
        <v>兴趣爱好/移动端行为偏好信息/是否下载阅读平台APP/是</v>
      </c>
      <c r="C192" s="28">
        <v>4</v>
      </c>
      <c r="D192" s="35" t="s">
        <v>3355</v>
      </c>
      <c r="E192" s="35" t="s">
        <v>3417</v>
      </c>
      <c r="F192" s="35" t="s">
        <v>3986</v>
      </c>
      <c r="G192" s="35" t="s">
        <v>6993</v>
      </c>
      <c r="H192" s="35" t="s">
        <v>3420</v>
      </c>
      <c r="I192" s="35" t="s">
        <v>7001</v>
      </c>
      <c r="J192" s="35" t="s">
        <v>3417</v>
      </c>
      <c r="K192" s="35" t="str">
        <f t="shared" si="2"/>
        <v>000100005002026001</v>
      </c>
      <c r="L192" s="45"/>
    </row>
    <row r="193" spans="1:12" s="7" customFormat="1">
      <c r="A193" s="21" t="s">
        <v>11202</v>
      </c>
      <c r="B193" s="21" t="str">
        <f t="shared" si="3"/>
        <v>兴趣爱好/移动端行为偏好信息/是否下载诗词名著APP</v>
      </c>
      <c r="C193" s="22">
        <v>3</v>
      </c>
      <c r="D193" s="23" t="s">
        <v>3355</v>
      </c>
      <c r="E193" s="23" t="s">
        <v>3417</v>
      </c>
      <c r="F193" s="23" t="s">
        <v>3986</v>
      </c>
      <c r="G193" s="23" t="s">
        <v>6993</v>
      </c>
      <c r="H193" s="23" t="s">
        <v>3420</v>
      </c>
      <c r="I193" s="23" t="s">
        <v>7411</v>
      </c>
      <c r="J193" s="23"/>
      <c r="K193" s="23" t="str">
        <f t="shared" si="2"/>
        <v>000100005002027</v>
      </c>
      <c r="L193" s="45"/>
    </row>
    <row r="194" spans="1:12" s="7" customFormat="1">
      <c r="A194" s="27" t="s">
        <v>1845</v>
      </c>
      <c r="B194" s="27" t="str">
        <f>"兴趣爱好/移动端行为偏好信息/"&amp;A193&amp;"/"&amp;A194</f>
        <v>兴趣爱好/移动端行为偏好信息/是否下载诗词名著APP/是</v>
      </c>
      <c r="C194" s="28">
        <v>4</v>
      </c>
      <c r="D194" s="35" t="s">
        <v>3355</v>
      </c>
      <c r="E194" s="35" t="s">
        <v>3417</v>
      </c>
      <c r="F194" s="35" t="s">
        <v>3986</v>
      </c>
      <c r="G194" s="35" t="s">
        <v>6993</v>
      </c>
      <c r="H194" s="35" t="s">
        <v>3420</v>
      </c>
      <c r="I194" s="35" t="s">
        <v>7411</v>
      </c>
      <c r="J194" s="35" t="s">
        <v>3417</v>
      </c>
      <c r="K194" s="35" t="str">
        <f t="shared" si="2"/>
        <v>000100005002027001</v>
      </c>
      <c r="L194" s="45"/>
    </row>
    <row r="195" spans="1:12" s="7" customFormat="1">
      <c r="A195" s="21" t="s">
        <v>11203</v>
      </c>
      <c r="B195" s="21" t="str">
        <f t="shared" si="3"/>
        <v>兴趣爱好/移动端行为偏好信息/是否下载笑话APP</v>
      </c>
      <c r="C195" s="22">
        <v>3</v>
      </c>
      <c r="D195" s="23" t="s">
        <v>3355</v>
      </c>
      <c r="E195" s="23" t="s">
        <v>3417</v>
      </c>
      <c r="F195" s="23" t="s">
        <v>3986</v>
      </c>
      <c r="G195" s="23" t="s">
        <v>6993</v>
      </c>
      <c r="H195" s="23" t="s">
        <v>3420</v>
      </c>
      <c r="I195" s="23" t="s">
        <v>7413</v>
      </c>
      <c r="J195" s="23"/>
      <c r="K195" s="23" t="str">
        <f t="shared" si="2"/>
        <v>000100005002028</v>
      </c>
      <c r="L195" s="45"/>
    </row>
    <row r="196" spans="1:12" s="7" customFormat="1">
      <c r="A196" s="27" t="s">
        <v>1845</v>
      </c>
      <c r="B196" s="27" t="str">
        <f>"兴趣爱好/移动端行为偏好信息/"&amp;A195&amp;"/"&amp;A196</f>
        <v>兴趣爱好/移动端行为偏好信息/是否下载笑话APP/是</v>
      </c>
      <c r="C196" s="28">
        <v>4</v>
      </c>
      <c r="D196" s="35" t="s">
        <v>3355</v>
      </c>
      <c r="E196" s="35" t="s">
        <v>3417</v>
      </c>
      <c r="F196" s="35" t="s">
        <v>3986</v>
      </c>
      <c r="G196" s="35" t="s">
        <v>6993</v>
      </c>
      <c r="H196" s="35" t="s">
        <v>3420</v>
      </c>
      <c r="I196" s="35" t="s">
        <v>7413</v>
      </c>
      <c r="J196" s="35" t="s">
        <v>3417</v>
      </c>
      <c r="K196" s="35" t="str">
        <f t="shared" si="2"/>
        <v>000100005002028001</v>
      </c>
      <c r="L196" s="45"/>
    </row>
    <row r="197" spans="1:12" s="7" customFormat="1">
      <c r="A197" s="21" t="s">
        <v>11204</v>
      </c>
      <c r="B197" s="21" t="str">
        <f t="shared" si="3"/>
        <v>兴趣爱好/移动端行为偏好信息/是否下载心理APP</v>
      </c>
      <c r="C197" s="22">
        <v>3</v>
      </c>
      <c r="D197" s="23" t="s">
        <v>3355</v>
      </c>
      <c r="E197" s="23" t="s">
        <v>3417</v>
      </c>
      <c r="F197" s="23" t="s">
        <v>3986</v>
      </c>
      <c r="G197" s="23" t="s">
        <v>6993</v>
      </c>
      <c r="H197" s="23" t="s">
        <v>3420</v>
      </c>
      <c r="I197" s="23" t="s">
        <v>7415</v>
      </c>
      <c r="J197" s="23"/>
      <c r="K197" s="23" t="str">
        <f t="shared" si="2"/>
        <v>000100005002029</v>
      </c>
      <c r="L197" s="45"/>
    </row>
    <row r="198" spans="1:12" s="7" customFormat="1">
      <c r="A198" s="27" t="s">
        <v>1845</v>
      </c>
      <c r="B198" s="27" t="str">
        <f>"兴趣爱好/移动端行为偏好信息/"&amp;A197&amp;"/"&amp;A198</f>
        <v>兴趣爱好/移动端行为偏好信息/是否下载心理APP/是</v>
      </c>
      <c r="C198" s="28">
        <v>4</v>
      </c>
      <c r="D198" s="35" t="s">
        <v>3355</v>
      </c>
      <c r="E198" s="35" t="s">
        <v>3417</v>
      </c>
      <c r="F198" s="35" t="s">
        <v>3986</v>
      </c>
      <c r="G198" s="35" t="s">
        <v>6993</v>
      </c>
      <c r="H198" s="35" t="s">
        <v>3420</v>
      </c>
      <c r="I198" s="35" t="s">
        <v>7415</v>
      </c>
      <c r="J198" s="35" t="s">
        <v>3417</v>
      </c>
      <c r="K198" s="35" t="str">
        <f t="shared" si="2"/>
        <v>000100005002029001</v>
      </c>
      <c r="L198" s="45"/>
    </row>
    <row r="199" spans="1:12" s="7" customFormat="1">
      <c r="A199" s="21" t="s">
        <v>11205</v>
      </c>
      <c r="B199" s="21" t="str">
        <f t="shared" si="3"/>
        <v>兴趣爱好/移动端行为偏好信息/科是否下载普APP</v>
      </c>
      <c r="C199" s="22">
        <v>3</v>
      </c>
      <c r="D199" s="23" t="s">
        <v>3355</v>
      </c>
      <c r="E199" s="23" t="s">
        <v>3417</v>
      </c>
      <c r="F199" s="23" t="s">
        <v>3986</v>
      </c>
      <c r="G199" s="23" t="s">
        <v>6993</v>
      </c>
      <c r="H199" s="23" t="s">
        <v>3420</v>
      </c>
      <c r="I199" s="23" t="s">
        <v>7417</v>
      </c>
      <c r="J199" s="23"/>
      <c r="K199" s="23" t="str">
        <f t="shared" si="2"/>
        <v>000100005002030</v>
      </c>
      <c r="L199" s="45"/>
    </row>
    <row r="200" spans="1:12" s="7" customFormat="1">
      <c r="A200" s="27" t="s">
        <v>1845</v>
      </c>
      <c r="B200" s="27" t="str">
        <f>"兴趣爱好/移动端行为偏好信息/"&amp;A199&amp;"/"&amp;A200</f>
        <v>兴趣爱好/移动端行为偏好信息/科是否下载普APP/是</v>
      </c>
      <c r="C200" s="28">
        <v>4</v>
      </c>
      <c r="D200" s="35" t="s">
        <v>3355</v>
      </c>
      <c r="E200" s="35" t="s">
        <v>3417</v>
      </c>
      <c r="F200" s="35" t="s">
        <v>3986</v>
      </c>
      <c r="G200" s="35" t="s">
        <v>6993</v>
      </c>
      <c r="H200" s="35" t="s">
        <v>3420</v>
      </c>
      <c r="I200" s="35" t="s">
        <v>7417</v>
      </c>
      <c r="J200" s="35" t="s">
        <v>3417</v>
      </c>
      <c r="K200" s="35" t="str">
        <f t="shared" si="2"/>
        <v>000100005002030001</v>
      </c>
      <c r="L200" s="45"/>
    </row>
    <row r="201" spans="1:12" s="7" customFormat="1">
      <c r="A201" s="21" t="s">
        <v>11206</v>
      </c>
      <c r="B201" s="21" t="str">
        <f t="shared" si="3"/>
        <v>兴趣爱好/移动端行为偏好信息/是否下载微博</v>
      </c>
      <c r="C201" s="22">
        <v>3</v>
      </c>
      <c r="D201" s="23" t="s">
        <v>3355</v>
      </c>
      <c r="E201" s="23" t="s">
        <v>3417</v>
      </c>
      <c r="F201" s="23" t="s">
        <v>3986</v>
      </c>
      <c r="G201" s="23" t="s">
        <v>6993</v>
      </c>
      <c r="H201" s="23" t="s">
        <v>3420</v>
      </c>
      <c r="I201" s="23" t="s">
        <v>7419</v>
      </c>
      <c r="J201" s="23"/>
      <c r="K201" s="23" t="str">
        <f t="shared" si="2"/>
        <v>000100005002031</v>
      </c>
      <c r="L201" s="45"/>
    </row>
    <row r="202" spans="1:12" s="3" customFormat="1">
      <c r="A202" s="27" t="s">
        <v>1845</v>
      </c>
      <c r="B202" s="27" t="str">
        <f>"兴趣爱好/移动端行为偏好信息/"&amp;A201&amp;"/"&amp;A202</f>
        <v>兴趣爱好/移动端行为偏好信息/是否下载微博/是</v>
      </c>
      <c r="C202" s="28">
        <v>4</v>
      </c>
      <c r="D202" s="35" t="s">
        <v>3355</v>
      </c>
      <c r="E202" s="35" t="s">
        <v>3417</v>
      </c>
      <c r="F202" s="35" t="s">
        <v>3986</v>
      </c>
      <c r="G202" s="35" t="s">
        <v>6993</v>
      </c>
      <c r="H202" s="35" t="s">
        <v>3420</v>
      </c>
      <c r="I202" s="35" t="s">
        <v>7419</v>
      </c>
      <c r="J202" s="35" t="s">
        <v>3417</v>
      </c>
      <c r="K202" s="35" t="str">
        <f t="shared" si="2"/>
        <v>000100005002031001</v>
      </c>
      <c r="L202" s="45"/>
    </row>
    <row r="203" spans="1:12" s="7" customFormat="1">
      <c r="A203" s="21" t="s">
        <v>11207</v>
      </c>
      <c r="B203" s="21" t="str">
        <f t="shared" si="3"/>
        <v>兴趣爱好/移动端行为偏好信息/是否下载婚恋APP</v>
      </c>
      <c r="C203" s="22">
        <v>3</v>
      </c>
      <c r="D203" s="23" t="s">
        <v>3355</v>
      </c>
      <c r="E203" s="23" t="s">
        <v>3417</v>
      </c>
      <c r="F203" s="23" t="s">
        <v>3986</v>
      </c>
      <c r="G203" s="23" t="s">
        <v>6993</v>
      </c>
      <c r="H203" s="23" t="s">
        <v>3420</v>
      </c>
      <c r="I203" s="23" t="s">
        <v>7420</v>
      </c>
      <c r="J203" s="23"/>
      <c r="K203" s="23" t="str">
        <f t="shared" si="2"/>
        <v>000100005002032</v>
      </c>
      <c r="L203" s="45"/>
    </row>
    <row r="204" spans="1:12" s="3" customFormat="1">
      <c r="A204" s="27" t="s">
        <v>1845</v>
      </c>
      <c r="B204" s="27" t="str">
        <f>"兴趣爱好/移动端行为偏好信息/"&amp;A203&amp;"/"&amp;A204</f>
        <v>兴趣爱好/移动端行为偏好信息/是否下载婚恋APP/是</v>
      </c>
      <c r="C204" s="28">
        <v>4</v>
      </c>
      <c r="D204" s="35" t="s">
        <v>3355</v>
      </c>
      <c r="E204" s="35" t="s">
        <v>3417</v>
      </c>
      <c r="F204" s="35" t="s">
        <v>3986</v>
      </c>
      <c r="G204" s="35" t="s">
        <v>6993</v>
      </c>
      <c r="H204" s="35" t="s">
        <v>3420</v>
      </c>
      <c r="I204" s="35" t="s">
        <v>7420</v>
      </c>
      <c r="J204" s="35" t="s">
        <v>3417</v>
      </c>
      <c r="K204" s="35" t="str">
        <f t="shared" si="2"/>
        <v>000100005002032001</v>
      </c>
      <c r="L204" s="45"/>
    </row>
    <row r="205" spans="1:12" s="7" customFormat="1">
      <c r="A205" s="21" t="s">
        <v>11208</v>
      </c>
      <c r="B205" s="21" t="str">
        <f t="shared" si="3"/>
        <v>兴趣爱好/移动端行为偏好信息/是否下载交友社区APP</v>
      </c>
      <c r="C205" s="22">
        <v>3</v>
      </c>
      <c r="D205" s="23" t="s">
        <v>3355</v>
      </c>
      <c r="E205" s="23" t="s">
        <v>3417</v>
      </c>
      <c r="F205" s="23" t="s">
        <v>3986</v>
      </c>
      <c r="G205" s="23" t="s">
        <v>6993</v>
      </c>
      <c r="H205" s="23" t="s">
        <v>3420</v>
      </c>
      <c r="I205" s="23" t="s">
        <v>7421</v>
      </c>
      <c r="J205" s="23"/>
      <c r="K205" s="23" t="str">
        <f t="shared" si="2"/>
        <v>000100005002033</v>
      </c>
      <c r="L205" s="45"/>
    </row>
    <row r="206" spans="1:12" s="3" customFormat="1">
      <c r="A206" s="27" t="s">
        <v>1845</v>
      </c>
      <c r="B206" s="27" t="str">
        <f>"兴趣爱好/移动端行为偏好信息/"&amp;A205&amp;"/"&amp;A206</f>
        <v>兴趣爱好/移动端行为偏好信息/是否下载交友社区APP/是</v>
      </c>
      <c r="C206" s="28">
        <v>4</v>
      </c>
      <c r="D206" s="35" t="s">
        <v>3355</v>
      </c>
      <c r="E206" s="35" t="s">
        <v>3417</v>
      </c>
      <c r="F206" s="35" t="s">
        <v>3986</v>
      </c>
      <c r="G206" s="35" t="s">
        <v>6993</v>
      </c>
      <c r="H206" s="35" t="s">
        <v>3420</v>
      </c>
      <c r="I206" s="35" t="s">
        <v>7421</v>
      </c>
      <c r="J206" s="35" t="s">
        <v>3417</v>
      </c>
      <c r="K206" s="35" t="str">
        <f t="shared" si="2"/>
        <v>000100005002033001</v>
      </c>
      <c r="L206" s="45"/>
    </row>
    <row r="207" spans="1:12" s="7" customFormat="1">
      <c r="A207" s="21" t="s">
        <v>11209</v>
      </c>
      <c r="B207" s="21" t="str">
        <f t="shared" si="3"/>
        <v>兴趣爱好/移动端行为偏好信息/是否下载图片分享APP</v>
      </c>
      <c r="C207" s="22">
        <v>3</v>
      </c>
      <c r="D207" s="23" t="s">
        <v>3355</v>
      </c>
      <c r="E207" s="23" t="s">
        <v>3417</v>
      </c>
      <c r="F207" s="23" t="s">
        <v>3986</v>
      </c>
      <c r="G207" s="23" t="s">
        <v>6993</v>
      </c>
      <c r="H207" s="23" t="s">
        <v>3420</v>
      </c>
      <c r="I207" s="23" t="s">
        <v>7422</v>
      </c>
      <c r="J207" s="23"/>
      <c r="K207" s="23" t="str">
        <f t="shared" si="2"/>
        <v>000100005002034</v>
      </c>
      <c r="L207" s="45"/>
    </row>
    <row r="208" spans="1:12" s="3" customFormat="1">
      <c r="A208" s="27" t="s">
        <v>1845</v>
      </c>
      <c r="B208" s="27" t="str">
        <f>"兴趣爱好/移动端行为偏好信息/"&amp;A207&amp;"/"&amp;A208</f>
        <v>兴趣爱好/移动端行为偏好信息/是否下载图片分享APP/是</v>
      </c>
      <c r="C208" s="28">
        <v>4</v>
      </c>
      <c r="D208" s="35" t="s">
        <v>3355</v>
      </c>
      <c r="E208" s="35" t="s">
        <v>3417</v>
      </c>
      <c r="F208" s="35" t="s">
        <v>3986</v>
      </c>
      <c r="G208" s="35" t="s">
        <v>6993</v>
      </c>
      <c r="H208" s="35" t="s">
        <v>3420</v>
      </c>
      <c r="I208" s="35" t="s">
        <v>7422</v>
      </c>
      <c r="J208" s="35" t="s">
        <v>3417</v>
      </c>
      <c r="K208" s="35" t="str">
        <f t="shared" si="2"/>
        <v>000100005002034001</v>
      </c>
      <c r="L208" s="45"/>
    </row>
    <row r="209" spans="1:12" s="7" customFormat="1">
      <c r="A209" s="21" t="s">
        <v>11210</v>
      </c>
      <c r="B209" s="21" t="str">
        <f t="shared" si="3"/>
        <v>兴趣爱好/移动端行为偏好信息/是否下载博客论坛APP</v>
      </c>
      <c r="C209" s="22">
        <v>3</v>
      </c>
      <c r="D209" s="23" t="s">
        <v>3355</v>
      </c>
      <c r="E209" s="23" t="s">
        <v>3417</v>
      </c>
      <c r="F209" s="23" t="s">
        <v>3986</v>
      </c>
      <c r="G209" s="23" t="s">
        <v>6993</v>
      </c>
      <c r="H209" s="23" t="s">
        <v>3420</v>
      </c>
      <c r="I209" s="23" t="s">
        <v>7424</v>
      </c>
      <c r="J209" s="23"/>
      <c r="K209" s="23" t="str">
        <f t="shared" si="2"/>
        <v>000100005002035</v>
      </c>
      <c r="L209" s="45"/>
    </row>
    <row r="210" spans="1:12" s="3" customFormat="1">
      <c r="A210" s="27" t="s">
        <v>1845</v>
      </c>
      <c r="B210" s="27" t="str">
        <f>"兴趣爱好/移动端行为偏好信息/"&amp;A209&amp;"/"&amp;A210</f>
        <v>兴趣爱好/移动端行为偏好信息/是否下载博客论坛APP/是</v>
      </c>
      <c r="C210" s="28">
        <v>4</v>
      </c>
      <c r="D210" s="35" t="s">
        <v>3355</v>
      </c>
      <c r="E210" s="35" t="s">
        <v>3417</v>
      </c>
      <c r="F210" s="35" t="s">
        <v>3986</v>
      </c>
      <c r="G210" s="35" t="s">
        <v>6993</v>
      </c>
      <c r="H210" s="35" t="s">
        <v>3420</v>
      </c>
      <c r="I210" s="35" t="s">
        <v>7424</v>
      </c>
      <c r="J210" s="35" t="s">
        <v>3417</v>
      </c>
      <c r="K210" s="35" t="str">
        <f t="shared" si="2"/>
        <v>000100005002035001</v>
      </c>
      <c r="L210" s="45"/>
    </row>
    <row r="211" spans="1:12" s="3" customFormat="1">
      <c r="A211" s="21" t="s">
        <v>11211</v>
      </c>
      <c r="B211" s="21" t="str">
        <f t="shared" si="3"/>
        <v>兴趣爱好/移动端行为偏好信息/是否下载电台APP</v>
      </c>
      <c r="C211" s="22">
        <v>3</v>
      </c>
      <c r="D211" s="23" t="s">
        <v>3355</v>
      </c>
      <c r="E211" s="23" t="s">
        <v>3417</v>
      </c>
      <c r="F211" s="23" t="s">
        <v>3986</v>
      </c>
      <c r="G211" s="23" t="s">
        <v>6993</v>
      </c>
      <c r="H211" s="23" t="s">
        <v>3420</v>
      </c>
      <c r="I211" s="23" t="s">
        <v>7425</v>
      </c>
      <c r="J211" s="23"/>
      <c r="K211" s="23" t="str">
        <f t="shared" si="2"/>
        <v>000100005002036</v>
      </c>
      <c r="L211" s="45"/>
    </row>
    <row r="212" spans="1:12" s="3" customFormat="1">
      <c r="A212" s="27" t="s">
        <v>1845</v>
      </c>
      <c r="B212" s="27" t="str">
        <f>"兴趣爱好/移动端行为偏好信息/"&amp;A211&amp;"/"&amp;A212</f>
        <v>兴趣爱好/移动端行为偏好信息/是否下载电台APP/是</v>
      </c>
      <c r="C212" s="28">
        <v>4</v>
      </c>
      <c r="D212" s="35" t="s">
        <v>3355</v>
      </c>
      <c r="E212" s="35" t="s">
        <v>3417</v>
      </c>
      <c r="F212" s="35" t="s">
        <v>3986</v>
      </c>
      <c r="G212" s="35" t="s">
        <v>6993</v>
      </c>
      <c r="H212" s="35" t="s">
        <v>3420</v>
      </c>
      <c r="I212" s="35" t="s">
        <v>7425</v>
      </c>
      <c r="J212" s="35" t="s">
        <v>3417</v>
      </c>
      <c r="K212" s="35" t="str">
        <f t="shared" si="2"/>
        <v>000100005002036001</v>
      </c>
      <c r="L212" s="45"/>
    </row>
    <row r="213" spans="1:12" s="3" customFormat="1">
      <c r="A213" s="21" t="s">
        <v>11212</v>
      </c>
      <c r="B213" s="21" t="str">
        <f t="shared" si="3"/>
        <v>兴趣爱好/移动端行为偏好信息/是否下载音乐APP</v>
      </c>
      <c r="C213" s="22">
        <v>3</v>
      </c>
      <c r="D213" s="23" t="s">
        <v>3355</v>
      </c>
      <c r="E213" s="23" t="s">
        <v>3417</v>
      </c>
      <c r="F213" s="23" t="s">
        <v>3986</v>
      </c>
      <c r="G213" s="23" t="s">
        <v>6993</v>
      </c>
      <c r="H213" s="23" t="s">
        <v>3420</v>
      </c>
      <c r="I213" s="23" t="s">
        <v>7426</v>
      </c>
      <c r="J213" s="23"/>
      <c r="K213" s="23" t="str">
        <f t="shared" si="2"/>
        <v>000100005002037</v>
      </c>
      <c r="L213" s="45"/>
    </row>
    <row r="214" spans="1:12" s="3" customFormat="1">
      <c r="A214" s="27" t="s">
        <v>1845</v>
      </c>
      <c r="B214" s="27" t="str">
        <f>"兴趣爱好/移动端行为偏好信息/"&amp;A213&amp;"/"&amp;A214</f>
        <v>兴趣爱好/移动端行为偏好信息/是否下载音乐APP/是</v>
      </c>
      <c r="C214" s="28">
        <v>4</v>
      </c>
      <c r="D214" s="35" t="s">
        <v>3355</v>
      </c>
      <c r="E214" s="35" t="s">
        <v>3417</v>
      </c>
      <c r="F214" s="35" t="s">
        <v>3986</v>
      </c>
      <c r="G214" s="35" t="s">
        <v>6993</v>
      </c>
      <c r="H214" s="35" t="s">
        <v>3420</v>
      </c>
      <c r="I214" s="35" t="s">
        <v>7426</v>
      </c>
      <c r="J214" s="35" t="s">
        <v>3417</v>
      </c>
      <c r="K214" s="35" t="str">
        <f t="shared" si="2"/>
        <v>000100005002037001</v>
      </c>
      <c r="L214" s="45"/>
    </row>
    <row r="215" spans="1:12" s="3" customFormat="1">
      <c r="A215" s="21" t="s">
        <v>11213</v>
      </c>
      <c r="B215" s="21" t="str">
        <f t="shared" si="3"/>
        <v>兴趣爱好/移动端行为偏好信息/是否下载视频APP</v>
      </c>
      <c r="C215" s="22">
        <v>3</v>
      </c>
      <c r="D215" s="23" t="s">
        <v>3355</v>
      </c>
      <c r="E215" s="23" t="s">
        <v>3417</v>
      </c>
      <c r="F215" s="23" t="s">
        <v>3986</v>
      </c>
      <c r="G215" s="23" t="s">
        <v>6993</v>
      </c>
      <c r="H215" s="23" t="s">
        <v>3420</v>
      </c>
      <c r="I215" s="23" t="s">
        <v>7427</v>
      </c>
      <c r="J215" s="23"/>
      <c r="K215" s="23" t="str">
        <f t="shared" si="2"/>
        <v>000100005002038</v>
      </c>
      <c r="L215" s="45"/>
    </row>
    <row r="216" spans="1:12" s="3" customFormat="1">
      <c r="A216" s="27" t="s">
        <v>1845</v>
      </c>
      <c r="B216" s="27" t="str">
        <f>"兴趣爱好/移动端行为偏好信息/"&amp;A215&amp;"/"&amp;A216</f>
        <v>兴趣爱好/移动端行为偏好信息/是否下载视频APP/是</v>
      </c>
      <c r="C216" s="28">
        <v>4</v>
      </c>
      <c r="D216" s="35" t="s">
        <v>3355</v>
      </c>
      <c r="E216" s="35" t="s">
        <v>3417</v>
      </c>
      <c r="F216" s="35" t="s">
        <v>3986</v>
      </c>
      <c r="G216" s="35" t="s">
        <v>6993</v>
      </c>
      <c r="H216" s="35" t="s">
        <v>3420</v>
      </c>
      <c r="I216" s="35" t="s">
        <v>7427</v>
      </c>
      <c r="J216" s="35" t="s">
        <v>3417</v>
      </c>
      <c r="K216" s="35" t="str">
        <f t="shared" si="2"/>
        <v>000100005002038001</v>
      </c>
      <c r="L216" s="45"/>
    </row>
    <row r="217" spans="1:12" s="3" customFormat="1">
      <c r="A217" s="21" t="s">
        <v>11214</v>
      </c>
      <c r="B217" s="21" t="str">
        <f t="shared" si="3"/>
        <v>兴趣爱好/移动端行为偏好信息/是否下载秀场APP</v>
      </c>
      <c r="C217" s="22">
        <v>3</v>
      </c>
      <c r="D217" s="23" t="s">
        <v>3355</v>
      </c>
      <c r="E217" s="23" t="s">
        <v>3417</v>
      </c>
      <c r="F217" s="23" t="s">
        <v>3986</v>
      </c>
      <c r="G217" s="23" t="s">
        <v>6993</v>
      </c>
      <c r="H217" s="23" t="s">
        <v>3420</v>
      </c>
      <c r="I217" s="23" t="s">
        <v>7428</v>
      </c>
      <c r="J217" s="23"/>
      <c r="K217" s="23" t="str">
        <f t="shared" si="2"/>
        <v>000100005002039</v>
      </c>
      <c r="L217" s="45"/>
    </row>
    <row r="218" spans="1:12" s="3" customFormat="1">
      <c r="A218" s="27" t="s">
        <v>1845</v>
      </c>
      <c r="B218" s="27" t="str">
        <f>"兴趣爱好/移动端行为偏好信息/"&amp;A217&amp;"/"&amp;A218</f>
        <v>兴趣爱好/移动端行为偏好信息/是否下载秀场APP/是</v>
      </c>
      <c r="C218" s="28">
        <v>4</v>
      </c>
      <c r="D218" s="35" t="s">
        <v>3355</v>
      </c>
      <c r="E218" s="35" t="s">
        <v>3417</v>
      </c>
      <c r="F218" s="35" t="s">
        <v>3986</v>
      </c>
      <c r="G218" s="35" t="s">
        <v>6993</v>
      </c>
      <c r="H218" s="35" t="s">
        <v>3420</v>
      </c>
      <c r="I218" s="35" t="s">
        <v>7428</v>
      </c>
      <c r="J218" s="35" t="s">
        <v>3417</v>
      </c>
      <c r="K218" s="35" t="str">
        <f t="shared" si="2"/>
        <v>000100005002039001</v>
      </c>
      <c r="L218" s="45"/>
    </row>
    <row r="219" spans="1:12" s="3" customFormat="1">
      <c r="A219" s="21" t="s">
        <v>11215</v>
      </c>
      <c r="B219" s="21" t="str">
        <f t="shared" si="3"/>
        <v>兴趣爱好/移动端行为偏好信息/是否下载有声读物APP</v>
      </c>
      <c r="C219" s="22">
        <v>3</v>
      </c>
      <c r="D219" s="23" t="s">
        <v>3355</v>
      </c>
      <c r="E219" s="23" t="s">
        <v>3417</v>
      </c>
      <c r="F219" s="23" t="s">
        <v>3986</v>
      </c>
      <c r="G219" s="23" t="s">
        <v>6993</v>
      </c>
      <c r="H219" s="23" t="s">
        <v>3420</v>
      </c>
      <c r="I219" s="23" t="s">
        <v>7429</v>
      </c>
      <c r="J219" s="23"/>
      <c r="K219" s="23" t="str">
        <f t="shared" si="2"/>
        <v>000100005002040</v>
      </c>
      <c r="L219" s="45"/>
    </row>
    <row r="220" spans="1:12" s="3" customFormat="1">
      <c r="A220" s="24" t="s">
        <v>1845</v>
      </c>
      <c r="B220" s="27" t="str">
        <f>"兴趣爱好/移动端行为偏好信息/"&amp;A219&amp;"/"&amp;A220</f>
        <v>兴趣爱好/移动端行为偏好信息/是否下载有声读物APP/是</v>
      </c>
      <c r="C220" s="28">
        <v>4</v>
      </c>
      <c r="D220" s="35" t="s">
        <v>3355</v>
      </c>
      <c r="E220" s="35" t="s">
        <v>3417</v>
      </c>
      <c r="F220" s="35" t="s">
        <v>3986</v>
      </c>
      <c r="G220" s="35" t="s">
        <v>6993</v>
      </c>
      <c r="H220" s="35" t="s">
        <v>3420</v>
      </c>
      <c r="I220" s="35" t="s">
        <v>7429</v>
      </c>
      <c r="J220" s="35" t="s">
        <v>3417</v>
      </c>
      <c r="K220" s="35" t="str">
        <f t="shared" si="2"/>
        <v>000100005002040001</v>
      </c>
      <c r="L220" s="45"/>
    </row>
    <row r="221" spans="1:12" s="3" customFormat="1">
      <c r="A221" s="21" t="s">
        <v>11216</v>
      </c>
      <c r="B221" s="21" t="str">
        <f t="shared" si="3"/>
        <v>兴趣爱好/移动端行为偏好信息/是否玩休闲时间类游戏</v>
      </c>
      <c r="C221" s="22">
        <v>3</v>
      </c>
      <c r="D221" s="23" t="s">
        <v>3355</v>
      </c>
      <c r="E221" s="23" t="s">
        <v>3417</v>
      </c>
      <c r="F221" s="23" t="s">
        <v>3986</v>
      </c>
      <c r="G221" s="23" t="s">
        <v>6993</v>
      </c>
      <c r="H221" s="23" t="s">
        <v>3420</v>
      </c>
      <c r="I221" s="23" t="s">
        <v>7430</v>
      </c>
      <c r="J221" s="23"/>
      <c r="K221" s="23" t="str">
        <f t="shared" si="2"/>
        <v>000100005002041</v>
      </c>
      <c r="L221" s="45"/>
    </row>
    <row r="222" spans="1:12" s="3" customFormat="1">
      <c r="A222" s="24" t="s">
        <v>1845</v>
      </c>
      <c r="B222" s="27" t="str">
        <f>"兴趣爱好/移动端行为偏好信息/"&amp;A221&amp;"/"&amp;A222</f>
        <v>兴趣爱好/移动端行为偏好信息/是否玩休闲时间类游戏/是</v>
      </c>
      <c r="C222" s="28">
        <v>4</v>
      </c>
      <c r="D222" s="35" t="s">
        <v>3355</v>
      </c>
      <c r="E222" s="35" t="s">
        <v>3417</v>
      </c>
      <c r="F222" s="35" t="s">
        <v>3986</v>
      </c>
      <c r="G222" s="35" t="s">
        <v>6993</v>
      </c>
      <c r="H222" s="35" t="s">
        <v>3420</v>
      </c>
      <c r="I222" s="35" t="s">
        <v>7430</v>
      </c>
      <c r="J222" s="35" t="s">
        <v>3417</v>
      </c>
      <c r="K222" s="35" t="str">
        <f t="shared" si="2"/>
        <v>000100005002041001</v>
      </c>
      <c r="L222" s="45"/>
    </row>
    <row r="223" spans="1:12" s="3" customFormat="1">
      <c r="A223" s="21" t="s">
        <v>11217</v>
      </c>
      <c r="B223" s="21" t="str">
        <f t="shared" si="3"/>
        <v>兴趣爱好/移动端行为偏好信息/是否玩跑酷竞速类游戏</v>
      </c>
      <c r="C223" s="22">
        <v>3</v>
      </c>
      <c r="D223" s="23" t="s">
        <v>3355</v>
      </c>
      <c r="E223" s="23" t="s">
        <v>3417</v>
      </c>
      <c r="F223" s="23" t="s">
        <v>3986</v>
      </c>
      <c r="G223" s="23" t="s">
        <v>6993</v>
      </c>
      <c r="H223" s="23" t="s">
        <v>3420</v>
      </c>
      <c r="I223" s="23" t="s">
        <v>7431</v>
      </c>
      <c r="J223" s="23"/>
      <c r="K223" s="23" t="str">
        <f t="shared" si="2"/>
        <v>000100005002042</v>
      </c>
      <c r="L223" s="45"/>
    </row>
    <row r="224" spans="1:12" s="3" customFormat="1">
      <c r="A224" s="46" t="s">
        <v>1845</v>
      </c>
      <c r="B224" s="27" t="str">
        <f>"兴趣爱好/移动端行为偏好信息/"&amp;A223&amp;"/"&amp;A224</f>
        <v>兴趣爱好/移动端行为偏好信息/是否玩跑酷竞速类游戏/是</v>
      </c>
      <c r="C224" s="28">
        <v>4</v>
      </c>
      <c r="D224" s="35" t="s">
        <v>3355</v>
      </c>
      <c r="E224" s="35" t="s">
        <v>3417</v>
      </c>
      <c r="F224" s="35" t="s">
        <v>3986</v>
      </c>
      <c r="G224" s="35" t="s">
        <v>6993</v>
      </c>
      <c r="H224" s="35" t="s">
        <v>3420</v>
      </c>
      <c r="I224" s="35" t="s">
        <v>7431</v>
      </c>
      <c r="J224" s="35" t="s">
        <v>3417</v>
      </c>
      <c r="K224" s="35" t="str">
        <f t="shared" si="2"/>
        <v>000100005002042001</v>
      </c>
      <c r="L224" s="45"/>
    </row>
    <row r="225" spans="1:12" s="3" customFormat="1">
      <c r="A225" s="21" t="s">
        <v>11218</v>
      </c>
      <c r="B225" s="21" t="str">
        <f t="shared" si="3"/>
        <v>兴趣爱好/移动端行为偏好信息/是否玩宝石消除类游戏</v>
      </c>
      <c r="C225" s="22">
        <v>3</v>
      </c>
      <c r="D225" s="23" t="s">
        <v>3355</v>
      </c>
      <c r="E225" s="23" t="s">
        <v>3417</v>
      </c>
      <c r="F225" s="23" t="s">
        <v>3986</v>
      </c>
      <c r="G225" s="23" t="s">
        <v>6993</v>
      </c>
      <c r="H225" s="23" t="s">
        <v>3420</v>
      </c>
      <c r="I225" s="23" t="s">
        <v>7432</v>
      </c>
      <c r="J225" s="23"/>
      <c r="K225" s="23" t="str">
        <f t="shared" si="2"/>
        <v>000100005002043</v>
      </c>
      <c r="L225" s="45"/>
    </row>
    <row r="226" spans="1:12" s="3" customFormat="1">
      <c r="A226" s="24" t="s">
        <v>1845</v>
      </c>
      <c r="B226" s="27" t="str">
        <f>"兴趣爱好/移动端行为偏好信息/"&amp;A225&amp;"/"&amp;A226</f>
        <v>兴趣爱好/移动端行为偏好信息/是否玩宝石消除类游戏/是</v>
      </c>
      <c r="C226" s="28">
        <v>4</v>
      </c>
      <c r="D226" s="35" t="s">
        <v>3355</v>
      </c>
      <c r="E226" s="35" t="s">
        <v>3417</v>
      </c>
      <c r="F226" s="35" t="s">
        <v>3986</v>
      </c>
      <c r="G226" s="35" t="s">
        <v>6993</v>
      </c>
      <c r="H226" s="35" t="s">
        <v>3420</v>
      </c>
      <c r="I226" s="35" t="s">
        <v>7432</v>
      </c>
      <c r="J226" s="35" t="s">
        <v>3417</v>
      </c>
      <c r="K226" s="35" t="str">
        <f t="shared" si="2"/>
        <v>000100005002043001</v>
      </c>
      <c r="L226" s="45"/>
    </row>
    <row r="227" spans="1:12" s="3" customFormat="1">
      <c r="A227" s="21" t="s">
        <v>11219</v>
      </c>
      <c r="B227" s="21" t="str">
        <f t="shared" si="3"/>
        <v>兴趣爱好/移动端行为偏好信息/是否玩网络游戏</v>
      </c>
      <c r="C227" s="22">
        <v>3</v>
      </c>
      <c r="D227" s="23" t="s">
        <v>3355</v>
      </c>
      <c r="E227" s="23" t="s">
        <v>3417</v>
      </c>
      <c r="F227" s="23" t="s">
        <v>3986</v>
      </c>
      <c r="G227" s="23" t="s">
        <v>6993</v>
      </c>
      <c r="H227" s="23" t="s">
        <v>3420</v>
      </c>
      <c r="I227" s="23" t="s">
        <v>7433</v>
      </c>
      <c r="J227" s="23"/>
      <c r="K227" s="23" t="str">
        <f t="shared" si="2"/>
        <v>000100005002044</v>
      </c>
      <c r="L227" s="45"/>
    </row>
    <row r="228" spans="1:12" s="3" customFormat="1">
      <c r="A228" s="24" t="s">
        <v>1845</v>
      </c>
      <c r="B228" s="27" t="str">
        <f>"兴趣爱好/移动端行为偏好信息/"&amp;A227&amp;"/"&amp;A228</f>
        <v>兴趣爱好/移动端行为偏好信息/是否玩网络游戏/是</v>
      </c>
      <c r="C228" s="28">
        <v>4</v>
      </c>
      <c r="D228" s="35" t="s">
        <v>3355</v>
      </c>
      <c r="E228" s="35" t="s">
        <v>3417</v>
      </c>
      <c r="F228" s="35" t="s">
        <v>3986</v>
      </c>
      <c r="G228" s="35" t="s">
        <v>6993</v>
      </c>
      <c r="H228" s="35" t="s">
        <v>3420</v>
      </c>
      <c r="I228" s="35" t="s">
        <v>7433</v>
      </c>
      <c r="J228" s="35" t="s">
        <v>3417</v>
      </c>
      <c r="K228" s="35" t="str">
        <f t="shared" si="2"/>
        <v>000100005002044001</v>
      </c>
      <c r="L228" s="45"/>
    </row>
    <row r="229" spans="1:12" s="3" customFormat="1">
      <c r="A229" s="21" t="s">
        <v>11220</v>
      </c>
      <c r="B229" s="21" t="str">
        <f t="shared" si="3"/>
        <v>兴趣爱好/移动端行为偏好信息/是否玩动作射击类游戏</v>
      </c>
      <c r="C229" s="22">
        <v>3</v>
      </c>
      <c r="D229" s="23" t="s">
        <v>3355</v>
      </c>
      <c r="E229" s="23" t="s">
        <v>3417</v>
      </c>
      <c r="F229" s="23" t="s">
        <v>3986</v>
      </c>
      <c r="G229" s="23" t="s">
        <v>6993</v>
      </c>
      <c r="H229" s="23" t="s">
        <v>3420</v>
      </c>
      <c r="I229" s="23" t="s">
        <v>7434</v>
      </c>
      <c r="J229" s="23"/>
      <c r="K229" s="23" t="str">
        <f t="shared" si="2"/>
        <v>000100005002045</v>
      </c>
      <c r="L229" s="45"/>
    </row>
    <row r="230" spans="1:12" s="3" customFormat="1">
      <c r="A230" s="24" t="s">
        <v>1845</v>
      </c>
      <c r="B230" s="27" t="str">
        <f>"兴趣爱好/移动端行为偏好信息/"&amp;A229&amp;"/"&amp;A230</f>
        <v>兴趣爱好/移动端行为偏好信息/是否玩动作射击类游戏/是</v>
      </c>
      <c r="C230" s="28">
        <v>4</v>
      </c>
      <c r="D230" s="35" t="s">
        <v>3355</v>
      </c>
      <c r="E230" s="35" t="s">
        <v>3417</v>
      </c>
      <c r="F230" s="35" t="s">
        <v>3986</v>
      </c>
      <c r="G230" s="35" t="s">
        <v>6993</v>
      </c>
      <c r="H230" s="35" t="s">
        <v>3420</v>
      </c>
      <c r="I230" s="35" t="s">
        <v>7434</v>
      </c>
      <c r="J230" s="35" t="s">
        <v>3417</v>
      </c>
      <c r="K230" s="35" t="str">
        <f t="shared" si="2"/>
        <v>000100005002045001</v>
      </c>
      <c r="L230" s="45"/>
    </row>
    <row r="231" spans="1:12" s="3" customFormat="1">
      <c r="A231" s="21" t="s">
        <v>11221</v>
      </c>
      <c r="B231" s="21" t="str">
        <f t="shared" si="3"/>
        <v>兴趣爱好/移动端行为偏好信息/是否玩扑克棋牌类游戏</v>
      </c>
      <c r="C231" s="22">
        <v>3</v>
      </c>
      <c r="D231" s="23" t="s">
        <v>3355</v>
      </c>
      <c r="E231" s="23" t="s">
        <v>3417</v>
      </c>
      <c r="F231" s="23" t="s">
        <v>3986</v>
      </c>
      <c r="G231" s="23" t="s">
        <v>6993</v>
      </c>
      <c r="H231" s="23" t="s">
        <v>3420</v>
      </c>
      <c r="I231" s="23" t="s">
        <v>7435</v>
      </c>
      <c r="J231" s="23"/>
      <c r="K231" s="23" t="str">
        <f t="shared" si="2"/>
        <v>000100005002046</v>
      </c>
      <c r="L231" s="45"/>
    </row>
    <row r="232" spans="1:12" s="3" customFormat="1">
      <c r="A232" s="24" t="s">
        <v>1845</v>
      </c>
      <c r="B232" s="27" t="str">
        <f>"兴趣爱好/移动端行为偏好信息/"&amp;A231&amp;"/"&amp;A232</f>
        <v>兴趣爱好/移动端行为偏好信息/是否玩扑克棋牌类游戏/是</v>
      </c>
      <c r="C232" s="28">
        <v>4</v>
      </c>
      <c r="D232" s="35" t="s">
        <v>3355</v>
      </c>
      <c r="E232" s="35" t="s">
        <v>3417</v>
      </c>
      <c r="F232" s="35" t="s">
        <v>3986</v>
      </c>
      <c r="G232" s="35" t="s">
        <v>6993</v>
      </c>
      <c r="H232" s="35" t="s">
        <v>3420</v>
      </c>
      <c r="I232" s="35" t="s">
        <v>7435</v>
      </c>
      <c r="J232" s="35" t="s">
        <v>3417</v>
      </c>
      <c r="K232" s="35" t="str">
        <f t="shared" si="2"/>
        <v>000100005002046001</v>
      </c>
      <c r="L232" s="45"/>
    </row>
    <row r="233" spans="1:12" s="3" customFormat="1">
      <c r="A233" s="21" t="s">
        <v>11222</v>
      </c>
      <c r="B233" s="21" t="str">
        <f t="shared" si="3"/>
        <v>兴趣爱好/移动端行为偏好信息/是否玩儿童益智类游戏</v>
      </c>
      <c r="C233" s="22">
        <v>3</v>
      </c>
      <c r="D233" s="23" t="s">
        <v>3355</v>
      </c>
      <c r="E233" s="23" t="s">
        <v>3417</v>
      </c>
      <c r="F233" s="23" t="s">
        <v>3986</v>
      </c>
      <c r="G233" s="23" t="s">
        <v>6993</v>
      </c>
      <c r="H233" s="23" t="s">
        <v>3420</v>
      </c>
      <c r="I233" s="23" t="s">
        <v>7436</v>
      </c>
      <c r="J233" s="23"/>
      <c r="K233" s="23" t="str">
        <f t="shared" si="2"/>
        <v>000100005002047</v>
      </c>
      <c r="L233" s="45"/>
    </row>
    <row r="234" spans="1:12" s="3" customFormat="1">
      <c r="A234" s="24" t="s">
        <v>1845</v>
      </c>
      <c r="B234" s="27" t="str">
        <f>"兴趣爱好/移动端行为偏好信息/"&amp;A233&amp;"/"&amp;A234</f>
        <v>兴趣爱好/移动端行为偏好信息/是否玩儿童益智类游戏/是</v>
      </c>
      <c r="C234" s="28">
        <v>4</v>
      </c>
      <c r="D234" s="35" t="s">
        <v>3355</v>
      </c>
      <c r="E234" s="35" t="s">
        <v>3417</v>
      </c>
      <c r="F234" s="35" t="s">
        <v>3986</v>
      </c>
      <c r="G234" s="35" t="s">
        <v>6993</v>
      </c>
      <c r="H234" s="35" t="s">
        <v>3420</v>
      </c>
      <c r="I234" s="35" t="s">
        <v>7436</v>
      </c>
      <c r="J234" s="35" t="s">
        <v>3417</v>
      </c>
      <c r="K234" s="35" t="str">
        <f t="shared" si="2"/>
        <v>000100005002047001</v>
      </c>
      <c r="L234" s="45"/>
    </row>
    <row r="235" spans="1:12" s="3" customFormat="1">
      <c r="A235" s="21" t="s">
        <v>11223</v>
      </c>
      <c r="B235" s="21" t="str">
        <f t="shared" si="3"/>
        <v>兴趣爱好/移动端行为偏好信息/是否玩塔防守卫类游戏</v>
      </c>
      <c r="C235" s="22">
        <v>3</v>
      </c>
      <c r="D235" s="23" t="s">
        <v>3355</v>
      </c>
      <c r="E235" s="23" t="s">
        <v>3417</v>
      </c>
      <c r="F235" s="23" t="s">
        <v>3986</v>
      </c>
      <c r="G235" s="23" t="s">
        <v>6993</v>
      </c>
      <c r="H235" s="23" t="s">
        <v>3420</v>
      </c>
      <c r="I235" s="23" t="s">
        <v>7437</v>
      </c>
      <c r="J235" s="23"/>
      <c r="K235" s="23" t="str">
        <f t="shared" si="2"/>
        <v>000100005002048</v>
      </c>
      <c r="L235" s="45"/>
    </row>
    <row r="236" spans="1:12" s="3" customFormat="1">
      <c r="A236" s="24" t="s">
        <v>1845</v>
      </c>
      <c r="B236" s="27" t="str">
        <f>"兴趣爱好/移动端行为偏好信息/"&amp;A235&amp;"/"&amp;A236</f>
        <v>兴趣爱好/移动端行为偏好信息/是否玩塔防守卫类游戏/是</v>
      </c>
      <c r="C236" s="28">
        <v>4</v>
      </c>
      <c r="D236" s="35" t="s">
        <v>3355</v>
      </c>
      <c r="E236" s="35" t="s">
        <v>3417</v>
      </c>
      <c r="F236" s="35" t="s">
        <v>3986</v>
      </c>
      <c r="G236" s="35" t="s">
        <v>6993</v>
      </c>
      <c r="H236" s="35" t="s">
        <v>3420</v>
      </c>
      <c r="I236" s="35" t="s">
        <v>7437</v>
      </c>
      <c r="J236" s="35" t="s">
        <v>3417</v>
      </c>
      <c r="K236" s="35" t="str">
        <f t="shared" si="2"/>
        <v>000100005002048001</v>
      </c>
      <c r="L236" s="45"/>
    </row>
    <row r="237" spans="1:12" s="3" customFormat="1">
      <c r="A237" s="21" t="s">
        <v>11224</v>
      </c>
      <c r="B237" s="21" t="str">
        <f t="shared" si="3"/>
        <v>兴趣爱好/移动端行为偏好信息/是否玩体育格斗类游戏</v>
      </c>
      <c r="C237" s="22">
        <v>3</v>
      </c>
      <c r="D237" s="23" t="s">
        <v>3355</v>
      </c>
      <c r="E237" s="23" t="s">
        <v>3417</v>
      </c>
      <c r="F237" s="23" t="s">
        <v>3986</v>
      </c>
      <c r="G237" s="23" t="s">
        <v>6993</v>
      </c>
      <c r="H237" s="23" t="s">
        <v>3420</v>
      </c>
      <c r="I237" s="23" t="s">
        <v>7438</v>
      </c>
      <c r="J237" s="23"/>
      <c r="K237" s="23" t="str">
        <f t="shared" si="2"/>
        <v>000100005002049</v>
      </c>
      <c r="L237" s="45"/>
    </row>
    <row r="238" spans="1:12" s="3" customFormat="1">
      <c r="A238" s="24" t="s">
        <v>1845</v>
      </c>
      <c r="B238" s="27" t="str">
        <f>"兴趣爱好/移动端行为偏好信息/"&amp;A237&amp;"/"&amp;A238</f>
        <v>兴趣爱好/移动端行为偏好信息/是否玩体育格斗类游戏/是</v>
      </c>
      <c r="C238" s="28">
        <v>4</v>
      </c>
      <c r="D238" s="35" t="s">
        <v>3355</v>
      </c>
      <c r="E238" s="35" t="s">
        <v>3417</v>
      </c>
      <c r="F238" s="35" t="s">
        <v>3986</v>
      </c>
      <c r="G238" s="35" t="s">
        <v>6993</v>
      </c>
      <c r="H238" s="35" t="s">
        <v>3420</v>
      </c>
      <c r="I238" s="35" t="s">
        <v>7438</v>
      </c>
      <c r="J238" s="35" t="s">
        <v>3417</v>
      </c>
      <c r="K238" s="35" t="str">
        <f t="shared" si="2"/>
        <v>000100005002049001</v>
      </c>
      <c r="L238" s="45"/>
    </row>
    <row r="239" spans="1:12" s="3" customFormat="1">
      <c r="A239" s="21" t="s">
        <v>11225</v>
      </c>
      <c r="B239" s="21" t="str">
        <f t="shared" si="3"/>
        <v>兴趣爱好/移动端行为偏好信息/是否玩角色扮演类游戏</v>
      </c>
      <c r="C239" s="22">
        <v>3</v>
      </c>
      <c r="D239" s="23" t="s">
        <v>3355</v>
      </c>
      <c r="E239" s="23" t="s">
        <v>3417</v>
      </c>
      <c r="F239" s="23" t="s">
        <v>3986</v>
      </c>
      <c r="G239" s="23" t="s">
        <v>6993</v>
      </c>
      <c r="H239" s="23" t="s">
        <v>3420</v>
      </c>
      <c r="I239" s="23" t="s">
        <v>7439</v>
      </c>
      <c r="J239" s="23"/>
      <c r="K239" s="23" t="str">
        <f t="shared" si="2"/>
        <v>000100005002050</v>
      </c>
      <c r="L239" s="45"/>
    </row>
    <row r="240" spans="1:12" s="3" customFormat="1">
      <c r="A240" s="24" t="s">
        <v>1845</v>
      </c>
      <c r="B240" s="27" t="str">
        <f>"兴趣爱好/移动端行为偏好信息/"&amp;A239&amp;"/"&amp;A240</f>
        <v>兴趣爱好/移动端行为偏好信息/是否玩角色扮演类游戏/是</v>
      </c>
      <c r="C240" s="28">
        <v>4</v>
      </c>
      <c r="D240" s="35" t="s">
        <v>3355</v>
      </c>
      <c r="E240" s="35" t="s">
        <v>3417</v>
      </c>
      <c r="F240" s="35" t="s">
        <v>3986</v>
      </c>
      <c r="G240" s="35" t="s">
        <v>6993</v>
      </c>
      <c r="H240" s="35" t="s">
        <v>3420</v>
      </c>
      <c r="I240" s="35" t="s">
        <v>7439</v>
      </c>
      <c r="J240" s="35" t="s">
        <v>3417</v>
      </c>
      <c r="K240" s="35" t="str">
        <f t="shared" si="2"/>
        <v>000100005002050001</v>
      </c>
      <c r="L240" s="45"/>
    </row>
    <row r="241" spans="1:12" s="3" customFormat="1">
      <c r="A241" s="21" t="s">
        <v>11226</v>
      </c>
      <c r="B241" s="21" t="str">
        <f t="shared" si="3"/>
        <v>兴趣爱好/移动端行为偏好信息/是否玩经营策略类游戏</v>
      </c>
      <c r="C241" s="22">
        <v>3</v>
      </c>
      <c r="D241" s="23" t="s">
        <v>3355</v>
      </c>
      <c r="E241" s="23" t="s">
        <v>3417</v>
      </c>
      <c r="F241" s="23" t="s">
        <v>3986</v>
      </c>
      <c r="G241" s="23" t="s">
        <v>6993</v>
      </c>
      <c r="H241" s="23" t="s">
        <v>3420</v>
      </c>
      <c r="I241" s="23" t="s">
        <v>7440</v>
      </c>
      <c r="J241" s="23"/>
      <c r="K241" s="23" t="str">
        <f t="shared" si="2"/>
        <v>000100005002051</v>
      </c>
      <c r="L241" s="45"/>
    </row>
    <row r="242" spans="1:12" s="3" customFormat="1">
      <c r="A242" s="24" t="s">
        <v>1845</v>
      </c>
      <c r="B242" s="27" t="str">
        <f>"兴趣爱好/移动端行为偏好信息/"&amp;A241&amp;"/"&amp;A242</f>
        <v>兴趣爱好/移动端行为偏好信息/是否玩经营策略类游戏/是</v>
      </c>
      <c r="C242" s="28">
        <v>4</v>
      </c>
      <c r="D242" s="35" t="s">
        <v>3355</v>
      </c>
      <c r="E242" s="35" t="s">
        <v>3417</v>
      </c>
      <c r="F242" s="35" t="s">
        <v>3986</v>
      </c>
      <c r="G242" s="35" t="s">
        <v>6993</v>
      </c>
      <c r="H242" s="35" t="s">
        <v>3420</v>
      </c>
      <c r="I242" s="35" t="s">
        <v>7440</v>
      </c>
      <c r="J242" s="35" t="s">
        <v>3417</v>
      </c>
      <c r="K242" s="35" t="str">
        <f t="shared" si="2"/>
        <v>000100005002051001</v>
      </c>
      <c r="L242" s="45"/>
    </row>
    <row r="243" spans="1:12" s="3" customFormat="1">
      <c r="A243" s="21" t="s">
        <v>11227</v>
      </c>
      <c r="B243" s="21" t="str">
        <f t="shared" si="3"/>
        <v>兴趣爱好/移动端行为偏好信息/是否玩养成类游戏</v>
      </c>
      <c r="C243" s="22">
        <v>3</v>
      </c>
      <c r="D243" s="23" t="s">
        <v>3355</v>
      </c>
      <c r="E243" s="23" t="s">
        <v>3417</v>
      </c>
      <c r="F243" s="23" t="s">
        <v>3986</v>
      </c>
      <c r="G243" s="23" t="s">
        <v>6993</v>
      </c>
      <c r="H243" s="23" t="s">
        <v>3420</v>
      </c>
      <c r="I243" s="23" t="s">
        <v>7441</v>
      </c>
      <c r="J243" s="23"/>
      <c r="K243" s="23" t="str">
        <f t="shared" si="2"/>
        <v>000100005002052</v>
      </c>
      <c r="L243" s="45"/>
    </row>
    <row r="244" spans="1:12" s="3" customFormat="1">
      <c r="A244" s="24" t="s">
        <v>1845</v>
      </c>
      <c r="B244" s="27" t="str">
        <f>"兴趣爱好/移动端行为偏好信息/"&amp;A243&amp;"/"&amp;A244</f>
        <v>兴趣爱好/移动端行为偏好信息/是否玩养成类游戏/是</v>
      </c>
      <c r="C244" s="28">
        <v>4</v>
      </c>
      <c r="D244" s="35" t="s">
        <v>3355</v>
      </c>
      <c r="E244" s="35" t="s">
        <v>3417</v>
      </c>
      <c r="F244" s="35" t="s">
        <v>3986</v>
      </c>
      <c r="G244" s="35" t="s">
        <v>6993</v>
      </c>
      <c r="H244" s="35" t="s">
        <v>3420</v>
      </c>
      <c r="I244" s="35" t="s">
        <v>7441</v>
      </c>
      <c r="J244" s="35" t="s">
        <v>3417</v>
      </c>
      <c r="K244" s="35" t="str">
        <f t="shared" si="2"/>
        <v>000100005002052001</v>
      </c>
      <c r="L244" s="45"/>
    </row>
    <row r="245" spans="1:12" s="3" customFormat="1">
      <c r="A245" s="21" t="s">
        <v>11228</v>
      </c>
      <c r="B245" s="21" t="str">
        <f t="shared" si="3"/>
        <v>兴趣爱好/移动端行为偏好信息/是否玩挂机类游戏</v>
      </c>
      <c r="C245" s="22">
        <v>3</v>
      </c>
      <c r="D245" s="23" t="s">
        <v>3355</v>
      </c>
      <c r="E245" s="23" t="s">
        <v>3417</v>
      </c>
      <c r="F245" s="23" t="s">
        <v>3986</v>
      </c>
      <c r="G245" s="23" t="s">
        <v>6993</v>
      </c>
      <c r="H245" s="23" t="s">
        <v>3420</v>
      </c>
      <c r="I245" s="23" t="s">
        <v>7442</v>
      </c>
      <c r="J245" s="23"/>
      <c r="K245" s="23" t="str">
        <f t="shared" si="2"/>
        <v>000100005002053</v>
      </c>
      <c r="L245" s="45"/>
    </row>
    <row r="246" spans="1:12" s="3" customFormat="1">
      <c r="A246" s="24" t="s">
        <v>1845</v>
      </c>
      <c r="B246" s="27" t="str">
        <f>"兴趣爱好/移动端行为偏好信息/"&amp;A245&amp;"/"&amp;A246</f>
        <v>兴趣爱好/移动端行为偏好信息/是否玩挂机类游戏/是</v>
      </c>
      <c r="C246" s="28">
        <v>4</v>
      </c>
      <c r="D246" s="35" t="s">
        <v>3355</v>
      </c>
      <c r="E246" s="35" t="s">
        <v>3417</v>
      </c>
      <c r="F246" s="35" t="s">
        <v>3986</v>
      </c>
      <c r="G246" s="35" t="s">
        <v>6993</v>
      </c>
      <c r="H246" s="35" t="s">
        <v>3420</v>
      </c>
      <c r="I246" s="35" t="s">
        <v>7442</v>
      </c>
      <c r="J246" s="35" t="s">
        <v>3417</v>
      </c>
      <c r="K246" s="35" t="str">
        <f t="shared" si="2"/>
        <v>000100005002053001</v>
      </c>
      <c r="L246" s="45"/>
    </row>
    <row r="247" spans="1:12" s="3" customFormat="1">
      <c r="A247" s="21" t="s">
        <v>11229</v>
      </c>
      <c r="B247" s="21" t="str">
        <f>"兴趣爱好/移动端行为偏好信息/"&amp;A247</f>
        <v>兴趣爱好/移动端行为偏好信息/是否玩文字类游戏</v>
      </c>
      <c r="C247" s="22">
        <v>3</v>
      </c>
      <c r="D247" s="23" t="s">
        <v>3355</v>
      </c>
      <c r="E247" s="23" t="s">
        <v>3417</v>
      </c>
      <c r="F247" s="23" t="s">
        <v>3986</v>
      </c>
      <c r="G247" s="23" t="s">
        <v>6993</v>
      </c>
      <c r="H247" s="23" t="s">
        <v>3420</v>
      </c>
      <c r="I247" s="23" t="s">
        <v>7443</v>
      </c>
      <c r="J247" s="23"/>
      <c r="K247" s="23" t="str">
        <f t="shared" si="2"/>
        <v>000100005002054</v>
      </c>
      <c r="L247" s="45"/>
    </row>
    <row r="248" spans="1:12" s="3" customFormat="1">
      <c r="A248" s="24" t="s">
        <v>1845</v>
      </c>
      <c r="B248" s="27" t="str">
        <f>"兴趣爱好/移动端行为偏好信息/"&amp;A247&amp;"/"&amp;A248</f>
        <v>兴趣爱好/移动端行为偏好信息/是否玩文字类游戏/是</v>
      </c>
      <c r="C248" s="28">
        <v>4</v>
      </c>
      <c r="D248" s="35" t="s">
        <v>3355</v>
      </c>
      <c r="E248" s="35" t="s">
        <v>3417</v>
      </c>
      <c r="F248" s="35" t="s">
        <v>3986</v>
      </c>
      <c r="G248" s="35" t="s">
        <v>6993</v>
      </c>
      <c r="H248" s="35" t="s">
        <v>3420</v>
      </c>
      <c r="I248" s="35" t="s">
        <v>7443</v>
      </c>
      <c r="J248" s="35" t="s">
        <v>3417</v>
      </c>
      <c r="K248" s="35" t="str">
        <f t="shared" si="2"/>
        <v>000100005002054001</v>
      </c>
      <c r="L248" s="45"/>
    </row>
    <row r="249" spans="1:12" s="3" customFormat="1">
      <c r="A249" s="21" t="s">
        <v>11230</v>
      </c>
      <c r="B249" s="21" t="str">
        <f>"兴趣爱好/移动端行为偏好信息/"&amp;A249</f>
        <v>兴趣爱好/移动端行为偏好信息/是否玩博彩类游戏</v>
      </c>
      <c r="C249" s="22">
        <v>3</v>
      </c>
      <c r="D249" s="23" t="s">
        <v>3355</v>
      </c>
      <c r="E249" s="23" t="s">
        <v>3417</v>
      </c>
      <c r="F249" s="23" t="s">
        <v>3986</v>
      </c>
      <c r="G249" s="23" t="s">
        <v>6993</v>
      </c>
      <c r="H249" s="23" t="s">
        <v>3420</v>
      </c>
      <c r="I249" s="23" t="s">
        <v>7444</v>
      </c>
      <c r="J249" s="23"/>
      <c r="K249" s="23" t="str">
        <f t="shared" si="2"/>
        <v>000100005002055</v>
      </c>
      <c r="L249" s="45"/>
    </row>
    <row r="250" spans="1:12" s="3" customFormat="1">
      <c r="A250" s="24" t="s">
        <v>1845</v>
      </c>
      <c r="B250" s="27" t="str">
        <f>"兴趣爱好/移动端行为偏好信息/"&amp;A249&amp;"/"&amp;A250</f>
        <v>兴趣爱好/移动端行为偏好信息/是否玩博彩类游戏/是</v>
      </c>
      <c r="C250" s="28">
        <v>4</v>
      </c>
      <c r="D250" s="35" t="s">
        <v>3355</v>
      </c>
      <c r="E250" s="35" t="s">
        <v>3417</v>
      </c>
      <c r="F250" s="35" t="s">
        <v>3986</v>
      </c>
      <c r="G250" s="35" t="s">
        <v>6993</v>
      </c>
      <c r="H250" s="35" t="s">
        <v>3420</v>
      </c>
      <c r="I250" s="35" t="s">
        <v>7444</v>
      </c>
      <c r="J250" s="35" t="s">
        <v>3417</v>
      </c>
      <c r="K250" s="35" t="str">
        <f t="shared" si="2"/>
        <v>000100005002055001</v>
      </c>
      <c r="L250" s="45"/>
    </row>
    <row r="251" spans="1:12" s="4" customFormat="1">
      <c r="A251" s="36" t="s">
        <v>815</v>
      </c>
      <c r="B251" s="36" t="str">
        <f>"兴趣爱好/移动端行为偏好信息/"&amp;A251</f>
        <v>兴趣爱好/移动端行为偏好信息/是否偏好新闻资讯类APP</v>
      </c>
      <c r="C251" s="37">
        <v>3</v>
      </c>
      <c r="D251" s="38" t="s">
        <v>3355</v>
      </c>
      <c r="E251" s="38" t="s">
        <v>3417</v>
      </c>
      <c r="F251" s="38" t="s">
        <v>3986</v>
      </c>
      <c r="G251" s="38" t="s">
        <v>6993</v>
      </c>
      <c r="H251" s="38" t="s">
        <v>3420</v>
      </c>
      <c r="I251" s="38" t="s">
        <v>7445</v>
      </c>
      <c r="J251" s="38"/>
      <c r="K251" s="38" t="str">
        <f t="shared" si="2"/>
        <v>000100005002056</v>
      </c>
      <c r="L251" s="4" t="s">
        <v>9830</v>
      </c>
    </row>
    <row r="252" spans="1:12" s="3" customFormat="1">
      <c r="A252" s="27" t="s">
        <v>1845</v>
      </c>
      <c r="B252" s="27" t="str">
        <f>"兴趣爱好/移动端行为偏好信息/"&amp;A251&amp;"/"&amp;A252</f>
        <v>兴趣爱好/移动端行为偏好信息/是否偏好新闻资讯类APP/是</v>
      </c>
      <c r="C252" s="28">
        <v>4</v>
      </c>
      <c r="D252" s="35" t="s">
        <v>3355</v>
      </c>
      <c r="E252" s="35" t="s">
        <v>3417</v>
      </c>
      <c r="F252" s="35" t="s">
        <v>3986</v>
      </c>
      <c r="G252" s="35" t="s">
        <v>6993</v>
      </c>
      <c r="H252" s="35" t="s">
        <v>3420</v>
      </c>
      <c r="I252" s="35" t="s">
        <v>7445</v>
      </c>
      <c r="J252" s="35" t="s">
        <v>3417</v>
      </c>
      <c r="K252" s="35" t="str">
        <f t="shared" si="2"/>
        <v>000100005002056001</v>
      </c>
    </row>
    <row r="253" spans="1:12" s="4" customFormat="1">
      <c r="A253" s="36" t="s">
        <v>11231</v>
      </c>
      <c r="B253" s="36" t="str">
        <f>"兴趣爱好/移动端行为偏好信息/"&amp;A253</f>
        <v>兴趣爱好/移动端行为偏好信息/购物平台APP偏好</v>
      </c>
      <c r="C253" s="37">
        <v>3</v>
      </c>
      <c r="D253" s="38" t="s">
        <v>3355</v>
      </c>
      <c r="E253" s="38" t="s">
        <v>3417</v>
      </c>
      <c r="F253" s="38" t="s">
        <v>3986</v>
      </c>
      <c r="G253" s="38" t="s">
        <v>6993</v>
      </c>
      <c r="H253" s="38" t="s">
        <v>3420</v>
      </c>
      <c r="I253" s="38" t="s">
        <v>7446</v>
      </c>
      <c r="J253" s="38"/>
      <c r="K253" s="38" t="str">
        <f>D253&amp;E253&amp;F253&amp;G253&amp;H253&amp;I253&amp;J253</f>
        <v>000100005002057</v>
      </c>
      <c r="L253" s="4" t="s">
        <v>9830</v>
      </c>
    </row>
    <row r="254" spans="1:12" s="3" customFormat="1">
      <c r="A254" s="47" t="s">
        <v>863</v>
      </c>
      <c r="B254" s="47"/>
      <c r="C254" s="48">
        <v>3</v>
      </c>
      <c r="D254" s="49" t="s">
        <v>3355</v>
      </c>
      <c r="E254" s="49" t="s">
        <v>3417</v>
      </c>
      <c r="F254" s="49" t="s">
        <v>3986</v>
      </c>
      <c r="G254" s="49" t="s">
        <v>6993</v>
      </c>
      <c r="H254" s="49" t="s">
        <v>3420</v>
      </c>
      <c r="I254" s="49" t="s">
        <v>7447</v>
      </c>
      <c r="J254" s="49"/>
      <c r="K254" s="49" t="str">
        <f t="shared" si="2"/>
        <v>000100005002058</v>
      </c>
      <c r="L254" s="45" t="s">
        <v>9830</v>
      </c>
    </row>
    <row r="255" spans="1:12" s="3" customFormat="1">
      <c r="A255" s="47" t="s">
        <v>866</v>
      </c>
      <c r="B255" s="47"/>
      <c r="C255" s="48">
        <v>3</v>
      </c>
      <c r="D255" s="49" t="s">
        <v>3355</v>
      </c>
      <c r="E255" s="49" t="s">
        <v>3417</v>
      </c>
      <c r="F255" s="49" t="s">
        <v>3986</v>
      </c>
      <c r="G255" s="49" t="s">
        <v>6993</v>
      </c>
      <c r="H255" s="49" t="s">
        <v>3420</v>
      </c>
      <c r="I255" s="49" t="s">
        <v>7448</v>
      </c>
      <c r="J255" s="49"/>
      <c r="K255" s="49" t="str">
        <f t="shared" si="2"/>
        <v>000100005002059</v>
      </c>
      <c r="L255" s="45"/>
    </row>
    <row r="256" spans="1:12" s="3" customFormat="1">
      <c r="A256" s="47" t="s">
        <v>3291</v>
      </c>
      <c r="B256" s="47"/>
      <c r="C256" s="48">
        <v>3</v>
      </c>
      <c r="D256" s="49" t="s">
        <v>3355</v>
      </c>
      <c r="E256" s="49" t="s">
        <v>3417</v>
      </c>
      <c r="F256" s="49" t="s">
        <v>3986</v>
      </c>
      <c r="G256" s="49" t="s">
        <v>6993</v>
      </c>
      <c r="H256" s="49" t="s">
        <v>3420</v>
      </c>
      <c r="I256" s="49" t="s">
        <v>7449</v>
      </c>
      <c r="J256" s="49"/>
      <c r="K256" s="49" t="str">
        <f t="shared" si="2"/>
        <v>000100005002060</v>
      </c>
      <c r="L256" s="45"/>
    </row>
    <row r="257" spans="1:12" s="3" customFormat="1">
      <c r="A257" s="21" t="s">
        <v>868</v>
      </c>
      <c r="B257" s="21"/>
      <c r="C257" s="22">
        <v>3</v>
      </c>
      <c r="D257" s="21" t="s">
        <v>3355</v>
      </c>
      <c r="E257" s="21" t="s">
        <v>3417</v>
      </c>
      <c r="F257" s="21" t="s">
        <v>3986</v>
      </c>
      <c r="G257" s="21" t="s">
        <v>6993</v>
      </c>
      <c r="H257" s="21" t="s">
        <v>3420</v>
      </c>
      <c r="I257" s="21" t="s">
        <v>7450</v>
      </c>
      <c r="J257" s="21"/>
      <c r="K257" s="21" t="str">
        <f t="shared" si="2"/>
        <v>000100005002061</v>
      </c>
      <c r="L257" s="3" t="s">
        <v>9830</v>
      </c>
    </row>
    <row r="258" spans="1:12" s="3" customFormat="1">
      <c r="A258" s="27" t="s">
        <v>3925</v>
      </c>
      <c r="B258" s="27"/>
      <c r="C258" s="28">
        <v>4</v>
      </c>
      <c r="D258" s="35" t="s">
        <v>3355</v>
      </c>
      <c r="E258" s="35" t="s">
        <v>3417</v>
      </c>
      <c r="F258" s="35" t="s">
        <v>3986</v>
      </c>
      <c r="G258" s="35" t="s">
        <v>6993</v>
      </c>
      <c r="H258" s="35" t="s">
        <v>3420</v>
      </c>
      <c r="I258" s="35" t="s">
        <v>7450</v>
      </c>
      <c r="J258" s="35" t="s">
        <v>3417</v>
      </c>
      <c r="K258" s="35" t="str">
        <f t="shared" si="2"/>
        <v>000100005002061001</v>
      </c>
    </row>
    <row r="259" spans="1:12" s="3" customFormat="1">
      <c r="A259" s="27" t="s">
        <v>3926</v>
      </c>
      <c r="B259" s="27"/>
      <c r="C259" s="28">
        <v>4</v>
      </c>
      <c r="D259" s="35" t="s">
        <v>3355</v>
      </c>
      <c r="E259" s="35" t="s">
        <v>3417</v>
      </c>
      <c r="F259" s="35" t="s">
        <v>3986</v>
      </c>
      <c r="G259" s="35" t="s">
        <v>6993</v>
      </c>
      <c r="H259" s="35" t="s">
        <v>3420</v>
      </c>
      <c r="I259" s="35" t="s">
        <v>7450</v>
      </c>
      <c r="J259" s="35" t="s">
        <v>3420</v>
      </c>
      <c r="K259" s="35" t="str">
        <f t="shared" si="2"/>
        <v>000100005002061002</v>
      </c>
    </row>
    <row r="260" spans="1:12" s="3" customFormat="1">
      <c r="A260" s="27" t="s">
        <v>3927</v>
      </c>
      <c r="B260" s="27"/>
      <c r="C260" s="28">
        <v>4</v>
      </c>
      <c r="D260" s="35" t="s">
        <v>3355</v>
      </c>
      <c r="E260" s="35" t="s">
        <v>3417</v>
      </c>
      <c r="F260" s="35" t="s">
        <v>3986</v>
      </c>
      <c r="G260" s="35" t="s">
        <v>6993</v>
      </c>
      <c r="H260" s="35" t="s">
        <v>3420</v>
      </c>
      <c r="I260" s="35" t="s">
        <v>7450</v>
      </c>
      <c r="J260" s="35" t="s">
        <v>3423</v>
      </c>
      <c r="K260" s="35" t="str">
        <f t="shared" si="2"/>
        <v>000100005002061003</v>
      </c>
    </row>
    <row r="261" spans="1:12" s="3" customFormat="1">
      <c r="A261" s="27" t="s">
        <v>3928</v>
      </c>
      <c r="B261" s="27"/>
      <c r="C261" s="28">
        <v>4</v>
      </c>
      <c r="D261" s="35" t="s">
        <v>3355</v>
      </c>
      <c r="E261" s="35" t="s">
        <v>3417</v>
      </c>
      <c r="F261" s="35" t="s">
        <v>3986</v>
      </c>
      <c r="G261" s="35" t="s">
        <v>6993</v>
      </c>
      <c r="H261" s="35" t="s">
        <v>3420</v>
      </c>
      <c r="I261" s="35" t="s">
        <v>7450</v>
      </c>
      <c r="J261" s="35" t="s">
        <v>3426</v>
      </c>
      <c r="K261" s="35" t="str">
        <f t="shared" si="2"/>
        <v>000100005002061004</v>
      </c>
    </row>
    <row r="262" spans="1:12" s="3" customFormat="1">
      <c r="A262" s="27" t="s">
        <v>3929</v>
      </c>
      <c r="B262" s="27"/>
      <c r="C262" s="28">
        <v>4</v>
      </c>
      <c r="D262" s="35" t="s">
        <v>3355</v>
      </c>
      <c r="E262" s="35" t="s">
        <v>3417</v>
      </c>
      <c r="F262" s="35" t="s">
        <v>3986</v>
      </c>
      <c r="G262" s="35" t="s">
        <v>6993</v>
      </c>
      <c r="H262" s="35" t="s">
        <v>3420</v>
      </c>
      <c r="I262" s="35" t="s">
        <v>7450</v>
      </c>
      <c r="J262" s="35" t="s">
        <v>6993</v>
      </c>
      <c r="K262" s="35" t="str">
        <f t="shared" si="2"/>
        <v>000100005002061005</v>
      </c>
    </row>
    <row r="263" spans="1:12" s="3" customFormat="1">
      <c r="A263" s="27" t="s">
        <v>3930</v>
      </c>
      <c r="B263" s="27"/>
      <c r="C263" s="28">
        <v>4</v>
      </c>
      <c r="D263" s="35" t="s">
        <v>3355</v>
      </c>
      <c r="E263" s="35" t="s">
        <v>3417</v>
      </c>
      <c r="F263" s="35" t="s">
        <v>3986</v>
      </c>
      <c r="G263" s="35" t="s">
        <v>6993</v>
      </c>
      <c r="H263" s="35" t="s">
        <v>3420</v>
      </c>
      <c r="I263" s="35" t="s">
        <v>7450</v>
      </c>
      <c r="J263" s="35" t="s">
        <v>7381</v>
      </c>
      <c r="K263" s="35" t="str">
        <f t="shared" si="2"/>
        <v>000100005002061006</v>
      </c>
    </row>
    <row r="264" spans="1:12" s="3" customFormat="1">
      <c r="A264" s="27" t="s">
        <v>3931</v>
      </c>
      <c r="B264" s="27"/>
      <c r="C264" s="28">
        <v>4</v>
      </c>
      <c r="D264" s="35" t="s">
        <v>3355</v>
      </c>
      <c r="E264" s="35" t="s">
        <v>3417</v>
      </c>
      <c r="F264" s="35" t="s">
        <v>3986</v>
      </c>
      <c r="G264" s="35" t="s">
        <v>6993</v>
      </c>
      <c r="H264" s="35" t="s">
        <v>3420</v>
      </c>
      <c r="I264" s="35" t="s">
        <v>7450</v>
      </c>
      <c r="J264" s="35" t="s">
        <v>7385</v>
      </c>
      <c r="K264" s="35" t="str">
        <f t="shared" si="2"/>
        <v>000100005002061007</v>
      </c>
    </row>
    <row r="265" spans="1:12" s="3" customFormat="1">
      <c r="A265" s="27" t="s">
        <v>3932</v>
      </c>
      <c r="B265" s="27"/>
      <c r="C265" s="28">
        <v>4</v>
      </c>
      <c r="D265" s="35" t="s">
        <v>3355</v>
      </c>
      <c r="E265" s="35" t="s">
        <v>3417</v>
      </c>
      <c r="F265" s="35" t="s">
        <v>3986</v>
      </c>
      <c r="G265" s="35" t="s">
        <v>6993</v>
      </c>
      <c r="H265" s="35" t="s">
        <v>3420</v>
      </c>
      <c r="I265" s="35" t="s">
        <v>7450</v>
      </c>
      <c r="J265" s="35" t="s">
        <v>3987</v>
      </c>
      <c r="K265" s="35" t="str">
        <f t="shared" si="2"/>
        <v>000100005002061008</v>
      </c>
    </row>
    <row r="266" spans="1:12" s="3" customFormat="1">
      <c r="A266" s="27" t="s">
        <v>3933</v>
      </c>
      <c r="B266" s="27"/>
      <c r="C266" s="28">
        <v>4</v>
      </c>
      <c r="D266" s="35" t="s">
        <v>3355</v>
      </c>
      <c r="E266" s="35" t="s">
        <v>3417</v>
      </c>
      <c r="F266" s="35" t="s">
        <v>3986</v>
      </c>
      <c r="G266" s="35" t="s">
        <v>6993</v>
      </c>
      <c r="H266" s="35" t="s">
        <v>3420</v>
      </c>
      <c r="I266" s="35" t="s">
        <v>7450</v>
      </c>
      <c r="J266" s="35" t="s">
        <v>6967</v>
      </c>
      <c r="K266" s="35" t="str">
        <f t="shared" si="2"/>
        <v>000100005002061009</v>
      </c>
    </row>
    <row r="267" spans="1:12" s="3" customFormat="1">
      <c r="A267" s="27" t="s">
        <v>3934</v>
      </c>
      <c r="B267" s="27"/>
      <c r="C267" s="28">
        <v>4</v>
      </c>
      <c r="D267" s="35" t="s">
        <v>3355</v>
      </c>
      <c r="E267" s="35" t="s">
        <v>3417</v>
      </c>
      <c r="F267" s="35" t="s">
        <v>3986</v>
      </c>
      <c r="G267" s="35" t="s">
        <v>6993</v>
      </c>
      <c r="H267" s="35" t="s">
        <v>3420</v>
      </c>
      <c r="I267" s="35" t="s">
        <v>7450</v>
      </c>
      <c r="J267" s="35" t="s">
        <v>3401</v>
      </c>
      <c r="K267" s="35" t="str">
        <f t="shared" si="2"/>
        <v>000100005002061010</v>
      </c>
    </row>
    <row r="268" spans="1:12" s="3" customFormat="1">
      <c r="A268" s="27" t="s">
        <v>3935</v>
      </c>
      <c r="B268" s="27"/>
      <c r="C268" s="28">
        <v>4</v>
      </c>
      <c r="D268" s="35" t="s">
        <v>3355</v>
      </c>
      <c r="E268" s="35" t="s">
        <v>3417</v>
      </c>
      <c r="F268" s="35" t="s">
        <v>3986</v>
      </c>
      <c r="G268" s="35" t="s">
        <v>6993</v>
      </c>
      <c r="H268" s="35" t="s">
        <v>3420</v>
      </c>
      <c r="I268" s="35" t="s">
        <v>7450</v>
      </c>
      <c r="J268" s="35" t="s">
        <v>3404</v>
      </c>
      <c r="K268" s="35" t="str">
        <f t="shared" si="2"/>
        <v>000100005002061011</v>
      </c>
    </row>
    <row r="269" spans="1:12" s="3" customFormat="1">
      <c r="A269" s="27" t="s">
        <v>3299</v>
      </c>
      <c r="B269" s="27"/>
      <c r="C269" s="28">
        <v>4</v>
      </c>
      <c r="D269" s="35" t="s">
        <v>3355</v>
      </c>
      <c r="E269" s="35" t="s">
        <v>3417</v>
      </c>
      <c r="F269" s="35" t="s">
        <v>3986</v>
      </c>
      <c r="G269" s="35" t="s">
        <v>6993</v>
      </c>
      <c r="H269" s="35" t="s">
        <v>3420</v>
      </c>
      <c r="I269" s="35" t="s">
        <v>7450</v>
      </c>
      <c r="J269" s="35" t="s">
        <v>6973</v>
      </c>
      <c r="K269" s="35" t="str">
        <f t="shared" si="2"/>
        <v>000100005002061012</v>
      </c>
    </row>
    <row r="270" spans="1:12" s="3" customFormat="1">
      <c r="A270" s="27" t="s">
        <v>3936</v>
      </c>
      <c r="B270" s="27"/>
      <c r="C270" s="28">
        <v>4</v>
      </c>
      <c r="D270" s="35" t="s">
        <v>3355</v>
      </c>
      <c r="E270" s="35" t="s">
        <v>3417</v>
      </c>
      <c r="F270" s="35" t="s">
        <v>3986</v>
      </c>
      <c r="G270" s="35" t="s">
        <v>6993</v>
      </c>
      <c r="H270" s="35" t="s">
        <v>3420</v>
      </c>
      <c r="I270" s="35" t="s">
        <v>7450</v>
      </c>
      <c r="J270" s="35" t="s">
        <v>6976</v>
      </c>
      <c r="K270" s="35" t="str">
        <f t="shared" si="2"/>
        <v>000100005002061013</v>
      </c>
    </row>
    <row r="271" spans="1:12" s="3" customFormat="1">
      <c r="A271" s="27" t="s">
        <v>3937</v>
      </c>
      <c r="B271" s="27"/>
      <c r="C271" s="28">
        <v>4</v>
      </c>
      <c r="D271" s="35" t="s">
        <v>3355</v>
      </c>
      <c r="E271" s="35" t="s">
        <v>3417</v>
      </c>
      <c r="F271" s="35" t="s">
        <v>3986</v>
      </c>
      <c r="G271" s="35" t="s">
        <v>6993</v>
      </c>
      <c r="H271" s="35" t="s">
        <v>3420</v>
      </c>
      <c r="I271" s="35" t="s">
        <v>7450</v>
      </c>
      <c r="J271" s="35" t="s">
        <v>6979</v>
      </c>
      <c r="K271" s="35" t="str">
        <f t="shared" si="2"/>
        <v>000100005002061014</v>
      </c>
    </row>
    <row r="272" spans="1:12" s="3" customFormat="1">
      <c r="A272" s="27" t="s">
        <v>3938</v>
      </c>
      <c r="B272" s="27"/>
      <c r="C272" s="28">
        <v>4</v>
      </c>
      <c r="D272" s="35" t="s">
        <v>3355</v>
      </c>
      <c r="E272" s="35" t="s">
        <v>3417</v>
      </c>
      <c r="F272" s="35" t="s">
        <v>3986</v>
      </c>
      <c r="G272" s="35" t="s">
        <v>6993</v>
      </c>
      <c r="H272" s="35" t="s">
        <v>3420</v>
      </c>
      <c r="I272" s="35" t="s">
        <v>7450</v>
      </c>
      <c r="J272" s="35" t="s">
        <v>6982</v>
      </c>
      <c r="K272" s="35" t="str">
        <f t="shared" si="2"/>
        <v>000100005002061015</v>
      </c>
    </row>
    <row r="273" spans="1:11" s="3" customFormat="1">
      <c r="A273" s="27" t="s">
        <v>3939</v>
      </c>
      <c r="B273" s="27"/>
      <c r="C273" s="28">
        <v>4</v>
      </c>
      <c r="D273" s="35" t="s">
        <v>3355</v>
      </c>
      <c r="E273" s="35" t="s">
        <v>3417</v>
      </c>
      <c r="F273" s="35" t="s">
        <v>3986</v>
      </c>
      <c r="G273" s="35" t="s">
        <v>6993</v>
      </c>
      <c r="H273" s="35" t="s">
        <v>3420</v>
      </c>
      <c r="I273" s="35" t="s">
        <v>7450</v>
      </c>
      <c r="J273" s="35" t="s">
        <v>6985</v>
      </c>
      <c r="K273" s="35" t="str">
        <f t="shared" si="2"/>
        <v>000100005002061016</v>
      </c>
    </row>
    <row r="274" spans="1:11" s="3" customFormat="1">
      <c r="A274" s="27" t="s">
        <v>3940</v>
      </c>
      <c r="B274" s="27"/>
      <c r="C274" s="28">
        <v>4</v>
      </c>
      <c r="D274" s="35" t="s">
        <v>3355</v>
      </c>
      <c r="E274" s="35" t="s">
        <v>3417</v>
      </c>
      <c r="F274" s="35" t="s">
        <v>3986</v>
      </c>
      <c r="G274" s="35" t="s">
        <v>6993</v>
      </c>
      <c r="H274" s="35" t="s">
        <v>3420</v>
      </c>
      <c r="I274" s="35" t="s">
        <v>7450</v>
      </c>
      <c r="J274" s="35" t="s">
        <v>6988</v>
      </c>
      <c r="K274" s="35" t="str">
        <f t="shared" si="2"/>
        <v>000100005002061017</v>
      </c>
    </row>
    <row r="275" spans="1:11" s="3" customFormat="1">
      <c r="A275" s="27" t="s">
        <v>3941</v>
      </c>
      <c r="B275" s="27"/>
      <c r="C275" s="28">
        <v>4</v>
      </c>
      <c r="D275" s="35" t="s">
        <v>3355</v>
      </c>
      <c r="E275" s="35" t="s">
        <v>3417</v>
      </c>
      <c r="F275" s="35" t="s">
        <v>3986</v>
      </c>
      <c r="G275" s="35" t="s">
        <v>6993</v>
      </c>
      <c r="H275" s="35" t="s">
        <v>3420</v>
      </c>
      <c r="I275" s="35" t="s">
        <v>7450</v>
      </c>
      <c r="J275" s="35" t="s">
        <v>6946</v>
      </c>
      <c r="K275" s="35" t="str">
        <f t="shared" si="2"/>
        <v>000100005002061018</v>
      </c>
    </row>
    <row r="276" spans="1:11" s="3" customFormat="1">
      <c r="A276" s="27" t="s">
        <v>3942</v>
      </c>
      <c r="B276" s="27"/>
      <c r="C276" s="28">
        <v>4</v>
      </c>
      <c r="D276" s="35" t="s">
        <v>3355</v>
      </c>
      <c r="E276" s="35" t="s">
        <v>3417</v>
      </c>
      <c r="F276" s="35" t="s">
        <v>3986</v>
      </c>
      <c r="G276" s="35" t="s">
        <v>6993</v>
      </c>
      <c r="H276" s="35" t="s">
        <v>3420</v>
      </c>
      <c r="I276" s="35" t="s">
        <v>7450</v>
      </c>
      <c r="J276" s="35" t="s">
        <v>6949</v>
      </c>
      <c r="K276" s="35" t="str">
        <f t="shared" si="2"/>
        <v>000100005002061019</v>
      </c>
    </row>
    <row r="277" spans="1:11" s="3" customFormat="1">
      <c r="A277" s="27" t="s">
        <v>3943</v>
      </c>
      <c r="B277" s="27"/>
      <c r="C277" s="28">
        <v>4</v>
      </c>
      <c r="D277" s="35" t="s">
        <v>3355</v>
      </c>
      <c r="E277" s="35" t="s">
        <v>3417</v>
      </c>
      <c r="F277" s="35" t="s">
        <v>3986</v>
      </c>
      <c r="G277" s="35" t="s">
        <v>6993</v>
      </c>
      <c r="H277" s="35" t="s">
        <v>3420</v>
      </c>
      <c r="I277" s="35" t="s">
        <v>7450</v>
      </c>
      <c r="J277" s="35" t="s">
        <v>6952</v>
      </c>
      <c r="K277" s="35" t="str">
        <f t="shared" si="2"/>
        <v>000100005002061020</v>
      </c>
    </row>
    <row r="278" spans="1:11" s="3" customFormat="1">
      <c r="A278" s="27" t="s">
        <v>3944</v>
      </c>
      <c r="B278" s="27"/>
      <c r="C278" s="28">
        <v>4</v>
      </c>
      <c r="D278" s="35" t="s">
        <v>3355</v>
      </c>
      <c r="E278" s="35" t="s">
        <v>3417</v>
      </c>
      <c r="F278" s="35" t="s">
        <v>3986</v>
      </c>
      <c r="G278" s="35" t="s">
        <v>6993</v>
      </c>
      <c r="H278" s="35" t="s">
        <v>3420</v>
      </c>
      <c r="I278" s="35" t="s">
        <v>7450</v>
      </c>
      <c r="J278" s="35" t="s">
        <v>6955</v>
      </c>
      <c r="K278" s="35" t="str">
        <f t="shared" si="2"/>
        <v>000100005002061021</v>
      </c>
    </row>
    <row r="279" spans="1:11" s="3" customFormat="1">
      <c r="A279" s="27" t="s">
        <v>3945</v>
      </c>
      <c r="B279" s="27"/>
      <c r="C279" s="28">
        <v>4</v>
      </c>
      <c r="D279" s="35" t="s">
        <v>3355</v>
      </c>
      <c r="E279" s="35" t="s">
        <v>3417</v>
      </c>
      <c r="F279" s="35" t="s">
        <v>3986</v>
      </c>
      <c r="G279" s="35" t="s">
        <v>6993</v>
      </c>
      <c r="H279" s="35" t="s">
        <v>3420</v>
      </c>
      <c r="I279" s="35" t="s">
        <v>7450</v>
      </c>
      <c r="J279" s="35" t="s">
        <v>6958</v>
      </c>
      <c r="K279" s="35" t="str">
        <f t="shared" si="2"/>
        <v>000100005002061022</v>
      </c>
    </row>
    <row r="280" spans="1:11" s="3" customFormat="1">
      <c r="A280" s="27" t="s">
        <v>3946</v>
      </c>
      <c r="B280" s="27"/>
      <c r="C280" s="28">
        <v>4</v>
      </c>
      <c r="D280" s="35" t="s">
        <v>3355</v>
      </c>
      <c r="E280" s="35" t="s">
        <v>3417</v>
      </c>
      <c r="F280" s="35" t="s">
        <v>3986</v>
      </c>
      <c r="G280" s="35" t="s">
        <v>6993</v>
      </c>
      <c r="H280" s="35" t="s">
        <v>3420</v>
      </c>
      <c r="I280" s="35" t="s">
        <v>7450</v>
      </c>
      <c r="J280" s="35" t="s">
        <v>6995</v>
      </c>
      <c r="K280" s="35" t="str">
        <f t="shared" si="2"/>
        <v>000100005002061023</v>
      </c>
    </row>
    <row r="281" spans="1:11" s="3" customFormat="1">
      <c r="A281" s="27" t="s">
        <v>3947</v>
      </c>
      <c r="B281" s="27"/>
      <c r="C281" s="28">
        <v>4</v>
      </c>
      <c r="D281" s="35" t="s">
        <v>3355</v>
      </c>
      <c r="E281" s="35" t="s">
        <v>3417</v>
      </c>
      <c r="F281" s="35" t="s">
        <v>3986</v>
      </c>
      <c r="G281" s="35" t="s">
        <v>6993</v>
      </c>
      <c r="H281" s="35" t="s">
        <v>3420</v>
      </c>
      <c r="I281" s="35" t="s">
        <v>7450</v>
      </c>
      <c r="J281" s="35" t="s">
        <v>6997</v>
      </c>
      <c r="K281" s="35" t="str">
        <f t="shared" si="2"/>
        <v>000100005002061024</v>
      </c>
    </row>
    <row r="282" spans="1:11" s="3" customFormat="1">
      <c r="A282" s="27" t="s">
        <v>3948</v>
      </c>
      <c r="B282" s="27"/>
      <c r="C282" s="28">
        <v>4</v>
      </c>
      <c r="D282" s="35" t="s">
        <v>3355</v>
      </c>
      <c r="E282" s="35" t="s">
        <v>3417</v>
      </c>
      <c r="F282" s="35" t="s">
        <v>3986</v>
      </c>
      <c r="G282" s="35" t="s">
        <v>6993</v>
      </c>
      <c r="H282" s="35" t="s">
        <v>3420</v>
      </c>
      <c r="I282" s="35" t="s">
        <v>7450</v>
      </c>
      <c r="J282" s="35" t="s">
        <v>6999</v>
      </c>
      <c r="K282" s="35" t="str">
        <f t="shared" si="2"/>
        <v>000100005002061025</v>
      </c>
    </row>
    <row r="283" spans="1:11" s="3" customFormat="1">
      <c r="A283" s="27" t="s">
        <v>3949</v>
      </c>
      <c r="B283" s="27"/>
      <c r="C283" s="28">
        <v>4</v>
      </c>
      <c r="D283" s="35" t="s">
        <v>3355</v>
      </c>
      <c r="E283" s="35" t="s">
        <v>3417</v>
      </c>
      <c r="F283" s="35" t="s">
        <v>3986</v>
      </c>
      <c r="G283" s="35" t="s">
        <v>6993</v>
      </c>
      <c r="H283" s="35" t="s">
        <v>3420</v>
      </c>
      <c r="I283" s="35" t="s">
        <v>7450</v>
      </c>
      <c r="J283" s="35" t="s">
        <v>7001</v>
      </c>
      <c r="K283" s="35" t="str">
        <f t="shared" si="2"/>
        <v>000100005002061026</v>
      </c>
    </row>
    <row r="284" spans="1:11" s="3" customFormat="1">
      <c r="A284" s="27" t="s">
        <v>3156</v>
      </c>
      <c r="B284" s="27"/>
      <c r="C284" s="28">
        <v>4</v>
      </c>
      <c r="D284" s="35" t="s">
        <v>3355</v>
      </c>
      <c r="E284" s="35" t="s">
        <v>3417</v>
      </c>
      <c r="F284" s="35" t="s">
        <v>3986</v>
      </c>
      <c r="G284" s="35" t="s">
        <v>6993</v>
      </c>
      <c r="H284" s="35" t="s">
        <v>3420</v>
      </c>
      <c r="I284" s="35" t="s">
        <v>7450</v>
      </c>
      <c r="J284" s="35" t="s">
        <v>7411</v>
      </c>
      <c r="K284" s="35" t="str">
        <f t="shared" si="2"/>
        <v>000100005002061027</v>
      </c>
    </row>
    <row r="285" spans="1:11" s="3" customFormat="1">
      <c r="A285" s="27" t="s">
        <v>3325</v>
      </c>
      <c r="B285" s="27"/>
      <c r="C285" s="28">
        <v>4</v>
      </c>
      <c r="D285" s="35" t="s">
        <v>3355</v>
      </c>
      <c r="E285" s="35" t="s">
        <v>3417</v>
      </c>
      <c r="F285" s="35" t="s">
        <v>3986</v>
      </c>
      <c r="G285" s="35" t="s">
        <v>6993</v>
      </c>
      <c r="H285" s="35" t="s">
        <v>3420</v>
      </c>
      <c r="I285" s="35" t="s">
        <v>7450</v>
      </c>
      <c r="J285" s="35" t="s">
        <v>7413</v>
      </c>
      <c r="K285" s="35" t="str">
        <f t="shared" si="2"/>
        <v>000100005002061028</v>
      </c>
    </row>
    <row r="286" spans="1:11" s="3" customFormat="1">
      <c r="A286" s="27" t="s">
        <v>3950</v>
      </c>
      <c r="B286" s="27"/>
      <c r="C286" s="28">
        <v>4</v>
      </c>
      <c r="D286" s="35" t="s">
        <v>3355</v>
      </c>
      <c r="E286" s="35" t="s">
        <v>3417</v>
      </c>
      <c r="F286" s="35" t="s">
        <v>3986</v>
      </c>
      <c r="G286" s="35" t="s">
        <v>6993</v>
      </c>
      <c r="H286" s="35" t="s">
        <v>3420</v>
      </c>
      <c r="I286" s="35" t="s">
        <v>7450</v>
      </c>
      <c r="J286" s="35" t="s">
        <v>7415</v>
      </c>
      <c r="K286" s="35" t="str">
        <f t="shared" si="2"/>
        <v>000100005002061029</v>
      </c>
    </row>
    <row r="287" spans="1:11" s="3" customFormat="1">
      <c r="A287" s="27" t="s">
        <v>3951</v>
      </c>
      <c r="B287" s="27"/>
      <c r="C287" s="28">
        <v>4</v>
      </c>
      <c r="D287" s="35" t="s">
        <v>3355</v>
      </c>
      <c r="E287" s="35" t="s">
        <v>3417</v>
      </c>
      <c r="F287" s="35" t="s">
        <v>3986</v>
      </c>
      <c r="G287" s="35" t="s">
        <v>6993</v>
      </c>
      <c r="H287" s="35" t="s">
        <v>3420</v>
      </c>
      <c r="I287" s="35" t="s">
        <v>7450</v>
      </c>
      <c r="J287" s="35" t="s">
        <v>7417</v>
      </c>
      <c r="K287" s="35" t="str">
        <f t="shared" si="2"/>
        <v>000100005002061030</v>
      </c>
    </row>
    <row r="288" spans="1:11" s="3" customFormat="1">
      <c r="A288" s="27" t="s">
        <v>3952</v>
      </c>
      <c r="B288" s="27"/>
      <c r="C288" s="28">
        <v>4</v>
      </c>
      <c r="D288" s="35" t="s">
        <v>3355</v>
      </c>
      <c r="E288" s="35" t="s">
        <v>3417</v>
      </c>
      <c r="F288" s="35" t="s">
        <v>3986</v>
      </c>
      <c r="G288" s="35" t="s">
        <v>6993</v>
      </c>
      <c r="H288" s="35" t="s">
        <v>3420</v>
      </c>
      <c r="I288" s="35" t="s">
        <v>7450</v>
      </c>
      <c r="J288" s="35" t="s">
        <v>7419</v>
      </c>
      <c r="K288" s="35" t="str">
        <f t="shared" si="2"/>
        <v>000100005002061031</v>
      </c>
    </row>
    <row r="289" spans="1:11" s="3" customFormat="1">
      <c r="A289" s="27" t="s">
        <v>3331</v>
      </c>
      <c r="B289" s="27"/>
      <c r="C289" s="28">
        <v>4</v>
      </c>
      <c r="D289" s="35" t="s">
        <v>3355</v>
      </c>
      <c r="E289" s="35" t="s">
        <v>3417</v>
      </c>
      <c r="F289" s="35" t="s">
        <v>3986</v>
      </c>
      <c r="G289" s="35" t="s">
        <v>6993</v>
      </c>
      <c r="H289" s="35" t="s">
        <v>3420</v>
      </c>
      <c r="I289" s="35" t="s">
        <v>7450</v>
      </c>
      <c r="J289" s="35" t="s">
        <v>7420</v>
      </c>
      <c r="K289" s="35" t="str">
        <f t="shared" si="2"/>
        <v>000100005002061032</v>
      </c>
    </row>
    <row r="290" spans="1:11" s="3" customFormat="1">
      <c r="A290" s="27" t="s">
        <v>3953</v>
      </c>
      <c r="B290" s="27"/>
      <c r="C290" s="28">
        <v>4</v>
      </c>
      <c r="D290" s="35" t="s">
        <v>3355</v>
      </c>
      <c r="E290" s="35" t="s">
        <v>3417</v>
      </c>
      <c r="F290" s="35" t="s">
        <v>3986</v>
      </c>
      <c r="G290" s="35" t="s">
        <v>6993</v>
      </c>
      <c r="H290" s="35" t="s">
        <v>3420</v>
      </c>
      <c r="I290" s="35" t="s">
        <v>7450</v>
      </c>
      <c r="J290" s="35" t="s">
        <v>7421</v>
      </c>
      <c r="K290" s="35" t="str">
        <f t="shared" si="2"/>
        <v>000100005002061033</v>
      </c>
    </row>
    <row r="291" spans="1:11" s="3" customFormat="1">
      <c r="A291" s="21" t="s">
        <v>871</v>
      </c>
      <c r="B291" s="21"/>
      <c r="C291" s="22">
        <v>3</v>
      </c>
      <c r="D291" s="23" t="s">
        <v>3355</v>
      </c>
      <c r="E291" s="23" t="s">
        <v>3417</v>
      </c>
      <c r="F291" s="23" t="s">
        <v>3986</v>
      </c>
      <c r="G291" s="23" t="s">
        <v>6993</v>
      </c>
      <c r="H291" s="23" t="s">
        <v>3420</v>
      </c>
      <c r="I291" s="23" t="s">
        <v>7451</v>
      </c>
      <c r="J291" s="23"/>
      <c r="K291" s="23" t="str">
        <f t="shared" si="2"/>
        <v>000100005002062</v>
      </c>
    </row>
    <row r="292" spans="1:11" s="3" customFormat="1">
      <c r="A292" s="27" t="s">
        <v>3954</v>
      </c>
      <c r="B292" s="27"/>
      <c r="C292" s="28">
        <v>4</v>
      </c>
      <c r="D292" s="35" t="s">
        <v>3355</v>
      </c>
      <c r="E292" s="35" t="s">
        <v>3417</v>
      </c>
      <c r="F292" s="35" t="s">
        <v>3986</v>
      </c>
      <c r="G292" s="35" t="s">
        <v>6993</v>
      </c>
      <c r="H292" s="35" t="s">
        <v>3420</v>
      </c>
      <c r="I292" s="35" t="s">
        <v>7451</v>
      </c>
      <c r="J292" s="35" t="s">
        <v>3417</v>
      </c>
      <c r="K292" s="35" t="str">
        <f t="shared" si="2"/>
        <v>000100005002062001</v>
      </c>
    </row>
    <row r="293" spans="1:11" s="3" customFormat="1">
      <c r="A293" s="27" t="s">
        <v>3955</v>
      </c>
      <c r="B293" s="27"/>
      <c r="C293" s="28">
        <v>4</v>
      </c>
      <c r="D293" s="35" t="s">
        <v>3355</v>
      </c>
      <c r="E293" s="35" t="s">
        <v>3417</v>
      </c>
      <c r="F293" s="35" t="s">
        <v>3986</v>
      </c>
      <c r="G293" s="35" t="s">
        <v>6993</v>
      </c>
      <c r="H293" s="35" t="s">
        <v>3420</v>
      </c>
      <c r="I293" s="35" t="s">
        <v>7451</v>
      </c>
      <c r="J293" s="35" t="s">
        <v>3420</v>
      </c>
      <c r="K293" s="35" t="str">
        <f t="shared" si="2"/>
        <v>000100005002062002</v>
      </c>
    </row>
    <row r="294" spans="1:11" s="3" customFormat="1">
      <c r="A294" s="27" t="s">
        <v>3956</v>
      </c>
      <c r="B294" s="27"/>
      <c r="C294" s="28">
        <v>4</v>
      </c>
      <c r="D294" s="35" t="s">
        <v>3355</v>
      </c>
      <c r="E294" s="35" t="s">
        <v>3417</v>
      </c>
      <c r="F294" s="35" t="s">
        <v>3986</v>
      </c>
      <c r="G294" s="35" t="s">
        <v>6993</v>
      </c>
      <c r="H294" s="35" t="s">
        <v>3420</v>
      </c>
      <c r="I294" s="35" t="s">
        <v>7451</v>
      </c>
      <c r="J294" s="35" t="s">
        <v>3423</v>
      </c>
      <c r="K294" s="35" t="str">
        <f t="shared" si="2"/>
        <v>000100005002062003</v>
      </c>
    </row>
    <row r="295" spans="1:11" s="3" customFormat="1">
      <c r="A295" s="27" t="s">
        <v>3957</v>
      </c>
      <c r="B295" s="27"/>
      <c r="C295" s="28">
        <v>4</v>
      </c>
      <c r="D295" s="35" t="s">
        <v>3355</v>
      </c>
      <c r="E295" s="35" t="s">
        <v>3417</v>
      </c>
      <c r="F295" s="35" t="s">
        <v>3986</v>
      </c>
      <c r="G295" s="35" t="s">
        <v>6993</v>
      </c>
      <c r="H295" s="35" t="s">
        <v>3420</v>
      </c>
      <c r="I295" s="35" t="s">
        <v>7451</v>
      </c>
      <c r="J295" s="35" t="s">
        <v>3426</v>
      </c>
      <c r="K295" s="35" t="str">
        <f t="shared" si="2"/>
        <v>000100005002062004</v>
      </c>
    </row>
    <row r="296" spans="1:11" s="3" customFormat="1">
      <c r="A296" s="27" t="s">
        <v>3958</v>
      </c>
      <c r="B296" s="27"/>
      <c r="C296" s="28">
        <v>4</v>
      </c>
      <c r="D296" s="35" t="s">
        <v>3355</v>
      </c>
      <c r="E296" s="35" t="s">
        <v>3417</v>
      </c>
      <c r="F296" s="35" t="s">
        <v>3986</v>
      </c>
      <c r="G296" s="35" t="s">
        <v>6993</v>
      </c>
      <c r="H296" s="35" t="s">
        <v>3420</v>
      </c>
      <c r="I296" s="35" t="s">
        <v>7451</v>
      </c>
      <c r="J296" s="35" t="s">
        <v>6993</v>
      </c>
      <c r="K296" s="35" t="str">
        <f t="shared" si="2"/>
        <v>000100005002062005</v>
      </c>
    </row>
    <row r="297" spans="1:11" s="3" customFormat="1">
      <c r="A297" s="27" t="s">
        <v>3927</v>
      </c>
      <c r="B297" s="27"/>
      <c r="C297" s="28">
        <v>4</v>
      </c>
      <c r="D297" s="35" t="s">
        <v>3355</v>
      </c>
      <c r="E297" s="35" t="s">
        <v>3417</v>
      </c>
      <c r="F297" s="35" t="s">
        <v>3986</v>
      </c>
      <c r="G297" s="35" t="s">
        <v>6993</v>
      </c>
      <c r="H297" s="35" t="s">
        <v>3420</v>
      </c>
      <c r="I297" s="35" t="s">
        <v>7451</v>
      </c>
      <c r="J297" s="35" t="s">
        <v>7381</v>
      </c>
      <c r="K297" s="35" t="str">
        <f t="shared" si="2"/>
        <v>000100005002062006</v>
      </c>
    </row>
    <row r="298" spans="1:11" s="3" customFormat="1">
      <c r="A298" s="27" t="s">
        <v>3925</v>
      </c>
      <c r="B298" s="27"/>
      <c r="C298" s="28">
        <v>4</v>
      </c>
      <c r="D298" s="35" t="s">
        <v>3355</v>
      </c>
      <c r="E298" s="35" t="s">
        <v>3417</v>
      </c>
      <c r="F298" s="35" t="s">
        <v>3986</v>
      </c>
      <c r="G298" s="35" t="s">
        <v>6993</v>
      </c>
      <c r="H298" s="35" t="s">
        <v>3420</v>
      </c>
      <c r="I298" s="35" t="s">
        <v>7451</v>
      </c>
      <c r="J298" s="35" t="s">
        <v>7385</v>
      </c>
      <c r="K298" s="35" t="str">
        <f t="shared" si="2"/>
        <v>000100005002062007</v>
      </c>
    </row>
    <row r="299" spans="1:11" s="3" customFormat="1">
      <c r="A299" s="27" t="s">
        <v>3959</v>
      </c>
      <c r="B299" s="27"/>
      <c r="C299" s="28">
        <v>4</v>
      </c>
      <c r="D299" s="35" t="s">
        <v>3355</v>
      </c>
      <c r="E299" s="35" t="s">
        <v>3417</v>
      </c>
      <c r="F299" s="35" t="s">
        <v>3986</v>
      </c>
      <c r="G299" s="35" t="s">
        <v>6993</v>
      </c>
      <c r="H299" s="35" t="s">
        <v>3420</v>
      </c>
      <c r="I299" s="35" t="s">
        <v>7451</v>
      </c>
      <c r="J299" s="35" t="s">
        <v>3987</v>
      </c>
      <c r="K299" s="35" t="str">
        <f t="shared" si="2"/>
        <v>000100005002062008</v>
      </c>
    </row>
    <row r="300" spans="1:11" s="3" customFormat="1">
      <c r="A300" s="27" t="s">
        <v>3960</v>
      </c>
      <c r="B300" s="27"/>
      <c r="C300" s="28">
        <v>4</v>
      </c>
      <c r="D300" s="35" t="s">
        <v>3355</v>
      </c>
      <c r="E300" s="35" t="s">
        <v>3417</v>
      </c>
      <c r="F300" s="35" t="s">
        <v>3986</v>
      </c>
      <c r="G300" s="35" t="s">
        <v>6993</v>
      </c>
      <c r="H300" s="35" t="s">
        <v>3420</v>
      </c>
      <c r="I300" s="35" t="s">
        <v>7451</v>
      </c>
      <c r="J300" s="35" t="s">
        <v>6967</v>
      </c>
      <c r="K300" s="35" t="str">
        <f t="shared" si="2"/>
        <v>000100005002062009</v>
      </c>
    </row>
    <row r="301" spans="1:11" s="3" customFormat="1">
      <c r="A301" s="27" t="s">
        <v>3216</v>
      </c>
      <c r="B301" s="27"/>
      <c r="C301" s="28">
        <v>4</v>
      </c>
      <c r="D301" s="35" t="s">
        <v>3355</v>
      </c>
      <c r="E301" s="35" t="s">
        <v>3417</v>
      </c>
      <c r="F301" s="35" t="s">
        <v>3986</v>
      </c>
      <c r="G301" s="35" t="s">
        <v>6993</v>
      </c>
      <c r="H301" s="35" t="s">
        <v>3420</v>
      </c>
      <c r="I301" s="35" t="s">
        <v>7451</v>
      </c>
      <c r="J301" s="35" t="s">
        <v>3401</v>
      </c>
      <c r="K301" s="35" t="str">
        <f t="shared" si="2"/>
        <v>000100005002062010</v>
      </c>
    </row>
    <row r="302" spans="1:11" s="3" customFormat="1">
      <c r="A302" s="27" t="s">
        <v>3961</v>
      </c>
      <c r="B302" s="27"/>
      <c r="C302" s="28">
        <v>4</v>
      </c>
      <c r="D302" s="35" t="s">
        <v>3355</v>
      </c>
      <c r="E302" s="35" t="s">
        <v>3417</v>
      </c>
      <c r="F302" s="35" t="s">
        <v>3986</v>
      </c>
      <c r="G302" s="35" t="s">
        <v>6993</v>
      </c>
      <c r="H302" s="35" t="s">
        <v>3420</v>
      </c>
      <c r="I302" s="35" t="s">
        <v>7451</v>
      </c>
      <c r="J302" s="35" t="s">
        <v>3404</v>
      </c>
      <c r="K302" s="35" t="str">
        <f t="shared" si="2"/>
        <v>000100005002062011</v>
      </c>
    </row>
    <row r="303" spans="1:11" s="3" customFormat="1">
      <c r="A303" s="27" t="s">
        <v>3962</v>
      </c>
      <c r="B303" s="27"/>
      <c r="C303" s="28">
        <v>4</v>
      </c>
      <c r="D303" s="35" t="s">
        <v>3355</v>
      </c>
      <c r="E303" s="35" t="s">
        <v>3417</v>
      </c>
      <c r="F303" s="35" t="s">
        <v>3986</v>
      </c>
      <c r="G303" s="35" t="s">
        <v>6993</v>
      </c>
      <c r="H303" s="35" t="s">
        <v>3420</v>
      </c>
      <c r="I303" s="35" t="s">
        <v>7451</v>
      </c>
      <c r="J303" s="35" t="s">
        <v>6973</v>
      </c>
      <c r="K303" s="35" t="str">
        <f t="shared" si="2"/>
        <v>000100005002062012</v>
      </c>
    </row>
    <row r="304" spans="1:11" s="3" customFormat="1">
      <c r="A304" s="27" t="s">
        <v>3094</v>
      </c>
      <c r="B304" s="27"/>
      <c r="C304" s="28">
        <v>4</v>
      </c>
      <c r="D304" s="35" t="s">
        <v>3355</v>
      </c>
      <c r="E304" s="35" t="s">
        <v>3417</v>
      </c>
      <c r="F304" s="35" t="s">
        <v>3986</v>
      </c>
      <c r="G304" s="35" t="s">
        <v>6993</v>
      </c>
      <c r="H304" s="35" t="s">
        <v>3420</v>
      </c>
      <c r="I304" s="35" t="s">
        <v>7451</v>
      </c>
      <c r="J304" s="35" t="s">
        <v>6976</v>
      </c>
      <c r="K304" s="35" t="str">
        <f t="shared" si="2"/>
        <v>000100005002062013</v>
      </c>
    </row>
    <row r="305" spans="1:11" s="3" customFormat="1">
      <c r="A305" s="27" t="s">
        <v>3963</v>
      </c>
      <c r="B305" s="27"/>
      <c r="C305" s="28">
        <v>4</v>
      </c>
      <c r="D305" s="35" t="s">
        <v>3355</v>
      </c>
      <c r="E305" s="35" t="s">
        <v>3417</v>
      </c>
      <c r="F305" s="35" t="s">
        <v>3986</v>
      </c>
      <c r="G305" s="35" t="s">
        <v>6993</v>
      </c>
      <c r="H305" s="35" t="s">
        <v>3420</v>
      </c>
      <c r="I305" s="35" t="s">
        <v>7451</v>
      </c>
      <c r="J305" s="35" t="s">
        <v>6979</v>
      </c>
      <c r="K305" s="35" t="str">
        <f t="shared" si="2"/>
        <v>000100005002062014</v>
      </c>
    </row>
    <row r="306" spans="1:11" s="3" customFormat="1">
      <c r="A306" s="27" t="s">
        <v>3299</v>
      </c>
      <c r="B306" s="27"/>
      <c r="C306" s="28">
        <v>4</v>
      </c>
      <c r="D306" s="35" t="s">
        <v>3355</v>
      </c>
      <c r="E306" s="35" t="s">
        <v>3417</v>
      </c>
      <c r="F306" s="35" t="s">
        <v>3986</v>
      </c>
      <c r="G306" s="35" t="s">
        <v>6993</v>
      </c>
      <c r="H306" s="35" t="s">
        <v>3420</v>
      </c>
      <c r="I306" s="35" t="s">
        <v>7451</v>
      </c>
      <c r="J306" s="35" t="s">
        <v>6982</v>
      </c>
      <c r="K306" s="35" t="str">
        <f t="shared" si="2"/>
        <v>000100005002062015</v>
      </c>
    </row>
    <row r="307" spans="1:11" s="3" customFormat="1">
      <c r="A307" s="27" t="s">
        <v>3964</v>
      </c>
      <c r="B307" s="27"/>
      <c r="C307" s="28">
        <v>4</v>
      </c>
      <c r="D307" s="35" t="s">
        <v>3355</v>
      </c>
      <c r="E307" s="35" t="s">
        <v>3417</v>
      </c>
      <c r="F307" s="35" t="s">
        <v>3986</v>
      </c>
      <c r="G307" s="35" t="s">
        <v>6993</v>
      </c>
      <c r="H307" s="35" t="s">
        <v>3420</v>
      </c>
      <c r="I307" s="35" t="s">
        <v>7451</v>
      </c>
      <c r="J307" s="35" t="s">
        <v>6985</v>
      </c>
      <c r="K307" s="35" t="str">
        <f t="shared" si="2"/>
        <v>000100005002062016</v>
      </c>
    </row>
    <row r="308" spans="1:11" s="3" customFormat="1">
      <c r="A308" s="27" t="s">
        <v>3965</v>
      </c>
      <c r="B308" s="27"/>
      <c r="C308" s="28">
        <v>4</v>
      </c>
      <c r="D308" s="35" t="s">
        <v>3355</v>
      </c>
      <c r="E308" s="35" t="s">
        <v>3417</v>
      </c>
      <c r="F308" s="35" t="s">
        <v>3986</v>
      </c>
      <c r="G308" s="35" t="s">
        <v>6993</v>
      </c>
      <c r="H308" s="35" t="s">
        <v>3420</v>
      </c>
      <c r="I308" s="35" t="s">
        <v>7451</v>
      </c>
      <c r="J308" s="35" t="s">
        <v>6988</v>
      </c>
      <c r="K308" s="35" t="str">
        <f t="shared" si="2"/>
        <v>000100005002062017</v>
      </c>
    </row>
    <row r="309" spans="1:11" s="3" customFormat="1">
      <c r="A309" s="27" t="s">
        <v>3966</v>
      </c>
      <c r="B309" s="27"/>
      <c r="C309" s="28">
        <v>4</v>
      </c>
      <c r="D309" s="35" t="s">
        <v>3355</v>
      </c>
      <c r="E309" s="35" t="s">
        <v>3417</v>
      </c>
      <c r="F309" s="35" t="s">
        <v>3986</v>
      </c>
      <c r="G309" s="35" t="s">
        <v>6993</v>
      </c>
      <c r="H309" s="35" t="s">
        <v>3420</v>
      </c>
      <c r="I309" s="35" t="s">
        <v>7451</v>
      </c>
      <c r="J309" s="35" t="s">
        <v>6946</v>
      </c>
      <c r="K309" s="35" t="str">
        <f t="shared" si="2"/>
        <v>000100005002062018</v>
      </c>
    </row>
    <row r="310" spans="1:11" s="3" customFormat="1">
      <c r="A310" s="27" t="s">
        <v>3967</v>
      </c>
      <c r="B310" s="27"/>
      <c r="C310" s="28">
        <v>4</v>
      </c>
      <c r="D310" s="35" t="s">
        <v>3355</v>
      </c>
      <c r="E310" s="35" t="s">
        <v>3417</v>
      </c>
      <c r="F310" s="35" t="s">
        <v>3986</v>
      </c>
      <c r="G310" s="35" t="s">
        <v>6993</v>
      </c>
      <c r="H310" s="35" t="s">
        <v>3420</v>
      </c>
      <c r="I310" s="35" t="s">
        <v>7451</v>
      </c>
      <c r="J310" s="35" t="s">
        <v>6949</v>
      </c>
      <c r="K310" s="35" t="str">
        <f t="shared" si="2"/>
        <v>000100005002062019</v>
      </c>
    </row>
    <row r="311" spans="1:11" s="3" customFormat="1">
      <c r="A311" s="27" t="s">
        <v>3968</v>
      </c>
      <c r="B311" s="27"/>
      <c r="C311" s="28">
        <v>4</v>
      </c>
      <c r="D311" s="35" t="s">
        <v>3355</v>
      </c>
      <c r="E311" s="35" t="s">
        <v>3417</v>
      </c>
      <c r="F311" s="35" t="s">
        <v>3986</v>
      </c>
      <c r="G311" s="35" t="s">
        <v>6993</v>
      </c>
      <c r="H311" s="35" t="s">
        <v>3420</v>
      </c>
      <c r="I311" s="35" t="s">
        <v>7451</v>
      </c>
      <c r="J311" s="35" t="s">
        <v>6952</v>
      </c>
      <c r="K311" s="35" t="str">
        <f t="shared" si="2"/>
        <v>000100005002062020</v>
      </c>
    </row>
    <row r="312" spans="1:11" s="3" customFormat="1">
      <c r="A312" s="27" t="s">
        <v>3969</v>
      </c>
      <c r="B312" s="27"/>
      <c r="C312" s="28">
        <v>4</v>
      </c>
      <c r="D312" s="35" t="s">
        <v>3355</v>
      </c>
      <c r="E312" s="35" t="s">
        <v>3417</v>
      </c>
      <c r="F312" s="35" t="s">
        <v>3986</v>
      </c>
      <c r="G312" s="35" t="s">
        <v>6993</v>
      </c>
      <c r="H312" s="35" t="s">
        <v>3420</v>
      </c>
      <c r="I312" s="35" t="s">
        <v>7451</v>
      </c>
      <c r="J312" s="35" t="s">
        <v>6955</v>
      </c>
      <c r="K312" s="35" t="str">
        <f t="shared" si="2"/>
        <v>000100005002062021</v>
      </c>
    </row>
    <row r="313" spans="1:11" s="3" customFormat="1">
      <c r="A313" s="27" t="s">
        <v>3970</v>
      </c>
      <c r="B313" s="27"/>
      <c r="C313" s="28">
        <v>4</v>
      </c>
      <c r="D313" s="35" t="s">
        <v>3355</v>
      </c>
      <c r="E313" s="35" t="s">
        <v>3417</v>
      </c>
      <c r="F313" s="35" t="s">
        <v>3986</v>
      </c>
      <c r="G313" s="35" t="s">
        <v>6993</v>
      </c>
      <c r="H313" s="35" t="s">
        <v>3420</v>
      </c>
      <c r="I313" s="35" t="s">
        <v>7451</v>
      </c>
      <c r="J313" s="35" t="s">
        <v>6958</v>
      </c>
      <c r="K313" s="35" t="str">
        <f t="shared" si="2"/>
        <v>000100005002062022</v>
      </c>
    </row>
    <row r="314" spans="1:11" s="3" customFormat="1">
      <c r="A314" s="27" t="s">
        <v>3971</v>
      </c>
      <c r="B314" s="27"/>
      <c r="C314" s="28">
        <v>4</v>
      </c>
      <c r="D314" s="35" t="s">
        <v>3355</v>
      </c>
      <c r="E314" s="35" t="s">
        <v>3417</v>
      </c>
      <c r="F314" s="35" t="s">
        <v>3986</v>
      </c>
      <c r="G314" s="35" t="s">
        <v>6993</v>
      </c>
      <c r="H314" s="35" t="s">
        <v>3420</v>
      </c>
      <c r="I314" s="35" t="s">
        <v>7451</v>
      </c>
      <c r="J314" s="35" t="s">
        <v>6995</v>
      </c>
      <c r="K314" s="35" t="str">
        <f t="shared" si="2"/>
        <v>000100005002062023</v>
      </c>
    </row>
    <row r="315" spans="1:11" s="3" customFormat="1">
      <c r="A315" s="27" t="s">
        <v>11232</v>
      </c>
      <c r="B315" s="27"/>
      <c r="C315" s="28">
        <v>3</v>
      </c>
      <c r="D315" s="35" t="s">
        <v>3355</v>
      </c>
      <c r="E315" s="35" t="s">
        <v>3417</v>
      </c>
      <c r="F315" s="35" t="s">
        <v>3986</v>
      </c>
      <c r="G315" s="35" t="s">
        <v>6993</v>
      </c>
      <c r="H315" s="35" t="s">
        <v>3420</v>
      </c>
      <c r="I315" s="35" t="s">
        <v>7452</v>
      </c>
      <c r="J315" s="35"/>
      <c r="K315" s="35" t="str">
        <f t="shared" si="2"/>
        <v>000100005002063</v>
      </c>
    </row>
    <row r="316" spans="1:11" s="3" customFormat="1">
      <c r="A316" s="27" t="s">
        <v>719</v>
      </c>
      <c r="B316" s="27"/>
      <c r="C316" s="28">
        <v>3</v>
      </c>
      <c r="D316" s="35" t="s">
        <v>3355</v>
      </c>
      <c r="E316" s="35" t="s">
        <v>3417</v>
      </c>
      <c r="F316" s="35" t="s">
        <v>3986</v>
      </c>
      <c r="G316" s="35" t="s">
        <v>6993</v>
      </c>
      <c r="H316" s="35" t="s">
        <v>3420</v>
      </c>
      <c r="I316" s="35" t="s">
        <v>7453</v>
      </c>
      <c r="J316" s="35"/>
      <c r="K316" s="35" t="str">
        <f t="shared" si="2"/>
        <v>000100005002064</v>
      </c>
    </row>
    <row r="317" spans="1:11" s="3" customFormat="1">
      <c r="A317" s="27" t="s">
        <v>11233</v>
      </c>
      <c r="B317" s="27"/>
      <c r="C317" s="28">
        <v>3</v>
      </c>
      <c r="D317" s="35" t="s">
        <v>3355</v>
      </c>
      <c r="E317" s="35" t="s">
        <v>3417</v>
      </c>
      <c r="F317" s="35" t="s">
        <v>3986</v>
      </c>
      <c r="G317" s="35" t="s">
        <v>6993</v>
      </c>
      <c r="H317" s="35" t="s">
        <v>3420</v>
      </c>
      <c r="I317" s="35" t="s">
        <v>7454</v>
      </c>
      <c r="J317" s="35"/>
      <c r="K317" s="35" t="str">
        <f t="shared" si="2"/>
        <v>000100005002065</v>
      </c>
    </row>
    <row r="318" spans="1:11" s="3" customFormat="1">
      <c r="A318" s="27" t="s">
        <v>11234</v>
      </c>
      <c r="B318" s="27"/>
      <c r="C318" s="28">
        <v>3</v>
      </c>
      <c r="D318" s="35" t="s">
        <v>3355</v>
      </c>
      <c r="E318" s="35" t="s">
        <v>3417</v>
      </c>
      <c r="F318" s="35" t="s">
        <v>3986</v>
      </c>
      <c r="G318" s="35" t="s">
        <v>6993</v>
      </c>
      <c r="H318" s="35" t="s">
        <v>3420</v>
      </c>
      <c r="I318" s="35" t="s">
        <v>7455</v>
      </c>
      <c r="J318" s="35"/>
      <c r="K318" s="35" t="str">
        <f t="shared" si="2"/>
        <v>000100005002066</v>
      </c>
    </row>
    <row r="319" spans="1:11" s="3" customFormat="1">
      <c r="A319" s="27" t="s">
        <v>722</v>
      </c>
      <c r="B319" s="27"/>
      <c r="C319" s="28">
        <v>3</v>
      </c>
      <c r="D319" s="35" t="s">
        <v>3355</v>
      </c>
      <c r="E319" s="35" t="s">
        <v>3417</v>
      </c>
      <c r="F319" s="35" t="s">
        <v>3986</v>
      </c>
      <c r="G319" s="35" t="s">
        <v>6993</v>
      </c>
      <c r="H319" s="35" t="s">
        <v>3420</v>
      </c>
      <c r="I319" s="35" t="s">
        <v>7456</v>
      </c>
      <c r="J319" s="35"/>
      <c r="K319" s="35" t="str">
        <f t="shared" si="2"/>
        <v>000100005002067</v>
      </c>
    </row>
    <row r="320" spans="1:11" s="3" customFormat="1">
      <c r="A320" s="27" t="s">
        <v>11235</v>
      </c>
      <c r="B320" s="27"/>
      <c r="C320" s="28">
        <v>3</v>
      </c>
      <c r="D320" s="35" t="s">
        <v>3355</v>
      </c>
      <c r="E320" s="35" t="s">
        <v>3417</v>
      </c>
      <c r="F320" s="35" t="s">
        <v>3986</v>
      </c>
      <c r="G320" s="35" t="s">
        <v>6993</v>
      </c>
      <c r="H320" s="35" t="s">
        <v>3420</v>
      </c>
      <c r="I320" s="35" t="s">
        <v>7457</v>
      </c>
      <c r="J320" s="35"/>
      <c r="K320" s="35" t="str">
        <f t="shared" si="2"/>
        <v>000100005002068</v>
      </c>
    </row>
    <row r="321" spans="1:11" s="3" customFormat="1">
      <c r="A321" s="27" t="s">
        <v>11236</v>
      </c>
      <c r="B321" s="27"/>
      <c r="C321" s="28">
        <v>3</v>
      </c>
      <c r="D321" s="35" t="s">
        <v>3355</v>
      </c>
      <c r="E321" s="35" t="s">
        <v>3417</v>
      </c>
      <c r="F321" s="35" t="s">
        <v>3986</v>
      </c>
      <c r="G321" s="35" t="s">
        <v>6993</v>
      </c>
      <c r="H321" s="35" t="s">
        <v>3420</v>
      </c>
      <c r="I321" s="35" t="s">
        <v>7458</v>
      </c>
      <c r="J321" s="35"/>
      <c r="K321" s="35" t="str">
        <f t="shared" si="2"/>
        <v>000100005002069</v>
      </c>
    </row>
    <row r="322" spans="1:11" s="3" customFormat="1">
      <c r="A322" s="27" t="s">
        <v>11237</v>
      </c>
      <c r="B322" s="27"/>
      <c r="C322" s="28">
        <v>3</v>
      </c>
      <c r="D322" s="35" t="s">
        <v>3355</v>
      </c>
      <c r="E322" s="35" t="s">
        <v>3417</v>
      </c>
      <c r="F322" s="35" t="s">
        <v>3986</v>
      </c>
      <c r="G322" s="35" t="s">
        <v>6993</v>
      </c>
      <c r="H322" s="35" t="s">
        <v>3420</v>
      </c>
      <c r="I322" s="35" t="s">
        <v>7459</v>
      </c>
      <c r="J322" s="35"/>
      <c r="K322" s="35" t="str">
        <f t="shared" si="2"/>
        <v>000100005002070</v>
      </c>
    </row>
    <row r="323" spans="1:11" s="3" customFormat="1">
      <c r="A323" s="27" t="s">
        <v>11238</v>
      </c>
      <c r="B323" s="27"/>
      <c r="C323" s="28">
        <v>3</v>
      </c>
      <c r="D323" s="35" t="s">
        <v>3355</v>
      </c>
      <c r="E323" s="35" t="s">
        <v>3417</v>
      </c>
      <c r="F323" s="35" t="s">
        <v>3986</v>
      </c>
      <c r="G323" s="35" t="s">
        <v>6993</v>
      </c>
      <c r="H323" s="35" t="s">
        <v>3420</v>
      </c>
      <c r="I323" s="35" t="s">
        <v>7460</v>
      </c>
      <c r="J323" s="35"/>
      <c r="K323" s="35" t="str">
        <f t="shared" si="2"/>
        <v>000100005002071</v>
      </c>
    </row>
    <row r="324" spans="1:11" s="3" customFormat="1">
      <c r="A324" s="27" t="s">
        <v>11239</v>
      </c>
      <c r="B324" s="27"/>
      <c r="C324" s="28">
        <v>3</v>
      </c>
      <c r="D324" s="35" t="s">
        <v>3355</v>
      </c>
      <c r="E324" s="35" t="s">
        <v>3417</v>
      </c>
      <c r="F324" s="35" t="s">
        <v>3986</v>
      </c>
      <c r="G324" s="35" t="s">
        <v>6993</v>
      </c>
      <c r="H324" s="35" t="s">
        <v>3420</v>
      </c>
      <c r="I324" s="35" t="s">
        <v>7461</v>
      </c>
      <c r="J324" s="35"/>
      <c r="K324" s="35" t="str">
        <f t="shared" si="2"/>
        <v>000100005002072</v>
      </c>
    </row>
    <row r="325" spans="1:11" s="3" customFormat="1">
      <c r="A325" s="27" t="s">
        <v>11240</v>
      </c>
      <c r="B325" s="27"/>
      <c r="C325" s="28">
        <v>3</v>
      </c>
      <c r="D325" s="35" t="s">
        <v>3355</v>
      </c>
      <c r="E325" s="35" t="s">
        <v>3417</v>
      </c>
      <c r="F325" s="35" t="s">
        <v>3986</v>
      </c>
      <c r="G325" s="35" t="s">
        <v>6993</v>
      </c>
      <c r="H325" s="35" t="s">
        <v>3420</v>
      </c>
      <c r="I325" s="35" t="s">
        <v>7462</v>
      </c>
      <c r="J325" s="35"/>
      <c r="K325" s="35" t="str">
        <f t="shared" si="2"/>
        <v>000100005002073</v>
      </c>
    </row>
    <row r="326" spans="1:11" s="3" customFormat="1">
      <c r="A326" s="27" t="s">
        <v>11241</v>
      </c>
      <c r="B326" s="27"/>
      <c r="C326" s="28">
        <v>3</v>
      </c>
      <c r="D326" s="35" t="s">
        <v>3355</v>
      </c>
      <c r="E326" s="35" t="s">
        <v>3417</v>
      </c>
      <c r="F326" s="35" t="s">
        <v>3986</v>
      </c>
      <c r="G326" s="35" t="s">
        <v>6993</v>
      </c>
      <c r="H326" s="35" t="s">
        <v>3420</v>
      </c>
      <c r="I326" s="35" t="s">
        <v>7463</v>
      </c>
      <c r="J326" s="35"/>
      <c r="K326" s="35" t="str">
        <f t="shared" si="2"/>
        <v>000100005002074</v>
      </c>
    </row>
    <row r="327" spans="1:11" s="3" customFormat="1">
      <c r="A327" s="27" t="s">
        <v>11242</v>
      </c>
      <c r="B327" s="27"/>
      <c r="C327" s="28">
        <v>3</v>
      </c>
      <c r="D327" s="35" t="s">
        <v>3355</v>
      </c>
      <c r="E327" s="35" t="s">
        <v>3417</v>
      </c>
      <c r="F327" s="35" t="s">
        <v>3986</v>
      </c>
      <c r="G327" s="35" t="s">
        <v>6993</v>
      </c>
      <c r="H327" s="35" t="s">
        <v>3420</v>
      </c>
      <c r="I327" s="35" t="s">
        <v>7464</v>
      </c>
      <c r="J327" s="35"/>
      <c r="K327" s="35" t="str">
        <f t="shared" si="2"/>
        <v>000100005002075</v>
      </c>
    </row>
    <row r="328" spans="1:11" s="3" customFormat="1">
      <c r="A328" s="27" t="s">
        <v>11243</v>
      </c>
      <c r="B328" s="27"/>
      <c r="C328" s="28">
        <v>3</v>
      </c>
      <c r="D328" s="35" t="s">
        <v>3355</v>
      </c>
      <c r="E328" s="35" t="s">
        <v>3417</v>
      </c>
      <c r="F328" s="35" t="s">
        <v>3986</v>
      </c>
      <c r="G328" s="35" t="s">
        <v>6993</v>
      </c>
      <c r="H328" s="35" t="s">
        <v>3420</v>
      </c>
      <c r="I328" s="35" t="s">
        <v>7465</v>
      </c>
      <c r="J328" s="35"/>
      <c r="K328" s="35" t="str">
        <f t="shared" si="2"/>
        <v>000100005002076</v>
      </c>
    </row>
    <row r="329" spans="1:11" s="3" customFormat="1">
      <c r="A329" s="27" t="s">
        <v>11244</v>
      </c>
      <c r="B329" s="27"/>
      <c r="C329" s="28">
        <v>3</v>
      </c>
      <c r="D329" s="35" t="s">
        <v>3355</v>
      </c>
      <c r="E329" s="35" t="s">
        <v>3417</v>
      </c>
      <c r="F329" s="35" t="s">
        <v>3986</v>
      </c>
      <c r="G329" s="35" t="s">
        <v>6993</v>
      </c>
      <c r="H329" s="35" t="s">
        <v>3420</v>
      </c>
      <c r="I329" s="35" t="s">
        <v>7466</v>
      </c>
      <c r="J329" s="35"/>
      <c r="K329" s="35" t="str">
        <f t="shared" si="2"/>
        <v>000100005002077</v>
      </c>
    </row>
    <row r="330" spans="1:11" s="3" customFormat="1">
      <c r="A330" s="27" t="s">
        <v>11245</v>
      </c>
      <c r="B330" s="27"/>
      <c r="C330" s="28">
        <v>3</v>
      </c>
      <c r="D330" s="35" t="s">
        <v>3355</v>
      </c>
      <c r="E330" s="35" t="s">
        <v>3417</v>
      </c>
      <c r="F330" s="35" t="s">
        <v>3986</v>
      </c>
      <c r="G330" s="35" t="s">
        <v>6993</v>
      </c>
      <c r="H330" s="35" t="s">
        <v>3420</v>
      </c>
      <c r="I330" s="35" t="s">
        <v>7467</v>
      </c>
      <c r="J330" s="35"/>
      <c r="K330" s="35" t="str">
        <f t="shared" si="2"/>
        <v>000100005002078</v>
      </c>
    </row>
    <row r="331" spans="1:11" s="3" customFormat="1">
      <c r="A331" s="27" t="s">
        <v>11246</v>
      </c>
      <c r="B331" s="27"/>
      <c r="C331" s="28">
        <v>3</v>
      </c>
      <c r="D331" s="35" t="s">
        <v>3355</v>
      </c>
      <c r="E331" s="35" t="s">
        <v>3417</v>
      </c>
      <c r="F331" s="35" t="s">
        <v>3986</v>
      </c>
      <c r="G331" s="35" t="s">
        <v>6993</v>
      </c>
      <c r="H331" s="35" t="s">
        <v>3420</v>
      </c>
      <c r="I331" s="35" t="s">
        <v>7468</v>
      </c>
      <c r="J331" s="35"/>
      <c r="K331" s="35" t="str">
        <f t="shared" si="2"/>
        <v>000100005002079</v>
      </c>
    </row>
    <row r="332" spans="1:11" s="3" customFormat="1">
      <c r="A332" s="27" t="s">
        <v>11247</v>
      </c>
      <c r="B332" s="27"/>
      <c r="C332" s="28">
        <v>3</v>
      </c>
      <c r="D332" s="35" t="s">
        <v>3355</v>
      </c>
      <c r="E332" s="35" t="s">
        <v>3417</v>
      </c>
      <c r="F332" s="35" t="s">
        <v>3986</v>
      </c>
      <c r="G332" s="35" t="s">
        <v>6993</v>
      </c>
      <c r="H332" s="35" t="s">
        <v>3420</v>
      </c>
      <c r="I332" s="35" t="s">
        <v>7469</v>
      </c>
      <c r="J332" s="35"/>
      <c r="K332" s="35" t="str">
        <f t="shared" si="2"/>
        <v>000100005002080</v>
      </c>
    </row>
    <row r="333" spans="1:11" s="3" customFormat="1">
      <c r="A333" s="27" t="s">
        <v>11248</v>
      </c>
      <c r="B333" s="27"/>
      <c r="C333" s="28">
        <v>3</v>
      </c>
      <c r="D333" s="35" t="s">
        <v>3355</v>
      </c>
      <c r="E333" s="35" t="s">
        <v>3417</v>
      </c>
      <c r="F333" s="35" t="s">
        <v>3986</v>
      </c>
      <c r="G333" s="35" t="s">
        <v>6993</v>
      </c>
      <c r="H333" s="35" t="s">
        <v>3420</v>
      </c>
      <c r="I333" s="35" t="s">
        <v>7470</v>
      </c>
      <c r="J333" s="35"/>
      <c r="K333" s="35" t="str">
        <f t="shared" si="2"/>
        <v>000100005002081</v>
      </c>
    </row>
    <row r="334" spans="1:11" s="3" customFormat="1">
      <c r="A334" s="27" t="s">
        <v>11249</v>
      </c>
      <c r="B334" s="27"/>
      <c r="C334" s="28">
        <v>3</v>
      </c>
      <c r="D334" s="35" t="s">
        <v>3355</v>
      </c>
      <c r="E334" s="35" t="s">
        <v>3417</v>
      </c>
      <c r="F334" s="35" t="s">
        <v>3986</v>
      </c>
      <c r="G334" s="35" t="s">
        <v>6993</v>
      </c>
      <c r="H334" s="35" t="s">
        <v>3420</v>
      </c>
      <c r="I334" s="35" t="s">
        <v>7471</v>
      </c>
      <c r="J334" s="35"/>
      <c r="K334" s="35" t="str">
        <f t="shared" si="2"/>
        <v>000100005002082</v>
      </c>
    </row>
    <row r="335" spans="1:11" s="3" customFormat="1">
      <c r="A335" s="21" t="s">
        <v>11250</v>
      </c>
      <c r="B335" s="21"/>
      <c r="C335" s="22">
        <v>3</v>
      </c>
      <c r="D335" s="23" t="s">
        <v>3355</v>
      </c>
      <c r="E335" s="23" t="s">
        <v>3417</v>
      </c>
      <c r="F335" s="23" t="s">
        <v>3986</v>
      </c>
      <c r="G335" s="23" t="s">
        <v>6993</v>
      </c>
      <c r="H335" s="23" t="s">
        <v>3420</v>
      </c>
      <c r="I335" s="23" t="s">
        <v>7472</v>
      </c>
      <c r="J335" s="23"/>
      <c r="K335" s="23" t="str">
        <f t="shared" si="2"/>
        <v>000100005002083</v>
      </c>
    </row>
    <row r="336" spans="1:11" s="3" customFormat="1">
      <c r="A336" s="27" t="s">
        <v>2751</v>
      </c>
      <c r="B336" s="27"/>
      <c r="C336" s="28">
        <v>4</v>
      </c>
      <c r="D336" s="35" t="s">
        <v>3355</v>
      </c>
      <c r="E336" s="35" t="s">
        <v>3417</v>
      </c>
      <c r="F336" s="35" t="s">
        <v>3986</v>
      </c>
      <c r="G336" s="35" t="s">
        <v>6993</v>
      </c>
      <c r="H336" s="35" t="s">
        <v>3420</v>
      </c>
      <c r="I336" s="35" t="s">
        <v>7472</v>
      </c>
      <c r="J336" s="35" t="s">
        <v>3417</v>
      </c>
      <c r="K336" s="35" t="str">
        <f t="shared" si="2"/>
        <v>000100005002083001</v>
      </c>
    </row>
    <row r="337" spans="1:11" s="3" customFormat="1">
      <c r="A337" s="27" t="s">
        <v>2752</v>
      </c>
      <c r="B337" s="27"/>
      <c r="C337" s="28">
        <v>4</v>
      </c>
      <c r="D337" s="35" t="s">
        <v>3355</v>
      </c>
      <c r="E337" s="35" t="s">
        <v>3417</v>
      </c>
      <c r="F337" s="35" t="s">
        <v>3986</v>
      </c>
      <c r="G337" s="35" t="s">
        <v>6993</v>
      </c>
      <c r="H337" s="35" t="s">
        <v>3420</v>
      </c>
      <c r="I337" s="35" t="s">
        <v>7472</v>
      </c>
      <c r="J337" s="35" t="s">
        <v>3420</v>
      </c>
      <c r="K337" s="35" t="str">
        <f t="shared" si="2"/>
        <v>000100005002083002</v>
      </c>
    </row>
    <row r="338" spans="1:11" s="3" customFormat="1">
      <c r="A338" s="27" t="s">
        <v>2753</v>
      </c>
      <c r="B338" s="27"/>
      <c r="C338" s="28">
        <v>4</v>
      </c>
      <c r="D338" s="35" t="s">
        <v>3355</v>
      </c>
      <c r="E338" s="35" t="s">
        <v>3417</v>
      </c>
      <c r="F338" s="35" t="s">
        <v>3986</v>
      </c>
      <c r="G338" s="35" t="s">
        <v>6993</v>
      </c>
      <c r="H338" s="35" t="s">
        <v>3420</v>
      </c>
      <c r="I338" s="35" t="s">
        <v>7472</v>
      </c>
      <c r="J338" s="35" t="s">
        <v>3423</v>
      </c>
      <c r="K338" s="35" t="str">
        <f t="shared" si="2"/>
        <v>000100005002083003</v>
      </c>
    </row>
    <row r="339" spans="1:11" s="3" customFormat="1">
      <c r="A339" s="21" t="s">
        <v>11251</v>
      </c>
      <c r="B339" s="21"/>
      <c r="C339" s="22">
        <v>3</v>
      </c>
      <c r="D339" s="23" t="s">
        <v>3355</v>
      </c>
      <c r="E339" s="23" t="s">
        <v>3417</v>
      </c>
      <c r="F339" s="23" t="s">
        <v>3986</v>
      </c>
      <c r="G339" s="23" t="s">
        <v>6993</v>
      </c>
      <c r="H339" s="23" t="s">
        <v>3420</v>
      </c>
      <c r="I339" s="23" t="s">
        <v>7473</v>
      </c>
      <c r="J339" s="23"/>
      <c r="K339" s="23" t="str">
        <f t="shared" ref="K339:K402" si="4">D339&amp;E339&amp;F339&amp;G339&amp;H339&amp;I339&amp;J339</f>
        <v>000100005002084</v>
      </c>
    </row>
    <row r="340" spans="1:11" s="3" customFormat="1">
      <c r="A340" s="27" t="s">
        <v>2751</v>
      </c>
      <c r="B340" s="27"/>
      <c r="C340" s="28">
        <v>4</v>
      </c>
      <c r="D340" s="35" t="s">
        <v>3355</v>
      </c>
      <c r="E340" s="35" t="s">
        <v>3417</v>
      </c>
      <c r="F340" s="35" t="s">
        <v>3986</v>
      </c>
      <c r="G340" s="35" t="s">
        <v>6993</v>
      </c>
      <c r="H340" s="35" t="s">
        <v>3420</v>
      </c>
      <c r="I340" s="35" t="s">
        <v>7473</v>
      </c>
      <c r="J340" s="35" t="s">
        <v>3417</v>
      </c>
      <c r="K340" s="35" t="str">
        <f t="shared" si="4"/>
        <v>000100005002084001</v>
      </c>
    </row>
    <row r="341" spans="1:11" s="3" customFormat="1">
      <c r="A341" s="27" t="s">
        <v>2752</v>
      </c>
      <c r="B341" s="27"/>
      <c r="C341" s="28">
        <v>4</v>
      </c>
      <c r="D341" s="35" t="s">
        <v>3355</v>
      </c>
      <c r="E341" s="35" t="s">
        <v>3417</v>
      </c>
      <c r="F341" s="35" t="s">
        <v>3986</v>
      </c>
      <c r="G341" s="35" t="s">
        <v>6993</v>
      </c>
      <c r="H341" s="35" t="s">
        <v>3420</v>
      </c>
      <c r="I341" s="35" t="s">
        <v>7473</v>
      </c>
      <c r="J341" s="35" t="s">
        <v>3420</v>
      </c>
      <c r="K341" s="35" t="str">
        <f t="shared" si="4"/>
        <v>000100005002084002</v>
      </c>
    </row>
    <row r="342" spans="1:11" s="3" customFormat="1">
      <c r="A342" s="27" t="s">
        <v>2753</v>
      </c>
      <c r="B342" s="27"/>
      <c r="C342" s="28">
        <v>4</v>
      </c>
      <c r="D342" s="35" t="s">
        <v>3355</v>
      </c>
      <c r="E342" s="35" t="s">
        <v>3417</v>
      </c>
      <c r="F342" s="35" t="s">
        <v>3986</v>
      </c>
      <c r="G342" s="35" t="s">
        <v>6993</v>
      </c>
      <c r="H342" s="35" t="s">
        <v>3420</v>
      </c>
      <c r="I342" s="35" t="s">
        <v>7473</v>
      </c>
      <c r="J342" s="35" t="s">
        <v>3423</v>
      </c>
      <c r="K342" s="35" t="str">
        <f t="shared" si="4"/>
        <v>000100005002084003</v>
      </c>
    </row>
    <row r="343" spans="1:11" s="3" customFormat="1">
      <c r="A343" s="21" t="s">
        <v>11252</v>
      </c>
      <c r="B343" s="21"/>
      <c r="C343" s="22">
        <v>3</v>
      </c>
      <c r="D343" s="23" t="s">
        <v>3355</v>
      </c>
      <c r="E343" s="23" t="s">
        <v>3417</v>
      </c>
      <c r="F343" s="23" t="s">
        <v>3986</v>
      </c>
      <c r="G343" s="23" t="s">
        <v>6993</v>
      </c>
      <c r="H343" s="23" t="s">
        <v>3420</v>
      </c>
      <c r="I343" s="23" t="s">
        <v>7474</v>
      </c>
      <c r="J343" s="23"/>
      <c r="K343" s="23" t="str">
        <f t="shared" si="4"/>
        <v>000100005002085</v>
      </c>
    </row>
    <row r="344" spans="1:11" s="3" customFormat="1">
      <c r="A344" s="27" t="s">
        <v>2751</v>
      </c>
      <c r="B344" s="27"/>
      <c r="C344" s="28">
        <v>4</v>
      </c>
      <c r="D344" s="35" t="s">
        <v>3355</v>
      </c>
      <c r="E344" s="35" t="s">
        <v>3417</v>
      </c>
      <c r="F344" s="35" t="s">
        <v>3986</v>
      </c>
      <c r="G344" s="35" t="s">
        <v>6993</v>
      </c>
      <c r="H344" s="35" t="s">
        <v>3420</v>
      </c>
      <c r="I344" s="35" t="s">
        <v>7474</v>
      </c>
      <c r="J344" s="35" t="s">
        <v>3417</v>
      </c>
      <c r="K344" s="35" t="str">
        <f t="shared" si="4"/>
        <v>000100005002085001</v>
      </c>
    </row>
    <row r="345" spans="1:11" s="3" customFormat="1">
      <c r="A345" s="27" t="s">
        <v>2752</v>
      </c>
      <c r="B345" s="27"/>
      <c r="C345" s="28">
        <v>4</v>
      </c>
      <c r="D345" s="35" t="s">
        <v>3355</v>
      </c>
      <c r="E345" s="35" t="s">
        <v>3417</v>
      </c>
      <c r="F345" s="35" t="s">
        <v>3986</v>
      </c>
      <c r="G345" s="35" t="s">
        <v>6993</v>
      </c>
      <c r="H345" s="35" t="s">
        <v>3420</v>
      </c>
      <c r="I345" s="35" t="s">
        <v>7474</v>
      </c>
      <c r="J345" s="35" t="s">
        <v>3420</v>
      </c>
      <c r="K345" s="35" t="str">
        <f t="shared" si="4"/>
        <v>000100005002085002</v>
      </c>
    </row>
    <row r="346" spans="1:11" s="3" customFormat="1">
      <c r="A346" s="27" t="s">
        <v>2753</v>
      </c>
      <c r="B346" s="27"/>
      <c r="C346" s="28">
        <v>4</v>
      </c>
      <c r="D346" s="35" t="s">
        <v>3355</v>
      </c>
      <c r="E346" s="35" t="s">
        <v>3417</v>
      </c>
      <c r="F346" s="35" t="s">
        <v>3986</v>
      </c>
      <c r="G346" s="35" t="s">
        <v>6993</v>
      </c>
      <c r="H346" s="35" t="s">
        <v>3420</v>
      </c>
      <c r="I346" s="35" t="s">
        <v>7474</v>
      </c>
      <c r="J346" s="35" t="s">
        <v>3423</v>
      </c>
      <c r="K346" s="35" t="str">
        <f t="shared" si="4"/>
        <v>000100005002085003</v>
      </c>
    </row>
    <row r="347" spans="1:11" s="3" customFormat="1">
      <c r="A347" s="21" t="s">
        <v>11253</v>
      </c>
      <c r="B347" s="21"/>
      <c r="C347" s="22">
        <v>3</v>
      </c>
      <c r="D347" s="23" t="s">
        <v>3355</v>
      </c>
      <c r="E347" s="23" t="s">
        <v>3417</v>
      </c>
      <c r="F347" s="23" t="s">
        <v>3986</v>
      </c>
      <c r="G347" s="23" t="s">
        <v>6993</v>
      </c>
      <c r="H347" s="23" t="s">
        <v>3420</v>
      </c>
      <c r="I347" s="23" t="s">
        <v>7475</v>
      </c>
      <c r="J347" s="23"/>
      <c r="K347" s="23" t="str">
        <f t="shared" si="4"/>
        <v>000100005002086</v>
      </c>
    </row>
    <row r="348" spans="1:11" s="3" customFormat="1">
      <c r="A348" s="27" t="s">
        <v>2751</v>
      </c>
      <c r="B348" s="27"/>
      <c r="C348" s="28">
        <v>4</v>
      </c>
      <c r="D348" s="35" t="s">
        <v>3355</v>
      </c>
      <c r="E348" s="35" t="s">
        <v>3417</v>
      </c>
      <c r="F348" s="35" t="s">
        <v>3986</v>
      </c>
      <c r="G348" s="35" t="s">
        <v>6993</v>
      </c>
      <c r="H348" s="35" t="s">
        <v>3420</v>
      </c>
      <c r="I348" s="35" t="s">
        <v>7475</v>
      </c>
      <c r="J348" s="35" t="s">
        <v>3417</v>
      </c>
      <c r="K348" s="35" t="str">
        <f t="shared" si="4"/>
        <v>000100005002086001</v>
      </c>
    </row>
    <row r="349" spans="1:11" s="3" customFormat="1">
      <c r="A349" s="27" t="s">
        <v>2752</v>
      </c>
      <c r="B349" s="27"/>
      <c r="C349" s="28">
        <v>4</v>
      </c>
      <c r="D349" s="35" t="s">
        <v>3355</v>
      </c>
      <c r="E349" s="35" t="s">
        <v>3417</v>
      </c>
      <c r="F349" s="35" t="s">
        <v>3986</v>
      </c>
      <c r="G349" s="35" t="s">
        <v>6993</v>
      </c>
      <c r="H349" s="35" t="s">
        <v>3420</v>
      </c>
      <c r="I349" s="35" t="s">
        <v>7475</v>
      </c>
      <c r="J349" s="35" t="s">
        <v>3420</v>
      </c>
      <c r="K349" s="35" t="str">
        <f t="shared" si="4"/>
        <v>000100005002086002</v>
      </c>
    </row>
    <row r="350" spans="1:11" s="3" customFormat="1">
      <c r="A350" s="27" t="s">
        <v>2753</v>
      </c>
      <c r="B350" s="27"/>
      <c r="C350" s="28">
        <v>4</v>
      </c>
      <c r="D350" s="35" t="s">
        <v>3355</v>
      </c>
      <c r="E350" s="35" t="s">
        <v>3417</v>
      </c>
      <c r="F350" s="35" t="s">
        <v>3986</v>
      </c>
      <c r="G350" s="35" t="s">
        <v>6993</v>
      </c>
      <c r="H350" s="35" t="s">
        <v>3420</v>
      </c>
      <c r="I350" s="35" t="s">
        <v>7475</v>
      </c>
      <c r="J350" s="35" t="s">
        <v>3423</v>
      </c>
      <c r="K350" s="35" t="str">
        <f t="shared" si="4"/>
        <v>000100005002086003</v>
      </c>
    </row>
    <row r="351" spans="1:11" s="3" customFormat="1">
      <c r="A351" s="21" t="s">
        <v>11254</v>
      </c>
      <c r="B351" s="21"/>
      <c r="C351" s="22">
        <v>3</v>
      </c>
      <c r="D351" s="23" t="s">
        <v>3355</v>
      </c>
      <c r="E351" s="23" t="s">
        <v>3417</v>
      </c>
      <c r="F351" s="23" t="s">
        <v>3986</v>
      </c>
      <c r="G351" s="23" t="s">
        <v>6993</v>
      </c>
      <c r="H351" s="23" t="s">
        <v>3420</v>
      </c>
      <c r="I351" s="23" t="s">
        <v>7476</v>
      </c>
      <c r="J351" s="23"/>
      <c r="K351" s="23" t="str">
        <f t="shared" si="4"/>
        <v>000100005002087</v>
      </c>
    </row>
    <row r="352" spans="1:11" s="3" customFormat="1">
      <c r="A352" s="27" t="s">
        <v>2751</v>
      </c>
      <c r="B352" s="27"/>
      <c r="C352" s="28">
        <v>4</v>
      </c>
      <c r="D352" s="35" t="s">
        <v>3355</v>
      </c>
      <c r="E352" s="35" t="s">
        <v>3417</v>
      </c>
      <c r="F352" s="35" t="s">
        <v>3986</v>
      </c>
      <c r="G352" s="35" t="s">
        <v>6993</v>
      </c>
      <c r="H352" s="35" t="s">
        <v>3420</v>
      </c>
      <c r="I352" s="35" t="s">
        <v>7476</v>
      </c>
      <c r="J352" s="35" t="s">
        <v>3417</v>
      </c>
      <c r="K352" s="35" t="str">
        <f t="shared" si="4"/>
        <v>000100005002087001</v>
      </c>
    </row>
    <row r="353" spans="1:11" s="3" customFormat="1">
      <c r="A353" s="27" t="s">
        <v>2752</v>
      </c>
      <c r="B353" s="27"/>
      <c r="C353" s="28">
        <v>4</v>
      </c>
      <c r="D353" s="35" t="s">
        <v>3355</v>
      </c>
      <c r="E353" s="35" t="s">
        <v>3417</v>
      </c>
      <c r="F353" s="35" t="s">
        <v>3986</v>
      </c>
      <c r="G353" s="35" t="s">
        <v>6993</v>
      </c>
      <c r="H353" s="35" t="s">
        <v>3420</v>
      </c>
      <c r="I353" s="35" t="s">
        <v>7476</v>
      </c>
      <c r="J353" s="35" t="s">
        <v>3420</v>
      </c>
      <c r="K353" s="35" t="str">
        <f t="shared" si="4"/>
        <v>000100005002087002</v>
      </c>
    </row>
    <row r="354" spans="1:11" s="3" customFormat="1">
      <c r="A354" s="27" t="s">
        <v>2753</v>
      </c>
      <c r="B354" s="27"/>
      <c r="C354" s="28">
        <v>4</v>
      </c>
      <c r="D354" s="35" t="s">
        <v>3355</v>
      </c>
      <c r="E354" s="35" t="s">
        <v>3417</v>
      </c>
      <c r="F354" s="35" t="s">
        <v>3986</v>
      </c>
      <c r="G354" s="35" t="s">
        <v>6993</v>
      </c>
      <c r="H354" s="35" t="s">
        <v>3420</v>
      </c>
      <c r="I354" s="35" t="s">
        <v>7476</v>
      </c>
      <c r="J354" s="35" t="s">
        <v>3423</v>
      </c>
      <c r="K354" s="35" t="str">
        <f t="shared" si="4"/>
        <v>000100005002087003</v>
      </c>
    </row>
    <row r="355" spans="1:11" s="3" customFormat="1">
      <c r="A355" s="21" t="s">
        <v>11255</v>
      </c>
      <c r="B355" s="21"/>
      <c r="C355" s="22">
        <v>3</v>
      </c>
      <c r="D355" s="23" t="s">
        <v>3355</v>
      </c>
      <c r="E355" s="23" t="s">
        <v>3417</v>
      </c>
      <c r="F355" s="23" t="s">
        <v>3986</v>
      </c>
      <c r="G355" s="23" t="s">
        <v>6993</v>
      </c>
      <c r="H355" s="23" t="s">
        <v>3420</v>
      </c>
      <c r="I355" s="23" t="s">
        <v>7477</v>
      </c>
      <c r="J355" s="23"/>
      <c r="K355" s="23" t="str">
        <f t="shared" si="4"/>
        <v>000100005002088</v>
      </c>
    </row>
    <row r="356" spans="1:11" s="3" customFormat="1">
      <c r="A356" s="27" t="s">
        <v>2751</v>
      </c>
      <c r="B356" s="27"/>
      <c r="C356" s="28">
        <v>4</v>
      </c>
      <c r="D356" s="35" t="s">
        <v>3355</v>
      </c>
      <c r="E356" s="35" t="s">
        <v>3417</v>
      </c>
      <c r="F356" s="35" t="s">
        <v>3986</v>
      </c>
      <c r="G356" s="35" t="s">
        <v>6993</v>
      </c>
      <c r="H356" s="35" t="s">
        <v>3420</v>
      </c>
      <c r="I356" s="35" t="s">
        <v>7477</v>
      </c>
      <c r="J356" s="35" t="s">
        <v>3417</v>
      </c>
      <c r="K356" s="35" t="str">
        <f t="shared" si="4"/>
        <v>000100005002088001</v>
      </c>
    </row>
    <row r="357" spans="1:11" s="3" customFormat="1">
      <c r="A357" s="27" t="s">
        <v>2752</v>
      </c>
      <c r="B357" s="27"/>
      <c r="C357" s="28">
        <v>4</v>
      </c>
      <c r="D357" s="35" t="s">
        <v>3355</v>
      </c>
      <c r="E357" s="35" t="s">
        <v>3417</v>
      </c>
      <c r="F357" s="35" t="s">
        <v>3986</v>
      </c>
      <c r="G357" s="35" t="s">
        <v>6993</v>
      </c>
      <c r="H357" s="35" t="s">
        <v>3420</v>
      </c>
      <c r="I357" s="35" t="s">
        <v>7477</v>
      </c>
      <c r="J357" s="35" t="s">
        <v>3420</v>
      </c>
      <c r="K357" s="35" t="str">
        <f t="shared" si="4"/>
        <v>000100005002088002</v>
      </c>
    </row>
    <row r="358" spans="1:11" s="3" customFormat="1">
      <c r="A358" s="27" t="s">
        <v>2753</v>
      </c>
      <c r="B358" s="27"/>
      <c r="C358" s="28">
        <v>4</v>
      </c>
      <c r="D358" s="35" t="s">
        <v>3355</v>
      </c>
      <c r="E358" s="35" t="s">
        <v>3417</v>
      </c>
      <c r="F358" s="35" t="s">
        <v>3986</v>
      </c>
      <c r="G358" s="35" t="s">
        <v>6993</v>
      </c>
      <c r="H358" s="35" t="s">
        <v>3420</v>
      </c>
      <c r="I358" s="35" t="s">
        <v>7477</v>
      </c>
      <c r="J358" s="35" t="s">
        <v>3423</v>
      </c>
      <c r="K358" s="35" t="str">
        <f t="shared" si="4"/>
        <v>000100005002088003</v>
      </c>
    </row>
    <row r="359" spans="1:11" s="3" customFormat="1">
      <c r="A359" s="21" t="s">
        <v>11256</v>
      </c>
      <c r="B359" s="21"/>
      <c r="C359" s="22">
        <v>3</v>
      </c>
      <c r="D359" s="23" t="s">
        <v>3355</v>
      </c>
      <c r="E359" s="23" t="s">
        <v>3417</v>
      </c>
      <c r="F359" s="23" t="s">
        <v>3986</v>
      </c>
      <c r="G359" s="23" t="s">
        <v>6993</v>
      </c>
      <c r="H359" s="23" t="s">
        <v>3420</v>
      </c>
      <c r="I359" s="23" t="s">
        <v>7478</v>
      </c>
      <c r="J359" s="23"/>
      <c r="K359" s="23" t="str">
        <f t="shared" si="4"/>
        <v>000100005002089</v>
      </c>
    </row>
    <row r="360" spans="1:11" s="3" customFormat="1">
      <c r="A360" s="27" t="s">
        <v>2751</v>
      </c>
      <c r="B360" s="27"/>
      <c r="C360" s="28">
        <v>4</v>
      </c>
      <c r="D360" s="35" t="s">
        <v>3355</v>
      </c>
      <c r="E360" s="35" t="s">
        <v>3417</v>
      </c>
      <c r="F360" s="35" t="s">
        <v>3986</v>
      </c>
      <c r="G360" s="35" t="s">
        <v>6993</v>
      </c>
      <c r="H360" s="35" t="s">
        <v>3420</v>
      </c>
      <c r="I360" s="35" t="s">
        <v>7478</v>
      </c>
      <c r="J360" s="35" t="s">
        <v>3417</v>
      </c>
      <c r="K360" s="35" t="str">
        <f t="shared" si="4"/>
        <v>000100005002089001</v>
      </c>
    </row>
    <row r="361" spans="1:11" s="3" customFormat="1">
      <c r="A361" s="27" t="s">
        <v>2752</v>
      </c>
      <c r="B361" s="27"/>
      <c r="C361" s="28">
        <v>4</v>
      </c>
      <c r="D361" s="35" t="s">
        <v>3355</v>
      </c>
      <c r="E361" s="35" t="s">
        <v>3417</v>
      </c>
      <c r="F361" s="35" t="s">
        <v>3986</v>
      </c>
      <c r="G361" s="35" t="s">
        <v>6993</v>
      </c>
      <c r="H361" s="35" t="s">
        <v>3420</v>
      </c>
      <c r="I361" s="35" t="s">
        <v>7478</v>
      </c>
      <c r="J361" s="35" t="s">
        <v>3420</v>
      </c>
      <c r="K361" s="35" t="str">
        <f t="shared" si="4"/>
        <v>000100005002089002</v>
      </c>
    </row>
    <row r="362" spans="1:11" s="3" customFormat="1">
      <c r="A362" s="27" t="s">
        <v>2753</v>
      </c>
      <c r="B362" s="27"/>
      <c r="C362" s="28">
        <v>4</v>
      </c>
      <c r="D362" s="35" t="s">
        <v>3355</v>
      </c>
      <c r="E362" s="35" t="s">
        <v>3417</v>
      </c>
      <c r="F362" s="35" t="s">
        <v>3986</v>
      </c>
      <c r="G362" s="35" t="s">
        <v>6993</v>
      </c>
      <c r="H362" s="35" t="s">
        <v>3420</v>
      </c>
      <c r="I362" s="35" t="s">
        <v>7478</v>
      </c>
      <c r="J362" s="35" t="s">
        <v>3423</v>
      </c>
      <c r="K362" s="35" t="str">
        <f t="shared" si="4"/>
        <v>000100005002089003</v>
      </c>
    </row>
    <row r="363" spans="1:11" s="3" customFormat="1">
      <c r="A363" s="21" t="s">
        <v>11257</v>
      </c>
      <c r="B363" s="21"/>
      <c r="C363" s="22">
        <v>3</v>
      </c>
      <c r="D363" s="23" t="s">
        <v>3355</v>
      </c>
      <c r="E363" s="23" t="s">
        <v>3417</v>
      </c>
      <c r="F363" s="23" t="s">
        <v>3986</v>
      </c>
      <c r="G363" s="23" t="s">
        <v>6993</v>
      </c>
      <c r="H363" s="23" t="s">
        <v>3420</v>
      </c>
      <c r="I363" s="23" t="s">
        <v>7479</v>
      </c>
      <c r="J363" s="23"/>
      <c r="K363" s="23" t="str">
        <f t="shared" si="4"/>
        <v>000100005002090</v>
      </c>
    </row>
    <row r="364" spans="1:11" s="3" customFormat="1">
      <c r="A364" s="27" t="s">
        <v>2751</v>
      </c>
      <c r="B364" s="27"/>
      <c r="C364" s="28">
        <v>4</v>
      </c>
      <c r="D364" s="35" t="s">
        <v>3355</v>
      </c>
      <c r="E364" s="35" t="s">
        <v>3417</v>
      </c>
      <c r="F364" s="35" t="s">
        <v>3986</v>
      </c>
      <c r="G364" s="35" t="s">
        <v>6993</v>
      </c>
      <c r="H364" s="35" t="s">
        <v>3420</v>
      </c>
      <c r="I364" s="35" t="s">
        <v>7479</v>
      </c>
      <c r="J364" s="35" t="s">
        <v>3417</v>
      </c>
      <c r="K364" s="35" t="str">
        <f t="shared" si="4"/>
        <v>000100005002090001</v>
      </c>
    </row>
    <row r="365" spans="1:11" s="3" customFormat="1">
      <c r="A365" s="27" t="s">
        <v>2752</v>
      </c>
      <c r="B365" s="27"/>
      <c r="C365" s="28">
        <v>4</v>
      </c>
      <c r="D365" s="35" t="s">
        <v>3355</v>
      </c>
      <c r="E365" s="35" t="s">
        <v>3417</v>
      </c>
      <c r="F365" s="35" t="s">
        <v>3986</v>
      </c>
      <c r="G365" s="35" t="s">
        <v>6993</v>
      </c>
      <c r="H365" s="35" t="s">
        <v>3420</v>
      </c>
      <c r="I365" s="35" t="s">
        <v>7479</v>
      </c>
      <c r="J365" s="35" t="s">
        <v>3420</v>
      </c>
      <c r="K365" s="35" t="str">
        <f t="shared" si="4"/>
        <v>000100005002090002</v>
      </c>
    </row>
    <row r="366" spans="1:11" s="3" customFormat="1">
      <c r="A366" s="27" t="s">
        <v>2753</v>
      </c>
      <c r="B366" s="27"/>
      <c r="C366" s="28">
        <v>4</v>
      </c>
      <c r="D366" s="35" t="s">
        <v>3355</v>
      </c>
      <c r="E366" s="35" t="s">
        <v>3417</v>
      </c>
      <c r="F366" s="35" t="s">
        <v>3986</v>
      </c>
      <c r="G366" s="35" t="s">
        <v>6993</v>
      </c>
      <c r="H366" s="35" t="s">
        <v>3420</v>
      </c>
      <c r="I366" s="35" t="s">
        <v>7479</v>
      </c>
      <c r="J366" s="35" t="s">
        <v>3423</v>
      </c>
      <c r="K366" s="35" t="str">
        <f t="shared" si="4"/>
        <v>000100005002090003</v>
      </c>
    </row>
    <row r="367" spans="1:11" s="3" customFormat="1">
      <c r="A367" s="21" t="s">
        <v>11258</v>
      </c>
      <c r="B367" s="21"/>
      <c r="C367" s="22">
        <v>3</v>
      </c>
      <c r="D367" s="23" t="s">
        <v>3355</v>
      </c>
      <c r="E367" s="23" t="s">
        <v>3417</v>
      </c>
      <c r="F367" s="23" t="s">
        <v>3986</v>
      </c>
      <c r="G367" s="23" t="s">
        <v>6993</v>
      </c>
      <c r="H367" s="23" t="s">
        <v>3420</v>
      </c>
      <c r="I367" s="23" t="s">
        <v>7480</v>
      </c>
      <c r="J367" s="23"/>
      <c r="K367" s="23" t="str">
        <f t="shared" si="4"/>
        <v>000100005002091</v>
      </c>
    </row>
    <row r="368" spans="1:11" s="3" customFormat="1">
      <c r="A368" s="27" t="s">
        <v>2751</v>
      </c>
      <c r="B368" s="27"/>
      <c r="C368" s="28">
        <v>4</v>
      </c>
      <c r="D368" s="35" t="s">
        <v>3355</v>
      </c>
      <c r="E368" s="35" t="s">
        <v>3417</v>
      </c>
      <c r="F368" s="35" t="s">
        <v>3986</v>
      </c>
      <c r="G368" s="35" t="s">
        <v>6993</v>
      </c>
      <c r="H368" s="35" t="s">
        <v>3420</v>
      </c>
      <c r="I368" s="35" t="s">
        <v>7480</v>
      </c>
      <c r="J368" s="35" t="s">
        <v>3417</v>
      </c>
      <c r="K368" s="35" t="str">
        <f t="shared" si="4"/>
        <v>000100005002091001</v>
      </c>
    </row>
    <row r="369" spans="1:11" s="3" customFormat="1">
      <c r="A369" s="27" t="s">
        <v>2752</v>
      </c>
      <c r="B369" s="27"/>
      <c r="C369" s="28">
        <v>4</v>
      </c>
      <c r="D369" s="35" t="s">
        <v>3355</v>
      </c>
      <c r="E369" s="35" t="s">
        <v>3417</v>
      </c>
      <c r="F369" s="35" t="s">
        <v>3986</v>
      </c>
      <c r="G369" s="35" t="s">
        <v>6993</v>
      </c>
      <c r="H369" s="35" t="s">
        <v>3420</v>
      </c>
      <c r="I369" s="35" t="s">
        <v>7480</v>
      </c>
      <c r="J369" s="35" t="s">
        <v>3420</v>
      </c>
      <c r="K369" s="35" t="str">
        <f t="shared" si="4"/>
        <v>000100005002091002</v>
      </c>
    </row>
    <row r="370" spans="1:11" s="3" customFormat="1">
      <c r="A370" s="27" t="s">
        <v>2753</v>
      </c>
      <c r="B370" s="27"/>
      <c r="C370" s="28">
        <v>4</v>
      </c>
      <c r="D370" s="35" t="s">
        <v>3355</v>
      </c>
      <c r="E370" s="35" t="s">
        <v>3417</v>
      </c>
      <c r="F370" s="35" t="s">
        <v>3986</v>
      </c>
      <c r="G370" s="35" t="s">
        <v>6993</v>
      </c>
      <c r="H370" s="35" t="s">
        <v>3420</v>
      </c>
      <c r="I370" s="35" t="s">
        <v>7480</v>
      </c>
      <c r="J370" s="35" t="s">
        <v>3423</v>
      </c>
      <c r="K370" s="35" t="str">
        <f t="shared" si="4"/>
        <v>000100005002091003</v>
      </c>
    </row>
    <row r="371" spans="1:11" s="3" customFormat="1">
      <c r="A371" s="21" t="s">
        <v>11259</v>
      </c>
      <c r="B371" s="21"/>
      <c r="C371" s="22">
        <v>3</v>
      </c>
      <c r="D371" s="23" t="s">
        <v>3355</v>
      </c>
      <c r="E371" s="23" t="s">
        <v>3417</v>
      </c>
      <c r="F371" s="23" t="s">
        <v>3986</v>
      </c>
      <c r="G371" s="23" t="s">
        <v>6993</v>
      </c>
      <c r="H371" s="23" t="s">
        <v>3420</v>
      </c>
      <c r="I371" s="23" t="s">
        <v>7481</v>
      </c>
      <c r="J371" s="23"/>
      <c r="K371" s="23" t="str">
        <f t="shared" si="4"/>
        <v>000100005002092</v>
      </c>
    </row>
    <row r="372" spans="1:11" s="3" customFormat="1">
      <c r="A372" s="27" t="s">
        <v>2751</v>
      </c>
      <c r="B372" s="27"/>
      <c r="C372" s="28">
        <v>4</v>
      </c>
      <c r="D372" s="35" t="s">
        <v>3355</v>
      </c>
      <c r="E372" s="35" t="s">
        <v>3417</v>
      </c>
      <c r="F372" s="35" t="s">
        <v>3986</v>
      </c>
      <c r="G372" s="35" t="s">
        <v>6993</v>
      </c>
      <c r="H372" s="35" t="s">
        <v>3420</v>
      </c>
      <c r="I372" s="35" t="s">
        <v>7481</v>
      </c>
      <c r="J372" s="35" t="s">
        <v>3417</v>
      </c>
      <c r="K372" s="35" t="str">
        <f t="shared" si="4"/>
        <v>000100005002092001</v>
      </c>
    </row>
    <row r="373" spans="1:11" s="3" customFormat="1">
      <c r="A373" s="27" t="s">
        <v>2752</v>
      </c>
      <c r="B373" s="27"/>
      <c r="C373" s="28">
        <v>4</v>
      </c>
      <c r="D373" s="35" t="s">
        <v>3355</v>
      </c>
      <c r="E373" s="35" t="s">
        <v>3417</v>
      </c>
      <c r="F373" s="35" t="s">
        <v>3986</v>
      </c>
      <c r="G373" s="35" t="s">
        <v>6993</v>
      </c>
      <c r="H373" s="35" t="s">
        <v>3420</v>
      </c>
      <c r="I373" s="35" t="s">
        <v>7481</v>
      </c>
      <c r="J373" s="35" t="s">
        <v>3420</v>
      </c>
      <c r="K373" s="35" t="str">
        <f t="shared" si="4"/>
        <v>000100005002092002</v>
      </c>
    </row>
    <row r="374" spans="1:11" s="3" customFormat="1">
      <c r="A374" s="27" t="s">
        <v>2753</v>
      </c>
      <c r="B374" s="27"/>
      <c r="C374" s="28">
        <v>4</v>
      </c>
      <c r="D374" s="35" t="s">
        <v>3355</v>
      </c>
      <c r="E374" s="35" t="s">
        <v>3417</v>
      </c>
      <c r="F374" s="35" t="s">
        <v>3986</v>
      </c>
      <c r="G374" s="35" t="s">
        <v>6993</v>
      </c>
      <c r="H374" s="35" t="s">
        <v>3420</v>
      </c>
      <c r="I374" s="35" t="s">
        <v>7481</v>
      </c>
      <c r="J374" s="35" t="s">
        <v>3423</v>
      </c>
      <c r="K374" s="35" t="str">
        <f t="shared" si="4"/>
        <v>000100005002092003</v>
      </c>
    </row>
    <row r="375" spans="1:11" s="3" customFormat="1">
      <c r="A375" s="21" t="s">
        <v>11260</v>
      </c>
      <c r="B375" s="21"/>
      <c r="C375" s="22">
        <v>3</v>
      </c>
      <c r="D375" s="23" t="s">
        <v>3355</v>
      </c>
      <c r="E375" s="23" t="s">
        <v>3417</v>
      </c>
      <c r="F375" s="23" t="s">
        <v>3986</v>
      </c>
      <c r="G375" s="23" t="s">
        <v>6993</v>
      </c>
      <c r="H375" s="23" t="s">
        <v>3420</v>
      </c>
      <c r="I375" s="23" t="s">
        <v>7482</v>
      </c>
      <c r="J375" s="23"/>
      <c r="K375" s="23" t="str">
        <f t="shared" si="4"/>
        <v>000100005002093</v>
      </c>
    </row>
    <row r="376" spans="1:11" s="3" customFormat="1">
      <c r="A376" s="27" t="s">
        <v>2751</v>
      </c>
      <c r="B376" s="27"/>
      <c r="C376" s="28">
        <v>4</v>
      </c>
      <c r="D376" s="35" t="s">
        <v>3355</v>
      </c>
      <c r="E376" s="35" t="s">
        <v>3417</v>
      </c>
      <c r="F376" s="35" t="s">
        <v>3986</v>
      </c>
      <c r="G376" s="35" t="s">
        <v>6993</v>
      </c>
      <c r="H376" s="35" t="s">
        <v>3420</v>
      </c>
      <c r="I376" s="35" t="s">
        <v>7482</v>
      </c>
      <c r="J376" s="35" t="s">
        <v>3417</v>
      </c>
      <c r="K376" s="35" t="str">
        <f t="shared" si="4"/>
        <v>000100005002093001</v>
      </c>
    </row>
    <row r="377" spans="1:11" s="3" customFormat="1">
      <c r="A377" s="27" t="s">
        <v>2752</v>
      </c>
      <c r="B377" s="27"/>
      <c r="C377" s="28">
        <v>4</v>
      </c>
      <c r="D377" s="35" t="s">
        <v>3355</v>
      </c>
      <c r="E377" s="35" t="s">
        <v>3417</v>
      </c>
      <c r="F377" s="35" t="s">
        <v>3986</v>
      </c>
      <c r="G377" s="35" t="s">
        <v>6993</v>
      </c>
      <c r="H377" s="35" t="s">
        <v>3420</v>
      </c>
      <c r="I377" s="35" t="s">
        <v>7482</v>
      </c>
      <c r="J377" s="35" t="s">
        <v>3420</v>
      </c>
      <c r="K377" s="35" t="str">
        <f t="shared" si="4"/>
        <v>000100005002093002</v>
      </c>
    </row>
    <row r="378" spans="1:11" s="3" customFormat="1">
      <c r="A378" s="27" t="s">
        <v>2753</v>
      </c>
      <c r="B378" s="27"/>
      <c r="C378" s="28">
        <v>4</v>
      </c>
      <c r="D378" s="35" t="s">
        <v>3355</v>
      </c>
      <c r="E378" s="35" t="s">
        <v>3417</v>
      </c>
      <c r="F378" s="35" t="s">
        <v>3986</v>
      </c>
      <c r="G378" s="35" t="s">
        <v>6993</v>
      </c>
      <c r="H378" s="35" t="s">
        <v>3420</v>
      </c>
      <c r="I378" s="35" t="s">
        <v>7482</v>
      </c>
      <c r="J378" s="35" t="s">
        <v>3423</v>
      </c>
      <c r="K378" s="35" t="str">
        <f t="shared" si="4"/>
        <v>000100005002093003</v>
      </c>
    </row>
    <row r="379" spans="1:11" s="3" customFormat="1">
      <c r="A379" s="21" t="s">
        <v>11261</v>
      </c>
      <c r="B379" s="21"/>
      <c r="C379" s="22">
        <v>3</v>
      </c>
      <c r="D379" s="23" t="s">
        <v>3355</v>
      </c>
      <c r="E379" s="23" t="s">
        <v>3417</v>
      </c>
      <c r="F379" s="23" t="s">
        <v>3986</v>
      </c>
      <c r="G379" s="23" t="s">
        <v>6993</v>
      </c>
      <c r="H379" s="23" t="s">
        <v>3420</v>
      </c>
      <c r="I379" s="23" t="s">
        <v>7483</v>
      </c>
      <c r="J379" s="23"/>
      <c r="K379" s="23" t="str">
        <f t="shared" si="4"/>
        <v>000100005002094</v>
      </c>
    </row>
    <row r="380" spans="1:11" s="3" customFormat="1">
      <c r="A380" s="27" t="s">
        <v>2751</v>
      </c>
      <c r="B380" s="27"/>
      <c r="C380" s="28">
        <v>4</v>
      </c>
      <c r="D380" s="35" t="s">
        <v>3355</v>
      </c>
      <c r="E380" s="35" t="s">
        <v>3417</v>
      </c>
      <c r="F380" s="35" t="s">
        <v>3986</v>
      </c>
      <c r="G380" s="35" t="s">
        <v>6993</v>
      </c>
      <c r="H380" s="35" t="s">
        <v>3420</v>
      </c>
      <c r="I380" s="35" t="s">
        <v>7483</v>
      </c>
      <c r="J380" s="35" t="s">
        <v>3417</v>
      </c>
      <c r="K380" s="35" t="str">
        <f t="shared" si="4"/>
        <v>000100005002094001</v>
      </c>
    </row>
    <row r="381" spans="1:11" s="3" customFormat="1">
      <c r="A381" s="27" t="s">
        <v>2752</v>
      </c>
      <c r="B381" s="27"/>
      <c r="C381" s="28">
        <v>4</v>
      </c>
      <c r="D381" s="35" t="s">
        <v>3355</v>
      </c>
      <c r="E381" s="35" t="s">
        <v>3417</v>
      </c>
      <c r="F381" s="35" t="s">
        <v>3986</v>
      </c>
      <c r="G381" s="35" t="s">
        <v>6993</v>
      </c>
      <c r="H381" s="35" t="s">
        <v>3420</v>
      </c>
      <c r="I381" s="35" t="s">
        <v>7483</v>
      </c>
      <c r="J381" s="35" t="s">
        <v>3420</v>
      </c>
      <c r="K381" s="35" t="str">
        <f t="shared" si="4"/>
        <v>000100005002094002</v>
      </c>
    </row>
    <row r="382" spans="1:11" s="3" customFormat="1">
      <c r="A382" s="27" t="s">
        <v>2753</v>
      </c>
      <c r="B382" s="27"/>
      <c r="C382" s="28">
        <v>4</v>
      </c>
      <c r="D382" s="35" t="s">
        <v>3355</v>
      </c>
      <c r="E382" s="35" t="s">
        <v>3417</v>
      </c>
      <c r="F382" s="35" t="s">
        <v>3986</v>
      </c>
      <c r="G382" s="35" t="s">
        <v>6993</v>
      </c>
      <c r="H382" s="35" t="s">
        <v>3420</v>
      </c>
      <c r="I382" s="35" t="s">
        <v>7483</v>
      </c>
      <c r="J382" s="35" t="s">
        <v>3423</v>
      </c>
      <c r="K382" s="35" t="str">
        <f t="shared" si="4"/>
        <v>000100005002094003</v>
      </c>
    </row>
    <row r="383" spans="1:11" s="3" customFormat="1">
      <c r="A383" s="21" t="s">
        <v>11262</v>
      </c>
      <c r="B383" s="21"/>
      <c r="C383" s="22">
        <v>3</v>
      </c>
      <c r="D383" s="23" t="s">
        <v>3355</v>
      </c>
      <c r="E383" s="23" t="s">
        <v>3417</v>
      </c>
      <c r="F383" s="23" t="s">
        <v>3986</v>
      </c>
      <c r="G383" s="23" t="s">
        <v>6993</v>
      </c>
      <c r="H383" s="23" t="s">
        <v>3420</v>
      </c>
      <c r="I383" s="23" t="s">
        <v>7484</v>
      </c>
      <c r="J383" s="23"/>
      <c r="K383" s="23" t="str">
        <f t="shared" si="4"/>
        <v>000100005002095</v>
      </c>
    </row>
    <row r="384" spans="1:11" s="3" customFormat="1">
      <c r="A384" s="27" t="s">
        <v>2751</v>
      </c>
      <c r="B384" s="27"/>
      <c r="C384" s="28">
        <v>4</v>
      </c>
      <c r="D384" s="35" t="s">
        <v>3355</v>
      </c>
      <c r="E384" s="35" t="s">
        <v>3417</v>
      </c>
      <c r="F384" s="35" t="s">
        <v>3986</v>
      </c>
      <c r="G384" s="35" t="s">
        <v>6993</v>
      </c>
      <c r="H384" s="35" t="s">
        <v>3420</v>
      </c>
      <c r="I384" s="35" t="s">
        <v>7484</v>
      </c>
      <c r="J384" s="35" t="s">
        <v>3417</v>
      </c>
      <c r="K384" s="35" t="str">
        <f t="shared" si="4"/>
        <v>000100005002095001</v>
      </c>
    </row>
    <row r="385" spans="1:11" s="3" customFormat="1">
      <c r="A385" s="27" t="s">
        <v>2752</v>
      </c>
      <c r="B385" s="27"/>
      <c r="C385" s="28">
        <v>4</v>
      </c>
      <c r="D385" s="35" t="s">
        <v>3355</v>
      </c>
      <c r="E385" s="35" t="s">
        <v>3417</v>
      </c>
      <c r="F385" s="35" t="s">
        <v>3986</v>
      </c>
      <c r="G385" s="35" t="s">
        <v>6993</v>
      </c>
      <c r="H385" s="35" t="s">
        <v>3420</v>
      </c>
      <c r="I385" s="35" t="s">
        <v>7484</v>
      </c>
      <c r="J385" s="35" t="s">
        <v>3420</v>
      </c>
      <c r="K385" s="35" t="str">
        <f t="shared" si="4"/>
        <v>000100005002095002</v>
      </c>
    </row>
    <row r="386" spans="1:11" s="3" customFormat="1">
      <c r="A386" s="27" t="s">
        <v>2753</v>
      </c>
      <c r="B386" s="27"/>
      <c r="C386" s="28">
        <v>4</v>
      </c>
      <c r="D386" s="35" t="s">
        <v>3355</v>
      </c>
      <c r="E386" s="35" t="s">
        <v>3417</v>
      </c>
      <c r="F386" s="35" t="s">
        <v>3986</v>
      </c>
      <c r="G386" s="35" t="s">
        <v>6993</v>
      </c>
      <c r="H386" s="35" t="s">
        <v>3420</v>
      </c>
      <c r="I386" s="35" t="s">
        <v>7484</v>
      </c>
      <c r="J386" s="35" t="s">
        <v>3423</v>
      </c>
      <c r="K386" s="35" t="str">
        <f t="shared" si="4"/>
        <v>000100005002095003</v>
      </c>
    </row>
    <row r="387" spans="1:11" s="3" customFormat="1">
      <c r="A387" s="21" t="s">
        <v>11263</v>
      </c>
      <c r="B387" s="21"/>
      <c r="C387" s="22">
        <v>3</v>
      </c>
      <c r="D387" s="23" t="s">
        <v>3355</v>
      </c>
      <c r="E387" s="23" t="s">
        <v>3417</v>
      </c>
      <c r="F387" s="23" t="s">
        <v>3986</v>
      </c>
      <c r="G387" s="23" t="s">
        <v>6993</v>
      </c>
      <c r="H387" s="23" t="s">
        <v>3420</v>
      </c>
      <c r="I387" s="23" t="s">
        <v>7485</v>
      </c>
      <c r="J387" s="23"/>
      <c r="K387" s="23" t="str">
        <f t="shared" si="4"/>
        <v>000100005002096</v>
      </c>
    </row>
    <row r="388" spans="1:11" s="3" customFormat="1">
      <c r="A388" s="27" t="s">
        <v>2751</v>
      </c>
      <c r="B388" s="27"/>
      <c r="C388" s="28">
        <v>4</v>
      </c>
      <c r="D388" s="35" t="s">
        <v>3355</v>
      </c>
      <c r="E388" s="35" t="s">
        <v>3417</v>
      </c>
      <c r="F388" s="35" t="s">
        <v>3986</v>
      </c>
      <c r="G388" s="35" t="s">
        <v>6993</v>
      </c>
      <c r="H388" s="35" t="s">
        <v>3420</v>
      </c>
      <c r="I388" s="35" t="s">
        <v>7485</v>
      </c>
      <c r="J388" s="35" t="s">
        <v>3417</v>
      </c>
      <c r="K388" s="35" t="str">
        <f t="shared" si="4"/>
        <v>000100005002096001</v>
      </c>
    </row>
    <row r="389" spans="1:11" s="3" customFormat="1">
      <c r="A389" s="27" t="s">
        <v>2752</v>
      </c>
      <c r="B389" s="27"/>
      <c r="C389" s="28">
        <v>4</v>
      </c>
      <c r="D389" s="35" t="s">
        <v>3355</v>
      </c>
      <c r="E389" s="35" t="s">
        <v>3417</v>
      </c>
      <c r="F389" s="35" t="s">
        <v>3986</v>
      </c>
      <c r="G389" s="35" t="s">
        <v>6993</v>
      </c>
      <c r="H389" s="35" t="s">
        <v>3420</v>
      </c>
      <c r="I389" s="35" t="s">
        <v>7485</v>
      </c>
      <c r="J389" s="35" t="s">
        <v>3420</v>
      </c>
      <c r="K389" s="35" t="str">
        <f t="shared" si="4"/>
        <v>000100005002096002</v>
      </c>
    </row>
    <row r="390" spans="1:11" s="3" customFormat="1">
      <c r="A390" s="27" t="s">
        <v>2753</v>
      </c>
      <c r="B390" s="27"/>
      <c r="C390" s="28">
        <v>4</v>
      </c>
      <c r="D390" s="35" t="s">
        <v>3355</v>
      </c>
      <c r="E390" s="35" t="s">
        <v>3417</v>
      </c>
      <c r="F390" s="35" t="s">
        <v>3986</v>
      </c>
      <c r="G390" s="35" t="s">
        <v>6993</v>
      </c>
      <c r="H390" s="35" t="s">
        <v>3420</v>
      </c>
      <c r="I390" s="35" t="s">
        <v>7485</v>
      </c>
      <c r="J390" s="35" t="s">
        <v>3423</v>
      </c>
      <c r="K390" s="35" t="str">
        <f t="shared" si="4"/>
        <v>000100005002096003</v>
      </c>
    </row>
    <row r="391" spans="1:11" s="3" customFormat="1">
      <c r="A391" s="21" t="s">
        <v>11264</v>
      </c>
      <c r="B391" s="21"/>
      <c r="C391" s="22">
        <v>3</v>
      </c>
      <c r="D391" s="23" t="s">
        <v>3355</v>
      </c>
      <c r="E391" s="23" t="s">
        <v>3417</v>
      </c>
      <c r="F391" s="23" t="s">
        <v>3986</v>
      </c>
      <c r="G391" s="23" t="s">
        <v>6993</v>
      </c>
      <c r="H391" s="23" t="s">
        <v>3420</v>
      </c>
      <c r="I391" s="23" t="s">
        <v>7486</v>
      </c>
      <c r="J391" s="23"/>
      <c r="K391" s="23" t="str">
        <f t="shared" si="4"/>
        <v>000100005002097</v>
      </c>
    </row>
    <row r="392" spans="1:11" s="3" customFormat="1">
      <c r="A392" s="27" t="s">
        <v>2751</v>
      </c>
      <c r="B392" s="27"/>
      <c r="C392" s="28">
        <v>4</v>
      </c>
      <c r="D392" s="35" t="s">
        <v>3355</v>
      </c>
      <c r="E392" s="35" t="s">
        <v>3417</v>
      </c>
      <c r="F392" s="35" t="s">
        <v>3986</v>
      </c>
      <c r="G392" s="35" t="s">
        <v>6993</v>
      </c>
      <c r="H392" s="35" t="s">
        <v>3420</v>
      </c>
      <c r="I392" s="35" t="s">
        <v>7486</v>
      </c>
      <c r="J392" s="35" t="s">
        <v>3417</v>
      </c>
      <c r="K392" s="35" t="str">
        <f t="shared" si="4"/>
        <v>000100005002097001</v>
      </c>
    </row>
    <row r="393" spans="1:11" s="3" customFormat="1">
      <c r="A393" s="27" t="s">
        <v>2752</v>
      </c>
      <c r="B393" s="27"/>
      <c r="C393" s="28">
        <v>4</v>
      </c>
      <c r="D393" s="35" t="s">
        <v>3355</v>
      </c>
      <c r="E393" s="35" t="s">
        <v>3417</v>
      </c>
      <c r="F393" s="35" t="s">
        <v>3986</v>
      </c>
      <c r="G393" s="35" t="s">
        <v>6993</v>
      </c>
      <c r="H393" s="35" t="s">
        <v>3420</v>
      </c>
      <c r="I393" s="35" t="s">
        <v>7486</v>
      </c>
      <c r="J393" s="35" t="s">
        <v>3420</v>
      </c>
      <c r="K393" s="35" t="str">
        <f t="shared" si="4"/>
        <v>000100005002097002</v>
      </c>
    </row>
    <row r="394" spans="1:11" s="3" customFormat="1">
      <c r="A394" s="27" t="s">
        <v>2753</v>
      </c>
      <c r="B394" s="27"/>
      <c r="C394" s="28">
        <v>4</v>
      </c>
      <c r="D394" s="35" t="s">
        <v>3355</v>
      </c>
      <c r="E394" s="35" t="s">
        <v>3417</v>
      </c>
      <c r="F394" s="35" t="s">
        <v>3986</v>
      </c>
      <c r="G394" s="35" t="s">
        <v>6993</v>
      </c>
      <c r="H394" s="35" t="s">
        <v>3420</v>
      </c>
      <c r="I394" s="35" t="s">
        <v>7486</v>
      </c>
      <c r="J394" s="35" t="s">
        <v>3423</v>
      </c>
      <c r="K394" s="35" t="str">
        <f t="shared" si="4"/>
        <v>000100005002097003</v>
      </c>
    </row>
    <row r="395" spans="1:11" s="3" customFormat="1">
      <c r="A395" s="21" t="s">
        <v>11265</v>
      </c>
      <c r="B395" s="21"/>
      <c r="C395" s="22">
        <v>3</v>
      </c>
      <c r="D395" s="23" t="s">
        <v>3355</v>
      </c>
      <c r="E395" s="23" t="s">
        <v>3417</v>
      </c>
      <c r="F395" s="23" t="s">
        <v>3986</v>
      </c>
      <c r="G395" s="23" t="s">
        <v>6993</v>
      </c>
      <c r="H395" s="23" t="s">
        <v>3420</v>
      </c>
      <c r="I395" s="23" t="s">
        <v>7487</v>
      </c>
      <c r="J395" s="23"/>
      <c r="K395" s="23" t="str">
        <f t="shared" si="4"/>
        <v>000100005002098</v>
      </c>
    </row>
    <row r="396" spans="1:11" s="3" customFormat="1">
      <c r="A396" s="21" t="s">
        <v>11266</v>
      </c>
      <c r="B396" s="21"/>
      <c r="C396" s="22">
        <v>3</v>
      </c>
      <c r="D396" s="23" t="s">
        <v>3355</v>
      </c>
      <c r="E396" s="23" t="s">
        <v>3417</v>
      </c>
      <c r="F396" s="23" t="s">
        <v>3986</v>
      </c>
      <c r="G396" s="23" t="s">
        <v>6993</v>
      </c>
      <c r="H396" s="23" t="s">
        <v>3420</v>
      </c>
      <c r="I396" s="23" t="s">
        <v>7488</v>
      </c>
      <c r="J396" s="23"/>
      <c r="K396" s="23" t="str">
        <f t="shared" si="4"/>
        <v>000100005002099</v>
      </c>
    </row>
    <row r="397" spans="1:11" s="3" customFormat="1">
      <c r="A397" s="27" t="s">
        <v>11267</v>
      </c>
      <c r="B397" s="27"/>
      <c r="C397" s="28">
        <v>4</v>
      </c>
      <c r="D397" s="35" t="s">
        <v>3355</v>
      </c>
      <c r="E397" s="35" t="s">
        <v>3417</v>
      </c>
      <c r="F397" s="35" t="s">
        <v>3986</v>
      </c>
      <c r="G397" s="35" t="s">
        <v>6993</v>
      </c>
      <c r="H397" s="35" t="s">
        <v>3420</v>
      </c>
      <c r="I397" s="35" t="s">
        <v>7488</v>
      </c>
      <c r="J397" s="35" t="s">
        <v>3417</v>
      </c>
      <c r="K397" s="35" t="str">
        <f t="shared" si="4"/>
        <v>000100005002099001</v>
      </c>
    </row>
    <row r="398" spans="1:11" s="3" customFormat="1">
      <c r="A398" s="27" t="s">
        <v>11268</v>
      </c>
      <c r="B398" s="27"/>
      <c r="C398" s="28">
        <v>4</v>
      </c>
      <c r="D398" s="35" t="s">
        <v>3355</v>
      </c>
      <c r="E398" s="35" t="s">
        <v>3417</v>
      </c>
      <c r="F398" s="35" t="s">
        <v>3986</v>
      </c>
      <c r="G398" s="35" t="s">
        <v>6993</v>
      </c>
      <c r="H398" s="35" t="s">
        <v>3420</v>
      </c>
      <c r="I398" s="35" t="s">
        <v>7488</v>
      </c>
      <c r="J398" s="35" t="s">
        <v>3420</v>
      </c>
      <c r="K398" s="35" t="str">
        <f t="shared" si="4"/>
        <v>000100005002099002</v>
      </c>
    </row>
    <row r="399" spans="1:11" s="3" customFormat="1">
      <c r="A399" s="27" t="s">
        <v>11269</v>
      </c>
      <c r="B399" s="27"/>
      <c r="C399" s="28">
        <v>4</v>
      </c>
      <c r="D399" s="35" t="s">
        <v>3355</v>
      </c>
      <c r="E399" s="35" t="s">
        <v>3417</v>
      </c>
      <c r="F399" s="35" t="s">
        <v>3986</v>
      </c>
      <c r="G399" s="35" t="s">
        <v>6993</v>
      </c>
      <c r="H399" s="35" t="s">
        <v>3420</v>
      </c>
      <c r="I399" s="35" t="s">
        <v>7488</v>
      </c>
      <c r="J399" s="35" t="s">
        <v>3423</v>
      </c>
      <c r="K399" s="35" t="str">
        <f t="shared" si="4"/>
        <v>000100005002099003</v>
      </c>
    </row>
    <row r="400" spans="1:11" s="3" customFormat="1">
      <c r="A400" s="27" t="s">
        <v>11270</v>
      </c>
      <c r="B400" s="27"/>
      <c r="C400" s="28">
        <v>4</v>
      </c>
      <c r="D400" s="35" t="s">
        <v>3355</v>
      </c>
      <c r="E400" s="35" t="s">
        <v>3417</v>
      </c>
      <c r="F400" s="35" t="s">
        <v>3986</v>
      </c>
      <c r="G400" s="35" t="s">
        <v>6993</v>
      </c>
      <c r="H400" s="35" t="s">
        <v>3420</v>
      </c>
      <c r="I400" s="35" t="s">
        <v>7488</v>
      </c>
      <c r="J400" s="35" t="s">
        <v>3426</v>
      </c>
      <c r="K400" s="35" t="str">
        <f t="shared" si="4"/>
        <v>000100005002099004</v>
      </c>
    </row>
    <row r="401" spans="1:11" s="3" customFormat="1">
      <c r="A401" s="21" t="s">
        <v>11271</v>
      </c>
      <c r="B401" s="21"/>
      <c r="C401" s="22">
        <v>3</v>
      </c>
      <c r="D401" s="23" t="s">
        <v>3355</v>
      </c>
      <c r="E401" s="23" t="s">
        <v>3417</v>
      </c>
      <c r="F401" s="23" t="s">
        <v>3986</v>
      </c>
      <c r="G401" s="23" t="s">
        <v>6993</v>
      </c>
      <c r="H401" s="23" t="s">
        <v>3420</v>
      </c>
      <c r="I401" s="23" t="s">
        <v>7489</v>
      </c>
      <c r="J401" s="23"/>
      <c r="K401" s="23" t="str">
        <f t="shared" si="4"/>
        <v>000100005002100</v>
      </c>
    </row>
    <row r="402" spans="1:11" s="3" customFormat="1">
      <c r="A402" s="27" t="s">
        <v>11267</v>
      </c>
      <c r="B402" s="27"/>
      <c r="C402" s="28">
        <v>4</v>
      </c>
      <c r="D402" s="35" t="s">
        <v>3355</v>
      </c>
      <c r="E402" s="35" t="s">
        <v>3417</v>
      </c>
      <c r="F402" s="35" t="s">
        <v>3986</v>
      </c>
      <c r="G402" s="35" t="s">
        <v>6993</v>
      </c>
      <c r="H402" s="35" t="s">
        <v>3420</v>
      </c>
      <c r="I402" s="35" t="s">
        <v>7489</v>
      </c>
      <c r="J402" s="35" t="s">
        <v>3417</v>
      </c>
      <c r="K402" s="35" t="str">
        <f t="shared" si="4"/>
        <v>000100005002100001</v>
      </c>
    </row>
    <row r="403" spans="1:11" s="3" customFormat="1">
      <c r="A403" s="27" t="s">
        <v>11268</v>
      </c>
      <c r="B403" s="27"/>
      <c r="C403" s="28">
        <v>4</v>
      </c>
      <c r="D403" s="35" t="s">
        <v>3355</v>
      </c>
      <c r="E403" s="35" t="s">
        <v>3417</v>
      </c>
      <c r="F403" s="35" t="s">
        <v>3986</v>
      </c>
      <c r="G403" s="35" t="s">
        <v>6993</v>
      </c>
      <c r="H403" s="35" t="s">
        <v>3420</v>
      </c>
      <c r="I403" s="35" t="s">
        <v>7489</v>
      </c>
      <c r="J403" s="35" t="s">
        <v>3420</v>
      </c>
      <c r="K403" s="35" t="str">
        <f t="shared" ref="K403:K468" si="5">D403&amp;E403&amp;F403&amp;G403&amp;H403&amp;I403&amp;J403</f>
        <v>000100005002100002</v>
      </c>
    </row>
    <row r="404" spans="1:11" s="3" customFormat="1">
      <c r="A404" s="27" t="s">
        <v>11272</v>
      </c>
      <c r="B404" s="27"/>
      <c r="C404" s="28">
        <v>4</v>
      </c>
      <c r="D404" s="35" t="s">
        <v>3355</v>
      </c>
      <c r="E404" s="35" t="s">
        <v>3417</v>
      </c>
      <c r="F404" s="35" t="s">
        <v>3986</v>
      </c>
      <c r="G404" s="35" t="s">
        <v>6993</v>
      </c>
      <c r="H404" s="35" t="s">
        <v>3420</v>
      </c>
      <c r="I404" s="35" t="s">
        <v>7489</v>
      </c>
      <c r="J404" s="35" t="s">
        <v>3423</v>
      </c>
      <c r="K404" s="35" t="str">
        <f t="shared" si="5"/>
        <v>000100005002100003</v>
      </c>
    </row>
    <row r="405" spans="1:11" s="3" customFormat="1">
      <c r="A405" s="27" t="s">
        <v>11273</v>
      </c>
      <c r="B405" s="27"/>
      <c r="C405" s="28">
        <v>4</v>
      </c>
      <c r="D405" s="35" t="s">
        <v>3355</v>
      </c>
      <c r="E405" s="35" t="s">
        <v>3417</v>
      </c>
      <c r="F405" s="35" t="s">
        <v>3986</v>
      </c>
      <c r="G405" s="35" t="s">
        <v>6993</v>
      </c>
      <c r="H405" s="35" t="s">
        <v>3420</v>
      </c>
      <c r="I405" s="35" t="s">
        <v>7489</v>
      </c>
      <c r="J405" s="35" t="s">
        <v>3426</v>
      </c>
      <c r="K405" s="35" t="str">
        <f t="shared" si="5"/>
        <v>000100005002100004</v>
      </c>
    </row>
    <row r="406" spans="1:11" s="3" customFormat="1">
      <c r="A406" s="21" t="s">
        <v>11274</v>
      </c>
      <c r="B406" s="21"/>
      <c r="C406" s="22">
        <v>3</v>
      </c>
      <c r="D406" s="23" t="s">
        <v>3355</v>
      </c>
      <c r="E406" s="23" t="s">
        <v>3417</v>
      </c>
      <c r="F406" s="23" t="s">
        <v>3986</v>
      </c>
      <c r="G406" s="23" t="s">
        <v>6993</v>
      </c>
      <c r="H406" s="23" t="s">
        <v>3420</v>
      </c>
      <c r="I406" s="23" t="s">
        <v>7490</v>
      </c>
      <c r="J406" s="23"/>
      <c r="K406" s="23" t="str">
        <f t="shared" si="5"/>
        <v>000100005002101</v>
      </c>
    </row>
    <row r="407" spans="1:11" s="3" customFormat="1">
      <c r="A407" s="27" t="s">
        <v>1845</v>
      </c>
      <c r="B407" s="27"/>
      <c r="C407" s="28">
        <v>4</v>
      </c>
      <c r="D407" s="35" t="s">
        <v>3355</v>
      </c>
      <c r="E407" s="35" t="s">
        <v>3417</v>
      </c>
      <c r="F407" s="35" t="s">
        <v>3986</v>
      </c>
      <c r="G407" s="35" t="s">
        <v>6993</v>
      </c>
      <c r="H407" s="35" t="s">
        <v>3420</v>
      </c>
      <c r="I407" s="35" t="s">
        <v>7490</v>
      </c>
      <c r="J407" s="35" t="s">
        <v>3417</v>
      </c>
      <c r="K407" s="35" t="str">
        <f t="shared" si="5"/>
        <v>000100005002101001</v>
      </c>
    </row>
    <row r="408" spans="1:11" s="3" customFormat="1">
      <c r="A408" s="21" t="s">
        <v>11275</v>
      </c>
      <c r="B408" s="21"/>
      <c r="C408" s="22">
        <v>3</v>
      </c>
      <c r="D408" s="23" t="s">
        <v>3355</v>
      </c>
      <c r="E408" s="23" t="s">
        <v>3417</v>
      </c>
      <c r="F408" s="23" t="s">
        <v>3986</v>
      </c>
      <c r="G408" s="23" t="s">
        <v>6993</v>
      </c>
      <c r="H408" s="23" t="s">
        <v>3420</v>
      </c>
      <c r="I408" s="23" t="s">
        <v>7491</v>
      </c>
      <c r="J408" s="23"/>
      <c r="K408" s="23" t="str">
        <f t="shared" si="5"/>
        <v>000100005002102</v>
      </c>
    </row>
    <row r="409" spans="1:11" s="3" customFormat="1">
      <c r="A409" s="27" t="s">
        <v>1845</v>
      </c>
      <c r="B409" s="27"/>
      <c r="C409" s="28">
        <v>4</v>
      </c>
      <c r="D409" s="35" t="s">
        <v>3355</v>
      </c>
      <c r="E409" s="35" t="s">
        <v>3417</v>
      </c>
      <c r="F409" s="35" t="s">
        <v>3986</v>
      </c>
      <c r="G409" s="35" t="s">
        <v>6993</v>
      </c>
      <c r="H409" s="35" t="s">
        <v>3420</v>
      </c>
      <c r="I409" s="35" t="s">
        <v>7491</v>
      </c>
      <c r="J409" s="35" t="s">
        <v>3417</v>
      </c>
      <c r="K409" s="35" t="str">
        <f t="shared" si="5"/>
        <v>000100005002102001</v>
      </c>
    </row>
    <row r="410" spans="1:11" s="3" customFormat="1">
      <c r="A410" s="21" t="s">
        <v>11276</v>
      </c>
      <c r="B410" s="21"/>
      <c r="C410" s="22">
        <v>3</v>
      </c>
      <c r="D410" s="23" t="s">
        <v>3355</v>
      </c>
      <c r="E410" s="23" t="s">
        <v>3417</v>
      </c>
      <c r="F410" s="23" t="s">
        <v>3986</v>
      </c>
      <c r="G410" s="23" t="s">
        <v>6993</v>
      </c>
      <c r="H410" s="23" t="s">
        <v>3420</v>
      </c>
      <c r="I410" s="23" t="s">
        <v>7492</v>
      </c>
      <c r="J410" s="23"/>
      <c r="K410" s="23" t="str">
        <f t="shared" si="5"/>
        <v>000100005002103</v>
      </c>
    </row>
    <row r="411" spans="1:11" s="3" customFormat="1">
      <c r="A411" s="27" t="s">
        <v>1845</v>
      </c>
      <c r="B411" s="27"/>
      <c r="C411" s="28">
        <v>4</v>
      </c>
      <c r="D411" s="35" t="s">
        <v>3355</v>
      </c>
      <c r="E411" s="35" t="s">
        <v>3417</v>
      </c>
      <c r="F411" s="35" t="s">
        <v>3986</v>
      </c>
      <c r="G411" s="35" t="s">
        <v>6993</v>
      </c>
      <c r="H411" s="35" t="s">
        <v>3420</v>
      </c>
      <c r="I411" s="35" t="s">
        <v>7492</v>
      </c>
      <c r="J411" s="35" t="s">
        <v>3417</v>
      </c>
      <c r="K411" s="35" t="str">
        <f t="shared" si="5"/>
        <v>000100005002103001</v>
      </c>
    </row>
    <row r="412" spans="1:11" s="3" customFormat="1">
      <c r="A412" s="21" t="s">
        <v>11277</v>
      </c>
      <c r="B412" s="21"/>
      <c r="C412" s="22">
        <v>3</v>
      </c>
      <c r="D412" s="23" t="s">
        <v>3355</v>
      </c>
      <c r="E412" s="23" t="s">
        <v>3417</v>
      </c>
      <c r="F412" s="23" t="s">
        <v>3986</v>
      </c>
      <c r="G412" s="23" t="s">
        <v>6993</v>
      </c>
      <c r="H412" s="23" t="s">
        <v>3420</v>
      </c>
      <c r="I412" s="23" t="s">
        <v>7493</v>
      </c>
      <c r="J412" s="23"/>
      <c r="K412" s="23" t="str">
        <f t="shared" si="5"/>
        <v>000100005002104</v>
      </c>
    </row>
    <row r="413" spans="1:11" s="3" customFormat="1">
      <c r="A413" s="27" t="s">
        <v>1845</v>
      </c>
      <c r="B413" s="27"/>
      <c r="C413" s="28">
        <v>4</v>
      </c>
      <c r="D413" s="35" t="s">
        <v>3355</v>
      </c>
      <c r="E413" s="35" t="s">
        <v>3417</v>
      </c>
      <c r="F413" s="35" t="s">
        <v>3986</v>
      </c>
      <c r="G413" s="35" t="s">
        <v>6993</v>
      </c>
      <c r="H413" s="35" t="s">
        <v>3420</v>
      </c>
      <c r="I413" s="35" t="s">
        <v>7493</v>
      </c>
      <c r="J413" s="35" t="s">
        <v>3417</v>
      </c>
      <c r="K413" s="35" t="str">
        <f t="shared" si="5"/>
        <v>000100005002104001</v>
      </c>
    </row>
    <row r="414" spans="1:11" s="3" customFormat="1">
      <c r="A414" s="21" t="s">
        <v>11278</v>
      </c>
      <c r="B414" s="21"/>
      <c r="C414" s="22">
        <v>3</v>
      </c>
      <c r="D414" s="23" t="s">
        <v>3355</v>
      </c>
      <c r="E414" s="23" t="s">
        <v>3417</v>
      </c>
      <c r="F414" s="23" t="s">
        <v>3986</v>
      </c>
      <c r="G414" s="23" t="s">
        <v>6993</v>
      </c>
      <c r="H414" s="23" t="s">
        <v>3420</v>
      </c>
      <c r="I414" s="23" t="s">
        <v>7494</v>
      </c>
      <c r="J414" s="23"/>
      <c r="K414" s="23" t="str">
        <f t="shared" si="5"/>
        <v>000100005002105</v>
      </c>
    </row>
    <row r="415" spans="1:11" s="3" customFormat="1">
      <c r="A415" s="27" t="s">
        <v>1845</v>
      </c>
      <c r="B415" s="27"/>
      <c r="C415" s="28">
        <v>4</v>
      </c>
      <c r="D415" s="35" t="s">
        <v>3355</v>
      </c>
      <c r="E415" s="35" t="s">
        <v>3417</v>
      </c>
      <c r="F415" s="35" t="s">
        <v>3986</v>
      </c>
      <c r="G415" s="35" t="s">
        <v>6993</v>
      </c>
      <c r="H415" s="35" t="s">
        <v>3420</v>
      </c>
      <c r="I415" s="35" t="s">
        <v>7494</v>
      </c>
      <c r="J415" s="35" t="s">
        <v>3417</v>
      </c>
      <c r="K415" s="35" t="str">
        <f t="shared" si="5"/>
        <v>000100005002105001</v>
      </c>
    </row>
    <row r="416" spans="1:11" s="3" customFormat="1">
      <c r="A416" s="21" t="s">
        <v>11279</v>
      </c>
      <c r="B416" s="21"/>
      <c r="C416" s="22">
        <v>3</v>
      </c>
      <c r="D416" s="23" t="s">
        <v>3355</v>
      </c>
      <c r="E416" s="23" t="s">
        <v>3417</v>
      </c>
      <c r="F416" s="23" t="s">
        <v>3986</v>
      </c>
      <c r="G416" s="23" t="s">
        <v>6993</v>
      </c>
      <c r="H416" s="23" t="s">
        <v>3420</v>
      </c>
      <c r="I416" s="23" t="s">
        <v>7495</v>
      </c>
      <c r="J416" s="23"/>
      <c r="K416" s="23" t="str">
        <f t="shared" si="5"/>
        <v>000100005002106</v>
      </c>
    </row>
    <row r="417" spans="1:11" s="3" customFormat="1">
      <c r="A417" s="27" t="s">
        <v>1845</v>
      </c>
      <c r="B417" s="27"/>
      <c r="C417" s="28">
        <v>4</v>
      </c>
      <c r="D417" s="35" t="s">
        <v>3355</v>
      </c>
      <c r="E417" s="35" t="s">
        <v>3417</v>
      </c>
      <c r="F417" s="35" t="s">
        <v>3986</v>
      </c>
      <c r="G417" s="35" t="s">
        <v>6993</v>
      </c>
      <c r="H417" s="35" t="s">
        <v>3420</v>
      </c>
      <c r="I417" s="35" t="s">
        <v>7495</v>
      </c>
      <c r="J417" s="35" t="s">
        <v>3417</v>
      </c>
      <c r="K417" s="35" t="str">
        <f t="shared" si="5"/>
        <v>000100005002106001</v>
      </c>
    </row>
    <row r="418" spans="1:11" s="3" customFormat="1">
      <c r="A418" s="21" t="s">
        <v>11280</v>
      </c>
      <c r="B418" s="21"/>
      <c r="C418" s="22">
        <v>3</v>
      </c>
      <c r="D418" s="23" t="s">
        <v>3355</v>
      </c>
      <c r="E418" s="23" t="s">
        <v>3417</v>
      </c>
      <c r="F418" s="23" t="s">
        <v>3986</v>
      </c>
      <c r="G418" s="23" t="s">
        <v>6993</v>
      </c>
      <c r="H418" s="23" t="s">
        <v>3420</v>
      </c>
      <c r="I418" s="23" t="s">
        <v>7496</v>
      </c>
      <c r="J418" s="23"/>
      <c r="K418" s="23" t="str">
        <f t="shared" si="5"/>
        <v>000100005002107</v>
      </c>
    </row>
    <row r="419" spans="1:11" s="3" customFormat="1">
      <c r="A419" s="27" t="s">
        <v>1845</v>
      </c>
      <c r="B419" s="27"/>
      <c r="C419" s="28">
        <v>4</v>
      </c>
      <c r="D419" s="35" t="s">
        <v>3355</v>
      </c>
      <c r="E419" s="35" t="s">
        <v>3417</v>
      </c>
      <c r="F419" s="35" t="s">
        <v>3986</v>
      </c>
      <c r="G419" s="35" t="s">
        <v>6993</v>
      </c>
      <c r="H419" s="35" t="s">
        <v>3420</v>
      </c>
      <c r="I419" s="35" t="s">
        <v>7496</v>
      </c>
      <c r="J419" s="35" t="s">
        <v>3417</v>
      </c>
      <c r="K419" s="35" t="str">
        <f t="shared" si="5"/>
        <v>000100005002107001</v>
      </c>
    </row>
    <row r="420" spans="1:11" s="3" customFormat="1">
      <c r="A420" s="21" t="s">
        <v>11281</v>
      </c>
      <c r="B420" s="21"/>
      <c r="C420" s="22">
        <v>3</v>
      </c>
      <c r="D420" s="23" t="s">
        <v>3355</v>
      </c>
      <c r="E420" s="23" t="s">
        <v>3417</v>
      </c>
      <c r="F420" s="23" t="s">
        <v>3986</v>
      </c>
      <c r="G420" s="23" t="s">
        <v>6993</v>
      </c>
      <c r="H420" s="23" t="s">
        <v>3420</v>
      </c>
      <c r="I420" s="23" t="s">
        <v>7497</v>
      </c>
      <c r="J420" s="23"/>
      <c r="K420" s="23" t="str">
        <f t="shared" si="5"/>
        <v>000100005002108</v>
      </c>
    </row>
    <row r="421" spans="1:11" s="3" customFormat="1">
      <c r="A421" s="27" t="s">
        <v>1845</v>
      </c>
      <c r="B421" s="27"/>
      <c r="C421" s="28">
        <v>4</v>
      </c>
      <c r="D421" s="35" t="s">
        <v>3355</v>
      </c>
      <c r="E421" s="35" t="s">
        <v>3417</v>
      </c>
      <c r="F421" s="35" t="s">
        <v>3986</v>
      </c>
      <c r="G421" s="35" t="s">
        <v>6993</v>
      </c>
      <c r="H421" s="35" t="s">
        <v>3420</v>
      </c>
      <c r="I421" s="35" t="s">
        <v>7497</v>
      </c>
      <c r="J421" s="35" t="s">
        <v>3417</v>
      </c>
      <c r="K421" s="35" t="str">
        <f t="shared" si="5"/>
        <v>000100005002108001</v>
      </c>
    </row>
    <row r="422" spans="1:11" s="3" customFormat="1">
      <c r="A422" s="21" t="s">
        <v>11282</v>
      </c>
      <c r="B422" s="21"/>
      <c r="C422" s="22">
        <v>3</v>
      </c>
      <c r="D422" s="23" t="s">
        <v>3355</v>
      </c>
      <c r="E422" s="23" t="s">
        <v>3417</v>
      </c>
      <c r="F422" s="23" t="s">
        <v>3986</v>
      </c>
      <c r="G422" s="23" t="s">
        <v>6993</v>
      </c>
      <c r="H422" s="23" t="s">
        <v>3420</v>
      </c>
      <c r="I422" s="23" t="s">
        <v>7498</v>
      </c>
      <c r="J422" s="23"/>
      <c r="K422" s="23" t="str">
        <f t="shared" si="5"/>
        <v>000100005002109</v>
      </c>
    </row>
    <row r="423" spans="1:11" s="3" customFormat="1">
      <c r="A423" s="27" t="s">
        <v>1845</v>
      </c>
      <c r="B423" s="27"/>
      <c r="C423" s="28">
        <v>4</v>
      </c>
      <c r="D423" s="35" t="s">
        <v>3355</v>
      </c>
      <c r="E423" s="35" t="s">
        <v>3417</v>
      </c>
      <c r="F423" s="35" t="s">
        <v>3986</v>
      </c>
      <c r="G423" s="35" t="s">
        <v>6993</v>
      </c>
      <c r="H423" s="35" t="s">
        <v>3420</v>
      </c>
      <c r="I423" s="35" t="s">
        <v>7498</v>
      </c>
      <c r="J423" s="35" t="s">
        <v>3417</v>
      </c>
      <c r="K423" s="35" t="str">
        <f t="shared" si="5"/>
        <v>000100005002109001</v>
      </c>
    </row>
    <row r="424" spans="1:11" s="3" customFormat="1">
      <c r="A424" s="21" t="s">
        <v>11283</v>
      </c>
      <c r="B424" s="21"/>
      <c r="C424" s="22">
        <v>3</v>
      </c>
      <c r="D424" s="23" t="s">
        <v>3355</v>
      </c>
      <c r="E424" s="23" t="s">
        <v>3417</v>
      </c>
      <c r="F424" s="23" t="s">
        <v>3986</v>
      </c>
      <c r="G424" s="23" t="s">
        <v>6993</v>
      </c>
      <c r="H424" s="23" t="s">
        <v>3420</v>
      </c>
      <c r="I424" s="23" t="s">
        <v>7499</v>
      </c>
      <c r="J424" s="23"/>
      <c r="K424" s="23" t="str">
        <f t="shared" si="5"/>
        <v>000100005002110</v>
      </c>
    </row>
    <row r="425" spans="1:11" s="3" customFormat="1">
      <c r="A425" s="27" t="s">
        <v>1845</v>
      </c>
      <c r="B425" s="27"/>
      <c r="C425" s="28">
        <v>4</v>
      </c>
      <c r="D425" s="35" t="s">
        <v>3355</v>
      </c>
      <c r="E425" s="35" t="s">
        <v>3417</v>
      </c>
      <c r="F425" s="35" t="s">
        <v>3986</v>
      </c>
      <c r="G425" s="35" t="s">
        <v>6993</v>
      </c>
      <c r="H425" s="35" t="s">
        <v>3420</v>
      </c>
      <c r="I425" s="35" t="s">
        <v>7499</v>
      </c>
      <c r="J425" s="35" t="s">
        <v>3417</v>
      </c>
      <c r="K425" s="35" t="str">
        <f t="shared" si="5"/>
        <v>000100005002110001</v>
      </c>
    </row>
    <row r="426" spans="1:11" s="3" customFormat="1">
      <c r="A426" s="21" t="s">
        <v>11284</v>
      </c>
      <c r="B426" s="21"/>
      <c r="C426" s="22">
        <v>3</v>
      </c>
      <c r="D426" s="23" t="s">
        <v>3355</v>
      </c>
      <c r="E426" s="23" t="s">
        <v>3417</v>
      </c>
      <c r="F426" s="23" t="s">
        <v>3986</v>
      </c>
      <c r="G426" s="23" t="s">
        <v>6993</v>
      </c>
      <c r="H426" s="23" t="s">
        <v>3420</v>
      </c>
      <c r="I426" s="23" t="s">
        <v>7500</v>
      </c>
      <c r="J426" s="23"/>
      <c r="K426" s="23" t="str">
        <f t="shared" si="5"/>
        <v>000100005002111</v>
      </c>
    </row>
    <row r="427" spans="1:11" s="3" customFormat="1">
      <c r="A427" s="27" t="s">
        <v>1845</v>
      </c>
      <c r="B427" s="27"/>
      <c r="C427" s="28">
        <v>4</v>
      </c>
      <c r="D427" s="35" t="s">
        <v>3355</v>
      </c>
      <c r="E427" s="35" t="s">
        <v>3417</v>
      </c>
      <c r="F427" s="35" t="s">
        <v>3986</v>
      </c>
      <c r="G427" s="35" t="s">
        <v>6993</v>
      </c>
      <c r="H427" s="35" t="s">
        <v>3420</v>
      </c>
      <c r="I427" s="35" t="s">
        <v>7500</v>
      </c>
      <c r="J427" s="35" t="s">
        <v>3417</v>
      </c>
      <c r="K427" s="35" t="str">
        <f t="shared" si="5"/>
        <v>000100005002111001</v>
      </c>
    </row>
    <row r="428" spans="1:11" s="3" customFormat="1">
      <c r="A428" s="21" t="s">
        <v>11285</v>
      </c>
      <c r="B428" s="21"/>
      <c r="C428" s="22">
        <v>3</v>
      </c>
      <c r="D428" s="23" t="s">
        <v>3355</v>
      </c>
      <c r="E428" s="23" t="s">
        <v>3417</v>
      </c>
      <c r="F428" s="23" t="s">
        <v>3986</v>
      </c>
      <c r="G428" s="23" t="s">
        <v>6993</v>
      </c>
      <c r="H428" s="23" t="s">
        <v>3420</v>
      </c>
      <c r="I428" s="23" t="s">
        <v>7501</v>
      </c>
      <c r="J428" s="23"/>
      <c r="K428" s="23" t="str">
        <f t="shared" si="5"/>
        <v>000100005002112</v>
      </c>
    </row>
    <row r="429" spans="1:11" s="3" customFormat="1">
      <c r="A429" s="27" t="s">
        <v>1845</v>
      </c>
      <c r="B429" s="27"/>
      <c r="C429" s="28">
        <v>4</v>
      </c>
      <c r="D429" s="35" t="s">
        <v>3355</v>
      </c>
      <c r="E429" s="35" t="s">
        <v>3417</v>
      </c>
      <c r="F429" s="35" t="s">
        <v>3986</v>
      </c>
      <c r="G429" s="35" t="s">
        <v>6993</v>
      </c>
      <c r="H429" s="35" t="s">
        <v>3420</v>
      </c>
      <c r="I429" s="35" t="s">
        <v>7501</v>
      </c>
      <c r="J429" s="35" t="s">
        <v>3417</v>
      </c>
      <c r="K429" s="35" t="str">
        <f t="shared" si="5"/>
        <v>000100005002112001</v>
      </c>
    </row>
    <row r="430" spans="1:11" s="3" customFormat="1">
      <c r="A430" s="21" t="s">
        <v>11286</v>
      </c>
      <c r="B430" s="21"/>
      <c r="C430" s="22">
        <v>3</v>
      </c>
      <c r="D430" s="23" t="s">
        <v>3355</v>
      </c>
      <c r="E430" s="23" t="s">
        <v>3417</v>
      </c>
      <c r="F430" s="23" t="s">
        <v>3986</v>
      </c>
      <c r="G430" s="23" t="s">
        <v>6993</v>
      </c>
      <c r="H430" s="23" t="s">
        <v>3420</v>
      </c>
      <c r="I430" s="23" t="s">
        <v>7502</v>
      </c>
      <c r="J430" s="23"/>
      <c r="K430" s="23" t="str">
        <f t="shared" si="5"/>
        <v>000100005002113</v>
      </c>
    </row>
    <row r="431" spans="1:11" s="3" customFormat="1">
      <c r="A431" s="27" t="s">
        <v>1845</v>
      </c>
      <c r="B431" s="27"/>
      <c r="C431" s="28">
        <v>4</v>
      </c>
      <c r="D431" s="35" t="s">
        <v>3355</v>
      </c>
      <c r="E431" s="35" t="s">
        <v>3417</v>
      </c>
      <c r="F431" s="35" t="s">
        <v>3986</v>
      </c>
      <c r="G431" s="35" t="s">
        <v>6993</v>
      </c>
      <c r="H431" s="35" t="s">
        <v>3420</v>
      </c>
      <c r="I431" s="35" t="s">
        <v>7502</v>
      </c>
      <c r="J431" s="35" t="s">
        <v>3417</v>
      </c>
      <c r="K431" s="35" t="str">
        <f t="shared" si="5"/>
        <v>000100005002113001</v>
      </c>
    </row>
    <row r="432" spans="1:11" s="3" customFormat="1">
      <c r="A432" s="21" t="s">
        <v>11287</v>
      </c>
      <c r="B432" s="21"/>
      <c r="C432" s="22">
        <v>3</v>
      </c>
      <c r="D432" s="23" t="s">
        <v>3355</v>
      </c>
      <c r="E432" s="23" t="s">
        <v>3417</v>
      </c>
      <c r="F432" s="23" t="s">
        <v>3986</v>
      </c>
      <c r="G432" s="23" t="s">
        <v>6993</v>
      </c>
      <c r="H432" s="23" t="s">
        <v>3420</v>
      </c>
      <c r="I432" s="23" t="s">
        <v>7503</v>
      </c>
      <c r="J432" s="23"/>
      <c r="K432" s="23" t="str">
        <f t="shared" si="5"/>
        <v>000100005002114</v>
      </c>
    </row>
    <row r="433" spans="1:11" s="3" customFormat="1">
      <c r="A433" s="27" t="s">
        <v>1845</v>
      </c>
      <c r="B433" s="27"/>
      <c r="C433" s="28">
        <v>4</v>
      </c>
      <c r="D433" s="35" t="s">
        <v>3355</v>
      </c>
      <c r="E433" s="35" t="s">
        <v>3417</v>
      </c>
      <c r="F433" s="35" t="s">
        <v>3986</v>
      </c>
      <c r="G433" s="35" t="s">
        <v>6993</v>
      </c>
      <c r="H433" s="35" t="s">
        <v>3420</v>
      </c>
      <c r="I433" s="35" t="s">
        <v>7503</v>
      </c>
      <c r="J433" s="35" t="s">
        <v>3417</v>
      </c>
      <c r="K433" s="35" t="str">
        <f t="shared" si="5"/>
        <v>000100005002114001</v>
      </c>
    </row>
    <row r="434" spans="1:11" s="3" customFormat="1">
      <c r="A434" s="21" t="s">
        <v>11288</v>
      </c>
      <c r="B434" s="21"/>
      <c r="C434" s="22">
        <v>3</v>
      </c>
      <c r="D434" s="23" t="s">
        <v>3355</v>
      </c>
      <c r="E434" s="23" t="s">
        <v>3417</v>
      </c>
      <c r="F434" s="23" t="s">
        <v>3986</v>
      </c>
      <c r="G434" s="23" t="s">
        <v>6993</v>
      </c>
      <c r="H434" s="23" t="s">
        <v>3420</v>
      </c>
      <c r="I434" s="23" t="s">
        <v>7504</v>
      </c>
      <c r="J434" s="23"/>
      <c r="K434" s="23" t="str">
        <f t="shared" si="5"/>
        <v>000100005002115</v>
      </c>
    </row>
    <row r="435" spans="1:11" s="3" customFormat="1">
      <c r="A435" s="27" t="s">
        <v>1845</v>
      </c>
      <c r="B435" s="27"/>
      <c r="C435" s="28">
        <v>4</v>
      </c>
      <c r="D435" s="35" t="s">
        <v>3355</v>
      </c>
      <c r="E435" s="35" t="s">
        <v>3417</v>
      </c>
      <c r="F435" s="35" t="s">
        <v>3986</v>
      </c>
      <c r="G435" s="35" t="s">
        <v>6993</v>
      </c>
      <c r="H435" s="35" t="s">
        <v>3420</v>
      </c>
      <c r="I435" s="35" t="s">
        <v>7504</v>
      </c>
      <c r="J435" s="35" t="s">
        <v>3417</v>
      </c>
      <c r="K435" s="35" t="str">
        <f t="shared" si="5"/>
        <v>000100005002115001</v>
      </c>
    </row>
    <row r="436" spans="1:11" s="3" customFormat="1">
      <c r="A436" s="21" t="s">
        <v>11289</v>
      </c>
      <c r="B436" s="21"/>
      <c r="C436" s="22">
        <v>3</v>
      </c>
      <c r="D436" s="23" t="s">
        <v>3355</v>
      </c>
      <c r="E436" s="23" t="s">
        <v>3417</v>
      </c>
      <c r="F436" s="23" t="s">
        <v>3986</v>
      </c>
      <c r="G436" s="23" t="s">
        <v>6993</v>
      </c>
      <c r="H436" s="23" t="s">
        <v>3420</v>
      </c>
      <c r="I436" s="23" t="s">
        <v>7505</v>
      </c>
      <c r="J436" s="23"/>
      <c r="K436" s="23" t="str">
        <f t="shared" si="5"/>
        <v>000100005002116</v>
      </c>
    </row>
    <row r="437" spans="1:11" s="3" customFormat="1">
      <c r="A437" s="27" t="s">
        <v>1845</v>
      </c>
      <c r="B437" s="27"/>
      <c r="C437" s="28">
        <v>4</v>
      </c>
      <c r="D437" s="35" t="s">
        <v>3355</v>
      </c>
      <c r="E437" s="35" t="s">
        <v>3417</v>
      </c>
      <c r="F437" s="35" t="s">
        <v>3986</v>
      </c>
      <c r="G437" s="35" t="s">
        <v>6993</v>
      </c>
      <c r="H437" s="35" t="s">
        <v>3420</v>
      </c>
      <c r="I437" s="35" t="s">
        <v>7505</v>
      </c>
      <c r="J437" s="35" t="s">
        <v>3417</v>
      </c>
      <c r="K437" s="35" t="str">
        <f t="shared" si="5"/>
        <v>000100005002116001</v>
      </c>
    </row>
    <row r="438" spans="1:11" s="3" customFormat="1">
      <c r="A438" s="21" t="s">
        <v>11290</v>
      </c>
      <c r="B438" s="21"/>
      <c r="C438" s="22">
        <v>3</v>
      </c>
      <c r="D438" s="23" t="s">
        <v>3355</v>
      </c>
      <c r="E438" s="23" t="s">
        <v>3417</v>
      </c>
      <c r="F438" s="23" t="s">
        <v>3986</v>
      </c>
      <c r="G438" s="23" t="s">
        <v>6993</v>
      </c>
      <c r="H438" s="23" t="s">
        <v>3420</v>
      </c>
      <c r="I438" s="23" t="s">
        <v>7506</v>
      </c>
      <c r="J438" s="23"/>
      <c r="K438" s="23" t="str">
        <f t="shared" si="5"/>
        <v>000100005002117</v>
      </c>
    </row>
    <row r="439" spans="1:11" s="3" customFormat="1">
      <c r="A439" s="27" t="s">
        <v>1845</v>
      </c>
      <c r="B439" s="27"/>
      <c r="C439" s="28">
        <v>4</v>
      </c>
      <c r="D439" s="35" t="s">
        <v>3355</v>
      </c>
      <c r="E439" s="35" t="s">
        <v>3417</v>
      </c>
      <c r="F439" s="35" t="s">
        <v>3986</v>
      </c>
      <c r="G439" s="35" t="s">
        <v>6993</v>
      </c>
      <c r="H439" s="35" t="s">
        <v>3420</v>
      </c>
      <c r="I439" s="35" t="s">
        <v>7506</v>
      </c>
      <c r="J439" s="35" t="s">
        <v>3417</v>
      </c>
      <c r="K439" s="35" t="str">
        <f t="shared" si="5"/>
        <v>000100005002117001</v>
      </c>
    </row>
    <row r="440" spans="1:11" s="3" customFormat="1">
      <c r="A440" s="21" t="s">
        <v>11291</v>
      </c>
      <c r="B440" s="21"/>
      <c r="C440" s="22">
        <v>3</v>
      </c>
      <c r="D440" s="23" t="s">
        <v>3355</v>
      </c>
      <c r="E440" s="23" t="s">
        <v>3417</v>
      </c>
      <c r="F440" s="23" t="s">
        <v>3986</v>
      </c>
      <c r="G440" s="23" t="s">
        <v>6993</v>
      </c>
      <c r="H440" s="23" t="s">
        <v>3420</v>
      </c>
      <c r="I440" s="23" t="s">
        <v>7507</v>
      </c>
      <c r="J440" s="23"/>
      <c r="K440" s="23" t="str">
        <f t="shared" si="5"/>
        <v>000100005002118</v>
      </c>
    </row>
    <row r="441" spans="1:11" s="3" customFormat="1">
      <c r="A441" s="27" t="s">
        <v>1845</v>
      </c>
      <c r="B441" s="27"/>
      <c r="C441" s="28">
        <v>4</v>
      </c>
      <c r="D441" s="35" t="s">
        <v>3355</v>
      </c>
      <c r="E441" s="35" t="s">
        <v>3417</v>
      </c>
      <c r="F441" s="35" t="s">
        <v>3986</v>
      </c>
      <c r="G441" s="35" t="s">
        <v>6993</v>
      </c>
      <c r="H441" s="35" t="s">
        <v>3420</v>
      </c>
      <c r="I441" s="35" t="s">
        <v>7507</v>
      </c>
      <c r="J441" s="35" t="s">
        <v>3417</v>
      </c>
      <c r="K441" s="35" t="str">
        <f t="shared" si="5"/>
        <v>000100005002118001</v>
      </c>
    </row>
    <row r="442" spans="1:11" s="3" customFormat="1">
      <c r="A442" s="21" t="s">
        <v>11292</v>
      </c>
      <c r="B442" s="21"/>
      <c r="C442" s="22">
        <v>3</v>
      </c>
      <c r="D442" s="23" t="s">
        <v>3355</v>
      </c>
      <c r="E442" s="23" t="s">
        <v>3417</v>
      </c>
      <c r="F442" s="23" t="s">
        <v>3986</v>
      </c>
      <c r="G442" s="23" t="s">
        <v>6993</v>
      </c>
      <c r="H442" s="23" t="s">
        <v>3420</v>
      </c>
      <c r="I442" s="23" t="s">
        <v>7508</v>
      </c>
      <c r="J442" s="23"/>
      <c r="K442" s="23" t="str">
        <f t="shared" si="5"/>
        <v>000100005002119</v>
      </c>
    </row>
    <row r="443" spans="1:11" s="3" customFormat="1">
      <c r="A443" s="27" t="s">
        <v>1845</v>
      </c>
      <c r="B443" s="27"/>
      <c r="C443" s="28">
        <v>4</v>
      </c>
      <c r="D443" s="35" t="s">
        <v>3355</v>
      </c>
      <c r="E443" s="35" t="s">
        <v>3417</v>
      </c>
      <c r="F443" s="35" t="s">
        <v>3986</v>
      </c>
      <c r="G443" s="35" t="s">
        <v>6993</v>
      </c>
      <c r="H443" s="35" t="s">
        <v>3420</v>
      </c>
      <c r="I443" s="35" t="s">
        <v>7508</v>
      </c>
      <c r="J443" s="35" t="s">
        <v>3417</v>
      </c>
      <c r="K443" s="35" t="str">
        <f t="shared" si="5"/>
        <v>000100005002119001</v>
      </c>
    </row>
    <row r="444" spans="1:11" s="3" customFormat="1">
      <c r="A444" s="21" t="s">
        <v>11293</v>
      </c>
      <c r="B444" s="21"/>
      <c r="C444" s="22">
        <v>3</v>
      </c>
      <c r="D444" s="23" t="s">
        <v>3355</v>
      </c>
      <c r="E444" s="23" t="s">
        <v>3417</v>
      </c>
      <c r="F444" s="23" t="s">
        <v>3986</v>
      </c>
      <c r="G444" s="23" t="s">
        <v>6993</v>
      </c>
      <c r="H444" s="23" t="s">
        <v>3420</v>
      </c>
      <c r="I444" s="23" t="s">
        <v>7509</v>
      </c>
      <c r="J444" s="23"/>
      <c r="K444" s="23" t="str">
        <f t="shared" si="5"/>
        <v>000100005002120</v>
      </c>
    </row>
    <row r="445" spans="1:11" s="3" customFormat="1">
      <c r="A445" s="27" t="s">
        <v>1845</v>
      </c>
      <c r="B445" s="27"/>
      <c r="C445" s="28">
        <v>4</v>
      </c>
      <c r="D445" s="35" t="s">
        <v>3355</v>
      </c>
      <c r="E445" s="35" t="s">
        <v>3417</v>
      </c>
      <c r="F445" s="35" t="s">
        <v>3986</v>
      </c>
      <c r="G445" s="35" t="s">
        <v>6993</v>
      </c>
      <c r="H445" s="35" t="s">
        <v>3420</v>
      </c>
      <c r="I445" s="35" t="s">
        <v>7509</v>
      </c>
      <c r="J445" s="35" t="s">
        <v>3417</v>
      </c>
      <c r="K445" s="35" t="str">
        <f t="shared" si="5"/>
        <v>000100005002120001</v>
      </c>
    </row>
    <row r="446" spans="1:11" s="3" customFormat="1">
      <c r="A446" s="21" t="s">
        <v>11294</v>
      </c>
      <c r="B446" s="21"/>
      <c r="C446" s="22">
        <v>3</v>
      </c>
      <c r="D446" s="23" t="s">
        <v>3355</v>
      </c>
      <c r="E446" s="23" t="s">
        <v>3417</v>
      </c>
      <c r="F446" s="23" t="s">
        <v>3986</v>
      </c>
      <c r="G446" s="23" t="s">
        <v>6993</v>
      </c>
      <c r="H446" s="23" t="s">
        <v>3420</v>
      </c>
      <c r="I446" s="23" t="s">
        <v>7510</v>
      </c>
      <c r="J446" s="23"/>
      <c r="K446" s="23" t="str">
        <f t="shared" si="5"/>
        <v>000100005002121</v>
      </c>
    </row>
    <row r="447" spans="1:11" s="3" customFormat="1">
      <c r="A447" s="27" t="s">
        <v>1845</v>
      </c>
      <c r="B447" s="27"/>
      <c r="C447" s="28">
        <v>4</v>
      </c>
      <c r="D447" s="35" t="s">
        <v>3355</v>
      </c>
      <c r="E447" s="35" t="s">
        <v>3417</v>
      </c>
      <c r="F447" s="35" t="s">
        <v>3986</v>
      </c>
      <c r="G447" s="35" t="s">
        <v>6993</v>
      </c>
      <c r="H447" s="35" t="s">
        <v>3420</v>
      </c>
      <c r="I447" s="35" t="s">
        <v>7510</v>
      </c>
      <c r="J447" s="35" t="s">
        <v>3417</v>
      </c>
      <c r="K447" s="35" t="str">
        <f t="shared" si="5"/>
        <v>000100005002121001</v>
      </c>
    </row>
    <row r="448" spans="1:11" s="3" customFormat="1">
      <c r="A448" s="21" t="s">
        <v>11295</v>
      </c>
      <c r="B448" s="21"/>
      <c r="C448" s="22">
        <v>3</v>
      </c>
      <c r="D448" s="23" t="s">
        <v>3355</v>
      </c>
      <c r="E448" s="23" t="s">
        <v>3417</v>
      </c>
      <c r="F448" s="23" t="s">
        <v>3986</v>
      </c>
      <c r="G448" s="23" t="s">
        <v>6993</v>
      </c>
      <c r="H448" s="23" t="s">
        <v>3420</v>
      </c>
      <c r="I448" s="23" t="s">
        <v>7511</v>
      </c>
      <c r="J448" s="23"/>
      <c r="K448" s="23" t="str">
        <f t="shared" si="5"/>
        <v>000100005002122</v>
      </c>
    </row>
    <row r="449" spans="1:11" s="3" customFormat="1">
      <c r="A449" s="27" t="s">
        <v>1845</v>
      </c>
      <c r="B449" s="27"/>
      <c r="C449" s="28">
        <v>4</v>
      </c>
      <c r="D449" s="35" t="s">
        <v>3355</v>
      </c>
      <c r="E449" s="35" t="s">
        <v>3417</v>
      </c>
      <c r="F449" s="35" t="s">
        <v>3986</v>
      </c>
      <c r="G449" s="35" t="s">
        <v>6993</v>
      </c>
      <c r="H449" s="35" t="s">
        <v>3420</v>
      </c>
      <c r="I449" s="35" t="s">
        <v>7511</v>
      </c>
      <c r="J449" s="35" t="s">
        <v>3417</v>
      </c>
      <c r="K449" s="35" t="str">
        <f t="shared" si="5"/>
        <v>000100005002122001</v>
      </c>
    </row>
    <row r="450" spans="1:11" s="3" customFormat="1">
      <c r="A450" s="21" t="s">
        <v>11296</v>
      </c>
      <c r="B450" s="21"/>
      <c r="C450" s="22">
        <v>3</v>
      </c>
      <c r="D450" s="23" t="s">
        <v>3355</v>
      </c>
      <c r="E450" s="23" t="s">
        <v>3417</v>
      </c>
      <c r="F450" s="23" t="s">
        <v>3986</v>
      </c>
      <c r="G450" s="23" t="s">
        <v>6993</v>
      </c>
      <c r="H450" s="23" t="s">
        <v>3420</v>
      </c>
      <c r="I450" s="23" t="s">
        <v>7512</v>
      </c>
      <c r="J450" s="23"/>
      <c r="K450" s="23" t="str">
        <f t="shared" si="5"/>
        <v>000100005002123</v>
      </c>
    </row>
    <row r="451" spans="1:11" s="3" customFormat="1">
      <c r="A451" s="27" t="s">
        <v>1845</v>
      </c>
      <c r="B451" s="27"/>
      <c r="C451" s="28">
        <v>4</v>
      </c>
      <c r="D451" s="35" t="s">
        <v>3355</v>
      </c>
      <c r="E451" s="35" t="s">
        <v>3417</v>
      </c>
      <c r="F451" s="35" t="s">
        <v>3986</v>
      </c>
      <c r="G451" s="35" t="s">
        <v>6993</v>
      </c>
      <c r="H451" s="35" t="s">
        <v>3420</v>
      </c>
      <c r="I451" s="35" t="s">
        <v>7512</v>
      </c>
      <c r="J451" s="35" t="s">
        <v>3417</v>
      </c>
      <c r="K451" s="35" t="str">
        <f t="shared" si="5"/>
        <v>000100005002123001</v>
      </c>
    </row>
    <row r="452" spans="1:11" s="3" customFormat="1">
      <c r="A452" s="21" t="s">
        <v>11297</v>
      </c>
      <c r="B452" s="21"/>
      <c r="C452" s="22">
        <v>3</v>
      </c>
      <c r="D452" s="23" t="s">
        <v>3355</v>
      </c>
      <c r="E452" s="23" t="s">
        <v>3417</v>
      </c>
      <c r="F452" s="23" t="s">
        <v>3986</v>
      </c>
      <c r="G452" s="23" t="s">
        <v>6993</v>
      </c>
      <c r="H452" s="23" t="s">
        <v>3420</v>
      </c>
      <c r="I452" s="23" t="s">
        <v>7513</v>
      </c>
      <c r="J452" s="23"/>
      <c r="K452" s="23" t="str">
        <f t="shared" si="5"/>
        <v>000100005002124</v>
      </c>
    </row>
    <row r="453" spans="1:11" s="3" customFormat="1">
      <c r="A453" s="27" t="s">
        <v>1845</v>
      </c>
      <c r="B453" s="27"/>
      <c r="C453" s="28">
        <v>4</v>
      </c>
      <c r="D453" s="35" t="s">
        <v>3355</v>
      </c>
      <c r="E453" s="35" t="s">
        <v>3417</v>
      </c>
      <c r="F453" s="35" t="s">
        <v>3986</v>
      </c>
      <c r="G453" s="35" t="s">
        <v>6993</v>
      </c>
      <c r="H453" s="35" t="s">
        <v>3420</v>
      </c>
      <c r="I453" s="35" t="s">
        <v>7513</v>
      </c>
      <c r="J453" s="35" t="s">
        <v>3417</v>
      </c>
      <c r="K453" s="35" t="str">
        <f t="shared" si="5"/>
        <v>000100005002124001</v>
      </c>
    </row>
    <row r="454" spans="1:11" s="3" customFormat="1">
      <c r="A454" s="21" t="s">
        <v>11298</v>
      </c>
      <c r="B454" s="21"/>
      <c r="C454" s="22">
        <v>3</v>
      </c>
      <c r="D454" s="23" t="s">
        <v>3355</v>
      </c>
      <c r="E454" s="23" t="s">
        <v>3417</v>
      </c>
      <c r="F454" s="23" t="s">
        <v>3986</v>
      </c>
      <c r="G454" s="23" t="s">
        <v>6993</v>
      </c>
      <c r="H454" s="23" t="s">
        <v>3420</v>
      </c>
      <c r="I454" s="23" t="s">
        <v>7514</v>
      </c>
      <c r="J454" s="23"/>
      <c r="K454" s="23" t="str">
        <f t="shared" si="5"/>
        <v>000100005002125</v>
      </c>
    </row>
    <row r="455" spans="1:11" s="3" customFormat="1">
      <c r="A455" s="27" t="s">
        <v>1845</v>
      </c>
      <c r="B455" s="27"/>
      <c r="C455" s="28">
        <v>4</v>
      </c>
      <c r="D455" s="35" t="s">
        <v>3355</v>
      </c>
      <c r="E455" s="35" t="s">
        <v>3417</v>
      </c>
      <c r="F455" s="35" t="s">
        <v>3986</v>
      </c>
      <c r="G455" s="35" t="s">
        <v>6993</v>
      </c>
      <c r="H455" s="35" t="s">
        <v>3420</v>
      </c>
      <c r="I455" s="35" t="s">
        <v>7514</v>
      </c>
      <c r="J455" s="35" t="s">
        <v>3417</v>
      </c>
      <c r="K455" s="35" t="str">
        <f t="shared" si="5"/>
        <v>000100005002125001</v>
      </c>
    </row>
    <row r="456" spans="1:11" s="3" customFormat="1">
      <c r="A456" s="21" t="s">
        <v>11299</v>
      </c>
      <c r="B456" s="21"/>
      <c r="C456" s="22">
        <v>3</v>
      </c>
      <c r="D456" s="23" t="s">
        <v>3355</v>
      </c>
      <c r="E456" s="23" t="s">
        <v>3417</v>
      </c>
      <c r="F456" s="23" t="s">
        <v>3986</v>
      </c>
      <c r="G456" s="23" t="s">
        <v>6993</v>
      </c>
      <c r="H456" s="23" t="s">
        <v>3420</v>
      </c>
      <c r="I456" s="23" t="s">
        <v>7515</v>
      </c>
      <c r="J456" s="23"/>
      <c r="K456" s="23" t="str">
        <f t="shared" si="5"/>
        <v>000100005002126</v>
      </c>
    </row>
    <row r="457" spans="1:11" s="3" customFormat="1">
      <c r="A457" s="27" t="s">
        <v>1845</v>
      </c>
      <c r="B457" s="27"/>
      <c r="C457" s="28">
        <v>4</v>
      </c>
      <c r="D457" s="35" t="s">
        <v>3355</v>
      </c>
      <c r="E457" s="35" t="s">
        <v>3417</v>
      </c>
      <c r="F457" s="35" t="s">
        <v>3986</v>
      </c>
      <c r="G457" s="35" t="s">
        <v>6993</v>
      </c>
      <c r="H457" s="35" t="s">
        <v>3420</v>
      </c>
      <c r="I457" s="35" t="s">
        <v>7515</v>
      </c>
      <c r="J457" s="35" t="s">
        <v>3417</v>
      </c>
      <c r="K457" s="35" t="str">
        <f t="shared" si="5"/>
        <v>000100005002126001</v>
      </c>
    </row>
    <row r="458" spans="1:11" s="3" customFormat="1">
      <c r="A458" s="21" t="s">
        <v>11300</v>
      </c>
      <c r="B458" s="21"/>
      <c r="C458" s="22">
        <v>3</v>
      </c>
      <c r="D458" s="23" t="s">
        <v>3355</v>
      </c>
      <c r="E458" s="23" t="s">
        <v>3417</v>
      </c>
      <c r="F458" s="23" t="s">
        <v>3986</v>
      </c>
      <c r="G458" s="23" t="s">
        <v>6993</v>
      </c>
      <c r="H458" s="23" t="s">
        <v>3420</v>
      </c>
      <c r="I458" s="23" t="s">
        <v>7516</v>
      </c>
      <c r="J458" s="23"/>
      <c r="K458" s="23" t="str">
        <f t="shared" si="5"/>
        <v>000100005002127</v>
      </c>
    </row>
    <row r="459" spans="1:11" s="3" customFormat="1">
      <c r="A459" s="27" t="s">
        <v>1845</v>
      </c>
      <c r="B459" s="27"/>
      <c r="C459" s="28">
        <v>4</v>
      </c>
      <c r="D459" s="35" t="s">
        <v>3355</v>
      </c>
      <c r="E459" s="35" t="s">
        <v>3417</v>
      </c>
      <c r="F459" s="35" t="s">
        <v>3986</v>
      </c>
      <c r="G459" s="35" t="s">
        <v>6993</v>
      </c>
      <c r="H459" s="35" t="s">
        <v>3420</v>
      </c>
      <c r="I459" s="35" t="s">
        <v>7516</v>
      </c>
      <c r="J459" s="35" t="s">
        <v>3417</v>
      </c>
      <c r="K459" s="35" t="str">
        <f t="shared" si="5"/>
        <v>000100005002127001</v>
      </c>
    </row>
    <row r="460" spans="1:11" s="3" customFormat="1">
      <c r="A460" s="21" t="s">
        <v>11301</v>
      </c>
      <c r="B460" s="21"/>
      <c r="C460" s="22">
        <v>3</v>
      </c>
      <c r="D460" s="23" t="s">
        <v>3355</v>
      </c>
      <c r="E460" s="23" t="s">
        <v>3417</v>
      </c>
      <c r="F460" s="23" t="s">
        <v>3986</v>
      </c>
      <c r="G460" s="23" t="s">
        <v>6993</v>
      </c>
      <c r="H460" s="23" t="s">
        <v>3420</v>
      </c>
      <c r="I460" s="23" t="s">
        <v>7517</v>
      </c>
      <c r="J460" s="23"/>
      <c r="K460" s="23" t="str">
        <f t="shared" si="5"/>
        <v>000100005002128</v>
      </c>
    </row>
    <row r="461" spans="1:11" s="3" customFormat="1">
      <c r="A461" s="27" t="s">
        <v>1845</v>
      </c>
      <c r="B461" s="27"/>
      <c r="C461" s="28">
        <v>4</v>
      </c>
      <c r="D461" s="35" t="s">
        <v>3355</v>
      </c>
      <c r="E461" s="35" t="s">
        <v>3417</v>
      </c>
      <c r="F461" s="35" t="s">
        <v>3986</v>
      </c>
      <c r="G461" s="35" t="s">
        <v>6993</v>
      </c>
      <c r="H461" s="35" t="s">
        <v>3420</v>
      </c>
      <c r="I461" s="35" t="s">
        <v>7517</v>
      </c>
      <c r="J461" s="35" t="s">
        <v>3417</v>
      </c>
      <c r="K461" s="35" t="str">
        <f t="shared" si="5"/>
        <v>000100005002128001</v>
      </c>
    </row>
    <row r="462" spans="1:11" s="3" customFormat="1">
      <c r="A462" s="21" t="s">
        <v>11302</v>
      </c>
      <c r="B462" s="21"/>
      <c r="C462" s="22">
        <v>3</v>
      </c>
      <c r="D462" s="23" t="s">
        <v>3355</v>
      </c>
      <c r="E462" s="23" t="s">
        <v>3417</v>
      </c>
      <c r="F462" s="23" t="s">
        <v>3986</v>
      </c>
      <c r="G462" s="23" t="s">
        <v>6993</v>
      </c>
      <c r="H462" s="23" t="s">
        <v>3420</v>
      </c>
      <c r="I462" s="23" t="s">
        <v>7518</v>
      </c>
      <c r="J462" s="23"/>
      <c r="K462" s="23" t="str">
        <f t="shared" si="5"/>
        <v>000100005002129</v>
      </c>
    </row>
    <row r="463" spans="1:11" s="3" customFormat="1">
      <c r="A463" s="27" t="s">
        <v>1845</v>
      </c>
      <c r="B463" s="27"/>
      <c r="C463" s="28">
        <v>4</v>
      </c>
      <c r="D463" s="35" t="s">
        <v>3355</v>
      </c>
      <c r="E463" s="35" t="s">
        <v>3417</v>
      </c>
      <c r="F463" s="35" t="s">
        <v>3986</v>
      </c>
      <c r="G463" s="35" t="s">
        <v>6993</v>
      </c>
      <c r="H463" s="35" t="s">
        <v>3420</v>
      </c>
      <c r="I463" s="35" t="s">
        <v>7518</v>
      </c>
      <c r="J463" s="35" t="s">
        <v>3417</v>
      </c>
      <c r="K463" s="35" t="str">
        <f t="shared" si="5"/>
        <v>000100005002129001</v>
      </c>
    </row>
    <row r="464" spans="1:11" s="3" customFormat="1">
      <c r="A464" s="21" t="s">
        <v>11303</v>
      </c>
      <c r="B464" s="21"/>
      <c r="C464" s="22">
        <v>3</v>
      </c>
      <c r="D464" s="23" t="s">
        <v>3355</v>
      </c>
      <c r="E464" s="23" t="s">
        <v>3417</v>
      </c>
      <c r="F464" s="23" t="s">
        <v>3986</v>
      </c>
      <c r="G464" s="23" t="s">
        <v>6993</v>
      </c>
      <c r="H464" s="23" t="s">
        <v>3420</v>
      </c>
      <c r="I464" s="23" t="s">
        <v>7519</v>
      </c>
      <c r="J464" s="23"/>
      <c r="K464" s="23" t="str">
        <f t="shared" si="5"/>
        <v>000100005002130</v>
      </c>
    </row>
    <row r="465" spans="1:11" s="3" customFormat="1">
      <c r="A465" s="27" t="s">
        <v>1845</v>
      </c>
      <c r="B465" s="27"/>
      <c r="C465" s="28">
        <v>4</v>
      </c>
      <c r="D465" s="35" t="s">
        <v>3355</v>
      </c>
      <c r="E465" s="35" t="s">
        <v>3417</v>
      </c>
      <c r="F465" s="35" t="s">
        <v>3986</v>
      </c>
      <c r="G465" s="35" t="s">
        <v>6993</v>
      </c>
      <c r="H465" s="35" t="s">
        <v>3420</v>
      </c>
      <c r="I465" s="35" t="s">
        <v>7519</v>
      </c>
      <c r="J465" s="35" t="s">
        <v>3417</v>
      </c>
      <c r="K465" s="35" t="str">
        <f t="shared" si="5"/>
        <v>000100005002130001</v>
      </c>
    </row>
    <row r="466" spans="1:11" s="3" customFormat="1">
      <c r="A466" s="21" t="s">
        <v>11304</v>
      </c>
      <c r="B466" s="21"/>
      <c r="C466" s="22">
        <v>3</v>
      </c>
      <c r="D466" s="23" t="s">
        <v>3355</v>
      </c>
      <c r="E466" s="23" t="s">
        <v>3417</v>
      </c>
      <c r="F466" s="23" t="s">
        <v>3986</v>
      </c>
      <c r="G466" s="23" t="s">
        <v>6993</v>
      </c>
      <c r="H466" s="23" t="s">
        <v>3420</v>
      </c>
      <c r="I466" s="23" t="s">
        <v>7520</v>
      </c>
      <c r="J466" s="23"/>
      <c r="K466" s="23" t="str">
        <f t="shared" si="5"/>
        <v>000100005002131</v>
      </c>
    </row>
    <row r="467" spans="1:11" s="3" customFormat="1">
      <c r="A467" s="27" t="s">
        <v>1845</v>
      </c>
      <c r="B467" s="27"/>
      <c r="C467" s="28">
        <v>4</v>
      </c>
      <c r="D467" s="35" t="s">
        <v>3355</v>
      </c>
      <c r="E467" s="35" t="s">
        <v>3417</v>
      </c>
      <c r="F467" s="35" t="s">
        <v>3986</v>
      </c>
      <c r="G467" s="35" t="s">
        <v>6993</v>
      </c>
      <c r="H467" s="35" t="s">
        <v>3420</v>
      </c>
      <c r="I467" s="35" t="s">
        <v>7520</v>
      </c>
      <c r="J467" s="35" t="s">
        <v>3417</v>
      </c>
      <c r="K467" s="35" t="str">
        <f t="shared" si="5"/>
        <v>000100005002131001</v>
      </c>
    </row>
    <row r="468" spans="1:11" s="3" customFormat="1">
      <c r="A468" s="21" t="s">
        <v>11305</v>
      </c>
      <c r="B468" s="21"/>
      <c r="C468" s="22">
        <v>3</v>
      </c>
      <c r="D468" s="23" t="s">
        <v>3355</v>
      </c>
      <c r="E468" s="23" t="s">
        <v>3417</v>
      </c>
      <c r="F468" s="23" t="s">
        <v>3986</v>
      </c>
      <c r="G468" s="23" t="s">
        <v>6993</v>
      </c>
      <c r="H468" s="23" t="s">
        <v>3420</v>
      </c>
      <c r="I468" s="23" t="s">
        <v>7521</v>
      </c>
      <c r="J468" s="23"/>
      <c r="K468" s="23" t="str">
        <f t="shared" si="5"/>
        <v>000100005002132</v>
      </c>
    </row>
    <row r="469" spans="1:11" s="3" customFormat="1">
      <c r="A469" s="27" t="s">
        <v>1845</v>
      </c>
      <c r="B469" s="27"/>
      <c r="C469" s="28">
        <v>4</v>
      </c>
      <c r="D469" s="35" t="s">
        <v>3355</v>
      </c>
      <c r="E469" s="35" t="s">
        <v>3417</v>
      </c>
      <c r="F469" s="35" t="s">
        <v>3986</v>
      </c>
      <c r="G469" s="35" t="s">
        <v>6993</v>
      </c>
      <c r="H469" s="35" t="s">
        <v>3420</v>
      </c>
      <c r="I469" s="35" t="s">
        <v>7521</v>
      </c>
      <c r="J469" s="35" t="s">
        <v>3417</v>
      </c>
      <c r="K469" s="35" t="str">
        <f t="shared" ref="K469:K532" si="6">D469&amp;E469&amp;F469&amp;G469&amp;H469&amp;I469&amp;J469</f>
        <v>000100005002132001</v>
      </c>
    </row>
    <row r="470" spans="1:11" s="3" customFormat="1">
      <c r="A470" s="21" t="s">
        <v>11306</v>
      </c>
      <c r="B470" s="21"/>
      <c r="C470" s="22">
        <v>3</v>
      </c>
      <c r="D470" s="23" t="s">
        <v>3355</v>
      </c>
      <c r="E470" s="23" t="s">
        <v>3417</v>
      </c>
      <c r="F470" s="23" t="s">
        <v>3986</v>
      </c>
      <c r="G470" s="23" t="s">
        <v>6993</v>
      </c>
      <c r="H470" s="23" t="s">
        <v>3420</v>
      </c>
      <c r="I470" s="23" t="s">
        <v>7522</v>
      </c>
      <c r="J470" s="23"/>
      <c r="K470" s="23" t="str">
        <f t="shared" si="6"/>
        <v>000100005002133</v>
      </c>
    </row>
    <row r="471" spans="1:11" s="3" customFormat="1">
      <c r="A471" s="27" t="s">
        <v>1845</v>
      </c>
      <c r="B471" s="27"/>
      <c r="C471" s="28">
        <v>4</v>
      </c>
      <c r="D471" s="35" t="s">
        <v>3355</v>
      </c>
      <c r="E471" s="35" t="s">
        <v>3417</v>
      </c>
      <c r="F471" s="35" t="s">
        <v>3986</v>
      </c>
      <c r="G471" s="35" t="s">
        <v>6993</v>
      </c>
      <c r="H471" s="35" t="s">
        <v>3420</v>
      </c>
      <c r="I471" s="35" t="s">
        <v>7522</v>
      </c>
      <c r="J471" s="35" t="s">
        <v>3417</v>
      </c>
      <c r="K471" s="35" t="str">
        <f t="shared" si="6"/>
        <v>000100005002133001</v>
      </c>
    </row>
    <row r="472" spans="1:11" s="3" customFormat="1">
      <c r="A472" s="21" t="s">
        <v>11307</v>
      </c>
      <c r="B472" s="21"/>
      <c r="C472" s="22">
        <v>3</v>
      </c>
      <c r="D472" s="23" t="s">
        <v>3355</v>
      </c>
      <c r="E472" s="23" t="s">
        <v>3417</v>
      </c>
      <c r="F472" s="23" t="s">
        <v>3986</v>
      </c>
      <c r="G472" s="23" t="s">
        <v>6993</v>
      </c>
      <c r="H472" s="23" t="s">
        <v>3420</v>
      </c>
      <c r="I472" s="23" t="s">
        <v>7523</v>
      </c>
      <c r="J472" s="23"/>
      <c r="K472" s="23" t="str">
        <f t="shared" si="6"/>
        <v>000100005002134</v>
      </c>
    </row>
    <row r="473" spans="1:11" s="3" customFormat="1">
      <c r="A473" s="27" t="s">
        <v>1845</v>
      </c>
      <c r="B473" s="27"/>
      <c r="C473" s="28">
        <v>4</v>
      </c>
      <c r="D473" s="35" t="s">
        <v>3355</v>
      </c>
      <c r="E473" s="35" t="s">
        <v>3417</v>
      </c>
      <c r="F473" s="35" t="s">
        <v>3986</v>
      </c>
      <c r="G473" s="35" t="s">
        <v>6993</v>
      </c>
      <c r="H473" s="35" t="s">
        <v>3420</v>
      </c>
      <c r="I473" s="35" t="s">
        <v>7523</v>
      </c>
      <c r="J473" s="35" t="s">
        <v>3417</v>
      </c>
      <c r="K473" s="35" t="str">
        <f t="shared" si="6"/>
        <v>000100005002134001</v>
      </c>
    </row>
    <row r="474" spans="1:11" s="3" customFormat="1">
      <c r="A474" s="21" t="s">
        <v>11308</v>
      </c>
      <c r="B474" s="21"/>
      <c r="C474" s="22">
        <v>3</v>
      </c>
      <c r="D474" s="23" t="s">
        <v>3355</v>
      </c>
      <c r="E474" s="23" t="s">
        <v>3417</v>
      </c>
      <c r="F474" s="23" t="s">
        <v>3986</v>
      </c>
      <c r="G474" s="23" t="s">
        <v>6993</v>
      </c>
      <c r="H474" s="23" t="s">
        <v>3420</v>
      </c>
      <c r="I474" s="23" t="s">
        <v>7524</v>
      </c>
      <c r="J474" s="23"/>
      <c r="K474" s="23" t="str">
        <f t="shared" si="6"/>
        <v>000100005002135</v>
      </c>
    </row>
    <row r="475" spans="1:11" s="3" customFormat="1">
      <c r="A475" s="27" t="s">
        <v>1845</v>
      </c>
      <c r="B475" s="27"/>
      <c r="C475" s="28">
        <v>4</v>
      </c>
      <c r="D475" s="35" t="s">
        <v>3355</v>
      </c>
      <c r="E475" s="35" t="s">
        <v>3417</v>
      </c>
      <c r="F475" s="35" t="s">
        <v>3986</v>
      </c>
      <c r="G475" s="35" t="s">
        <v>6993</v>
      </c>
      <c r="H475" s="35" t="s">
        <v>3420</v>
      </c>
      <c r="I475" s="35" t="s">
        <v>7524</v>
      </c>
      <c r="J475" s="35" t="s">
        <v>3417</v>
      </c>
      <c r="K475" s="35" t="str">
        <f t="shared" si="6"/>
        <v>000100005002135001</v>
      </c>
    </row>
    <row r="476" spans="1:11" s="3" customFormat="1">
      <c r="A476" s="21" t="s">
        <v>11309</v>
      </c>
      <c r="B476" s="21"/>
      <c r="C476" s="22">
        <v>3</v>
      </c>
      <c r="D476" s="23" t="s">
        <v>3355</v>
      </c>
      <c r="E476" s="23" t="s">
        <v>3417</v>
      </c>
      <c r="F476" s="23" t="s">
        <v>3986</v>
      </c>
      <c r="G476" s="23" t="s">
        <v>6993</v>
      </c>
      <c r="H476" s="23" t="s">
        <v>3420</v>
      </c>
      <c r="I476" s="23" t="s">
        <v>7525</v>
      </c>
      <c r="J476" s="23"/>
      <c r="K476" s="23" t="str">
        <f t="shared" si="6"/>
        <v>000100005002136</v>
      </c>
    </row>
    <row r="477" spans="1:11" s="3" customFormat="1">
      <c r="A477" s="27" t="s">
        <v>1845</v>
      </c>
      <c r="B477" s="27"/>
      <c r="C477" s="28">
        <v>4</v>
      </c>
      <c r="D477" s="35" t="s">
        <v>3355</v>
      </c>
      <c r="E477" s="35" t="s">
        <v>3417</v>
      </c>
      <c r="F477" s="35" t="s">
        <v>3986</v>
      </c>
      <c r="G477" s="35" t="s">
        <v>6993</v>
      </c>
      <c r="H477" s="35" t="s">
        <v>3420</v>
      </c>
      <c r="I477" s="35" t="s">
        <v>7525</v>
      </c>
      <c r="J477" s="35" t="s">
        <v>3417</v>
      </c>
      <c r="K477" s="35" t="str">
        <f t="shared" si="6"/>
        <v>000100005002136001</v>
      </c>
    </row>
    <row r="478" spans="1:11" s="3" customFormat="1">
      <c r="A478" s="21" t="s">
        <v>11310</v>
      </c>
      <c r="B478" s="21"/>
      <c r="C478" s="22">
        <v>3</v>
      </c>
      <c r="D478" s="23" t="s">
        <v>3355</v>
      </c>
      <c r="E478" s="23" t="s">
        <v>3417</v>
      </c>
      <c r="F478" s="23" t="s">
        <v>3986</v>
      </c>
      <c r="G478" s="23" t="s">
        <v>6993</v>
      </c>
      <c r="H478" s="23" t="s">
        <v>3420</v>
      </c>
      <c r="I478" s="23" t="s">
        <v>7526</v>
      </c>
      <c r="J478" s="23"/>
      <c r="K478" s="23" t="str">
        <f t="shared" si="6"/>
        <v>000100005002137</v>
      </c>
    </row>
    <row r="479" spans="1:11" s="3" customFormat="1">
      <c r="A479" s="27" t="s">
        <v>1845</v>
      </c>
      <c r="B479" s="27"/>
      <c r="C479" s="28">
        <v>4</v>
      </c>
      <c r="D479" s="35" t="s">
        <v>3355</v>
      </c>
      <c r="E479" s="35" t="s">
        <v>3417</v>
      </c>
      <c r="F479" s="35" t="s">
        <v>3986</v>
      </c>
      <c r="G479" s="35" t="s">
        <v>6993</v>
      </c>
      <c r="H479" s="35" t="s">
        <v>3420</v>
      </c>
      <c r="I479" s="35" t="s">
        <v>7526</v>
      </c>
      <c r="J479" s="35" t="s">
        <v>3417</v>
      </c>
      <c r="K479" s="35" t="str">
        <f t="shared" si="6"/>
        <v>000100005002137001</v>
      </c>
    </row>
    <row r="480" spans="1:11" s="3" customFormat="1">
      <c r="A480" s="21" t="s">
        <v>11311</v>
      </c>
      <c r="B480" s="21"/>
      <c r="C480" s="22">
        <v>3</v>
      </c>
      <c r="D480" s="23" t="s">
        <v>3355</v>
      </c>
      <c r="E480" s="23" t="s">
        <v>3417</v>
      </c>
      <c r="F480" s="23" t="s">
        <v>3986</v>
      </c>
      <c r="G480" s="23" t="s">
        <v>6993</v>
      </c>
      <c r="H480" s="23" t="s">
        <v>3420</v>
      </c>
      <c r="I480" s="23" t="s">
        <v>7527</v>
      </c>
      <c r="J480" s="23"/>
      <c r="K480" s="23" t="str">
        <f t="shared" si="6"/>
        <v>000100005002138</v>
      </c>
    </row>
    <row r="481" spans="1:11" s="3" customFormat="1">
      <c r="A481" s="27" t="s">
        <v>1845</v>
      </c>
      <c r="B481" s="27"/>
      <c r="C481" s="28">
        <v>4</v>
      </c>
      <c r="D481" s="35" t="s">
        <v>3355</v>
      </c>
      <c r="E481" s="35" t="s">
        <v>3417</v>
      </c>
      <c r="F481" s="35" t="s">
        <v>3986</v>
      </c>
      <c r="G481" s="35" t="s">
        <v>6993</v>
      </c>
      <c r="H481" s="35" t="s">
        <v>3420</v>
      </c>
      <c r="I481" s="35" t="s">
        <v>7527</v>
      </c>
      <c r="J481" s="35" t="s">
        <v>3417</v>
      </c>
      <c r="K481" s="35" t="str">
        <f t="shared" si="6"/>
        <v>000100005002138001</v>
      </c>
    </row>
    <row r="482" spans="1:11" s="3" customFormat="1">
      <c r="A482" s="21" t="s">
        <v>11312</v>
      </c>
      <c r="B482" s="21"/>
      <c r="C482" s="22">
        <v>3</v>
      </c>
      <c r="D482" s="23" t="s">
        <v>3355</v>
      </c>
      <c r="E482" s="23" t="s">
        <v>3417</v>
      </c>
      <c r="F482" s="23" t="s">
        <v>3986</v>
      </c>
      <c r="G482" s="23" t="s">
        <v>6993</v>
      </c>
      <c r="H482" s="23" t="s">
        <v>3420</v>
      </c>
      <c r="I482" s="23" t="s">
        <v>7528</v>
      </c>
      <c r="J482" s="23"/>
      <c r="K482" s="23" t="str">
        <f t="shared" si="6"/>
        <v>000100005002139</v>
      </c>
    </row>
    <row r="483" spans="1:11" s="3" customFormat="1">
      <c r="A483" s="27" t="s">
        <v>1845</v>
      </c>
      <c r="B483" s="27"/>
      <c r="C483" s="28">
        <v>4</v>
      </c>
      <c r="D483" s="35" t="s">
        <v>3355</v>
      </c>
      <c r="E483" s="35" t="s">
        <v>3417</v>
      </c>
      <c r="F483" s="35" t="s">
        <v>3986</v>
      </c>
      <c r="G483" s="35" t="s">
        <v>6993</v>
      </c>
      <c r="H483" s="35" t="s">
        <v>3420</v>
      </c>
      <c r="I483" s="35" t="s">
        <v>7528</v>
      </c>
      <c r="J483" s="35" t="s">
        <v>3417</v>
      </c>
      <c r="K483" s="35" t="str">
        <f t="shared" si="6"/>
        <v>000100005002139001</v>
      </c>
    </row>
    <row r="484" spans="1:11" s="3" customFormat="1">
      <c r="A484" s="21" t="s">
        <v>11313</v>
      </c>
      <c r="B484" s="21"/>
      <c r="C484" s="22">
        <v>3</v>
      </c>
      <c r="D484" s="23" t="s">
        <v>3355</v>
      </c>
      <c r="E484" s="23" t="s">
        <v>3417</v>
      </c>
      <c r="F484" s="23" t="s">
        <v>3986</v>
      </c>
      <c r="G484" s="23" t="s">
        <v>6993</v>
      </c>
      <c r="H484" s="23" t="s">
        <v>3420</v>
      </c>
      <c r="I484" s="23" t="s">
        <v>7529</v>
      </c>
      <c r="J484" s="23"/>
      <c r="K484" s="23" t="str">
        <f t="shared" si="6"/>
        <v>000100005002140</v>
      </c>
    </row>
    <row r="485" spans="1:11" s="3" customFormat="1">
      <c r="A485" s="27" t="s">
        <v>1845</v>
      </c>
      <c r="B485" s="27"/>
      <c r="C485" s="28">
        <v>4</v>
      </c>
      <c r="D485" s="35" t="s">
        <v>3355</v>
      </c>
      <c r="E485" s="35" t="s">
        <v>3417</v>
      </c>
      <c r="F485" s="35" t="s">
        <v>3986</v>
      </c>
      <c r="G485" s="35" t="s">
        <v>6993</v>
      </c>
      <c r="H485" s="35" t="s">
        <v>3420</v>
      </c>
      <c r="I485" s="35" t="s">
        <v>7529</v>
      </c>
      <c r="J485" s="35" t="s">
        <v>3417</v>
      </c>
      <c r="K485" s="35" t="str">
        <f t="shared" si="6"/>
        <v>000100005002140001</v>
      </c>
    </row>
    <row r="486" spans="1:11" s="3" customFormat="1">
      <c r="A486" s="21" t="s">
        <v>11314</v>
      </c>
      <c r="B486" s="21"/>
      <c r="C486" s="22">
        <v>3</v>
      </c>
      <c r="D486" s="23" t="s">
        <v>3355</v>
      </c>
      <c r="E486" s="23" t="s">
        <v>3417</v>
      </c>
      <c r="F486" s="23" t="s">
        <v>3986</v>
      </c>
      <c r="G486" s="23" t="s">
        <v>6993</v>
      </c>
      <c r="H486" s="23" t="s">
        <v>3420</v>
      </c>
      <c r="I486" s="23" t="s">
        <v>7530</v>
      </c>
      <c r="J486" s="23"/>
      <c r="K486" s="23" t="str">
        <f t="shared" si="6"/>
        <v>000100005002141</v>
      </c>
    </row>
    <row r="487" spans="1:11" s="3" customFormat="1">
      <c r="A487" s="27" t="s">
        <v>1845</v>
      </c>
      <c r="B487" s="27"/>
      <c r="C487" s="28">
        <v>4</v>
      </c>
      <c r="D487" s="35" t="s">
        <v>3355</v>
      </c>
      <c r="E487" s="35" t="s">
        <v>3417</v>
      </c>
      <c r="F487" s="35" t="s">
        <v>3986</v>
      </c>
      <c r="G487" s="35" t="s">
        <v>6993</v>
      </c>
      <c r="H487" s="35" t="s">
        <v>3420</v>
      </c>
      <c r="I487" s="35" t="s">
        <v>7530</v>
      </c>
      <c r="J487" s="35" t="s">
        <v>3417</v>
      </c>
      <c r="K487" s="35" t="str">
        <f t="shared" si="6"/>
        <v>000100005002141001</v>
      </c>
    </row>
    <row r="488" spans="1:11" s="3" customFormat="1">
      <c r="A488" s="21" t="s">
        <v>11315</v>
      </c>
      <c r="B488" s="21"/>
      <c r="C488" s="22">
        <v>3</v>
      </c>
      <c r="D488" s="23" t="s">
        <v>3355</v>
      </c>
      <c r="E488" s="23" t="s">
        <v>3417</v>
      </c>
      <c r="F488" s="23" t="s">
        <v>3986</v>
      </c>
      <c r="G488" s="23" t="s">
        <v>6993</v>
      </c>
      <c r="H488" s="23" t="s">
        <v>3420</v>
      </c>
      <c r="I488" s="23" t="s">
        <v>7531</v>
      </c>
      <c r="J488" s="23"/>
      <c r="K488" s="23" t="str">
        <f t="shared" si="6"/>
        <v>000100005002142</v>
      </c>
    </row>
    <row r="489" spans="1:11" s="3" customFormat="1">
      <c r="A489" s="27" t="s">
        <v>1845</v>
      </c>
      <c r="B489" s="27"/>
      <c r="C489" s="28">
        <v>4</v>
      </c>
      <c r="D489" s="35" t="s">
        <v>3355</v>
      </c>
      <c r="E489" s="35" t="s">
        <v>3417</v>
      </c>
      <c r="F489" s="35" t="s">
        <v>3986</v>
      </c>
      <c r="G489" s="35" t="s">
        <v>6993</v>
      </c>
      <c r="H489" s="35" t="s">
        <v>3420</v>
      </c>
      <c r="I489" s="35" t="s">
        <v>7531</v>
      </c>
      <c r="J489" s="35" t="s">
        <v>3417</v>
      </c>
      <c r="K489" s="35" t="str">
        <f t="shared" si="6"/>
        <v>000100005002142001</v>
      </c>
    </row>
    <row r="490" spans="1:11" s="3" customFormat="1">
      <c r="A490" s="21" t="s">
        <v>11316</v>
      </c>
      <c r="B490" s="21"/>
      <c r="C490" s="22">
        <v>3</v>
      </c>
      <c r="D490" s="23" t="s">
        <v>3355</v>
      </c>
      <c r="E490" s="23" t="s">
        <v>3417</v>
      </c>
      <c r="F490" s="23" t="s">
        <v>3986</v>
      </c>
      <c r="G490" s="23" t="s">
        <v>6993</v>
      </c>
      <c r="H490" s="23" t="s">
        <v>3420</v>
      </c>
      <c r="I490" s="23" t="s">
        <v>7532</v>
      </c>
      <c r="J490" s="23"/>
      <c r="K490" s="23" t="str">
        <f t="shared" si="6"/>
        <v>000100005002143</v>
      </c>
    </row>
    <row r="491" spans="1:11" s="3" customFormat="1">
      <c r="A491" s="27" t="s">
        <v>1845</v>
      </c>
      <c r="B491" s="27"/>
      <c r="C491" s="28">
        <v>4</v>
      </c>
      <c r="D491" s="35" t="s">
        <v>3355</v>
      </c>
      <c r="E491" s="35" t="s">
        <v>3417</v>
      </c>
      <c r="F491" s="35" t="s">
        <v>3986</v>
      </c>
      <c r="G491" s="35" t="s">
        <v>6993</v>
      </c>
      <c r="H491" s="35" t="s">
        <v>3420</v>
      </c>
      <c r="I491" s="35" t="s">
        <v>7532</v>
      </c>
      <c r="J491" s="35" t="s">
        <v>3417</v>
      </c>
      <c r="K491" s="35" t="str">
        <f t="shared" si="6"/>
        <v>000100005002143001</v>
      </c>
    </row>
    <row r="492" spans="1:11" s="3" customFormat="1">
      <c r="A492" s="21" t="s">
        <v>11317</v>
      </c>
      <c r="B492" s="21"/>
      <c r="C492" s="22">
        <v>3</v>
      </c>
      <c r="D492" s="23" t="s">
        <v>3355</v>
      </c>
      <c r="E492" s="23" t="s">
        <v>3417</v>
      </c>
      <c r="F492" s="23" t="s">
        <v>3986</v>
      </c>
      <c r="G492" s="23" t="s">
        <v>6993</v>
      </c>
      <c r="H492" s="23" t="s">
        <v>3420</v>
      </c>
      <c r="I492" s="23" t="s">
        <v>7533</v>
      </c>
      <c r="J492" s="23"/>
      <c r="K492" s="23" t="str">
        <f t="shared" si="6"/>
        <v>000100005002144</v>
      </c>
    </row>
    <row r="493" spans="1:11" s="3" customFormat="1">
      <c r="A493" s="27" t="s">
        <v>1845</v>
      </c>
      <c r="B493" s="27"/>
      <c r="C493" s="28">
        <v>4</v>
      </c>
      <c r="D493" s="35" t="s">
        <v>3355</v>
      </c>
      <c r="E493" s="35" t="s">
        <v>3417</v>
      </c>
      <c r="F493" s="35" t="s">
        <v>3986</v>
      </c>
      <c r="G493" s="35" t="s">
        <v>6993</v>
      </c>
      <c r="H493" s="35" t="s">
        <v>3420</v>
      </c>
      <c r="I493" s="35" t="s">
        <v>7533</v>
      </c>
      <c r="J493" s="35" t="s">
        <v>3417</v>
      </c>
      <c r="K493" s="35" t="str">
        <f t="shared" si="6"/>
        <v>000100005002144001</v>
      </c>
    </row>
    <row r="494" spans="1:11" s="3" customFormat="1">
      <c r="A494" s="21" t="s">
        <v>11318</v>
      </c>
      <c r="B494" s="21"/>
      <c r="C494" s="22">
        <v>3</v>
      </c>
      <c r="D494" s="23" t="s">
        <v>3355</v>
      </c>
      <c r="E494" s="23" t="s">
        <v>3417</v>
      </c>
      <c r="F494" s="23" t="s">
        <v>3986</v>
      </c>
      <c r="G494" s="23" t="s">
        <v>6993</v>
      </c>
      <c r="H494" s="23" t="s">
        <v>3420</v>
      </c>
      <c r="I494" s="23" t="s">
        <v>7534</v>
      </c>
      <c r="J494" s="23"/>
      <c r="K494" s="23" t="str">
        <f t="shared" si="6"/>
        <v>000100005002145</v>
      </c>
    </row>
    <row r="495" spans="1:11" s="3" customFormat="1">
      <c r="A495" s="27" t="s">
        <v>1845</v>
      </c>
      <c r="B495" s="27"/>
      <c r="C495" s="28">
        <v>4</v>
      </c>
      <c r="D495" s="35" t="s">
        <v>3355</v>
      </c>
      <c r="E495" s="35" t="s">
        <v>3417</v>
      </c>
      <c r="F495" s="35" t="s">
        <v>3986</v>
      </c>
      <c r="G495" s="35" t="s">
        <v>6993</v>
      </c>
      <c r="H495" s="35" t="s">
        <v>3420</v>
      </c>
      <c r="I495" s="35" t="s">
        <v>7534</v>
      </c>
      <c r="J495" s="35" t="s">
        <v>3417</v>
      </c>
      <c r="K495" s="35" t="str">
        <f t="shared" si="6"/>
        <v>000100005002145001</v>
      </c>
    </row>
    <row r="496" spans="1:11" s="3" customFormat="1">
      <c r="A496" s="21" t="s">
        <v>11319</v>
      </c>
      <c r="B496" s="21"/>
      <c r="C496" s="22">
        <v>3</v>
      </c>
      <c r="D496" s="23" t="s">
        <v>3355</v>
      </c>
      <c r="E496" s="23" t="s">
        <v>3417</v>
      </c>
      <c r="F496" s="23" t="s">
        <v>3986</v>
      </c>
      <c r="G496" s="23" t="s">
        <v>6993</v>
      </c>
      <c r="H496" s="23" t="s">
        <v>3420</v>
      </c>
      <c r="I496" s="23" t="s">
        <v>7535</v>
      </c>
      <c r="J496" s="23"/>
      <c r="K496" s="23" t="str">
        <f t="shared" si="6"/>
        <v>000100005002146</v>
      </c>
    </row>
    <row r="497" spans="1:11" s="3" customFormat="1">
      <c r="A497" s="27" t="s">
        <v>1845</v>
      </c>
      <c r="B497" s="27"/>
      <c r="C497" s="28">
        <v>4</v>
      </c>
      <c r="D497" s="35" t="s">
        <v>3355</v>
      </c>
      <c r="E497" s="35" t="s">
        <v>3417</v>
      </c>
      <c r="F497" s="35" t="s">
        <v>3986</v>
      </c>
      <c r="G497" s="35" t="s">
        <v>6993</v>
      </c>
      <c r="H497" s="35" t="s">
        <v>3420</v>
      </c>
      <c r="I497" s="35" t="s">
        <v>7535</v>
      </c>
      <c r="J497" s="35" t="s">
        <v>3417</v>
      </c>
      <c r="K497" s="35" t="str">
        <f t="shared" si="6"/>
        <v>000100005002146001</v>
      </c>
    </row>
    <row r="498" spans="1:11" s="3" customFormat="1">
      <c r="A498" s="21" t="s">
        <v>11320</v>
      </c>
      <c r="B498" s="21"/>
      <c r="C498" s="22">
        <v>3</v>
      </c>
      <c r="D498" s="23" t="s">
        <v>3355</v>
      </c>
      <c r="E498" s="23" t="s">
        <v>3417</v>
      </c>
      <c r="F498" s="23" t="s">
        <v>3986</v>
      </c>
      <c r="G498" s="23" t="s">
        <v>6993</v>
      </c>
      <c r="H498" s="23" t="s">
        <v>3420</v>
      </c>
      <c r="I498" s="23" t="s">
        <v>7536</v>
      </c>
      <c r="J498" s="23"/>
      <c r="K498" s="23" t="str">
        <f t="shared" si="6"/>
        <v>000100005002147</v>
      </c>
    </row>
    <row r="499" spans="1:11" s="3" customFormat="1">
      <c r="A499" s="27" t="s">
        <v>1845</v>
      </c>
      <c r="B499" s="27"/>
      <c r="C499" s="28">
        <v>4</v>
      </c>
      <c r="D499" s="35" t="s">
        <v>3355</v>
      </c>
      <c r="E499" s="35" t="s">
        <v>3417</v>
      </c>
      <c r="F499" s="35" t="s">
        <v>3986</v>
      </c>
      <c r="G499" s="35" t="s">
        <v>6993</v>
      </c>
      <c r="H499" s="35" t="s">
        <v>3420</v>
      </c>
      <c r="I499" s="35" t="s">
        <v>7536</v>
      </c>
      <c r="J499" s="35" t="s">
        <v>3417</v>
      </c>
      <c r="K499" s="35" t="str">
        <f t="shared" si="6"/>
        <v>000100005002147001</v>
      </c>
    </row>
    <row r="500" spans="1:11" s="3" customFormat="1">
      <c r="A500" s="21" t="s">
        <v>11321</v>
      </c>
      <c r="B500" s="21"/>
      <c r="C500" s="22">
        <v>3</v>
      </c>
      <c r="D500" s="23" t="s">
        <v>3355</v>
      </c>
      <c r="E500" s="23" t="s">
        <v>3417</v>
      </c>
      <c r="F500" s="23" t="s">
        <v>3986</v>
      </c>
      <c r="G500" s="23" t="s">
        <v>6993</v>
      </c>
      <c r="H500" s="23" t="s">
        <v>3420</v>
      </c>
      <c r="I500" s="23" t="s">
        <v>7537</v>
      </c>
      <c r="J500" s="23"/>
      <c r="K500" s="23" t="str">
        <f t="shared" si="6"/>
        <v>000100005002148</v>
      </c>
    </row>
    <row r="501" spans="1:11" s="3" customFormat="1">
      <c r="A501" s="27" t="s">
        <v>1845</v>
      </c>
      <c r="B501" s="27"/>
      <c r="C501" s="28">
        <v>4</v>
      </c>
      <c r="D501" s="35" t="s">
        <v>3355</v>
      </c>
      <c r="E501" s="35" t="s">
        <v>3417</v>
      </c>
      <c r="F501" s="35" t="s">
        <v>3986</v>
      </c>
      <c r="G501" s="35" t="s">
        <v>6993</v>
      </c>
      <c r="H501" s="35" t="s">
        <v>3420</v>
      </c>
      <c r="I501" s="35" t="s">
        <v>7537</v>
      </c>
      <c r="J501" s="35" t="s">
        <v>3417</v>
      </c>
      <c r="K501" s="35" t="str">
        <f t="shared" si="6"/>
        <v>000100005002148001</v>
      </c>
    </row>
    <row r="502" spans="1:11" s="3" customFormat="1">
      <c r="A502" s="21" t="s">
        <v>11322</v>
      </c>
      <c r="B502" s="21"/>
      <c r="C502" s="22">
        <v>3</v>
      </c>
      <c r="D502" s="23" t="s">
        <v>3355</v>
      </c>
      <c r="E502" s="23" t="s">
        <v>3417</v>
      </c>
      <c r="F502" s="23" t="s">
        <v>3986</v>
      </c>
      <c r="G502" s="23" t="s">
        <v>6993</v>
      </c>
      <c r="H502" s="23" t="s">
        <v>3420</v>
      </c>
      <c r="I502" s="23" t="s">
        <v>7538</v>
      </c>
      <c r="J502" s="23"/>
      <c r="K502" s="23" t="str">
        <f t="shared" si="6"/>
        <v>000100005002149</v>
      </c>
    </row>
    <row r="503" spans="1:11" s="3" customFormat="1">
      <c r="A503" s="27" t="s">
        <v>1845</v>
      </c>
      <c r="B503" s="27"/>
      <c r="C503" s="28">
        <v>4</v>
      </c>
      <c r="D503" s="35" t="s">
        <v>3355</v>
      </c>
      <c r="E503" s="35" t="s">
        <v>3417</v>
      </c>
      <c r="F503" s="35" t="s">
        <v>3986</v>
      </c>
      <c r="G503" s="35" t="s">
        <v>6993</v>
      </c>
      <c r="H503" s="35" t="s">
        <v>3420</v>
      </c>
      <c r="I503" s="35" t="s">
        <v>7538</v>
      </c>
      <c r="J503" s="35" t="s">
        <v>3417</v>
      </c>
      <c r="K503" s="35" t="str">
        <f t="shared" si="6"/>
        <v>000100005002149001</v>
      </c>
    </row>
    <row r="504" spans="1:11" s="3" customFormat="1">
      <c r="A504" s="21" t="s">
        <v>11323</v>
      </c>
      <c r="B504" s="21"/>
      <c r="C504" s="22">
        <v>3</v>
      </c>
      <c r="D504" s="23" t="s">
        <v>3355</v>
      </c>
      <c r="E504" s="23" t="s">
        <v>3417</v>
      </c>
      <c r="F504" s="23" t="s">
        <v>3986</v>
      </c>
      <c r="G504" s="23" t="s">
        <v>6993</v>
      </c>
      <c r="H504" s="23" t="s">
        <v>3420</v>
      </c>
      <c r="I504" s="23" t="s">
        <v>7539</v>
      </c>
      <c r="J504" s="23"/>
      <c r="K504" s="23" t="str">
        <f t="shared" si="6"/>
        <v>000100005002150</v>
      </c>
    </row>
    <row r="505" spans="1:11" s="3" customFormat="1">
      <c r="A505" s="27" t="s">
        <v>1845</v>
      </c>
      <c r="B505" s="27"/>
      <c r="C505" s="28">
        <v>4</v>
      </c>
      <c r="D505" s="35" t="s">
        <v>3355</v>
      </c>
      <c r="E505" s="35" t="s">
        <v>3417</v>
      </c>
      <c r="F505" s="35" t="s">
        <v>3986</v>
      </c>
      <c r="G505" s="35" t="s">
        <v>6993</v>
      </c>
      <c r="H505" s="35" t="s">
        <v>3420</v>
      </c>
      <c r="I505" s="35" t="s">
        <v>7539</v>
      </c>
      <c r="J505" s="35" t="s">
        <v>3417</v>
      </c>
      <c r="K505" s="35" t="str">
        <f t="shared" si="6"/>
        <v>000100005002150001</v>
      </c>
    </row>
    <row r="506" spans="1:11" s="3" customFormat="1">
      <c r="A506" s="21" t="s">
        <v>11324</v>
      </c>
      <c r="B506" s="21"/>
      <c r="C506" s="22">
        <v>3</v>
      </c>
      <c r="D506" s="23" t="s">
        <v>3355</v>
      </c>
      <c r="E506" s="23" t="s">
        <v>3417</v>
      </c>
      <c r="F506" s="23" t="s">
        <v>3986</v>
      </c>
      <c r="G506" s="23" t="s">
        <v>6993</v>
      </c>
      <c r="H506" s="23" t="s">
        <v>3420</v>
      </c>
      <c r="I506" s="23" t="s">
        <v>7540</v>
      </c>
      <c r="J506" s="23"/>
      <c r="K506" s="23" t="str">
        <f t="shared" si="6"/>
        <v>000100005002151</v>
      </c>
    </row>
    <row r="507" spans="1:11" s="3" customFormat="1">
      <c r="A507" s="27" t="s">
        <v>1845</v>
      </c>
      <c r="B507" s="27"/>
      <c r="C507" s="28">
        <v>4</v>
      </c>
      <c r="D507" s="35" t="s">
        <v>3355</v>
      </c>
      <c r="E507" s="35" t="s">
        <v>3417</v>
      </c>
      <c r="F507" s="35" t="s">
        <v>3986</v>
      </c>
      <c r="G507" s="35" t="s">
        <v>6993</v>
      </c>
      <c r="H507" s="35" t="s">
        <v>3420</v>
      </c>
      <c r="I507" s="35" t="s">
        <v>7540</v>
      </c>
      <c r="J507" s="35" t="s">
        <v>3417</v>
      </c>
      <c r="K507" s="35" t="str">
        <f t="shared" si="6"/>
        <v>000100005002151001</v>
      </c>
    </row>
    <row r="508" spans="1:11" s="3" customFormat="1">
      <c r="A508" s="21" t="s">
        <v>11325</v>
      </c>
      <c r="B508" s="21"/>
      <c r="C508" s="22">
        <v>3</v>
      </c>
      <c r="D508" s="23" t="s">
        <v>3355</v>
      </c>
      <c r="E508" s="23" t="s">
        <v>3417</v>
      </c>
      <c r="F508" s="23" t="s">
        <v>3986</v>
      </c>
      <c r="G508" s="23" t="s">
        <v>6993</v>
      </c>
      <c r="H508" s="23" t="s">
        <v>3420</v>
      </c>
      <c r="I508" s="23" t="s">
        <v>7541</v>
      </c>
      <c r="J508" s="23"/>
      <c r="K508" s="23" t="str">
        <f t="shared" si="6"/>
        <v>000100005002152</v>
      </c>
    </row>
    <row r="509" spans="1:11" s="3" customFormat="1">
      <c r="A509" s="27" t="s">
        <v>1845</v>
      </c>
      <c r="B509" s="27"/>
      <c r="C509" s="28">
        <v>4</v>
      </c>
      <c r="D509" s="35" t="s">
        <v>3355</v>
      </c>
      <c r="E509" s="35" t="s">
        <v>3417</v>
      </c>
      <c r="F509" s="35" t="s">
        <v>3986</v>
      </c>
      <c r="G509" s="35" t="s">
        <v>6993</v>
      </c>
      <c r="H509" s="35" t="s">
        <v>3420</v>
      </c>
      <c r="I509" s="35" t="s">
        <v>7541</v>
      </c>
      <c r="J509" s="35" t="s">
        <v>3417</v>
      </c>
      <c r="K509" s="35" t="str">
        <f t="shared" si="6"/>
        <v>000100005002152001</v>
      </c>
    </row>
    <row r="510" spans="1:11" s="3" customFormat="1">
      <c r="A510" s="21" t="s">
        <v>11326</v>
      </c>
      <c r="B510" s="21"/>
      <c r="C510" s="22">
        <v>3</v>
      </c>
      <c r="D510" s="23" t="s">
        <v>3355</v>
      </c>
      <c r="E510" s="23" t="s">
        <v>3417</v>
      </c>
      <c r="F510" s="23" t="s">
        <v>3986</v>
      </c>
      <c r="G510" s="23" t="s">
        <v>6993</v>
      </c>
      <c r="H510" s="23" t="s">
        <v>3420</v>
      </c>
      <c r="I510" s="23" t="s">
        <v>7542</v>
      </c>
      <c r="J510" s="23"/>
      <c r="K510" s="23" t="str">
        <f t="shared" si="6"/>
        <v>000100005002153</v>
      </c>
    </row>
    <row r="511" spans="1:11" s="3" customFormat="1">
      <c r="A511" s="27" t="s">
        <v>1845</v>
      </c>
      <c r="B511" s="27"/>
      <c r="C511" s="28">
        <v>4</v>
      </c>
      <c r="D511" s="35" t="s">
        <v>3355</v>
      </c>
      <c r="E511" s="35" t="s">
        <v>3417</v>
      </c>
      <c r="F511" s="35" t="s">
        <v>3986</v>
      </c>
      <c r="G511" s="35" t="s">
        <v>6993</v>
      </c>
      <c r="H511" s="35" t="s">
        <v>3420</v>
      </c>
      <c r="I511" s="35" t="s">
        <v>7542</v>
      </c>
      <c r="J511" s="35" t="s">
        <v>3417</v>
      </c>
      <c r="K511" s="35" t="str">
        <f t="shared" si="6"/>
        <v>000100005002153001</v>
      </c>
    </row>
    <row r="512" spans="1:11" s="3" customFormat="1">
      <c r="A512" s="21" t="s">
        <v>11327</v>
      </c>
      <c r="B512" s="21"/>
      <c r="C512" s="22">
        <v>3</v>
      </c>
      <c r="D512" s="23" t="s">
        <v>3355</v>
      </c>
      <c r="E512" s="23" t="s">
        <v>3417</v>
      </c>
      <c r="F512" s="23" t="s">
        <v>3986</v>
      </c>
      <c r="G512" s="23" t="s">
        <v>6993</v>
      </c>
      <c r="H512" s="23" t="s">
        <v>3420</v>
      </c>
      <c r="I512" s="23" t="s">
        <v>7543</v>
      </c>
      <c r="J512" s="23"/>
      <c r="K512" s="23" t="str">
        <f t="shared" si="6"/>
        <v>000100005002154</v>
      </c>
    </row>
    <row r="513" spans="1:11" s="3" customFormat="1">
      <c r="A513" s="27" t="s">
        <v>1845</v>
      </c>
      <c r="B513" s="27"/>
      <c r="C513" s="28">
        <v>4</v>
      </c>
      <c r="D513" s="35" t="s">
        <v>3355</v>
      </c>
      <c r="E513" s="35" t="s">
        <v>3417</v>
      </c>
      <c r="F513" s="35" t="s">
        <v>3986</v>
      </c>
      <c r="G513" s="35" t="s">
        <v>6993</v>
      </c>
      <c r="H513" s="35" t="s">
        <v>3420</v>
      </c>
      <c r="I513" s="35" t="s">
        <v>7543</v>
      </c>
      <c r="J513" s="35" t="s">
        <v>3417</v>
      </c>
      <c r="K513" s="35" t="str">
        <f t="shared" si="6"/>
        <v>000100005002154001</v>
      </c>
    </row>
    <row r="514" spans="1:11" s="3" customFormat="1">
      <c r="A514" s="21" t="s">
        <v>11328</v>
      </c>
      <c r="B514" s="21"/>
      <c r="C514" s="22">
        <v>3</v>
      </c>
      <c r="D514" s="23" t="s">
        <v>3355</v>
      </c>
      <c r="E514" s="23" t="s">
        <v>3417</v>
      </c>
      <c r="F514" s="23" t="s">
        <v>3986</v>
      </c>
      <c r="G514" s="23" t="s">
        <v>6993</v>
      </c>
      <c r="H514" s="23" t="s">
        <v>3420</v>
      </c>
      <c r="I514" s="23" t="s">
        <v>7544</v>
      </c>
      <c r="J514" s="23"/>
      <c r="K514" s="23" t="str">
        <f t="shared" si="6"/>
        <v>000100005002155</v>
      </c>
    </row>
    <row r="515" spans="1:11" s="3" customFormat="1">
      <c r="A515" s="27" t="s">
        <v>1845</v>
      </c>
      <c r="B515" s="27"/>
      <c r="C515" s="28">
        <v>4</v>
      </c>
      <c r="D515" s="35" t="s">
        <v>3355</v>
      </c>
      <c r="E515" s="35" t="s">
        <v>3417</v>
      </c>
      <c r="F515" s="35" t="s">
        <v>3986</v>
      </c>
      <c r="G515" s="35" t="s">
        <v>6993</v>
      </c>
      <c r="H515" s="35" t="s">
        <v>3420</v>
      </c>
      <c r="I515" s="35" t="s">
        <v>7544</v>
      </c>
      <c r="J515" s="35" t="s">
        <v>3417</v>
      </c>
      <c r="K515" s="35" t="str">
        <f t="shared" si="6"/>
        <v>000100005002155001</v>
      </c>
    </row>
    <row r="516" spans="1:11" s="3" customFormat="1">
      <c r="A516" s="21" t="s">
        <v>11329</v>
      </c>
      <c r="B516" s="21"/>
      <c r="C516" s="22">
        <v>3</v>
      </c>
      <c r="D516" s="23" t="s">
        <v>3355</v>
      </c>
      <c r="E516" s="23" t="s">
        <v>3417</v>
      </c>
      <c r="F516" s="23" t="s">
        <v>3986</v>
      </c>
      <c r="G516" s="23" t="s">
        <v>6993</v>
      </c>
      <c r="H516" s="23" t="s">
        <v>3420</v>
      </c>
      <c r="I516" s="23" t="s">
        <v>7545</v>
      </c>
      <c r="J516" s="23"/>
      <c r="K516" s="23" t="str">
        <f t="shared" si="6"/>
        <v>000100005002156</v>
      </c>
    </row>
    <row r="517" spans="1:11" s="3" customFormat="1">
      <c r="A517" s="27" t="s">
        <v>1845</v>
      </c>
      <c r="B517" s="27"/>
      <c r="C517" s="28">
        <v>4</v>
      </c>
      <c r="D517" s="35" t="s">
        <v>3355</v>
      </c>
      <c r="E517" s="35" t="s">
        <v>3417</v>
      </c>
      <c r="F517" s="35" t="s">
        <v>3986</v>
      </c>
      <c r="G517" s="35" t="s">
        <v>6993</v>
      </c>
      <c r="H517" s="35" t="s">
        <v>3420</v>
      </c>
      <c r="I517" s="35" t="s">
        <v>7545</v>
      </c>
      <c r="J517" s="35" t="s">
        <v>3417</v>
      </c>
      <c r="K517" s="35" t="str">
        <f t="shared" si="6"/>
        <v>000100005002156001</v>
      </c>
    </row>
    <row r="518" spans="1:11" s="3" customFormat="1">
      <c r="A518" s="21" t="s">
        <v>11330</v>
      </c>
      <c r="B518" s="21"/>
      <c r="C518" s="22">
        <v>3</v>
      </c>
      <c r="D518" s="23" t="s">
        <v>3355</v>
      </c>
      <c r="E518" s="23" t="s">
        <v>3417</v>
      </c>
      <c r="F518" s="23" t="s">
        <v>3986</v>
      </c>
      <c r="G518" s="23" t="s">
        <v>6993</v>
      </c>
      <c r="H518" s="23" t="s">
        <v>3420</v>
      </c>
      <c r="I518" s="23" t="s">
        <v>7546</v>
      </c>
      <c r="J518" s="23"/>
      <c r="K518" s="23" t="str">
        <f t="shared" si="6"/>
        <v>000100005002157</v>
      </c>
    </row>
    <row r="519" spans="1:11" s="3" customFormat="1">
      <c r="A519" s="27" t="s">
        <v>1845</v>
      </c>
      <c r="B519" s="27"/>
      <c r="C519" s="28">
        <v>4</v>
      </c>
      <c r="D519" s="35" t="s">
        <v>3355</v>
      </c>
      <c r="E519" s="35" t="s">
        <v>3417</v>
      </c>
      <c r="F519" s="35" t="s">
        <v>3986</v>
      </c>
      <c r="G519" s="35" t="s">
        <v>6993</v>
      </c>
      <c r="H519" s="35" t="s">
        <v>3420</v>
      </c>
      <c r="I519" s="35" t="s">
        <v>7546</v>
      </c>
      <c r="J519" s="35" t="s">
        <v>3417</v>
      </c>
      <c r="K519" s="35" t="str">
        <f t="shared" si="6"/>
        <v>000100005002157001</v>
      </c>
    </row>
    <row r="520" spans="1:11" s="3" customFormat="1">
      <c r="A520" s="21" t="s">
        <v>11331</v>
      </c>
      <c r="B520" s="21"/>
      <c r="C520" s="22">
        <v>3</v>
      </c>
      <c r="D520" s="23" t="s">
        <v>3355</v>
      </c>
      <c r="E520" s="23" t="s">
        <v>3417</v>
      </c>
      <c r="F520" s="23" t="s">
        <v>3986</v>
      </c>
      <c r="G520" s="23" t="s">
        <v>6993</v>
      </c>
      <c r="H520" s="23" t="s">
        <v>3420</v>
      </c>
      <c r="I520" s="23" t="s">
        <v>7547</v>
      </c>
      <c r="J520" s="23"/>
      <c r="K520" s="23" t="str">
        <f t="shared" si="6"/>
        <v>000100005002158</v>
      </c>
    </row>
    <row r="521" spans="1:11" s="3" customFormat="1">
      <c r="A521" s="27" t="s">
        <v>1845</v>
      </c>
      <c r="B521" s="27"/>
      <c r="C521" s="28">
        <v>4</v>
      </c>
      <c r="D521" s="35" t="s">
        <v>3355</v>
      </c>
      <c r="E521" s="35" t="s">
        <v>3417</v>
      </c>
      <c r="F521" s="35" t="s">
        <v>3986</v>
      </c>
      <c r="G521" s="35" t="s">
        <v>6993</v>
      </c>
      <c r="H521" s="35" t="s">
        <v>3420</v>
      </c>
      <c r="I521" s="35" t="s">
        <v>7547</v>
      </c>
      <c r="J521" s="35" t="s">
        <v>3417</v>
      </c>
      <c r="K521" s="35" t="str">
        <f t="shared" si="6"/>
        <v>000100005002158001</v>
      </c>
    </row>
    <row r="522" spans="1:11" s="3" customFormat="1">
      <c r="A522" s="21" t="s">
        <v>11332</v>
      </c>
      <c r="B522" s="21"/>
      <c r="C522" s="22">
        <v>3</v>
      </c>
      <c r="D522" s="23" t="s">
        <v>3355</v>
      </c>
      <c r="E522" s="23" t="s">
        <v>3417</v>
      </c>
      <c r="F522" s="23" t="s">
        <v>3986</v>
      </c>
      <c r="G522" s="23" t="s">
        <v>6993</v>
      </c>
      <c r="H522" s="23" t="s">
        <v>3420</v>
      </c>
      <c r="I522" s="23" t="s">
        <v>7548</v>
      </c>
      <c r="J522" s="23"/>
      <c r="K522" s="23" t="str">
        <f t="shared" si="6"/>
        <v>000100005002159</v>
      </c>
    </row>
    <row r="523" spans="1:11" s="3" customFormat="1">
      <c r="A523" s="27" t="s">
        <v>1845</v>
      </c>
      <c r="B523" s="27"/>
      <c r="C523" s="28">
        <v>4</v>
      </c>
      <c r="D523" s="35" t="s">
        <v>3355</v>
      </c>
      <c r="E523" s="35" t="s">
        <v>3417</v>
      </c>
      <c r="F523" s="35" t="s">
        <v>3986</v>
      </c>
      <c r="G523" s="35" t="s">
        <v>6993</v>
      </c>
      <c r="H523" s="35" t="s">
        <v>3420</v>
      </c>
      <c r="I523" s="35" t="s">
        <v>7548</v>
      </c>
      <c r="J523" s="35" t="s">
        <v>3417</v>
      </c>
      <c r="K523" s="35" t="str">
        <f t="shared" si="6"/>
        <v>000100005002159001</v>
      </c>
    </row>
    <row r="524" spans="1:11" s="3" customFormat="1">
      <c r="A524" s="21" t="s">
        <v>11333</v>
      </c>
      <c r="B524" s="21"/>
      <c r="C524" s="22">
        <v>3</v>
      </c>
      <c r="D524" s="23" t="s">
        <v>3355</v>
      </c>
      <c r="E524" s="23" t="s">
        <v>3417</v>
      </c>
      <c r="F524" s="23" t="s">
        <v>3986</v>
      </c>
      <c r="G524" s="23" t="s">
        <v>6993</v>
      </c>
      <c r="H524" s="23" t="s">
        <v>3420</v>
      </c>
      <c r="I524" s="23" t="s">
        <v>7549</v>
      </c>
      <c r="J524" s="23"/>
      <c r="K524" s="23" t="str">
        <f t="shared" si="6"/>
        <v>000100005002160</v>
      </c>
    </row>
    <row r="525" spans="1:11" s="3" customFormat="1">
      <c r="A525" s="27" t="s">
        <v>1845</v>
      </c>
      <c r="B525" s="27"/>
      <c r="C525" s="28">
        <v>4</v>
      </c>
      <c r="D525" s="35" t="s">
        <v>3355</v>
      </c>
      <c r="E525" s="35" t="s">
        <v>3417</v>
      </c>
      <c r="F525" s="35" t="s">
        <v>3986</v>
      </c>
      <c r="G525" s="35" t="s">
        <v>6993</v>
      </c>
      <c r="H525" s="35" t="s">
        <v>3420</v>
      </c>
      <c r="I525" s="35" t="s">
        <v>7549</v>
      </c>
      <c r="J525" s="35" t="s">
        <v>3417</v>
      </c>
      <c r="K525" s="35" t="str">
        <f t="shared" si="6"/>
        <v>000100005002160001</v>
      </c>
    </row>
    <row r="526" spans="1:11" s="3" customFormat="1">
      <c r="A526" s="21" t="s">
        <v>11334</v>
      </c>
      <c r="B526" s="21"/>
      <c r="C526" s="22">
        <v>3</v>
      </c>
      <c r="D526" s="23" t="s">
        <v>3355</v>
      </c>
      <c r="E526" s="23" t="s">
        <v>3417</v>
      </c>
      <c r="F526" s="23" t="s">
        <v>3986</v>
      </c>
      <c r="G526" s="23" t="s">
        <v>6993</v>
      </c>
      <c r="H526" s="23" t="s">
        <v>3420</v>
      </c>
      <c r="I526" s="23" t="s">
        <v>7550</v>
      </c>
      <c r="J526" s="23"/>
      <c r="K526" s="23" t="str">
        <f t="shared" si="6"/>
        <v>000100005002161</v>
      </c>
    </row>
    <row r="527" spans="1:11" s="3" customFormat="1">
      <c r="A527" s="27" t="s">
        <v>1845</v>
      </c>
      <c r="B527" s="27"/>
      <c r="C527" s="28">
        <v>4</v>
      </c>
      <c r="D527" s="35" t="s">
        <v>3355</v>
      </c>
      <c r="E527" s="35" t="s">
        <v>3417</v>
      </c>
      <c r="F527" s="35" t="s">
        <v>3986</v>
      </c>
      <c r="G527" s="35" t="s">
        <v>6993</v>
      </c>
      <c r="H527" s="35" t="s">
        <v>3420</v>
      </c>
      <c r="I527" s="35" t="s">
        <v>7550</v>
      </c>
      <c r="J527" s="35" t="s">
        <v>3417</v>
      </c>
      <c r="K527" s="35" t="str">
        <f t="shared" si="6"/>
        <v>000100005002161001</v>
      </c>
    </row>
    <row r="528" spans="1:11" s="3" customFormat="1">
      <c r="A528" s="21" t="s">
        <v>11335</v>
      </c>
      <c r="B528" s="21"/>
      <c r="C528" s="22">
        <v>3</v>
      </c>
      <c r="D528" s="23" t="s">
        <v>3355</v>
      </c>
      <c r="E528" s="23" t="s">
        <v>3417</v>
      </c>
      <c r="F528" s="23" t="s">
        <v>3986</v>
      </c>
      <c r="G528" s="23" t="s">
        <v>6993</v>
      </c>
      <c r="H528" s="23" t="s">
        <v>3420</v>
      </c>
      <c r="I528" s="23" t="s">
        <v>7551</v>
      </c>
      <c r="J528" s="23"/>
      <c r="K528" s="23" t="str">
        <f t="shared" si="6"/>
        <v>000100005002162</v>
      </c>
    </row>
    <row r="529" spans="1:11" s="3" customFormat="1">
      <c r="A529" s="27" t="s">
        <v>1845</v>
      </c>
      <c r="B529" s="27"/>
      <c r="C529" s="28">
        <v>4</v>
      </c>
      <c r="D529" s="35" t="s">
        <v>3355</v>
      </c>
      <c r="E529" s="35" t="s">
        <v>3417</v>
      </c>
      <c r="F529" s="35" t="s">
        <v>3986</v>
      </c>
      <c r="G529" s="35" t="s">
        <v>6993</v>
      </c>
      <c r="H529" s="35" t="s">
        <v>3420</v>
      </c>
      <c r="I529" s="35" t="s">
        <v>7551</v>
      </c>
      <c r="J529" s="35" t="s">
        <v>3417</v>
      </c>
      <c r="K529" s="35" t="str">
        <f t="shared" si="6"/>
        <v>000100005002162001</v>
      </c>
    </row>
    <row r="530" spans="1:11" s="3" customFormat="1">
      <c r="A530" s="21" t="s">
        <v>11336</v>
      </c>
      <c r="B530" s="21"/>
      <c r="C530" s="22">
        <v>3</v>
      </c>
      <c r="D530" s="23" t="s">
        <v>3355</v>
      </c>
      <c r="E530" s="23" t="s">
        <v>3417</v>
      </c>
      <c r="F530" s="23" t="s">
        <v>3986</v>
      </c>
      <c r="G530" s="23" t="s">
        <v>6993</v>
      </c>
      <c r="H530" s="23" t="s">
        <v>3420</v>
      </c>
      <c r="I530" s="23" t="s">
        <v>7552</v>
      </c>
      <c r="J530" s="23"/>
      <c r="K530" s="23" t="str">
        <f t="shared" si="6"/>
        <v>000100005002163</v>
      </c>
    </row>
    <row r="531" spans="1:11" s="3" customFormat="1">
      <c r="A531" s="27" t="s">
        <v>1845</v>
      </c>
      <c r="B531" s="27"/>
      <c r="C531" s="28">
        <v>4</v>
      </c>
      <c r="D531" s="35" t="s">
        <v>3355</v>
      </c>
      <c r="E531" s="35" t="s">
        <v>3417</v>
      </c>
      <c r="F531" s="35" t="s">
        <v>3986</v>
      </c>
      <c r="G531" s="35" t="s">
        <v>6993</v>
      </c>
      <c r="H531" s="35" t="s">
        <v>3420</v>
      </c>
      <c r="I531" s="35" t="s">
        <v>7552</v>
      </c>
      <c r="J531" s="35" t="s">
        <v>3417</v>
      </c>
      <c r="K531" s="35" t="str">
        <f t="shared" si="6"/>
        <v>000100005002163001</v>
      </c>
    </row>
    <row r="532" spans="1:11" s="3" customFormat="1">
      <c r="A532" s="21" t="s">
        <v>11337</v>
      </c>
      <c r="B532" s="21"/>
      <c r="C532" s="22">
        <v>3</v>
      </c>
      <c r="D532" s="23" t="s">
        <v>3355</v>
      </c>
      <c r="E532" s="23" t="s">
        <v>3417</v>
      </c>
      <c r="F532" s="23" t="s">
        <v>3986</v>
      </c>
      <c r="G532" s="23" t="s">
        <v>6993</v>
      </c>
      <c r="H532" s="23" t="s">
        <v>3420</v>
      </c>
      <c r="I532" s="23" t="s">
        <v>7553</v>
      </c>
      <c r="J532" s="23"/>
      <c r="K532" s="23" t="str">
        <f t="shared" si="6"/>
        <v>000100005002164</v>
      </c>
    </row>
    <row r="533" spans="1:11" s="3" customFormat="1">
      <c r="A533" s="27" t="s">
        <v>1845</v>
      </c>
      <c r="B533" s="27"/>
      <c r="C533" s="28">
        <v>4</v>
      </c>
      <c r="D533" s="35" t="s">
        <v>3355</v>
      </c>
      <c r="E533" s="35" t="s">
        <v>3417</v>
      </c>
      <c r="F533" s="35" t="s">
        <v>3986</v>
      </c>
      <c r="G533" s="35" t="s">
        <v>6993</v>
      </c>
      <c r="H533" s="35" t="s">
        <v>3420</v>
      </c>
      <c r="I533" s="35" t="s">
        <v>7553</v>
      </c>
      <c r="J533" s="35" t="s">
        <v>3417</v>
      </c>
      <c r="K533" s="35" t="str">
        <f t="shared" ref="K533:K597" si="7">D533&amp;E533&amp;F533&amp;G533&amp;H533&amp;I533&amp;J533</f>
        <v>000100005002164001</v>
      </c>
    </row>
    <row r="534" spans="1:11" s="3" customFormat="1">
      <c r="A534" s="21" t="s">
        <v>11338</v>
      </c>
      <c r="B534" s="21"/>
      <c r="C534" s="22">
        <v>3</v>
      </c>
      <c r="D534" s="23" t="s">
        <v>3355</v>
      </c>
      <c r="E534" s="23" t="s">
        <v>3417</v>
      </c>
      <c r="F534" s="23" t="s">
        <v>3986</v>
      </c>
      <c r="G534" s="23" t="s">
        <v>6993</v>
      </c>
      <c r="H534" s="23" t="s">
        <v>3420</v>
      </c>
      <c r="I534" s="23" t="s">
        <v>7554</v>
      </c>
      <c r="J534" s="23"/>
      <c r="K534" s="23" t="str">
        <f t="shared" si="7"/>
        <v>000100005002165</v>
      </c>
    </row>
    <row r="535" spans="1:11" s="3" customFormat="1">
      <c r="A535" s="27" t="s">
        <v>1845</v>
      </c>
      <c r="B535" s="27"/>
      <c r="C535" s="28">
        <v>4</v>
      </c>
      <c r="D535" s="35" t="s">
        <v>3355</v>
      </c>
      <c r="E535" s="35" t="s">
        <v>3417</v>
      </c>
      <c r="F535" s="35" t="s">
        <v>3986</v>
      </c>
      <c r="G535" s="35" t="s">
        <v>6993</v>
      </c>
      <c r="H535" s="35" t="s">
        <v>3420</v>
      </c>
      <c r="I535" s="35" t="s">
        <v>7554</v>
      </c>
      <c r="J535" s="35" t="s">
        <v>3417</v>
      </c>
      <c r="K535" s="35" t="str">
        <f t="shared" si="7"/>
        <v>000100005002165001</v>
      </c>
    </row>
    <row r="536" spans="1:11" s="3" customFormat="1">
      <c r="A536" s="21" t="s">
        <v>11339</v>
      </c>
      <c r="B536" s="21"/>
      <c r="C536" s="22">
        <v>3</v>
      </c>
      <c r="D536" s="23" t="s">
        <v>3355</v>
      </c>
      <c r="E536" s="23" t="s">
        <v>3417</v>
      </c>
      <c r="F536" s="23" t="s">
        <v>3986</v>
      </c>
      <c r="G536" s="23" t="s">
        <v>6993</v>
      </c>
      <c r="H536" s="23" t="s">
        <v>3420</v>
      </c>
      <c r="I536" s="23" t="s">
        <v>7555</v>
      </c>
      <c r="J536" s="23"/>
      <c r="K536" s="23" t="str">
        <f t="shared" si="7"/>
        <v>000100005002166</v>
      </c>
    </row>
    <row r="537" spans="1:11" s="3" customFormat="1">
      <c r="A537" s="27" t="s">
        <v>1845</v>
      </c>
      <c r="B537" s="27"/>
      <c r="C537" s="28">
        <v>4</v>
      </c>
      <c r="D537" s="35" t="s">
        <v>3355</v>
      </c>
      <c r="E537" s="35" t="s">
        <v>3417</v>
      </c>
      <c r="F537" s="35" t="s">
        <v>3986</v>
      </c>
      <c r="G537" s="35" t="s">
        <v>6993</v>
      </c>
      <c r="H537" s="35" t="s">
        <v>3420</v>
      </c>
      <c r="I537" s="35" t="s">
        <v>7555</v>
      </c>
      <c r="J537" s="35" t="s">
        <v>3417</v>
      </c>
      <c r="K537" s="35" t="str">
        <f t="shared" si="7"/>
        <v>000100005002166001</v>
      </c>
    </row>
    <row r="538" spans="1:11" s="3" customFormat="1">
      <c r="A538" s="21" t="s">
        <v>11340</v>
      </c>
      <c r="B538" s="21"/>
      <c r="C538" s="22">
        <v>3</v>
      </c>
      <c r="D538" s="23" t="s">
        <v>3355</v>
      </c>
      <c r="E538" s="23" t="s">
        <v>3417</v>
      </c>
      <c r="F538" s="23" t="s">
        <v>3986</v>
      </c>
      <c r="G538" s="23" t="s">
        <v>6993</v>
      </c>
      <c r="H538" s="23" t="s">
        <v>3420</v>
      </c>
      <c r="I538" s="23" t="s">
        <v>7556</v>
      </c>
      <c r="J538" s="23"/>
      <c r="K538" s="23" t="str">
        <f t="shared" si="7"/>
        <v>000100005002167</v>
      </c>
    </row>
    <row r="539" spans="1:11" s="3" customFormat="1">
      <c r="A539" s="27" t="s">
        <v>1845</v>
      </c>
      <c r="B539" s="27"/>
      <c r="C539" s="28">
        <v>4</v>
      </c>
      <c r="D539" s="35" t="s">
        <v>3355</v>
      </c>
      <c r="E539" s="35" t="s">
        <v>3417</v>
      </c>
      <c r="F539" s="35" t="s">
        <v>3986</v>
      </c>
      <c r="G539" s="35" t="s">
        <v>6993</v>
      </c>
      <c r="H539" s="35" t="s">
        <v>3420</v>
      </c>
      <c r="I539" s="35" t="s">
        <v>7556</v>
      </c>
      <c r="J539" s="35" t="s">
        <v>3417</v>
      </c>
      <c r="K539" s="35" t="str">
        <f t="shared" si="7"/>
        <v>000100005002167001</v>
      </c>
    </row>
    <row r="540" spans="1:11" s="3" customFormat="1">
      <c r="A540" s="21" t="s">
        <v>11341</v>
      </c>
      <c r="B540" s="21"/>
      <c r="C540" s="22">
        <v>3</v>
      </c>
      <c r="D540" s="23" t="s">
        <v>3355</v>
      </c>
      <c r="E540" s="23" t="s">
        <v>3417</v>
      </c>
      <c r="F540" s="23" t="s">
        <v>3986</v>
      </c>
      <c r="G540" s="23" t="s">
        <v>6993</v>
      </c>
      <c r="H540" s="23" t="s">
        <v>3420</v>
      </c>
      <c r="I540" s="23" t="s">
        <v>7557</v>
      </c>
      <c r="J540" s="23"/>
      <c r="K540" s="23" t="str">
        <f t="shared" si="7"/>
        <v>000100005002168</v>
      </c>
    </row>
    <row r="541" spans="1:11" s="3" customFormat="1">
      <c r="A541" s="27" t="s">
        <v>1845</v>
      </c>
      <c r="B541" s="27"/>
      <c r="C541" s="28">
        <v>4</v>
      </c>
      <c r="D541" s="35" t="s">
        <v>3355</v>
      </c>
      <c r="E541" s="35" t="s">
        <v>3417</v>
      </c>
      <c r="F541" s="35" t="s">
        <v>3986</v>
      </c>
      <c r="G541" s="35" t="s">
        <v>6993</v>
      </c>
      <c r="H541" s="35" t="s">
        <v>3420</v>
      </c>
      <c r="I541" s="35" t="s">
        <v>7557</v>
      </c>
      <c r="J541" s="35" t="s">
        <v>3417</v>
      </c>
      <c r="K541" s="35" t="str">
        <f t="shared" si="7"/>
        <v>000100005002168001</v>
      </c>
    </row>
    <row r="542" spans="1:11" s="3" customFormat="1">
      <c r="A542" s="21" t="s">
        <v>11342</v>
      </c>
      <c r="B542" s="21"/>
      <c r="C542" s="22">
        <v>3</v>
      </c>
      <c r="D542" s="23" t="s">
        <v>3355</v>
      </c>
      <c r="E542" s="23" t="s">
        <v>3417</v>
      </c>
      <c r="F542" s="23" t="s">
        <v>3986</v>
      </c>
      <c r="G542" s="23" t="s">
        <v>6993</v>
      </c>
      <c r="H542" s="23" t="s">
        <v>3420</v>
      </c>
      <c r="I542" s="23" t="s">
        <v>7558</v>
      </c>
      <c r="J542" s="23"/>
      <c r="K542" s="23" t="str">
        <f t="shared" si="7"/>
        <v>000100005002169</v>
      </c>
    </row>
    <row r="543" spans="1:11" s="3" customFormat="1">
      <c r="A543" s="27" t="s">
        <v>1845</v>
      </c>
      <c r="B543" s="27"/>
      <c r="C543" s="28">
        <v>4</v>
      </c>
      <c r="D543" s="35" t="s">
        <v>3355</v>
      </c>
      <c r="E543" s="35" t="s">
        <v>3417</v>
      </c>
      <c r="F543" s="35" t="s">
        <v>3986</v>
      </c>
      <c r="G543" s="35" t="s">
        <v>6993</v>
      </c>
      <c r="H543" s="35" t="s">
        <v>3420</v>
      </c>
      <c r="I543" s="35" t="s">
        <v>7558</v>
      </c>
      <c r="J543" s="35" t="s">
        <v>3417</v>
      </c>
      <c r="K543" s="35" t="str">
        <f t="shared" si="7"/>
        <v>000100005002169001</v>
      </c>
    </row>
    <row r="544" spans="1:11" s="3" customFormat="1">
      <c r="A544" s="21" t="s">
        <v>11343</v>
      </c>
      <c r="B544" s="21"/>
      <c r="C544" s="22">
        <v>3</v>
      </c>
      <c r="D544" s="23" t="s">
        <v>3355</v>
      </c>
      <c r="E544" s="23" t="s">
        <v>3417</v>
      </c>
      <c r="F544" s="23" t="s">
        <v>3986</v>
      </c>
      <c r="G544" s="23" t="s">
        <v>6993</v>
      </c>
      <c r="H544" s="23" t="s">
        <v>3420</v>
      </c>
      <c r="I544" s="23" t="s">
        <v>7559</v>
      </c>
      <c r="J544" s="23"/>
      <c r="K544" s="23" t="str">
        <f t="shared" si="7"/>
        <v>000100005002170</v>
      </c>
    </row>
    <row r="545" spans="1:11" s="3" customFormat="1">
      <c r="A545" s="27" t="s">
        <v>1845</v>
      </c>
      <c r="B545" s="27"/>
      <c r="C545" s="28">
        <v>4</v>
      </c>
      <c r="D545" s="35" t="s">
        <v>3355</v>
      </c>
      <c r="E545" s="35" t="s">
        <v>3417</v>
      </c>
      <c r="F545" s="35" t="s">
        <v>3986</v>
      </c>
      <c r="G545" s="35" t="s">
        <v>6993</v>
      </c>
      <c r="H545" s="35" t="s">
        <v>3420</v>
      </c>
      <c r="I545" s="35" t="s">
        <v>7559</v>
      </c>
      <c r="J545" s="35" t="s">
        <v>3417</v>
      </c>
      <c r="K545" s="35" t="str">
        <f t="shared" si="7"/>
        <v>000100005002170001</v>
      </c>
    </row>
    <row r="546" spans="1:11" s="3" customFormat="1">
      <c r="A546" s="27" t="s">
        <v>11344</v>
      </c>
      <c r="B546" s="27"/>
      <c r="C546" s="28">
        <v>3</v>
      </c>
      <c r="D546" s="35" t="s">
        <v>3355</v>
      </c>
      <c r="E546" s="35" t="s">
        <v>3417</v>
      </c>
      <c r="F546" s="35" t="s">
        <v>3986</v>
      </c>
      <c r="G546" s="35" t="s">
        <v>6993</v>
      </c>
      <c r="H546" s="35" t="s">
        <v>3420</v>
      </c>
      <c r="I546" s="35" t="s">
        <v>7560</v>
      </c>
      <c r="J546" s="35"/>
      <c r="K546" s="35" t="str">
        <f t="shared" si="7"/>
        <v>000100005002171</v>
      </c>
    </row>
    <row r="547" spans="1:11" s="3" customFormat="1">
      <c r="A547" s="27" t="s">
        <v>1845</v>
      </c>
      <c r="B547" s="27"/>
      <c r="C547" s="28">
        <v>4</v>
      </c>
      <c r="D547" s="35" t="s">
        <v>3355</v>
      </c>
      <c r="E547" s="35" t="s">
        <v>3417</v>
      </c>
      <c r="F547" s="35" t="s">
        <v>3986</v>
      </c>
      <c r="G547" s="35" t="s">
        <v>6993</v>
      </c>
      <c r="H547" s="35" t="s">
        <v>3420</v>
      </c>
      <c r="I547" s="35" t="s">
        <v>7560</v>
      </c>
      <c r="J547" s="35" t="s">
        <v>3417</v>
      </c>
      <c r="K547" s="35" t="str">
        <f t="shared" si="7"/>
        <v>000100005002171001</v>
      </c>
    </row>
    <row r="548" spans="1:11" s="3" customFormat="1">
      <c r="A548" s="27" t="s">
        <v>11345</v>
      </c>
      <c r="B548" s="27"/>
      <c r="C548" s="28">
        <v>3</v>
      </c>
      <c r="D548" s="35" t="s">
        <v>3355</v>
      </c>
      <c r="E548" s="35" t="s">
        <v>3417</v>
      </c>
      <c r="F548" s="35" t="s">
        <v>3986</v>
      </c>
      <c r="G548" s="35" t="s">
        <v>6993</v>
      </c>
      <c r="H548" s="35" t="s">
        <v>3420</v>
      </c>
      <c r="I548" s="35" t="s">
        <v>7561</v>
      </c>
      <c r="J548" s="35"/>
      <c r="K548" s="35" t="str">
        <f t="shared" si="7"/>
        <v>000100005002172</v>
      </c>
    </row>
    <row r="549" spans="1:11" s="3" customFormat="1">
      <c r="A549" s="27" t="s">
        <v>1845</v>
      </c>
      <c r="B549" s="27"/>
      <c r="C549" s="28">
        <v>4</v>
      </c>
      <c r="D549" s="35" t="s">
        <v>3355</v>
      </c>
      <c r="E549" s="35" t="s">
        <v>3417</v>
      </c>
      <c r="F549" s="35" t="s">
        <v>3986</v>
      </c>
      <c r="G549" s="35" t="s">
        <v>6993</v>
      </c>
      <c r="H549" s="35" t="s">
        <v>3420</v>
      </c>
      <c r="I549" s="35" t="s">
        <v>7561</v>
      </c>
      <c r="J549" s="35" t="s">
        <v>3417</v>
      </c>
      <c r="K549" s="35" t="str">
        <f t="shared" si="7"/>
        <v>000100005002172001</v>
      </c>
    </row>
    <row r="550" spans="1:11" s="3" customFormat="1">
      <c r="A550" s="27" t="s">
        <v>11346</v>
      </c>
      <c r="B550" s="27"/>
      <c r="C550" s="28">
        <v>3</v>
      </c>
      <c r="D550" s="35" t="s">
        <v>3355</v>
      </c>
      <c r="E550" s="35" t="s">
        <v>3417</v>
      </c>
      <c r="F550" s="35" t="s">
        <v>3986</v>
      </c>
      <c r="G550" s="35" t="s">
        <v>6993</v>
      </c>
      <c r="H550" s="35" t="s">
        <v>3420</v>
      </c>
      <c r="I550" s="35" t="s">
        <v>7562</v>
      </c>
      <c r="J550" s="35"/>
      <c r="K550" s="35" t="str">
        <f t="shared" si="7"/>
        <v>000100005002173</v>
      </c>
    </row>
    <row r="551" spans="1:11" s="3" customFormat="1">
      <c r="A551" s="27" t="s">
        <v>1845</v>
      </c>
      <c r="B551" s="27"/>
      <c r="C551" s="28">
        <v>4</v>
      </c>
      <c r="D551" s="35" t="s">
        <v>3355</v>
      </c>
      <c r="E551" s="35" t="s">
        <v>3417</v>
      </c>
      <c r="F551" s="35" t="s">
        <v>3986</v>
      </c>
      <c r="G551" s="35" t="s">
        <v>6993</v>
      </c>
      <c r="H551" s="35" t="s">
        <v>3420</v>
      </c>
      <c r="I551" s="35" t="s">
        <v>7562</v>
      </c>
      <c r="J551" s="35" t="s">
        <v>3417</v>
      </c>
      <c r="K551" s="35" t="str">
        <f t="shared" si="7"/>
        <v>000100005002173001</v>
      </c>
    </row>
    <row r="552" spans="1:11" s="3" customFormat="1">
      <c r="A552" s="27" t="s">
        <v>11347</v>
      </c>
      <c r="B552" s="27"/>
      <c r="C552" s="28">
        <v>3</v>
      </c>
      <c r="D552" s="35" t="s">
        <v>3355</v>
      </c>
      <c r="E552" s="35" t="s">
        <v>3417</v>
      </c>
      <c r="F552" s="35" t="s">
        <v>3986</v>
      </c>
      <c r="G552" s="35" t="s">
        <v>6993</v>
      </c>
      <c r="H552" s="35" t="s">
        <v>3420</v>
      </c>
      <c r="I552" s="35" t="s">
        <v>7563</v>
      </c>
      <c r="J552" s="35"/>
      <c r="K552" s="35" t="str">
        <f t="shared" si="7"/>
        <v>000100005002174</v>
      </c>
    </row>
    <row r="553" spans="1:11" s="3" customFormat="1">
      <c r="A553" s="27" t="s">
        <v>1845</v>
      </c>
      <c r="B553" s="27"/>
      <c r="C553" s="28">
        <v>4</v>
      </c>
      <c r="D553" s="35" t="s">
        <v>3355</v>
      </c>
      <c r="E553" s="35" t="s">
        <v>3417</v>
      </c>
      <c r="F553" s="35" t="s">
        <v>3986</v>
      </c>
      <c r="G553" s="35" t="s">
        <v>6993</v>
      </c>
      <c r="H553" s="35" t="s">
        <v>3420</v>
      </c>
      <c r="I553" s="35" t="s">
        <v>7563</v>
      </c>
      <c r="J553" s="35" t="s">
        <v>3417</v>
      </c>
      <c r="K553" s="35" t="str">
        <f t="shared" si="7"/>
        <v>000100005002174001</v>
      </c>
    </row>
    <row r="554" spans="1:11" s="3" customFormat="1">
      <c r="A554" s="27" t="s">
        <v>11348</v>
      </c>
      <c r="B554" s="27"/>
      <c r="C554" s="28">
        <v>3</v>
      </c>
      <c r="D554" s="35" t="s">
        <v>3355</v>
      </c>
      <c r="E554" s="35" t="s">
        <v>3417</v>
      </c>
      <c r="F554" s="35" t="s">
        <v>3986</v>
      </c>
      <c r="G554" s="35" t="s">
        <v>6993</v>
      </c>
      <c r="H554" s="35" t="s">
        <v>3420</v>
      </c>
      <c r="I554" s="35" t="s">
        <v>7564</v>
      </c>
      <c r="J554" s="35"/>
      <c r="K554" s="35" t="str">
        <f t="shared" si="7"/>
        <v>000100005002175</v>
      </c>
    </row>
    <row r="555" spans="1:11" s="3" customFormat="1">
      <c r="A555" s="27" t="s">
        <v>1845</v>
      </c>
      <c r="B555" s="27"/>
      <c r="C555" s="28">
        <v>4</v>
      </c>
      <c r="D555" s="35" t="s">
        <v>3355</v>
      </c>
      <c r="E555" s="35" t="s">
        <v>3417</v>
      </c>
      <c r="F555" s="35" t="s">
        <v>3986</v>
      </c>
      <c r="G555" s="35" t="s">
        <v>6993</v>
      </c>
      <c r="H555" s="35" t="s">
        <v>3420</v>
      </c>
      <c r="I555" s="35" t="s">
        <v>7564</v>
      </c>
      <c r="J555" s="35" t="s">
        <v>3417</v>
      </c>
      <c r="K555" s="35" t="str">
        <f t="shared" si="7"/>
        <v>000100005002175001</v>
      </c>
    </row>
    <row r="556" spans="1:11" s="3" customFormat="1">
      <c r="A556" s="21" t="s">
        <v>11349</v>
      </c>
      <c r="B556" s="21"/>
      <c r="C556" s="22">
        <v>3</v>
      </c>
      <c r="D556" s="23" t="s">
        <v>3355</v>
      </c>
      <c r="E556" s="23" t="s">
        <v>3417</v>
      </c>
      <c r="F556" s="23" t="s">
        <v>3986</v>
      </c>
      <c r="G556" s="23" t="s">
        <v>6993</v>
      </c>
      <c r="H556" s="23" t="s">
        <v>3420</v>
      </c>
      <c r="I556" s="23" t="s">
        <v>7565</v>
      </c>
      <c r="J556" s="23"/>
      <c r="K556" s="23" t="str">
        <f t="shared" si="7"/>
        <v>000100005002176</v>
      </c>
    </row>
    <row r="557" spans="1:11" s="3" customFormat="1">
      <c r="A557" s="27" t="s">
        <v>1845</v>
      </c>
      <c r="B557" s="27"/>
      <c r="C557" s="28">
        <v>4</v>
      </c>
      <c r="D557" s="35" t="s">
        <v>3355</v>
      </c>
      <c r="E557" s="35" t="s">
        <v>3417</v>
      </c>
      <c r="F557" s="35" t="s">
        <v>3986</v>
      </c>
      <c r="G557" s="35" t="s">
        <v>6993</v>
      </c>
      <c r="H557" s="35" t="s">
        <v>3420</v>
      </c>
      <c r="I557" s="35" t="s">
        <v>7565</v>
      </c>
      <c r="J557" s="35" t="s">
        <v>3417</v>
      </c>
      <c r="K557" s="35" t="str">
        <f t="shared" si="7"/>
        <v>000100005002176001</v>
      </c>
    </row>
    <row r="558" spans="1:11" s="3" customFormat="1">
      <c r="A558" s="27" t="s">
        <v>11350</v>
      </c>
      <c r="B558" s="27"/>
      <c r="C558" s="22">
        <v>3</v>
      </c>
      <c r="D558" s="23" t="s">
        <v>3355</v>
      </c>
      <c r="E558" s="23" t="s">
        <v>3417</v>
      </c>
      <c r="F558" s="23" t="s">
        <v>3986</v>
      </c>
      <c r="G558" s="23" t="s">
        <v>6993</v>
      </c>
      <c r="H558" s="23" t="s">
        <v>3420</v>
      </c>
      <c r="I558" s="35" t="s">
        <v>7566</v>
      </c>
      <c r="J558" s="35"/>
      <c r="K558" s="35" t="str">
        <f t="shared" si="7"/>
        <v>000100005002177</v>
      </c>
    </row>
    <row r="559" spans="1:11" s="3" customFormat="1">
      <c r="A559" s="27" t="s">
        <v>1845</v>
      </c>
      <c r="B559" s="27"/>
      <c r="C559" s="22"/>
      <c r="D559" s="23" t="s">
        <v>3355</v>
      </c>
      <c r="E559" s="23" t="s">
        <v>3417</v>
      </c>
      <c r="F559" s="23" t="s">
        <v>3986</v>
      </c>
      <c r="G559" s="23" t="s">
        <v>6993</v>
      </c>
      <c r="H559" s="23" t="s">
        <v>3420</v>
      </c>
      <c r="I559" s="35" t="s">
        <v>7566</v>
      </c>
      <c r="J559" s="35" t="s">
        <v>3417</v>
      </c>
      <c r="K559" s="35" t="str">
        <f t="shared" si="7"/>
        <v>000100005002177001</v>
      </c>
    </row>
    <row r="560" spans="1:11" s="3" customFormat="1">
      <c r="A560" s="27" t="s">
        <v>11351</v>
      </c>
      <c r="B560" s="27"/>
      <c r="C560" s="22">
        <v>3</v>
      </c>
      <c r="D560" s="23" t="s">
        <v>3355</v>
      </c>
      <c r="E560" s="23" t="s">
        <v>3417</v>
      </c>
      <c r="F560" s="23" t="s">
        <v>3986</v>
      </c>
      <c r="G560" s="23" t="s">
        <v>6993</v>
      </c>
      <c r="H560" s="23" t="s">
        <v>3420</v>
      </c>
      <c r="I560" s="35" t="s">
        <v>7567</v>
      </c>
      <c r="J560" s="35"/>
      <c r="K560" s="35" t="str">
        <f t="shared" si="7"/>
        <v>000100005002178</v>
      </c>
    </row>
    <row r="561" spans="1:11" s="3" customFormat="1">
      <c r="A561" s="27" t="s">
        <v>1845</v>
      </c>
      <c r="B561" s="27"/>
      <c r="C561" s="22"/>
      <c r="D561" s="23" t="s">
        <v>3355</v>
      </c>
      <c r="E561" s="23" t="s">
        <v>3417</v>
      </c>
      <c r="F561" s="23" t="s">
        <v>3986</v>
      </c>
      <c r="G561" s="23" t="s">
        <v>6993</v>
      </c>
      <c r="H561" s="23" t="s">
        <v>3420</v>
      </c>
      <c r="I561" s="35" t="s">
        <v>7567</v>
      </c>
      <c r="J561" s="35" t="s">
        <v>3417</v>
      </c>
      <c r="K561" s="35" t="str">
        <f t="shared" si="7"/>
        <v>000100005002178001</v>
      </c>
    </row>
    <row r="562" spans="1:11" s="3" customFormat="1">
      <c r="A562" s="27" t="s">
        <v>11352</v>
      </c>
      <c r="B562" s="27"/>
      <c r="C562" s="22">
        <v>3</v>
      </c>
      <c r="D562" s="23" t="s">
        <v>3355</v>
      </c>
      <c r="E562" s="23" t="s">
        <v>3417</v>
      </c>
      <c r="F562" s="23" t="s">
        <v>3986</v>
      </c>
      <c r="G562" s="23" t="s">
        <v>6993</v>
      </c>
      <c r="H562" s="23" t="s">
        <v>3420</v>
      </c>
      <c r="I562" s="35" t="s">
        <v>7568</v>
      </c>
      <c r="J562" s="35"/>
      <c r="K562" s="35" t="str">
        <f t="shared" si="7"/>
        <v>000100005002179</v>
      </c>
    </row>
    <row r="563" spans="1:11" s="3" customFormat="1">
      <c r="A563" s="27" t="s">
        <v>1845</v>
      </c>
      <c r="B563" s="27"/>
      <c r="C563" s="22"/>
      <c r="D563" s="23" t="s">
        <v>3355</v>
      </c>
      <c r="E563" s="23" t="s">
        <v>3417</v>
      </c>
      <c r="F563" s="23" t="s">
        <v>3986</v>
      </c>
      <c r="G563" s="23" t="s">
        <v>6993</v>
      </c>
      <c r="H563" s="23" t="s">
        <v>3420</v>
      </c>
      <c r="I563" s="35" t="s">
        <v>7568</v>
      </c>
      <c r="J563" s="35" t="s">
        <v>3417</v>
      </c>
      <c r="K563" s="35" t="str">
        <f t="shared" si="7"/>
        <v>000100005002179001</v>
      </c>
    </row>
    <row r="564" spans="1:11" s="3" customFormat="1">
      <c r="A564" s="27" t="s">
        <v>11353</v>
      </c>
      <c r="B564" s="27"/>
      <c r="C564" s="22">
        <v>3</v>
      </c>
      <c r="D564" s="23" t="s">
        <v>3355</v>
      </c>
      <c r="E564" s="23" t="s">
        <v>3417</v>
      </c>
      <c r="F564" s="23" t="s">
        <v>3986</v>
      </c>
      <c r="G564" s="23" t="s">
        <v>6993</v>
      </c>
      <c r="H564" s="23" t="s">
        <v>3420</v>
      </c>
      <c r="I564" s="35" t="s">
        <v>7569</v>
      </c>
      <c r="J564" s="35"/>
      <c r="K564" s="35" t="str">
        <f t="shared" si="7"/>
        <v>000100005002180</v>
      </c>
    </row>
    <row r="565" spans="1:11" s="3" customFormat="1">
      <c r="A565" s="27" t="s">
        <v>1845</v>
      </c>
      <c r="B565" s="27"/>
      <c r="C565" s="22"/>
      <c r="D565" s="23" t="s">
        <v>3355</v>
      </c>
      <c r="E565" s="23" t="s">
        <v>3417</v>
      </c>
      <c r="F565" s="23" t="s">
        <v>3986</v>
      </c>
      <c r="G565" s="23" t="s">
        <v>6993</v>
      </c>
      <c r="H565" s="23" t="s">
        <v>3420</v>
      </c>
      <c r="I565" s="35" t="s">
        <v>7569</v>
      </c>
      <c r="J565" s="35" t="s">
        <v>3417</v>
      </c>
      <c r="K565" s="35" t="str">
        <f t="shared" si="7"/>
        <v>000100005002180001</v>
      </c>
    </row>
    <row r="566" spans="1:11" s="3" customFormat="1">
      <c r="A566" s="27" t="s">
        <v>11354</v>
      </c>
      <c r="B566" s="27"/>
      <c r="C566" s="22">
        <v>3</v>
      </c>
      <c r="D566" s="23" t="s">
        <v>3355</v>
      </c>
      <c r="E566" s="23" t="s">
        <v>3417</v>
      </c>
      <c r="F566" s="23" t="s">
        <v>3986</v>
      </c>
      <c r="G566" s="23" t="s">
        <v>6993</v>
      </c>
      <c r="H566" s="23" t="s">
        <v>3420</v>
      </c>
      <c r="I566" s="35" t="s">
        <v>7570</v>
      </c>
      <c r="J566" s="35"/>
      <c r="K566" s="35" t="str">
        <f t="shared" si="7"/>
        <v>000100005002181</v>
      </c>
    </row>
    <row r="567" spans="1:11" s="3" customFormat="1">
      <c r="A567" s="27" t="s">
        <v>1845</v>
      </c>
      <c r="B567" s="27"/>
      <c r="C567" s="22"/>
      <c r="D567" s="23" t="s">
        <v>3355</v>
      </c>
      <c r="E567" s="23" t="s">
        <v>3417</v>
      </c>
      <c r="F567" s="23" t="s">
        <v>3986</v>
      </c>
      <c r="G567" s="23" t="s">
        <v>6993</v>
      </c>
      <c r="H567" s="23" t="s">
        <v>3420</v>
      </c>
      <c r="I567" s="35" t="s">
        <v>7570</v>
      </c>
      <c r="J567" s="35" t="s">
        <v>3417</v>
      </c>
      <c r="K567" s="35" t="str">
        <f t="shared" si="7"/>
        <v>000100005002181001</v>
      </c>
    </row>
    <row r="568" spans="1:11" s="3" customFormat="1">
      <c r="A568" s="27" t="s">
        <v>11355</v>
      </c>
      <c r="B568" s="27"/>
      <c r="C568" s="22">
        <v>3</v>
      </c>
      <c r="D568" s="23" t="s">
        <v>3355</v>
      </c>
      <c r="E568" s="23" t="s">
        <v>3417</v>
      </c>
      <c r="F568" s="23" t="s">
        <v>3986</v>
      </c>
      <c r="G568" s="23" t="s">
        <v>6993</v>
      </c>
      <c r="H568" s="23" t="s">
        <v>3420</v>
      </c>
      <c r="I568" s="35" t="s">
        <v>7571</v>
      </c>
      <c r="J568" s="35"/>
      <c r="K568" s="35" t="str">
        <f t="shared" si="7"/>
        <v>000100005002182</v>
      </c>
    </row>
    <row r="569" spans="1:11" s="3" customFormat="1">
      <c r="A569" s="27" t="s">
        <v>1845</v>
      </c>
      <c r="B569" s="27"/>
      <c r="C569" s="22"/>
      <c r="D569" s="23" t="s">
        <v>3355</v>
      </c>
      <c r="E569" s="23" t="s">
        <v>3417</v>
      </c>
      <c r="F569" s="23" t="s">
        <v>3986</v>
      </c>
      <c r="G569" s="23" t="s">
        <v>6993</v>
      </c>
      <c r="H569" s="23" t="s">
        <v>3420</v>
      </c>
      <c r="I569" s="35" t="s">
        <v>7571</v>
      </c>
      <c r="J569" s="35" t="s">
        <v>3417</v>
      </c>
      <c r="K569" s="35" t="str">
        <f t="shared" si="7"/>
        <v>000100005002182001</v>
      </c>
    </row>
    <row r="570" spans="1:11" s="3" customFormat="1">
      <c r="A570" s="27" t="s">
        <v>11356</v>
      </c>
      <c r="B570" s="27"/>
      <c r="C570" s="22">
        <v>3</v>
      </c>
      <c r="D570" s="23" t="s">
        <v>3355</v>
      </c>
      <c r="E570" s="23" t="s">
        <v>3417</v>
      </c>
      <c r="F570" s="23" t="s">
        <v>3986</v>
      </c>
      <c r="G570" s="23" t="s">
        <v>6993</v>
      </c>
      <c r="H570" s="23" t="s">
        <v>3420</v>
      </c>
      <c r="I570" s="35" t="s">
        <v>7572</v>
      </c>
      <c r="J570" s="35"/>
      <c r="K570" s="35" t="str">
        <f t="shared" si="7"/>
        <v>000100005002183</v>
      </c>
    </row>
    <row r="571" spans="1:11" s="3" customFormat="1">
      <c r="A571" s="27" t="s">
        <v>1845</v>
      </c>
      <c r="B571" s="27"/>
      <c r="C571" s="22"/>
      <c r="D571" s="23" t="s">
        <v>3355</v>
      </c>
      <c r="E571" s="23" t="s">
        <v>3417</v>
      </c>
      <c r="F571" s="23" t="s">
        <v>3986</v>
      </c>
      <c r="G571" s="23" t="s">
        <v>6993</v>
      </c>
      <c r="H571" s="23" t="s">
        <v>3420</v>
      </c>
      <c r="I571" s="35" t="s">
        <v>7572</v>
      </c>
      <c r="J571" s="35" t="s">
        <v>3417</v>
      </c>
      <c r="K571" s="35" t="str">
        <f t="shared" si="7"/>
        <v>000100005002183001</v>
      </c>
    </row>
    <row r="572" spans="1:11" s="3" customFormat="1">
      <c r="A572" s="27" t="s">
        <v>11357</v>
      </c>
      <c r="B572" s="27"/>
      <c r="C572" s="22">
        <v>3</v>
      </c>
      <c r="D572" s="23" t="s">
        <v>3355</v>
      </c>
      <c r="E572" s="23" t="s">
        <v>3417</v>
      </c>
      <c r="F572" s="23" t="s">
        <v>3986</v>
      </c>
      <c r="G572" s="23" t="s">
        <v>6993</v>
      </c>
      <c r="H572" s="23" t="s">
        <v>3420</v>
      </c>
      <c r="I572" s="35" t="s">
        <v>7573</v>
      </c>
      <c r="J572" s="35"/>
      <c r="K572" s="35" t="str">
        <f t="shared" si="7"/>
        <v>000100005002184</v>
      </c>
    </row>
    <row r="573" spans="1:11" s="3" customFormat="1">
      <c r="A573" s="27" t="s">
        <v>1845</v>
      </c>
      <c r="B573" s="27"/>
      <c r="C573" s="22"/>
      <c r="D573" s="23" t="s">
        <v>3355</v>
      </c>
      <c r="E573" s="23" t="s">
        <v>3417</v>
      </c>
      <c r="F573" s="23" t="s">
        <v>3986</v>
      </c>
      <c r="G573" s="23" t="s">
        <v>6993</v>
      </c>
      <c r="H573" s="23" t="s">
        <v>3420</v>
      </c>
      <c r="I573" s="35" t="s">
        <v>7573</v>
      </c>
      <c r="J573" s="35" t="s">
        <v>3417</v>
      </c>
      <c r="K573" s="35" t="str">
        <f t="shared" si="7"/>
        <v>000100005002184001</v>
      </c>
    </row>
    <row r="574" spans="1:11" s="3" customFormat="1">
      <c r="A574" s="27" t="s">
        <v>11358</v>
      </c>
      <c r="B574" s="27"/>
      <c r="C574" s="22">
        <v>3</v>
      </c>
      <c r="D574" s="23" t="s">
        <v>3355</v>
      </c>
      <c r="E574" s="23" t="s">
        <v>3417</v>
      </c>
      <c r="F574" s="23" t="s">
        <v>3986</v>
      </c>
      <c r="G574" s="23" t="s">
        <v>6993</v>
      </c>
      <c r="H574" s="23" t="s">
        <v>3420</v>
      </c>
      <c r="I574" s="35" t="s">
        <v>7574</v>
      </c>
      <c r="J574" s="35"/>
      <c r="K574" s="35" t="str">
        <f t="shared" si="7"/>
        <v>000100005002185</v>
      </c>
    </row>
    <row r="575" spans="1:11" s="3" customFormat="1">
      <c r="A575" s="27" t="s">
        <v>1845</v>
      </c>
      <c r="B575" s="27"/>
      <c r="C575" s="22"/>
      <c r="D575" s="23" t="s">
        <v>3355</v>
      </c>
      <c r="E575" s="23" t="s">
        <v>3417</v>
      </c>
      <c r="F575" s="23" t="s">
        <v>3986</v>
      </c>
      <c r="G575" s="23" t="s">
        <v>6993</v>
      </c>
      <c r="H575" s="23" t="s">
        <v>3420</v>
      </c>
      <c r="I575" s="35" t="s">
        <v>7574</v>
      </c>
      <c r="J575" s="35" t="s">
        <v>3417</v>
      </c>
      <c r="K575" s="35" t="str">
        <f t="shared" si="7"/>
        <v>000100005002185001</v>
      </c>
    </row>
    <row r="576" spans="1:11" s="3" customFormat="1">
      <c r="A576" s="27" t="s">
        <v>11359</v>
      </c>
      <c r="B576" s="27"/>
      <c r="C576" s="22">
        <v>3</v>
      </c>
      <c r="D576" s="23" t="s">
        <v>3355</v>
      </c>
      <c r="E576" s="23" t="s">
        <v>3417</v>
      </c>
      <c r="F576" s="23" t="s">
        <v>3986</v>
      </c>
      <c r="G576" s="23" t="s">
        <v>6993</v>
      </c>
      <c r="H576" s="23" t="s">
        <v>3420</v>
      </c>
      <c r="I576" s="35" t="s">
        <v>7575</v>
      </c>
      <c r="J576" s="35"/>
      <c r="K576" s="35" t="str">
        <f t="shared" si="7"/>
        <v>000100005002186</v>
      </c>
    </row>
    <row r="577" spans="1:11" s="3" customFormat="1">
      <c r="A577" s="27" t="s">
        <v>1845</v>
      </c>
      <c r="B577" s="27"/>
      <c r="C577" s="22"/>
      <c r="D577" s="23" t="s">
        <v>3355</v>
      </c>
      <c r="E577" s="23" t="s">
        <v>3417</v>
      </c>
      <c r="F577" s="23" t="s">
        <v>3986</v>
      </c>
      <c r="G577" s="23" t="s">
        <v>6993</v>
      </c>
      <c r="H577" s="23" t="s">
        <v>3420</v>
      </c>
      <c r="I577" s="35" t="s">
        <v>7575</v>
      </c>
      <c r="J577" s="35" t="s">
        <v>3417</v>
      </c>
      <c r="K577" s="35" t="str">
        <f t="shared" si="7"/>
        <v>000100005002186001</v>
      </c>
    </row>
    <row r="578" spans="1:11" s="3" customFormat="1">
      <c r="A578" s="27" t="s">
        <v>11360</v>
      </c>
      <c r="B578" s="27"/>
      <c r="C578" s="22">
        <v>3</v>
      </c>
      <c r="D578" s="23" t="s">
        <v>3355</v>
      </c>
      <c r="E578" s="23" t="s">
        <v>3417</v>
      </c>
      <c r="F578" s="23" t="s">
        <v>3986</v>
      </c>
      <c r="G578" s="23" t="s">
        <v>6993</v>
      </c>
      <c r="H578" s="23" t="s">
        <v>3420</v>
      </c>
      <c r="I578" s="35" t="s">
        <v>7576</v>
      </c>
      <c r="J578" s="35"/>
      <c r="K578" s="35" t="str">
        <f t="shared" si="7"/>
        <v>000100005002187</v>
      </c>
    </row>
    <row r="579" spans="1:11" s="3" customFormat="1">
      <c r="A579" s="27" t="s">
        <v>1845</v>
      </c>
      <c r="B579" s="27"/>
      <c r="C579" s="22"/>
      <c r="D579" s="23" t="s">
        <v>3355</v>
      </c>
      <c r="E579" s="23" t="s">
        <v>3417</v>
      </c>
      <c r="F579" s="23" t="s">
        <v>3986</v>
      </c>
      <c r="G579" s="23" t="s">
        <v>6993</v>
      </c>
      <c r="H579" s="23" t="s">
        <v>3420</v>
      </c>
      <c r="I579" s="35" t="s">
        <v>7576</v>
      </c>
      <c r="J579" s="35" t="s">
        <v>3417</v>
      </c>
      <c r="K579" s="35" t="str">
        <f t="shared" si="7"/>
        <v>000100005002187001</v>
      </c>
    </row>
    <row r="580" spans="1:11" s="3" customFormat="1">
      <c r="A580" s="27" t="s">
        <v>11361</v>
      </c>
      <c r="B580" s="27"/>
      <c r="C580" s="22">
        <v>3</v>
      </c>
      <c r="D580" s="23" t="s">
        <v>3355</v>
      </c>
      <c r="E580" s="23" t="s">
        <v>3417</v>
      </c>
      <c r="F580" s="23" t="s">
        <v>3986</v>
      </c>
      <c r="G580" s="23" t="s">
        <v>6993</v>
      </c>
      <c r="H580" s="23" t="s">
        <v>3420</v>
      </c>
      <c r="I580" s="35" t="s">
        <v>7577</v>
      </c>
      <c r="J580" s="35"/>
      <c r="K580" s="35" t="str">
        <f t="shared" si="7"/>
        <v>000100005002188</v>
      </c>
    </row>
    <row r="581" spans="1:11" s="3" customFormat="1">
      <c r="A581" s="27" t="s">
        <v>1845</v>
      </c>
      <c r="B581" s="27"/>
      <c r="C581" s="22"/>
      <c r="D581" s="23" t="s">
        <v>3355</v>
      </c>
      <c r="E581" s="23" t="s">
        <v>3417</v>
      </c>
      <c r="F581" s="23" t="s">
        <v>3986</v>
      </c>
      <c r="G581" s="23" t="s">
        <v>6993</v>
      </c>
      <c r="H581" s="23" t="s">
        <v>3420</v>
      </c>
      <c r="I581" s="35" t="s">
        <v>7577</v>
      </c>
      <c r="J581" s="35" t="s">
        <v>3417</v>
      </c>
      <c r="K581" s="35" t="str">
        <f t="shared" si="7"/>
        <v>000100005002188001</v>
      </c>
    </row>
    <row r="582" spans="1:11" s="3" customFormat="1">
      <c r="A582" s="27" t="s">
        <v>11362</v>
      </c>
      <c r="B582" s="27"/>
      <c r="C582" s="22">
        <v>3</v>
      </c>
      <c r="D582" s="23" t="s">
        <v>3355</v>
      </c>
      <c r="E582" s="23" t="s">
        <v>3417</v>
      </c>
      <c r="F582" s="23" t="s">
        <v>3986</v>
      </c>
      <c r="G582" s="23" t="s">
        <v>6993</v>
      </c>
      <c r="H582" s="23" t="s">
        <v>3420</v>
      </c>
      <c r="I582" s="35" t="s">
        <v>7578</v>
      </c>
      <c r="J582" s="35"/>
      <c r="K582" s="35" t="str">
        <f t="shared" si="7"/>
        <v>000100005002189</v>
      </c>
    </row>
    <row r="583" spans="1:11" s="3" customFormat="1">
      <c r="A583" s="27" t="s">
        <v>1845</v>
      </c>
      <c r="B583" s="27"/>
      <c r="C583" s="22"/>
      <c r="D583" s="23" t="s">
        <v>3355</v>
      </c>
      <c r="E583" s="23" t="s">
        <v>3417</v>
      </c>
      <c r="F583" s="23" t="s">
        <v>3986</v>
      </c>
      <c r="G583" s="23" t="s">
        <v>6993</v>
      </c>
      <c r="H583" s="23" t="s">
        <v>3420</v>
      </c>
      <c r="I583" s="35" t="s">
        <v>7578</v>
      </c>
      <c r="J583" s="35" t="s">
        <v>3417</v>
      </c>
      <c r="K583" s="35" t="str">
        <f t="shared" si="7"/>
        <v>000100005002189001</v>
      </c>
    </row>
    <row r="584" spans="1:11" s="3" customFormat="1">
      <c r="A584" s="27" t="s">
        <v>11363</v>
      </c>
      <c r="B584" s="27"/>
      <c r="C584" s="22">
        <v>3</v>
      </c>
      <c r="D584" s="23" t="s">
        <v>3355</v>
      </c>
      <c r="E584" s="23" t="s">
        <v>3417</v>
      </c>
      <c r="F584" s="23" t="s">
        <v>3986</v>
      </c>
      <c r="G584" s="23" t="s">
        <v>6993</v>
      </c>
      <c r="H584" s="23" t="s">
        <v>3420</v>
      </c>
      <c r="I584" s="35" t="s">
        <v>7579</v>
      </c>
      <c r="J584" s="35"/>
      <c r="K584" s="35" t="str">
        <f t="shared" si="7"/>
        <v>000100005002190</v>
      </c>
    </row>
    <row r="585" spans="1:11" s="3" customFormat="1">
      <c r="A585" s="27" t="s">
        <v>1845</v>
      </c>
      <c r="B585" s="27"/>
      <c r="C585" s="22"/>
      <c r="D585" s="23" t="s">
        <v>3355</v>
      </c>
      <c r="E585" s="23" t="s">
        <v>3417</v>
      </c>
      <c r="F585" s="23" t="s">
        <v>3986</v>
      </c>
      <c r="G585" s="23" t="s">
        <v>6993</v>
      </c>
      <c r="H585" s="23" t="s">
        <v>3420</v>
      </c>
      <c r="I585" s="35" t="s">
        <v>7579</v>
      </c>
      <c r="J585" s="35" t="s">
        <v>3417</v>
      </c>
      <c r="K585" s="35" t="str">
        <f t="shared" si="7"/>
        <v>000100005002190001</v>
      </c>
    </row>
    <row r="586" spans="1:11" s="3" customFormat="1">
      <c r="A586" s="27" t="s">
        <v>11364</v>
      </c>
      <c r="B586" s="27"/>
      <c r="C586" s="22">
        <v>3</v>
      </c>
      <c r="D586" s="23" t="s">
        <v>3355</v>
      </c>
      <c r="E586" s="23" t="s">
        <v>3417</v>
      </c>
      <c r="F586" s="23" t="s">
        <v>3986</v>
      </c>
      <c r="G586" s="23" t="s">
        <v>6993</v>
      </c>
      <c r="H586" s="23" t="s">
        <v>3420</v>
      </c>
      <c r="I586" s="35" t="s">
        <v>7580</v>
      </c>
      <c r="J586" s="35"/>
      <c r="K586" s="35" t="str">
        <f t="shared" si="7"/>
        <v>000100005002191</v>
      </c>
    </row>
    <row r="587" spans="1:11" s="3" customFormat="1">
      <c r="A587" s="27" t="s">
        <v>1845</v>
      </c>
      <c r="B587" s="27"/>
      <c r="C587" s="22"/>
      <c r="D587" s="23" t="s">
        <v>3355</v>
      </c>
      <c r="E587" s="23" t="s">
        <v>3417</v>
      </c>
      <c r="F587" s="23" t="s">
        <v>3986</v>
      </c>
      <c r="G587" s="23" t="s">
        <v>6993</v>
      </c>
      <c r="H587" s="23" t="s">
        <v>3420</v>
      </c>
      <c r="I587" s="35" t="s">
        <v>7580</v>
      </c>
      <c r="J587" s="35" t="s">
        <v>3417</v>
      </c>
      <c r="K587" s="35" t="str">
        <f t="shared" si="7"/>
        <v>000100005002191001</v>
      </c>
    </row>
    <row r="588" spans="1:11" s="3" customFormat="1">
      <c r="A588" s="27" t="s">
        <v>11365</v>
      </c>
      <c r="B588" s="27"/>
      <c r="C588" s="22">
        <v>3</v>
      </c>
      <c r="D588" s="23" t="s">
        <v>3355</v>
      </c>
      <c r="E588" s="23" t="s">
        <v>3417</v>
      </c>
      <c r="F588" s="23" t="s">
        <v>3986</v>
      </c>
      <c r="G588" s="23" t="s">
        <v>6993</v>
      </c>
      <c r="H588" s="23" t="s">
        <v>3420</v>
      </c>
      <c r="I588" s="35" t="s">
        <v>7581</v>
      </c>
      <c r="J588" s="35"/>
      <c r="K588" s="35" t="str">
        <f t="shared" si="7"/>
        <v>000100005002192</v>
      </c>
    </row>
    <row r="589" spans="1:11" s="3" customFormat="1">
      <c r="A589" s="27" t="s">
        <v>1845</v>
      </c>
      <c r="B589" s="27"/>
      <c r="C589" s="22"/>
      <c r="D589" s="23" t="s">
        <v>3355</v>
      </c>
      <c r="E589" s="23" t="s">
        <v>3417</v>
      </c>
      <c r="F589" s="23" t="s">
        <v>3986</v>
      </c>
      <c r="G589" s="23" t="s">
        <v>6993</v>
      </c>
      <c r="H589" s="23" t="s">
        <v>3420</v>
      </c>
      <c r="I589" s="35" t="s">
        <v>7581</v>
      </c>
      <c r="J589" s="35" t="s">
        <v>3417</v>
      </c>
      <c r="K589" s="35" t="str">
        <f t="shared" si="7"/>
        <v>000100005002192001</v>
      </c>
    </row>
    <row r="590" spans="1:11" s="3" customFormat="1">
      <c r="A590" s="27" t="s">
        <v>11366</v>
      </c>
      <c r="B590" s="27"/>
      <c r="C590" s="22">
        <v>3</v>
      </c>
      <c r="D590" s="23" t="s">
        <v>3355</v>
      </c>
      <c r="E590" s="23" t="s">
        <v>3417</v>
      </c>
      <c r="F590" s="23" t="s">
        <v>3986</v>
      </c>
      <c r="G590" s="23" t="s">
        <v>6993</v>
      </c>
      <c r="H590" s="23" t="s">
        <v>3420</v>
      </c>
      <c r="I590" s="35" t="s">
        <v>7582</v>
      </c>
      <c r="J590" s="35"/>
      <c r="K590" s="35" t="str">
        <f t="shared" si="7"/>
        <v>000100005002193</v>
      </c>
    </row>
    <row r="591" spans="1:11" s="3" customFormat="1">
      <c r="A591" s="27" t="s">
        <v>1845</v>
      </c>
      <c r="B591" s="27"/>
      <c r="C591" s="22"/>
      <c r="D591" s="23" t="s">
        <v>3355</v>
      </c>
      <c r="E591" s="23" t="s">
        <v>3417</v>
      </c>
      <c r="F591" s="23" t="s">
        <v>3986</v>
      </c>
      <c r="G591" s="23" t="s">
        <v>6993</v>
      </c>
      <c r="H591" s="23" t="s">
        <v>3420</v>
      </c>
      <c r="I591" s="35" t="s">
        <v>7582</v>
      </c>
      <c r="J591" s="35" t="s">
        <v>3417</v>
      </c>
      <c r="K591" s="35" t="str">
        <f t="shared" si="7"/>
        <v>000100005002193001</v>
      </c>
    </row>
    <row r="592" spans="1:11" s="3" customFormat="1">
      <c r="A592" s="27" t="s">
        <v>11367</v>
      </c>
      <c r="B592" s="27"/>
      <c r="C592" s="22">
        <v>3</v>
      </c>
      <c r="D592" s="23" t="s">
        <v>3355</v>
      </c>
      <c r="E592" s="23" t="s">
        <v>3417</v>
      </c>
      <c r="F592" s="23" t="s">
        <v>3986</v>
      </c>
      <c r="G592" s="23" t="s">
        <v>6993</v>
      </c>
      <c r="H592" s="23" t="s">
        <v>3420</v>
      </c>
      <c r="I592" s="35" t="s">
        <v>7583</v>
      </c>
      <c r="J592" s="35"/>
      <c r="K592" s="35" t="str">
        <f t="shared" si="7"/>
        <v>000100005002194</v>
      </c>
    </row>
    <row r="593" spans="1:11" s="3" customFormat="1">
      <c r="A593" s="27" t="s">
        <v>1845</v>
      </c>
      <c r="B593" s="27"/>
      <c r="C593" s="22"/>
      <c r="D593" s="23" t="s">
        <v>3355</v>
      </c>
      <c r="E593" s="23" t="s">
        <v>3417</v>
      </c>
      <c r="F593" s="23" t="s">
        <v>3986</v>
      </c>
      <c r="G593" s="23" t="s">
        <v>6993</v>
      </c>
      <c r="H593" s="23" t="s">
        <v>3420</v>
      </c>
      <c r="I593" s="35" t="s">
        <v>7583</v>
      </c>
      <c r="J593" s="35" t="s">
        <v>3417</v>
      </c>
      <c r="K593" s="35" t="str">
        <f t="shared" si="7"/>
        <v>000100005002194001</v>
      </c>
    </row>
    <row r="594" spans="1:11" s="3" customFormat="1">
      <c r="A594" s="27" t="s">
        <v>11368</v>
      </c>
      <c r="B594" s="27"/>
      <c r="C594" s="22">
        <v>3</v>
      </c>
      <c r="D594" s="23" t="s">
        <v>3355</v>
      </c>
      <c r="E594" s="23" t="s">
        <v>3417</v>
      </c>
      <c r="F594" s="23" t="s">
        <v>3986</v>
      </c>
      <c r="G594" s="23" t="s">
        <v>6993</v>
      </c>
      <c r="H594" s="23" t="s">
        <v>3420</v>
      </c>
      <c r="I594" s="35" t="s">
        <v>7584</v>
      </c>
      <c r="J594" s="35"/>
      <c r="K594" s="35" t="str">
        <f t="shared" si="7"/>
        <v>000100005002195</v>
      </c>
    </row>
    <row r="595" spans="1:11" s="3" customFormat="1">
      <c r="A595" s="27" t="s">
        <v>1845</v>
      </c>
      <c r="B595" s="27"/>
      <c r="C595" s="22"/>
      <c r="D595" s="23" t="s">
        <v>3355</v>
      </c>
      <c r="E595" s="23" t="s">
        <v>3417</v>
      </c>
      <c r="F595" s="23" t="s">
        <v>3986</v>
      </c>
      <c r="G595" s="23" t="s">
        <v>6993</v>
      </c>
      <c r="H595" s="23" t="s">
        <v>3420</v>
      </c>
      <c r="I595" s="35" t="s">
        <v>7584</v>
      </c>
      <c r="J595" s="35" t="s">
        <v>3417</v>
      </c>
      <c r="K595" s="35" t="str">
        <f t="shared" si="7"/>
        <v>000100005002195001</v>
      </c>
    </row>
    <row r="596" spans="1:11" s="3" customFormat="1">
      <c r="A596" s="27" t="s">
        <v>11369</v>
      </c>
      <c r="B596" s="27"/>
      <c r="C596" s="22">
        <v>3</v>
      </c>
      <c r="D596" s="23" t="s">
        <v>3355</v>
      </c>
      <c r="E596" s="23" t="s">
        <v>3417</v>
      </c>
      <c r="F596" s="23" t="s">
        <v>3986</v>
      </c>
      <c r="G596" s="23" t="s">
        <v>6993</v>
      </c>
      <c r="H596" s="23" t="s">
        <v>3420</v>
      </c>
      <c r="I596" s="35" t="s">
        <v>7585</v>
      </c>
      <c r="J596" s="35"/>
      <c r="K596" s="35" t="str">
        <f t="shared" si="7"/>
        <v>000100005002196</v>
      </c>
    </row>
    <row r="597" spans="1:11" s="3" customFormat="1">
      <c r="A597" s="27" t="s">
        <v>1845</v>
      </c>
      <c r="B597" s="27"/>
      <c r="C597" s="22"/>
      <c r="D597" s="23" t="s">
        <v>3355</v>
      </c>
      <c r="E597" s="23" t="s">
        <v>3417</v>
      </c>
      <c r="F597" s="23" t="s">
        <v>3986</v>
      </c>
      <c r="G597" s="23" t="s">
        <v>6993</v>
      </c>
      <c r="H597" s="23" t="s">
        <v>3420</v>
      </c>
      <c r="I597" s="35" t="s">
        <v>7585</v>
      </c>
      <c r="J597" s="35" t="s">
        <v>3417</v>
      </c>
      <c r="K597" s="35" t="str">
        <f t="shared" si="7"/>
        <v>000100005002196001</v>
      </c>
    </row>
    <row r="598" spans="1:11" s="3" customFormat="1">
      <c r="A598" s="27" t="s">
        <v>11370</v>
      </c>
      <c r="B598" s="27"/>
      <c r="C598" s="22">
        <v>3</v>
      </c>
      <c r="D598" s="23" t="s">
        <v>3355</v>
      </c>
      <c r="E598" s="23" t="s">
        <v>3417</v>
      </c>
      <c r="F598" s="23" t="s">
        <v>3986</v>
      </c>
      <c r="G598" s="23" t="s">
        <v>6993</v>
      </c>
      <c r="H598" s="23" t="s">
        <v>3420</v>
      </c>
      <c r="I598" s="35" t="s">
        <v>7586</v>
      </c>
      <c r="J598" s="35"/>
      <c r="K598" s="35" t="str">
        <f t="shared" ref="K598:K688" si="8">D598&amp;E598&amp;F598&amp;G598&amp;H598&amp;I598&amp;J598</f>
        <v>000100005002197</v>
      </c>
    </row>
    <row r="599" spans="1:11" s="3" customFormat="1">
      <c r="A599" s="27" t="s">
        <v>1845</v>
      </c>
      <c r="B599" s="27"/>
      <c r="C599" s="22"/>
      <c r="D599" s="23" t="s">
        <v>3355</v>
      </c>
      <c r="E599" s="23" t="s">
        <v>3417</v>
      </c>
      <c r="F599" s="23" t="s">
        <v>3986</v>
      </c>
      <c r="G599" s="23" t="s">
        <v>6993</v>
      </c>
      <c r="H599" s="23" t="s">
        <v>3420</v>
      </c>
      <c r="I599" s="35" t="s">
        <v>7586</v>
      </c>
      <c r="J599" s="35" t="s">
        <v>3417</v>
      </c>
      <c r="K599" s="35" t="str">
        <f t="shared" si="8"/>
        <v>000100005002197001</v>
      </c>
    </row>
    <row r="600" spans="1:11" s="3" customFormat="1">
      <c r="A600" s="27" t="s">
        <v>11371</v>
      </c>
      <c r="B600" s="27"/>
      <c r="C600" s="22">
        <v>3</v>
      </c>
      <c r="D600" s="23" t="s">
        <v>3355</v>
      </c>
      <c r="E600" s="23" t="s">
        <v>3417</v>
      </c>
      <c r="F600" s="23" t="s">
        <v>3986</v>
      </c>
      <c r="G600" s="23" t="s">
        <v>6993</v>
      </c>
      <c r="H600" s="23" t="s">
        <v>3420</v>
      </c>
      <c r="I600" s="35" t="s">
        <v>7587</v>
      </c>
      <c r="J600" s="35"/>
      <c r="K600" s="35" t="str">
        <f t="shared" si="8"/>
        <v>000100005002198</v>
      </c>
    </row>
    <row r="601" spans="1:11" s="3" customFormat="1">
      <c r="A601" s="27" t="s">
        <v>1845</v>
      </c>
      <c r="B601" s="27"/>
      <c r="C601" s="22"/>
      <c r="D601" s="23" t="s">
        <v>3355</v>
      </c>
      <c r="E601" s="23" t="s">
        <v>3417</v>
      </c>
      <c r="F601" s="23" t="s">
        <v>3986</v>
      </c>
      <c r="G601" s="23" t="s">
        <v>6993</v>
      </c>
      <c r="H601" s="23" t="s">
        <v>3420</v>
      </c>
      <c r="I601" s="35" t="s">
        <v>7587</v>
      </c>
      <c r="J601" s="35" t="s">
        <v>3417</v>
      </c>
      <c r="K601" s="35" t="str">
        <f t="shared" si="8"/>
        <v>000100005002198001</v>
      </c>
    </row>
    <row r="602" spans="1:11" s="3" customFormat="1">
      <c r="A602" s="27" t="s">
        <v>11372</v>
      </c>
      <c r="B602" s="27"/>
      <c r="C602" s="22">
        <v>3</v>
      </c>
      <c r="D602" s="23" t="s">
        <v>3355</v>
      </c>
      <c r="E602" s="23" t="s">
        <v>3417</v>
      </c>
      <c r="F602" s="23" t="s">
        <v>3986</v>
      </c>
      <c r="G602" s="23" t="s">
        <v>6993</v>
      </c>
      <c r="H602" s="23" t="s">
        <v>3420</v>
      </c>
      <c r="I602" s="35" t="s">
        <v>7588</v>
      </c>
      <c r="J602" s="35"/>
      <c r="K602" s="35" t="str">
        <f t="shared" si="8"/>
        <v>000100005002199</v>
      </c>
    </row>
    <row r="603" spans="1:11" s="3" customFormat="1">
      <c r="A603" s="27" t="s">
        <v>1845</v>
      </c>
      <c r="B603" s="27"/>
      <c r="C603" s="22"/>
      <c r="D603" s="23" t="s">
        <v>3355</v>
      </c>
      <c r="E603" s="23" t="s">
        <v>3417</v>
      </c>
      <c r="F603" s="23" t="s">
        <v>3986</v>
      </c>
      <c r="G603" s="23" t="s">
        <v>6993</v>
      </c>
      <c r="H603" s="23" t="s">
        <v>3420</v>
      </c>
      <c r="I603" s="35" t="s">
        <v>7588</v>
      </c>
      <c r="J603" s="35" t="s">
        <v>3417</v>
      </c>
      <c r="K603" s="35" t="str">
        <f t="shared" si="8"/>
        <v>000100005002199001</v>
      </c>
    </row>
    <row r="604" spans="1:11" s="3" customFormat="1">
      <c r="A604" s="27" t="s">
        <v>11373</v>
      </c>
      <c r="B604" s="27"/>
      <c r="C604" s="22">
        <v>3</v>
      </c>
      <c r="D604" s="23" t="s">
        <v>3355</v>
      </c>
      <c r="E604" s="23" t="s">
        <v>3417</v>
      </c>
      <c r="F604" s="23" t="s">
        <v>3986</v>
      </c>
      <c r="G604" s="23" t="s">
        <v>6993</v>
      </c>
      <c r="H604" s="23" t="s">
        <v>3420</v>
      </c>
      <c r="I604" s="35" t="s">
        <v>7589</v>
      </c>
      <c r="J604" s="35"/>
      <c r="K604" s="35" t="str">
        <f t="shared" si="8"/>
        <v>000100005002200</v>
      </c>
    </row>
    <row r="605" spans="1:11" s="3" customFormat="1">
      <c r="A605" s="27"/>
      <c r="B605" s="27"/>
      <c r="C605" s="22"/>
      <c r="D605" s="23" t="s">
        <v>3355</v>
      </c>
      <c r="E605" s="23" t="s">
        <v>3417</v>
      </c>
      <c r="F605" s="23" t="s">
        <v>3986</v>
      </c>
      <c r="G605" s="23" t="s">
        <v>6993</v>
      </c>
      <c r="H605" s="23" t="s">
        <v>3420</v>
      </c>
      <c r="I605" s="35" t="s">
        <v>7589</v>
      </c>
      <c r="J605" s="35" t="s">
        <v>3417</v>
      </c>
      <c r="K605" s="35" t="str">
        <f t="shared" si="8"/>
        <v>000100005002200001</v>
      </c>
    </row>
    <row r="606" spans="1:11" s="3" customFormat="1">
      <c r="A606" s="27" t="s">
        <v>11374</v>
      </c>
      <c r="B606" s="27"/>
      <c r="C606" s="22">
        <v>3</v>
      </c>
      <c r="D606" s="23" t="s">
        <v>3355</v>
      </c>
      <c r="E606" s="23" t="s">
        <v>3417</v>
      </c>
      <c r="F606" s="23" t="s">
        <v>3986</v>
      </c>
      <c r="G606" s="23" t="s">
        <v>6993</v>
      </c>
      <c r="H606" s="23" t="s">
        <v>3420</v>
      </c>
      <c r="I606" s="35" t="s">
        <v>7590</v>
      </c>
      <c r="J606" s="35"/>
      <c r="K606" s="35" t="str">
        <f t="shared" si="8"/>
        <v>000100005002201</v>
      </c>
    </row>
    <row r="607" spans="1:11" s="3" customFormat="1">
      <c r="A607" s="27"/>
      <c r="B607" s="27"/>
      <c r="C607" s="22"/>
      <c r="D607" s="23" t="s">
        <v>3355</v>
      </c>
      <c r="E607" s="23" t="s">
        <v>3417</v>
      </c>
      <c r="F607" s="23" t="s">
        <v>3986</v>
      </c>
      <c r="G607" s="23" t="s">
        <v>6993</v>
      </c>
      <c r="H607" s="23" t="s">
        <v>3420</v>
      </c>
      <c r="I607" s="35" t="s">
        <v>7590</v>
      </c>
      <c r="J607" s="35" t="s">
        <v>3417</v>
      </c>
      <c r="K607" s="35" t="str">
        <f t="shared" si="8"/>
        <v>000100005002201001</v>
      </c>
    </row>
    <row r="608" spans="1:11" s="3" customFormat="1">
      <c r="A608" s="27" t="s">
        <v>11375</v>
      </c>
      <c r="B608" s="27"/>
      <c r="C608" s="22">
        <v>3</v>
      </c>
      <c r="D608" s="23" t="s">
        <v>3355</v>
      </c>
      <c r="E608" s="23" t="s">
        <v>3417</v>
      </c>
      <c r="F608" s="23" t="s">
        <v>3986</v>
      </c>
      <c r="G608" s="23" t="s">
        <v>6993</v>
      </c>
      <c r="H608" s="23" t="s">
        <v>3420</v>
      </c>
      <c r="I608" s="35" t="s">
        <v>7591</v>
      </c>
      <c r="J608" s="35"/>
      <c r="K608" s="35" t="str">
        <f t="shared" si="8"/>
        <v>000100005002202</v>
      </c>
    </row>
    <row r="609" spans="1:11" s="3" customFormat="1">
      <c r="A609" s="27"/>
      <c r="B609" s="27"/>
      <c r="C609" s="22"/>
      <c r="D609" s="23" t="s">
        <v>3355</v>
      </c>
      <c r="E609" s="23" t="s">
        <v>3417</v>
      </c>
      <c r="F609" s="23" t="s">
        <v>3986</v>
      </c>
      <c r="G609" s="23" t="s">
        <v>6993</v>
      </c>
      <c r="H609" s="23" t="s">
        <v>3420</v>
      </c>
      <c r="I609" s="35" t="s">
        <v>7591</v>
      </c>
      <c r="J609" s="35" t="s">
        <v>3417</v>
      </c>
      <c r="K609" s="35" t="str">
        <f t="shared" si="8"/>
        <v>000100005002202001</v>
      </c>
    </row>
    <row r="610" spans="1:11" s="3" customFormat="1">
      <c r="A610" s="27" t="s">
        <v>11376</v>
      </c>
      <c r="B610" s="27"/>
      <c r="C610" s="22">
        <v>3</v>
      </c>
      <c r="D610" s="23" t="s">
        <v>3355</v>
      </c>
      <c r="E610" s="23" t="s">
        <v>3417</v>
      </c>
      <c r="F610" s="23" t="s">
        <v>3986</v>
      </c>
      <c r="G610" s="23" t="s">
        <v>6993</v>
      </c>
      <c r="H610" s="23" t="s">
        <v>3420</v>
      </c>
      <c r="I610" s="35" t="s">
        <v>7592</v>
      </c>
      <c r="J610" s="35"/>
      <c r="K610" s="35" t="str">
        <f t="shared" si="8"/>
        <v>000100005002203</v>
      </c>
    </row>
    <row r="611" spans="1:11" s="3" customFormat="1">
      <c r="A611" s="27"/>
      <c r="B611" s="27"/>
      <c r="C611" s="22"/>
      <c r="D611" s="23" t="s">
        <v>3355</v>
      </c>
      <c r="E611" s="23" t="s">
        <v>3417</v>
      </c>
      <c r="F611" s="23" t="s">
        <v>3986</v>
      </c>
      <c r="G611" s="23" t="s">
        <v>6993</v>
      </c>
      <c r="H611" s="23" t="s">
        <v>3420</v>
      </c>
      <c r="I611" s="35" t="s">
        <v>7592</v>
      </c>
      <c r="J611" s="35" t="s">
        <v>3417</v>
      </c>
      <c r="K611" s="35" t="str">
        <f t="shared" si="8"/>
        <v>000100005002203001</v>
      </c>
    </row>
    <row r="612" spans="1:11" s="3" customFormat="1">
      <c r="A612" s="27" t="s">
        <v>11377</v>
      </c>
      <c r="B612" s="27"/>
      <c r="C612" s="22">
        <v>3</v>
      </c>
      <c r="D612" s="23" t="s">
        <v>3355</v>
      </c>
      <c r="E612" s="23" t="s">
        <v>3417</v>
      </c>
      <c r="F612" s="23" t="s">
        <v>3986</v>
      </c>
      <c r="G612" s="23" t="s">
        <v>6993</v>
      </c>
      <c r="H612" s="23" t="s">
        <v>3420</v>
      </c>
      <c r="I612" s="35" t="s">
        <v>7593</v>
      </c>
      <c r="J612" s="35"/>
      <c r="K612" s="35" t="str">
        <f t="shared" si="8"/>
        <v>000100005002204</v>
      </c>
    </row>
    <row r="613" spans="1:11" s="3" customFormat="1">
      <c r="A613" s="27"/>
      <c r="B613" s="27"/>
      <c r="C613" s="22"/>
      <c r="D613" s="23" t="s">
        <v>3355</v>
      </c>
      <c r="E613" s="23" t="s">
        <v>3417</v>
      </c>
      <c r="F613" s="23" t="s">
        <v>3986</v>
      </c>
      <c r="G613" s="23" t="s">
        <v>6993</v>
      </c>
      <c r="H613" s="23" t="s">
        <v>3420</v>
      </c>
      <c r="I613" s="35" t="s">
        <v>7593</v>
      </c>
      <c r="J613" s="35" t="s">
        <v>3417</v>
      </c>
      <c r="K613" s="35" t="str">
        <f t="shared" si="8"/>
        <v>000100005002204001</v>
      </c>
    </row>
    <row r="614" spans="1:11" s="3" customFormat="1">
      <c r="A614" s="27" t="s">
        <v>11378</v>
      </c>
      <c r="B614" s="27"/>
      <c r="C614" s="22">
        <v>3</v>
      </c>
      <c r="D614" s="23" t="s">
        <v>3355</v>
      </c>
      <c r="E614" s="23" t="s">
        <v>3417</v>
      </c>
      <c r="F614" s="23" t="s">
        <v>3986</v>
      </c>
      <c r="G614" s="23" t="s">
        <v>6993</v>
      </c>
      <c r="H614" s="23" t="s">
        <v>3420</v>
      </c>
      <c r="I614" s="35" t="s">
        <v>7594</v>
      </c>
      <c r="J614" s="35"/>
      <c r="K614" s="35" t="str">
        <f t="shared" si="8"/>
        <v>000100005002205</v>
      </c>
    </row>
    <row r="615" spans="1:11" s="3" customFormat="1">
      <c r="A615" s="27"/>
      <c r="B615" s="27"/>
      <c r="C615" s="22"/>
      <c r="D615" s="23" t="s">
        <v>3355</v>
      </c>
      <c r="E615" s="23" t="s">
        <v>3417</v>
      </c>
      <c r="F615" s="23" t="s">
        <v>3986</v>
      </c>
      <c r="G615" s="23" t="s">
        <v>6993</v>
      </c>
      <c r="H615" s="23" t="s">
        <v>3420</v>
      </c>
      <c r="I615" s="35" t="s">
        <v>7594</v>
      </c>
      <c r="J615" s="35" t="s">
        <v>3417</v>
      </c>
      <c r="K615" s="35" t="str">
        <f t="shared" si="8"/>
        <v>000100005002205001</v>
      </c>
    </row>
    <row r="616" spans="1:11" s="3" customFormat="1">
      <c r="A616" s="27" t="s">
        <v>11379</v>
      </c>
      <c r="B616" s="27"/>
      <c r="C616" s="22"/>
      <c r="D616" s="23" t="s">
        <v>3355</v>
      </c>
      <c r="E616" s="23" t="s">
        <v>3417</v>
      </c>
      <c r="F616" s="23" t="s">
        <v>3986</v>
      </c>
      <c r="G616" s="23" t="s">
        <v>6993</v>
      </c>
      <c r="H616" s="23" t="s">
        <v>3420</v>
      </c>
      <c r="I616" s="35" t="s">
        <v>7595</v>
      </c>
      <c r="J616" s="35"/>
      <c r="K616" s="35" t="str">
        <f t="shared" si="8"/>
        <v>000100005002206</v>
      </c>
    </row>
    <row r="617" spans="1:11" s="3" customFormat="1">
      <c r="A617" s="27"/>
      <c r="B617" s="27"/>
      <c r="C617" s="22"/>
      <c r="D617" s="23" t="s">
        <v>3355</v>
      </c>
      <c r="E617" s="23" t="s">
        <v>3417</v>
      </c>
      <c r="F617" s="23" t="s">
        <v>3986</v>
      </c>
      <c r="G617" s="23" t="s">
        <v>6993</v>
      </c>
      <c r="H617" s="23" t="s">
        <v>3420</v>
      </c>
      <c r="I617" s="35" t="s">
        <v>7595</v>
      </c>
      <c r="J617" s="35" t="s">
        <v>3417</v>
      </c>
      <c r="K617" s="35" t="str">
        <f t="shared" si="8"/>
        <v>000100005002206001</v>
      </c>
    </row>
    <row r="618" spans="1:11" s="3" customFormat="1">
      <c r="A618" s="27" t="s">
        <v>11380</v>
      </c>
      <c r="B618" s="27"/>
      <c r="C618" s="22"/>
      <c r="D618" s="23" t="s">
        <v>3355</v>
      </c>
      <c r="E618" s="23" t="s">
        <v>3417</v>
      </c>
      <c r="F618" s="23" t="s">
        <v>3986</v>
      </c>
      <c r="G618" s="23" t="s">
        <v>6993</v>
      </c>
      <c r="H618" s="23" t="s">
        <v>3420</v>
      </c>
      <c r="I618" s="35" t="s">
        <v>7596</v>
      </c>
      <c r="J618" s="35"/>
      <c r="K618" s="35" t="str">
        <f t="shared" si="8"/>
        <v>000100005002207</v>
      </c>
    </row>
    <row r="619" spans="1:11" s="3" customFormat="1">
      <c r="A619" s="27"/>
      <c r="B619" s="27"/>
      <c r="C619" s="22"/>
      <c r="D619" s="23" t="s">
        <v>3355</v>
      </c>
      <c r="E619" s="23" t="s">
        <v>3417</v>
      </c>
      <c r="F619" s="23" t="s">
        <v>3986</v>
      </c>
      <c r="G619" s="23" t="s">
        <v>6993</v>
      </c>
      <c r="H619" s="23" t="s">
        <v>3420</v>
      </c>
      <c r="I619" s="35" t="s">
        <v>7596</v>
      </c>
      <c r="J619" s="35" t="s">
        <v>3417</v>
      </c>
      <c r="K619" s="35" t="str">
        <f t="shared" si="8"/>
        <v>000100005002207001</v>
      </c>
    </row>
    <row r="620" spans="1:11" s="3" customFormat="1">
      <c r="A620" s="27" t="s">
        <v>11381</v>
      </c>
      <c r="B620" s="27"/>
      <c r="C620" s="22"/>
      <c r="D620" s="23" t="s">
        <v>3355</v>
      </c>
      <c r="E620" s="23" t="s">
        <v>3417</v>
      </c>
      <c r="F620" s="23" t="s">
        <v>3986</v>
      </c>
      <c r="G620" s="23" t="s">
        <v>6993</v>
      </c>
      <c r="H620" s="23" t="s">
        <v>3420</v>
      </c>
      <c r="I620" s="35" t="s">
        <v>7597</v>
      </c>
      <c r="J620" s="35"/>
      <c r="K620" s="35" t="str">
        <f t="shared" si="8"/>
        <v>000100005002208</v>
      </c>
    </row>
    <row r="621" spans="1:11" s="3" customFormat="1">
      <c r="A621" s="27"/>
      <c r="B621" s="27"/>
      <c r="C621" s="22"/>
      <c r="D621" s="23" t="s">
        <v>3355</v>
      </c>
      <c r="E621" s="23" t="s">
        <v>3417</v>
      </c>
      <c r="F621" s="23" t="s">
        <v>3986</v>
      </c>
      <c r="G621" s="23" t="s">
        <v>6993</v>
      </c>
      <c r="H621" s="23" t="s">
        <v>3420</v>
      </c>
      <c r="I621" s="35" t="s">
        <v>7597</v>
      </c>
      <c r="J621" s="35" t="s">
        <v>3417</v>
      </c>
      <c r="K621" s="35" t="str">
        <f t="shared" si="8"/>
        <v>000100005002208001</v>
      </c>
    </row>
    <row r="622" spans="1:11" s="3" customFormat="1">
      <c r="A622" s="27" t="s">
        <v>11382</v>
      </c>
      <c r="B622" s="27"/>
      <c r="C622" s="22"/>
      <c r="D622" s="23" t="s">
        <v>3355</v>
      </c>
      <c r="E622" s="23" t="s">
        <v>3417</v>
      </c>
      <c r="F622" s="23" t="s">
        <v>3986</v>
      </c>
      <c r="G622" s="23" t="s">
        <v>6993</v>
      </c>
      <c r="H622" s="23" t="s">
        <v>3420</v>
      </c>
      <c r="I622" s="35" t="s">
        <v>7598</v>
      </c>
      <c r="J622" s="35"/>
      <c r="K622" s="35" t="str">
        <f t="shared" si="8"/>
        <v>000100005002209</v>
      </c>
    </row>
    <row r="623" spans="1:11" s="3" customFormat="1">
      <c r="A623" s="27"/>
      <c r="B623" s="27"/>
      <c r="C623" s="22"/>
      <c r="D623" s="23" t="s">
        <v>3355</v>
      </c>
      <c r="E623" s="23" t="s">
        <v>3417</v>
      </c>
      <c r="F623" s="23" t="s">
        <v>3986</v>
      </c>
      <c r="G623" s="23" t="s">
        <v>6993</v>
      </c>
      <c r="H623" s="23" t="s">
        <v>3420</v>
      </c>
      <c r="I623" s="35" t="s">
        <v>7598</v>
      </c>
      <c r="J623" s="35" t="s">
        <v>3417</v>
      </c>
      <c r="K623" s="35" t="str">
        <f t="shared" si="8"/>
        <v>000100005002209001</v>
      </c>
    </row>
    <row r="624" spans="1:11" s="3" customFormat="1">
      <c r="A624" s="27" t="s">
        <v>11383</v>
      </c>
      <c r="B624" s="27"/>
      <c r="C624" s="22"/>
      <c r="D624" s="23" t="s">
        <v>3355</v>
      </c>
      <c r="E624" s="23" t="s">
        <v>3417</v>
      </c>
      <c r="F624" s="23" t="s">
        <v>3986</v>
      </c>
      <c r="G624" s="23" t="s">
        <v>6993</v>
      </c>
      <c r="H624" s="23" t="s">
        <v>3420</v>
      </c>
      <c r="I624" s="35" t="s">
        <v>7599</v>
      </c>
      <c r="J624" s="35"/>
      <c r="K624" s="35" t="str">
        <f t="shared" si="8"/>
        <v>000100005002210</v>
      </c>
    </row>
    <row r="625" spans="1:11" s="3" customFormat="1">
      <c r="A625" s="27"/>
      <c r="B625" s="27"/>
      <c r="C625" s="22"/>
      <c r="D625" s="23" t="s">
        <v>3355</v>
      </c>
      <c r="E625" s="23" t="s">
        <v>3417</v>
      </c>
      <c r="F625" s="23" t="s">
        <v>3986</v>
      </c>
      <c r="G625" s="23" t="s">
        <v>6993</v>
      </c>
      <c r="H625" s="23" t="s">
        <v>3420</v>
      </c>
      <c r="I625" s="35" t="s">
        <v>7599</v>
      </c>
      <c r="J625" s="35" t="s">
        <v>3417</v>
      </c>
      <c r="K625" s="35" t="str">
        <f t="shared" si="8"/>
        <v>000100005002210001</v>
      </c>
    </row>
    <row r="626" spans="1:11" s="3" customFormat="1">
      <c r="A626" s="27" t="s">
        <v>11384</v>
      </c>
      <c r="B626" s="27"/>
      <c r="C626" s="22"/>
      <c r="D626" s="23" t="s">
        <v>3355</v>
      </c>
      <c r="E626" s="23" t="s">
        <v>3417</v>
      </c>
      <c r="F626" s="23" t="s">
        <v>3986</v>
      </c>
      <c r="G626" s="23" t="s">
        <v>6993</v>
      </c>
      <c r="H626" s="23" t="s">
        <v>3420</v>
      </c>
      <c r="I626" s="35" t="s">
        <v>7600</v>
      </c>
      <c r="J626" s="35"/>
      <c r="K626" s="35" t="str">
        <f t="shared" si="8"/>
        <v>000100005002211</v>
      </c>
    </row>
    <row r="627" spans="1:11" s="3" customFormat="1">
      <c r="A627" s="27"/>
      <c r="B627" s="27"/>
      <c r="C627" s="22"/>
      <c r="D627" s="23" t="s">
        <v>3355</v>
      </c>
      <c r="E627" s="23" t="s">
        <v>3417</v>
      </c>
      <c r="F627" s="23" t="s">
        <v>3986</v>
      </c>
      <c r="G627" s="23" t="s">
        <v>6993</v>
      </c>
      <c r="H627" s="23" t="s">
        <v>3420</v>
      </c>
      <c r="I627" s="35" t="s">
        <v>7600</v>
      </c>
      <c r="J627" s="35" t="s">
        <v>3417</v>
      </c>
      <c r="K627" s="35" t="str">
        <f t="shared" si="8"/>
        <v>000100005002211001</v>
      </c>
    </row>
    <row r="628" spans="1:11" s="3" customFormat="1">
      <c r="A628" s="27" t="s">
        <v>11385</v>
      </c>
      <c r="B628" s="27"/>
      <c r="C628" s="22"/>
      <c r="D628" s="23" t="s">
        <v>3355</v>
      </c>
      <c r="E628" s="23" t="s">
        <v>3417</v>
      </c>
      <c r="F628" s="23" t="s">
        <v>3986</v>
      </c>
      <c r="G628" s="23" t="s">
        <v>6993</v>
      </c>
      <c r="H628" s="23" t="s">
        <v>3420</v>
      </c>
      <c r="I628" s="35" t="s">
        <v>7601</v>
      </c>
      <c r="J628" s="35"/>
      <c r="K628" s="35" t="str">
        <f t="shared" si="8"/>
        <v>000100005002212</v>
      </c>
    </row>
    <row r="629" spans="1:11" s="3" customFormat="1">
      <c r="A629" s="27"/>
      <c r="B629" s="27"/>
      <c r="C629" s="22"/>
      <c r="D629" s="23" t="s">
        <v>3355</v>
      </c>
      <c r="E629" s="23" t="s">
        <v>3417</v>
      </c>
      <c r="F629" s="23" t="s">
        <v>3986</v>
      </c>
      <c r="G629" s="23" t="s">
        <v>6993</v>
      </c>
      <c r="H629" s="23" t="s">
        <v>3420</v>
      </c>
      <c r="I629" s="35" t="s">
        <v>7601</v>
      </c>
      <c r="J629" s="35" t="s">
        <v>3417</v>
      </c>
      <c r="K629" s="35" t="str">
        <f t="shared" si="8"/>
        <v>000100005002212001</v>
      </c>
    </row>
    <row r="630" spans="1:11" s="3" customFormat="1">
      <c r="A630" s="27" t="s">
        <v>11386</v>
      </c>
      <c r="B630" s="27"/>
      <c r="C630" s="22"/>
      <c r="D630" s="23" t="s">
        <v>3355</v>
      </c>
      <c r="E630" s="23" t="s">
        <v>3417</v>
      </c>
      <c r="F630" s="23" t="s">
        <v>3986</v>
      </c>
      <c r="G630" s="23" t="s">
        <v>6993</v>
      </c>
      <c r="H630" s="23" t="s">
        <v>3420</v>
      </c>
      <c r="I630" s="35" t="s">
        <v>7602</v>
      </c>
      <c r="J630" s="35"/>
      <c r="K630" s="35" t="str">
        <f t="shared" si="8"/>
        <v>000100005002213</v>
      </c>
    </row>
    <row r="631" spans="1:11" s="3" customFormat="1">
      <c r="A631" s="27"/>
      <c r="B631" s="27"/>
      <c r="C631" s="22"/>
      <c r="D631" s="23" t="s">
        <v>3355</v>
      </c>
      <c r="E631" s="23" t="s">
        <v>3417</v>
      </c>
      <c r="F631" s="23" t="s">
        <v>3986</v>
      </c>
      <c r="G631" s="23" t="s">
        <v>6993</v>
      </c>
      <c r="H631" s="23" t="s">
        <v>3420</v>
      </c>
      <c r="I631" s="35" t="s">
        <v>7602</v>
      </c>
      <c r="J631" s="35" t="s">
        <v>3417</v>
      </c>
      <c r="K631" s="35" t="str">
        <f t="shared" si="8"/>
        <v>000100005002213001</v>
      </c>
    </row>
    <row r="632" spans="1:11" s="3" customFormat="1">
      <c r="A632" s="27" t="s">
        <v>11387</v>
      </c>
      <c r="B632" s="27"/>
      <c r="C632" s="22"/>
      <c r="D632" s="23" t="s">
        <v>3355</v>
      </c>
      <c r="E632" s="23" t="s">
        <v>3417</v>
      </c>
      <c r="F632" s="23" t="s">
        <v>3986</v>
      </c>
      <c r="G632" s="23" t="s">
        <v>6993</v>
      </c>
      <c r="H632" s="23" t="s">
        <v>3420</v>
      </c>
      <c r="I632" s="35" t="s">
        <v>7603</v>
      </c>
      <c r="J632" s="35"/>
      <c r="K632" s="35" t="str">
        <f t="shared" si="8"/>
        <v>000100005002214</v>
      </c>
    </row>
    <row r="633" spans="1:11" s="3" customFormat="1">
      <c r="A633" s="27"/>
      <c r="B633" s="27"/>
      <c r="C633" s="22"/>
      <c r="D633" s="23" t="s">
        <v>3355</v>
      </c>
      <c r="E633" s="23" t="s">
        <v>3417</v>
      </c>
      <c r="F633" s="23" t="s">
        <v>3986</v>
      </c>
      <c r="G633" s="23" t="s">
        <v>6993</v>
      </c>
      <c r="H633" s="23" t="s">
        <v>3420</v>
      </c>
      <c r="I633" s="35" t="s">
        <v>7603</v>
      </c>
      <c r="J633" s="35" t="s">
        <v>3417</v>
      </c>
      <c r="K633" s="35" t="str">
        <f t="shared" si="8"/>
        <v>000100005002214001</v>
      </c>
    </row>
    <row r="634" spans="1:11" s="3" customFormat="1">
      <c r="A634" s="27" t="s">
        <v>11388</v>
      </c>
      <c r="B634" s="27"/>
      <c r="C634" s="22"/>
      <c r="D634" s="23" t="s">
        <v>3355</v>
      </c>
      <c r="E634" s="23" t="s">
        <v>3417</v>
      </c>
      <c r="F634" s="23" t="s">
        <v>3986</v>
      </c>
      <c r="G634" s="23" t="s">
        <v>6993</v>
      </c>
      <c r="H634" s="23" t="s">
        <v>3420</v>
      </c>
      <c r="I634" s="35" t="s">
        <v>7604</v>
      </c>
      <c r="J634" s="35"/>
      <c r="K634" s="35" t="str">
        <f t="shared" si="8"/>
        <v>000100005002215</v>
      </c>
    </row>
    <row r="635" spans="1:11" s="3" customFormat="1">
      <c r="A635" s="27"/>
      <c r="B635" s="27"/>
      <c r="C635" s="22"/>
      <c r="D635" s="23" t="s">
        <v>3355</v>
      </c>
      <c r="E635" s="23" t="s">
        <v>3417</v>
      </c>
      <c r="F635" s="23" t="s">
        <v>3986</v>
      </c>
      <c r="G635" s="23" t="s">
        <v>6993</v>
      </c>
      <c r="H635" s="23" t="s">
        <v>3420</v>
      </c>
      <c r="I635" s="35" t="s">
        <v>7604</v>
      </c>
      <c r="J635" s="35" t="s">
        <v>3417</v>
      </c>
      <c r="K635" s="35" t="str">
        <f t="shared" si="8"/>
        <v>000100005002215001</v>
      </c>
    </row>
    <row r="636" spans="1:11" s="3" customFormat="1">
      <c r="A636" s="27" t="s">
        <v>11389</v>
      </c>
      <c r="B636" s="27"/>
      <c r="C636" s="22"/>
      <c r="D636" s="23" t="s">
        <v>3355</v>
      </c>
      <c r="E636" s="23" t="s">
        <v>3417</v>
      </c>
      <c r="F636" s="23" t="s">
        <v>3986</v>
      </c>
      <c r="G636" s="23" t="s">
        <v>6993</v>
      </c>
      <c r="H636" s="23" t="s">
        <v>3420</v>
      </c>
      <c r="I636" s="35" t="s">
        <v>7605</v>
      </c>
      <c r="J636" s="35"/>
      <c r="K636" s="35" t="str">
        <f t="shared" si="8"/>
        <v>000100005002216</v>
      </c>
    </row>
    <row r="637" spans="1:11" s="3" customFormat="1">
      <c r="A637" s="27"/>
      <c r="B637" s="27"/>
      <c r="C637" s="22"/>
      <c r="D637" s="23" t="s">
        <v>3355</v>
      </c>
      <c r="E637" s="23" t="s">
        <v>3417</v>
      </c>
      <c r="F637" s="23" t="s">
        <v>3986</v>
      </c>
      <c r="G637" s="23" t="s">
        <v>6993</v>
      </c>
      <c r="H637" s="23" t="s">
        <v>3420</v>
      </c>
      <c r="I637" s="35" t="s">
        <v>7605</v>
      </c>
      <c r="J637" s="35" t="s">
        <v>3417</v>
      </c>
      <c r="K637" s="35" t="str">
        <f t="shared" si="8"/>
        <v>000100005002216001</v>
      </c>
    </row>
    <row r="638" spans="1:11" s="3" customFormat="1" ht="17.25" customHeight="1">
      <c r="A638" s="27" t="s">
        <v>11390</v>
      </c>
      <c r="B638" s="27"/>
      <c r="C638" s="22"/>
      <c r="D638" s="23" t="s">
        <v>3355</v>
      </c>
      <c r="E638" s="23" t="s">
        <v>3417</v>
      </c>
      <c r="F638" s="23" t="s">
        <v>3986</v>
      </c>
      <c r="G638" s="23" t="s">
        <v>6993</v>
      </c>
      <c r="H638" s="23" t="s">
        <v>3420</v>
      </c>
      <c r="I638" s="35" t="s">
        <v>7606</v>
      </c>
      <c r="J638" s="35"/>
      <c r="K638" s="35" t="str">
        <f t="shared" si="8"/>
        <v>000100005002217</v>
      </c>
    </row>
    <row r="639" spans="1:11" s="3" customFormat="1" ht="17.25" customHeight="1">
      <c r="A639" s="27"/>
      <c r="B639" s="27"/>
      <c r="C639" s="22"/>
      <c r="D639" s="23" t="s">
        <v>3355</v>
      </c>
      <c r="E639" s="23" t="s">
        <v>3417</v>
      </c>
      <c r="F639" s="23" t="s">
        <v>3986</v>
      </c>
      <c r="G639" s="23" t="s">
        <v>6993</v>
      </c>
      <c r="H639" s="23" t="s">
        <v>3420</v>
      </c>
      <c r="I639" s="35" t="s">
        <v>7606</v>
      </c>
      <c r="J639" s="35" t="s">
        <v>3417</v>
      </c>
      <c r="K639" s="35" t="str">
        <f t="shared" si="8"/>
        <v>000100005002217001</v>
      </c>
    </row>
    <row r="640" spans="1:11" s="3" customFormat="1">
      <c r="A640" s="27" t="s">
        <v>11391</v>
      </c>
      <c r="B640" s="27"/>
      <c r="C640" s="22"/>
      <c r="D640" s="23" t="s">
        <v>3355</v>
      </c>
      <c r="E640" s="23" t="s">
        <v>3417</v>
      </c>
      <c r="F640" s="23" t="s">
        <v>3986</v>
      </c>
      <c r="G640" s="23" t="s">
        <v>6993</v>
      </c>
      <c r="H640" s="23" t="s">
        <v>3420</v>
      </c>
      <c r="I640" s="35" t="s">
        <v>7607</v>
      </c>
      <c r="J640" s="35"/>
      <c r="K640" s="35" t="str">
        <f t="shared" si="8"/>
        <v>000100005002218</v>
      </c>
    </row>
    <row r="641" spans="1:11" s="3" customFormat="1">
      <c r="A641" s="27"/>
      <c r="B641" s="27"/>
      <c r="C641" s="22"/>
      <c r="D641" s="23" t="s">
        <v>3355</v>
      </c>
      <c r="E641" s="23" t="s">
        <v>3417</v>
      </c>
      <c r="F641" s="23" t="s">
        <v>3986</v>
      </c>
      <c r="G641" s="23" t="s">
        <v>6993</v>
      </c>
      <c r="H641" s="23" t="s">
        <v>3420</v>
      </c>
      <c r="I641" s="35" t="s">
        <v>7607</v>
      </c>
      <c r="J641" s="35" t="s">
        <v>3417</v>
      </c>
      <c r="K641" s="35" t="str">
        <f t="shared" si="8"/>
        <v>000100005002218001</v>
      </c>
    </row>
    <row r="642" spans="1:11" s="3" customFormat="1">
      <c r="A642" s="27" t="s">
        <v>11392</v>
      </c>
      <c r="B642" s="27"/>
      <c r="C642" s="22"/>
      <c r="D642" s="23" t="s">
        <v>3355</v>
      </c>
      <c r="E642" s="23" t="s">
        <v>3417</v>
      </c>
      <c r="F642" s="23" t="s">
        <v>3986</v>
      </c>
      <c r="G642" s="23" t="s">
        <v>6993</v>
      </c>
      <c r="H642" s="23" t="s">
        <v>3420</v>
      </c>
      <c r="I642" s="35" t="s">
        <v>7608</v>
      </c>
      <c r="J642" s="35"/>
      <c r="K642" s="35" t="str">
        <f t="shared" si="8"/>
        <v>000100005002219</v>
      </c>
    </row>
    <row r="643" spans="1:11" s="3" customFormat="1">
      <c r="A643" s="27"/>
      <c r="B643" s="27"/>
      <c r="C643" s="22"/>
      <c r="D643" s="23" t="s">
        <v>3355</v>
      </c>
      <c r="E643" s="23" t="s">
        <v>3417</v>
      </c>
      <c r="F643" s="23" t="s">
        <v>3986</v>
      </c>
      <c r="G643" s="23" t="s">
        <v>6993</v>
      </c>
      <c r="H643" s="23" t="s">
        <v>3420</v>
      </c>
      <c r="I643" s="35" t="s">
        <v>7608</v>
      </c>
      <c r="J643" s="35" t="s">
        <v>3417</v>
      </c>
      <c r="K643" s="35" t="str">
        <f t="shared" si="8"/>
        <v>000100005002219001</v>
      </c>
    </row>
    <row r="644" spans="1:11" s="3" customFormat="1">
      <c r="A644" s="27" t="s">
        <v>11393</v>
      </c>
      <c r="B644" s="27"/>
      <c r="C644" s="22"/>
      <c r="D644" s="23" t="s">
        <v>3355</v>
      </c>
      <c r="E644" s="23" t="s">
        <v>3417</v>
      </c>
      <c r="F644" s="23" t="s">
        <v>3986</v>
      </c>
      <c r="G644" s="23" t="s">
        <v>6993</v>
      </c>
      <c r="H644" s="23" t="s">
        <v>3420</v>
      </c>
      <c r="I644" s="35" t="s">
        <v>7609</v>
      </c>
      <c r="J644" s="35"/>
      <c r="K644" s="35" t="str">
        <f t="shared" si="8"/>
        <v>000100005002220</v>
      </c>
    </row>
    <row r="645" spans="1:11" s="3" customFormat="1">
      <c r="A645" s="27"/>
      <c r="B645" s="27"/>
      <c r="C645" s="22"/>
      <c r="D645" s="23" t="s">
        <v>3355</v>
      </c>
      <c r="E645" s="23" t="s">
        <v>3417</v>
      </c>
      <c r="F645" s="23" t="s">
        <v>3986</v>
      </c>
      <c r="G645" s="23" t="s">
        <v>6993</v>
      </c>
      <c r="H645" s="23" t="s">
        <v>3420</v>
      </c>
      <c r="I645" s="35" t="s">
        <v>7609</v>
      </c>
      <c r="J645" s="35" t="s">
        <v>3417</v>
      </c>
      <c r="K645" s="35" t="str">
        <f t="shared" si="8"/>
        <v>000100005002220001</v>
      </c>
    </row>
    <row r="646" spans="1:11" s="3" customFormat="1">
      <c r="A646" s="27" t="s">
        <v>11394</v>
      </c>
      <c r="B646" s="27"/>
      <c r="C646" s="22"/>
      <c r="D646" s="23" t="s">
        <v>3355</v>
      </c>
      <c r="E646" s="23" t="s">
        <v>3417</v>
      </c>
      <c r="F646" s="23" t="s">
        <v>3986</v>
      </c>
      <c r="G646" s="23" t="s">
        <v>6993</v>
      </c>
      <c r="H646" s="23" t="s">
        <v>3420</v>
      </c>
      <c r="I646" s="35" t="s">
        <v>7610</v>
      </c>
      <c r="J646" s="35"/>
      <c r="K646" s="35" t="str">
        <f t="shared" si="8"/>
        <v>000100005002221</v>
      </c>
    </row>
    <row r="647" spans="1:11" s="3" customFormat="1">
      <c r="A647" s="27"/>
      <c r="B647" s="27"/>
      <c r="C647" s="22"/>
      <c r="D647" s="23" t="s">
        <v>3355</v>
      </c>
      <c r="E647" s="23" t="s">
        <v>3417</v>
      </c>
      <c r="F647" s="23" t="s">
        <v>3986</v>
      </c>
      <c r="G647" s="23" t="s">
        <v>6993</v>
      </c>
      <c r="H647" s="23" t="s">
        <v>3420</v>
      </c>
      <c r="I647" s="35" t="s">
        <v>7610</v>
      </c>
      <c r="J647" s="35" t="s">
        <v>3417</v>
      </c>
      <c r="K647" s="35" t="str">
        <f t="shared" si="8"/>
        <v>000100005002221001</v>
      </c>
    </row>
    <row r="648" spans="1:11" s="3" customFormat="1">
      <c r="A648" s="27" t="s">
        <v>11395</v>
      </c>
      <c r="B648" s="27"/>
      <c r="C648" s="22"/>
      <c r="D648" s="23" t="s">
        <v>3355</v>
      </c>
      <c r="E648" s="23" t="s">
        <v>3417</v>
      </c>
      <c r="F648" s="23" t="s">
        <v>3986</v>
      </c>
      <c r="G648" s="23" t="s">
        <v>6993</v>
      </c>
      <c r="H648" s="23" t="s">
        <v>3420</v>
      </c>
      <c r="I648" s="35" t="s">
        <v>7611</v>
      </c>
      <c r="J648" s="35"/>
      <c r="K648" s="35" t="str">
        <f t="shared" si="8"/>
        <v>000100005002222</v>
      </c>
    </row>
    <row r="649" spans="1:11" s="3" customFormat="1">
      <c r="A649" s="27"/>
      <c r="B649" s="27"/>
      <c r="C649" s="22"/>
      <c r="D649" s="23" t="s">
        <v>3355</v>
      </c>
      <c r="E649" s="23" t="s">
        <v>3417</v>
      </c>
      <c r="F649" s="23" t="s">
        <v>3986</v>
      </c>
      <c r="G649" s="23" t="s">
        <v>6993</v>
      </c>
      <c r="H649" s="23" t="s">
        <v>3420</v>
      </c>
      <c r="I649" s="35" t="s">
        <v>7611</v>
      </c>
      <c r="J649" s="35" t="s">
        <v>3417</v>
      </c>
      <c r="K649" s="35" t="str">
        <f t="shared" si="8"/>
        <v>000100005002222001</v>
      </c>
    </row>
    <row r="650" spans="1:11" s="3" customFormat="1">
      <c r="A650" s="27" t="s">
        <v>11396</v>
      </c>
      <c r="B650" s="27"/>
      <c r="C650" s="22"/>
      <c r="D650" s="23" t="s">
        <v>3355</v>
      </c>
      <c r="E650" s="23" t="s">
        <v>3417</v>
      </c>
      <c r="F650" s="23" t="s">
        <v>3986</v>
      </c>
      <c r="G650" s="23" t="s">
        <v>6993</v>
      </c>
      <c r="H650" s="23" t="s">
        <v>3420</v>
      </c>
      <c r="I650" s="35" t="s">
        <v>7612</v>
      </c>
      <c r="J650" s="35"/>
      <c r="K650" s="35" t="str">
        <f t="shared" si="8"/>
        <v>000100005002223</v>
      </c>
    </row>
    <row r="651" spans="1:11" s="3" customFormat="1">
      <c r="A651" s="27"/>
      <c r="B651" s="27"/>
      <c r="C651" s="22"/>
      <c r="D651" s="23" t="s">
        <v>3355</v>
      </c>
      <c r="E651" s="23" t="s">
        <v>3417</v>
      </c>
      <c r="F651" s="23" t="s">
        <v>3986</v>
      </c>
      <c r="G651" s="23" t="s">
        <v>6993</v>
      </c>
      <c r="H651" s="23" t="s">
        <v>3420</v>
      </c>
      <c r="I651" s="35" t="s">
        <v>7612</v>
      </c>
      <c r="J651" s="35" t="s">
        <v>3417</v>
      </c>
      <c r="K651" s="35" t="str">
        <f t="shared" si="8"/>
        <v>000100005002223001</v>
      </c>
    </row>
    <row r="652" spans="1:11" s="3" customFormat="1">
      <c r="A652" s="27" t="s">
        <v>11397</v>
      </c>
      <c r="B652" s="27"/>
      <c r="C652" s="22"/>
      <c r="D652" s="23" t="s">
        <v>3355</v>
      </c>
      <c r="E652" s="23" t="s">
        <v>3417</v>
      </c>
      <c r="F652" s="23" t="s">
        <v>3986</v>
      </c>
      <c r="G652" s="23" t="s">
        <v>6993</v>
      </c>
      <c r="H652" s="23" t="s">
        <v>3420</v>
      </c>
      <c r="I652" s="35" t="s">
        <v>7613</v>
      </c>
      <c r="J652" s="35"/>
      <c r="K652" s="35" t="str">
        <f t="shared" si="8"/>
        <v>000100005002224</v>
      </c>
    </row>
    <row r="653" spans="1:11" s="3" customFormat="1">
      <c r="A653" s="27"/>
      <c r="B653" s="27"/>
      <c r="C653" s="22"/>
      <c r="D653" s="23" t="s">
        <v>3355</v>
      </c>
      <c r="E653" s="23" t="s">
        <v>3417</v>
      </c>
      <c r="F653" s="23" t="s">
        <v>3986</v>
      </c>
      <c r="G653" s="23" t="s">
        <v>6993</v>
      </c>
      <c r="H653" s="23" t="s">
        <v>3420</v>
      </c>
      <c r="I653" s="35" t="s">
        <v>7613</v>
      </c>
      <c r="J653" s="35" t="s">
        <v>3417</v>
      </c>
      <c r="K653" s="35" t="str">
        <f t="shared" si="8"/>
        <v>000100005002224001</v>
      </c>
    </row>
    <row r="654" spans="1:11" s="3" customFormat="1">
      <c r="A654" s="27" t="s">
        <v>11398</v>
      </c>
      <c r="B654" s="27"/>
      <c r="C654" s="22"/>
      <c r="D654" s="23" t="s">
        <v>3355</v>
      </c>
      <c r="E654" s="23" t="s">
        <v>3417</v>
      </c>
      <c r="F654" s="23" t="s">
        <v>3986</v>
      </c>
      <c r="G654" s="23" t="s">
        <v>6993</v>
      </c>
      <c r="H654" s="23" t="s">
        <v>3420</v>
      </c>
      <c r="I654" s="35" t="s">
        <v>7614</v>
      </c>
      <c r="J654" s="35"/>
      <c r="K654" s="35" t="str">
        <f t="shared" si="8"/>
        <v>000100005002225</v>
      </c>
    </row>
    <row r="655" spans="1:11" s="3" customFormat="1">
      <c r="A655" s="27"/>
      <c r="B655" s="27"/>
      <c r="C655" s="22"/>
      <c r="D655" s="23" t="s">
        <v>3355</v>
      </c>
      <c r="E655" s="23" t="s">
        <v>3417</v>
      </c>
      <c r="F655" s="23" t="s">
        <v>3986</v>
      </c>
      <c r="G655" s="23" t="s">
        <v>6993</v>
      </c>
      <c r="H655" s="23" t="s">
        <v>3420</v>
      </c>
      <c r="I655" s="35" t="s">
        <v>7614</v>
      </c>
      <c r="J655" s="35" t="s">
        <v>3417</v>
      </c>
      <c r="K655" s="35" t="str">
        <f t="shared" si="8"/>
        <v>000100005002225001</v>
      </c>
    </row>
    <row r="656" spans="1:11" s="3" customFormat="1">
      <c r="A656" s="27" t="s">
        <v>11399</v>
      </c>
      <c r="B656" s="27"/>
      <c r="C656" s="22"/>
      <c r="D656" s="23" t="s">
        <v>3355</v>
      </c>
      <c r="E656" s="23" t="s">
        <v>3417</v>
      </c>
      <c r="F656" s="23" t="s">
        <v>3986</v>
      </c>
      <c r="G656" s="23" t="s">
        <v>6993</v>
      </c>
      <c r="H656" s="23" t="s">
        <v>3420</v>
      </c>
      <c r="I656" s="35" t="s">
        <v>7615</v>
      </c>
      <c r="J656" s="35"/>
      <c r="K656" s="35" t="str">
        <f t="shared" si="8"/>
        <v>000100005002226</v>
      </c>
    </row>
    <row r="657" spans="1:11" s="3" customFormat="1">
      <c r="A657" s="27"/>
      <c r="B657" s="27"/>
      <c r="C657" s="22"/>
      <c r="D657" s="23" t="s">
        <v>3355</v>
      </c>
      <c r="E657" s="23" t="s">
        <v>3417</v>
      </c>
      <c r="F657" s="23" t="s">
        <v>3986</v>
      </c>
      <c r="G657" s="23" t="s">
        <v>6993</v>
      </c>
      <c r="H657" s="23" t="s">
        <v>3420</v>
      </c>
      <c r="I657" s="35" t="s">
        <v>7615</v>
      </c>
      <c r="J657" s="35" t="s">
        <v>3417</v>
      </c>
      <c r="K657" s="35" t="str">
        <f t="shared" si="8"/>
        <v>000100005002226001</v>
      </c>
    </row>
    <row r="658" spans="1:11" s="3" customFormat="1">
      <c r="A658" s="27" t="s">
        <v>11400</v>
      </c>
      <c r="B658" s="27"/>
      <c r="C658" s="22"/>
      <c r="D658" s="23" t="s">
        <v>3355</v>
      </c>
      <c r="E658" s="23" t="s">
        <v>3417</v>
      </c>
      <c r="F658" s="23" t="s">
        <v>3986</v>
      </c>
      <c r="G658" s="23" t="s">
        <v>6993</v>
      </c>
      <c r="H658" s="23" t="s">
        <v>3420</v>
      </c>
      <c r="I658" s="35" t="s">
        <v>7616</v>
      </c>
      <c r="J658" s="35"/>
      <c r="K658" s="35" t="str">
        <f t="shared" si="8"/>
        <v>000100005002227</v>
      </c>
    </row>
    <row r="659" spans="1:11" s="3" customFormat="1">
      <c r="A659" s="27"/>
      <c r="B659" s="27"/>
      <c r="C659" s="22"/>
      <c r="D659" s="23" t="s">
        <v>3355</v>
      </c>
      <c r="E659" s="23" t="s">
        <v>3417</v>
      </c>
      <c r="F659" s="23" t="s">
        <v>3986</v>
      </c>
      <c r="G659" s="23" t="s">
        <v>6993</v>
      </c>
      <c r="H659" s="23" t="s">
        <v>3420</v>
      </c>
      <c r="I659" s="35" t="s">
        <v>7616</v>
      </c>
      <c r="J659" s="35" t="s">
        <v>3417</v>
      </c>
      <c r="K659" s="35" t="str">
        <f t="shared" si="8"/>
        <v>000100005002227001</v>
      </c>
    </row>
    <row r="660" spans="1:11" s="3" customFormat="1">
      <c r="A660" s="27" t="s">
        <v>11401</v>
      </c>
      <c r="B660" s="27"/>
      <c r="C660" s="22"/>
      <c r="D660" s="23" t="s">
        <v>3355</v>
      </c>
      <c r="E660" s="23" t="s">
        <v>3417</v>
      </c>
      <c r="F660" s="23" t="s">
        <v>3986</v>
      </c>
      <c r="G660" s="23" t="s">
        <v>6993</v>
      </c>
      <c r="H660" s="23" t="s">
        <v>3420</v>
      </c>
      <c r="I660" s="35" t="s">
        <v>7617</v>
      </c>
      <c r="J660" s="35"/>
      <c r="K660" s="35" t="str">
        <f t="shared" si="8"/>
        <v>000100005002228</v>
      </c>
    </row>
    <row r="661" spans="1:11" s="3" customFormat="1">
      <c r="A661" s="27"/>
      <c r="B661" s="27"/>
      <c r="C661" s="22"/>
      <c r="D661" s="23" t="s">
        <v>3355</v>
      </c>
      <c r="E661" s="23" t="s">
        <v>3417</v>
      </c>
      <c r="F661" s="23" t="s">
        <v>3986</v>
      </c>
      <c r="G661" s="23" t="s">
        <v>6993</v>
      </c>
      <c r="H661" s="23" t="s">
        <v>3420</v>
      </c>
      <c r="I661" s="35" t="s">
        <v>7617</v>
      </c>
      <c r="J661" s="35" t="s">
        <v>3417</v>
      </c>
      <c r="K661" s="35" t="str">
        <f t="shared" si="8"/>
        <v>000100005002228001</v>
      </c>
    </row>
    <row r="662" spans="1:11" s="3" customFormat="1">
      <c r="A662" s="27" t="s">
        <v>11402</v>
      </c>
      <c r="B662" s="27"/>
      <c r="C662" s="22"/>
      <c r="D662" s="23" t="s">
        <v>3355</v>
      </c>
      <c r="E662" s="23" t="s">
        <v>3417</v>
      </c>
      <c r="F662" s="23" t="s">
        <v>3986</v>
      </c>
      <c r="G662" s="23" t="s">
        <v>6993</v>
      </c>
      <c r="H662" s="23" t="s">
        <v>3420</v>
      </c>
      <c r="I662" s="35" t="s">
        <v>7618</v>
      </c>
      <c r="J662" s="35"/>
      <c r="K662" s="35" t="str">
        <f t="shared" si="8"/>
        <v>000100005002229</v>
      </c>
    </row>
    <row r="663" spans="1:11" s="3" customFormat="1">
      <c r="A663" s="27"/>
      <c r="B663" s="27"/>
      <c r="C663" s="22"/>
      <c r="D663" s="23" t="s">
        <v>3355</v>
      </c>
      <c r="E663" s="23" t="s">
        <v>3417</v>
      </c>
      <c r="F663" s="23" t="s">
        <v>3986</v>
      </c>
      <c r="G663" s="23" t="s">
        <v>6993</v>
      </c>
      <c r="H663" s="23" t="s">
        <v>3420</v>
      </c>
      <c r="I663" s="35" t="s">
        <v>7618</v>
      </c>
      <c r="J663" s="35" t="s">
        <v>3417</v>
      </c>
      <c r="K663" s="35" t="str">
        <f t="shared" si="8"/>
        <v>000100005002229001</v>
      </c>
    </row>
    <row r="664" spans="1:11" s="3" customFormat="1">
      <c r="A664" s="27" t="s">
        <v>11403</v>
      </c>
      <c r="B664" s="27"/>
      <c r="C664" s="22"/>
      <c r="D664" s="23" t="s">
        <v>3355</v>
      </c>
      <c r="E664" s="23" t="s">
        <v>3417</v>
      </c>
      <c r="F664" s="23" t="s">
        <v>3986</v>
      </c>
      <c r="G664" s="23" t="s">
        <v>6993</v>
      </c>
      <c r="H664" s="23" t="s">
        <v>3420</v>
      </c>
      <c r="I664" s="35" t="s">
        <v>7619</v>
      </c>
      <c r="J664" s="35"/>
      <c r="K664" s="35" t="str">
        <f t="shared" si="8"/>
        <v>000100005002230</v>
      </c>
    </row>
    <row r="665" spans="1:11" s="3" customFormat="1">
      <c r="A665" s="27"/>
      <c r="B665" s="27"/>
      <c r="C665" s="22"/>
      <c r="D665" s="23" t="s">
        <v>3355</v>
      </c>
      <c r="E665" s="23" t="s">
        <v>3417</v>
      </c>
      <c r="F665" s="23" t="s">
        <v>3986</v>
      </c>
      <c r="G665" s="23" t="s">
        <v>6993</v>
      </c>
      <c r="H665" s="23" t="s">
        <v>3420</v>
      </c>
      <c r="I665" s="35" t="s">
        <v>7619</v>
      </c>
      <c r="J665" s="35" t="s">
        <v>3417</v>
      </c>
      <c r="K665" s="35" t="str">
        <f t="shared" si="8"/>
        <v>000100005002230001</v>
      </c>
    </row>
    <row r="666" spans="1:11" s="3" customFormat="1">
      <c r="A666" s="27" t="s">
        <v>11404</v>
      </c>
      <c r="B666" s="27"/>
      <c r="C666" s="22"/>
      <c r="D666" s="23" t="s">
        <v>3355</v>
      </c>
      <c r="E666" s="23" t="s">
        <v>3417</v>
      </c>
      <c r="F666" s="23" t="s">
        <v>3986</v>
      </c>
      <c r="G666" s="23" t="s">
        <v>6993</v>
      </c>
      <c r="H666" s="23" t="s">
        <v>3420</v>
      </c>
      <c r="I666" s="35" t="s">
        <v>7620</v>
      </c>
      <c r="J666" s="35"/>
      <c r="K666" s="35" t="str">
        <f t="shared" si="8"/>
        <v>000100005002231</v>
      </c>
    </row>
    <row r="667" spans="1:11" s="3" customFormat="1">
      <c r="A667" s="27"/>
      <c r="B667" s="27"/>
      <c r="C667" s="22"/>
      <c r="D667" s="23" t="s">
        <v>3355</v>
      </c>
      <c r="E667" s="23" t="s">
        <v>3417</v>
      </c>
      <c r="F667" s="23" t="s">
        <v>3986</v>
      </c>
      <c r="G667" s="23" t="s">
        <v>6993</v>
      </c>
      <c r="H667" s="23" t="s">
        <v>3420</v>
      </c>
      <c r="I667" s="35" t="s">
        <v>7620</v>
      </c>
      <c r="J667" s="35" t="s">
        <v>3417</v>
      </c>
      <c r="K667" s="35" t="str">
        <f t="shared" si="8"/>
        <v>000100005002231001</v>
      </c>
    </row>
    <row r="668" spans="1:11" s="3" customFormat="1">
      <c r="A668" s="27" t="s">
        <v>11405</v>
      </c>
      <c r="B668" s="27"/>
      <c r="C668" s="22"/>
      <c r="D668" s="23" t="s">
        <v>3355</v>
      </c>
      <c r="E668" s="23" t="s">
        <v>3417</v>
      </c>
      <c r="F668" s="23" t="s">
        <v>3986</v>
      </c>
      <c r="G668" s="23" t="s">
        <v>6993</v>
      </c>
      <c r="H668" s="23" t="s">
        <v>3420</v>
      </c>
      <c r="I668" s="35" t="s">
        <v>7621</v>
      </c>
      <c r="J668" s="35"/>
      <c r="K668" s="35" t="str">
        <f t="shared" si="8"/>
        <v>000100005002232</v>
      </c>
    </row>
    <row r="669" spans="1:11" s="3" customFormat="1">
      <c r="A669" s="27"/>
      <c r="B669" s="27"/>
      <c r="C669" s="22"/>
      <c r="D669" s="23" t="s">
        <v>3355</v>
      </c>
      <c r="E669" s="23" t="s">
        <v>3417</v>
      </c>
      <c r="F669" s="23" t="s">
        <v>3986</v>
      </c>
      <c r="G669" s="23" t="s">
        <v>6993</v>
      </c>
      <c r="H669" s="23" t="s">
        <v>3420</v>
      </c>
      <c r="I669" s="35" t="s">
        <v>7621</v>
      </c>
      <c r="J669" s="35" t="s">
        <v>3417</v>
      </c>
      <c r="K669" s="35" t="str">
        <f t="shared" si="8"/>
        <v>000100005002232001</v>
      </c>
    </row>
    <row r="670" spans="1:11" s="3" customFormat="1">
      <c r="A670" s="27" t="s">
        <v>11406</v>
      </c>
      <c r="B670" s="27"/>
      <c r="C670" s="22"/>
      <c r="D670" s="23" t="s">
        <v>3355</v>
      </c>
      <c r="E670" s="23" t="s">
        <v>3417</v>
      </c>
      <c r="F670" s="23" t="s">
        <v>3986</v>
      </c>
      <c r="G670" s="23" t="s">
        <v>6993</v>
      </c>
      <c r="H670" s="23" t="s">
        <v>3420</v>
      </c>
      <c r="I670" s="35" t="s">
        <v>7622</v>
      </c>
      <c r="J670" s="35"/>
      <c r="K670" s="35" t="str">
        <f t="shared" si="8"/>
        <v>000100005002233</v>
      </c>
    </row>
    <row r="671" spans="1:11" s="3" customFormat="1">
      <c r="A671" s="27"/>
      <c r="B671" s="27"/>
      <c r="C671" s="22"/>
      <c r="D671" s="23" t="s">
        <v>3355</v>
      </c>
      <c r="E671" s="23" t="s">
        <v>3417</v>
      </c>
      <c r="F671" s="23" t="s">
        <v>3986</v>
      </c>
      <c r="G671" s="23" t="s">
        <v>6993</v>
      </c>
      <c r="H671" s="23" t="s">
        <v>3420</v>
      </c>
      <c r="I671" s="35" t="s">
        <v>7622</v>
      </c>
      <c r="J671" s="35" t="s">
        <v>3417</v>
      </c>
      <c r="K671" s="35" t="str">
        <f t="shared" si="8"/>
        <v>000100005002233001</v>
      </c>
    </row>
    <row r="672" spans="1:11" s="3" customFormat="1">
      <c r="A672" s="27" t="s">
        <v>11407</v>
      </c>
      <c r="B672" s="27"/>
      <c r="C672" s="22"/>
      <c r="D672" s="23" t="s">
        <v>3355</v>
      </c>
      <c r="E672" s="23" t="s">
        <v>3417</v>
      </c>
      <c r="F672" s="23" t="s">
        <v>3986</v>
      </c>
      <c r="G672" s="23" t="s">
        <v>6993</v>
      </c>
      <c r="H672" s="23" t="s">
        <v>3420</v>
      </c>
      <c r="I672" s="35" t="s">
        <v>7623</v>
      </c>
      <c r="J672" s="35"/>
      <c r="K672" s="35" t="str">
        <f t="shared" si="8"/>
        <v>000100005002234</v>
      </c>
    </row>
    <row r="673" spans="1:11" s="3" customFormat="1">
      <c r="A673" s="27"/>
      <c r="B673" s="27"/>
      <c r="C673" s="22"/>
      <c r="D673" s="23" t="s">
        <v>3355</v>
      </c>
      <c r="E673" s="23" t="s">
        <v>3417</v>
      </c>
      <c r="F673" s="23" t="s">
        <v>3986</v>
      </c>
      <c r="G673" s="23" t="s">
        <v>6993</v>
      </c>
      <c r="H673" s="23" t="s">
        <v>3420</v>
      </c>
      <c r="I673" s="35" t="s">
        <v>7623</v>
      </c>
      <c r="J673" s="35" t="s">
        <v>3417</v>
      </c>
      <c r="K673" s="35" t="str">
        <f t="shared" si="8"/>
        <v>000100005002234001</v>
      </c>
    </row>
    <row r="674" spans="1:11" s="3" customFormat="1">
      <c r="A674" s="27" t="s">
        <v>11408</v>
      </c>
      <c r="B674" s="27"/>
      <c r="C674" s="22"/>
      <c r="D674" s="23" t="s">
        <v>3355</v>
      </c>
      <c r="E674" s="23" t="s">
        <v>3417</v>
      </c>
      <c r="F674" s="23" t="s">
        <v>3986</v>
      </c>
      <c r="G674" s="23" t="s">
        <v>6993</v>
      </c>
      <c r="H674" s="23" t="s">
        <v>3420</v>
      </c>
      <c r="I674" s="35" t="s">
        <v>7624</v>
      </c>
      <c r="J674" s="35"/>
      <c r="K674" s="35" t="str">
        <f t="shared" si="8"/>
        <v>000100005002235</v>
      </c>
    </row>
    <row r="675" spans="1:11" s="3" customFormat="1">
      <c r="A675" s="27"/>
      <c r="B675" s="27"/>
      <c r="C675" s="22"/>
      <c r="D675" s="23" t="s">
        <v>3355</v>
      </c>
      <c r="E675" s="23" t="s">
        <v>3417</v>
      </c>
      <c r="F675" s="23" t="s">
        <v>3986</v>
      </c>
      <c r="G675" s="23" t="s">
        <v>6993</v>
      </c>
      <c r="H675" s="23" t="s">
        <v>3420</v>
      </c>
      <c r="I675" s="35" t="s">
        <v>7624</v>
      </c>
      <c r="J675" s="35" t="s">
        <v>3417</v>
      </c>
      <c r="K675" s="35" t="str">
        <f t="shared" si="8"/>
        <v>000100005002235001</v>
      </c>
    </row>
    <row r="676" spans="1:11" s="3" customFormat="1">
      <c r="A676" s="27" t="s">
        <v>11409</v>
      </c>
      <c r="B676" s="27"/>
      <c r="C676" s="22"/>
      <c r="D676" s="23" t="s">
        <v>3355</v>
      </c>
      <c r="E676" s="23" t="s">
        <v>3417</v>
      </c>
      <c r="F676" s="23" t="s">
        <v>3986</v>
      </c>
      <c r="G676" s="23" t="s">
        <v>6993</v>
      </c>
      <c r="H676" s="23" t="s">
        <v>3420</v>
      </c>
      <c r="I676" s="35" t="s">
        <v>7625</v>
      </c>
      <c r="J676" s="35"/>
      <c r="K676" s="35" t="str">
        <f t="shared" si="8"/>
        <v>000100005002236</v>
      </c>
    </row>
    <row r="677" spans="1:11" s="3" customFormat="1">
      <c r="A677" s="27"/>
      <c r="B677" s="27"/>
      <c r="C677" s="22"/>
      <c r="D677" s="23" t="s">
        <v>3355</v>
      </c>
      <c r="E677" s="23" t="s">
        <v>3417</v>
      </c>
      <c r="F677" s="23" t="s">
        <v>3986</v>
      </c>
      <c r="G677" s="23" t="s">
        <v>6993</v>
      </c>
      <c r="H677" s="23" t="s">
        <v>3420</v>
      </c>
      <c r="I677" s="35" t="s">
        <v>7625</v>
      </c>
      <c r="J677" s="35" t="s">
        <v>3417</v>
      </c>
      <c r="K677" s="35" t="str">
        <f t="shared" si="8"/>
        <v>000100005002236001</v>
      </c>
    </row>
    <row r="678" spans="1:11" s="3" customFormat="1">
      <c r="A678" s="27" t="s">
        <v>11410</v>
      </c>
      <c r="B678" s="27"/>
      <c r="C678" s="22"/>
      <c r="D678" s="23" t="s">
        <v>3355</v>
      </c>
      <c r="E678" s="23" t="s">
        <v>3417</v>
      </c>
      <c r="F678" s="23" t="s">
        <v>3986</v>
      </c>
      <c r="G678" s="23" t="s">
        <v>6993</v>
      </c>
      <c r="H678" s="23" t="s">
        <v>3420</v>
      </c>
      <c r="I678" s="35" t="s">
        <v>7626</v>
      </c>
      <c r="J678" s="35"/>
      <c r="K678" s="35" t="str">
        <f t="shared" si="8"/>
        <v>000100005002237</v>
      </c>
    </row>
    <row r="679" spans="1:11" s="3" customFormat="1">
      <c r="A679" s="27"/>
      <c r="B679" s="27"/>
      <c r="C679" s="22"/>
      <c r="D679" s="23" t="s">
        <v>3355</v>
      </c>
      <c r="E679" s="23" t="s">
        <v>3417</v>
      </c>
      <c r="F679" s="23" t="s">
        <v>3986</v>
      </c>
      <c r="G679" s="23" t="s">
        <v>6993</v>
      </c>
      <c r="H679" s="23" t="s">
        <v>3420</v>
      </c>
      <c r="I679" s="35" t="s">
        <v>7626</v>
      </c>
      <c r="J679" s="35" t="s">
        <v>3417</v>
      </c>
      <c r="K679" s="35" t="str">
        <f t="shared" si="8"/>
        <v>000100005002237001</v>
      </c>
    </row>
    <row r="680" spans="1:11" s="3" customFormat="1">
      <c r="A680" s="27" t="s">
        <v>11411</v>
      </c>
      <c r="B680" s="27"/>
      <c r="C680" s="22"/>
      <c r="D680" s="23" t="s">
        <v>3355</v>
      </c>
      <c r="E680" s="23" t="s">
        <v>3417</v>
      </c>
      <c r="F680" s="23" t="s">
        <v>3986</v>
      </c>
      <c r="G680" s="23" t="s">
        <v>6993</v>
      </c>
      <c r="H680" s="23" t="s">
        <v>3420</v>
      </c>
      <c r="I680" s="35" t="s">
        <v>7627</v>
      </c>
      <c r="J680" s="35"/>
      <c r="K680" s="35" t="str">
        <f t="shared" si="8"/>
        <v>000100005002238</v>
      </c>
    </row>
    <row r="681" spans="1:11" s="3" customFormat="1">
      <c r="A681" s="27"/>
      <c r="B681" s="27"/>
      <c r="C681" s="22"/>
      <c r="D681" s="23" t="s">
        <v>3355</v>
      </c>
      <c r="E681" s="23" t="s">
        <v>3417</v>
      </c>
      <c r="F681" s="23" t="s">
        <v>3986</v>
      </c>
      <c r="G681" s="23" t="s">
        <v>6993</v>
      </c>
      <c r="H681" s="23" t="s">
        <v>3420</v>
      </c>
      <c r="I681" s="35" t="s">
        <v>7627</v>
      </c>
      <c r="J681" s="35" t="s">
        <v>3417</v>
      </c>
      <c r="K681" s="35" t="str">
        <f t="shared" si="8"/>
        <v>000100005002238001</v>
      </c>
    </row>
    <row r="682" spans="1:11" s="3" customFormat="1">
      <c r="A682" s="27" t="s">
        <v>11412</v>
      </c>
      <c r="B682" s="27"/>
      <c r="C682" s="22"/>
      <c r="D682" s="23" t="s">
        <v>3355</v>
      </c>
      <c r="E682" s="23" t="s">
        <v>3417</v>
      </c>
      <c r="F682" s="23" t="s">
        <v>3986</v>
      </c>
      <c r="G682" s="23" t="s">
        <v>6993</v>
      </c>
      <c r="H682" s="23" t="s">
        <v>3420</v>
      </c>
      <c r="I682" s="35" t="s">
        <v>7628</v>
      </c>
      <c r="J682" s="35"/>
      <c r="K682" s="35" t="str">
        <f t="shared" si="8"/>
        <v>000100005002239</v>
      </c>
    </row>
    <row r="683" spans="1:11" s="3" customFormat="1">
      <c r="A683" s="27"/>
      <c r="B683" s="27"/>
      <c r="C683" s="22"/>
      <c r="D683" s="23" t="s">
        <v>3355</v>
      </c>
      <c r="E683" s="23" t="s">
        <v>3417</v>
      </c>
      <c r="F683" s="23" t="s">
        <v>3986</v>
      </c>
      <c r="G683" s="23" t="s">
        <v>6993</v>
      </c>
      <c r="H683" s="23" t="s">
        <v>3420</v>
      </c>
      <c r="I683" s="35" t="s">
        <v>7628</v>
      </c>
      <c r="J683" s="35" t="s">
        <v>3417</v>
      </c>
      <c r="K683" s="35" t="str">
        <f t="shared" si="8"/>
        <v>000100005002239001</v>
      </c>
    </row>
    <row r="684" spans="1:11" s="3" customFormat="1">
      <c r="A684" s="27" t="s">
        <v>11413</v>
      </c>
      <c r="B684" s="27"/>
      <c r="C684" s="22"/>
      <c r="D684" s="23" t="s">
        <v>3355</v>
      </c>
      <c r="E684" s="23" t="s">
        <v>3417</v>
      </c>
      <c r="F684" s="23" t="s">
        <v>3986</v>
      </c>
      <c r="G684" s="23" t="s">
        <v>6993</v>
      </c>
      <c r="H684" s="23" t="s">
        <v>3420</v>
      </c>
      <c r="I684" s="35" t="s">
        <v>7629</v>
      </c>
      <c r="J684" s="35"/>
      <c r="K684" s="35" t="str">
        <f t="shared" si="8"/>
        <v>000100005002240</v>
      </c>
    </row>
    <row r="685" spans="1:11" s="3" customFormat="1">
      <c r="A685" s="27"/>
      <c r="B685" s="27"/>
      <c r="C685" s="22"/>
      <c r="D685" s="23" t="s">
        <v>3355</v>
      </c>
      <c r="E685" s="23" t="s">
        <v>3417</v>
      </c>
      <c r="F685" s="23" t="s">
        <v>3986</v>
      </c>
      <c r="G685" s="23" t="s">
        <v>6993</v>
      </c>
      <c r="H685" s="23" t="s">
        <v>3420</v>
      </c>
      <c r="I685" s="35" t="s">
        <v>7629</v>
      </c>
      <c r="J685" s="35" t="s">
        <v>3417</v>
      </c>
      <c r="K685" s="35" t="str">
        <f t="shared" si="8"/>
        <v>000100005002240001</v>
      </c>
    </row>
    <row r="686" spans="1:11" s="3" customFormat="1">
      <c r="A686" s="27" t="s">
        <v>11414</v>
      </c>
      <c r="B686" s="27"/>
      <c r="C686" s="22"/>
      <c r="D686" s="23" t="s">
        <v>3355</v>
      </c>
      <c r="E686" s="23" t="s">
        <v>3417</v>
      </c>
      <c r="F686" s="23" t="s">
        <v>3986</v>
      </c>
      <c r="G686" s="23" t="s">
        <v>6993</v>
      </c>
      <c r="H686" s="23" t="s">
        <v>3420</v>
      </c>
      <c r="I686" s="35" t="s">
        <v>7630</v>
      </c>
      <c r="J686" s="35"/>
      <c r="K686" s="35" t="str">
        <f t="shared" si="8"/>
        <v>000100005002241</v>
      </c>
    </row>
    <row r="687" spans="1:11" s="3" customFormat="1">
      <c r="A687" s="27"/>
      <c r="B687" s="27"/>
      <c r="C687" s="22"/>
      <c r="D687" s="23" t="s">
        <v>3355</v>
      </c>
      <c r="E687" s="23" t="s">
        <v>3417</v>
      </c>
      <c r="F687" s="23" t="s">
        <v>3986</v>
      </c>
      <c r="G687" s="23" t="s">
        <v>6993</v>
      </c>
      <c r="H687" s="23" t="s">
        <v>3420</v>
      </c>
      <c r="I687" s="35" t="s">
        <v>7630</v>
      </c>
      <c r="J687" s="35" t="s">
        <v>3417</v>
      </c>
      <c r="K687" s="35" t="str">
        <f t="shared" si="8"/>
        <v>000100005002241001</v>
      </c>
    </row>
    <row r="688" spans="1:11" s="3" customFormat="1">
      <c r="A688" s="27" t="s">
        <v>11415</v>
      </c>
      <c r="B688" s="27"/>
      <c r="C688" s="22"/>
      <c r="D688" s="23" t="s">
        <v>3355</v>
      </c>
      <c r="E688" s="23" t="s">
        <v>3417</v>
      </c>
      <c r="F688" s="23" t="s">
        <v>3986</v>
      </c>
      <c r="G688" s="23" t="s">
        <v>6993</v>
      </c>
      <c r="H688" s="23" t="s">
        <v>3420</v>
      </c>
      <c r="I688" s="35" t="s">
        <v>7631</v>
      </c>
      <c r="J688" s="35"/>
      <c r="K688" s="35" t="str">
        <f t="shared" si="8"/>
        <v>000100005002242</v>
      </c>
    </row>
    <row r="689" spans="1:11" s="3" customFormat="1">
      <c r="A689" s="27"/>
      <c r="B689" s="27"/>
      <c r="C689" s="22"/>
      <c r="D689" s="23" t="s">
        <v>3355</v>
      </c>
      <c r="E689" s="23" t="s">
        <v>3417</v>
      </c>
      <c r="F689" s="23" t="s">
        <v>3986</v>
      </c>
      <c r="G689" s="23" t="s">
        <v>6993</v>
      </c>
      <c r="H689" s="23" t="s">
        <v>3420</v>
      </c>
      <c r="I689" s="35" t="s">
        <v>7631</v>
      </c>
      <c r="J689" s="35" t="s">
        <v>3417</v>
      </c>
      <c r="K689" s="35" t="str">
        <f t="shared" ref="K689:K794" si="9">D689&amp;E689&amp;F689&amp;G689&amp;H689&amp;I689&amp;J689</f>
        <v>000100005002242001</v>
      </c>
    </row>
    <row r="690" spans="1:11" s="3" customFormat="1">
      <c r="A690" s="27" t="s">
        <v>11416</v>
      </c>
      <c r="B690" s="27"/>
      <c r="C690" s="22"/>
      <c r="D690" s="23" t="s">
        <v>3355</v>
      </c>
      <c r="E690" s="23" t="s">
        <v>3417</v>
      </c>
      <c r="F690" s="23" t="s">
        <v>3986</v>
      </c>
      <c r="G690" s="23" t="s">
        <v>6993</v>
      </c>
      <c r="H690" s="23" t="s">
        <v>3420</v>
      </c>
      <c r="I690" s="35" t="s">
        <v>7632</v>
      </c>
      <c r="J690" s="35"/>
      <c r="K690" s="35" t="str">
        <f t="shared" si="9"/>
        <v>000100005002243</v>
      </c>
    </row>
    <row r="691" spans="1:11" s="3" customFormat="1">
      <c r="A691" s="27"/>
      <c r="B691" s="27"/>
      <c r="C691" s="22"/>
      <c r="D691" s="23" t="s">
        <v>3355</v>
      </c>
      <c r="E691" s="23" t="s">
        <v>3417</v>
      </c>
      <c r="F691" s="23" t="s">
        <v>3986</v>
      </c>
      <c r="G691" s="23" t="s">
        <v>6993</v>
      </c>
      <c r="H691" s="23" t="s">
        <v>3420</v>
      </c>
      <c r="I691" s="35" t="s">
        <v>7632</v>
      </c>
      <c r="J691" s="35" t="s">
        <v>3417</v>
      </c>
      <c r="K691" s="35" t="str">
        <f t="shared" si="9"/>
        <v>000100005002243001</v>
      </c>
    </row>
    <row r="692" spans="1:11" s="3" customFormat="1">
      <c r="A692" s="27" t="s">
        <v>11417</v>
      </c>
      <c r="B692" s="27"/>
      <c r="C692" s="22"/>
      <c r="D692" s="23" t="s">
        <v>3355</v>
      </c>
      <c r="E692" s="23" t="s">
        <v>3417</v>
      </c>
      <c r="F692" s="23" t="s">
        <v>3986</v>
      </c>
      <c r="G692" s="23" t="s">
        <v>6993</v>
      </c>
      <c r="H692" s="23" t="s">
        <v>3420</v>
      </c>
      <c r="I692" s="35" t="s">
        <v>7633</v>
      </c>
      <c r="J692" s="35"/>
      <c r="K692" s="35" t="str">
        <f t="shared" si="9"/>
        <v>000100005002244</v>
      </c>
    </row>
    <row r="693" spans="1:11" s="3" customFormat="1">
      <c r="A693" s="27"/>
      <c r="B693" s="27"/>
      <c r="C693" s="22"/>
      <c r="D693" s="23" t="s">
        <v>3355</v>
      </c>
      <c r="E693" s="23" t="s">
        <v>3417</v>
      </c>
      <c r="F693" s="23" t="s">
        <v>3986</v>
      </c>
      <c r="G693" s="23" t="s">
        <v>6993</v>
      </c>
      <c r="H693" s="23" t="s">
        <v>3420</v>
      </c>
      <c r="I693" s="35" t="s">
        <v>7633</v>
      </c>
      <c r="J693" s="35" t="s">
        <v>3417</v>
      </c>
      <c r="K693" s="35" t="str">
        <f t="shared" si="9"/>
        <v>000100005002244001</v>
      </c>
    </row>
    <row r="694" spans="1:11" s="3" customFormat="1">
      <c r="A694" s="27" t="s">
        <v>11418</v>
      </c>
      <c r="B694" s="27"/>
      <c r="C694" s="22"/>
      <c r="D694" s="23" t="s">
        <v>3355</v>
      </c>
      <c r="E694" s="23" t="s">
        <v>3417</v>
      </c>
      <c r="F694" s="23" t="s">
        <v>3986</v>
      </c>
      <c r="G694" s="23" t="s">
        <v>6993</v>
      </c>
      <c r="H694" s="23" t="s">
        <v>3420</v>
      </c>
      <c r="I694" s="35" t="s">
        <v>7634</v>
      </c>
      <c r="J694" s="35"/>
      <c r="K694" s="35" t="str">
        <f t="shared" si="9"/>
        <v>000100005002245</v>
      </c>
    </row>
    <row r="695" spans="1:11" s="3" customFormat="1">
      <c r="A695" s="27"/>
      <c r="B695" s="27"/>
      <c r="C695" s="22"/>
      <c r="D695" s="23" t="s">
        <v>3355</v>
      </c>
      <c r="E695" s="23" t="s">
        <v>3417</v>
      </c>
      <c r="F695" s="23" t="s">
        <v>3986</v>
      </c>
      <c r="G695" s="23" t="s">
        <v>6993</v>
      </c>
      <c r="H695" s="23" t="s">
        <v>3420</v>
      </c>
      <c r="I695" s="35" t="s">
        <v>7634</v>
      </c>
      <c r="J695" s="35" t="s">
        <v>3417</v>
      </c>
      <c r="K695" s="35" t="str">
        <f t="shared" si="9"/>
        <v>000100005002245001</v>
      </c>
    </row>
    <row r="696" spans="1:11" s="3" customFormat="1">
      <c r="A696" s="27" t="s">
        <v>11419</v>
      </c>
      <c r="B696" s="27"/>
      <c r="C696" s="22"/>
      <c r="D696" s="23" t="s">
        <v>3355</v>
      </c>
      <c r="E696" s="23" t="s">
        <v>3417</v>
      </c>
      <c r="F696" s="23" t="s">
        <v>3986</v>
      </c>
      <c r="G696" s="23" t="s">
        <v>6993</v>
      </c>
      <c r="H696" s="23" t="s">
        <v>3420</v>
      </c>
      <c r="I696" s="35" t="s">
        <v>7635</v>
      </c>
      <c r="J696" s="35"/>
      <c r="K696" s="35" t="str">
        <f t="shared" si="9"/>
        <v>000100005002246</v>
      </c>
    </row>
    <row r="697" spans="1:11" s="3" customFormat="1">
      <c r="A697" s="27"/>
      <c r="B697" s="27"/>
      <c r="C697" s="22"/>
      <c r="D697" s="23" t="s">
        <v>3355</v>
      </c>
      <c r="E697" s="23" t="s">
        <v>3417</v>
      </c>
      <c r="F697" s="23" t="s">
        <v>3986</v>
      </c>
      <c r="G697" s="23" t="s">
        <v>6993</v>
      </c>
      <c r="H697" s="23" t="s">
        <v>3420</v>
      </c>
      <c r="I697" s="35" t="s">
        <v>7635</v>
      </c>
      <c r="J697" s="35" t="s">
        <v>3417</v>
      </c>
      <c r="K697" s="35" t="str">
        <f t="shared" si="9"/>
        <v>000100005002246001</v>
      </c>
    </row>
    <row r="698" spans="1:11" s="3" customFormat="1">
      <c r="A698" s="27" t="s">
        <v>11420</v>
      </c>
      <c r="B698" s="27"/>
      <c r="C698" s="22"/>
      <c r="D698" s="23" t="s">
        <v>3355</v>
      </c>
      <c r="E698" s="23" t="s">
        <v>3417</v>
      </c>
      <c r="F698" s="23" t="s">
        <v>3986</v>
      </c>
      <c r="G698" s="23" t="s">
        <v>6993</v>
      </c>
      <c r="H698" s="23" t="s">
        <v>3420</v>
      </c>
      <c r="I698" s="35" t="s">
        <v>7636</v>
      </c>
      <c r="J698" s="35"/>
      <c r="K698" s="35" t="str">
        <f t="shared" si="9"/>
        <v>000100005002247</v>
      </c>
    </row>
    <row r="699" spans="1:11" s="3" customFormat="1">
      <c r="A699" s="27"/>
      <c r="B699" s="27"/>
      <c r="C699" s="22"/>
      <c r="D699" s="23" t="s">
        <v>3355</v>
      </c>
      <c r="E699" s="23" t="s">
        <v>3417</v>
      </c>
      <c r="F699" s="23" t="s">
        <v>3986</v>
      </c>
      <c r="G699" s="23" t="s">
        <v>6993</v>
      </c>
      <c r="H699" s="23" t="s">
        <v>3420</v>
      </c>
      <c r="I699" s="35" t="s">
        <v>7636</v>
      </c>
      <c r="J699" s="35" t="s">
        <v>3417</v>
      </c>
      <c r="K699" s="35" t="str">
        <f t="shared" si="9"/>
        <v>000100005002247001</v>
      </c>
    </row>
    <row r="700" spans="1:11" s="3" customFormat="1">
      <c r="A700" s="27" t="s">
        <v>11421</v>
      </c>
      <c r="B700" s="27"/>
      <c r="C700" s="22"/>
      <c r="D700" s="23" t="s">
        <v>3355</v>
      </c>
      <c r="E700" s="23" t="s">
        <v>3417</v>
      </c>
      <c r="F700" s="23" t="s">
        <v>3986</v>
      </c>
      <c r="G700" s="23" t="s">
        <v>6993</v>
      </c>
      <c r="H700" s="23" t="s">
        <v>3420</v>
      </c>
      <c r="I700" s="35" t="s">
        <v>7637</v>
      </c>
      <c r="J700" s="35"/>
      <c r="K700" s="35" t="str">
        <f t="shared" si="9"/>
        <v>000100005002248</v>
      </c>
    </row>
    <row r="701" spans="1:11" s="3" customFormat="1">
      <c r="A701" s="27"/>
      <c r="B701" s="27"/>
      <c r="C701" s="22"/>
      <c r="D701" s="23" t="s">
        <v>3355</v>
      </c>
      <c r="E701" s="23" t="s">
        <v>3417</v>
      </c>
      <c r="F701" s="23" t="s">
        <v>3986</v>
      </c>
      <c r="G701" s="23" t="s">
        <v>6993</v>
      </c>
      <c r="H701" s="23" t="s">
        <v>3420</v>
      </c>
      <c r="I701" s="35" t="s">
        <v>7637</v>
      </c>
      <c r="J701" s="35" t="s">
        <v>3417</v>
      </c>
      <c r="K701" s="35" t="str">
        <f t="shared" si="9"/>
        <v>000100005002248001</v>
      </c>
    </row>
    <row r="702" spans="1:11" s="3" customFormat="1">
      <c r="A702" s="27" t="s">
        <v>11422</v>
      </c>
      <c r="B702" s="27"/>
      <c r="C702" s="22"/>
      <c r="D702" s="23" t="s">
        <v>3355</v>
      </c>
      <c r="E702" s="23" t="s">
        <v>3417</v>
      </c>
      <c r="F702" s="23" t="s">
        <v>3986</v>
      </c>
      <c r="G702" s="23" t="s">
        <v>6993</v>
      </c>
      <c r="H702" s="23" t="s">
        <v>3420</v>
      </c>
      <c r="I702" s="35" t="s">
        <v>7638</v>
      </c>
      <c r="J702" s="35"/>
      <c r="K702" s="35" t="str">
        <f t="shared" si="9"/>
        <v>000100005002249</v>
      </c>
    </row>
    <row r="703" spans="1:11" s="3" customFormat="1">
      <c r="A703" s="27"/>
      <c r="B703" s="27"/>
      <c r="C703" s="22"/>
      <c r="D703" s="23" t="s">
        <v>3355</v>
      </c>
      <c r="E703" s="23" t="s">
        <v>3417</v>
      </c>
      <c r="F703" s="23" t="s">
        <v>3986</v>
      </c>
      <c r="G703" s="23" t="s">
        <v>6993</v>
      </c>
      <c r="H703" s="23" t="s">
        <v>3420</v>
      </c>
      <c r="I703" s="35" t="s">
        <v>7638</v>
      </c>
      <c r="J703" s="35" t="s">
        <v>3417</v>
      </c>
      <c r="K703" s="35" t="str">
        <f t="shared" si="9"/>
        <v>000100005002249001</v>
      </c>
    </row>
    <row r="704" spans="1:11" s="3" customFormat="1">
      <c r="A704" s="27" t="s">
        <v>11423</v>
      </c>
      <c r="B704" s="27"/>
      <c r="C704" s="22"/>
      <c r="D704" s="23" t="s">
        <v>3355</v>
      </c>
      <c r="E704" s="23" t="s">
        <v>3417</v>
      </c>
      <c r="F704" s="23" t="s">
        <v>3986</v>
      </c>
      <c r="G704" s="23" t="s">
        <v>6993</v>
      </c>
      <c r="H704" s="23" t="s">
        <v>3420</v>
      </c>
      <c r="I704" s="35" t="s">
        <v>7639</v>
      </c>
      <c r="J704" s="35"/>
      <c r="K704" s="35" t="str">
        <f t="shared" si="9"/>
        <v>000100005002250</v>
      </c>
    </row>
    <row r="705" spans="1:11" s="3" customFormat="1">
      <c r="A705" s="27"/>
      <c r="B705" s="27"/>
      <c r="C705" s="22"/>
      <c r="D705" s="23" t="s">
        <v>3355</v>
      </c>
      <c r="E705" s="23" t="s">
        <v>3417</v>
      </c>
      <c r="F705" s="23" t="s">
        <v>3986</v>
      </c>
      <c r="G705" s="23" t="s">
        <v>6993</v>
      </c>
      <c r="H705" s="23" t="s">
        <v>3420</v>
      </c>
      <c r="I705" s="35" t="s">
        <v>7639</v>
      </c>
      <c r="J705" s="35" t="s">
        <v>3417</v>
      </c>
      <c r="K705" s="35" t="str">
        <f t="shared" si="9"/>
        <v>000100005002250001</v>
      </c>
    </row>
    <row r="706" spans="1:11" s="3" customFormat="1">
      <c r="A706" s="27" t="s">
        <v>11424</v>
      </c>
      <c r="B706" s="27"/>
      <c r="C706" s="22"/>
      <c r="D706" s="23" t="s">
        <v>3355</v>
      </c>
      <c r="E706" s="23" t="s">
        <v>3417</v>
      </c>
      <c r="F706" s="23" t="s">
        <v>3986</v>
      </c>
      <c r="G706" s="23" t="s">
        <v>6993</v>
      </c>
      <c r="H706" s="23" t="s">
        <v>3420</v>
      </c>
      <c r="I706" s="35" t="s">
        <v>7640</v>
      </c>
      <c r="J706" s="35"/>
      <c r="K706" s="35" t="str">
        <f t="shared" si="9"/>
        <v>000100005002251</v>
      </c>
    </row>
    <row r="707" spans="1:11" s="3" customFormat="1">
      <c r="A707" s="27"/>
      <c r="B707" s="27"/>
      <c r="C707" s="22"/>
      <c r="D707" s="23" t="s">
        <v>3355</v>
      </c>
      <c r="E707" s="23" t="s">
        <v>3417</v>
      </c>
      <c r="F707" s="23" t="s">
        <v>3986</v>
      </c>
      <c r="G707" s="23" t="s">
        <v>6993</v>
      </c>
      <c r="H707" s="23" t="s">
        <v>3420</v>
      </c>
      <c r="I707" s="35" t="s">
        <v>7640</v>
      </c>
      <c r="J707" s="35" t="s">
        <v>3417</v>
      </c>
      <c r="K707" s="35" t="str">
        <f t="shared" si="9"/>
        <v>000100005002251001</v>
      </c>
    </row>
    <row r="708" spans="1:11" s="3" customFormat="1" ht="15.75" customHeight="1">
      <c r="A708" s="27" t="s">
        <v>11425</v>
      </c>
      <c r="B708" s="27"/>
      <c r="C708" s="22"/>
      <c r="D708" s="23" t="s">
        <v>3355</v>
      </c>
      <c r="E708" s="23" t="s">
        <v>3417</v>
      </c>
      <c r="F708" s="23" t="s">
        <v>3986</v>
      </c>
      <c r="G708" s="23" t="s">
        <v>6993</v>
      </c>
      <c r="H708" s="23" t="s">
        <v>3420</v>
      </c>
      <c r="I708" s="35" t="s">
        <v>7641</v>
      </c>
      <c r="J708" s="35"/>
      <c r="K708" s="35" t="str">
        <f t="shared" si="9"/>
        <v>000100005002252</v>
      </c>
    </row>
    <row r="709" spans="1:11" s="3" customFormat="1" ht="15.75" customHeight="1">
      <c r="A709" s="27"/>
      <c r="B709" s="27"/>
      <c r="C709" s="22"/>
      <c r="D709" s="23" t="s">
        <v>3355</v>
      </c>
      <c r="E709" s="23" t="s">
        <v>3417</v>
      </c>
      <c r="F709" s="23" t="s">
        <v>3986</v>
      </c>
      <c r="G709" s="23" t="s">
        <v>6993</v>
      </c>
      <c r="H709" s="23" t="s">
        <v>3420</v>
      </c>
      <c r="I709" s="35" t="s">
        <v>7641</v>
      </c>
      <c r="J709" s="35" t="s">
        <v>3417</v>
      </c>
      <c r="K709" s="35" t="str">
        <f t="shared" si="9"/>
        <v>000100005002252001</v>
      </c>
    </row>
    <row r="710" spans="1:11" s="3" customFormat="1">
      <c r="A710" s="27" t="s">
        <v>11426</v>
      </c>
      <c r="B710" s="27"/>
      <c r="C710" s="22"/>
      <c r="D710" s="23" t="s">
        <v>3355</v>
      </c>
      <c r="E710" s="23" t="s">
        <v>3417</v>
      </c>
      <c r="F710" s="23" t="s">
        <v>3986</v>
      </c>
      <c r="G710" s="23" t="s">
        <v>6993</v>
      </c>
      <c r="H710" s="23" t="s">
        <v>3420</v>
      </c>
      <c r="I710" s="35" t="s">
        <v>7642</v>
      </c>
      <c r="J710" s="35"/>
      <c r="K710" s="35" t="str">
        <f t="shared" si="9"/>
        <v>000100005002253</v>
      </c>
    </row>
    <row r="711" spans="1:11" s="3" customFormat="1">
      <c r="A711" s="27"/>
      <c r="B711" s="27"/>
      <c r="C711" s="22"/>
      <c r="D711" s="23" t="s">
        <v>3355</v>
      </c>
      <c r="E711" s="23" t="s">
        <v>3417</v>
      </c>
      <c r="F711" s="23" t="s">
        <v>3986</v>
      </c>
      <c r="G711" s="23" t="s">
        <v>6993</v>
      </c>
      <c r="H711" s="23" t="s">
        <v>3420</v>
      </c>
      <c r="I711" s="35" t="s">
        <v>7642</v>
      </c>
      <c r="J711" s="35" t="s">
        <v>3417</v>
      </c>
      <c r="K711" s="35" t="str">
        <f t="shared" si="9"/>
        <v>000100005002253001</v>
      </c>
    </row>
    <row r="712" spans="1:11" s="3" customFormat="1">
      <c r="A712" s="27" t="s">
        <v>11427</v>
      </c>
      <c r="B712" s="27"/>
      <c r="C712" s="22"/>
      <c r="D712" s="23" t="s">
        <v>3355</v>
      </c>
      <c r="E712" s="23" t="s">
        <v>3417</v>
      </c>
      <c r="F712" s="23" t="s">
        <v>3986</v>
      </c>
      <c r="G712" s="23" t="s">
        <v>6993</v>
      </c>
      <c r="H712" s="23" t="s">
        <v>3420</v>
      </c>
      <c r="I712" s="35" t="s">
        <v>7643</v>
      </c>
      <c r="J712" s="35"/>
      <c r="K712" s="35" t="str">
        <f t="shared" si="9"/>
        <v>000100005002254</v>
      </c>
    </row>
    <row r="713" spans="1:11" s="3" customFormat="1">
      <c r="A713" s="27"/>
      <c r="B713" s="27"/>
      <c r="C713" s="22"/>
      <c r="D713" s="23" t="s">
        <v>3355</v>
      </c>
      <c r="E713" s="23" t="s">
        <v>3417</v>
      </c>
      <c r="F713" s="23" t="s">
        <v>3986</v>
      </c>
      <c r="G713" s="23" t="s">
        <v>6993</v>
      </c>
      <c r="H713" s="23" t="s">
        <v>3420</v>
      </c>
      <c r="I713" s="35" t="s">
        <v>7643</v>
      </c>
      <c r="J713" s="35" t="s">
        <v>3417</v>
      </c>
      <c r="K713" s="35" t="str">
        <f t="shared" si="9"/>
        <v>000100005002254001</v>
      </c>
    </row>
    <row r="714" spans="1:11" s="3" customFormat="1">
      <c r="A714" s="27" t="s">
        <v>11428</v>
      </c>
      <c r="B714" s="27"/>
      <c r="C714" s="22"/>
      <c r="D714" s="23" t="s">
        <v>3355</v>
      </c>
      <c r="E714" s="23" t="s">
        <v>3417</v>
      </c>
      <c r="F714" s="23" t="s">
        <v>3986</v>
      </c>
      <c r="G714" s="23" t="s">
        <v>6993</v>
      </c>
      <c r="H714" s="23" t="s">
        <v>3420</v>
      </c>
      <c r="I714" s="35" t="s">
        <v>7644</v>
      </c>
      <c r="J714" s="35"/>
      <c r="K714" s="35" t="str">
        <f t="shared" si="9"/>
        <v>000100005002255</v>
      </c>
    </row>
    <row r="715" spans="1:11" s="3" customFormat="1">
      <c r="A715" s="27"/>
      <c r="B715" s="27"/>
      <c r="C715" s="22"/>
      <c r="D715" s="23" t="s">
        <v>3355</v>
      </c>
      <c r="E715" s="23" t="s">
        <v>3417</v>
      </c>
      <c r="F715" s="23" t="s">
        <v>3986</v>
      </c>
      <c r="G715" s="23" t="s">
        <v>6993</v>
      </c>
      <c r="H715" s="23" t="s">
        <v>3420</v>
      </c>
      <c r="I715" s="35" t="s">
        <v>7644</v>
      </c>
      <c r="J715" s="35" t="s">
        <v>3417</v>
      </c>
      <c r="K715" s="35" t="str">
        <f t="shared" si="9"/>
        <v>000100005002255001</v>
      </c>
    </row>
    <row r="716" spans="1:11" s="3" customFormat="1">
      <c r="A716" s="27" t="s">
        <v>11429</v>
      </c>
      <c r="B716" s="27"/>
      <c r="C716" s="22"/>
      <c r="D716" s="23" t="s">
        <v>3355</v>
      </c>
      <c r="E716" s="23" t="s">
        <v>3417</v>
      </c>
      <c r="F716" s="23" t="s">
        <v>3986</v>
      </c>
      <c r="G716" s="23" t="s">
        <v>6993</v>
      </c>
      <c r="H716" s="23" t="s">
        <v>3420</v>
      </c>
      <c r="I716" s="35" t="s">
        <v>7645</v>
      </c>
      <c r="J716" s="35"/>
      <c r="K716" s="35" t="str">
        <f t="shared" si="9"/>
        <v>000100005002256</v>
      </c>
    </row>
    <row r="717" spans="1:11" s="3" customFormat="1">
      <c r="A717" s="27"/>
      <c r="B717" s="27"/>
      <c r="C717" s="22"/>
      <c r="D717" s="23" t="s">
        <v>3355</v>
      </c>
      <c r="E717" s="23" t="s">
        <v>3417</v>
      </c>
      <c r="F717" s="23" t="s">
        <v>3986</v>
      </c>
      <c r="G717" s="23" t="s">
        <v>6993</v>
      </c>
      <c r="H717" s="23" t="s">
        <v>3420</v>
      </c>
      <c r="I717" s="35" t="s">
        <v>7645</v>
      </c>
      <c r="J717" s="35" t="s">
        <v>3417</v>
      </c>
      <c r="K717" s="35" t="str">
        <f t="shared" si="9"/>
        <v>000100005002256001</v>
      </c>
    </row>
    <row r="718" spans="1:11" s="3" customFormat="1">
      <c r="A718" s="27" t="s">
        <v>11430</v>
      </c>
      <c r="B718" s="27"/>
      <c r="C718" s="22"/>
      <c r="D718" s="23" t="s">
        <v>3355</v>
      </c>
      <c r="E718" s="23" t="s">
        <v>3417</v>
      </c>
      <c r="F718" s="23" t="s">
        <v>3986</v>
      </c>
      <c r="G718" s="23" t="s">
        <v>6993</v>
      </c>
      <c r="H718" s="23" t="s">
        <v>3420</v>
      </c>
      <c r="I718" s="35" t="s">
        <v>7646</v>
      </c>
      <c r="J718" s="35"/>
      <c r="K718" s="35" t="str">
        <f t="shared" si="9"/>
        <v>000100005002257</v>
      </c>
    </row>
    <row r="719" spans="1:11" s="3" customFormat="1">
      <c r="A719" s="27"/>
      <c r="B719" s="27"/>
      <c r="C719" s="22"/>
      <c r="D719" s="23" t="s">
        <v>3355</v>
      </c>
      <c r="E719" s="23" t="s">
        <v>3417</v>
      </c>
      <c r="F719" s="23" t="s">
        <v>3986</v>
      </c>
      <c r="G719" s="23" t="s">
        <v>6993</v>
      </c>
      <c r="H719" s="23" t="s">
        <v>3420</v>
      </c>
      <c r="I719" s="35" t="s">
        <v>7646</v>
      </c>
      <c r="J719" s="35" t="s">
        <v>3417</v>
      </c>
      <c r="K719" s="35" t="str">
        <f t="shared" si="9"/>
        <v>000100005002257001</v>
      </c>
    </row>
    <row r="720" spans="1:11" s="3" customFormat="1">
      <c r="A720" s="27" t="s">
        <v>11431</v>
      </c>
      <c r="B720" s="27"/>
      <c r="C720" s="22"/>
      <c r="D720" s="23" t="s">
        <v>3355</v>
      </c>
      <c r="E720" s="23" t="s">
        <v>3417</v>
      </c>
      <c r="F720" s="23" t="s">
        <v>3986</v>
      </c>
      <c r="G720" s="23" t="s">
        <v>6993</v>
      </c>
      <c r="H720" s="23" t="s">
        <v>3420</v>
      </c>
      <c r="I720" s="35" t="s">
        <v>7647</v>
      </c>
      <c r="J720" s="35"/>
      <c r="K720" s="35" t="str">
        <f t="shared" si="9"/>
        <v>000100005002258</v>
      </c>
    </row>
    <row r="721" spans="1:11" s="3" customFormat="1">
      <c r="A721" s="27"/>
      <c r="B721" s="27"/>
      <c r="C721" s="22"/>
      <c r="D721" s="23" t="s">
        <v>3355</v>
      </c>
      <c r="E721" s="23" t="s">
        <v>3417</v>
      </c>
      <c r="F721" s="23" t="s">
        <v>3986</v>
      </c>
      <c r="G721" s="23" t="s">
        <v>6993</v>
      </c>
      <c r="H721" s="23" t="s">
        <v>3420</v>
      </c>
      <c r="I721" s="35" t="s">
        <v>7647</v>
      </c>
      <c r="J721" s="35" t="s">
        <v>3417</v>
      </c>
      <c r="K721" s="35" t="str">
        <f t="shared" si="9"/>
        <v>000100005002258001</v>
      </c>
    </row>
    <row r="722" spans="1:11" s="3" customFormat="1">
      <c r="A722" s="27" t="s">
        <v>11432</v>
      </c>
      <c r="B722" s="27"/>
      <c r="C722" s="22"/>
      <c r="D722" s="23" t="s">
        <v>3355</v>
      </c>
      <c r="E722" s="23" t="s">
        <v>3417</v>
      </c>
      <c r="F722" s="23" t="s">
        <v>3986</v>
      </c>
      <c r="G722" s="23" t="s">
        <v>6993</v>
      </c>
      <c r="H722" s="23" t="s">
        <v>3420</v>
      </c>
      <c r="I722" s="35" t="s">
        <v>7648</v>
      </c>
      <c r="J722" s="35"/>
      <c r="K722" s="35" t="str">
        <f t="shared" si="9"/>
        <v>000100005002259</v>
      </c>
    </row>
    <row r="723" spans="1:11" s="3" customFormat="1">
      <c r="A723" s="27"/>
      <c r="B723" s="27"/>
      <c r="C723" s="22"/>
      <c r="D723" s="23" t="s">
        <v>3355</v>
      </c>
      <c r="E723" s="23" t="s">
        <v>3417</v>
      </c>
      <c r="F723" s="23" t="s">
        <v>3986</v>
      </c>
      <c r="G723" s="23" t="s">
        <v>6993</v>
      </c>
      <c r="H723" s="23" t="s">
        <v>3420</v>
      </c>
      <c r="I723" s="35" t="s">
        <v>7648</v>
      </c>
      <c r="J723" s="35" t="s">
        <v>3417</v>
      </c>
      <c r="K723" s="35" t="str">
        <f t="shared" si="9"/>
        <v>000100005002259001</v>
      </c>
    </row>
    <row r="724" spans="1:11" s="3" customFormat="1">
      <c r="A724" s="27" t="s">
        <v>11433</v>
      </c>
      <c r="B724" s="27"/>
      <c r="C724" s="22"/>
      <c r="D724" s="23" t="s">
        <v>3355</v>
      </c>
      <c r="E724" s="23" t="s">
        <v>3417</v>
      </c>
      <c r="F724" s="23" t="s">
        <v>3986</v>
      </c>
      <c r="G724" s="23" t="s">
        <v>6993</v>
      </c>
      <c r="H724" s="23" t="s">
        <v>3420</v>
      </c>
      <c r="I724" s="35" t="s">
        <v>7649</v>
      </c>
      <c r="J724" s="35"/>
      <c r="K724" s="35" t="str">
        <f t="shared" si="9"/>
        <v>000100005002260</v>
      </c>
    </row>
    <row r="725" spans="1:11" s="3" customFormat="1">
      <c r="A725" s="27"/>
      <c r="B725" s="27"/>
      <c r="C725" s="22"/>
      <c r="D725" s="23" t="s">
        <v>3355</v>
      </c>
      <c r="E725" s="23" t="s">
        <v>3417</v>
      </c>
      <c r="F725" s="23" t="s">
        <v>3986</v>
      </c>
      <c r="G725" s="23" t="s">
        <v>6993</v>
      </c>
      <c r="H725" s="23" t="s">
        <v>3420</v>
      </c>
      <c r="I725" s="35" t="s">
        <v>7649</v>
      </c>
      <c r="J725" s="35" t="s">
        <v>3417</v>
      </c>
      <c r="K725" s="35" t="str">
        <f t="shared" si="9"/>
        <v>000100005002260001</v>
      </c>
    </row>
    <row r="726" spans="1:11" s="3" customFormat="1">
      <c r="A726" s="27" t="s">
        <v>11434</v>
      </c>
      <c r="B726" s="27"/>
      <c r="C726" s="22"/>
      <c r="D726" s="23" t="s">
        <v>3355</v>
      </c>
      <c r="E726" s="23" t="s">
        <v>3417</v>
      </c>
      <c r="F726" s="23" t="s">
        <v>3986</v>
      </c>
      <c r="G726" s="23" t="s">
        <v>6993</v>
      </c>
      <c r="H726" s="23" t="s">
        <v>3420</v>
      </c>
      <c r="I726" s="35" t="s">
        <v>7650</v>
      </c>
      <c r="J726" s="35"/>
      <c r="K726" s="35" t="str">
        <f t="shared" si="9"/>
        <v>000100005002261</v>
      </c>
    </row>
    <row r="727" spans="1:11" s="3" customFormat="1">
      <c r="A727" s="27"/>
      <c r="B727" s="27"/>
      <c r="C727" s="22"/>
      <c r="D727" s="23" t="s">
        <v>3355</v>
      </c>
      <c r="E727" s="23" t="s">
        <v>3417</v>
      </c>
      <c r="F727" s="23" t="s">
        <v>3986</v>
      </c>
      <c r="G727" s="23" t="s">
        <v>6993</v>
      </c>
      <c r="H727" s="23" t="s">
        <v>3420</v>
      </c>
      <c r="I727" s="35" t="s">
        <v>7650</v>
      </c>
      <c r="J727" s="35" t="s">
        <v>3417</v>
      </c>
      <c r="K727" s="35" t="str">
        <f t="shared" si="9"/>
        <v>000100005002261001</v>
      </c>
    </row>
    <row r="728" spans="1:11" s="3" customFormat="1">
      <c r="A728" s="27" t="s">
        <v>11435</v>
      </c>
      <c r="B728" s="27"/>
      <c r="C728" s="22"/>
      <c r="D728" s="23" t="s">
        <v>3355</v>
      </c>
      <c r="E728" s="23" t="s">
        <v>3417</v>
      </c>
      <c r="F728" s="23" t="s">
        <v>3986</v>
      </c>
      <c r="G728" s="23" t="s">
        <v>6993</v>
      </c>
      <c r="H728" s="23" t="s">
        <v>3420</v>
      </c>
      <c r="I728" s="35" t="s">
        <v>7651</v>
      </c>
      <c r="J728" s="35"/>
      <c r="K728" s="35" t="str">
        <f t="shared" si="9"/>
        <v>000100005002262</v>
      </c>
    </row>
    <row r="729" spans="1:11" s="3" customFormat="1">
      <c r="A729" s="27"/>
      <c r="B729" s="27"/>
      <c r="C729" s="22"/>
      <c r="D729" s="23" t="s">
        <v>3355</v>
      </c>
      <c r="E729" s="23" t="s">
        <v>3417</v>
      </c>
      <c r="F729" s="23" t="s">
        <v>3986</v>
      </c>
      <c r="G729" s="23" t="s">
        <v>6993</v>
      </c>
      <c r="H729" s="23" t="s">
        <v>3420</v>
      </c>
      <c r="I729" s="35" t="s">
        <v>7651</v>
      </c>
      <c r="J729" s="35" t="s">
        <v>3417</v>
      </c>
      <c r="K729" s="35" t="str">
        <f t="shared" si="9"/>
        <v>000100005002262001</v>
      </c>
    </row>
    <row r="730" spans="1:11" s="3" customFormat="1">
      <c r="A730" s="27" t="s">
        <v>11436</v>
      </c>
      <c r="B730" s="27"/>
      <c r="C730" s="22"/>
      <c r="D730" s="23" t="s">
        <v>3355</v>
      </c>
      <c r="E730" s="23" t="s">
        <v>3417</v>
      </c>
      <c r="F730" s="23" t="s">
        <v>3986</v>
      </c>
      <c r="G730" s="23" t="s">
        <v>6993</v>
      </c>
      <c r="H730" s="23" t="s">
        <v>3420</v>
      </c>
      <c r="I730" s="35" t="s">
        <v>7652</v>
      </c>
      <c r="J730" s="35"/>
      <c r="K730" s="35" t="str">
        <f t="shared" si="9"/>
        <v>000100005002263</v>
      </c>
    </row>
    <row r="731" spans="1:11" s="3" customFormat="1">
      <c r="A731" s="27"/>
      <c r="B731" s="27"/>
      <c r="C731" s="22"/>
      <c r="D731" s="23" t="s">
        <v>3355</v>
      </c>
      <c r="E731" s="23" t="s">
        <v>3417</v>
      </c>
      <c r="F731" s="23" t="s">
        <v>3986</v>
      </c>
      <c r="G731" s="23" t="s">
        <v>6993</v>
      </c>
      <c r="H731" s="23" t="s">
        <v>3420</v>
      </c>
      <c r="I731" s="35" t="s">
        <v>7652</v>
      </c>
      <c r="J731" s="35" t="s">
        <v>3417</v>
      </c>
      <c r="K731" s="35" t="str">
        <f t="shared" si="9"/>
        <v>000100005002263001</v>
      </c>
    </row>
    <row r="732" spans="1:11" s="3" customFormat="1">
      <c r="A732" s="27" t="s">
        <v>11437</v>
      </c>
      <c r="B732" s="27"/>
      <c r="C732" s="22"/>
      <c r="D732" s="23" t="s">
        <v>3355</v>
      </c>
      <c r="E732" s="23" t="s">
        <v>3417</v>
      </c>
      <c r="F732" s="23" t="s">
        <v>3986</v>
      </c>
      <c r="G732" s="23" t="s">
        <v>6993</v>
      </c>
      <c r="H732" s="23" t="s">
        <v>3420</v>
      </c>
      <c r="I732" s="35" t="s">
        <v>7653</v>
      </c>
      <c r="J732" s="35"/>
      <c r="K732" s="35" t="str">
        <f t="shared" si="9"/>
        <v>000100005002264</v>
      </c>
    </row>
    <row r="733" spans="1:11" s="3" customFormat="1">
      <c r="A733" s="27"/>
      <c r="B733" s="27"/>
      <c r="C733" s="22"/>
      <c r="D733" s="23" t="s">
        <v>3355</v>
      </c>
      <c r="E733" s="23" t="s">
        <v>3417</v>
      </c>
      <c r="F733" s="23" t="s">
        <v>3986</v>
      </c>
      <c r="G733" s="23" t="s">
        <v>6993</v>
      </c>
      <c r="H733" s="23" t="s">
        <v>3420</v>
      </c>
      <c r="I733" s="35" t="s">
        <v>7653</v>
      </c>
      <c r="J733" s="35" t="s">
        <v>3417</v>
      </c>
      <c r="K733" s="35" t="str">
        <f t="shared" si="9"/>
        <v>000100005002264001</v>
      </c>
    </row>
    <row r="734" spans="1:11" s="3" customFormat="1">
      <c r="A734" s="27" t="s">
        <v>11438</v>
      </c>
      <c r="B734" s="27"/>
      <c r="C734" s="22"/>
      <c r="D734" s="23" t="s">
        <v>3355</v>
      </c>
      <c r="E734" s="23" t="s">
        <v>3417</v>
      </c>
      <c r="F734" s="23" t="s">
        <v>3986</v>
      </c>
      <c r="G734" s="23" t="s">
        <v>6993</v>
      </c>
      <c r="H734" s="23" t="s">
        <v>3420</v>
      </c>
      <c r="I734" s="35" t="s">
        <v>7654</v>
      </c>
      <c r="J734" s="35"/>
      <c r="K734" s="35" t="str">
        <f t="shared" si="9"/>
        <v>000100005002265</v>
      </c>
    </row>
    <row r="735" spans="1:11" s="3" customFormat="1">
      <c r="A735" s="27"/>
      <c r="B735" s="27"/>
      <c r="C735" s="22"/>
      <c r="D735" s="23" t="s">
        <v>3355</v>
      </c>
      <c r="E735" s="23" t="s">
        <v>3417</v>
      </c>
      <c r="F735" s="23" t="s">
        <v>3986</v>
      </c>
      <c r="G735" s="23" t="s">
        <v>6993</v>
      </c>
      <c r="H735" s="23" t="s">
        <v>3420</v>
      </c>
      <c r="I735" s="35" t="s">
        <v>7654</v>
      </c>
      <c r="J735" s="35" t="s">
        <v>3417</v>
      </c>
      <c r="K735" s="35" t="str">
        <f t="shared" si="9"/>
        <v>000100005002265001</v>
      </c>
    </row>
    <row r="736" spans="1:11" s="3" customFormat="1">
      <c r="A736" s="27" t="s">
        <v>11439</v>
      </c>
      <c r="B736" s="27"/>
      <c r="C736" s="22"/>
      <c r="D736" s="23" t="s">
        <v>3355</v>
      </c>
      <c r="E736" s="23" t="s">
        <v>3417</v>
      </c>
      <c r="F736" s="23" t="s">
        <v>3986</v>
      </c>
      <c r="G736" s="23" t="s">
        <v>6993</v>
      </c>
      <c r="H736" s="23" t="s">
        <v>3420</v>
      </c>
      <c r="I736" s="35" t="s">
        <v>7655</v>
      </c>
      <c r="J736" s="35"/>
      <c r="K736" s="35" t="str">
        <f t="shared" si="9"/>
        <v>000100005002266</v>
      </c>
    </row>
    <row r="737" spans="1:11" s="3" customFormat="1">
      <c r="A737" s="27"/>
      <c r="B737" s="27"/>
      <c r="C737" s="22"/>
      <c r="D737" s="23" t="s">
        <v>3355</v>
      </c>
      <c r="E737" s="23" t="s">
        <v>3417</v>
      </c>
      <c r="F737" s="23" t="s">
        <v>3986</v>
      </c>
      <c r="G737" s="23" t="s">
        <v>6993</v>
      </c>
      <c r="H737" s="23" t="s">
        <v>3420</v>
      </c>
      <c r="I737" s="35" t="s">
        <v>7655</v>
      </c>
      <c r="J737" s="35" t="s">
        <v>3417</v>
      </c>
      <c r="K737" s="35" t="str">
        <f t="shared" si="9"/>
        <v>000100005002266001</v>
      </c>
    </row>
    <row r="738" spans="1:11" s="3" customFormat="1">
      <c r="A738" s="27" t="s">
        <v>11440</v>
      </c>
      <c r="B738" s="27"/>
      <c r="C738" s="22"/>
      <c r="D738" s="23" t="s">
        <v>3355</v>
      </c>
      <c r="E738" s="23" t="s">
        <v>3417</v>
      </c>
      <c r="F738" s="23" t="s">
        <v>3986</v>
      </c>
      <c r="G738" s="23" t="s">
        <v>6993</v>
      </c>
      <c r="H738" s="23" t="s">
        <v>3420</v>
      </c>
      <c r="I738" s="35" t="s">
        <v>7656</v>
      </c>
      <c r="J738" s="35"/>
      <c r="K738" s="35" t="str">
        <f t="shared" si="9"/>
        <v>000100005002267</v>
      </c>
    </row>
    <row r="739" spans="1:11" s="3" customFormat="1">
      <c r="A739" s="27"/>
      <c r="B739" s="27"/>
      <c r="C739" s="22"/>
      <c r="D739" s="23" t="s">
        <v>3355</v>
      </c>
      <c r="E739" s="23" t="s">
        <v>3417</v>
      </c>
      <c r="F739" s="23" t="s">
        <v>3986</v>
      </c>
      <c r="G739" s="23" t="s">
        <v>6993</v>
      </c>
      <c r="H739" s="23" t="s">
        <v>3420</v>
      </c>
      <c r="I739" s="35" t="s">
        <v>7656</v>
      </c>
      <c r="J739" s="35" t="s">
        <v>3417</v>
      </c>
      <c r="K739" s="35" t="str">
        <f t="shared" si="9"/>
        <v>000100005002267001</v>
      </c>
    </row>
    <row r="740" spans="1:11" s="3" customFormat="1">
      <c r="A740" s="27" t="s">
        <v>11441</v>
      </c>
      <c r="B740" s="27"/>
      <c r="C740" s="22"/>
      <c r="D740" s="23" t="s">
        <v>3355</v>
      </c>
      <c r="E740" s="23" t="s">
        <v>3417</v>
      </c>
      <c r="F740" s="23" t="s">
        <v>3986</v>
      </c>
      <c r="G740" s="23" t="s">
        <v>6993</v>
      </c>
      <c r="H740" s="23" t="s">
        <v>3420</v>
      </c>
      <c r="I740" s="35" t="s">
        <v>7657</v>
      </c>
      <c r="J740" s="35"/>
      <c r="K740" s="35" t="str">
        <f t="shared" si="9"/>
        <v>000100005002268</v>
      </c>
    </row>
    <row r="741" spans="1:11" s="3" customFormat="1">
      <c r="A741" s="27"/>
      <c r="B741" s="27"/>
      <c r="C741" s="22"/>
      <c r="D741" s="23" t="s">
        <v>3355</v>
      </c>
      <c r="E741" s="23" t="s">
        <v>3417</v>
      </c>
      <c r="F741" s="23" t="s">
        <v>3986</v>
      </c>
      <c r="G741" s="23" t="s">
        <v>6993</v>
      </c>
      <c r="H741" s="23" t="s">
        <v>3420</v>
      </c>
      <c r="I741" s="35" t="s">
        <v>7657</v>
      </c>
      <c r="J741" s="35" t="s">
        <v>3417</v>
      </c>
      <c r="K741" s="35" t="str">
        <f t="shared" si="9"/>
        <v>000100005002268001</v>
      </c>
    </row>
    <row r="742" spans="1:11" s="3" customFormat="1">
      <c r="A742" s="27" t="s">
        <v>11442</v>
      </c>
      <c r="B742" s="27"/>
      <c r="C742" s="22"/>
      <c r="D742" s="23" t="s">
        <v>3355</v>
      </c>
      <c r="E742" s="23" t="s">
        <v>3417</v>
      </c>
      <c r="F742" s="23" t="s">
        <v>3986</v>
      </c>
      <c r="G742" s="23" t="s">
        <v>6993</v>
      </c>
      <c r="H742" s="23" t="s">
        <v>3420</v>
      </c>
      <c r="I742" s="35" t="s">
        <v>7658</v>
      </c>
      <c r="J742" s="35"/>
      <c r="K742" s="35" t="str">
        <f t="shared" si="9"/>
        <v>000100005002269</v>
      </c>
    </row>
    <row r="743" spans="1:11" s="3" customFormat="1">
      <c r="A743" s="27"/>
      <c r="B743" s="27"/>
      <c r="C743" s="22"/>
      <c r="D743" s="23" t="s">
        <v>3355</v>
      </c>
      <c r="E743" s="23" t="s">
        <v>3417</v>
      </c>
      <c r="F743" s="23" t="s">
        <v>3986</v>
      </c>
      <c r="G743" s="23" t="s">
        <v>6993</v>
      </c>
      <c r="H743" s="23" t="s">
        <v>3420</v>
      </c>
      <c r="I743" s="35" t="s">
        <v>7658</v>
      </c>
      <c r="J743" s="35" t="s">
        <v>3417</v>
      </c>
      <c r="K743" s="35" t="str">
        <f t="shared" si="9"/>
        <v>000100005002269001</v>
      </c>
    </row>
    <row r="744" spans="1:11" s="3" customFormat="1">
      <c r="A744" s="27" t="s">
        <v>11443</v>
      </c>
      <c r="B744" s="27"/>
      <c r="C744" s="22"/>
      <c r="D744" s="23" t="s">
        <v>3355</v>
      </c>
      <c r="E744" s="23" t="s">
        <v>3417</v>
      </c>
      <c r="F744" s="23" t="s">
        <v>3986</v>
      </c>
      <c r="G744" s="23" t="s">
        <v>6993</v>
      </c>
      <c r="H744" s="23" t="s">
        <v>3420</v>
      </c>
      <c r="I744" s="35" t="s">
        <v>7659</v>
      </c>
      <c r="J744" s="35"/>
      <c r="K744" s="35" t="str">
        <f t="shared" si="9"/>
        <v>000100005002270</v>
      </c>
    </row>
    <row r="745" spans="1:11" s="3" customFormat="1">
      <c r="A745" s="27"/>
      <c r="B745" s="27"/>
      <c r="C745" s="22"/>
      <c r="D745" s="23" t="s">
        <v>3355</v>
      </c>
      <c r="E745" s="23" t="s">
        <v>3417</v>
      </c>
      <c r="F745" s="23" t="s">
        <v>3986</v>
      </c>
      <c r="G745" s="23" t="s">
        <v>6993</v>
      </c>
      <c r="H745" s="23" t="s">
        <v>3420</v>
      </c>
      <c r="I745" s="35" t="s">
        <v>7659</v>
      </c>
      <c r="J745" s="35" t="s">
        <v>3417</v>
      </c>
      <c r="K745" s="35" t="str">
        <f t="shared" si="9"/>
        <v>000100005002270001</v>
      </c>
    </row>
    <row r="746" spans="1:11" s="3" customFormat="1">
      <c r="A746" s="27" t="s">
        <v>11444</v>
      </c>
      <c r="B746" s="27"/>
      <c r="C746" s="22"/>
      <c r="D746" s="23" t="s">
        <v>3355</v>
      </c>
      <c r="E746" s="23" t="s">
        <v>3417</v>
      </c>
      <c r="F746" s="23" t="s">
        <v>3986</v>
      </c>
      <c r="G746" s="23" t="s">
        <v>6993</v>
      </c>
      <c r="H746" s="23" t="s">
        <v>3420</v>
      </c>
      <c r="I746" s="35" t="s">
        <v>7660</v>
      </c>
      <c r="J746" s="35"/>
      <c r="K746" s="35" t="str">
        <f t="shared" si="9"/>
        <v>000100005002271</v>
      </c>
    </row>
    <row r="747" spans="1:11" s="3" customFormat="1">
      <c r="A747" s="27"/>
      <c r="B747" s="27"/>
      <c r="C747" s="22"/>
      <c r="D747" s="23" t="s">
        <v>3355</v>
      </c>
      <c r="E747" s="23" t="s">
        <v>3417</v>
      </c>
      <c r="F747" s="23" t="s">
        <v>3986</v>
      </c>
      <c r="G747" s="23" t="s">
        <v>6993</v>
      </c>
      <c r="H747" s="23" t="s">
        <v>3420</v>
      </c>
      <c r="I747" s="35" t="s">
        <v>7660</v>
      </c>
      <c r="J747" s="35" t="s">
        <v>3417</v>
      </c>
      <c r="K747" s="35" t="str">
        <f t="shared" si="9"/>
        <v>000100005002271001</v>
      </c>
    </row>
    <row r="748" spans="1:11" s="3" customFormat="1">
      <c r="A748" s="27" t="s">
        <v>11445</v>
      </c>
      <c r="B748" s="27"/>
      <c r="C748" s="22"/>
      <c r="D748" s="23" t="s">
        <v>3355</v>
      </c>
      <c r="E748" s="23" t="s">
        <v>3417</v>
      </c>
      <c r="F748" s="23" t="s">
        <v>3986</v>
      </c>
      <c r="G748" s="23" t="s">
        <v>6993</v>
      </c>
      <c r="H748" s="23" t="s">
        <v>3420</v>
      </c>
      <c r="I748" s="35" t="s">
        <v>7661</v>
      </c>
      <c r="J748" s="35"/>
      <c r="K748" s="35" t="str">
        <f t="shared" si="9"/>
        <v>000100005002272</v>
      </c>
    </row>
    <row r="749" spans="1:11" s="3" customFormat="1">
      <c r="A749" s="27"/>
      <c r="B749" s="27"/>
      <c r="C749" s="22"/>
      <c r="D749" s="23" t="s">
        <v>3355</v>
      </c>
      <c r="E749" s="23" t="s">
        <v>3417</v>
      </c>
      <c r="F749" s="23" t="s">
        <v>3986</v>
      </c>
      <c r="G749" s="23" t="s">
        <v>6993</v>
      </c>
      <c r="H749" s="23" t="s">
        <v>3420</v>
      </c>
      <c r="I749" s="35" t="s">
        <v>7661</v>
      </c>
      <c r="J749" s="35" t="s">
        <v>3417</v>
      </c>
      <c r="K749" s="35" t="str">
        <f t="shared" si="9"/>
        <v>000100005002272001</v>
      </c>
    </row>
    <row r="750" spans="1:11" s="3" customFormat="1">
      <c r="A750" s="27" t="s">
        <v>11446</v>
      </c>
      <c r="B750" s="27"/>
      <c r="C750" s="22"/>
      <c r="D750" s="23" t="s">
        <v>3355</v>
      </c>
      <c r="E750" s="23" t="s">
        <v>3417</v>
      </c>
      <c r="F750" s="23" t="s">
        <v>3986</v>
      </c>
      <c r="G750" s="23" t="s">
        <v>6993</v>
      </c>
      <c r="H750" s="23" t="s">
        <v>3420</v>
      </c>
      <c r="I750" s="35" t="s">
        <v>7662</v>
      </c>
      <c r="J750" s="35"/>
      <c r="K750" s="35" t="str">
        <f t="shared" si="9"/>
        <v>000100005002273</v>
      </c>
    </row>
    <row r="751" spans="1:11" s="3" customFormat="1">
      <c r="A751" s="27"/>
      <c r="B751" s="27"/>
      <c r="C751" s="22"/>
      <c r="D751" s="23" t="s">
        <v>3355</v>
      </c>
      <c r="E751" s="23" t="s">
        <v>3417</v>
      </c>
      <c r="F751" s="23" t="s">
        <v>3986</v>
      </c>
      <c r="G751" s="23" t="s">
        <v>6993</v>
      </c>
      <c r="H751" s="23" t="s">
        <v>3420</v>
      </c>
      <c r="I751" s="35" t="s">
        <v>7662</v>
      </c>
      <c r="J751" s="35" t="s">
        <v>3417</v>
      </c>
      <c r="K751" s="35" t="str">
        <f t="shared" si="9"/>
        <v>000100005002273001</v>
      </c>
    </row>
    <row r="752" spans="1:11" s="3" customFormat="1">
      <c r="A752" s="27" t="s">
        <v>11447</v>
      </c>
      <c r="B752" s="27"/>
      <c r="C752" s="22"/>
      <c r="D752" s="23" t="s">
        <v>3355</v>
      </c>
      <c r="E752" s="23" t="s">
        <v>3417</v>
      </c>
      <c r="F752" s="23" t="s">
        <v>3986</v>
      </c>
      <c r="G752" s="23" t="s">
        <v>6993</v>
      </c>
      <c r="H752" s="23" t="s">
        <v>3420</v>
      </c>
      <c r="I752" s="35" t="s">
        <v>7663</v>
      </c>
      <c r="J752" s="35"/>
      <c r="K752" s="35" t="str">
        <f t="shared" si="9"/>
        <v>000100005002274</v>
      </c>
    </row>
    <row r="753" spans="1:11" s="3" customFormat="1">
      <c r="A753" s="27"/>
      <c r="B753" s="27"/>
      <c r="C753" s="22"/>
      <c r="D753" s="23" t="s">
        <v>3355</v>
      </c>
      <c r="E753" s="23" t="s">
        <v>3417</v>
      </c>
      <c r="F753" s="23" t="s">
        <v>3986</v>
      </c>
      <c r="G753" s="23" t="s">
        <v>6993</v>
      </c>
      <c r="H753" s="23" t="s">
        <v>3420</v>
      </c>
      <c r="I753" s="35" t="s">
        <v>7663</v>
      </c>
      <c r="J753" s="35" t="s">
        <v>3417</v>
      </c>
      <c r="K753" s="35" t="str">
        <f t="shared" si="9"/>
        <v>000100005002274001</v>
      </c>
    </row>
    <row r="754" spans="1:11" s="3" customFormat="1">
      <c r="A754" s="27" t="s">
        <v>11448</v>
      </c>
      <c r="B754" s="27"/>
      <c r="C754" s="22"/>
      <c r="D754" s="23" t="s">
        <v>3355</v>
      </c>
      <c r="E754" s="23" t="s">
        <v>3417</v>
      </c>
      <c r="F754" s="23" t="s">
        <v>3986</v>
      </c>
      <c r="G754" s="23" t="s">
        <v>6993</v>
      </c>
      <c r="H754" s="23" t="s">
        <v>3420</v>
      </c>
      <c r="I754" s="35" t="s">
        <v>7664</v>
      </c>
      <c r="J754" s="35"/>
      <c r="K754" s="35" t="str">
        <f t="shared" si="9"/>
        <v>000100005002275</v>
      </c>
    </row>
    <row r="755" spans="1:11" s="3" customFormat="1">
      <c r="A755" s="27"/>
      <c r="B755" s="27"/>
      <c r="C755" s="22"/>
      <c r="D755" s="23" t="s">
        <v>3355</v>
      </c>
      <c r="E755" s="23" t="s">
        <v>3417</v>
      </c>
      <c r="F755" s="23" t="s">
        <v>3986</v>
      </c>
      <c r="G755" s="23" t="s">
        <v>6993</v>
      </c>
      <c r="H755" s="23" t="s">
        <v>3420</v>
      </c>
      <c r="I755" s="35" t="s">
        <v>7664</v>
      </c>
      <c r="J755" s="35" t="s">
        <v>3417</v>
      </c>
      <c r="K755" s="35" t="str">
        <f t="shared" si="9"/>
        <v>000100005002275001</v>
      </c>
    </row>
    <row r="756" spans="1:11" s="3" customFormat="1">
      <c r="A756" s="27" t="s">
        <v>11449</v>
      </c>
      <c r="B756" s="27"/>
      <c r="C756" s="22"/>
      <c r="D756" s="23" t="s">
        <v>3355</v>
      </c>
      <c r="E756" s="23" t="s">
        <v>3417</v>
      </c>
      <c r="F756" s="23" t="s">
        <v>3986</v>
      </c>
      <c r="G756" s="23" t="s">
        <v>6993</v>
      </c>
      <c r="H756" s="23" t="s">
        <v>3420</v>
      </c>
      <c r="I756" s="35" t="s">
        <v>7665</v>
      </c>
      <c r="J756" s="35"/>
      <c r="K756" s="35" t="str">
        <f t="shared" si="9"/>
        <v>000100005002276</v>
      </c>
    </row>
    <row r="757" spans="1:11" s="3" customFormat="1">
      <c r="A757" s="27"/>
      <c r="B757" s="27"/>
      <c r="C757" s="22"/>
      <c r="D757" s="23" t="s">
        <v>3355</v>
      </c>
      <c r="E757" s="23" t="s">
        <v>3417</v>
      </c>
      <c r="F757" s="23" t="s">
        <v>3986</v>
      </c>
      <c r="G757" s="23" t="s">
        <v>6993</v>
      </c>
      <c r="H757" s="23" t="s">
        <v>3420</v>
      </c>
      <c r="I757" s="35" t="s">
        <v>7665</v>
      </c>
      <c r="J757" s="35" t="s">
        <v>3417</v>
      </c>
      <c r="K757" s="35" t="str">
        <f t="shared" si="9"/>
        <v>000100005002276001</v>
      </c>
    </row>
    <row r="758" spans="1:11" s="3" customFormat="1">
      <c r="A758" s="27" t="s">
        <v>11450</v>
      </c>
      <c r="B758" s="27"/>
      <c r="C758" s="22"/>
      <c r="D758" s="23" t="s">
        <v>3355</v>
      </c>
      <c r="E758" s="23" t="s">
        <v>3417</v>
      </c>
      <c r="F758" s="23" t="s">
        <v>3986</v>
      </c>
      <c r="G758" s="23" t="s">
        <v>6993</v>
      </c>
      <c r="H758" s="23" t="s">
        <v>3420</v>
      </c>
      <c r="I758" s="35" t="s">
        <v>7666</v>
      </c>
      <c r="J758" s="35"/>
      <c r="K758" s="35" t="str">
        <f t="shared" si="9"/>
        <v>000100005002277</v>
      </c>
    </row>
    <row r="759" spans="1:11" s="3" customFormat="1">
      <c r="A759" s="27"/>
      <c r="B759" s="27"/>
      <c r="C759" s="22"/>
      <c r="D759" s="23" t="s">
        <v>3355</v>
      </c>
      <c r="E759" s="23" t="s">
        <v>3417</v>
      </c>
      <c r="F759" s="23" t="s">
        <v>3986</v>
      </c>
      <c r="G759" s="23" t="s">
        <v>6993</v>
      </c>
      <c r="H759" s="23" t="s">
        <v>3420</v>
      </c>
      <c r="I759" s="35" t="s">
        <v>7666</v>
      </c>
      <c r="J759" s="35" t="s">
        <v>3417</v>
      </c>
      <c r="K759" s="35" t="str">
        <f t="shared" si="9"/>
        <v>000100005002277001</v>
      </c>
    </row>
    <row r="760" spans="1:11" s="3" customFormat="1">
      <c r="A760" s="27" t="s">
        <v>11451</v>
      </c>
      <c r="B760" s="27"/>
      <c r="C760" s="22"/>
      <c r="D760" s="23" t="s">
        <v>3355</v>
      </c>
      <c r="E760" s="23" t="s">
        <v>3417</v>
      </c>
      <c r="F760" s="23" t="s">
        <v>3986</v>
      </c>
      <c r="G760" s="23" t="s">
        <v>6993</v>
      </c>
      <c r="H760" s="23" t="s">
        <v>3420</v>
      </c>
      <c r="I760" s="35" t="s">
        <v>7667</v>
      </c>
      <c r="J760" s="35"/>
      <c r="K760" s="35" t="str">
        <f t="shared" si="9"/>
        <v>000100005002278</v>
      </c>
    </row>
    <row r="761" spans="1:11" s="3" customFormat="1">
      <c r="A761" s="27"/>
      <c r="B761" s="27"/>
      <c r="C761" s="22"/>
      <c r="D761" s="23" t="s">
        <v>3355</v>
      </c>
      <c r="E761" s="23" t="s">
        <v>3417</v>
      </c>
      <c r="F761" s="23" t="s">
        <v>3986</v>
      </c>
      <c r="G761" s="23" t="s">
        <v>6993</v>
      </c>
      <c r="H761" s="23" t="s">
        <v>3420</v>
      </c>
      <c r="I761" s="35" t="s">
        <v>7667</v>
      </c>
      <c r="J761" s="35" t="s">
        <v>3417</v>
      </c>
      <c r="K761" s="35" t="str">
        <f t="shared" si="9"/>
        <v>000100005002278001</v>
      </c>
    </row>
    <row r="762" spans="1:11" s="3" customFormat="1">
      <c r="A762" s="27" t="s">
        <v>11452</v>
      </c>
      <c r="B762" s="27"/>
      <c r="C762" s="22"/>
      <c r="D762" s="23" t="s">
        <v>3355</v>
      </c>
      <c r="E762" s="23" t="s">
        <v>3417</v>
      </c>
      <c r="F762" s="23" t="s">
        <v>3986</v>
      </c>
      <c r="G762" s="23" t="s">
        <v>6993</v>
      </c>
      <c r="H762" s="23" t="s">
        <v>3420</v>
      </c>
      <c r="I762" s="35" t="s">
        <v>7668</v>
      </c>
      <c r="J762" s="35"/>
      <c r="K762" s="35" t="str">
        <f t="shared" si="9"/>
        <v>000100005002279</v>
      </c>
    </row>
    <row r="763" spans="1:11" s="3" customFormat="1">
      <c r="A763" s="27"/>
      <c r="B763" s="27"/>
      <c r="C763" s="22"/>
      <c r="D763" s="23" t="s">
        <v>3355</v>
      </c>
      <c r="E763" s="23" t="s">
        <v>3417</v>
      </c>
      <c r="F763" s="23" t="s">
        <v>3986</v>
      </c>
      <c r="G763" s="23" t="s">
        <v>6993</v>
      </c>
      <c r="H763" s="23" t="s">
        <v>3420</v>
      </c>
      <c r="I763" s="35" t="s">
        <v>7668</v>
      </c>
      <c r="J763" s="35" t="s">
        <v>3417</v>
      </c>
      <c r="K763" s="35" t="str">
        <f t="shared" si="9"/>
        <v>000100005002279001</v>
      </c>
    </row>
    <row r="764" spans="1:11" s="3" customFormat="1">
      <c r="A764" s="27" t="s">
        <v>11453</v>
      </c>
      <c r="B764" s="27"/>
      <c r="C764" s="22"/>
      <c r="D764" s="23" t="s">
        <v>3355</v>
      </c>
      <c r="E764" s="23" t="s">
        <v>3417</v>
      </c>
      <c r="F764" s="23" t="s">
        <v>3986</v>
      </c>
      <c r="G764" s="23" t="s">
        <v>6993</v>
      </c>
      <c r="H764" s="23" t="s">
        <v>3420</v>
      </c>
      <c r="I764" s="35" t="s">
        <v>7669</v>
      </c>
      <c r="J764" s="35"/>
      <c r="K764" s="35" t="str">
        <f t="shared" si="9"/>
        <v>000100005002280</v>
      </c>
    </row>
    <row r="765" spans="1:11" s="3" customFormat="1">
      <c r="A765" s="27"/>
      <c r="B765" s="27"/>
      <c r="C765" s="22"/>
      <c r="D765" s="23" t="s">
        <v>3355</v>
      </c>
      <c r="E765" s="23" t="s">
        <v>3417</v>
      </c>
      <c r="F765" s="23" t="s">
        <v>3986</v>
      </c>
      <c r="G765" s="23" t="s">
        <v>6993</v>
      </c>
      <c r="H765" s="23" t="s">
        <v>3420</v>
      </c>
      <c r="I765" s="35" t="s">
        <v>7669</v>
      </c>
      <c r="J765" s="35" t="s">
        <v>3417</v>
      </c>
      <c r="K765" s="35" t="str">
        <f t="shared" si="9"/>
        <v>000100005002280001</v>
      </c>
    </row>
    <row r="766" spans="1:11" s="3" customFormat="1">
      <c r="A766" s="27" t="s">
        <v>11454</v>
      </c>
      <c r="B766" s="27"/>
      <c r="C766" s="22"/>
      <c r="D766" s="23" t="s">
        <v>3355</v>
      </c>
      <c r="E766" s="23" t="s">
        <v>3417</v>
      </c>
      <c r="F766" s="23" t="s">
        <v>3986</v>
      </c>
      <c r="G766" s="23" t="s">
        <v>6993</v>
      </c>
      <c r="H766" s="23" t="s">
        <v>3420</v>
      </c>
      <c r="I766" s="35" t="s">
        <v>7670</v>
      </c>
      <c r="J766" s="35"/>
      <c r="K766" s="35" t="str">
        <f t="shared" si="9"/>
        <v>000100005002281</v>
      </c>
    </row>
    <row r="767" spans="1:11" s="3" customFormat="1">
      <c r="A767" s="27"/>
      <c r="B767" s="27"/>
      <c r="C767" s="22"/>
      <c r="D767" s="23" t="s">
        <v>3355</v>
      </c>
      <c r="E767" s="23" t="s">
        <v>3417</v>
      </c>
      <c r="F767" s="23" t="s">
        <v>3986</v>
      </c>
      <c r="G767" s="23" t="s">
        <v>6993</v>
      </c>
      <c r="H767" s="23" t="s">
        <v>3420</v>
      </c>
      <c r="I767" s="35" t="s">
        <v>7670</v>
      </c>
      <c r="J767" s="35" t="s">
        <v>3417</v>
      </c>
      <c r="K767" s="35" t="str">
        <f t="shared" si="9"/>
        <v>000100005002281001</v>
      </c>
    </row>
    <row r="768" spans="1:11" s="3" customFormat="1">
      <c r="A768" s="27" t="s">
        <v>11455</v>
      </c>
      <c r="B768" s="27"/>
      <c r="C768" s="22"/>
      <c r="D768" s="23" t="s">
        <v>3355</v>
      </c>
      <c r="E768" s="23" t="s">
        <v>3417</v>
      </c>
      <c r="F768" s="23" t="s">
        <v>3986</v>
      </c>
      <c r="G768" s="23" t="s">
        <v>6993</v>
      </c>
      <c r="H768" s="23" t="s">
        <v>3420</v>
      </c>
      <c r="I768" s="35" t="s">
        <v>7671</v>
      </c>
      <c r="J768" s="35"/>
      <c r="K768" s="35" t="str">
        <f t="shared" si="9"/>
        <v>000100005002282</v>
      </c>
    </row>
    <row r="769" spans="1:11" s="3" customFormat="1">
      <c r="A769" s="27"/>
      <c r="B769" s="27"/>
      <c r="C769" s="22"/>
      <c r="D769" s="23" t="s">
        <v>3355</v>
      </c>
      <c r="E769" s="23" t="s">
        <v>3417</v>
      </c>
      <c r="F769" s="23" t="s">
        <v>3986</v>
      </c>
      <c r="G769" s="23" t="s">
        <v>6993</v>
      </c>
      <c r="H769" s="23" t="s">
        <v>3420</v>
      </c>
      <c r="I769" s="35" t="s">
        <v>7671</v>
      </c>
      <c r="J769" s="35" t="s">
        <v>3417</v>
      </c>
      <c r="K769" s="35" t="str">
        <f t="shared" si="9"/>
        <v>000100005002282001</v>
      </c>
    </row>
    <row r="770" spans="1:11" s="3" customFormat="1">
      <c r="A770" s="27" t="s">
        <v>11456</v>
      </c>
      <c r="B770" s="27"/>
      <c r="C770" s="22"/>
      <c r="D770" s="23" t="s">
        <v>3355</v>
      </c>
      <c r="E770" s="23" t="s">
        <v>3417</v>
      </c>
      <c r="F770" s="23" t="s">
        <v>3986</v>
      </c>
      <c r="G770" s="23" t="s">
        <v>6993</v>
      </c>
      <c r="H770" s="23" t="s">
        <v>3420</v>
      </c>
      <c r="I770" s="35" t="s">
        <v>7672</v>
      </c>
      <c r="J770" s="35"/>
      <c r="K770" s="35" t="str">
        <f t="shared" si="9"/>
        <v>000100005002283</v>
      </c>
    </row>
    <row r="771" spans="1:11" s="3" customFormat="1">
      <c r="A771" s="27"/>
      <c r="B771" s="27"/>
      <c r="C771" s="22"/>
      <c r="D771" s="23" t="s">
        <v>3355</v>
      </c>
      <c r="E771" s="23" t="s">
        <v>3417</v>
      </c>
      <c r="F771" s="23" t="s">
        <v>3986</v>
      </c>
      <c r="G771" s="23" t="s">
        <v>6993</v>
      </c>
      <c r="H771" s="23" t="s">
        <v>3420</v>
      </c>
      <c r="I771" s="35" t="s">
        <v>7672</v>
      </c>
      <c r="J771" s="35" t="s">
        <v>3417</v>
      </c>
      <c r="K771" s="35" t="str">
        <f t="shared" si="9"/>
        <v>000100005002283001</v>
      </c>
    </row>
    <row r="772" spans="1:11" s="3" customFormat="1">
      <c r="A772" s="27" t="s">
        <v>11457</v>
      </c>
      <c r="B772" s="27"/>
      <c r="C772" s="22"/>
      <c r="D772" s="23" t="s">
        <v>3355</v>
      </c>
      <c r="E772" s="23" t="s">
        <v>3417</v>
      </c>
      <c r="F772" s="23" t="s">
        <v>3986</v>
      </c>
      <c r="G772" s="23" t="s">
        <v>6993</v>
      </c>
      <c r="H772" s="23" t="s">
        <v>3420</v>
      </c>
      <c r="I772" s="35" t="s">
        <v>7673</v>
      </c>
      <c r="J772" s="35"/>
      <c r="K772" s="35" t="str">
        <f t="shared" si="9"/>
        <v>000100005002284</v>
      </c>
    </row>
    <row r="773" spans="1:11" s="3" customFormat="1">
      <c r="A773" s="27"/>
      <c r="B773" s="27"/>
      <c r="C773" s="22"/>
      <c r="D773" s="23" t="s">
        <v>3355</v>
      </c>
      <c r="E773" s="23" t="s">
        <v>3417</v>
      </c>
      <c r="F773" s="23" t="s">
        <v>3986</v>
      </c>
      <c r="G773" s="23" t="s">
        <v>6993</v>
      </c>
      <c r="H773" s="23" t="s">
        <v>3420</v>
      </c>
      <c r="I773" s="35" t="s">
        <v>7673</v>
      </c>
      <c r="J773" s="35" t="s">
        <v>3417</v>
      </c>
      <c r="K773" s="35" t="str">
        <f t="shared" si="9"/>
        <v>000100005002284001</v>
      </c>
    </row>
    <row r="774" spans="1:11" s="3" customFormat="1">
      <c r="A774" s="27" t="s">
        <v>11458</v>
      </c>
      <c r="B774" s="27"/>
      <c r="C774" s="22"/>
      <c r="D774" s="23" t="s">
        <v>3355</v>
      </c>
      <c r="E774" s="23" t="s">
        <v>3417</v>
      </c>
      <c r="F774" s="23" t="s">
        <v>3986</v>
      </c>
      <c r="G774" s="23" t="s">
        <v>6993</v>
      </c>
      <c r="H774" s="23" t="s">
        <v>3420</v>
      </c>
      <c r="I774" s="35" t="s">
        <v>7674</v>
      </c>
      <c r="J774" s="35"/>
      <c r="K774" s="35" t="str">
        <f t="shared" si="9"/>
        <v>000100005002285</v>
      </c>
    </row>
    <row r="775" spans="1:11" s="3" customFormat="1">
      <c r="A775" s="27"/>
      <c r="B775" s="27"/>
      <c r="C775" s="22"/>
      <c r="D775" s="23" t="s">
        <v>3355</v>
      </c>
      <c r="E775" s="23" t="s">
        <v>3417</v>
      </c>
      <c r="F775" s="23" t="s">
        <v>3986</v>
      </c>
      <c r="G775" s="23" t="s">
        <v>6993</v>
      </c>
      <c r="H775" s="23" t="s">
        <v>3420</v>
      </c>
      <c r="I775" s="35" t="s">
        <v>7674</v>
      </c>
      <c r="J775" s="35" t="s">
        <v>3417</v>
      </c>
      <c r="K775" s="35" t="str">
        <f t="shared" si="9"/>
        <v>000100005002285001</v>
      </c>
    </row>
    <row r="776" spans="1:11" s="3" customFormat="1">
      <c r="A776" s="27" t="s">
        <v>11459</v>
      </c>
      <c r="B776" s="27"/>
      <c r="C776" s="22"/>
      <c r="D776" s="23" t="s">
        <v>3355</v>
      </c>
      <c r="E776" s="23" t="s">
        <v>3417</v>
      </c>
      <c r="F776" s="23" t="s">
        <v>3986</v>
      </c>
      <c r="G776" s="23" t="s">
        <v>6993</v>
      </c>
      <c r="H776" s="23" t="s">
        <v>3420</v>
      </c>
      <c r="I776" s="35" t="s">
        <v>7675</v>
      </c>
      <c r="J776" s="35"/>
      <c r="K776" s="35" t="str">
        <f t="shared" si="9"/>
        <v>000100005002286</v>
      </c>
    </row>
    <row r="777" spans="1:11" s="3" customFormat="1">
      <c r="A777" s="27"/>
      <c r="B777" s="27"/>
      <c r="C777" s="22"/>
      <c r="D777" s="23" t="s">
        <v>3355</v>
      </c>
      <c r="E777" s="23" t="s">
        <v>3417</v>
      </c>
      <c r="F777" s="23" t="s">
        <v>3986</v>
      </c>
      <c r="G777" s="23" t="s">
        <v>6993</v>
      </c>
      <c r="H777" s="23" t="s">
        <v>3420</v>
      </c>
      <c r="I777" s="35" t="s">
        <v>7675</v>
      </c>
      <c r="J777" s="35" t="s">
        <v>3417</v>
      </c>
      <c r="K777" s="35" t="str">
        <f t="shared" si="9"/>
        <v>000100005002286001</v>
      </c>
    </row>
    <row r="778" spans="1:11" s="3" customFormat="1">
      <c r="A778" s="27" t="s">
        <v>11460</v>
      </c>
      <c r="B778" s="27"/>
      <c r="C778" s="22"/>
      <c r="D778" s="23" t="s">
        <v>3355</v>
      </c>
      <c r="E778" s="23" t="s">
        <v>3417</v>
      </c>
      <c r="F778" s="23" t="s">
        <v>3986</v>
      </c>
      <c r="G778" s="23" t="s">
        <v>6993</v>
      </c>
      <c r="H778" s="23" t="s">
        <v>3420</v>
      </c>
      <c r="I778" s="35" t="s">
        <v>7676</v>
      </c>
      <c r="J778" s="35"/>
      <c r="K778" s="35" t="str">
        <f t="shared" si="9"/>
        <v>000100005002287</v>
      </c>
    </row>
    <row r="779" spans="1:11" s="3" customFormat="1">
      <c r="A779" s="27"/>
      <c r="B779" s="27"/>
      <c r="C779" s="22"/>
      <c r="D779" s="23" t="s">
        <v>3355</v>
      </c>
      <c r="E779" s="23" t="s">
        <v>3417</v>
      </c>
      <c r="F779" s="23" t="s">
        <v>3986</v>
      </c>
      <c r="G779" s="23" t="s">
        <v>6993</v>
      </c>
      <c r="H779" s="23" t="s">
        <v>3420</v>
      </c>
      <c r="I779" s="35" t="s">
        <v>7676</v>
      </c>
      <c r="J779" s="35" t="s">
        <v>3417</v>
      </c>
      <c r="K779" s="35" t="str">
        <f t="shared" si="9"/>
        <v>000100005002287001</v>
      </c>
    </row>
    <row r="780" spans="1:11" s="3" customFormat="1">
      <c r="A780" s="27" t="s">
        <v>11461</v>
      </c>
      <c r="B780" s="27"/>
      <c r="C780" s="22"/>
      <c r="D780" s="23" t="s">
        <v>3355</v>
      </c>
      <c r="E780" s="23" t="s">
        <v>3417</v>
      </c>
      <c r="F780" s="23" t="s">
        <v>3986</v>
      </c>
      <c r="G780" s="23" t="s">
        <v>6993</v>
      </c>
      <c r="H780" s="23" t="s">
        <v>3420</v>
      </c>
      <c r="I780" s="35" t="s">
        <v>7677</v>
      </c>
      <c r="J780" s="35"/>
      <c r="K780" s="35" t="str">
        <f t="shared" si="9"/>
        <v>000100005002288</v>
      </c>
    </row>
    <row r="781" spans="1:11" s="3" customFormat="1">
      <c r="A781" s="27"/>
      <c r="B781" s="27"/>
      <c r="C781" s="22"/>
      <c r="D781" s="23" t="s">
        <v>3355</v>
      </c>
      <c r="E781" s="23" t="s">
        <v>3417</v>
      </c>
      <c r="F781" s="23" t="s">
        <v>3986</v>
      </c>
      <c r="G781" s="23" t="s">
        <v>6993</v>
      </c>
      <c r="H781" s="23" t="s">
        <v>3420</v>
      </c>
      <c r="I781" s="35" t="s">
        <v>7677</v>
      </c>
      <c r="J781" s="35" t="s">
        <v>3417</v>
      </c>
      <c r="K781" s="35" t="str">
        <f t="shared" si="9"/>
        <v>000100005002288001</v>
      </c>
    </row>
    <row r="782" spans="1:11" s="3" customFormat="1">
      <c r="A782" s="27" t="s">
        <v>11462</v>
      </c>
      <c r="B782" s="27"/>
      <c r="C782" s="22"/>
      <c r="D782" s="23" t="s">
        <v>3355</v>
      </c>
      <c r="E782" s="23" t="s">
        <v>3417</v>
      </c>
      <c r="F782" s="23" t="s">
        <v>3986</v>
      </c>
      <c r="G782" s="23" t="s">
        <v>6993</v>
      </c>
      <c r="H782" s="23" t="s">
        <v>3420</v>
      </c>
      <c r="I782" s="35" t="s">
        <v>7678</v>
      </c>
      <c r="J782" s="35"/>
      <c r="K782" s="35" t="str">
        <f t="shared" si="9"/>
        <v>000100005002289</v>
      </c>
    </row>
    <row r="783" spans="1:11" s="3" customFormat="1">
      <c r="A783" s="27"/>
      <c r="B783" s="27"/>
      <c r="C783" s="22"/>
      <c r="D783" s="23" t="s">
        <v>3355</v>
      </c>
      <c r="E783" s="23" t="s">
        <v>3417</v>
      </c>
      <c r="F783" s="23" t="s">
        <v>3986</v>
      </c>
      <c r="G783" s="23" t="s">
        <v>6993</v>
      </c>
      <c r="H783" s="23" t="s">
        <v>3420</v>
      </c>
      <c r="I783" s="35" t="s">
        <v>7678</v>
      </c>
      <c r="J783" s="35" t="s">
        <v>3417</v>
      </c>
      <c r="K783" s="35" t="str">
        <f t="shared" si="9"/>
        <v>000100005002289001</v>
      </c>
    </row>
    <row r="784" spans="1:11" s="3" customFormat="1">
      <c r="A784" s="27" t="s">
        <v>11463</v>
      </c>
      <c r="B784" s="27"/>
      <c r="C784" s="22"/>
      <c r="D784" s="23" t="s">
        <v>3355</v>
      </c>
      <c r="E784" s="23" t="s">
        <v>3417</v>
      </c>
      <c r="F784" s="23" t="s">
        <v>3986</v>
      </c>
      <c r="G784" s="23" t="s">
        <v>6993</v>
      </c>
      <c r="H784" s="23" t="s">
        <v>3420</v>
      </c>
      <c r="I784" s="35" t="s">
        <v>7679</v>
      </c>
      <c r="J784" s="35"/>
      <c r="K784" s="35" t="str">
        <f t="shared" si="9"/>
        <v>000100005002290</v>
      </c>
    </row>
    <row r="785" spans="1:11" s="3" customFormat="1">
      <c r="A785" s="27"/>
      <c r="B785" s="27"/>
      <c r="C785" s="22"/>
      <c r="D785" s="23" t="s">
        <v>3355</v>
      </c>
      <c r="E785" s="23" t="s">
        <v>3417</v>
      </c>
      <c r="F785" s="23" t="s">
        <v>3986</v>
      </c>
      <c r="G785" s="23" t="s">
        <v>6993</v>
      </c>
      <c r="H785" s="23" t="s">
        <v>3420</v>
      </c>
      <c r="I785" s="35" t="s">
        <v>7679</v>
      </c>
      <c r="J785" s="35" t="s">
        <v>3417</v>
      </c>
      <c r="K785" s="35" t="str">
        <f t="shared" si="9"/>
        <v>000100005002290001</v>
      </c>
    </row>
    <row r="786" spans="1:11" s="3" customFormat="1">
      <c r="A786" s="27" t="s">
        <v>11464</v>
      </c>
      <c r="B786" s="27"/>
      <c r="C786" s="22"/>
      <c r="D786" s="23" t="s">
        <v>3355</v>
      </c>
      <c r="E786" s="23" t="s">
        <v>3417</v>
      </c>
      <c r="F786" s="23" t="s">
        <v>3986</v>
      </c>
      <c r="G786" s="23" t="s">
        <v>6993</v>
      </c>
      <c r="H786" s="23" t="s">
        <v>3420</v>
      </c>
      <c r="I786" s="35" t="s">
        <v>7680</v>
      </c>
      <c r="J786" s="35"/>
      <c r="K786" s="35" t="str">
        <f t="shared" si="9"/>
        <v>000100005002291</v>
      </c>
    </row>
    <row r="787" spans="1:11" s="3" customFormat="1">
      <c r="A787" s="27"/>
      <c r="B787" s="27"/>
      <c r="C787" s="22"/>
      <c r="D787" s="23" t="s">
        <v>3355</v>
      </c>
      <c r="E787" s="23" t="s">
        <v>3417</v>
      </c>
      <c r="F787" s="23" t="s">
        <v>3986</v>
      </c>
      <c r="G787" s="23" t="s">
        <v>6993</v>
      </c>
      <c r="H787" s="23" t="s">
        <v>3420</v>
      </c>
      <c r="I787" s="35" t="s">
        <v>7680</v>
      </c>
      <c r="J787" s="35" t="s">
        <v>3417</v>
      </c>
      <c r="K787" s="35" t="str">
        <f t="shared" si="9"/>
        <v>000100005002291001</v>
      </c>
    </row>
    <row r="788" spans="1:11" s="3" customFormat="1">
      <c r="A788" s="27" t="s">
        <v>11465</v>
      </c>
      <c r="B788" s="27"/>
      <c r="C788" s="22"/>
      <c r="D788" s="23" t="s">
        <v>3355</v>
      </c>
      <c r="E788" s="23" t="s">
        <v>3417</v>
      </c>
      <c r="F788" s="23" t="s">
        <v>3986</v>
      </c>
      <c r="G788" s="23" t="s">
        <v>6993</v>
      </c>
      <c r="H788" s="23" t="s">
        <v>3420</v>
      </c>
      <c r="I788" s="35" t="s">
        <v>7681</v>
      </c>
      <c r="J788" s="35"/>
      <c r="K788" s="35" t="str">
        <f t="shared" si="9"/>
        <v>000100005002292</v>
      </c>
    </row>
    <row r="789" spans="1:11" s="3" customFormat="1">
      <c r="A789" s="27"/>
      <c r="B789" s="27"/>
      <c r="C789" s="22"/>
      <c r="D789" s="23" t="s">
        <v>3355</v>
      </c>
      <c r="E789" s="23" t="s">
        <v>3417</v>
      </c>
      <c r="F789" s="23" t="s">
        <v>3986</v>
      </c>
      <c r="G789" s="23" t="s">
        <v>6993</v>
      </c>
      <c r="H789" s="23" t="s">
        <v>3420</v>
      </c>
      <c r="I789" s="35" t="s">
        <v>7681</v>
      </c>
      <c r="J789" s="35" t="s">
        <v>3417</v>
      </c>
      <c r="K789" s="35" t="str">
        <f t="shared" si="9"/>
        <v>000100005002292001</v>
      </c>
    </row>
    <row r="790" spans="1:11" s="3" customFormat="1">
      <c r="A790" s="27" t="s">
        <v>11466</v>
      </c>
      <c r="B790" s="27"/>
      <c r="C790" s="22"/>
      <c r="D790" s="23" t="s">
        <v>3355</v>
      </c>
      <c r="E790" s="23" t="s">
        <v>3417</v>
      </c>
      <c r="F790" s="23" t="s">
        <v>3986</v>
      </c>
      <c r="G790" s="23" t="s">
        <v>6993</v>
      </c>
      <c r="H790" s="23" t="s">
        <v>3420</v>
      </c>
      <c r="I790" s="35" t="s">
        <v>7682</v>
      </c>
      <c r="J790" s="35"/>
      <c r="K790" s="35" t="str">
        <f t="shared" si="9"/>
        <v>000100005002293</v>
      </c>
    </row>
    <row r="791" spans="1:11" s="3" customFormat="1">
      <c r="A791" s="27"/>
      <c r="B791" s="27"/>
      <c r="C791" s="22"/>
      <c r="D791" s="23" t="s">
        <v>3355</v>
      </c>
      <c r="E791" s="23" t="s">
        <v>3417</v>
      </c>
      <c r="F791" s="23" t="s">
        <v>3986</v>
      </c>
      <c r="G791" s="23" t="s">
        <v>6993</v>
      </c>
      <c r="H791" s="23" t="s">
        <v>3420</v>
      </c>
      <c r="I791" s="35" t="s">
        <v>7682</v>
      </c>
      <c r="J791" s="35" t="s">
        <v>3417</v>
      </c>
      <c r="K791" s="35" t="str">
        <f t="shared" si="9"/>
        <v>000100005002293001</v>
      </c>
    </row>
    <row r="792" spans="1:11" s="3" customFormat="1">
      <c r="A792" s="27" t="s">
        <v>11467</v>
      </c>
      <c r="B792" s="27"/>
      <c r="C792" s="22"/>
      <c r="D792" s="23" t="s">
        <v>3355</v>
      </c>
      <c r="E792" s="23" t="s">
        <v>3417</v>
      </c>
      <c r="F792" s="23" t="s">
        <v>3986</v>
      </c>
      <c r="G792" s="23" t="s">
        <v>6993</v>
      </c>
      <c r="H792" s="23" t="s">
        <v>3420</v>
      </c>
      <c r="I792" s="35" t="s">
        <v>7683</v>
      </c>
      <c r="J792" s="35"/>
      <c r="K792" s="35" t="str">
        <f t="shared" si="9"/>
        <v>000100005002294</v>
      </c>
    </row>
    <row r="793" spans="1:11" s="3" customFormat="1">
      <c r="A793" s="27"/>
      <c r="B793" s="27"/>
      <c r="C793" s="22"/>
      <c r="D793" s="23" t="s">
        <v>3355</v>
      </c>
      <c r="E793" s="23" t="s">
        <v>3417</v>
      </c>
      <c r="F793" s="23" t="s">
        <v>3986</v>
      </c>
      <c r="G793" s="23" t="s">
        <v>6993</v>
      </c>
      <c r="H793" s="23" t="s">
        <v>3420</v>
      </c>
      <c r="I793" s="35" t="s">
        <v>7683</v>
      </c>
      <c r="J793" s="35" t="s">
        <v>3417</v>
      </c>
      <c r="K793" s="35" t="str">
        <f t="shared" si="9"/>
        <v>000100005002294001</v>
      </c>
    </row>
    <row r="794" spans="1:11" s="3" customFormat="1">
      <c r="A794" s="27" t="s">
        <v>11468</v>
      </c>
      <c r="B794" s="27"/>
      <c r="C794" s="22"/>
      <c r="D794" s="23" t="s">
        <v>3355</v>
      </c>
      <c r="E794" s="23" t="s">
        <v>3417</v>
      </c>
      <c r="F794" s="23" t="s">
        <v>3986</v>
      </c>
      <c r="G794" s="23" t="s">
        <v>6993</v>
      </c>
      <c r="H794" s="23" t="s">
        <v>3420</v>
      </c>
      <c r="I794" s="35" t="s">
        <v>7684</v>
      </c>
      <c r="J794" s="35"/>
      <c r="K794" s="35" t="str">
        <f t="shared" si="9"/>
        <v>000100005002295</v>
      </c>
    </row>
    <row r="795" spans="1:11" s="3" customFormat="1">
      <c r="A795" s="27"/>
      <c r="B795" s="27"/>
      <c r="C795" s="22"/>
      <c r="D795" s="23" t="s">
        <v>3355</v>
      </c>
      <c r="E795" s="23" t="s">
        <v>3417</v>
      </c>
      <c r="F795" s="23" t="s">
        <v>3986</v>
      </c>
      <c r="G795" s="23" t="s">
        <v>6993</v>
      </c>
      <c r="H795" s="23" t="s">
        <v>3420</v>
      </c>
      <c r="I795" s="35" t="s">
        <v>7684</v>
      </c>
      <c r="J795" s="35" t="s">
        <v>3417</v>
      </c>
      <c r="K795" s="35" t="str">
        <f t="shared" ref="K795:K803" si="10">D795&amp;E795&amp;F795&amp;G795&amp;H795&amp;I795&amp;J795</f>
        <v>000100005002295001</v>
      </c>
    </row>
    <row r="796" spans="1:11" s="3" customFormat="1">
      <c r="A796" s="27" t="s">
        <v>11469</v>
      </c>
      <c r="B796" s="27"/>
      <c r="C796" s="22"/>
      <c r="D796" s="23" t="s">
        <v>3355</v>
      </c>
      <c r="E796" s="23" t="s">
        <v>3417</v>
      </c>
      <c r="F796" s="23" t="s">
        <v>3986</v>
      </c>
      <c r="G796" s="23" t="s">
        <v>6993</v>
      </c>
      <c r="H796" s="23" t="s">
        <v>3420</v>
      </c>
      <c r="I796" s="35" t="s">
        <v>7685</v>
      </c>
      <c r="J796" s="35"/>
      <c r="K796" s="35" t="str">
        <f t="shared" si="10"/>
        <v>000100005002296</v>
      </c>
    </row>
    <row r="797" spans="1:11" s="3" customFormat="1">
      <c r="A797" s="27"/>
      <c r="B797" s="27"/>
      <c r="C797" s="22"/>
      <c r="D797" s="23" t="s">
        <v>3355</v>
      </c>
      <c r="E797" s="23" t="s">
        <v>3417</v>
      </c>
      <c r="F797" s="23" t="s">
        <v>3986</v>
      </c>
      <c r="G797" s="23" t="s">
        <v>6993</v>
      </c>
      <c r="H797" s="23" t="s">
        <v>3420</v>
      </c>
      <c r="I797" s="35" t="s">
        <v>7685</v>
      </c>
      <c r="J797" s="35" t="s">
        <v>3417</v>
      </c>
      <c r="K797" s="35" t="str">
        <f t="shared" si="10"/>
        <v>000100005002296001</v>
      </c>
    </row>
    <row r="798" spans="1:11" s="3" customFormat="1">
      <c r="A798" s="27" t="s">
        <v>11470</v>
      </c>
      <c r="B798" s="27"/>
      <c r="C798" s="22"/>
      <c r="D798" s="23" t="s">
        <v>3355</v>
      </c>
      <c r="E798" s="23" t="s">
        <v>3417</v>
      </c>
      <c r="F798" s="23" t="s">
        <v>3986</v>
      </c>
      <c r="G798" s="23" t="s">
        <v>6993</v>
      </c>
      <c r="H798" s="23" t="s">
        <v>3420</v>
      </c>
      <c r="I798" s="35" t="s">
        <v>7686</v>
      </c>
      <c r="J798" s="35"/>
      <c r="K798" s="35" t="str">
        <f t="shared" si="10"/>
        <v>000100005002297</v>
      </c>
    </row>
    <row r="799" spans="1:11" s="3" customFormat="1">
      <c r="A799" s="27"/>
      <c r="B799" s="27"/>
      <c r="C799" s="22"/>
      <c r="D799" s="23" t="s">
        <v>3355</v>
      </c>
      <c r="E799" s="23" t="s">
        <v>3417</v>
      </c>
      <c r="F799" s="23" t="s">
        <v>3986</v>
      </c>
      <c r="G799" s="23" t="s">
        <v>6993</v>
      </c>
      <c r="H799" s="23" t="s">
        <v>3420</v>
      </c>
      <c r="I799" s="35" t="s">
        <v>7686</v>
      </c>
      <c r="J799" s="35" t="s">
        <v>3417</v>
      </c>
      <c r="K799" s="35" t="str">
        <f t="shared" si="10"/>
        <v>000100005002297001</v>
      </c>
    </row>
    <row r="800" spans="1:11" s="3" customFormat="1">
      <c r="A800" s="27" t="s">
        <v>11471</v>
      </c>
      <c r="B800" s="27"/>
      <c r="C800" s="22"/>
      <c r="D800" s="23" t="s">
        <v>3355</v>
      </c>
      <c r="E800" s="23" t="s">
        <v>3417</v>
      </c>
      <c r="F800" s="23" t="s">
        <v>3986</v>
      </c>
      <c r="G800" s="23" t="s">
        <v>6993</v>
      </c>
      <c r="H800" s="23" t="s">
        <v>3420</v>
      </c>
      <c r="I800" s="35" t="s">
        <v>7687</v>
      </c>
      <c r="J800" s="35"/>
      <c r="K800" s="35" t="str">
        <f t="shared" si="10"/>
        <v>000100005002298</v>
      </c>
    </row>
    <row r="801" spans="1:12" s="3" customFormat="1">
      <c r="A801" s="27"/>
      <c r="B801" s="27"/>
      <c r="C801" s="22"/>
      <c r="D801" s="23" t="s">
        <v>3355</v>
      </c>
      <c r="E801" s="23" t="s">
        <v>3417</v>
      </c>
      <c r="F801" s="23" t="s">
        <v>3986</v>
      </c>
      <c r="G801" s="23" t="s">
        <v>6993</v>
      </c>
      <c r="H801" s="23" t="s">
        <v>3420</v>
      </c>
      <c r="I801" s="35" t="s">
        <v>7687</v>
      </c>
      <c r="J801" s="35" t="s">
        <v>3417</v>
      </c>
      <c r="K801" s="35" t="str">
        <f t="shared" si="10"/>
        <v>000100005002298001</v>
      </c>
    </row>
    <row r="802" spans="1:12" s="3" customFormat="1">
      <c r="A802" s="27" t="s">
        <v>11472</v>
      </c>
      <c r="B802" s="27"/>
      <c r="C802" s="22"/>
      <c r="D802" s="23" t="s">
        <v>3355</v>
      </c>
      <c r="E802" s="23" t="s">
        <v>3417</v>
      </c>
      <c r="F802" s="23" t="s">
        <v>3986</v>
      </c>
      <c r="G802" s="23" t="s">
        <v>6993</v>
      </c>
      <c r="H802" s="23" t="s">
        <v>3420</v>
      </c>
      <c r="I802" s="35" t="s">
        <v>7688</v>
      </c>
      <c r="J802" s="35"/>
      <c r="K802" s="35" t="str">
        <f t="shared" si="10"/>
        <v>000100005002299</v>
      </c>
    </row>
    <row r="803" spans="1:12" s="3" customFormat="1">
      <c r="A803" s="27"/>
      <c r="B803" s="27"/>
      <c r="C803" s="22"/>
      <c r="D803" s="23" t="s">
        <v>3355</v>
      </c>
      <c r="E803" s="23" t="s">
        <v>3417</v>
      </c>
      <c r="F803" s="23" t="s">
        <v>3986</v>
      </c>
      <c r="G803" s="23" t="s">
        <v>6993</v>
      </c>
      <c r="H803" s="23" t="s">
        <v>3420</v>
      </c>
      <c r="I803" s="35" t="s">
        <v>7688</v>
      </c>
      <c r="J803" s="35" t="s">
        <v>3417</v>
      </c>
      <c r="K803" s="35" t="str">
        <f t="shared" si="10"/>
        <v>000100005002299001</v>
      </c>
    </row>
    <row r="804" spans="1:12">
      <c r="A804" s="18" t="s">
        <v>884</v>
      </c>
      <c r="B804" s="18" t="s">
        <v>11473</v>
      </c>
      <c r="C804" s="19">
        <v>2</v>
      </c>
      <c r="D804" s="20" t="s">
        <v>3355</v>
      </c>
      <c r="E804" s="20" t="s">
        <v>3417</v>
      </c>
      <c r="F804" s="20" t="s">
        <v>3986</v>
      </c>
      <c r="G804" s="20" t="s">
        <v>6993</v>
      </c>
      <c r="H804" s="20" t="s">
        <v>3423</v>
      </c>
      <c r="I804" s="20"/>
      <c r="J804" s="20"/>
      <c r="K804" s="20" t="str">
        <f t="shared" si="2"/>
        <v>000100005003</v>
      </c>
    </row>
    <row r="805" spans="1:12">
      <c r="A805" s="21" t="s">
        <v>886</v>
      </c>
      <c r="B805" s="21" t="s">
        <v>11474</v>
      </c>
      <c r="C805" s="22">
        <v>3</v>
      </c>
      <c r="D805" s="23" t="s">
        <v>3355</v>
      </c>
      <c r="E805" s="23" t="s">
        <v>3417</v>
      </c>
      <c r="F805" s="23" t="s">
        <v>3986</v>
      </c>
      <c r="G805" s="23" t="s">
        <v>6993</v>
      </c>
      <c r="H805" s="23" t="s">
        <v>3423</v>
      </c>
      <c r="I805" s="23" t="s">
        <v>3417</v>
      </c>
      <c r="J805" s="23"/>
      <c r="K805" s="23" t="str">
        <f t="shared" si="2"/>
        <v>000100005003001</v>
      </c>
    </row>
    <row r="806" spans="1:12" s="2" customFormat="1">
      <c r="A806" s="32" t="s">
        <v>10758</v>
      </c>
      <c r="B806" s="32" t="str">
        <f>"兴趣爱好/线下行为偏好信息/近7个月饮酒场所偏好/"&amp;A806</f>
        <v>兴趣爱好/线下行为偏好信息/近7个月饮酒场所偏好/0~2次</v>
      </c>
      <c r="C806" s="33">
        <v>4</v>
      </c>
      <c r="D806" s="50" t="s">
        <v>3355</v>
      </c>
      <c r="E806" s="50" t="s">
        <v>3417</v>
      </c>
      <c r="F806" s="50" t="s">
        <v>3986</v>
      </c>
      <c r="G806" s="50" t="s">
        <v>6993</v>
      </c>
      <c r="H806" s="50" t="s">
        <v>3423</v>
      </c>
      <c r="I806" s="50" t="s">
        <v>3417</v>
      </c>
      <c r="J806" s="50" t="s">
        <v>3417</v>
      </c>
      <c r="K806" s="50" t="str">
        <f t="shared" si="2"/>
        <v>000100005003001001</v>
      </c>
    </row>
    <row r="807" spans="1:12" s="2" customFormat="1">
      <c r="A807" s="32" t="s">
        <v>10760</v>
      </c>
      <c r="B807" s="32" t="str">
        <f t="shared" ref="B807:B813" si="11">"兴趣爱好/线下行为偏好信息/近7个月饮酒场所偏好/"&amp;A807</f>
        <v>兴趣爱好/线下行为偏好信息/近7个月饮酒场所偏好/3~5次</v>
      </c>
      <c r="C807" s="33">
        <v>4</v>
      </c>
      <c r="D807" s="50" t="s">
        <v>3355</v>
      </c>
      <c r="E807" s="50" t="s">
        <v>3417</v>
      </c>
      <c r="F807" s="50" t="s">
        <v>3986</v>
      </c>
      <c r="G807" s="50" t="s">
        <v>6993</v>
      </c>
      <c r="H807" s="50" t="s">
        <v>3423</v>
      </c>
      <c r="I807" s="50" t="s">
        <v>3417</v>
      </c>
      <c r="J807" s="50" t="s">
        <v>3420</v>
      </c>
      <c r="K807" s="50" t="str">
        <f t="shared" si="2"/>
        <v>000100005003001002</v>
      </c>
    </row>
    <row r="808" spans="1:12" s="2" customFormat="1">
      <c r="A808" s="32" t="s">
        <v>10762</v>
      </c>
      <c r="B808" s="32" t="str">
        <f t="shared" si="11"/>
        <v>兴趣爱好/线下行为偏好信息/近7个月饮酒场所偏好/6次及以上</v>
      </c>
      <c r="C808" s="33">
        <v>4</v>
      </c>
      <c r="D808" s="50" t="s">
        <v>3355</v>
      </c>
      <c r="E808" s="50" t="s">
        <v>3417</v>
      </c>
      <c r="F808" s="50" t="s">
        <v>3986</v>
      </c>
      <c r="G808" s="50" t="s">
        <v>6993</v>
      </c>
      <c r="H808" s="50" t="s">
        <v>3423</v>
      </c>
      <c r="I808" s="50" t="s">
        <v>3417</v>
      </c>
      <c r="J808" s="50" t="s">
        <v>3423</v>
      </c>
      <c r="K808" s="50" t="str">
        <f t="shared" si="2"/>
        <v>000100005003001003</v>
      </c>
    </row>
    <row r="809" spans="1:12">
      <c r="A809" s="32" t="s">
        <v>1852</v>
      </c>
      <c r="B809" s="32" t="str">
        <f t="shared" si="11"/>
        <v>兴趣爱好/线下行为偏好信息/近7个月饮酒场所偏好/无</v>
      </c>
      <c r="C809" s="33">
        <v>4</v>
      </c>
      <c r="D809" s="50" t="s">
        <v>3355</v>
      </c>
      <c r="E809" s="50" t="s">
        <v>3417</v>
      </c>
      <c r="F809" s="50" t="s">
        <v>3986</v>
      </c>
      <c r="G809" s="50" t="s">
        <v>6993</v>
      </c>
      <c r="H809" s="50" t="s">
        <v>3423</v>
      </c>
      <c r="I809" s="50" t="s">
        <v>3417</v>
      </c>
      <c r="J809" s="50" t="s">
        <v>3426</v>
      </c>
      <c r="K809" s="50" t="str">
        <f t="shared" si="2"/>
        <v>000100005003001004</v>
      </c>
    </row>
    <row r="810" spans="1:12">
      <c r="A810" s="32" t="s">
        <v>10771</v>
      </c>
      <c r="B810" s="32" t="str">
        <f t="shared" si="11"/>
        <v>兴趣爱好/线下行为偏好信息/近7个月饮酒场所偏好/1~3次</v>
      </c>
      <c r="C810" s="33">
        <v>4</v>
      </c>
      <c r="D810" s="50" t="s">
        <v>3355</v>
      </c>
      <c r="E810" s="50" t="s">
        <v>3417</v>
      </c>
      <c r="F810" s="50" t="s">
        <v>3986</v>
      </c>
      <c r="G810" s="50" t="s">
        <v>6993</v>
      </c>
      <c r="H810" s="50" t="s">
        <v>3423</v>
      </c>
      <c r="I810" s="50" t="s">
        <v>3417</v>
      </c>
      <c r="J810" s="50" t="s">
        <v>6993</v>
      </c>
      <c r="K810" s="50" t="str">
        <f t="shared" si="2"/>
        <v>000100005003001005</v>
      </c>
    </row>
    <row r="811" spans="1:12">
      <c r="A811" s="32" t="s">
        <v>10772</v>
      </c>
      <c r="B811" s="32" t="str">
        <f t="shared" si="11"/>
        <v>兴趣爱好/线下行为偏好信息/近7个月饮酒场所偏好/3~6次</v>
      </c>
      <c r="C811" s="33">
        <v>4</v>
      </c>
      <c r="D811" s="50" t="s">
        <v>3355</v>
      </c>
      <c r="E811" s="50" t="s">
        <v>3417</v>
      </c>
      <c r="F811" s="50" t="s">
        <v>3986</v>
      </c>
      <c r="G811" s="50" t="s">
        <v>6993</v>
      </c>
      <c r="H811" s="50" t="s">
        <v>3423</v>
      </c>
      <c r="I811" s="50" t="s">
        <v>3417</v>
      </c>
      <c r="J811" s="50" t="s">
        <v>7381</v>
      </c>
      <c r="K811" s="50" t="str">
        <f t="shared" si="2"/>
        <v>000100005003001006</v>
      </c>
    </row>
    <row r="812" spans="1:12">
      <c r="A812" s="32" t="s">
        <v>11475</v>
      </c>
      <c r="B812" s="32" t="str">
        <f t="shared" si="11"/>
        <v>兴趣爱好/线下行为偏好信息/近7个月饮酒场所偏好/6~12次</v>
      </c>
      <c r="C812" s="33">
        <v>4</v>
      </c>
      <c r="D812" s="50" t="s">
        <v>3355</v>
      </c>
      <c r="E812" s="50" t="s">
        <v>3417</v>
      </c>
      <c r="F812" s="50" t="s">
        <v>3986</v>
      </c>
      <c r="G812" s="50" t="s">
        <v>6993</v>
      </c>
      <c r="H812" s="50" t="s">
        <v>3423</v>
      </c>
      <c r="I812" s="50" t="s">
        <v>3417</v>
      </c>
      <c r="J812" s="50" t="s">
        <v>7385</v>
      </c>
      <c r="K812" s="50" t="str">
        <f t="shared" si="2"/>
        <v>000100005003001007</v>
      </c>
    </row>
    <row r="813" spans="1:12">
      <c r="A813" s="32" t="s">
        <v>11476</v>
      </c>
      <c r="B813" s="32" t="str">
        <f t="shared" si="11"/>
        <v>兴趣爱好/线下行为偏好信息/近7个月饮酒场所偏好/12次及以上</v>
      </c>
      <c r="C813" s="33">
        <v>4</v>
      </c>
      <c r="D813" s="50" t="s">
        <v>3355</v>
      </c>
      <c r="E813" s="50" t="s">
        <v>3417</v>
      </c>
      <c r="F813" s="50" t="s">
        <v>3986</v>
      </c>
      <c r="G813" s="50" t="s">
        <v>6993</v>
      </c>
      <c r="H813" s="50" t="s">
        <v>3423</v>
      </c>
      <c r="I813" s="50" t="s">
        <v>3417</v>
      </c>
      <c r="J813" s="50" t="s">
        <v>3987</v>
      </c>
      <c r="K813" s="50" t="str">
        <f t="shared" si="2"/>
        <v>000100005003001008</v>
      </c>
    </row>
    <row r="814" spans="1:12">
      <c r="A814" s="27" t="s">
        <v>2751</v>
      </c>
      <c r="B814" s="27" t="str">
        <f>"兴趣爱好/线下行为偏好信息/近6个月饮酒场所偏好/"&amp;A814</f>
        <v>兴趣爱好/线下行为偏好信息/近6个月饮酒场所偏好/高</v>
      </c>
      <c r="C814" s="28">
        <v>4</v>
      </c>
      <c r="D814" s="35" t="s">
        <v>3355</v>
      </c>
      <c r="E814" s="35" t="s">
        <v>3417</v>
      </c>
      <c r="F814" s="35" t="s">
        <v>3986</v>
      </c>
      <c r="G814" s="35" t="s">
        <v>6993</v>
      </c>
      <c r="H814" s="35" t="s">
        <v>3423</v>
      </c>
      <c r="I814" s="35" t="s">
        <v>3417</v>
      </c>
      <c r="J814" s="35" t="s">
        <v>6967</v>
      </c>
      <c r="K814" s="35" t="str">
        <f t="shared" si="2"/>
        <v>000100005003001009</v>
      </c>
      <c r="L814" s="45" t="s">
        <v>11477</v>
      </c>
    </row>
    <row r="815" spans="1:12">
      <c r="A815" s="27" t="s">
        <v>2752</v>
      </c>
      <c r="B815" s="27" t="str">
        <f>"兴趣爱好/线下行为偏好信息/近6个月饮酒场所偏好/"&amp;A815</f>
        <v>兴趣爱好/线下行为偏好信息/近6个月饮酒场所偏好/中</v>
      </c>
      <c r="C815" s="28">
        <v>4</v>
      </c>
      <c r="D815" s="35" t="s">
        <v>3355</v>
      </c>
      <c r="E815" s="35" t="s">
        <v>3417</v>
      </c>
      <c r="F815" s="35" t="s">
        <v>3986</v>
      </c>
      <c r="G815" s="35" t="s">
        <v>6993</v>
      </c>
      <c r="H815" s="35" t="s">
        <v>3423</v>
      </c>
      <c r="I815" s="35" t="s">
        <v>3417</v>
      </c>
      <c r="J815" s="35" t="s">
        <v>3401</v>
      </c>
      <c r="K815" s="35" t="str">
        <f t="shared" si="2"/>
        <v>000100005003001010</v>
      </c>
      <c r="L815" s="45" t="s">
        <v>11478</v>
      </c>
    </row>
    <row r="816" spans="1:12">
      <c r="A816" s="27" t="s">
        <v>2753</v>
      </c>
      <c r="B816" s="27" t="str">
        <f>"兴趣爱好/线下行为偏好信息/近6个月饮酒场所偏好/"&amp;A816</f>
        <v>兴趣爱好/线下行为偏好信息/近6个月饮酒场所偏好/低</v>
      </c>
      <c r="C816" s="28">
        <v>4</v>
      </c>
      <c r="D816" s="35" t="s">
        <v>3355</v>
      </c>
      <c r="E816" s="35" t="s">
        <v>3417</v>
      </c>
      <c r="F816" s="35" t="s">
        <v>3986</v>
      </c>
      <c r="G816" s="35" t="s">
        <v>6993</v>
      </c>
      <c r="H816" s="35" t="s">
        <v>3423</v>
      </c>
      <c r="I816" s="35" t="s">
        <v>3417</v>
      </c>
      <c r="J816" s="35" t="s">
        <v>3404</v>
      </c>
      <c r="K816" s="35" t="str">
        <f t="shared" si="2"/>
        <v>000100005003001011</v>
      </c>
      <c r="L816" s="45" t="s">
        <v>11476</v>
      </c>
    </row>
    <row r="817" spans="1:12">
      <c r="A817" s="21" t="s">
        <v>889</v>
      </c>
      <c r="B817" s="21" t="s">
        <v>11479</v>
      </c>
      <c r="C817" s="22">
        <v>3</v>
      </c>
      <c r="D817" s="23" t="s">
        <v>3355</v>
      </c>
      <c r="E817" s="23" t="s">
        <v>3417</v>
      </c>
      <c r="F817" s="23" t="s">
        <v>3986</v>
      </c>
      <c r="G817" s="23" t="s">
        <v>6993</v>
      </c>
      <c r="H817" s="23" t="s">
        <v>3423</v>
      </c>
      <c r="I817" s="23" t="s">
        <v>3420</v>
      </c>
      <c r="J817" s="23"/>
      <c r="K817" s="23" t="str">
        <f t="shared" si="2"/>
        <v>000100005003002</v>
      </c>
    </row>
    <row r="818" spans="1:12" s="2" customFormat="1">
      <c r="A818" s="32" t="s">
        <v>10758</v>
      </c>
      <c r="B818" s="32" t="str">
        <f>"兴趣爱好/线下行为偏好信息/近7个月KTV偏好/"&amp;A818</f>
        <v>兴趣爱好/线下行为偏好信息/近7个月KTV偏好/0~2次</v>
      </c>
      <c r="C818" s="33">
        <v>4</v>
      </c>
      <c r="D818" s="50" t="s">
        <v>3355</v>
      </c>
      <c r="E818" s="50" t="s">
        <v>3417</v>
      </c>
      <c r="F818" s="50" t="s">
        <v>3986</v>
      </c>
      <c r="G818" s="50" t="s">
        <v>6993</v>
      </c>
      <c r="H818" s="50" t="s">
        <v>3423</v>
      </c>
      <c r="I818" s="50" t="s">
        <v>3420</v>
      </c>
      <c r="J818" s="50" t="s">
        <v>3417</v>
      </c>
      <c r="K818" s="50" t="str">
        <f t="shared" si="2"/>
        <v>000100005003002001</v>
      </c>
    </row>
    <row r="819" spans="1:12" s="2" customFormat="1">
      <c r="A819" s="32" t="s">
        <v>10760</v>
      </c>
      <c r="B819" s="32" t="str">
        <f t="shared" ref="B819:B825" si="12">"兴趣爱好/线下行为偏好信息/近7个月KTV偏好/"&amp;A819</f>
        <v>兴趣爱好/线下行为偏好信息/近7个月KTV偏好/3~5次</v>
      </c>
      <c r="C819" s="33">
        <v>4</v>
      </c>
      <c r="D819" s="50" t="s">
        <v>3355</v>
      </c>
      <c r="E819" s="50" t="s">
        <v>3417</v>
      </c>
      <c r="F819" s="50" t="s">
        <v>3986</v>
      </c>
      <c r="G819" s="50" t="s">
        <v>6993</v>
      </c>
      <c r="H819" s="50" t="s">
        <v>3423</v>
      </c>
      <c r="I819" s="50" t="s">
        <v>3420</v>
      </c>
      <c r="J819" s="50" t="s">
        <v>3420</v>
      </c>
      <c r="K819" s="50" t="str">
        <f t="shared" si="2"/>
        <v>000100005003002002</v>
      </c>
    </row>
    <row r="820" spans="1:12" s="2" customFormat="1">
      <c r="A820" s="32" t="s">
        <v>10762</v>
      </c>
      <c r="B820" s="32" t="str">
        <f t="shared" si="12"/>
        <v>兴趣爱好/线下行为偏好信息/近7个月KTV偏好/6次及以上</v>
      </c>
      <c r="C820" s="33">
        <v>4</v>
      </c>
      <c r="D820" s="50" t="s">
        <v>3355</v>
      </c>
      <c r="E820" s="50" t="s">
        <v>3417</v>
      </c>
      <c r="F820" s="50" t="s">
        <v>3986</v>
      </c>
      <c r="G820" s="50" t="s">
        <v>6993</v>
      </c>
      <c r="H820" s="50" t="s">
        <v>3423</v>
      </c>
      <c r="I820" s="50" t="s">
        <v>3420</v>
      </c>
      <c r="J820" s="50" t="s">
        <v>3423</v>
      </c>
      <c r="K820" s="50" t="str">
        <f t="shared" si="2"/>
        <v>000100005003002003</v>
      </c>
    </row>
    <row r="821" spans="1:12">
      <c r="A821" s="32" t="s">
        <v>1852</v>
      </c>
      <c r="B821" s="32" t="str">
        <f t="shared" si="12"/>
        <v>兴趣爱好/线下行为偏好信息/近7个月KTV偏好/无</v>
      </c>
      <c r="C821" s="33">
        <v>4</v>
      </c>
      <c r="D821" s="50" t="s">
        <v>3355</v>
      </c>
      <c r="E821" s="50" t="s">
        <v>3417</v>
      </c>
      <c r="F821" s="50" t="s">
        <v>3986</v>
      </c>
      <c r="G821" s="50" t="s">
        <v>6993</v>
      </c>
      <c r="H821" s="50" t="s">
        <v>3423</v>
      </c>
      <c r="I821" s="50" t="s">
        <v>3420</v>
      </c>
      <c r="J821" s="50" t="s">
        <v>3426</v>
      </c>
      <c r="K821" s="50" t="str">
        <f t="shared" si="2"/>
        <v>000100005003002004</v>
      </c>
    </row>
    <row r="822" spans="1:12">
      <c r="A822" s="32" t="s">
        <v>10771</v>
      </c>
      <c r="B822" s="32" t="str">
        <f t="shared" si="12"/>
        <v>兴趣爱好/线下行为偏好信息/近7个月KTV偏好/1~3次</v>
      </c>
      <c r="C822" s="33">
        <v>4</v>
      </c>
      <c r="D822" s="50" t="s">
        <v>3355</v>
      </c>
      <c r="E822" s="50" t="s">
        <v>3417</v>
      </c>
      <c r="F822" s="50" t="s">
        <v>3986</v>
      </c>
      <c r="G822" s="50" t="s">
        <v>6993</v>
      </c>
      <c r="H822" s="50" t="s">
        <v>3423</v>
      </c>
      <c r="I822" s="50" t="s">
        <v>3420</v>
      </c>
      <c r="J822" s="50" t="s">
        <v>6993</v>
      </c>
      <c r="K822" s="50" t="str">
        <f t="shared" si="2"/>
        <v>000100005003002005</v>
      </c>
    </row>
    <row r="823" spans="1:12">
      <c r="A823" s="32" t="s">
        <v>10772</v>
      </c>
      <c r="B823" s="32" t="str">
        <f t="shared" si="12"/>
        <v>兴趣爱好/线下行为偏好信息/近7个月KTV偏好/3~6次</v>
      </c>
      <c r="C823" s="33">
        <v>4</v>
      </c>
      <c r="D823" s="50" t="s">
        <v>3355</v>
      </c>
      <c r="E823" s="50" t="s">
        <v>3417</v>
      </c>
      <c r="F823" s="50" t="s">
        <v>3986</v>
      </c>
      <c r="G823" s="50" t="s">
        <v>6993</v>
      </c>
      <c r="H823" s="50" t="s">
        <v>3423</v>
      </c>
      <c r="I823" s="50" t="s">
        <v>3420</v>
      </c>
      <c r="J823" s="50" t="s">
        <v>7381</v>
      </c>
      <c r="K823" s="50" t="str">
        <f t="shared" si="2"/>
        <v>000100005003002006</v>
      </c>
    </row>
    <row r="824" spans="1:12">
      <c r="A824" s="32" t="s">
        <v>11475</v>
      </c>
      <c r="B824" s="32" t="str">
        <f t="shared" si="12"/>
        <v>兴趣爱好/线下行为偏好信息/近7个月KTV偏好/6~12次</v>
      </c>
      <c r="C824" s="33">
        <v>4</v>
      </c>
      <c r="D824" s="50" t="s">
        <v>3355</v>
      </c>
      <c r="E824" s="50" t="s">
        <v>3417</v>
      </c>
      <c r="F824" s="50" t="s">
        <v>3986</v>
      </c>
      <c r="G824" s="50" t="s">
        <v>6993</v>
      </c>
      <c r="H824" s="50" t="s">
        <v>3423</v>
      </c>
      <c r="I824" s="50" t="s">
        <v>3420</v>
      </c>
      <c r="J824" s="50" t="s">
        <v>7385</v>
      </c>
      <c r="K824" s="50" t="str">
        <f t="shared" si="2"/>
        <v>000100005003002007</v>
      </c>
    </row>
    <row r="825" spans="1:12">
      <c r="A825" s="32" t="s">
        <v>11476</v>
      </c>
      <c r="B825" s="32" t="str">
        <f t="shared" si="12"/>
        <v>兴趣爱好/线下行为偏好信息/近7个月KTV偏好/12次及以上</v>
      </c>
      <c r="C825" s="33">
        <v>4</v>
      </c>
      <c r="D825" s="50" t="s">
        <v>3355</v>
      </c>
      <c r="E825" s="50" t="s">
        <v>3417</v>
      </c>
      <c r="F825" s="50" t="s">
        <v>3986</v>
      </c>
      <c r="G825" s="50" t="s">
        <v>6993</v>
      </c>
      <c r="H825" s="50" t="s">
        <v>3423</v>
      </c>
      <c r="I825" s="50" t="s">
        <v>3420</v>
      </c>
      <c r="J825" s="50" t="s">
        <v>3987</v>
      </c>
      <c r="K825" s="50" t="str">
        <f t="shared" si="2"/>
        <v>000100005003002008</v>
      </c>
    </row>
    <row r="826" spans="1:12">
      <c r="A826" s="27" t="s">
        <v>2751</v>
      </c>
      <c r="B826" s="27" t="str">
        <f>"兴趣爱好/线下行为偏好信息/近6个月KTV偏好/"&amp;A826</f>
        <v>兴趣爱好/线下行为偏好信息/近6个月KTV偏好/高</v>
      </c>
      <c r="C826" s="28">
        <v>4</v>
      </c>
      <c r="D826" s="35" t="s">
        <v>3355</v>
      </c>
      <c r="E826" s="35" t="s">
        <v>3417</v>
      </c>
      <c r="F826" s="35" t="s">
        <v>3986</v>
      </c>
      <c r="G826" s="35" t="s">
        <v>6993</v>
      </c>
      <c r="H826" s="35" t="s">
        <v>3423</v>
      </c>
      <c r="I826" s="35" t="s">
        <v>3420</v>
      </c>
      <c r="J826" s="35" t="s">
        <v>6967</v>
      </c>
      <c r="K826" s="35" t="str">
        <f t="shared" si="2"/>
        <v>000100005003002009</v>
      </c>
      <c r="L826" s="45" t="s">
        <v>11477</v>
      </c>
    </row>
    <row r="827" spans="1:12">
      <c r="A827" s="27" t="s">
        <v>2752</v>
      </c>
      <c r="B827" s="27" t="str">
        <f>"兴趣爱好/线下行为偏好信息/近6个月KTV偏好/"&amp;A827</f>
        <v>兴趣爱好/线下行为偏好信息/近6个月KTV偏好/中</v>
      </c>
      <c r="C827" s="28">
        <v>4</v>
      </c>
      <c r="D827" s="35" t="s">
        <v>3355</v>
      </c>
      <c r="E827" s="35" t="s">
        <v>3417</v>
      </c>
      <c r="F827" s="35" t="s">
        <v>3986</v>
      </c>
      <c r="G827" s="35" t="s">
        <v>6993</v>
      </c>
      <c r="H827" s="35" t="s">
        <v>3423</v>
      </c>
      <c r="I827" s="35" t="s">
        <v>3420</v>
      </c>
      <c r="J827" s="35" t="s">
        <v>3401</v>
      </c>
      <c r="K827" s="35" t="str">
        <f t="shared" si="2"/>
        <v>000100005003002010</v>
      </c>
      <c r="L827" s="45" t="s">
        <v>11478</v>
      </c>
    </row>
    <row r="828" spans="1:12">
      <c r="A828" s="27" t="s">
        <v>2753</v>
      </c>
      <c r="B828" s="27" t="str">
        <f>"兴趣爱好/线下行为偏好信息/近6个月KTV偏好/"&amp;A828</f>
        <v>兴趣爱好/线下行为偏好信息/近6个月KTV偏好/低</v>
      </c>
      <c r="C828" s="28">
        <v>4</v>
      </c>
      <c r="D828" s="35" t="s">
        <v>3355</v>
      </c>
      <c r="E828" s="35" t="s">
        <v>3417</v>
      </c>
      <c r="F828" s="35" t="s">
        <v>3986</v>
      </c>
      <c r="G828" s="35" t="s">
        <v>6993</v>
      </c>
      <c r="H828" s="35" t="s">
        <v>3423</v>
      </c>
      <c r="I828" s="35" t="s">
        <v>3420</v>
      </c>
      <c r="J828" s="35" t="s">
        <v>3404</v>
      </c>
      <c r="K828" s="35" t="str">
        <f t="shared" si="2"/>
        <v>000100005003002011</v>
      </c>
      <c r="L828" s="45" t="s">
        <v>11476</v>
      </c>
    </row>
    <row r="829" spans="1:12">
      <c r="A829" s="21" t="s">
        <v>892</v>
      </c>
      <c r="B829" s="21" t="s">
        <v>11480</v>
      </c>
      <c r="C829" s="22">
        <v>3</v>
      </c>
      <c r="D829" s="23" t="s">
        <v>3355</v>
      </c>
      <c r="E829" s="23" t="s">
        <v>3417</v>
      </c>
      <c r="F829" s="23" t="s">
        <v>3986</v>
      </c>
      <c r="G829" s="23" t="s">
        <v>6993</v>
      </c>
      <c r="H829" s="23" t="s">
        <v>3423</v>
      </c>
      <c r="I829" s="23" t="s">
        <v>3423</v>
      </c>
      <c r="J829" s="23"/>
      <c r="K829" s="23" t="str">
        <f t="shared" si="2"/>
        <v>000100005003003</v>
      </c>
    </row>
    <row r="830" spans="1:12" s="2" customFormat="1">
      <c r="A830" s="32" t="s">
        <v>10758</v>
      </c>
      <c r="B830" s="32" t="str">
        <f>"兴趣爱好/线下行为偏好信息/近7个月按摩、保健、美容SPA偏好/"&amp;A830</f>
        <v>兴趣爱好/线下行为偏好信息/近7个月按摩、保健、美容SPA偏好/0~2次</v>
      </c>
      <c r="C830" s="33">
        <v>4</v>
      </c>
      <c r="D830" s="50" t="s">
        <v>3355</v>
      </c>
      <c r="E830" s="50" t="s">
        <v>3417</v>
      </c>
      <c r="F830" s="50" t="s">
        <v>3986</v>
      </c>
      <c r="G830" s="50" t="s">
        <v>6993</v>
      </c>
      <c r="H830" s="50" t="s">
        <v>3423</v>
      </c>
      <c r="I830" s="50" t="s">
        <v>3423</v>
      </c>
      <c r="J830" s="50" t="s">
        <v>3417</v>
      </c>
      <c r="K830" s="50" t="str">
        <f t="shared" si="2"/>
        <v>000100005003003001</v>
      </c>
    </row>
    <row r="831" spans="1:12" s="2" customFormat="1">
      <c r="A831" s="32" t="s">
        <v>10760</v>
      </c>
      <c r="B831" s="32" t="str">
        <f t="shared" ref="B831:B837" si="13">"兴趣爱好/线下行为偏好信息/近7个月按摩、保健、美容SPA偏好/"&amp;A831</f>
        <v>兴趣爱好/线下行为偏好信息/近7个月按摩、保健、美容SPA偏好/3~5次</v>
      </c>
      <c r="C831" s="33">
        <v>4</v>
      </c>
      <c r="D831" s="50" t="s">
        <v>3355</v>
      </c>
      <c r="E831" s="50" t="s">
        <v>3417</v>
      </c>
      <c r="F831" s="50" t="s">
        <v>3986</v>
      </c>
      <c r="G831" s="50" t="s">
        <v>6993</v>
      </c>
      <c r="H831" s="50" t="s">
        <v>3423</v>
      </c>
      <c r="I831" s="50" t="s">
        <v>3423</v>
      </c>
      <c r="J831" s="50" t="s">
        <v>3420</v>
      </c>
      <c r="K831" s="50" t="str">
        <f t="shared" si="2"/>
        <v>000100005003003002</v>
      </c>
    </row>
    <row r="832" spans="1:12" s="2" customFormat="1">
      <c r="A832" s="32" t="s">
        <v>10762</v>
      </c>
      <c r="B832" s="32" t="str">
        <f t="shared" si="13"/>
        <v>兴趣爱好/线下行为偏好信息/近7个月按摩、保健、美容SPA偏好/6次及以上</v>
      </c>
      <c r="C832" s="33">
        <v>4</v>
      </c>
      <c r="D832" s="50" t="s">
        <v>3355</v>
      </c>
      <c r="E832" s="50" t="s">
        <v>3417</v>
      </c>
      <c r="F832" s="50" t="s">
        <v>3986</v>
      </c>
      <c r="G832" s="50" t="s">
        <v>6993</v>
      </c>
      <c r="H832" s="50" t="s">
        <v>3423</v>
      </c>
      <c r="I832" s="50" t="s">
        <v>3423</v>
      </c>
      <c r="J832" s="50" t="s">
        <v>3423</v>
      </c>
      <c r="K832" s="50" t="str">
        <f t="shared" si="2"/>
        <v>000100005003003003</v>
      </c>
    </row>
    <row r="833" spans="1:12">
      <c r="A833" s="32" t="s">
        <v>1852</v>
      </c>
      <c r="B833" s="32" t="str">
        <f t="shared" si="13"/>
        <v>兴趣爱好/线下行为偏好信息/近7个月按摩、保健、美容SPA偏好/无</v>
      </c>
      <c r="C833" s="33">
        <v>4</v>
      </c>
      <c r="D833" s="50" t="s">
        <v>3355</v>
      </c>
      <c r="E833" s="50" t="s">
        <v>3417</v>
      </c>
      <c r="F833" s="50" t="s">
        <v>3986</v>
      </c>
      <c r="G833" s="50" t="s">
        <v>6993</v>
      </c>
      <c r="H833" s="50" t="s">
        <v>3423</v>
      </c>
      <c r="I833" s="50" t="s">
        <v>3423</v>
      </c>
      <c r="J833" s="50" t="s">
        <v>3426</v>
      </c>
      <c r="K833" s="50" t="str">
        <f t="shared" si="2"/>
        <v>000100005003003004</v>
      </c>
    </row>
    <row r="834" spans="1:12">
      <c r="A834" s="32" t="s">
        <v>10771</v>
      </c>
      <c r="B834" s="32" t="str">
        <f t="shared" si="13"/>
        <v>兴趣爱好/线下行为偏好信息/近7个月按摩、保健、美容SPA偏好/1~3次</v>
      </c>
      <c r="C834" s="33">
        <v>4</v>
      </c>
      <c r="D834" s="50" t="s">
        <v>3355</v>
      </c>
      <c r="E834" s="50" t="s">
        <v>3417</v>
      </c>
      <c r="F834" s="50" t="s">
        <v>3986</v>
      </c>
      <c r="G834" s="50" t="s">
        <v>6993</v>
      </c>
      <c r="H834" s="50" t="s">
        <v>3423</v>
      </c>
      <c r="I834" s="50" t="s">
        <v>3423</v>
      </c>
      <c r="J834" s="50" t="s">
        <v>6993</v>
      </c>
      <c r="K834" s="50" t="str">
        <f t="shared" si="2"/>
        <v>000100005003003005</v>
      </c>
    </row>
    <row r="835" spans="1:12">
      <c r="A835" s="32" t="s">
        <v>10772</v>
      </c>
      <c r="B835" s="32" t="str">
        <f t="shared" si="13"/>
        <v>兴趣爱好/线下行为偏好信息/近7个月按摩、保健、美容SPA偏好/3~6次</v>
      </c>
      <c r="C835" s="33">
        <v>4</v>
      </c>
      <c r="D835" s="50" t="s">
        <v>3355</v>
      </c>
      <c r="E835" s="50" t="s">
        <v>3417</v>
      </c>
      <c r="F835" s="50" t="s">
        <v>3986</v>
      </c>
      <c r="G835" s="50" t="s">
        <v>6993</v>
      </c>
      <c r="H835" s="50" t="s">
        <v>3423</v>
      </c>
      <c r="I835" s="50" t="s">
        <v>3423</v>
      </c>
      <c r="J835" s="50" t="s">
        <v>7381</v>
      </c>
      <c r="K835" s="50" t="str">
        <f t="shared" si="2"/>
        <v>000100005003003006</v>
      </c>
    </row>
    <row r="836" spans="1:12">
      <c r="A836" s="32" t="s">
        <v>11475</v>
      </c>
      <c r="B836" s="32" t="str">
        <f t="shared" si="13"/>
        <v>兴趣爱好/线下行为偏好信息/近7个月按摩、保健、美容SPA偏好/6~12次</v>
      </c>
      <c r="C836" s="33">
        <v>4</v>
      </c>
      <c r="D836" s="50" t="s">
        <v>3355</v>
      </c>
      <c r="E836" s="50" t="s">
        <v>3417</v>
      </c>
      <c r="F836" s="50" t="s">
        <v>3986</v>
      </c>
      <c r="G836" s="50" t="s">
        <v>6993</v>
      </c>
      <c r="H836" s="50" t="s">
        <v>3423</v>
      </c>
      <c r="I836" s="50" t="s">
        <v>3423</v>
      </c>
      <c r="J836" s="50" t="s">
        <v>7385</v>
      </c>
      <c r="K836" s="50" t="str">
        <f t="shared" si="2"/>
        <v>000100005003003007</v>
      </c>
    </row>
    <row r="837" spans="1:12">
      <c r="A837" s="32" t="s">
        <v>11476</v>
      </c>
      <c r="B837" s="32" t="str">
        <f t="shared" si="13"/>
        <v>兴趣爱好/线下行为偏好信息/近7个月按摩、保健、美容SPA偏好/12次及以上</v>
      </c>
      <c r="C837" s="33">
        <v>4</v>
      </c>
      <c r="D837" s="50" t="s">
        <v>3355</v>
      </c>
      <c r="E837" s="50" t="s">
        <v>3417</v>
      </c>
      <c r="F837" s="50" t="s">
        <v>3986</v>
      </c>
      <c r="G837" s="50" t="s">
        <v>6993</v>
      </c>
      <c r="H837" s="50" t="s">
        <v>3423</v>
      </c>
      <c r="I837" s="50" t="s">
        <v>3423</v>
      </c>
      <c r="J837" s="50" t="s">
        <v>3987</v>
      </c>
      <c r="K837" s="50" t="str">
        <f t="shared" si="2"/>
        <v>000100005003003008</v>
      </c>
    </row>
    <row r="838" spans="1:12">
      <c r="A838" s="27" t="s">
        <v>2751</v>
      </c>
      <c r="B838" s="27" t="str">
        <f>"兴趣爱好/线下行为偏好信息/近6个月按摩、保健、美容SPA偏好/"&amp;A838</f>
        <v>兴趣爱好/线下行为偏好信息/近6个月按摩、保健、美容SPA偏好/高</v>
      </c>
      <c r="C838" s="28">
        <v>4</v>
      </c>
      <c r="D838" s="35" t="s">
        <v>3355</v>
      </c>
      <c r="E838" s="35" t="s">
        <v>3417</v>
      </c>
      <c r="F838" s="35" t="s">
        <v>3986</v>
      </c>
      <c r="G838" s="35" t="s">
        <v>6993</v>
      </c>
      <c r="H838" s="35" t="s">
        <v>3423</v>
      </c>
      <c r="I838" s="35" t="s">
        <v>3423</v>
      </c>
      <c r="J838" s="35" t="s">
        <v>6967</v>
      </c>
      <c r="K838" s="35" t="str">
        <f t="shared" si="2"/>
        <v>000100005003003009</v>
      </c>
      <c r="L838" s="45" t="s">
        <v>11477</v>
      </c>
    </row>
    <row r="839" spans="1:12">
      <c r="A839" s="27" t="s">
        <v>2752</v>
      </c>
      <c r="B839" s="27" t="str">
        <f>"兴趣爱好/线下行为偏好信息/近6个月按摩、保健、美容SPA偏好/"&amp;A839</f>
        <v>兴趣爱好/线下行为偏好信息/近6个月按摩、保健、美容SPA偏好/中</v>
      </c>
      <c r="C839" s="28">
        <v>4</v>
      </c>
      <c r="D839" s="35" t="s">
        <v>3355</v>
      </c>
      <c r="E839" s="35" t="s">
        <v>3417</v>
      </c>
      <c r="F839" s="35" t="s">
        <v>3986</v>
      </c>
      <c r="G839" s="35" t="s">
        <v>6993</v>
      </c>
      <c r="H839" s="35" t="s">
        <v>3423</v>
      </c>
      <c r="I839" s="35" t="s">
        <v>3423</v>
      </c>
      <c r="J839" s="35" t="s">
        <v>3401</v>
      </c>
      <c r="K839" s="35" t="str">
        <f t="shared" si="2"/>
        <v>000100005003003010</v>
      </c>
      <c r="L839" s="45" t="s">
        <v>11478</v>
      </c>
    </row>
    <row r="840" spans="1:12">
      <c r="A840" s="27" t="s">
        <v>2753</v>
      </c>
      <c r="B840" s="27" t="str">
        <f>"兴趣爱好/线下行为偏好信息/近6个月按摩、保健、美容SPA偏好/"&amp;A840</f>
        <v>兴趣爱好/线下行为偏好信息/近6个月按摩、保健、美容SPA偏好/低</v>
      </c>
      <c r="C840" s="28">
        <v>4</v>
      </c>
      <c r="D840" s="35" t="s">
        <v>3355</v>
      </c>
      <c r="E840" s="35" t="s">
        <v>3417</v>
      </c>
      <c r="F840" s="35" t="s">
        <v>3986</v>
      </c>
      <c r="G840" s="35" t="s">
        <v>6993</v>
      </c>
      <c r="H840" s="35" t="s">
        <v>3423</v>
      </c>
      <c r="I840" s="35" t="s">
        <v>3423</v>
      </c>
      <c r="J840" s="35" t="s">
        <v>3404</v>
      </c>
      <c r="K840" s="35" t="str">
        <f t="shared" si="2"/>
        <v>000100005003003011</v>
      </c>
      <c r="L840" s="45" t="s">
        <v>11476</v>
      </c>
    </row>
    <row r="841" spans="1:12">
      <c r="A841" s="21" t="s">
        <v>895</v>
      </c>
      <c r="B841" s="21" t="s">
        <v>11481</v>
      </c>
      <c r="C841" s="22">
        <v>3</v>
      </c>
      <c r="D841" s="23" t="s">
        <v>3355</v>
      </c>
      <c r="E841" s="23" t="s">
        <v>3417</v>
      </c>
      <c r="F841" s="23" t="s">
        <v>3986</v>
      </c>
      <c r="G841" s="23" t="s">
        <v>6993</v>
      </c>
      <c r="H841" s="23" t="s">
        <v>3423</v>
      </c>
      <c r="I841" s="23" t="s">
        <v>3426</v>
      </c>
      <c r="J841" s="23"/>
      <c r="K841" s="23" t="str">
        <f t="shared" si="2"/>
        <v>000100005003004</v>
      </c>
    </row>
    <row r="842" spans="1:12">
      <c r="A842" s="27" t="s">
        <v>2751</v>
      </c>
      <c r="B842" s="27" t="s">
        <v>11482</v>
      </c>
      <c r="C842" s="28">
        <v>4</v>
      </c>
      <c r="D842" s="35" t="s">
        <v>3355</v>
      </c>
      <c r="E842" s="35" t="s">
        <v>3417</v>
      </c>
      <c r="F842" s="35" t="s">
        <v>3986</v>
      </c>
      <c r="G842" s="35" t="s">
        <v>6993</v>
      </c>
      <c r="H842" s="35" t="s">
        <v>3423</v>
      </c>
      <c r="I842" s="35" t="s">
        <v>3426</v>
      </c>
      <c r="J842" s="35" t="s">
        <v>3417</v>
      </c>
      <c r="K842" s="35" t="str">
        <f t="shared" si="2"/>
        <v>000100005003004001</v>
      </c>
    </row>
    <row r="843" spans="1:12">
      <c r="A843" s="27" t="s">
        <v>2752</v>
      </c>
      <c r="B843" s="27" t="s">
        <v>11483</v>
      </c>
      <c r="C843" s="28">
        <v>4</v>
      </c>
      <c r="D843" s="35" t="s">
        <v>3355</v>
      </c>
      <c r="E843" s="35" t="s">
        <v>3417</v>
      </c>
      <c r="F843" s="35" t="s">
        <v>3986</v>
      </c>
      <c r="G843" s="35" t="s">
        <v>6993</v>
      </c>
      <c r="H843" s="35" t="s">
        <v>3423</v>
      </c>
      <c r="I843" s="35" t="s">
        <v>3426</v>
      </c>
      <c r="J843" s="35" t="s">
        <v>3420</v>
      </c>
      <c r="K843" s="35" t="str">
        <f t="shared" si="2"/>
        <v>000100005003004002</v>
      </c>
    </row>
    <row r="844" spans="1:12">
      <c r="A844" s="27" t="s">
        <v>2753</v>
      </c>
      <c r="B844" s="27" t="s">
        <v>11484</v>
      </c>
      <c r="C844" s="28">
        <v>4</v>
      </c>
      <c r="D844" s="35" t="s">
        <v>3355</v>
      </c>
      <c r="E844" s="35" t="s">
        <v>3417</v>
      </c>
      <c r="F844" s="35" t="s">
        <v>3986</v>
      </c>
      <c r="G844" s="35" t="s">
        <v>6993</v>
      </c>
      <c r="H844" s="35" t="s">
        <v>3423</v>
      </c>
      <c r="I844" s="35" t="s">
        <v>3426</v>
      </c>
      <c r="J844" s="35" t="s">
        <v>3423</v>
      </c>
      <c r="K844" s="35" t="str">
        <f t="shared" si="2"/>
        <v>000100005003004003</v>
      </c>
    </row>
    <row r="845" spans="1:12">
      <c r="A845" s="21" t="s">
        <v>11485</v>
      </c>
      <c r="B845" s="21" t="s">
        <v>11486</v>
      </c>
      <c r="C845" s="22">
        <v>3</v>
      </c>
      <c r="D845" s="23" t="s">
        <v>3355</v>
      </c>
      <c r="E845" s="23" t="s">
        <v>3417</v>
      </c>
      <c r="F845" s="23" t="s">
        <v>3986</v>
      </c>
      <c r="G845" s="23" t="s">
        <v>6993</v>
      </c>
      <c r="H845" s="23" t="s">
        <v>3423</v>
      </c>
      <c r="I845" s="23" t="s">
        <v>6993</v>
      </c>
      <c r="J845" s="23"/>
      <c r="K845" s="23" t="str">
        <f t="shared" si="2"/>
        <v>000100005003005</v>
      </c>
    </row>
    <row r="846" spans="1:12">
      <c r="A846" s="27" t="s">
        <v>2751</v>
      </c>
      <c r="B846" s="27" t="s">
        <v>11487</v>
      </c>
      <c r="C846" s="28">
        <v>4</v>
      </c>
      <c r="D846" s="35" t="s">
        <v>3355</v>
      </c>
      <c r="E846" s="35" t="s">
        <v>3417</v>
      </c>
      <c r="F846" s="35" t="s">
        <v>3986</v>
      </c>
      <c r="G846" s="35" t="s">
        <v>6993</v>
      </c>
      <c r="H846" s="35" t="s">
        <v>3423</v>
      </c>
      <c r="I846" s="35" t="s">
        <v>6993</v>
      </c>
      <c r="J846" s="35" t="s">
        <v>3417</v>
      </c>
      <c r="K846" s="35" t="str">
        <f t="shared" si="2"/>
        <v>000100005003005001</v>
      </c>
    </row>
    <row r="847" spans="1:12">
      <c r="A847" s="27" t="s">
        <v>2752</v>
      </c>
      <c r="B847" s="27" t="s">
        <v>11488</v>
      </c>
      <c r="C847" s="28">
        <v>4</v>
      </c>
      <c r="D847" s="35" t="s">
        <v>3355</v>
      </c>
      <c r="E847" s="35" t="s">
        <v>3417</v>
      </c>
      <c r="F847" s="35" t="s">
        <v>3986</v>
      </c>
      <c r="G847" s="35" t="s">
        <v>6993</v>
      </c>
      <c r="H847" s="35" t="s">
        <v>3423</v>
      </c>
      <c r="I847" s="35" t="s">
        <v>6993</v>
      </c>
      <c r="J847" s="35" t="s">
        <v>3420</v>
      </c>
      <c r="K847" s="35" t="str">
        <f t="shared" si="2"/>
        <v>000100005003005002</v>
      </c>
    </row>
    <row r="848" spans="1:12">
      <c r="A848" s="27" t="s">
        <v>2753</v>
      </c>
      <c r="B848" s="27" t="s">
        <v>11489</v>
      </c>
      <c r="C848" s="28">
        <v>4</v>
      </c>
      <c r="D848" s="35" t="s">
        <v>3355</v>
      </c>
      <c r="E848" s="35" t="s">
        <v>3417</v>
      </c>
      <c r="F848" s="35" t="s">
        <v>3986</v>
      </c>
      <c r="G848" s="35" t="s">
        <v>6993</v>
      </c>
      <c r="H848" s="35" t="s">
        <v>3423</v>
      </c>
      <c r="I848" s="35" t="s">
        <v>6993</v>
      </c>
      <c r="J848" s="35" t="s">
        <v>3423</v>
      </c>
      <c r="K848" s="35" t="str">
        <f t="shared" si="2"/>
        <v>000100005003005003</v>
      </c>
    </row>
    <row r="849" spans="1:11">
      <c r="A849" s="21" t="s">
        <v>685</v>
      </c>
      <c r="B849" s="21"/>
      <c r="C849" s="22">
        <v>3</v>
      </c>
      <c r="D849" s="21" t="s">
        <v>3355</v>
      </c>
      <c r="E849" s="21" t="s">
        <v>3417</v>
      </c>
      <c r="F849" s="21" t="s">
        <v>3986</v>
      </c>
      <c r="G849" s="21" t="s">
        <v>6993</v>
      </c>
      <c r="H849" s="21" t="s">
        <v>3423</v>
      </c>
      <c r="I849" s="21" t="s">
        <v>7381</v>
      </c>
      <c r="J849" s="21"/>
      <c r="K849" s="21" t="str">
        <f t="shared" si="2"/>
        <v>000100005003006</v>
      </c>
    </row>
    <row r="850" spans="1:11">
      <c r="A850" s="27" t="s">
        <v>3321</v>
      </c>
      <c r="B850" s="27"/>
      <c r="C850" s="28">
        <v>4</v>
      </c>
      <c r="D850" s="35" t="s">
        <v>3355</v>
      </c>
      <c r="E850" s="35" t="s">
        <v>3417</v>
      </c>
      <c r="F850" s="35" t="s">
        <v>3986</v>
      </c>
      <c r="G850" s="35" t="s">
        <v>6993</v>
      </c>
      <c r="H850" s="35" t="s">
        <v>3423</v>
      </c>
      <c r="I850" s="35" t="s">
        <v>7381</v>
      </c>
      <c r="J850" s="35" t="s">
        <v>3417</v>
      </c>
      <c r="K850" s="35" t="str">
        <f t="shared" ref="K850:K876" si="14">D850&amp;E850&amp;F850&amp;G850&amp;H850&amp;I850&amp;J850</f>
        <v>000100005003006001</v>
      </c>
    </row>
    <row r="851" spans="1:11">
      <c r="A851" s="27" t="s">
        <v>3322</v>
      </c>
      <c r="B851" s="27"/>
      <c r="C851" s="28">
        <v>4</v>
      </c>
      <c r="D851" s="35" t="s">
        <v>3355</v>
      </c>
      <c r="E851" s="35" t="s">
        <v>3417</v>
      </c>
      <c r="F851" s="35" t="s">
        <v>3986</v>
      </c>
      <c r="G851" s="35" t="s">
        <v>6993</v>
      </c>
      <c r="H851" s="35" t="s">
        <v>3423</v>
      </c>
      <c r="I851" s="35" t="s">
        <v>7381</v>
      </c>
      <c r="J851" s="35" t="s">
        <v>3420</v>
      </c>
      <c r="K851" s="35" t="str">
        <f t="shared" si="14"/>
        <v>000100005003006002</v>
      </c>
    </row>
    <row r="852" spans="1:11">
      <c r="A852" s="27" t="s">
        <v>3323</v>
      </c>
      <c r="B852" s="27"/>
      <c r="C852" s="28">
        <v>4</v>
      </c>
      <c r="D852" s="35" t="s">
        <v>3355</v>
      </c>
      <c r="E852" s="35" t="s">
        <v>3417</v>
      </c>
      <c r="F852" s="35" t="s">
        <v>3986</v>
      </c>
      <c r="G852" s="35" t="s">
        <v>6993</v>
      </c>
      <c r="H852" s="35" t="s">
        <v>3423</v>
      </c>
      <c r="I852" s="35" t="s">
        <v>7381</v>
      </c>
      <c r="J852" s="35" t="s">
        <v>3423</v>
      </c>
      <c r="K852" s="35" t="str">
        <f t="shared" si="14"/>
        <v>000100005003006003</v>
      </c>
    </row>
    <row r="853" spans="1:11">
      <c r="A853" s="27" t="s">
        <v>3324</v>
      </c>
      <c r="B853" s="27"/>
      <c r="C853" s="28">
        <v>4</v>
      </c>
      <c r="D853" s="35" t="s">
        <v>3355</v>
      </c>
      <c r="E853" s="35" t="s">
        <v>3417</v>
      </c>
      <c r="F853" s="35" t="s">
        <v>3986</v>
      </c>
      <c r="G853" s="35" t="s">
        <v>6993</v>
      </c>
      <c r="H853" s="35" t="s">
        <v>3423</v>
      </c>
      <c r="I853" s="35" t="s">
        <v>7381</v>
      </c>
      <c r="J853" s="35" t="s">
        <v>3426</v>
      </c>
      <c r="K853" s="35" t="str">
        <f t="shared" si="14"/>
        <v>000100005003006004</v>
      </c>
    </row>
    <row r="854" spans="1:11">
      <c r="A854" s="27" t="s">
        <v>3325</v>
      </c>
      <c r="B854" s="27"/>
      <c r="C854" s="28">
        <v>4</v>
      </c>
      <c r="D854" s="35" t="s">
        <v>3355</v>
      </c>
      <c r="E854" s="35" t="s">
        <v>3417</v>
      </c>
      <c r="F854" s="35" t="s">
        <v>3986</v>
      </c>
      <c r="G854" s="35" t="s">
        <v>6993</v>
      </c>
      <c r="H854" s="35" t="s">
        <v>3423</v>
      </c>
      <c r="I854" s="35" t="s">
        <v>7381</v>
      </c>
      <c r="J854" s="35" t="s">
        <v>6993</v>
      </c>
      <c r="K854" s="35" t="str">
        <f t="shared" si="14"/>
        <v>000100005003006005</v>
      </c>
    </row>
    <row r="855" spans="1:11">
      <c r="A855" s="27" t="s">
        <v>3326</v>
      </c>
      <c r="B855" s="27"/>
      <c r="C855" s="28">
        <v>4</v>
      </c>
      <c r="D855" s="35" t="s">
        <v>3355</v>
      </c>
      <c r="E855" s="35" t="s">
        <v>3417</v>
      </c>
      <c r="F855" s="35" t="s">
        <v>3986</v>
      </c>
      <c r="G855" s="35" t="s">
        <v>6993</v>
      </c>
      <c r="H855" s="35" t="s">
        <v>3423</v>
      </c>
      <c r="I855" s="35" t="s">
        <v>7381</v>
      </c>
      <c r="J855" s="35" t="s">
        <v>7381</v>
      </c>
      <c r="K855" s="35" t="str">
        <f t="shared" si="14"/>
        <v>000100005003006006</v>
      </c>
    </row>
    <row r="856" spans="1:11">
      <c r="A856" s="27" t="s">
        <v>3327</v>
      </c>
      <c r="B856" s="27"/>
      <c r="C856" s="28">
        <v>4</v>
      </c>
      <c r="D856" s="35" t="s">
        <v>3355</v>
      </c>
      <c r="E856" s="35" t="s">
        <v>3417</v>
      </c>
      <c r="F856" s="35" t="s">
        <v>3986</v>
      </c>
      <c r="G856" s="35" t="s">
        <v>6993</v>
      </c>
      <c r="H856" s="35" t="s">
        <v>3423</v>
      </c>
      <c r="I856" s="35" t="s">
        <v>7381</v>
      </c>
      <c r="J856" s="35" t="s">
        <v>7385</v>
      </c>
      <c r="K856" s="35" t="str">
        <f t="shared" si="14"/>
        <v>000100005003006007</v>
      </c>
    </row>
    <row r="857" spans="1:11">
      <c r="A857" s="27" t="s">
        <v>3328</v>
      </c>
      <c r="B857" s="27"/>
      <c r="C857" s="28">
        <v>4</v>
      </c>
      <c r="D857" s="35" t="s">
        <v>3355</v>
      </c>
      <c r="E857" s="35" t="s">
        <v>3417</v>
      </c>
      <c r="F857" s="35" t="s">
        <v>3986</v>
      </c>
      <c r="G857" s="35" t="s">
        <v>6993</v>
      </c>
      <c r="H857" s="35" t="s">
        <v>3423</v>
      </c>
      <c r="I857" s="35" t="s">
        <v>7381</v>
      </c>
      <c r="J857" s="35" t="s">
        <v>3987</v>
      </c>
      <c r="K857" s="35" t="str">
        <f t="shared" si="14"/>
        <v>000100005003006008</v>
      </c>
    </row>
    <row r="858" spans="1:11">
      <c r="A858" s="27" t="s">
        <v>3329</v>
      </c>
      <c r="B858" s="27"/>
      <c r="C858" s="28">
        <v>4</v>
      </c>
      <c r="D858" s="35" t="s">
        <v>3355</v>
      </c>
      <c r="E858" s="35" t="s">
        <v>3417</v>
      </c>
      <c r="F858" s="35" t="s">
        <v>3986</v>
      </c>
      <c r="G858" s="35" t="s">
        <v>6993</v>
      </c>
      <c r="H858" s="35" t="s">
        <v>3423</v>
      </c>
      <c r="I858" s="35" t="s">
        <v>7381</v>
      </c>
      <c r="J858" s="35" t="s">
        <v>6967</v>
      </c>
      <c r="K858" s="35" t="str">
        <f t="shared" si="14"/>
        <v>000100005003006009</v>
      </c>
    </row>
    <row r="859" spans="1:11">
      <c r="A859" s="27" t="s">
        <v>3330</v>
      </c>
      <c r="B859" s="27"/>
      <c r="C859" s="28">
        <v>4</v>
      </c>
      <c r="D859" s="35" t="s">
        <v>3355</v>
      </c>
      <c r="E859" s="35" t="s">
        <v>3417</v>
      </c>
      <c r="F859" s="35" t="s">
        <v>3986</v>
      </c>
      <c r="G859" s="35" t="s">
        <v>6993</v>
      </c>
      <c r="H859" s="35" t="s">
        <v>3423</v>
      </c>
      <c r="I859" s="35" t="s">
        <v>7381</v>
      </c>
      <c r="J859" s="35" t="s">
        <v>3401</v>
      </c>
      <c r="K859" s="35" t="str">
        <f t="shared" si="14"/>
        <v>000100005003006010</v>
      </c>
    </row>
    <row r="860" spans="1:11">
      <c r="A860" s="27" t="s">
        <v>3331</v>
      </c>
      <c r="B860" s="27"/>
      <c r="C860" s="28">
        <v>4</v>
      </c>
      <c r="D860" s="35" t="s">
        <v>3355</v>
      </c>
      <c r="E860" s="35" t="s">
        <v>3417</v>
      </c>
      <c r="F860" s="35" t="s">
        <v>3986</v>
      </c>
      <c r="G860" s="35" t="s">
        <v>6993</v>
      </c>
      <c r="H860" s="35" t="s">
        <v>3423</v>
      </c>
      <c r="I860" s="35" t="s">
        <v>7381</v>
      </c>
      <c r="J860" s="35" t="s">
        <v>3404</v>
      </c>
      <c r="K860" s="35" t="str">
        <f t="shared" si="14"/>
        <v>000100005003006011</v>
      </c>
    </row>
    <row r="861" spans="1:11">
      <c r="A861" s="27" t="s">
        <v>3332</v>
      </c>
      <c r="B861" s="27"/>
      <c r="C861" s="28">
        <v>4</v>
      </c>
      <c r="D861" s="35" t="s">
        <v>3355</v>
      </c>
      <c r="E861" s="35" t="s">
        <v>3417</v>
      </c>
      <c r="F861" s="35" t="s">
        <v>3986</v>
      </c>
      <c r="G861" s="35" t="s">
        <v>6993</v>
      </c>
      <c r="H861" s="35" t="s">
        <v>3423</v>
      </c>
      <c r="I861" s="35" t="s">
        <v>7381</v>
      </c>
      <c r="J861" s="35" t="s">
        <v>6973</v>
      </c>
      <c r="K861" s="35" t="str">
        <f t="shared" si="14"/>
        <v>000100005003006012</v>
      </c>
    </row>
    <row r="862" spans="1:11">
      <c r="A862" s="27" t="s">
        <v>3333</v>
      </c>
      <c r="B862" s="27"/>
      <c r="C862" s="28">
        <v>4</v>
      </c>
      <c r="D862" s="35" t="s">
        <v>3355</v>
      </c>
      <c r="E862" s="35" t="s">
        <v>3417</v>
      </c>
      <c r="F862" s="35" t="s">
        <v>3986</v>
      </c>
      <c r="G862" s="35" t="s">
        <v>6993</v>
      </c>
      <c r="H862" s="35" t="s">
        <v>3423</v>
      </c>
      <c r="I862" s="35" t="s">
        <v>7381</v>
      </c>
      <c r="J862" s="35" t="s">
        <v>6976</v>
      </c>
      <c r="K862" s="35" t="str">
        <f t="shared" si="14"/>
        <v>000100005003006013</v>
      </c>
    </row>
    <row r="863" spans="1:11">
      <c r="A863" s="27" t="s">
        <v>3334</v>
      </c>
      <c r="B863" s="27"/>
      <c r="C863" s="28">
        <v>4</v>
      </c>
      <c r="D863" s="35" t="s">
        <v>3355</v>
      </c>
      <c r="E863" s="35" t="s">
        <v>3417</v>
      </c>
      <c r="F863" s="35" t="s">
        <v>3986</v>
      </c>
      <c r="G863" s="35" t="s">
        <v>6993</v>
      </c>
      <c r="H863" s="35" t="s">
        <v>3423</v>
      </c>
      <c r="I863" s="35" t="s">
        <v>7381</v>
      </c>
      <c r="J863" s="35" t="s">
        <v>6979</v>
      </c>
      <c r="K863" s="35" t="str">
        <f t="shared" si="14"/>
        <v>000100005003006014</v>
      </c>
    </row>
    <row r="864" spans="1:11">
      <c r="A864" s="27" t="s">
        <v>3335</v>
      </c>
      <c r="B864" s="27"/>
      <c r="C864" s="28">
        <v>4</v>
      </c>
      <c r="D864" s="35" t="s">
        <v>3355</v>
      </c>
      <c r="E864" s="35" t="s">
        <v>3417</v>
      </c>
      <c r="F864" s="35" t="s">
        <v>3986</v>
      </c>
      <c r="G864" s="35" t="s">
        <v>6993</v>
      </c>
      <c r="H864" s="35" t="s">
        <v>3423</v>
      </c>
      <c r="I864" s="35" t="s">
        <v>7381</v>
      </c>
      <c r="J864" s="35" t="s">
        <v>6982</v>
      </c>
      <c r="K864" s="35" t="str">
        <f t="shared" si="14"/>
        <v>000100005003006015</v>
      </c>
    </row>
    <row r="865" spans="1:11">
      <c r="A865" s="27" t="s">
        <v>3336</v>
      </c>
      <c r="B865" s="27"/>
      <c r="C865" s="28">
        <v>4</v>
      </c>
      <c r="D865" s="35" t="s">
        <v>3355</v>
      </c>
      <c r="E865" s="35" t="s">
        <v>3417</v>
      </c>
      <c r="F865" s="35" t="s">
        <v>3986</v>
      </c>
      <c r="G865" s="35" t="s">
        <v>6993</v>
      </c>
      <c r="H865" s="35" t="s">
        <v>3423</v>
      </c>
      <c r="I865" s="35" t="s">
        <v>7381</v>
      </c>
      <c r="J865" s="35" t="s">
        <v>6985</v>
      </c>
      <c r="K865" s="35" t="str">
        <f t="shared" si="14"/>
        <v>000100005003006016</v>
      </c>
    </row>
    <row r="866" spans="1:11">
      <c r="A866" s="27" t="s">
        <v>3337</v>
      </c>
      <c r="B866" s="27"/>
      <c r="C866" s="28">
        <v>4</v>
      </c>
      <c r="D866" s="35" t="s">
        <v>3355</v>
      </c>
      <c r="E866" s="35" t="s">
        <v>3417</v>
      </c>
      <c r="F866" s="35" t="s">
        <v>3986</v>
      </c>
      <c r="G866" s="35" t="s">
        <v>6993</v>
      </c>
      <c r="H866" s="35" t="s">
        <v>3423</v>
      </c>
      <c r="I866" s="35" t="s">
        <v>7381</v>
      </c>
      <c r="J866" s="35" t="s">
        <v>6988</v>
      </c>
      <c r="K866" s="35" t="str">
        <f t="shared" si="14"/>
        <v>000100005003006017</v>
      </c>
    </row>
    <row r="867" spans="1:11">
      <c r="A867" s="27" t="s">
        <v>3338</v>
      </c>
      <c r="B867" s="27"/>
      <c r="C867" s="28">
        <v>4</v>
      </c>
      <c r="D867" s="35" t="s">
        <v>3355</v>
      </c>
      <c r="E867" s="35" t="s">
        <v>3417</v>
      </c>
      <c r="F867" s="35" t="s">
        <v>3986</v>
      </c>
      <c r="G867" s="35" t="s">
        <v>6993</v>
      </c>
      <c r="H867" s="35" t="s">
        <v>3423</v>
      </c>
      <c r="I867" s="35" t="s">
        <v>7381</v>
      </c>
      <c r="J867" s="35" t="s">
        <v>6946</v>
      </c>
      <c r="K867" s="35" t="str">
        <f t="shared" si="14"/>
        <v>000100005003006018</v>
      </c>
    </row>
    <row r="868" spans="1:11">
      <c r="A868" s="27" t="s">
        <v>3339</v>
      </c>
      <c r="B868" s="27"/>
      <c r="C868" s="28">
        <v>4</v>
      </c>
      <c r="D868" s="35" t="s">
        <v>3355</v>
      </c>
      <c r="E868" s="35" t="s">
        <v>3417</v>
      </c>
      <c r="F868" s="35" t="s">
        <v>3986</v>
      </c>
      <c r="G868" s="35" t="s">
        <v>6993</v>
      </c>
      <c r="H868" s="35" t="s">
        <v>3423</v>
      </c>
      <c r="I868" s="35" t="s">
        <v>7381</v>
      </c>
      <c r="J868" s="35" t="s">
        <v>6949</v>
      </c>
      <c r="K868" s="35" t="str">
        <f t="shared" si="14"/>
        <v>000100005003006019</v>
      </c>
    </row>
    <row r="869" spans="1:11">
      <c r="A869" s="27" t="s">
        <v>3340</v>
      </c>
      <c r="B869" s="27"/>
      <c r="C869" s="28">
        <v>4</v>
      </c>
      <c r="D869" s="35" t="s">
        <v>3355</v>
      </c>
      <c r="E869" s="35" t="s">
        <v>3417</v>
      </c>
      <c r="F869" s="35" t="s">
        <v>3986</v>
      </c>
      <c r="G869" s="35" t="s">
        <v>6993</v>
      </c>
      <c r="H869" s="35" t="s">
        <v>3423</v>
      </c>
      <c r="I869" s="35" t="s">
        <v>7381</v>
      </c>
      <c r="J869" s="35" t="s">
        <v>6952</v>
      </c>
      <c r="K869" s="35" t="str">
        <f t="shared" si="14"/>
        <v>000100005003006020</v>
      </c>
    </row>
    <row r="870" spans="1:11">
      <c r="A870" s="27" t="s">
        <v>3341</v>
      </c>
      <c r="B870" s="27"/>
      <c r="C870" s="28">
        <v>4</v>
      </c>
      <c r="D870" s="35" t="s">
        <v>3355</v>
      </c>
      <c r="E870" s="35" t="s">
        <v>3417</v>
      </c>
      <c r="F870" s="35" t="s">
        <v>3986</v>
      </c>
      <c r="G870" s="35" t="s">
        <v>6993</v>
      </c>
      <c r="H870" s="35" t="s">
        <v>3423</v>
      </c>
      <c r="I870" s="35" t="s">
        <v>7381</v>
      </c>
      <c r="J870" s="35" t="s">
        <v>6955</v>
      </c>
      <c r="K870" s="35" t="str">
        <f t="shared" si="14"/>
        <v>000100005003006021</v>
      </c>
    </row>
    <row r="871" spans="1:11">
      <c r="A871" s="27" t="s">
        <v>3342</v>
      </c>
      <c r="B871" s="27"/>
      <c r="C871" s="28">
        <v>4</v>
      </c>
      <c r="D871" s="35" t="s">
        <v>3355</v>
      </c>
      <c r="E871" s="35" t="s">
        <v>3417</v>
      </c>
      <c r="F871" s="35" t="s">
        <v>3986</v>
      </c>
      <c r="G871" s="35" t="s">
        <v>6993</v>
      </c>
      <c r="H871" s="35" t="s">
        <v>3423</v>
      </c>
      <c r="I871" s="35" t="s">
        <v>7381</v>
      </c>
      <c r="J871" s="35" t="s">
        <v>6958</v>
      </c>
      <c r="K871" s="35" t="str">
        <f t="shared" si="14"/>
        <v>000100005003006022</v>
      </c>
    </row>
    <row r="872" spans="1:11">
      <c r="A872" s="27" t="s">
        <v>3343</v>
      </c>
      <c r="B872" s="27"/>
      <c r="C872" s="28">
        <v>4</v>
      </c>
      <c r="D872" s="35" t="s">
        <v>3355</v>
      </c>
      <c r="E872" s="35" t="s">
        <v>3417</v>
      </c>
      <c r="F872" s="35" t="s">
        <v>3986</v>
      </c>
      <c r="G872" s="35" t="s">
        <v>6993</v>
      </c>
      <c r="H872" s="35" t="s">
        <v>3423</v>
      </c>
      <c r="I872" s="35" t="s">
        <v>7381</v>
      </c>
      <c r="J872" s="35" t="s">
        <v>6995</v>
      </c>
      <c r="K872" s="35" t="str">
        <f t="shared" si="14"/>
        <v>000100005003006023</v>
      </c>
    </row>
    <row r="873" spans="1:11" s="3" customFormat="1">
      <c r="A873" s="27" t="s">
        <v>3344</v>
      </c>
      <c r="B873" s="35"/>
      <c r="C873" s="28">
        <v>4</v>
      </c>
      <c r="D873" s="35" t="s">
        <v>3355</v>
      </c>
      <c r="E873" s="35" t="s">
        <v>3417</v>
      </c>
      <c r="F873" s="35" t="s">
        <v>3986</v>
      </c>
      <c r="G873" s="35" t="s">
        <v>6993</v>
      </c>
      <c r="H873" s="35" t="s">
        <v>3423</v>
      </c>
      <c r="I873" s="35" t="s">
        <v>7381</v>
      </c>
      <c r="J873" s="35" t="s">
        <v>6997</v>
      </c>
      <c r="K873" s="35" t="str">
        <f t="shared" si="14"/>
        <v>000100005003006024</v>
      </c>
    </row>
    <row r="874" spans="1:11" s="3" customFormat="1">
      <c r="A874" s="21" t="s">
        <v>901</v>
      </c>
      <c r="B874" s="21"/>
      <c r="C874" s="51" t="s">
        <v>1042</v>
      </c>
      <c r="D874" s="23" t="s">
        <v>3355</v>
      </c>
      <c r="E874" s="23" t="s">
        <v>3417</v>
      </c>
      <c r="F874" s="23" t="s">
        <v>3986</v>
      </c>
      <c r="G874" s="23" t="s">
        <v>6993</v>
      </c>
      <c r="H874" s="23" t="s">
        <v>3423</v>
      </c>
      <c r="I874" s="23" t="s">
        <v>7385</v>
      </c>
      <c r="J874" s="21"/>
      <c r="K874" s="21" t="str">
        <f t="shared" si="14"/>
        <v>000100005003007</v>
      </c>
    </row>
    <row r="875" spans="1:11" s="3" customFormat="1">
      <c r="A875" s="27" t="s">
        <v>3347</v>
      </c>
      <c r="B875" s="35"/>
      <c r="C875" s="28" t="s">
        <v>1045</v>
      </c>
      <c r="D875" s="35" t="s">
        <v>3355</v>
      </c>
      <c r="E875" s="35" t="s">
        <v>3417</v>
      </c>
      <c r="F875" s="35" t="s">
        <v>3986</v>
      </c>
      <c r="G875" s="35" t="s">
        <v>6993</v>
      </c>
      <c r="H875" s="35" t="s">
        <v>3423</v>
      </c>
      <c r="I875" s="35" t="s">
        <v>7385</v>
      </c>
      <c r="J875" s="35" t="s">
        <v>3417</v>
      </c>
      <c r="K875" s="27" t="str">
        <f t="shared" si="14"/>
        <v>000100005003007001</v>
      </c>
    </row>
    <row r="876" spans="1:11" s="3" customFormat="1">
      <c r="A876" s="27" t="s">
        <v>3348</v>
      </c>
      <c r="B876" s="35"/>
      <c r="C876" s="28" t="s">
        <v>1045</v>
      </c>
      <c r="D876" s="35" t="s">
        <v>3355</v>
      </c>
      <c r="E876" s="35" t="s">
        <v>3417</v>
      </c>
      <c r="F876" s="35" t="s">
        <v>3986</v>
      </c>
      <c r="G876" s="35" t="s">
        <v>6993</v>
      </c>
      <c r="H876" s="35" t="s">
        <v>3423</v>
      </c>
      <c r="I876" s="35" t="s">
        <v>7385</v>
      </c>
      <c r="J876" s="35" t="s">
        <v>3420</v>
      </c>
      <c r="K876" s="27" t="str">
        <f t="shared" si="14"/>
        <v>000100005003007002</v>
      </c>
    </row>
    <row r="877" spans="1:11" s="3" customFormat="1">
      <c r="A877" s="21" t="s">
        <v>904</v>
      </c>
      <c r="B877" s="21"/>
      <c r="C877" s="51" t="s">
        <v>1042</v>
      </c>
      <c r="D877" s="23" t="s">
        <v>3355</v>
      </c>
      <c r="E877" s="23" t="s">
        <v>3417</v>
      </c>
      <c r="F877" s="23" t="s">
        <v>3986</v>
      </c>
      <c r="G877" s="23" t="s">
        <v>6993</v>
      </c>
      <c r="H877" s="23" t="s">
        <v>3423</v>
      </c>
      <c r="I877" s="23" t="s">
        <v>3987</v>
      </c>
      <c r="J877" s="21"/>
      <c r="K877" s="21" t="str">
        <f t="shared" ref="K877:K881" si="15">D877&amp;E877&amp;F877&amp;G877&amp;H877&amp;I877&amp;J877</f>
        <v>000100005003008</v>
      </c>
    </row>
    <row r="878" spans="1:11" s="3" customFormat="1">
      <c r="A878" s="27" t="s">
        <v>3351</v>
      </c>
      <c r="B878" s="35"/>
      <c r="C878" s="28">
        <v>4</v>
      </c>
      <c r="D878" s="35" t="s">
        <v>3355</v>
      </c>
      <c r="E878" s="35" t="s">
        <v>3417</v>
      </c>
      <c r="F878" s="35" t="s">
        <v>3986</v>
      </c>
      <c r="G878" s="35" t="s">
        <v>6993</v>
      </c>
      <c r="H878" s="35" t="s">
        <v>3423</v>
      </c>
      <c r="I878" s="35" t="s">
        <v>3987</v>
      </c>
      <c r="J878" s="35" t="s">
        <v>3417</v>
      </c>
      <c r="K878" s="27" t="str">
        <f t="shared" si="15"/>
        <v>000100005003008001</v>
      </c>
    </row>
    <row r="879" spans="1:11" s="3" customFormat="1">
      <c r="A879" s="27" t="s">
        <v>3352</v>
      </c>
      <c r="B879" s="35"/>
      <c r="C879" s="28">
        <v>4</v>
      </c>
      <c r="D879" s="35" t="s">
        <v>3355</v>
      </c>
      <c r="E879" s="35" t="s">
        <v>3417</v>
      </c>
      <c r="F879" s="35" t="s">
        <v>3986</v>
      </c>
      <c r="G879" s="35" t="s">
        <v>6993</v>
      </c>
      <c r="H879" s="35" t="s">
        <v>3423</v>
      </c>
      <c r="I879" s="35" t="s">
        <v>3987</v>
      </c>
      <c r="J879" s="35" t="s">
        <v>3420</v>
      </c>
      <c r="K879" s="27" t="str">
        <f t="shared" si="15"/>
        <v>000100005003008002</v>
      </c>
    </row>
    <row r="880" spans="1:11" s="3" customFormat="1">
      <c r="A880" s="21" t="s">
        <v>11490</v>
      </c>
      <c r="B880" s="23"/>
      <c r="C880" s="22">
        <v>3</v>
      </c>
      <c r="D880" s="23" t="s">
        <v>3355</v>
      </c>
      <c r="E880" s="23" t="s">
        <v>3417</v>
      </c>
      <c r="F880" s="23" t="s">
        <v>3986</v>
      </c>
      <c r="G880" s="23" t="s">
        <v>6993</v>
      </c>
      <c r="H880" s="23" t="s">
        <v>3423</v>
      </c>
      <c r="I880" s="23" t="s">
        <v>6967</v>
      </c>
      <c r="J880" s="23"/>
      <c r="K880" s="21" t="str">
        <f t="shared" si="15"/>
        <v>000100005003009</v>
      </c>
    </row>
    <row r="881" spans="1:11" s="3" customFormat="1">
      <c r="A881" s="21" t="s">
        <v>11491</v>
      </c>
      <c r="B881" s="23"/>
      <c r="C881" s="22">
        <v>3</v>
      </c>
      <c r="D881" s="23" t="s">
        <v>3355</v>
      </c>
      <c r="E881" s="23" t="s">
        <v>3417</v>
      </c>
      <c r="F881" s="23" t="s">
        <v>3986</v>
      </c>
      <c r="G881" s="23" t="s">
        <v>6993</v>
      </c>
      <c r="H881" s="23" t="s">
        <v>3423</v>
      </c>
      <c r="I881" s="23" t="s">
        <v>3401</v>
      </c>
      <c r="J881" s="23"/>
      <c r="K881" s="21" t="str">
        <f t="shared" si="15"/>
        <v>000100005003010</v>
      </c>
    </row>
    <row r="882" spans="1:11" s="3" customFormat="1">
      <c r="A882" s="52"/>
      <c r="B882" s="53"/>
      <c r="C882" s="54"/>
      <c r="D882" s="55"/>
      <c r="E882" s="55"/>
      <c r="F882" s="55"/>
      <c r="G882" s="55"/>
      <c r="H882" s="55"/>
      <c r="I882" s="55"/>
      <c r="J882" s="55"/>
      <c r="K882" s="55"/>
    </row>
    <row r="883" spans="1:11" s="3" customFormat="1">
      <c r="A883" s="52"/>
      <c r="B883" s="53"/>
      <c r="C883" s="54"/>
      <c r="D883" s="55"/>
      <c r="E883" s="55"/>
      <c r="F883" s="55"/>
      <c r="G883" s="55"/>
      <c r="H883" s="55"/>
      <c r="I883" s="55"/>
      <c r="J883" s="55"/>
      <c r="K883" s="55"/>
    </row>
    <row r="884" spans="1:11" s="3" customFormat="1">
      <c r="A884" s="52"/>
      <c r="B884" s="53"/>
      <c r="C884" s="54"/>
      <c r="D884" s="55"/>
      <c r="E884" s="55"/>
      <c r="F884" s="55"/>
      <c r="G884" s="55"/>
      <c r="H884" s="55"/>
      <c r="I884" s="55"/>
      <c r="J884" s="55"/>
      <c r="K884" s="55"/>
    </row>
    <row r="885" spans="1:11">
      <c r="A885" s="56" t="s">
        <v>9889</v>
      </c>
      <c r="B885" s="57" t="s">
        <v>9890</v>
      </c>
      <c r="D885" s="8"/>
      <c r="E885" s="8"/>
      <c r="F885" s="8"/>
      <c r="G885" s="8"/>
    </row>
    <row r="886" spans="1:11">
      <c r="A886" s="58"/>
      <c r="B886" s="59" t="s">
        <v>9891</v>
      </c>
      <c r="D886" s="8"/>
      <c r="E886" s="8"/>
      <c r="F886" s="8"/>
      <c r="G886" s="8"/>
    </row>
    <row r="887" spans="1:11">
      <c r="A887" s="58"/>
      <c r="B887" s="60" t="s">
        <v>9892</v>
      </c>
      <c r="D887" s="8"/>
      <c r="E887" s="8"/>
      <c r="F887" s="8"/>
      <c r="G887" s="8"/>
    </row>
    <row r="888" spans="1:11">
      <c r="A888" s="58"/>
      <c r="B888" s="61" t="s">
        <v>9893</v>
      </c>
      <c r="D888" s="8"/>
      <c r="E888" s="8"/>
      <c r="F888" s="8"/>
      <c r="G888" s="8"/>
    </row>
    <row r="889" spans="1:11">
      <c r="D889" s="8"/>
      <c r="E889" s="8"/>
      <c r="F889" s="8"/>
      <c r="G889" s="8"/>
    </row>
    <row r="890" spans="1:11">
      <c r="D890" s="8"/>
      <c r="E890" s="8"/>
      <c r="F890" s="8"/>
      <c r="G890" s="8"/>
    </row>
    <row r="891" spans="1:11">
      <c r="D891" s="8"/>
      <c r="E891" s="8"/>
      <c r="F891" s="8"/>
      <c r="G891" s="8"/>
    </row>
    <row r="892" spans="1:11">
      <c r="D892" s="8"/>
      <c r="E892" s="8"/>
      <c r="F892" s="8"/>
      <c r="G892" s="8"/>
    </row>
    <row r="893" spans="1:11">
      <c r="D893" s="8"/>
      <c r="E893" s="8"/>
      <c r="F893" s="8"/>
      <c r="G893" s="8"/>
    </row>
    <row r="894" spans="1:11">
      <c r="D894" s="8"/>
      <c r="E894" s="8"/>
      <c r="F894" s="8"/>
      <c r="G894" s="8"/>
    </row>
  </sheetData>
  <phoneticPr fontId="20"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Summary</vt:lpstr>
      <vt:lpstr>数策标签</vt:lpstr>
      <vt:lpstr>供应商Mapping</vt:lpstr>
      <vt:lpstr>数策三四级标签对应</vt:lpstr>
      <vt:lpstr>地理位置信息</vt:lpstr>
      <vt:lpstr>city</vt:lpstr>
      <vt:lpstr>数据源匹配率</vt:lpstr>
      <vt:lpstr>对外服务接口</vt:lpstr>
      <vt:lpstr>time</vt:lpstr>
      <vt:lpstr>amount</vt:lpstr>
      <vt:lpstr>percent</vt:lpstr>
      <vt:lpstr>基本属性编码</vt:lpstr>
      <vt:lpstr>验真</vt:lpstr>
      <vt:lpstr>数据字典</vt:lpstr>
      <vt:lpstr>常住城市</vt:lpstr>
      <vt:lpstr>手机号归属地</vt:lpstr>
      <vt:lpstr>消费支付编码</vt:lpstr>
      <vt:lpstr>资产收入编码</vt:lpstr>
      <vt:lpstr>通信编码</vt:lpstr>
      <vt:lpstr>企业</vt:lpstr>
      <vt:lpstr>兴趣爱好编码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mathartsys</dc:creator>
  <cp:lastModifiedBy>Administrator</cp:lastModifiedBy>
  <dcterms:created xsi:type="dcterms:W3CDTF">2016-09-14T08:14:00Z</dcterms:created>
  <dcterms:modified xsi:type="dcterms:W3CDTF">2018-12-22T06:22:16Z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